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MT\Desktop\ROO Q1\"/>
    </mc:Choice>
  </mc:AlternateContent>
  <bookViews>
    <workbookView xWindow="0" yWindow="0" windowWidth="28800" windowHeight="12120" tabRatio="721" activeTab="2"/>
  </bookViews>
  <sheets>
    <sheet name="Raw Data" sheetId="1" r:id="rId1"/>
    <sheet name="Factors" sheetId="2" r:id="rId2"/>
    <sheet name="YTD 2019 Q1" sheetId="3" r:id="rId3"/>
    <sheet name="JAN Detail Report" sheetId="5" r:id="rId4"/>
    <sheet name="JAN Short Report" sheetId="6" r:id="rId5"/>
    <sheet name="FEB Detail Report" sheetId="7" r:id="rId6"/>
    <sheet name="FEB Short Report" sheetId="8" r:id="rId7"/>
    <sheet name="MAR Detail Report" sheetId="9" r:id="rId8"/>
    <sheet name="March Short Report" sheetId="10" r:id="rId9"/>
    <sheet name="FERC Description" sheetId="4" r:id="rId10"/>
  </sheets>
  <calcPr calcId="152511"/>
</workbook>
</file>

<file path=xl/calcChain.xml><?xml version="1.0" encoding="utf-8"?>
<calcChain xmlns="http://schemas.openxmlformats.org/spreadsheetml/2006/main">
  <c r="W746" i="3" l="1"/>
  <c r="X746" i="3"/>
  <c r="Y746" i="3"/>
  <c r="Z746" i="3"/>
  <c r="AA746" i="3"/>
  <c r="AB746" i="3"/>
  <c r="AC746" i="3"/>
  <c r="AD746" i="3"/>
  <c r="V746" i="3"/>
  <c r="E41" i="10" l="1"/>
  <c r="I102" i="10"/>
  <c r="I93" i="10"/>
  <c r="I94" i="10"/>
  <c r="I95" i="10"/>
  <c r="I96" i="10"/>
  <c r="I97" i="10"/>
  <c r="I98" i="10"/>
  <c r="I99" i="10"/>
  <c r="I92" i="10"/>
  <c r="I87" i="10"/>
  <c r="I86" i="10"/>
  <c r="I85" i="10"/>
  <c r="I84" i="10"/>
  <c r="I79" i="10"/>
  <c r="I78" i="10"/>
  <c r="I77" i="10"/>
  <c r="I76" i="10"/>
  <c r="I71" i="10"/>
  <c r="I70" i="10"/>
  <c r="I69" i="10"/>
  <c r="I68" i="10"/>
  <c r="I63" i="10"/>
  <c r="I62" i="10"/>
  <c r="I61" i="10"/>
  <c r="I60" i="10"/>
  <c r="I59" i="10"/>
  <c r="I58" i="10"/>
  <c r="I57" i="10"/>
  <c r="I47" i="10"/>
  <c r="I48" i="10"/>
  <c r="I49" i="10"/>
  <c r="I50" i="10"/>
  <c r="I51" i="10"/>
  <c r="I52" i="10"/>
  <c r="I53" i="10"/>
  <c r="I46" i="10"/>
  <c r="I41" i="10"/>
  <c r="I38" i="10"/>
  <c r="I31" i="10"/>
  <c r="I28" i="10"/>
  <c r="I27" i="10"/>
  <c r="I22" i="10"/>
  <c r="I10" i="10"/>
  <c r="I11" i="10"/>
  <c r="I12" i="10"/>
  <c r="I13" i="10"/>
  <c r="I14" i="10"/>
  <c r="I15" i="10"/>
  <c r="I16" i="10"/>
  <c r="I17" i="10"/>
  <c r="I9" i="10"/>
  <c r="G102" i="10"/>
  <c r="G99" i="10"/>
  <c r="G98" i="10"/>
  <c r="G97" i="10"/>
  <c r="G96" i="10"/>
  <c r="G95" i="10"/>
  <c r="G94" i="10"/>
  <c r="G93" i="10"/>
  <c r="G92" i="10"/>
  <c r="G87" i="10"/>
  <c r="G86" i="10"/>
  <c r="G85" i="10"/>
  <c r="G84" i="10"/>
  <c r="G79" i="10"/>
  <c r="G78" i="10"/>
  <c r="G77" i="10"/>
  <c r="G76" i="10"/>
  <c r="G69" i="10"/>
  <c r="G70" i="10"/>
  <c r="G71" i="10"/>
  <c r="G68" i="10"/>
  <c r="G58" i="10"/>
  <c r="G59" i="10"/>
  <c r="G60" i="10"/>
  <c r="G61" i="10"/>
  <c r="G62" i="10"/>
  <c r="G63" i="10"/>
  <c r="G57" i="10"/>
  <c r="G53" i="10"/>
  <c r="G52" i="10"/>
  <c r="G51" i="10"/>
  <c r="G50" i="10"/>
  <c r="G49" i="10"/>
  <c r="G48" i="10"/>
  <c r="G47" i="10"/>
  <c r="G46" i="10"/>
  <c r="G41" i="10"/>
  <c r="G38" i="10"/>
  <c r="G31" i="10"/>
  <c r="G28" i="10"/>
  <c r="G27" i="10"/>
  <c r="G22" i="10"/>
  <c r="G17" i="10"/>
  <c r="G16" i="10"/>
  <c r="G13" i="10"/>
  <c r="G12" i="10"/>
  <c r="G11" i="10"/>
  <c r="G10" i="10"/>
  <c r="G9" i="10" l="1"/>
  <c r="E102" i="10"/>
  <c r="E99" i="10"/>
  <c r="E98" i="10"/>
  <c r="E97" i="10"/>
  <c r="E96" i="10"/>
  <c r="E95" i="10"/>
  <c r="E94" i="10"/>
  <c r="E93" i="10"/>
  <c r="E92" i="10"/>
  <c r="E87" i="10"/>
  <c r="E88" i="10"/>
  <c r="E86" i="10"/>
  <c r="E85" i="10"/>
  <c r="E84" i="10"/>
  <c r="E80" i="10"/>
  <c r="E79" i="10"/>
  <c r="E78" i="10"/>
  <c r="E77" i="10"/>
  <c r="E76" i="10"/>
  <c r="E71" i="10"/>
  <c r="E70" i="10"/>
  <c r="E69" i="10"/>
  <c r="E68" i="10"/>
  <c r="E63" i="10"/>
  <c r="E62" i="10"/>
  <c r="E61" i="10"/>
  <c r="E60" i="10"/>
  <c r="E59" i="10"/>
  <c r="E58" i="10"/>
  <c r="E57" i="10"/>
  <c r="E47" i="10"/>
  <c r="E48" i="10"/>
  <c r="E49" i="10"/>
  <c r="E50" i="10"/>
  <c r="E51" i="10"/>
  <c r="E52" i="10"/>
  <c r="E53" i="10"/>
  <c r="E46" i="10"/>
  <c r="E38" i="10"/>
  <c r="E42" i="10" s="1"/>
  <c r="E31" i="10"/>
  <c r="E28" i="10"/>
  <c r="E27" i="10"/>
  <c r="E22" i="10"/>
  <c r="E17" i="10"/>
  <c r="E16" i="10"/>
  <c r="E10" i="10"/>
  <c r="E11" i="10"/>
  <c r="E12" i="10"/>
  <c r="E13" i="10"/>
  <c r="E9" i="10"/>
  <c r="I104" i="10"/>
  <c r="G104" i="10"/>
  <c r="I88" i="10"/>
  <c r="G88" i="10"/>
  <c r="I80" i="10"/>
  <c r="G80" i="10"/>
  <c r="I72" i="10"/>
  <c r="G72" i="10"/>
  <c r="I64" i="10"/>
  <c r="G64" i="10"/>
  <c r="I42" i="10"/>
  <c r="G42" i="10"/>
  <c r="I34" i="10"/>
  <c r="G34" i="10"/>
  <c r="E34" i="10"/>
  <c r="G23" i="10"/>
  <c r="E23" i="10"/>
  <c r="I23" i="10"/>
  <c r="G18" i="10"/>
  <c r="I18" i="10"/>
  <c r="G746" i="3"/>
  <c r="H746" i="3"/>
  <c r="I746" i="3"/>
  <c r="J746" i="3"/>
  <c r="K746" i="3"/>
  <c r="L746" i="3"/>
  <c r="M746" i="3"/>
  <c r="N746" i="3"/>
  <c r="O746" i="3"/>
  <c r="P746" i="3"/>
  <c r="Q746" i="3"/>
  <c r="R746" i="3"/>
  <c r="F746" i="3"/>
  <c r="U10" i="9"/>
  <c r="V10" i="9" s="1"/>
  <c r="X10" i="9"/>
  <c r="Y10" i="9"/>
  <c r="AA10" i="9"/>
  <c r="AD10" i="9"/>
  <c r="AG10" i="9"/>
  <c r="AJ10" i="9"/>
  <c r="U11" i="9"/>
  <c r="V11" i="9" s="1"/>
  <c r="X11" i="9"/>
  <c r="Y11" i="9"/>
  <c r="AA11" i="9"/>
  <c r="AD11" i="9"/>
  <c r="AG11" i="9"/>
  <c r="AJ11" i="9"/>
  <c r="U12" i="9"/>
  <c r="X12" i="9"/>
  <c r="Y12" i="9"/>
  <c r="AA12" i="9"/>
  <c r="AD12" i="9"/>
  <c r="AG12" i="9"/>
  <c r="AJ12" i="9"/>
  <c r="U13" i="9"/>
  <c r="V13" i="9" s="1"/>
  <c r="W13" i="9" s="1"/>
  <c r="X13" i="9"/>
  <c r="Y13" i="9"/>
  <c r="AA13" i="9"/>
  <c r="AD13" i="9"/>
  <c r="AG13" i="9"/>
  <c r="AJ13" i="9"/>
  <c r="U14" i="9"/>
  <c r="V14" i="9" s="1"/>
  <c r="X14" i="9"/>
  <c r="Y14" i="9"/>
  <c r="AA14" i="9"/>
  <c r="AD14" i="9"/>
  <c r="AG14" i="9"/>
  <c r="AJ14" i="9"/>
  <c r="U15" i="9"/>
  <c r="V15" i="9" s="1"/>
  <c r="X15" i="9"/>
  <c r="Y15" i="9"/>
  <c r="AA15" i="9"/>
  <c r="AD15" i="9"/>
  <c r="AG15" i="9"/>
  <c r="AJ15" i="9"/>
  <c r="U16" i="9"/>
  <c r="X16" i="9"/>
  <c r="Y16" i="9"/>
  <c r="AA16" i="9"/>
  <c r="AD16" i="9"/>
  <c r="AG16" i="9"/>
  <c r="AJ16" i="9"/>
  <c r="U17" i="9"/>
  <c r="V17" i="9" s="1"/>
  <c r="X17" i="9"/>
  <c r="Y17" i="9"/>
  <c r="AA17" i="9"/>
  <c r="AD17" i="9"/>
  <c r="AG17" i="9"/>
  <c r="AJ17" i="9"/>
  <c r="U20" i="9"/>
  <c r="X20" i="9"/>
  <c r="Y20" i="9"/>
  <c r="AA20" i="9"/>
  <c r="AD20" i="9"/>
  <c r="AG20" i="9"/>
  <c r="AJ20" i="9"/>
  <c r="U21" i="9"/>
  <c r="X21" i="9"/>
  <c r="Y21" i="9"/>
  <c r="AA21" i="9"/>
  <c r="AD21" i="9"/>
  <c r="AG21" i="9"/>
  <c r="AJ21" i="9"/>
  <c r="U22" i="9"/>
  <c r="X22" i="9"/>
  <c r="Y22" i="9"/>
  <c r="AA22" i="9"/>
  <c r="AD22" i="9"/>
  <c r="AG22" i="9"/>
  <c r="AJ22" i="9"/>
  <c r="U23" i="9"/>
  <c r="V23" i="9" s="1"/>
  <c r="X23" i="9"/>
  <c r="Y23" i="9"/>
  <c r="AA23" i="9"/>
  <c r="AD23" i="9"/>
  <c r="AG23" i="9"/>
  <c r="AJ23" i="9"/>
  <c r="U28" i="9"/>
  <c r="V28" i="9" s="1"/>
  <c r="X28" i="9"/>
  <c r="Y28" i="9"/>
  <c r="AA28" i="9"/>
  <c r="AD28" i="9"/>
  <c r="AG28" i="9"/>
  <c r="AJ28" i="9"/>
  <c r="U29" i="9"/>
  <c r="V29" i="9" s="1"/>
  <c r="X29" i="9"/>
  <c r="Y29" i="9"/>
  <c r="AA29" i="9"/>
  <c r="AD29" i="9"/>
  <c r="AG29" i="9"/>
  <c r="AJ29" i="9"/>
  <c r="U33" i="9"/>
  <c r="U34" i="9" s="1"/>
  <c r="X33" i="9"/>
  <c r="X34" i="9" s="1"/>
  <c r="Y33" i="9"/>
  <c r="Y34" i="9" s="1"/>
  <c r="AA33" i="9"/>
  <c r="AA34" i="9" s="1"/>
  <c r="AD33" i="9"/>
  <c r="AD34" i="9" s="1"/>
  <c r="AG33" i="9"/>
  <c r="AG34" i="9" s="1"/>
  <c r="AJ33" i="9"/>
  <c r="AJ34" i="9" s="1"/>
  <c r="U30" i="9"/>
  <c r="V30" i="9" s="1"/>
  <c r="W30" i="9" s="1"/>
  <c r="X30" i="9"/>
  <c r="Y30" i="9"/>
  <c r="AA30" i="9"/>
  <c r="AD30" i="9"/>
  <c r="AG30" i="9"/>
  <c r="AJ30" i="9"/>
  <c r="U31" i="9"/>
  <c r="X31" i="9"/>
  <c r="Y31" i="9"/>
  <c r="AA31" i="9"/>
  <c r="AD31" i="9"/>
  <c r="AG31" i="9"/>
  <c r="AJ31" i="9"/>
  <c r="U26" i="9"/>
  <c r="U27" i="9" s="1"/>
  <c r="X26" i="9"/>
  <c r="X27" i="9" s="1"/>
  <c r="Y26" i="9"/>
  <c r="Y27" i="9" s="1"/>
  <c r="AA26" i="9"/>
  <c r="AA27" i="9" s="1"/>
  <c r="AB26" i="9"/>
  <c r="AG26" i="9"/>
  <c r="AK26" i="9"/>
  <c r="AK27" i="9" s="1"/>
  <c r="U36" i="9"/>
  <c r="V36" i="9" s="1"/>
  <c r="V37" i="9" s="1"/>
  <c r="X36" i="9"/>
  <c r="Y36" i="9"/>
  <c r="Y38" i="9" s="1"/>
  <c r="AA36" i="9"/>
  <c r="AA38" i="9" s="1"/>
  <c r="AD36" i="9"/>
  <c r="AD38" i="9" s="1"/>
  <c r="AG36" i="9"/>
  <c r="AG37" i="9" s="1"/>
  <c r="AJ36" i="9"/>
  <c r="U39" i="9"/>
  <c r="U41" i="9" s="1"/>
  <c r="X39" i="9"/>
  <c r="X41" i="9" s="1"/>
  <c r="Y39" i="9"/>
  <c r="AA39" i="9"/>
  <c r="AA40" i="9" s="1"/>
  <c r="AD39" i="9"/>
  <c r="AD40" i="9" s="1"/>
  <c r="AG39" i="9"/>
  <c r="AJ39" i="9"/>
  <c r="U42" i="9"/>
  <c r="U44" i="9" s="1"/>
  <c r="X42" i="9"/>
  <c r="X44" i="9" s="1"/>
  <c r="Y42" i="9"/>
  <c r="Y43" i="9" s="1"/>
  <c r="AA42" i="9"/>
  <c r="AD42" i="9"/>
  <c r="AD43" i="9" s="1"/>
  <c r="AG42" i="9"/>
  <c r="AG44" i="9" s="1"/>
  <c r="AJ42" i="9"/>
  <c r="AJ43" i="9" s="1"/>
  <c r="U45" i="9"/>
  <c r="V45" i="9" s="1"/>
  <c r="X45" i="9"/>
  <c r="Y45" i="9"/>
  <c r="AA45" i="9"/>
  <c r="AD45" i="9"/>
  <c r="AG45" i="9"/>
  <c r="AJ45" i="9"/>
  <c r="U46" i="9"/>
  <c r="V46" i="9" s="1"/>
  <c r="X46" i="9"/>
  <c r="Y46" i="9"/>
  <c r="AA46" i="9"/>
  <c r="AD46" i="9"/>
  <c r="AG46" i="9"/>
  <c r="AJ46" i="9"/>
  <c r="U47" i="9"/>
  <c r="V47" i="9" s="1"/>
  <c r="X47" i="9"/>
  <c r="Y47" i="9"/>
  <c r="AA47" i="9"/>
  <c r="AD47" i="9"/>
  <c r="AG47" i="9"/>
  <c r="AJ47" i="9"/>
  <c r="U50" i="9"/>
  <c r="X50" i="9"/>
  <c r="Y50" i="9"/>
  <c r="AA50" i="9"/>
  <c r="AD50" i="9"/>
  <c r="AG50" i="9"/>
  <c r="AJ50" i="9"/>
  <c r="U51" i="9"/>
  <c r="X51" i="9"/>
  <c r="Y51" i="9"/>
  <c r="AA51" i="9"/>
  <c r="AD51" i="9"/>
  <c r="AG51" i="9"/>
  <c r="AJ51" i="9"/>
  <c r="U52" i="9"/>
  <c r="V52" i="9" s="1"/>
  <c r="X52" i="9"/>
  <c r="Y52" i="9"/>
  <c r="Z52" i="9" s="1"/>
  <c r="AA52" i="9"/>
  <c r="AD52" i="9"/>
  <c r="AG52" i="9"/>
  <c r="AJ52" i="9"/>
  <c r="U53" i="9"/>
  <c r="V53" i="9" s="1"/>
  <c r="X53" i="9"/>
  <c r="Z53" i="9" s="1"/>
  <c r="Y53" i="9"/>
  <c r="AA53" i="9"/>
  <c r="AD53" i="9"/>
  <c r="AG53" i="9"/>
  <c r="AJ53" i="9"/>
  <c r="U54" i="9"/>
  <c r="X54" i="9"/>
  <c r="Y54" i="9"/>
  <c r="AA54" i="9"/>
  <c r="AD54" i="9"/>
  <c r="AG54" i="9"/>
  <c r="AJ54" i="9"/>
  <c r="U55" i="9"/>
  <c r="V55" i="9" s="1"/>
  <c r="W55" i="9" s="1"/>
  <c r="X55" i="9"/>
  <c r="Y55" i="9"/>
  <c r="AA55" i="9"/>
  <c r="AD55" i="9"/>
  <c r="AG55" i="9"/>
  <c r="AJ55" i="9"/>
  <c r="U56" i="9"/>
  <c r="V56" i="9" s="1"/>
  <c r="X56" i="9"/>
  <c r="Y56" i="9"/>
  <c r="AA56" i="9"/>
  <c r="AD56" i="9"/>
  <c r="AG56" i="9"/>
  <c r="AJ56" i="9"/>
  <c r="U57" i="9"/>
  <c r="V57" i="9" s="1"/>
  <c r="AB57" i="9" s="1"/>
  <c r="X57" i="9"/>
  <c r="Z57" i="9" s="1"/>
  <c r="Y57" i="9"/>
  <c r="AA57" i="9"/>
  <c r="AD57" i="9"/>
  <c r="AG57" i="9"/>
  <c r="AJ57" i="9"/>
  <c r="U58" i="9"/>
  <c r="X58" i="9"/>
  <c r="Y58" i="9"/>
  <c r="AA58" i="9"/>
  <c r="AD58" i="9"/>
  <c r="AG58" i="9"/>
  <c r="AJ58" i="9"/>
  <c r="U59" i="9"/>
  <c r="V59" i="9"/>
  <c r="X59" i="9"/>
  <c r="Y59" i="9"/>
  <c r="AA59" i="9"/>
  <c r="AD59" i="9"/>
  <c r="AG59" i="9"/>
  <c r="AJ59" i="9"/>
  <c r="U60" i="9"/>
  <c r="V60" i="9"/>
  <c r="X60" i="9"/>
  <c r="Y60" i="9"/>
  <c r="AA60" i="9"/>
  <c r="AD60" i="9"/>
  <c r="AG60" i="9"/>
  <c r="AJ60" i="9"/>
  <c r="U61" i="9"/>
  <c r="X61" i="9"/>
  <c r="Y61" i="9"/>
  <c r="AA61" i="9"/>
  <c r="AD61" i="9"/>
  <c r="AG61" i="9"/>
  <c r="AJ61" i="9"/>
  <c r="U64" i="9"/>
  <c r="X64" i="9"/>
  <c r="Y64" i="9"/>
  <c r="AA64" i="9"/>
  <c r="AD64" i="9"/>
  <c r="AG64" i="9"/>
  <c r="AJ64" i="9"/>
  <c r="U65" i="9"/>
  <c r="X65" i="9"/>
  <c r="Y65" i="9"/>
  <c r="AA65" i="9"/>
  <c r="AD65" i="9"/>
  <c r="AG65" i="9"/>
  <c r="AJ65" i="9"/>
  <c r="U66" i="9"/>
  <c r="X66" i="9"/>
  <c r="Y66" i="9"/>
  <c r="AA66" i="9"/>
  <c r="AD66" i="9"/>
  <c r="AG66" i="9"/>
  <c r="AJ66" i="9"/>
  <c r="U67" i="9"/>
  <c r="X67" i="9"/>
  <c r="Y67" i="9"/>
  <c r="AA67" i="9"/>
  <c r="AD67" i="9"/>
  <c r="AG67" i="9"/>
  <c r="AJ67" i="9"/>
  <c r="U68" i="9"/>
  <c r="V68" i="9" s="1"/>
  <c r="X68" i="9"/>
  <c r="Y68" i="9"/>
  <c r="AA68" i="9"/>
  <c r="AD68" i="9"/>
  <c r="AG68" i="9"/>
  <c r="AJ68" i="9"/>
  <c r="U77" i="9"/>
  <c r="U78" i="9" s="1"/>
  <c r="X77" i="9"/>
  <c r="X78" i="9" s="1"/>
  <c r="Y77" i="9"/>
  <c r="Y78" i="9" s="1"/>
  <c r="AA77" i="9"/>
  <c r="AA78" i="9" s="1"/>
  <c r="AD77" i="9"/>
  <c r="AD78" i="9" s="1"/>
  <c r="AG77" i="9"/>
  <c r="AG78" i="9" s="1"/>
  <c r="AJ77" i="9"/>
  <c r="AJ78" i="9" s="1"/>
  <c r="U79" i="9"/>
  <c r="X79" i="9"/>
  <c r="Y79" i="9"/>
  <c r="AA79" i="9"/>
  <c r="AD79" i="9"/>
  <c r="AG79" i="9"/>
  <c r="AJ79" i="9"/>
  <c r="U80" i="9"/>
  <c r="X80" i="9"/>
  <c r="Y80" i="9"/>
  <c r="AA80" i="9"/>
  <c r="AD80" i="9"/>
  <c r="AG80" i="9"/>
  <c r="AJ80" i="9"/>
  <c r="U81" i="9"/>
  <c r="V81" i="9" s="1"/>
  <c r="X81" i="9"/>
  <c r="Y81" i="9"/>
  <c r="AA81" i="9"/>
  <c r="AD81" i="9"/>
  <c r="AG81" i="9"/>
  <c r="AJ81" i="9"/>
  <c r="U82" i="9"/>
  <c r="V82" i="9" s="1"/>
  <c r="X82" i="9"/>
  <c r="Y82" i="9"/>
  <c r="AA82" i="9"/>
  <c r="AD82" i="9"/>
  <c r="AG82" i="9"/>
  <c r="AJ82" i="9"/>
  <c r="U83" i="9"/>
  <c r="X83" i="9"/>
  <c r="Y83" i="9"/>
  <c r="AA83" i="9"/>
  <c r="AD83" i="9"/>
  <c r="AG83" i="9"/>
  <c r="AJ83" i="9"/>
  <c r="U84" i="9"/>
  <c r="X84" i="9"/>
  <c r="Y84" i="9"/>
  <c r="AA84" i="9"/>
  <c r="AD84" i="9"/>
  <c r="AG84" i="9"/>
  <c r="AJ84" i="9"/>
  <c r="U71" i="9"/>
  <c r="X71" i="9"/>
  <c r="Y71" i="9"/>
  <c r="AA71" i="9"/>
  <c r="AD71" i="9"/>
  <c r="AG71" i="9"/>
  <c r="AJ71" i="9"/>
  <c r="U72" i="9"/>
  <c r="X72" i="9"/>
  <c r="Y72" i="9"/>
  <c r="AA72" i="9"/>
  <c r="AD72" i="9"/>
  <c r="AG72" i="9"/>
  <c r="AJ72" i="9"/>
  <c r="U74" i="9"/>
  <c r="X74" i="9"/>
  <c r="Y74" i="9"/>
  <c r="AA74" i="9"/>
  <c r="AB74" i="9"/>
  <c r="AG74" i="9"/>
  <c r="AK74" i="9"/>
  <c r="U75" i="9"/>
  <c r="X75" i="9"/>
  <c r="Y75" i="9"/>
  <c r="AA75" i="9"/>
  <c r="AB75" i="9"/>
  <c r="AG75" i="9"/>
  <c r="AK75" i="9"/>
  <c r="U89" i="9"/>
  <c r="X89" i="9"/>
  <c r="X90" i="9" s="1"/>
  <c r="Y89" i="9"/>
  <c r="Y90" i="9" s="1"/>
  <c r="AA89" i="9"/>
  <c r="AA90" i="9" s="1"/>
  <c r="AD89" i="9"/>
  <c r="AD90" i="9" s="1"/>
  <c r="AG89" i="9"/>
  <c r="AG90" i="9" s="1"/>
  <c r="AJ89" i="9"/>
  <c r="AJ90" i="9" s="1"/>
  <c r="U87" i="9"/>
  <c r="U88" i="9" s="1"/>
  <c r="X87" i="9"/>
  <c r="Y87" i="9"/>
  <c r="AA87" i="9"/>
  <c r="AA88" i="9" s="1"/>
  <c r="AD87" i="9"/>
  <c r="AG87" i="9"/>
  <c r="AG88" i="9" s="1"/>
  <c r="AJ87" i="9"/>
  <c r="U94" i="9"/>
  <c r="V94" i="9" s="1"/>
  <c r="X94" i="9"/>
  <c r="Y94" i="9"/>
  <c r="AA94" i="9"/>
  <c r="AD94" i="9"/>
  <c r="AG94" i="9"/>
  <c r="AJ94" i="9"/>
  <c r="U95" i="9"/>
  <c r="V95" i="9" s="1"/>
  <c r="X95" i="9"/>
  <c r="Y95" i="9"/>
  <c r="AA95" i="9"/>
  <c r="AD95" i="9"/>
  <c r="AG95" i="9"/>
  <c r="AJ95" i="9"/>
  <c r="U96" i="9"/>
  <c r="X96" i="9"/>
  <c r="Y96" i="9"/>
  <c r="AA96" i="9"/>
  <c r="AD96" i="9"/>
  <c r="AG96" i="9"/>
  <c r="AJ96" i="9"/>
  <c r="U97" i="9"/>
  <c r="X97" i="9"/>
  <c r="Y97" i="9"/>
  <c r="AA97" i="9"/>
  <c r="AD97" i="9"/>
  <c r="AG97" i="9"/>
  <c r="AJ97" i="9"/>
  <c r="U100" i="9"/>
  <c r="V100" i="9" s="1"/>
  <c r="V101" i="9" s="1"/>
  <c r="X100" i="9"/>
  <c r="Y100" i="9"/>
  <c r="Y101" i="9" s="1"/>
  <c r="AA100" i="9"/>
  <c r="AA101" i="9" s="1"/>
  <c r="AD100" i="9"/>
  <c r="AD101" i="9" s="1"/>
  <c r="AG100" i="9"/>
  <c r="AG101" i="9" s="1"/>
  <c r="AJ100" i="9"/>
  <c r="AJ101" i="9" s="1"/>
  <c r="U98" i="9"/>
  <c r="X98" i="9"/>
  <c r="Y98" i="9"/>
  <c r="AA98" i="9"/>
  <c r="AD98" i="9"/>
  <c r="AG98" i="9"/>
  <c r="AJ98" i="9"/>
  <c r="U92" i="9"/>
  <c r="U93" i="9" s="1"/>
  <c r="X92" i="9"/>
  <c r="X93" i="9" s="1"/>
  <c r="Y92" i="9"/>
  <c r="Y93" i="9" s="1"/>
  <c r="AA92" i="9"/>
  <c r="AA93" i="9" s="1"/>
  <c r="AD92" i="9"/>
  <c r="AD93" i="9" s="1"/>
  <c r="AG92" i="9"/>
  <c r="AG93" i="9" s="1"/>
  <c r="AJ92" i="9"/>
  <c r="AJ93" i="9" s="1"/>
  <c r="U151" i="9"/>
  <c r="X151" i="9"/>
  <c r="Y151" i="9"/>
  <c r="AA151" i="9"/>
  <c r="AD151" i="9"/>
  <c r="AG151" i="9"/>
  <c r="AJ151" i="9"/>
  <c r="U152" i="9"/>
  <c r="V152" i="9" s="1"/>
  <c r="X152" i="9"/>
  <c r="Y152" i="9"/>
  <c r="AA152" i="9"/>
  <c r="AD152" i="9"/>
  <c r="AG152" i="9"/>
  <c r="AJ152" i="9"/>
  <c r="U153" i="9"/>
  <c r="X153" i="9"/>
  <c r="Y153" i="9"/>
  <c r="AA153" i="9"/>
  <c r="AD153" i="9"/>
  <c r="AG153" i="9"/>
  <c r="AJ153" i="9"/>
  <c r="U103" i="9"/>
  <c r="X103" i="9"/>
  <c r="Y103" i="9"/>
  <c r="AA103" i="9"/>
  <c r="AD103" i="9"/>
  <c r="AG103" i="9"/>
  <c r="AJ103" i="9"/>
  <c r="U111" i="9"/>
  <c r="X111" i="9"/>
  <c r="Y111" i="9"/>
  <c r="AA111" i="9"/>
  <c r="AD111" i="9"/>
  <c r="AG111" i="9"/>
  <c r="AJ111" i="9"/>
  <c r="U112" i="9"/>
  <c r="V112" i="9" s="1"/>
  <c r="X112" i="9"/>
  <c r="Y112" i="9"/>
  <c r="AA112" i="9"/>
  <c r="AD112" i="9"/>
  <c r="AG112" i="9"/>
  <c r="AJ112" i="9"/>
  <c r="U113" i="9"/>
  <c r="X113" i="9"/>
  <c r="Y113" i="9"/>
  <c r="AA113" i="9"/>
  <c r="AD113" i="9"/>
  <c r="AG113" i="9"/>
  <c r="AJ113" i="9"/>
  <c r="U114" i="9"/>
  <c r="V114" i="9" s="1"/>
  <c r="X114" i="9"/>
  <c r="Y114" i="9"/>
  <c r="AA114" i="9"/>
  <c r="AD114" i="9"/>
  <c r="AG114" i="9"/>
  <c r="AJ114" i="9"/>
  <c r="U115" i="9"/>
  <c r="X115" i="9"/>
  <c r="Y115" i="9"/>
  <c r="AA115" i="9"/>
  <c r="AD115" i="9"/>
  <c r="AG115" i="9"/>
  <c r="AJ115" i="9"/>
  <c r="U155" i="9"/>
  <c r="V155" i="9" s="1"/>
  <c r="X155" i="9"/>
  <c r="Y155" i="9"/>
  <c r="AA155" i="9"/>
  <c r="AD155" i="9"/>
  <c r="AG155" i="9"/>
  <c r="AJ155" i="9"/>
  <c r="U156" i="9"/>
  <c r="V156" i="9" s="1"/>
  <c r="X156" i="9"/>
  <c r="Y156" i="9"/>
  <c r="AA156" i="9"/>
  <c r="AD156" i="9"/>
  <c r="AG156" i="9"/>
  <c r="AJ156" i="9"/>
  <c r="U157" i="9"/>
  <c r="X157" i="9"/>
  <c r="Y157" i="9"/>
  <c r="AA157" i="9"/>
  <c r="AD157" i="9"/>
  <c r="AG157" i="9"/>
  <c r="AJ157" i="9"/>
  <c r="U158" i="9"/>
  <c r="X158" i="9"/>
  <c r="Y158" i="9"/>
  <c r="AA158" i="9"/>
  <c r="AD158" i="9"/>
  <c r="AG158" i="9"/>
  <c r="AJ158" i="9"/>
  <c r="U159" i="9"/>
  <c r="V159" i="9" s="1"/>
  <c r="X159" i="9"/>
  <c r="Y159" i="9"/>
  <c r="AA159" i="9"/>
  <c r="AD159" i="9"/>
  <c r="AG159" i="9"/>
  <c r="AJ159" i="9"/>
  <c r="U134" i="9"/>
  <c r="V134" i="9" s="1"/>
  <c r="X134" i="9"/>
  <c r="Y134" i="9"/>
  <c r="AA134" i="9"/>
  <c r="AH134" i="9"/>
  <c r="AJ134" i="9"/>
  <c r="U135" i="9"/>
  <c r="V135" i="9" s="1"/>
  <c r="X135" i="9"/>
  <c r="Y135" i="9"/>
  <c r="AA135" i="9"/>
  <c r="AH135" i="9"/>
  <c r="AJ135" i="9"/>
  <c r="U136" i="9"/>
  <c r="X136" i="9"/>
  <c r="Y136" i="9"/>
  <c r="AA136" i="9"/>
  <c r="AH136" i="9"/>
  <c r="AJ136" i="9"/>
  <c r="U137" i="9"/>
  <c r="V137" i="9" s="1"/>
  <c r="X137" i="9"/>
  <c r="Y137" i="9"/>
  <c r="AA137" i="9"/>
  <c r="AH137" i="9"/>
  <c r="AJ137" i="9"/>
  <c r="U138" i="9"/>
  <c r="V138" i="9" s="1"/>
  <c r="X138" i="9"/>
  <c r="Y138" i="9"/>
  <c r="AA138" i="9"/>
  <c r="AH138" i="9"/>
  <c r="AJ138" i="9"/>
  <c r="U139" i="9"/>
  <c r="V139" i="9" s="1"/>
  <c r="X139" i="9"/>
  <c r="Y139" i="9"/>
  <c r="AA139" i="9"/>
  <c r="AH139" i="9"/>
  <c r="AJ139" i="9"/>
  <c r="U140" i="9"/>
  <c r="X140" i="9"/>
  <c r="Y140" i="9"/>
  <c r="AA140" i="9"/>
  <c r="AH140" i="9"/>
  <c r="AJ140" i="9"/>
  <c r="U118" i="9"/>
  <c r="X118" i="9"/>
  <c r="Y118" i="9"/>
  <c r="AA118" i="9"/>
  <c r="AB118" i="9"/>
  <c r="AG118" i="9"/>
  <c r="AK118" i="9"/>
  <c r="U119" i="9"/>
  <c r="X119" i="9"/>
  <c r="Y119" i="9"/>
  <c r="AA119" i="9"/>
  <c r="AB119" i="9"/>
  <c r="AG119" i="9"/>
  <c r="AK119" i="9"/>
  <c r="U120" i="9"/>
  <c r="V120" i="9" s="1"/>
  <c r="W120" i="9" s="1"/>
  <c r="X120" i="9"/>
  <c r="Y120" i="9"/>
  <c r="AA120" i="9"/>
  <c r="AB120" i="9"/>
  <c r="AG120" i="9"/>
  <c r="AK120" i="9"/>
  <c r="U121" i="9"/>
  <c r="X121" i="9"/>
  <c r="Y121" i="9"/>
  <c r="AA121" i="9"/>
  <c r="AB121" i="9"/>
  <c r="AG121" i="9"/>
  <c r="AK121" i="9"/>
  <c r="U122" i="9"/>
  <c r="V122" i="9" s="1"/>
  <c r="W122" i="9" s="1"/>
  <c r="X122" i="9"/>
  <c r="Y122" i="9"/>
  <c r="AA122" i="9"/>
  <c r="AB122" i="9"/>
  <c r="AG122" i="9"/>
  <c r="AK122" i="9"/>
  <c r="U123" i="9"/>
  <c r="X123" i="9"/>
  <c r="Y123" i="9"/>
  <c r="AA123" i="9"/>
  <c r="AB123" i="9"/>
  <c r="AG123" i="9"/>
  <c r="AK123" i="9"/>
  <c r="U124" i="9"/>
  <c r="V124" i="9" s="1"/>
  <c r="W124" i="9" s="1"/>
  <c r="X124" i="9"/>
  <c r="Y124" i="9"/>
  <c r="AA124" i="9"/>
  <c r="AB124" i="9"/>
  <c r="AG124" i="9"/>
  <c r="AK124" i="9"/>
  <c r="U125" i="9"/>
  <c r="X125" i="9"/>
  <c r="Y125" i="9"/>
  <c r="AA125" i="9"/>
  <c r="AB125" i="9"/>
  <c r="AG125" i="9"/>
  <c r="AK125" i="9"/>
  <c r="U126" i="9"/>
  <c r="V126" i="9" s="1"/>
  <c r="W126" i="9" s="1"/>
  <c r="X126" i="9"/>
  <c r="Y126" i="9"/>
  <c r="AA126" i="9"/>
  <c r="AB126" i="9"/>
  <c r="AG126" i="9"/>
  <c r="AK126" i="9"/>
  <c r="U127" i="9"/>
  <c r="X127" i="9"/>
  <c r="Y127" i="9"/>
  <c r="AA127" i="9"/>
  <c r="AB127" i="9"/>
  <c r="AG127" i="9"/>
  <c r="AK127" i="9"/>
  <c r="U128" i="9"/>
  <c r="V128" i="9" s="1"/>
  <c r="W128" i="9" s="1"/>
  <c r="X128" i="9"/>
  <c r="Y128" i="9"/>
  <c r="AA128" i="9"/>
  <c r="AB128" i="9"/>
  <c r="AG128" i="9"/>
  <c r="AK128" i="9"/>
  <c r="U129" i="9"/>
  <c r="X129" i="9"/>
  <c r="Y129" i="9"/>
  <c r="AA129" i="9"/>
  <c r="AB129" i="9"/>
  <c r="AG129" i="9"/>
  <c r="AK129" i="9"/>
  <c r="U130" i="9"/>
  <c r="V130" i="9" s="1"/>
  <c r="W130" i="9" s="1"/>
  <c r="X130" i="9"/>
  <c r="Y130" i="9"/>
  <c r="AA130" i="9"/>
  <c r="AB130" i="9"/>
  <c r="AG130" i="9"/>
  <c r="AK130" i="9"/>
  <c r="U131" i="9"/>
  <c r="X131" i="9"/>
  <c r="Y131" i="9"/>
  <c r="AA131" i="9"/>
  <c r="AB131" i="9"/>
  <c r="AG131" i="9"/>
  <c r="AK131" i="9"/>
  <c r="U132" i="9"/>
  <c r="V132" i="9" s="1"/>
  <c r="W132" i="9" s="1"/>
  <c r="X132" i="9"/>
  <c r="Y132" i="9"/>
  <c r="AA132" i="9"/>
  <c r="AB132" i="9"/>
  <c r="AG132" i="9"/>
  <c r="AK132" i="9"/>
  <c r="U142" i="9"/>
  <c r="X142" i="9"/>
  <c r="Y142" i="9"/>
  <c r="AA142" i="9"/>
  <c r="AD142" i="9"/>
  <c r="AG142" i="9"/>
  <c r="AJ142" i="9"/>
  <c r="U143" i="9"/>
  <c r="X143" i="9"/>
  <c r="Y143" i="9"/>
  <c r="AA143" i="9"/>
  <c r="AD143" i="9"/>
  <c r="AG143" i="9"/>
  <c r="AJ143" i="9"/>
  <c r="U144" i="9"/>
  <c r="X144" i="9"/>
  <c r="Y144" i="9"/>
  <c r="AA144" i="9"/>
  <c r="AD144" i="9"/>
  <c r="AG144" i="9"/>
  <c r="AJ144" i="9"/>
  <c r="U145" i="9"/>
  <c r="V145" i="9" s="1"/>
  <c r="X145" i="9"/>
  <c r="Y145" i="9"/>
  <c r="AA145" i="9"/>
  <c r="AD145" i="9"/>
  <c r="AG145" i="9"/>
  <c r="AJ145" i="9"/>
  <c r="U146" i="9"/>
  <c r="V146" i="9" s="1"/>
  <c r="X146" i="9"/>
  <c r="Y146" i="9"/>
  <c r="Z146" i="9" s="1"/>
  <c r="AA146" i="9"/>
  <c r="AD146" i="9"/>
  <c r="AG146" i="9"/>
  <c r="AJ146" i="9"/>
  <c r="U147" i="9"/>
  <c r="V147" i="9" s="1"/>
  <c r="X147" i="9"/>
  <c r="Y147" i="9"/>
  <c r="AA147" i="9"/>
  <c r="AD147" i="9"/>
  <c r="AG147" i="9"/>
  <c r="AJ147" i="9"/>
  <c r="U148" i="9"/>
  <c r="V148" i="9" s="1"/>
  <c r="X148" i="9"/>
  <c r="Y148" i="9"/>
  <c r="AA148" i="9"/>
  <c r="AD148" i="9"/>
  <c r="AG148" i="9"/>
  <c r="AJ148" i="9"/>
  <c r="U149" i="9"/>
  <c r="V149" i="9" s="1"/>
  <c r="W149" i="9" s="1"/>
  <c r="X149" i="9"/>
  <c r="Y149" i="9"/>
  <c r="AA149" i="9"/>
  <c r="AD149" i="9"/>
  <c r="AG149" i="9"/>
  <c r="AJ149" i="9"/>
  <c r="U116" i="9"/>
  <c r="X116" i="9"/>
  <c r="Y116" i="9"/>
  <c r="AA116" i="9"/>
  <c r="AD116" i="9"/>
  <c r="AG116" i="9"/>
  <c r="AJ116" i="9"/>
  <c r="U104" i="9"/>
  <c r="X104" i="9"/>
  <c r="Y104" i="9"/>
  <c r="AA104" i="9"/>
  <c r="AD104" i="9"/>
  <c r="AG104" i="9"/>
  <c r="AJ104" i="9"/>
  <c r="U105" i="9"/>
  <c r="V105" i="9" s="1"/>
  <c r="X105" i="9"/>
  <c r="Y105" i="9"/>
  <c r="AA105" i="9"/>
  <c r="AD105" i="9"/>
  <c r="AG105" i="9"/>
  <c r="AJ105" i="9"/>
  <c r="U106" i="9"/>
  <c r="V106" i="9" s="1"/>
  <c r="X106" i="9"/>
  <c r="Y106" i="9"/>
  <c r="AA106" i="9"/>
  <c r="AD106" i="9"/>
  <c r="AG106" i="9"/>
  <c r="AJ106" i="9"/>
  <c r="U107" i="9"/>
  <c r="V107" i="9" s="1"/>
  <c r="X107" i="9"/>
  <c r="Y107" i="9"/>
  <c r="AA107" i="9"/>
  <c r="AD107" i="9"/>
  <c r="AG107" i="9"/>
  <c r="AJ107" i="9"/>
  <c r="U108" i="9"/>
  <c r="V108" i="9" s="1"/>
  <c r="X108" i="9"/>
  <c r="Y108" i="9"/>
  <c r="AA108" i="9"/>
  <c r="AD108" i="9"/>
  <c r="AG108" i="9"/>
  <c r="AJ108" i="9"/>
  <c r="U109" i="9"/>
  <c r="V109" i="9" s="1"/>
  <c r="X109" i="9"/>
  <c r="Y109" i="9"/>
  <c r="AA109" i="9"/>
  <c r="AD109" i="9"/>
  <c r="AG109" i="9"/>
  <c r="AJ109" i="9"/>
  <c r="U166" i="9"/>
  <c r="X166" i="9"/>
  <c r="Y166" i="9"/>
  <c r="AA166" i="9"/>
  <c r="AD166" i="9"/>
  <c r="AG166" i="9"/>
  <c r="AJ166" i="9"/>
  <c r="U167" i="9"/>
  <c r="X167" i="9"/>
  <c r="Y167" i="9"/>
  <c r="AA167" i="9"/>
  <c r="AD167" i="9"/>
  <c r="AG167" i="9"/>
  <c r="AJ167" i="9"/>
  <c r="U168" i="9"/>
  <c r="V168" i="9" s="1"/>
  <c r="W168" i="9" s="1"/>
  <c r="X168" i="9"/>
  <c r="Y168" i="9"/>
  <c r="AA168" i="9"/>
  <c r="AD168" i="9"/>
  <c r="AG168" i="9"/>
  <c r="AJ168" i="9"/>
  <c r="U169" i="9"/>
  <c r="X169" i="9"/>
  <c r="Y169" i="9"/>
  <c r="AA169" i="9"/>
  <c r="AD169" i="9"/>
  <c r="AG169" i="9"/>
  <c r="AJ169" i="9"/>
  <c r="U171" i="9"/>
  <c r="X171" i="9"/>
  <c r="Y171" i="9"/>
  <c r="AA171" i="9"/>
  <c r="AD171" i="9"/>
  <c r="AG171" i="9"/>
  <c r="AJ171" i="9"/>
  <c r="U162" i="9"/>
  <c r="V162" i="9" s="1"/>
  <c r="X162" i="9"/>
  <c r="Y162" i="9"/>
  <c r="Y163" i="9" s="1"/>
  <c r="AA162" i="9"/>
  <c r="AA163" i="9" s="1"/>
  <c r="AD162" i="9"/>
  <c r="AD163" i="9" s="1"/>
  <c r="AG162" i="9"/>
  <c r="AG163" i="9" s="1"/>
  <c r="AJ162" i="9"/>
  <c r="AJ163" i="9" s="1"/>
  <c r="U164" i="9"/>
  <c r="U165" i="9" s="1"/>
  <c r="X164" i="9"/>
  <c r="X165" i="9" s="1"/>
  <c r="Y164" i="9"/>
  <c r="Y165" i="9" s="1"/>
  <c r="AA164" i="9"/>
  <c r="AA165" i="9" s="1"/>
  <c r="AD164" i="9"/>
  <c r="AD165" i="9" s="1"/>
  <c r="AG164" i="9"/>
  <c r="AG165" i="9" s="1"/>
  <c r="AJ164" i="9"/>
  <c r="AJ165" i="9" s="1"/>
  <c r="U172" i="9"/>
  <c r="V172" i="9" s="1"/>
  <c r="X172" i="9"/>
  <c r="Y172" i="9"/>
  <c r="AA172" i="9"/>
  <c r="AD172" i="9"/>
  <c r="AG172" i="9"/>
  <c r="AJ172" i="9"/>
  <c r="U173" i="9"/>
  <c r="X173" i="9"/>
  <c r="Y173" i="9"/>
  <c r="AA173" i="9"/>
  <c r="AD173" i="9"/>
  <c r="AG173" i="9"/>
  <c r="AJ173" i="9"/>
  <c r="U180" i="9"/>
  <c r="X180" i="9"/>
  <c r="Y180" i="9"/>
  <c r="AA180" i="9"/>
  <c r="AD180" i="9"/>
  <c r="AG180" i="9"/>
  <c r="AJ180" i="9"/>
  <c r="U181" i="9"/>
  <c r="V181" i="9" s="1"/>
  <c r="X181" i="9"/>
  <c r="Y181" i="9"/>
  <c r="AA181" i="9"/>
  <c r="AD181" i="9"/>
  <c r="AG181" i="9"/>
  <c r="AJ181" i="9"/>
  <c r="U182" i="9"/>
  <c r="X182" i="9"/>
  <c r="Y182" i="9"/>
  <c r="AA182" i="9"/>
  <c r="AD182" i="9"/>
  <c r="AG182" i="9"/>
  <c r="AJ182" i="9"/>
  <c r="U183" i="9"/>
  <c r="V183" i="9" s="1"/>
  <c r="X183" i="9"/>
  <c r="Y183" i="9"/>
  <c r="AA183" i="9"/>
  <c r="AD183" i="9"/>
  <c r="AG183" i="9"/>
  <c r="AJ183" i="9"/>
  <c r="U184" i="9"/>
  <c r="V184" i="9" s="1"/>
  <c r="X184" i="9"/>
  <c r="Y184" i="9"/>
  <c r="AA184" i="9"/>
  <c r="AD184" i="9"/>
  <c r="AG184" i="9"/>
  <c r="AJ184" i="9"/>
  <c r="U185" i="9"/>
  <c r="V185" i="9" s="1"/>
  <c r="X185" i="9"/>
  <c r="Y185" i="9"/>
  <c r="AA185" i="9"/>
  <c r="AD185" i="9"/>
  <c r="AG185" i="9"/>
  <c r="AJ185" i="9"/>
  <c r="U176" i="9"/>
  <c r="V176" i="9" s="1"/>
  <c r="V177" i="9" s="1"/>
  <c r="X176" i="9"/>
  <c r="X177" i="9" s="1"/>
  <c r="Y176" i="9"/>
  <c r="AA176" i="9"/>
  <c r="AA177" i="9" s="1"/>
  <c r="AD176" i="9"/>
  <c r="AG176" i="9"/>
  <c r="AG177" i="9" s="1"/>
  <c r="AJ176" i="9"/>
  <c r="U178" i="9"/>
  <c r="X178" i="9"/>
  <c r="X179" i="9" s="1"/>
  <c r="Y178" i="9"/>
  <c r="Y179" i="9" s="1"/>
  <c r="AA178" i="9"/>
  <c r="AA179" i="9" s="1"/>
  <c r="AD178" i="9"/>
  <c r="AD179" i="9" s="1"/>
  <c r="AG178" i="9"/>
  <c r="AG179" i="9" s="1"/>
  <c r="AJ178" i="9"/>
  <c r="AJ179" i="9" s="1"/>
  <c r="U197" i="9"/>
  <c r="X197" i="9"/>
  <c r="Y197" i="9"/>
  <c r="AA197" i="9"/>
  <c r="AD197" i="9"/>
  <c r="AG197" i="9"/>
  <c r="AJ197" i="9"/>
  <c r="U206" i="9"/>
  <c r="X206" i="9"/>
  <c r="Y206" i="9"/>
  <c r="AA206" i="9"/>
  <c r="AD206" i="9"/>
  <c r="AG206" i="9"/>
  <c r="AJ206" i="9"/>
  <c r="U207" i="9"/>
  <c r="X207" i="9"/>
  <c r="Y207" i="9"/>
  <c r="AA207" i="9"/>
  <c r="AA208" i="9" s="1"/>
  <c r="AD207" i="9"/>
  <c r="AG207" i="9"/>
  <c r="AJ207" i="9"/>
  <c r="U198" i="9"/>
  <c r="X198" i="9"/>
  <c r="Y198" i="9"/>
  <c r="AA198" i="9"/>
  <c r="AD198" i="9"/>
  <c r="AG198" i="9"/>
  <c r="AJ198" i="9"/>
  <c r="U188" i="9"/>
  <c r="X188" i="9"/>
  <c r="Y188" i="9"/>
  <c r="AA188" i="9"/>
  <c r="AD188" i="9"/>
  <c r="AG188" i="9"/>
  <c r="AJ188" i="9"/>
  <c r="U189" i="9"/>
  <c r="V189" i="9" s="1"/>
  <c r="X189" i="9"/>
  <c r="Y189" i="9"/>
  <c r="AA189" i="9"/>
  <c r="AD189" i="9"/>
  <c r="AG189" i="9"/>
  <c r="AJ189" i="9"/>
  <c r="U199" i="9"/>
  <c r="V199" i="9" s="1"/>
  <c r="X199" i="9"/>
  <c r="Y199" i="9"/>
  <c r="AA199" i="9"/>
  <c r="AD199" i="9"/>
  <c r="AG199" i="9"/>
  <c r="AJ199" i="9"/>
  <c r="U190" i="9"/>
  <c r="X190" i="9"/>
  <c r="Y190" i="9"/>
  <c r="AA190" i="9"/>
  <c r="AD190" i="9"/>
  <c r="AG190" i="9"/>
  <c r="AJ190" i="9"/>
  <c r="U191" i="9"/>
  <c r="X191" i="9"/>
  <c r="Y191" i="9"/>
  <c r="AA191" i="9"/>
  <c r="AD191" i="9"/>
  <c r="AG191" i="9"/>
  <c r="AJ191" i="9"/>
  <c r="U192" i="9"/>
  <c r="V192" i="9" s="1"/>
  <c r="X192" i="9"/>
  <c r="Y192" i="9"/>
  <c r="AA192" i="9"/>
  <c r="AD192" i="9"/>
  <c r="AG192" i="9"/>
  <c r="AJ192" i="9"/>
  <c r="U193" i="9"/>
  <c r="V193" i="9" s="1"/>
  <c r="X193" i="9"/>
  <c r="Y193" i="9"/>
  <c r="AA193" i="9"/>
  <c r="AD193" i="9"/>
  <c r="AG193" i="9"/>
  <c r="AJ193" i="9"/>
  <c r="U194" i="9"/>
  <c r="V194" i="9" s="1"/>
  <c r="X194" i="9"/>
  <c r="Y194" i="9"/>
  <c r="AA194" i="9"/>
  <c r="AD194" i="9"/>
  <c r="AG194" i="9"/>
  <c r="AJ194" i="9"/>
  <c r="U195" i="9"/>
  <c r="V195" i="9" s="1"/>
  <c r="X195" i="9"/>
  <c r="Y195" i="9"/>
  <c r="AA195" i="9"/>
  <c r="AD195" i="9"/>
  <c r="AG195" i="9"/>
  <c r="AJ195" i="9"/>
  <c r="U200" i="9"/>
  <c r="V200" i="9" s="1"/>
  <c r="X200" i="9"/>
  <c r="Y200" i="9"/>
  <c r="AA200" i="9"/>
  <c r="AD200" i="9"/>
  <c r="AG200" i="9"/>
  <c r="AJ200" i="9"/>
  <c r="U209" i="9"/>
  <c r="X209" i="9"/>
  <c r="X210" i="9" s="1"/>
  <c r="Y209" i="9"/>
  <c r="Y210" i="9" s="1"/>
  <c r="AA209" i="9"/>
  <c r="AA210" i="9" s="1"/>
  <c r="AD209" i="9"/>
  <c r="AD210" i="9" s="1"/>
  <c r="AG209" i="9"/>
  <c r="AG210" i="9" s="1"/>
  <c r="AJ209" i="9"/>
  <c r="AJ210" i="9" s="1"/>
  <c r="U203" i="9"/>
  <c r="V203" i="9" s="1"/>
  <c r="X203" i="9"/>
  <c r="Y203" i="9"/>
  <c r="AA203" i="9"/>
  <c r="AA205" i="9" s="1"/>
  <c r="AB203" i="9"/>
  <c r="AG203" i="9"/>
  <c r="AK203" i="9"/>
  <c r="U204" i="9"/>
  <c r="V204" i="9" s="1"/>
  <c r="X204" i="9"/>
  <c r="Y204" i="9"/>
  <c r="AA204" i="9"/>
  <c r="AB204" i="9"/>
  <c r="AG204" i="9"/>
  <c r="AK204" i="9"/>
  <c r="U201" i="9"/>
  <c r="V201" i="9" s="1"/>
  <c r="X201" i="9"/>
  <c r="Y201" i="9"/>
  <c r="AA201" i="9"/>
  <c r="AD201" i="9"/>
  <c r="AG201" i="9"/>
  <c r="AJ201" i="9"/>
  <c r="U216" i="9"/>
  <c r="X216" i="9"/>
  <c r="Y216" i="9"/>
  <c r="AA216" i="9"/>
  <c r="AD216" i="9"/>
  <c r="AG216" i="9"/>
  <c r="AJ216" i="9"/>
  <c r="U217" i="9"/>
  <c r="V217" i="9" s="1"/>
  <c r="X217" i="9"/>
  <c r="Y217" i="9"/>
  <c r="AA217" i="9"/>
  <c r="AD217" i="9"/>
  <c r="AG217" i="9"/>
  <c r="AJ217" i="9"/>
  <c r="U218" i="9"/>
  <c r="X218" i="9"/>
  <c r="Z218" i="9" s="1"/>
  <c r="Y218" i="9"/>
  <c r="AA218" i="9"/>
  <c r="AD218" i="9"/>
  <c r="AG218" i="9"/>
  <c r="AJ218" i="9"/>
  <c r="U219" i="9"/>
  <c r="V219" i="9" s="1"/>
  <c r="X219" i="9"/>
  <c r="Y219" i="9"/>
  <c r="AA219" i="9"/>
  <c r="AD219" i="9"/>
  <c r="AG219" i="9"/>
  <c r="AJ219" i="9"/>
  <c r="U220" i="9"/>
  <c r="V220" i="9" s="1"/>
  <c r="X220" i="9"/>
  <c r="Y220" i="9"/>
  <c r="AA220" i="9"/>
  <c r="AD220" i="9"/>
  <c r="AG220" i="9"/>
  <c r="AJ220" i="9"/>
  <c r="U221" i="9"/>
  <c r="X221" i="9"/>
  <c r="Y221" i="9"/>
  <c r="AA221" i="9"/>
  <c r="AD221" i="9"/>
  <c r="AG221" i="9"/>
  <c r="AJ221" i="9"/>
  <c r="U222" i="9"/>
  <c r="V222" i="9" s="1"/>
  <c r="X222" i="9"/>
  <c r="Y222" i="9"/>
  <c r="AA222" i="9"/>
  <c r="AD222" i="9"/>
  <c r="AG222" i="9"/>
  <c r="AJ222" i="9"/>
  <c r="U223" i="9"/>
  <c r="V223" i="9" s="1"/>
  <c r="X223" i="9"/>
  <c r="Y223" i="9"/>
  <c r="AA223" i="9"/>
  <c r="AD223" i="9"/>
  <c r="AG223" i="9"/>
  <c r="AJ223" i="9"/>
  <c r="U224" i="9"/>
  <c r="X224" i="9"/>
  <c r="Y224" i="9"/>
  <c r="AA224" i="9"/>
  <c r="AD224" i="9"/>
  <c r="AG224" i="9"/>
  <c r="AJ224" i="9"/>
  <c r="U225" i="9"/>
  <c r="V225" i="9" s="1"/>
  <c r="W225" i="9" s="1"/>
  <c r="X225" i="9"/>
  <c r="Y225" i="9"/>
  <c r="AA225" i="9"/>
  <c r="AD225" i="9"/>
  <c r="AG225" i="9"/>
  <c r="AJ225" i="9"/>
  <c r="U230" i="9"/>
  <c r="U231" i="9" s="1"/>
  <c r="X230" i="9"/>
  <c r="X231" i="9" s="1"/>
  <c r="Y230" i="9"/>
  <c r="Y231" i="9" s="1"/>
  <c r="AA230" i="9"/>
  <c r="AA231" i="9" s="1"/>
  <c r="AH230" i="9"/>
  <c r="AH231" i="9" s="1"/>
  <c r="AJ230" i="9"/>
  <c r="AJ231" i="9" s="1"/>
  <c r="U227" i="9"/>
  <c r="V227" i="9" s="1"/>
  <c r="W227" i="9" s="1"/>
  <c r="X227" i="9"/>
  <c r="Y227" i="9"/>
  <c r="Y229" i="9" s="1"/>
  <c r="AA227" i="9"/>
  <c r="AB227" i="9"/>
  <c r="AG227" i="9"/>
  <c r="AK227" i="9"/>
  <c r="AK229" i="9" s="1"/>
  <c r="U228" i="9"/>
  <c r="X228" i="9"/>
  <c r="Y228" i="9"/>
  <c r="AA228" i="9"/>
  <c r="AB228" i="9"/>
  <c r="AG228" i="9"/>
  <c r="AG229" i="9" s="1"/>
  <c r="AK228" i="9"/>
  <c r="U232" i="9"/>
  <c r="X232" i="9"/>
  <c r="Y232" i="9"/>
  <c r="Y233" i="9" s="1"/>
  <c r="AA232" i="9"/>
  <c r="AA233" i="9" s="1"/>
  <c r="AD232" i="9"/>
  <c r="AD233" i="9" s="1"/>
  <c r="AG232" i="9"/>
  <c r="AG233" i="9" s="1"/>
  <c r="AJ232" i="9"/>
  <c r="AJ233" i="9" s="1"/>
  <c r="U212" i="9"/>
  <c r="X212" i="9"/>
  <c r="Y212" i="9"/>
  <c r="AA212" i="9"/>
  <c r="AD212" i="9"/>
  <c r="AG212" i="9"/>
  <c r="AJ212" i="9"/>
  <c r="U213" i="9"/>
  <c r="V213" i="9" s="1"/>
  <c r="X213" i="9"/>
  <c r="Y213" i="9"/>
  <c r="AA213" i="9"/>
  <c r="AD213" i="9"/>
  <c r="AG213" i="9"/>
  <c r="AJ213" i="9"/>
  <c r="U214" i="9"/>
  <c r="V214" i="9" s="1"/>
  <c r="X214" i="9"/>
  <c r="Y214" i="9"/>
  <c r="AA214" i="9"/>
  <c r="AD214" i="9"/>
  <c r="AG214" i="9"/>
  <c r="AJ214" i="9"/>
  <c r="U286" i="9"/>
  <c r="X286" i="9"/>
  <c r="Y286" i="9"/>
  <c r="AA286" i="9"/>
  <c r="AD286" i="9"/>
  <c r="AG286" i="9"/>
  <c r="AJ286" i="9"/>
  <c r="U287" i="9"/>
  <c r="V287" i="9" s="1"/>
  <c r="X287" i="9"/>
  <c r="Y287" i="9"/>
  <c r="AA287" i="9"/>
  <c r="AD287" i="9"/>
  <c r="AG287" i="9"/>
  <c r="AJ287" i="9"/>
  <c r="U288" i="9"/>
  <c r="V288" i="9" s="1"/>
  <c r="X288" i="9"/>
  <c r="Y288" i="9"/>
  <c r="AA288" i="9"/>
  <c r="AD288" i="9"/>
  <c r="AG288" i="9"/>
  <c r="AJ288" i="9"/>
  <c r="U289" i="9"/>
  <c r="V289" i="9" s="1"/>
  <c r="X289" i="9"/>
  <c r="Y289" i="9"/>
  <c r="AA289" i="9"/>
  <c r="AD289" i="9"/>
  <c r="AG289" i="9"/>
  <c r="AJ289" i="9"/>
  <c r="U290" i="9"/>
  <c r="X290" i="9"/>
  <c r="Y290" i="9"/>
  <c r="AA290" i="9"/>
  <c r="AD290" i="9"/>
  <c r="AG290" i="9"/>
  <c r="AJ290" i="9"/>
  <c r="U291" i="9"/>
  <c r="X291" i="9"/>
  <c r="Y291" i="9"/>
  <c r="AA291" i="9"/>
  <c r="AD291" i="9"/>
  <c r="AG291" i="9"/>
  <c r="AJ291" i="9"/>
  <c r="U292" i="9"/>
  <c r="V292" i="9" s="1"/>
  <c r="X292" i="9"/>
  <c r="Y292" i="9"/>
  <c r="AA292" i="9"/>
  <c r="AD292" i="9"/>
  <c r="AG292" i="9"/>
  <c r="AJ292" i="9"/>
  <c r="U293" i="9"/>
  <c r="V293" i="9" s="1"/>
  <c r="X293" i="9"/>
  <c r="Y293" i="9"/>
  <c r="AA293" i="9"/>
  <c r="AD293" i="9"/>
  <c r="AG293" i="9"/>
  <c r="AJ293" i="9"/>
  <c r="U240" i="9"/>
  <c r="X240" i="9"/>
  <c r="Y240" i="9"/>
  <c r="AA240" i="9"/>
  <c r="AD240" i="9"/>
  <c r="AG240" i="9"/>
  <c r="AJ240" i="9"/>
  <c r="U241" i="9"/>
  <c r="X241" i="9"/>
  <c r="Y241" i="9"/>
  <c r="AA241" i="9"/>
  <c r="AD241" i="9"/>
  <c r="AG241" i="9"/>
  <c r="AJ241" i="9"/>
  <c r="U242" i="9"/>
  <c r="V242" i="9" s="1"/>
  <c r="X242" i="9"/>
  <c r="Y242" i="9"/>
  <c r="AA242" i="9"/>
  <c r="AD242" i="9"/>
  <c r="AG242" i="9"/>
  <c r="AJ242" i="9"/>
  <c r="U243" i="9"/>
  <c r="V243" i="9" s="1"/>
  <c r="X243" i="9"/>
  <c r="Y243" i="9"/>
  <c r="AA243" i="9"/>
  <c r="AD243" i="9"/>
  <c r="AG243" i="9"/>
  <c r="AJ243" i="9"/>
  <c r="U254" i="9"/>
  <c r="U255" i="9" s="1"/>
  <c r="X254" i="9"/>
  <c r="X255" i="9" s="1"/>
  <c r="Y254" i="9"/>
  <c r="Y255" i="9" s="1"/>
  <c r="AA254" i="9"/>
  <c r="AA255" i="9" s="1"/>
  <c r="AD254" i="9"/>
  <c r="AD255" i="9" s="1"/>
  <c r="AG254" i="9"/>
  <c r="AG255" i="9" s="1"/>
  <c r="AJ254" i="9"/>
  <c r="AJ255" i="9" s="1"/>
  <c r="U244" i="9"/>
  <c r="V244" i="9" s="1"/>
  <c r="X244" i="9"/>
  <c r="Y244" i="9"/>
  <c r="AA244" i="9"/>
  <c r="AD244" i="9"/>
  <c r="AG244" i="9"/>
  <c r="AJ244" i="9"/>
  <c r="U271" i="9"/>
  <c r="X271" i="9"/>
  <c r="Y271" i="9"/>
  <c r="AA271" i="9"/>
  <c r="AH271" i="9"/>
  <c r="AJ271" i="9"/>
  <c r="U272" i="9"/>
  <c r="V272" i="9" s="1"/>
  <c r="AB272" i="9" s="1"/>
  <c r="X272" i="9"/>
  <c r="Y272" i="9"/>
  <c r="AA272" i="9"/>
  <c r="AH272" i="9"/>
  <c r="AJ272" i="9"/>
  <c r="U245" i="9"/>
  <c r="X245" i="9"/>
  <c r="Y245" i="9"/>
  <c r="AA245" i="9"/>
  <c r="AD245" i="9"/>
  <c r="AG245" i="9"/>
  <c r="AJ245" i="9"/>
  <c r="U246" i="9"/>
  <c r="V246" i="9" s="1"/>
  <c r="X246" i="9"/>
  <c r="Y246" i="9"/>
  <c r="AA246" i="9"/>
  <c r="AD246" i="9"/>
  <c r="AG246" i="9"/>
  <c r="AJ246" i="9"/>
  <c r="U247" i="9"/>
  <c r="V247" i="9" s="1"/>
  <c r="X247" i="9"/>
  <c r="Y247" i="9"/>
  <c r="AA247" i="9"/>
  <c r="AD247" i="9"/>
  <c r="AG247" i="9"/>
  <c r="AJ247" i="9"/>
  <c r="U248" i="9"/>
  <c r="X248" i="9"/>
  <c r="Y248" i="9"/>
  <c r="AA248" i="9"/>
  <c r="AD248" i="9"/>
  <c r="AG248" i="9"/>
  <c r="AJ248" i="9"/>
  <c r="U249" i="9"/>
  <c r="X249" i="9"/>
  <c r="Y249" i="9"/>
  <c r="AA249" i="9"/>
  <c r="AD249" i="9"/>
  <c r="AG249" i="9"/>
  <c r="AJ249" i="9"/>
  <c r="U250" i="9"/>
  <c r="V250" i="9" s="1"/>
  <c r="X250" i="9"/>
  <c r="Y250" i="9"/>
  <c r="AA250" i="9"/>
  <c r="AD250" i="9"/>
  <c r="AG250" i="9"/>
  <c r="AJ250" i="9"/>
  <c r="U251" i="9"/>
  <c r="V251" i="9" s="1"/>
  <c r="X251" i="9"/>
  <c r="Y251" i="9"/>
  <c r="AA251" i="9"/>
  <c r="AD251" i="9"/>
  <c r="AG251" i="9"/>
  <c r="AJ251" i="9"/>
  <c r="U252" i="9"/>
  <c r="X252" i="9"/>
  <c r="Y252" i="9"/>
  <c r="AA252" i="9"/>
  <c r="AD252" i="9"/>
  <c r="AG252" i="9"/>
  <c r="AJ252" i="9"/>
  <c r="U295" i="9"/>
  <c r="X295" i="9"/>
  <c r="Y295" i="9"/>
  <c r="AA295" i="9"/>
  <c r="AD295" i="9"/>
  <c r="AG295" i="9"/>
  <c r="AJ295" i="9"/>
  <c r="U296" i="9"/>
  <c r="X296" i="9"/>
  <c r="Y296" i="9"/>
  <c r="AA296" i="9"/>
  <c r="AD296" i="9"/>
  <c r="AG296" i="9"/>
  <c r="AJ296" i="9"/>
  <c r="U297" i="9"/>
  <c r="V297" i="9" s="1"/>
  <c r="X297" i="9"/>
  <c r="Y297" i="9"/>
  <c r="AA297" i="9"/>
  <c r="AD297" i="9"/>
  <c r="AG297" i="9"/>
  <c r="AJ297" i="9"/>
  <c r="U298" i="9"/>
  <c r="V298" i="9" s="1"/>
  <c r="X298" i="9"/>
  <c r="Y298" i="9"/>
  <c r="AA298" i="9"/>
  <c r="AD298" i="9"/>
  <c r="AG298" i="9"/>
  <c r="AJ298" i="9"/>
  <c r="U273" i="9"/>
  <c r="X273" i="9"/>
  <c r="Y273" i="9"/>
  <c r="AA273" i="9"/>
  <c r="AH273" i="9"/>
  <c r="AJ273" i="9"/>
  <c r="U274" i="9"/>
  <c r="V274" i="9" s="1"/>
  <c r="X274" i="9"/>
  <c r="Y274" i="9"/>
  <c r="AA274" i="9"/>
  <c r="AH274" i="9"/>
  <c r="AJ274" i="9"/>
  <c r="U275" i="9"/>
  <c r="V275" i="9" s="1"/>
  <c r="X275" i="9"/>
  <c r="Y275" i="9"/>
  <c r="AA275" i="9"/>
  <c r="AH275" i="9"/>
  <c r="AJ275" i="9"/>
  <c r="U276" i="9"/>
  <c r="X276" i="9"/>
  <c r="Y276" i="9"/>
  <c r="AA276" i="9"/>
  <c r="AH276" i="9"/>
  <c r="AJ276" i="9"/>
  <c r="U256" i="9"/>
  <c r="X256" i="9"/>
  <c r="Y256" i="9"/>
  <c r="AA256" i="9"/>
  <c r="AB256" i="9"/>
  <c r="AG256" i="9"/>
  <c r="AK256" i="9"/>
  <c r="U257" i="9"/>
  <c r="X257" i="9"/>
  <c r="Y257" i="9"/>
  <c r="AA257" i="9"/>
  <c r="AB257" i="9"/>
  <c r="AG257" i="9"/>
  <c r="AK257" i="9"/>
  <c r="U258" i="9"/>
  <c r="X258" i="9"/>
  <c r="Y258" i="9"/>
  <c r="AA258" i="9"/>
  <c r="AB258" i="9"/>
  <c r="AG258" i="9"/>
  <c r="AK258" i="9"/>
  <c r="U259" i="9"/>
  <c r="X259" i="9"/>
  <c r="Y259" i="9"/>
  <c r="AA259" i="9"/>
  <c r="AB259" i="9"/>
  <c r="AG259" i="9"/>
  <c r="AK259" i="9"/>
  <c r="U260" i="9"/>
  <c r="X260" i="9"/>
  <c r="Y260" i="9"/>
  <c r="AA260" i="9"/>
  <c r="AB260" i="9"/>
  <c r="AG260" i="9"/>
  <c r="AK260" i="9"/>
  <c r="U261" i="9"/>
  <c r="V261" i="9" s="1"/>
  <c r="X261" i="9"/>
  <c r="Y261" i="9"/>
  <c r="AA261" i="9"/>
  <c r="AB261" i="9"/>
  <c r="AG261" i="9"/>
  <c r="AK261" i="9"/>
  <c r="U262" i="9"/>
  <c r="X262" i="9"/>
  <c r="Y262" i="9"/>
  <c r="AA262" i="9"/>
  <c r="AB262" i="9"/>
  <c r="AG262" i="9"/>
  <c r="AK262" i="9"/>
  <c r="U263" i="9"/>
  <c r="X263" i="9"/>
  <c r="Z263" i="9" s="1"/>
  <c r="Y263" i="9"/>
  <c r="AA263" i="9"/>
  <c r="AB263" i="9"/>
  <c r="AG263" i="9"/>
  <c r="AK263" i="9"/>
  <c r="U264" i="9"/>
  <c r="X264" i="9"/>
  <c r="Y264" i="9"/>
  <c r="AA264" i="9"/>
  <c r="AB264" i="9"/>
  <c r="AG264" i="9"/>
  <c r="AK264" i="9"/>
  <c r="U265" i="9"/>
  <c r="V265" i="9" s="1"/>
  <c r="X265" i="9"/>
  <c r="Y265" i="9"/>
  <c r="AA265" i="9"/>
  <c r="AB265" i="9"/>
  <c r="AG265" i="9"/>
  <c r="AK265" i="9"/>
  <c r="U266" i="9"/>
  <c r="X266" i="9"/>
  <c r="Y266" i="9"/>
  <c r="AA266" i="9"/>
  <c r="AB266" i="9"/>
  <c r="AG266" i="9"/>
  <c r="AK266" i="9"/>
  <c r="U267" i="9"/>
  <c r="V267" i="9" s="1"/>
  <c r="X267" i="9"/>
  <c r="Y267" i="9"/>
  <c r="AA267" i="9"/>
  <c r="AB267" i="9"/>
  <c r="AG267" i="9"/>
  <c r="AK267" i="9"/>
  <c r="U268" i="9"/>
  <c r="X268" i="9"/>
  <c r="Y268" i="9"/>
  <c r="AA268" i="9"/>
  <c r="AB268" i="9"/>
  <c r="AG268" i="9"/>
  <c r="AK268" i="9"/>
  <c r="U269" i="9"/>
  <c r="V269" i="9" s="1"/>
  <c r="W269" i="9" s="1"/>
  <c r="X269" i="9"/>
  <c r="Y269" i="9"/>
  <c r="AA269" i="9"/>
  <c r="AB269" i="9"/>
  <c r="AG269" i="9"/>
  <c r="AK269" i="9"/>
  <c r="U278" i="9"/>
  <c r="X278" i="9"/>
  <c r="Y278" i="9"/>
  <c r="AA278" i="9"/>
  <c r="AD278" i="9"/>
  <c r="AG278" i="9"/>
  <c r="AJ278" i="9"/>
  <c r="U279" i="9"/>
  <c r="V279" i="9"/>
  <c r="X279" i="9"/>
  <c r="Y279" i="9"/>
  <c r="AA279" i="9"/>
  <c r="AD279" i="9"/>
  <c r="AG279" i="9"/>
  <c r="AJ279" i="9"/>
  <c r="U280" i="9"/>
  <c r="V280" i="9"/>
  <c r="X280" i="9"/>
  <c r="Y280" i="9"/>
  <c r="AA280" i="9"/>
  <c r="AD280" i="9"/>
  <c r="AG280" i="9"/>
  <c r="AJ280" i="9"/>
  <c r="U281" i="9"/>
  <c r="V281" i="9" s="1"/>
  <c r="W281" i="9"/>
  <c r="X281" i="9"/>
  <c r="Y281" i="9"/>
  <c r="AB281" i="9" s="1"/>
  <c r="AA281" i="9"/>
  <c r="AD281" i="9"/>
  <c r="AG281" i="9"/>
  <c r="AJ281" i="9"/>
  <c r="U282" i="9"/>
  <c r="X282" i="9"/>
  <c r="Y282" i="9"/>
  <c r="AA282" i="9"/>
  <c r="AD282" i="9"/>
  <c r="AG282" i="9"/>
  <c r="AJ282" i="9"/>
  <c r="U283" i="9"/>
  <c r="V283" i="9" s="1"/>
  <c r="X283" i="9"/>
  <c r="Y283" i="9"/>
  <c r="AA283" i="9"/>
  <c r="AD283" i="9"/>
  <c r="AG283" i="9"/>
  <c r="AJ283" i="9"/>
  <c r="U284" i="9"/>
  <c r="X284" i="9"/>
  <c r="Y284" i="9"/>
  <c r="AA284" i="9"/>
  <c r="AD284" i="9"/>
  <c r="AG284" i="9"/>
  <c r="AJ284" i="9"/>
  <c r="U235" i="9"/>
  <c r="X235" i="9"/>
  <c r="Y235" i="9"/>
  <c r="AA235" i="9"/>
  <c r="AD235" i="9"/>
  <c r="AG235" i="9"/>
  <c r="AJ235" i="9"/>
  <c r="U236" i="9"/>
  <c r="V236" i="9" s="1"/>
  <c r="X236" i="9"/>
  <c r="Y236" i="9"/>
  <c r="AA236" i="9"/>
  <c r="AD236" i="9"/>
  <c r="AG236" i="9"/>
  <c r="AJ236" i="9"/>
  <c r="U237" i="9"/>
  <c r="X237" i="9"/>
  <c r="Y237" i="9"/>
  <c r="AA237" i="9"/>
  <c r="AD237" i="9"/>
  <c r="AG237" i="9"/>
  <c r="AJ237" i="9"/>
  <c r="U238" i="9"/>
  <c r="V238" i="9" s="1"/>
  <c r="X238" i="9"/>
  <c r="Y238" i="9"/>
  <c r="AA238" i="9"/>
  <c r="AD238" i="9"/>
  <c r="AG238" i="9"/>
  <c r="AJ238" i="9"/>
  <c r="U303" i="9"/>
  <c r="V303" i="9" s="1"/>
  <c r="V304" i="9" s="1"/>
  <c r="X303" i="9"/>
  <c r="X304" i="9" s="1"/>
  <c r="Y303" i="9"/>
  <c r="Y304" i="9" s="1"/>
  <c r="AA303" i="9"/>
  <c r="AA304" i="9" s="1"/>
  <c r="AD303" i="9"/>
  <c r="AD304" i="9" s="1"/>
  <c r="AG303" i="9"/>
  <c r="AG304" i="9" s="1"/>
  <c r="AJ303" i="9"/>
  <c r="AJ304" i="9" s="1"/>
  <c r="U301" i="9"/>
  <c r="X301" i="9"/>
  <c r="X302" i="9" s="1"/>
  <c r="Y301" i="9"/>
  <c r="AA301" i="9"/>
  <c r="AD301" i="9"/>
  <c r="AG301" i="9"/>
  <c r="AJ301" i="9"/>
  <c r="AJ302" i="9" s="1"/>
  <c r="AJ305" i="9" s="1"/>
  <c r="U329" i="9"/>
  <c r="V329" i="9" s="1"/>
  <c r="X329" i="9"/>
  <c r="Y329" i="9"/>
  <c r="AA329" i="9"/>
  <c r="AH329" i="9"/>
  <c r="AH331" i="9" s="1"/>
  <c r="AJ329" i="9"/>
  <c r="U334" i="9"/>
  <c r="V334" i="9"/>
  <c r="X334" i="9"/>
  <c r="Y334" i="9"/>
  <c r="AA334" i="9"/>
  <c r="AD334" i="9"/>
  <c r="AG334" i="9"/>
  <c r="AJ334" i="9"/>
  <c r="U335" i="9"/>
  <c r="V335" i="9"/>
  <c r="X335" i="9"/>
  <c r="Y335" i="9"/>
  <c r="Z335" i="9" s="1"/>
  <c r="AA335" i="9"/>
  <c r="AD335" i="9"/>
  <c r="AG335" i="9"/>
  <c r="AJ335" i="9"/>
  <c r="U336" i="9"/>
  <c r="V336" i="9"/>
  <c r="AB336" i="9" s="1"/>
  <c r="AC336" i="9" s="1"/>
  <c r="X336" i="9"/>
  <c r="Y336" i="9"/>
  <c r="AA336" i="9"/>
  <c r="AD336" i="9"/>
  <c r="AG336" i="9"/>
  <c r="AJ336" i="9"/>
  <c r="U330" i="9"/>
  <c r="U331" i="9" s="1"/>
  <c r="V330" i="9"/>
  <c r="W330" i="9" s="1"/>
  <c r="X330" i="9"/>
  <c r="Y330" i="9"/>
  <c r="AA330" i="9"/>
  <c r="AB330" i="9"/>
  <c r="AH330" i="9"/>
  <c r="AJ330" i="9"/>
  <c r="U319" i="9"/>
  <c r="V319" i="9" s="1"/>
  <c r="X319" i="9"/>
  <c r="Y319" i="9"/>
  <c r="AA319" i="9"/>
  <c r="AB319" i="9"/>
  <c r="AG319" i="9"/>
  <c r="AK319" i="9"/>
  <c r="U320" i="9"/>
  <c r="V320" i="9" s="1"/>
  <c r="X320" i="9"/>
  <c r="Y320" i="9"/>
  <c r="AA320" i="9"/>
  <c r="AB320" i="9"/>
  <c r="AG320" i="9"/>
  <c r="AK320" i="9"/>
  <c r="U306" i="9"/>
  <c r="V306" i="9" s="1"/>
  <c r="X306" i="9"/>
  <c r="Y306" i="9"/>
  <c r="AA306" i="9"/>
  <c r="AD306" i="9"/>
  <c r="AG306" i="9"/>
  <c r="AJ306" i="9"/>
  <c r="U307" i="9"/>
  <c r="V307" i="9" s="1"/>
  <c r="X307" i="9"/>
  <c r="Y307" i="9"/>
  <c r="AA307" i="9"/>
  <c r="AD307" i="9"/>
  <c r="AG307" i="9"/>
  <c r="AJ307" i="9"/>
  <c r="U308" i="9"/>
  <c r="X308" i="9"/>
  <c r="Y308" i="9"/>
  <c r="Z308" i="9" s="1"/>
  <c r="AA308" i="9"/>
  <c r="AD308" i="9"/>
  <c r="AG308" i="9"/>
  <c r="AJ308" i="9"/>
  <c r="U309" i="9"/>
  <c r="V309" i="9" s="1"/>
  <c r="X309" i="9"/>
  <c r="Z309" i="9" s="1"/>
  <c r="Y309" i="9"/>
  <c r="AA309" i="9"/>
  <c r="AD309" i="9"/>
  <c r="AG309" i="9"/>
  <c r="AJ309" i="9"/>
  <c r="U310" i="9"/>
  <c r="X310" i="9"/>
  <c r="Y310" i="9"/>
  <c r="AA310" i="9"/>
  <c r="AD310" i="9"/>
  <c r="AG310" i="9"/>
  <c r="AJ310" i="9"/>
  <c r="U311" i="9"/>
  <c r="V311" i="9"/>
  <c r="X311" i="9"/>
  <c r="Y311" i="9"/>
  <c r="Z311" i="9" s="1"/>
  <c r="AA311" i="9"/>
  <c r="AD311" i="9"/>
  <c r="AG311" i="9"/>
  <c r="AJ311" i="9"/>
  <c r="U321" i="9"/>
  <c r="V321" i="9"/>
  <c r="X321" i="9"/>
  <c r="Y321" i="9"/>
  <c r="AA321" i="9"/>
  <c r="AB321" i="9"/>
  <c r="AC321" i="9" s="1"/>
  <c r="AG321" i="9"/>
  <c r="AK321" i="9"/>
  <c r="U322" i="9"/>
  <c r="V322" i="9"/>
  <c r="W322" i="9" s="1"/>
  <c r="X322" i="9"/>
  <c r="Y322" i="9"/>
  <c r="AA322" i="9"/>
  <c r="AB322" i="9"/>
  <c r="AG322" i="9"/>
  <c r="AK322" i="9"/>
  <c r="U323" i="9"/>
  <c r="V323" i="9" s="1"/>
  <c r="X323" i="9"/>
  <c r="Y323" i="9"/>
  <c r="Z323" i="9" s="1"/>
  <c r="AA323" i="9"/>
  <c r="AB323" i="9"/>
  <c r="AG323" i="9"/>
  <c r="AK323" i="9"/>
  <c r="U324" i="9"/>
  <c r="V324" i="9" s="1"/>
  <c r="W324" i="9" s="1"/>
  <c r="X324" i="9"/>
  <c r="Y324" i="9"/>
  <c r="AA324" i="9"/>
  <c r="AB324" i="9"/>
  <c r="AG324" i="9"/>
  <c r="AK324" i="9"/>
  <c r="U325" i="9"/>
  <c r="V325" i="9" s="1"/>
  <c r="X325" i="9"/>
  <c r="Y325" i="9"/>
  <c r="AA325" i="9"/>
  <c r="AB325" i="9"/>
  <c r="AG325" i="9"/>
  <c r="AK325" i="9"/>
  <c r="U326" i="9"/>
  <c r="V326" i="9" s="1"/>
  <c r="W326" i="9" s="1"/>
  <c r="X326" i="9"/>
  <c r="Y326" i="9"/>
  <c r="AA326" i="9"/>
  <c r="AB326" i="9"/>
  <c r="AG326" i="9"/>
  <c r="AK326" i="9"/>
  <c r="U327" i="9"/>
  <c r="V327" i="9" s="1"/>
  <c r="X327" i="9"/>
  <c r="Y327" i="9"/>
  <c r="Z327" i="9"/>
  <c r="AA327" i="9"/>
  <c r="AB327" i="9"/>
  <c r="AG327" i="9"/>
  <c r="AK327" i="9"/>
  <c r="U332" i="9"/>
  <c r="U333" i="9" s="1"/>
  <c r="X332" i="9"/>
  <c r="X333" i="9" s="1"/>
  <c r="Y332" i="9"/>
  <c r="Y333" i="9" s="1"/>
  <c r="AA332" i="9"/>
  <c r="AA333" i="9" s="1"/>
  <c r="AD332" i="9"/>
  <c r="AD333" i="9" s="1"/>
  <c r="AG332" i="9"/>
  <c r="AG333" i="9" s="1"/>
  <c r="AJ332" i="9"/>
  <c r="AJ333" i="9" s="1"/>
  <c r="U312" i="9"/>
  <c r="V312" i="9" s="1"/>
  <c r="X312" i="9"/>
  <c r="Y312" i="9"/>
  <c r="AA312" i="9"/>
  <c r="AD312" i="9"/>
  <c r="AG312" i="9"/>
  <c r="AJ312" i="9"/>
  <c r="U313" i="9"/>
  <c r="X313" i="9"/>
  <c r="Y313" i="9"/>
  <c r="AA313" i="9"/>
  <c r="AD313" i="9"/>
  <c r="AG313" i="9"/>
  <c r="AJ313" i="9"/>
  <c r="U314" i="9"/>
  <c r="X314" i="9"/>
  <c r="Y314" i="9"/>
  <c r="AA314" i="9"/>
  <c r="AD314" i="9"/>
  <c r="AG314" i="9"/>
  <c r="AJ314" i="9"/>
  <c r="U315" i="9"/>
  <c r="V315" i="9"/>
  <c r="W315" i="9" s="1"/>
  <c r="X315" i="9"/>
  <c r="Y315" i="9"/>
  <c r="AA315" i="9"/>
  <c r="AD315" i="9"/>
  <c r="AG315" i="9"/>
  <c r="AJ315" i="9"/>
  <c r="U316" i="9"/>
  <c r="X316" i="9"/>
  <c r="Y316" i="9"/>
  <c r="AA316" i="9"/>
  <c r="AD316" i="9"/>
  <c r="AG316" i="9"/>
  <c r="AJ316" i="9"/>
  <c r="U317" i="9"/>
  <c r="V317" i="9" s="1"/>
  <c r="X317" i="9"/>
  <c r="Y317" i="9"/>
  <c r="Z317" i="9" s="1"/>
  <c r="AA317" i="9"/>
  <c r="AD317" i="9"/>
  <c r="AG317" i="9"/>
  <c r="AJ317" i="9"/>
  <c r="U352" i="9"/>
  <c r="X352" i="9"/>
  <c r="Y352" i="9"/>
  <c r="AA352" i="9"/>
  <c r="AA355" i="9" s="1"/>
  <c r="AH352" i="9"/>
  <c r="AJ352" i="9"/>
  <c r="U362" i="9"/>
  <c r="X362" i="9"/>
  <c r="Y362" i="9"/>
  <c r="AA362" i="9"/>
  <c r="AD362" i="9"/>
  <c r="AG362" i="9"/>
  <c r="AG366" i="9" s="1"/>
  <c r="AJ362" i="9"/>
  <c r="U363" i="9"/>
  <c r="V363" i="9" s="1"/>
  <c r="X363" i="9"/>
  <c r="Y363" i="9"/>
  <c r="Y366" i="9" s="1"/>
  <c r="AA363" i="9"/>
  <c r="AD363" i="9"/>
  <c r="AG363" i="9"/>
  <c r="AJ363" i="9"/>
  <c r="U364" i="9"/>
  <c r="V364" i="9" s="1"/>
  <c r="X364" i="9"/>
  <c r="Y364" i="9"/>
  <c r="AA364" i="9"/>
  <c r="AD364" i="9"/>
  <c r="AG364" i="9"/>
  <c r="AJ364" i="9"/>
  <c r="U365" i="9"/>
  <c r="X365" i="9"/>
  <c r="Y365" i="9"/>
  <c r="AA365" i="9"/>
  <c r="AD365" i="9"/>
  <c r="AG365" i="9"/>
  <c r="AJ365" i="9"/>
  <c r="U353" i="9"/>
  <c r="V353" i="9" s="1"/>
  <c r="X353" i="9"/>
  <c r="Z353" i="9" s="1"/>
  <c r="Y353" i="9"/>
  <c r="AA353" i="9"/>
  <c r="AH353" i="9"/>
  <c r="AJ353" i="9"/>
  <c r="AJ355" i="9" s="1"/>
  <c r="U354" i="9"/>
  <c r="X354" i="9"/>
  <c r="Y354" i="9"/>
  <c r="Z354" i="9"/>
  <c r="AA354" i="9"/>
  <c r="AH354" i="9"/>
  <c r="AJ354" i="9"/>
  <c r="U343" i="9"/>
  <c r="X343" i="9"/>
  <c r="Y343" i="9"/>
  <c r="AA343" i="9"/>
  <c r="AB343" i="9"/>
  <c r="AG343" i="9"/>
  <c r="AK343" i="9"/>
  <c r="U339" i="9"/>
  <c r="X339" i="9"/>
  <c r="Y339" i="9"/>
  <c r="AA339" i="9"/>
  <c r="AD339" i="9"/>
  <c r="AG339" i="9"/>
  <c r="AJ339" i="9"/>
  <c r="U344" i="9"/>
  <c r="V344" i="9" s="1"/>
  <c r="W344" i="9" s="1"/>
  <c r="X344" i="9"/>
  <c r="Y344" i="9"/>
  <c r="AA344" i="9"/>
  <c r="AB344" i="9"/>
  <c r="AG344" i="9"/>
  <c r="AK344" i="9"/>
  <c r="U345" i="9"/>
  <c r="X345" i="9"/>
  <c r="Y345" i="9"/>
  <c r="AA345" i="9"/>
  <c r="AB345" i="9"/>
  <c r="AG345" i="9"/>
  <c r="AK345" i="9"/>
  <c r="U346" i="9"/>
  <c r="V346" i="9" s="1"/>
  <c r="X346" i="9"/>
  <c r="Y346" i="9"/>
  <c r="AA346" i="9"/>
  <c r="AB346" i="9"/>
  <c r="AG346" i="9"/>
  <c r="AK346" i="9"/>
  <c r="U347" i="9"/>
  <c r="V347" i="9" s="1"/>
  <c r="X347" i="9"/>
  <c r="Y347" i="9"/>
  <c r="AA347" i="9"/>
  <c r="AB347" i="9"/>
  <c r="AG347" i="9"/>
  <c r="AK347" i="9"/>
  <c r="U348" i="9"/>
  <c r="V348" i="9" s="1"/>
  <c r="W348" i="9" s="1"/>
  <c r="X348" i="9"/>
  <c r="Y348" i="9"/>
  <c r="AA348" i="9"/>
  <c r="AB348" i="9"/>
  <c r="AG348" i="9"/>
  <c r="AK348" i="9"/>
  <c r="U349" i="9"/>
  <c r="X349" i="9"/>
  <c r="Y349" i="9"/>
  <c r="AA349" i="9"/>
  <c r="AB349" i="9"/>
  <c r="AG349" i="9"/>
  <c r="AK349" i="9"/>
  <c r="U350" i="9"/>
  <c r="X350" i="9"/>
  <c r="Y350" i="9"/>
  <c r="AA350" i="9"/>
  <c r="AB350" i="9"/>
  <c r="AG350" i="9"/>
  <c r="AK350" i="9"/>
  <c r="U358" i="9"/>
  <c r="X358" i="9"/>
  <c r="Y358" i="9"/>
  <c r="AA358" i="9"/>
  <c r="AD358" i="9"/>
  <c r="AG358" i="9"/>
  <c r="AJ358" i="9"/>
  <c r="U359" i="9"/>
  <c r="X359" i="9"/>
  <c r="Y359" i="9"/>
  <c r="AA359" i="9"/>
  <c r="AD359" i="9"/>
  <c r="AG359" i="9"/>
  <c r="AJ359" i="9"/>
  <c r="U360" i="9"/>
  <c r="X360" i="9"/>
  <c r="Y360" i="9"/>
  <c r="AA360" i="9"/>
  <c r="AD360" i="9"/>
  <c r="AG360" i="9"/>
  <c r="AJ360" i="9"/>
  <c r="U340" i="9"/>
  <c r="X340" i="9"/>
  <c r="Y340" i="9"/>
  <c r="AA340" i="9"/>
  <c r="AD340" i="9"/>
  <c r="AG340" i="9"/>
  <c r="AJ340" i="9"/>
  <c r="U341" i="9"/>
  <c r="V341" i="9" s="1"/>
  <c r="X341" i="9"/>
  <c r="Y341" i="9"/>
  <c r="AA341" i="9"/>
  <c r="AD341" i="9"/>
  <c r="AG341" i="9"/>
  <c r="AJ341" i="9"/>
  <c r="U356" i="9"/>
  <c r="U357" i="9" s="1"/>
  <c r="X356" i="9"/>
  <c r="X357" i="9" s="1"/>
  <c r="Y356" i="9"/>
  <c r="Y357" i="9" s="1"/>
  <c r="AA356" i="9"/>
  <c r="AA357" i="9" s="1"/>
  <c r="AD356" i="9"/>
  <c r="AD357" i="9" s="1"/>
  <c r="AG356" i="9"/>
  <c r="AG357" i="9" s="1"/>
  <c r="AJ356" i="9"/>
  <c r="AJ357" i="9" s="1"/>
  <c r="U375" i="9"/>
  <c r="X375" i="9"/>
  <c r="Y375" i="9"/>
  <c r="AA375" i="9"/>
  <c r="AD375" i="9"/>
  <c r="AG375" i="9"/>
  <c r="AJ375" i="9"/>
  <c r="U376" i="9"/>
  <c r="V376" i="9" s="1"/>
  <c r="X376" i="9"/>
  <c r="Y376" i="9"/>
  <c r="AA376" i="9"/>
  <c r="AD376" i="9"/>
  <c r="AG376" i="9"/>
  <c r="AJ376" i="9"/>
  <c r="U377" i="9"/>
  <c r="V377" i="9" s="1"/>
  <c r="X377" i="9"/>
  <c r="Y377" i="9"/>
  <c r="AA377" i="9"/>
  <c r="AD377" i="9"/>
  <c r="AG377" i="9"/>
  <c r="AJ377" i="9"/>
  <c r="U378" i="9"/>
  <c r="V378" i="9" s="1"/>
  <c r="X378" i="9"/>
  <c r="Y378" i="9"/>
  <c r="AA378" i="9"/>
  <c r="AD378" i="9"/>
  <c r="AG378" i="9"/>
  <c r="AJ378" i="9"/>
  <c r="U379" i="9"/>
  <c r="X379" i="9"/>
  <c r="Y379" i="9"/>
  <c r="AA379" i="9"/>
  <c r="AD379" i="9"/>
  <c r="AG379" i="9"/>
  <c r="AJ379" i="9"/>
  <c r="U380" i="9"/>
  <c r="X380" i="9"/>
  <c r="Y380" i="9"/>
  <c r="AA380" i="9"/>
  <c r="AD380" i="9"/>
  <c r="AG380" i="9"/>
  <c r="AJ380" i="9"/>
  <c r="U368" i="9"/>
  <c r="X368" i="9"/>
  <c r="Y368" i="9"/>
  <c r="AA368" i="9"/>
  <c r="AD368" i="9"/>
  <c r="AG368" i="9"/>
  <c r="AJ368" i="9"/>
  <c r="U382" i="9"/>
  <c r="X382" i="9"/>
  <c r="Y382" i="9"/>
  <c r="AA382" i="9"/>
  <c r="AD382" i="9"/>
  <c r="AG382" i="9"/>
  <c r="AJ382" i="9"/>
  <c r="U385" i="9"/>
  <c r="U386" i="9" s="1"/>
  <c r="X385" i="9"/>
  <c r="X386" i="9" s="1"/>
  <c r="Y385" i="9"/>
  <c r="Y386" i="9" s="1"/>
  <c r="AA385" i="9"/>
  <c r="AA386" i="9" s="1"/>
  <c r="AD385" i="9"/>
  <c r="AD386" i="9" s="1"/>
  <c r="AG385" i="9"/>
  <c r="AG386" i="9" s="1"/>
  <c r="AJ385" i="9"/>
  <c r="AJ386" i="9" s="1"/>
  <c r="U369" i="9"/>
  <c r="V369" i="9" s="1"/>
  <c r="X369" i="9"/>
  <c r="Y369" i="9"/>
  <c r="AA369" i="9"/>
  <c r="AD369" i="9"/>
  <c r="AG369" i="9"/>
  <c r="AJ369" i="9"/>
  <c r="U383" i="9"/>
  <c r="V383" i="9" s="1"/>
  <c r="X383" i="9"/>
  <c r="Y383" i="9"/>
  <c r="AA383" i="9"/>
  <c r="AD383" i="9"/>
  <c r="AG383" i="9"/>
  <c r="AJ383" i="9"/>
  <c r="U373" i="9"/>
  <c r="X373" i="9"/>
  <c r="Y373" i="9"/>
  <c r="Y374" i="9" s="1"/>
  <c r="AA373" i="9"/>
  <c r="AA374" i="9" s="1"/>
  <c r="AB373" i="9"/>
  <c r="AB374" i="9" s="1"/>
  <c r="AG373" i="9"/>
  <c r="AG374" i="9" s="1"/>
  <c r="AK373" i="9"/>
  <c r="AK374" i="9" s="1"/>
  <c r="U370" i="9"/>
  <c r="V370" i="9" s="1"/>
  <c r="AB370" i="9" s="1"/>
  <c r="X370" i="9"/>
  <c r="Y370" i="9"/>
  <c r="AA370" i="9"/>
  <c r="AD370" i="9"/>
  <c r="AG370" i="9"/>
  <c r="AJ370" i="9"/>
  <c r="U371" i="9"/>
  <c r="X371" i="9"/>
  <c r="Y371" i="9"/>
  <c r="AA371" i="9"/>
  <c r="AD371" i="9"/>
  <c r="AG371" i="9"/>
  <c r="AJ371" i="9"/>
  <c r="U393" i="9"/>
  <c r="X393" i="9"/>
  <c r="Y393" i="9"/>
  <c r="AA393" i="9"/>
  <c r="AD393" i="9"/>
  <c r="AG393" i="9"/>
  <c r="AJ393" i="9"/>
  <c r="U394" i="9"/>
  <c r="X394" i="9"/>
  <c r="Y394" i="9"/>
  <c r="AA394" i="9"/>
  <c r="AD394" i="9"/>
  <c r="AG394" i="9"/>
  <c r="AJ394" i="9"/>
  <c r="U390" i="9"/>
  <c r="X390" i="9"/>
  <c r="Y390" i="9"/>
  <c r="AA390" i="9"/>
  <c r="AB390" i="9"/>
  <c r="AG390" i="9"/>
  <c r="AK390" i="9"/>
  <c r="U391" i="9"/>
  <c r="V391" i="9" s="1"/>
  <c r="X391" i="9"/>
  <c r="Y391" i="9"/>
  <c r="AA391" i="9"/>
  <c r="AB391" i="9"/>
  <c r="AG391" i="9"/>
  <c r="AK391" i="9"/>
  <c r="U388" i="9"/>
  <c r="V388" i="9" s="1"/>
  <c r="X388" i="9"/>
  <c r="X389" i="9" s="1"/>
  <c r="Y388" i="9"/>
  <c r="Y389" i="9" s="1"/>
  <c r="AA388" i="9"/>
  <c r="AA389" i="9" s="1"/>
  <c r="AD388" i="9"/>
  <c r="AG388" i="9"/>
  <c r="AG389" i="9" s="1"/>
  <c r="AJ388" i="9"/>
  <c r="AJ389" i="9" s="1"/>
  <c r="U410" i="9"/>
  <c r="U411" i="9" s="1"/>
  <c r="X410" i="9"/>
  <c r="X411" i="9" s="1"/>
  <c r="Y410" i="9"/>
  <c r="Y411" i="9" s="1"/>
  <c r="AA410" i="9"/>
  <c r="AA411" i="9" s="1"/>
  <c r="AD410" i="9"/>
  <c r="AD411" i="9" s="1"/>
  <c r="AG410" i="9"/>
  <c r="AG411" i="9" s="1"/>
  <c r="AJ410" i="9"/>
  <c r="AJ411" i="9" s="1"/>
  <c r="U412" i="9"/>
  <c r="U413" i="9" s="1"/>
  <c r="X412" i="9"/>
  <c r="X413" i="9" s="1"/>
  <c r="Y412" i="9"/>
  <c r="Y413" i="9" s="1"/>
  <c r="AA412" i="9"/>
  <c r="AA413" i="9" s="1"/>
  <c r="AD412" i="9"/>
  <c r="AD413" i="9" s="1"/>
  <c r="AG412" i="9"/>
  <c r="AG413" i="9" s="1"/>
  <c r="AJ412" i="9"/>
  <c r="AJ413" i="9" s="1"/>
  <c r="U405" i="9"/>
  <c r="X405" i="9"/>
  <c r="X406" i="9" s="1"/>
  <c r="Y405" i="9"/>
  <c r="Y406" i="9" s="1"/>
  <c r="AA405" i="9"/>
  <c r="AA406" i="9" s="1"/>
  <c r="AH405" i="9"/>
  <c r="AH406" i="9" s="1"/>
  <c r="AJ405" i="9"/>
  <c r="AJ406" i="9" s="1"/>
  <c r="U399" i="9"/>
  <c r="V399" i="9" s="1"/>
  <c r="X399" i="9"/>
  <c r="Y399" i="9"/>
  <c r="AA399" i="9"/>
  <c r="AB399" i="9"/>
  <c r="AG399" i="9"/>
  <c r="AK399" i="9"/>
  <c r="U400" i="9"/>
  <c r="V400" i="9" s="1"/>
  <c r="W400" i="9" s="1"/>
  <c r="X400" i="9"/>
  <c r="Y400" i="9"/>
  <c r="AA400" i="9"/>
  <c r="AB400" i="9"/>
  <c r="AG400" i="9"/>
  <c r="AK400" i="9"/>
  <c r="U401" i="9"/>
  <c r="X401" i="9"/>
  <c r="Y401" i="9"/>
  <c r="AA401" i="9"/>
  <c r="AB401" i="9"/>
  <c r="AG401" i="9"/>
  <c r="AK401" i="9"/>
  <c r="U402" i="9"/>
  <c r="V402" i="9" s="1"/>
  <c r="X402" i="9"/>
  <c r="Y402" i="9"/>
  <c r="AA402" i="9"/>
  <c r="AB402" i="9"/>
  <c r="AG402" i="9"/>
  <c r="AK402" i="9"/>
  <c r="U397" i="9"/>
  <c r="U398" i="9" s="1"/>
  <c r="X397" i="9"/>
  <c r="X398" i="9" s="1"/>
  <c r="Y397" i="9"/>
  <c r="AA397" i="9"/>
  <c r="AA398" i="9" s="1"/>
  <c r="AD397" i="9"/>
  <c r="AG397" i="9"/>
  <c r="AG398" i="9" s="1"/>
  <c r="AJ397" i="9"/>
  <c r="AJ398" i="9" s="1"/>
  <c r="U403" i="9"/>
  <c r="X403" i="9"/>
  <c r="Y403" i="9"/>
  <c r="AA403" i="9"/>
  <c r="AB403" i="9"/>
  <c r="AG403" i="9"/>
  <c r="AK403" i="9"/>
  <c r="U407" i="9"/>
  <c r="V407" i="9" s="1"/>
  <c r="X407" i="9"/>
  <c r="Y407" i="9"/>
  <c r="AA407" i="9"/>
  <c r="AD407" i="9"/>
  <c r="AG407" i="9"/>
  <c r="AJ407" i="9"/>
  <c r="U408" i="9"/>
  <c r="X408" i="9"/>
  <c r="Y408" i="9"/>
  <c r="AA408" i="9"/>
  <c r="AD408" i="9"/>
  <c r="AG408" i="9"/>
  <c r="AJ408" i="9"/>
  <c r="U436" i="9"/>
  <c r="X436" i="9"/>
  <c r="Y436" i="9"/>
  <c r="AA436" i="9"/>
  <c r="AD436" i="9"/>
  <c r="AG436" i="9"/>
  <c r="AJ436" i="9"/>
  <c r="U418" i="9"/>
  <c r="V418" i="9" s="1"/>
  <c r="X418" i="9"/>
  <c r="Y418" i="9"/>
  <c r="AA418" i="9"/>
  <c r="AD418" i="9"/>
  <c r="AG418" i="9"/>
  <c r="AJ418" i="9"/>
  <c r="U437" i="9"/>
  <c r="V437" i="9" s="1"/>
  <c r="X437" i="9"/>
  <c r="Y437" i="9"/>
  <c r="AA437" i="9"/>
  <c r="AD437" i="9"/>
  <c r="AG437" i="9"/>
  <c r="AJ437" i="9"/>
  <c r="U438" i="9"/>
  <c r="V438" i="9" s="1"/>
  <c r="X438" i="9"/>
  <c r="Y438" i="9"/>
  <c r="AA438" i="9"/>
  <c r="AD438" i="9"/>
  <c r="AG438" i="9"/>
  <c r="AJ438" i="9"/>
  <c r="U439" i="9"/>
  <c r="X439" i="9"/>
  <c r="Y439" i="9"/>
  <c r="AA439" i="9"/>
  <c r="AD439" i="9"/>
  <c r="AG439" i="9"/>
  <c r="AJ439" i="9"/>
  <c r="U440" i="9"/>
  <c r="V440" i="9" s="1"/>
  <c r="X440" i="9"/>
  <c r="Y440" i="9"/>
  <c r="AA440" i="9"/>
  <c r="AD440" i="9"/>
  <c r="AG440" i="9"/>
  <c r="AJ440" i="9"/>
  <c r="U441" i="9"/>
  <c r="V441" i="9" s="1"/>
  <c r="X441" i="9"/>
  <c r="Y441" i="9"/>
  <c r="AA441" i="9"/>
  <c r="AD441" i="9"/>
  <c r="AG441" i="9"/>
  <c r="AJ441" i="9"/>
  <c r="U442" i="9"/>
  <c r="V442" i="9" s="1"/>
  <c r="X442" i="9"/>
  <c r="Y442" i="9"/>
  <c r="AA442" i="9"/>
  <c r="AD442" i="9"/>
  <c r="AG442" i="9"/>
  <c r="AJ442" i="9"/>
  <c r="U443" i="9"/>
  <c r="X443" i="9"/>
  <c r="Y443" i="9"/>
  <c r="AA443" i="9"/>
  <c r="AD443" i="9"/>
  <c r="AG443" i="9"/>
  <c r="AJ443" i="9"/>
  <c r="U444" i="9"/>
  <c r="X444" i="9"/>
  <c r="Y444" i="9"/>
  <c r="AA444" i="9"/>
  <c r="AD444" i="9"/>
  <c r="AG444" i="9"/>
  <c r="AJ444" i="9"/>
  <c r="U419" i="9"/>
  <c r="V419" i="9" s="1"/>
  <c r="X419" i="9"/>
  <c r="Y419" i="9"/>
  <c r="AA419" i="9"/>
  <c r="AD419" i="9"/>
  <c r="AG419" i="9"/>
  <c r="AJ419" i="9"/>
  <c r="U430" i="9"/>
  <c r="U431" i="9" s="1"/>
  <c r="X430" i="9"/>
  <c r="X431" i="9" s="1"/>
  <c r="Y430" i="9"/>
  <c r="Y431" i="9" s="1"/>
  <c r="AA430" i="9"/>
  <c r="AA431" i="9" s="1"/>
  <c r="AD430" i="9"/>
  <c r="AD431" i="9" s="1"/>
  <c r="AG430" i="9"/>
  <c r="AG431" i="9" s="1"/>
  <c r="AJ430" i="9"/>
  <c r="AJ431" i="9" s="1"/>
  <c r="U420" i="9"/>
  <c r="X420" i="9"/>
  <c r="Y420" i="9"/>
  <c r="AA420" i="9"/>
  <c r="AD420" i="9"/>
  <c r="AG420" i="9"/>
  <c r="AJ420" i="9"/>
  <c r="U421" i="9"/>
  <c r="V421" i="9" s="1"/>
  <c r="X421" i="9"/>
  <c r="Y421" i="9"/>
  <c r="AA421" i="9"/>
  <c r="AD421" i="9"/>
  <c r="AG421" i="9"/>
  <c r="AJ421" i="9"/>
  <c r="U426" i="9"/>
  <c r="U427" i="9" s="1"/>
  <c r="X426" i="9"/>
  <c r="X427" i="9" s="1"/>
  <c r="Y426" i="9"/>
  <c r="Y427" i="9" s="1"/>
  <c r="AA426" i="9"/>
  <c r="AA427" i="9" s="1"/>
  <c r="AD426" i="9"/>
  <c r="AD427" i="9" s="1"/>
  <c r="AG426" i="9"/>
  <c r="AG427" i="9" s="1"/>
  <c r="AJ426" i="9"/>
  <c r="AJ427" i="9" s="1"/>
  <c r="U428" i="9"/>
  <c r="V428" i="9" s="1"/>
  <c r="X428" i="9"/>
  <c r="X429" i="9" s="1"/>
  <c r="Y428" i="9"/>
  <c r="AA428" i="9"/>
  <c r="AD428" i="9"/>
  <c r="AD429" i="9" s="1"/>
  <c r="AG428" i="9"/>
  <c r="AG429" i="9" s="1"/>
  <c r="AJ428" i="9"/>
  <c r="AJ429" i="9" s="1"/>
  <c r="U415" i="9"/>
  <c r="X415" i="9"/>
  <c r="Y415" i="9"/>
  <c r="AA415" i="9"/>
  <c r="AD415" i="9"/>
  <c r="AG415" i="9"/>
  <c r="AJ415" i="9"/>
  <c r="U422" i="9"/>
  <c r="V422" i="9" s="1"/>
  <c r="X422" i="9"/>
  <c r="Y422" i="9"/>
  <c r="AA422" i="9"/>
  <c r="AD422" i="9"/>
  <c r="AG422" i="9"/>
  <c r="AJ422" i="9"/>
  <c r="U423" i="9"/>
  <c r="V423" i="9" s="1"/>
  <c r="X423" i="9"/>
  <c r="Y423" i="9"/>
  <c r="AA423" i="9"/>
  <c r="AD423" i="9"/>
  <c r="AG423" i="9"/>
  <c r="AJ423" i="9"/>
  <c r="U424" i="9"/>
  <c r="V424" i="9" s="1"/>
  <c r="X424" i="9"/>
  <c r="Y424" i="9"/>
  <c r="AA424" i="9"/>
  <c r="AD424" i="9"/>
  <c r="AG424" i="9"/>
  <c r="AJ424" i="9"/>
  <c r="U446" i="9"/>
  <c r="X446" i="9"/>
  <c r="Y446" i="9"/>
  <c r="AA446" i="9"/>
  <c r="AD446" i="9"/>
  <c r="AG446" i="9"/>
  <c r="AJ446" i="9"/>
  <c r="U447" i="9"/>
  <c r="V447" i="9" s="1"/>
  <c r="X447" i="9"/>
  <c r="Y447" i="9"/>
  <c r="AA447" i="9"/>
  <c r="AD447" i="9"/>
  <c r="AG447" i="9"/>
  <c r="AJ447" i="9"/>
  <c r="U432" i="9"/>
  <c r="V432" i="9" s="1"/>
  <c r="X432" i="9"/>
  <c r="Y432" i="9"/>
  <c r="AA432" i="9"/>
  <c r="AB432" i="9"/>
  <c r="AG432" i="9"/>
  <c r="AK432" i="9"/>
  <c r="U433" i="9"/>
  <c r="V433" i="9" s="1"/>
  <c r="W433" i="9" s="1"/>
  <c r="X433" i="9"/>
  <c r="Y433" i="9"/>
  <c r="AA433" i="9"/>
  <c r="AB433" i="9"/>
  <c r="AG433" i="9"/>
  <c r="AK433" i="9"/>
  <c r="U434" i="9"/>
  <c r="X434" i="9"/>
  <c r="Y434" i="9"/>
  <c r="AA434" i="9"/>
  <c r="AB434" i="9"/>
  <c r="AG434" i="9"/>
  <c r="AK434" i="9"/>
  <c r="U416" i="9"/>
  <c r="X416" i="9"/>
  <c r="Y416" i="9"/>
  <c r="AA416" i="9"/>
  <c r="AD416" i="9"/>
  <c r="AG416" i="9"/>
  <c r="AJ416" i="9"/>
  <c r="U452" i="9"/>
  <c r="X452" i="9"/>
  <c r="Y452" i="9"/>
  <c r="AA452" i="9"/>
  <c r="AB452" i="9"/>
  <c r="AG452" i="9"/>
  <c r="AK452" i="9"/>
  <c r="U453" i="9"/>
  <c r="X453" i="9"/>
  <c r="Y453" i="9"/>
  <c r="AA453" i="9"/>
  <c r="AB453" i="9"/>
  <c r="AG453" i="9"/>
  <c r="AK453" i="9"/>
  <c r="U455" i="9"/>
  <c r="U456" i="9" s="1"/>
  <c r="X455" i="9"/>
  <c r="X456" i="9" s="1"/>
  <c r="Y455" i="9"/>
  <c r="Y456" i="9" s="1"/>
  <c r="AA455" i="9"/>
  <c r="AA456" i="9" s="1"/>
  <c r="AD455" i="9"/>
  <c r="AD456" i="9" s="1"/>
  <c r="AG455" i="9"/>
  <c r="AG456" i="9" s="1"/>
  <c r="AJ455" i="9"/>
  <c r="AJ456" i="9" s="1"/>
  <c r="U450" i="9"/>
  <c r="X450" i="9"/>
  <c r="X451" i="9" s="1"/>
  <c r="Y450" i="9"/>
  <c r="AA450" i="9"/>
  <c r="AA451" i="9" s="1"/>
  <c r="AD450" i="9"/>
  <c r="AG450" i="9"/>
  <c r="AG451" i="9" s="1"/>
  <c r="AJ450" i="9"/>
  <c r="U458" i="9"/>
  <c r="X458" i="9"/>
  <c r="X459" i="9" s="1"/>
  <c r="Y458" i="9"/>
  <c r="AA458" i="9"/>
  <c r="AD458" i="9"/>
  <c r="AG458" i="9"/>
  <c r="AG460" i="9" s="1"/>
  <c r="AJ458" i="9"/>
  <c r="AJ459" i="9" s="1"/>
  <c r="U461" i="9"/>
  <c r="X461" i="9"/>
  <c r="Y461" i="9"/>
  <c r="AA461" i="9"/>
  <c r="AD461" i="9"/>
  <c r="AG461" i="9"/>
  <c r="AJ461" i="9"/>
  <c r="U462" i="9"/>
  <c r="V462" i="9" s="1"/>
  <c r="X462" i="9"/>
  <c r="Y462" i="9"/>
  <c r="AA462" i="9"/>
  <c r="AD462" i="9"/>
  <c r="AG462" i="9"/>
  <c r="AJ462" i="9"/>
  <c r="U463" i="9"/>
  <c r="V463" i="9" s="1"/>
  <c r="X463" i="9"/>
  <c r="Y463" i="9"/>
  <c r="AA463" i="9"/>
  <c r="AD463" i="9"/>
  <c r="AG463" i="9"/>
  <c r="AJ463" i="9"/>
  <c r="U470" i="9"/>
  <c r="X470" i="9"/>
  <c r="Z470" i="9" s="1"/>
  <c r="Y470" i="9"/>
  <c r="AA470" i="9"/>
  <c r="AD470" i="9"/>
  <c r="AG470" i="9"/>
  <c r="AJ470" i="9"/>
  <c r="U480" i="9"/>
  <c r="U481" i="9" s="1"/>
  <c r="X480" i="9"/>
  <c r="X481" i="9" s="1"/>
  <c r="Y480" i="9"/>
  <c r="Y481" i="9" s="1"/>
  <c r="AA480" i="9"/>
  <c r="AA481" i="9" s="1"/>
  <c r="AD480" i="9"/>
  <c r="AD481" i="9" s="1"/>
  <c r="AG480" i="9"/>
  <c r="AG481" i="9" s="1"/>
  <c r="AJ480" i="9"/>
  <c r="AJ481" i="9" s="1"/>
  <c r="U471" i="9"/>
  <c r="V471" i="9" s="1"/>
  <c r="X471" i="9"/>
  <c r="Y471" i="9"/>
  <c r="AA471" i="9"/>
  <c r="AD471" i="9"/>
  <c r="AG471" i="9"/>
  <c r="AJ471" i="9"/>
  <c r="U472" i="9"/>
  <c r="V472" i="9" s="1"/>
  <c r="X472" i="9"/>
  <c r="Y472" i="9"/>
  <c r="AA472" i="9"/>
  <c r="AD472" i="9"/>
  <c r="AG472" i="9"/>
  <c r="AJ472" i="9"/>
  <c r="U473" i="9"/>
  <c r="V473" i="9"/>
  <c r="X473" i="9"/>
  <c r="Y473" i="9"/>
  <c r="AA473" i="9"/>
  <c r="AD473" i="9"/>
  <c r="AG473" i="9"/>
  <c r="AJ473" i="9"/>
  <c r="U474" i="9"/>
  <c r="X474" i="9"/>
  <c r="Z474" i="9" s="1"/>
  <c r="Y474" i="9"/>
  <c r="AA474" i="9"/>
  <c r="AD474" i="9"/>
  <c r="AG474" i="9"/>
  <c r="AJ474" i="9"/>
  <c r="U475" i="9"/>
  <c r="V475" i="9" s="1"/>
  <c r="X475" i="9"/>
  <c r="Y475" i="9"/>
  <c r="AA475" i="9"/>
  <c r="AD475" i="9"/>
  <c r="AG475" i="9"/>
  <c r="AJ475" i="9"/>
  <c r="U476" i="9"/>
  <c r="V476" i="9" s="1"/>
  <c r="X476" i="9"/>
  <c r="Y476" i="9"/>
  <c r="AA476" i="9"/>
  <c r="AD476" i="9"/>
  <c r="AG476" i="9"/>
  <c r="AJ476" i="9"/>
  <c r="U477" i="9"/>
  <c r="X477" i="9"/>
  <c r="Y477" i="9"/>
  <c r="AA477" i="9"/>
  <c r="AD477" i="9"/>
  <c r="AG477" i="9"/>
  <c r="AJ477" i="9"/>
  <c r="U478" i="9"/>
  <c r="X478" i="9"/>
  <c r="Y478" i="9"/>
  <c r="AA478" i="9"/>
  <c r="AD478" i="9"/>
  <c r="AG478" i="9"/>
  <c r="AJ478" i="9"/>
  <c r="U482" i="9"/>
  <c r="X482" i="9"/>
  <c r="Y482" i="9"/>
  <c r="AA482" i="9"/>
  <c r="AB482" i="9"/>
  <c r="AG482" i="9"/>
  <c r="AK482" i="9"/>
  <c r="U483" i="9"/>
  <c r="X483" i="9"/>
  <c r="Y483" i="9"/>
  <c r="AA483" i="9"/>
  <c r="AB483" i="9"/>
  <c r="AG483" i="9"/>
  <c r="AK483" i="9"/>
  <c r="U466" i="9"/>
  <c r="X466" i="9"/>
  <c r="Y466" i="9"/>
  <c r="AA466" i="9"/>
  <c r="AD466" i="9"/>
  <c r="AG466" i="9"/>
  <c r="AJ466" i="9"/>
  <c r="U467" i="9"/>
  <c r="V467" i="9" s="1"/>
  <c r="X467" i="9"/>
  <c r="Y467" i="9"/>
  <c r="AA467" i="9"/>
  <c r="AD467" i="9"/>
  <c r="AG467" i="9"/>
  <c r="AJ467" i="9"/>
  <c r="U468" i="9"/>
  <c r="V468" i="9" s="1"/>
  <c r="X468" i="9"/>
  <c r="Y468" i="9"/>
  <c r="AA468" i="9"/>
  <c r="AD468" i="9"/>
  <c r="AG468" i="9"/>
  <c r="AJ468" i="9"/>
  <c r="U494" i="9"/>
  <c r="U495" i="9" s="1"/>
  <c r="X494" i="9"/>
  <c r="X495" i="9" s="1"/>
  <c r="Y494" i="9"/>
  <c r="AA494" i="9"/>
  <c r="AA495" i="9" s="1"/>
  <c r="AD494" i="9"/>
  <c r="AD495" i="9" s="1"/>
  <c r="AG494" i="9"/>
  <c r="AG495" i="9" s="1"/>
  <c r="AJ494" i="9"/>
  <c r="AJ495" i="9" s="1"/>
  <c r="U489" i="9"/>
  <c r="X489" i="9"/>
  <c r="X490" i="9" s="1"/>
  <c r="Y489" i="9"/>
  <c r="Y490" i="9" s="1"/>
  <c r="AA489" i="9"/>
  <c r="AA490" i="9" s="1"/>
  <c r="AD489" i="9"/>
  <c r="AD490" i="9" s="1"/>
  <c r="AG489" i="9"/>
  <c r="AG490" i="9" s="1"/>
  <c r="AJ489" i="9"/>
  <c r="AJ490" i="9" s="1"/>
  <c r="U491" i="9"/>
  <c r="V491" i="9" s="1"/>
  <c r="X491" i="9"/>
  <c r="Y491" i="9"/>
  <c r="AA491" i="9"/>
  <c r="AD491" i="9"/>
  <c r="AG491" i="9"/>
  <c r="AJ491" i="9"/>
  <c r="U492" i="9"/>
  <c r="V492" i="9" s="1"/>
  <c r="X492" i="9"/>
  <c r="Y492" i="9"/>
  <c r="AA492" i="9"/>
  <c r="AD492" i="9"/>
  <c r="AG492" i="9"/>
  <c r="AJ492" i="9"/>
  <c r="U486" i="9"/>
  <c r="X486" i="9"/>
  <c r="Y486" i="9"/>
  <c r="AA486" i="9"/>
  <c r="AD486" i="9"/>
  <c r="AG486" i="9"/>
  <c r="AJ486" i="9"/>
  <c r="U496" i="9"/>
  <c r="X496" i="9"/>
  <c r="X497" i="9" s="1"/>
  <c r="Y496" i="9"/>
  <c r="Y497" i="9" s="1"/>
  <c r="AA496" i="9"/>
  <c r="AA497" i="9" s="1"/>
  <c r="AB496" i="9"/>
  <c r="AB497" i="9" s="1"/>
  <c r="AG496" i="9"/>
  <c r="AG497" i="9" s="1"/>
  <c r="AK496" i="9"/>
  <c r="AK497" i="9" s="1"/>
  <c r="U487" i="9"/>
  <c r="X487" i="9"/>
  <c r="Y487" i="9"/>
  <c r="AA487" i="9"/>
  <c r="AD487" i="9"/>
  <c r="AG487" i="9"/>
  <c r="AJ487" i="9"/>
  <c r="U499" i="9"/>
  <c r="X499" i="9"/>
  <c r="X500" i="9" s="1"/>
  <c r="Y499" i="9"/>
  <c r="AA499" i="9"/>
  <c r="AA501" i="9" s="1"/>
  <c r="AD499" i="9"/>
  <c r="AG499" i="9"/>
  <c r="AJ499" i="9"/>
  <c r="AJ500" i="9" s="1"/>
  <c r="U520" i="9"/>
  <c r="X520" i="9"/>
  <c r="Y520" i="9"/>
  <c r="AA520" i="9"/>
  <c r="AD520" i="9"/>
  <c r="AG520" i="9"/>
  <c r="AJ520" i="9"/>
  <c r="U504" i="9"/>
  <c r="X504" i="9"/>
  <c r="Y504" i="9"/>
  <c r="AA504" i="9"/>
  <c r="AD504" i="9"/>
  <c r="AG504" i="9"/>
  <c r="AJ504" i="9"/>
  <c r="U505" i="9"/>
  <c r="X505" i="9"/>
  <c r="Y505" i="9"/>
  <c r="AA505" i="9"/>
  <c r="AD505" i="9"/>
  <c r="AG505" i="9"/>
  <c r="AJ505" i="9"/>
  <c r="U506" i="9"/>
  <c r="V506" i="9" s="1"/>
  <c r="X506" i="9"/>
  <c r="Y506" i="9"/>
  <c r="AA506" i="9"/>
  <c r="AD506" i="9"/>
  <c r="AG506" i="9"/>
  <c r="AJ506" i="9"/>
  <c r="U521" i="9"/>
  <c r="V521" i="9" s="1"/>
  <c r="X521" i="9"/>
  <c r="Y521" i="9"/>
  <c r="AA521" i="9"/>
  <c r="AD521" i="9"/>
  <c r="AG521" i="9"/>
  <c r="AJ521" i="9"/>
  <c r="U502" i="9"/>
  <c r="X502" i="9"/>
  <c r="Y502" i="9"/>
  <c r="Y503" i="9" s="1"/>
  <c r="AA502" i="9"/>
  <c r="AA503" i="9" s="1"/>
  <c r="AD502" i="9"/>
  <c r="AD503" i="9" s="1"/>
  <c r="AG502" i="9"/>
  <c r="AG503" i="9" s="1"/>
  <c r="AJ502" i="9"/>
  <c r="AJ503" i="9" s="1"/>
  <c r="U523" i="9"/>
  <c r="X523" i="9"/>
  <c r="Y523" i="9"/>
  <c r="AA523" i="9"/>
  <c r="AD523" i="9"/>
  <c r="AG523" i="9"/>
  <c r="AJ523" i="9"/>
  <c r="U524" i="9"/>
  <c r="X524" i="9"/>
  <c r="Y524" i="9"/>
  <c r="AA524" i="9"/>
  <c r="AD524" i="9"/>
  <c r="AG524" i="9"/>
  <c r="AJ524" i="9"/>
  <c r="U525" i="9"/>
  <c r="V525" i="9" s="1"/>
  <c r="X525" i="9"/>
  <c r="Y525" i="9"/>
  <c r="AA525" i="9"/>
  <c r="AD525" i="9"/>
  <c r="AG525" i="9"/>
  <c r="AJ525" i="9"/>
  <c r="U507" i="9"/>
  <c r="X507" i="9"/>
  <c r="Y507" i="9"/>
  <c r="AA507" i="9"/>
  <c r="AD507" i="9"/>
  <c r="AG507" i="9"/>
  <c r="AJ507" i="9"/>
  <c r="U508" i="9"/>
  <c r="X508" i="9"/>
  <c r="Y508" i="9"/>
  <c r="AA508" i="9"/>
  <c r="AD508" i="9"/>
  <c r="AG508" i="9"/>
  <c r="AJ508" i="9"/>
  <c r="U509" i="9"/>
  <c r="V509" i="9" s="1"/>
  <c r="X509" i="9"/>
  <c r="Y509" i="9"/>
  <c r="AA509" i="9"/>
  <c r="AD509" i="9"/>
  <c r="AG509" i="9"/>
  <c r="AJ509" i="9"/>
  <c r="U510" i="9"/>
  <c r="V510" i="9" s="1"/>
  <c r="X510" i="9"/>
  <c r="Y510" i="9"/>
  <c r="AA510" i="9"/>
  <c r="AD510" i="9"/>
  <c r="AG510" i="9"/>
  <c r="AJ510" i="9"/>
  <c r="U511" i="9"/>
  <c r="V511" i="9" s="1"/>
  <c r="X511" i="9"/>
  <c r="Y511" i="9"/>
  <c r="AA511" i="9"/>
  <c r="AD511" i="9"/>
  <c r="AG511" i="9"/>
  <c r="AJ511" i="9"/>
  <c r="U512" i="9"/>
  <c r="X512" i="9"/>
  <c r="Y512" i="9"/>
  <c r="AA512" i="9"/>
  <c r="AD512" i="9"/>
  <c r="AG512" i="9"/>
  <c r="AJ512" i="9"/>
  <c r="U513" i="9"/>
  <c r="V513" i="9" s="1"/>
  <c r="X513" i="9"/>
  <c r="Y513" i="9"/>
  <c r="AA513" i="9"/>
  <c r="AD513" i="9"/>
  <c r="AG513" i="9"/>
  <c r="AJ513" i="9"/>
  <c r="U514" i="9"/>
  <c r="V514" i="9" s="1"/>
  <c r="X514" i="9"/>
  <c r="Y514" i="9"/>
  <c r="AA514" i="9"/>
  <c r="AD514" i="9"/>
  <c r="AG514" i="9"/>
  <c r="AJ514" i="9"/>
  <c r="U515" i="9"/>
  <c r="V515" i="9" s="1"/>
  <c r="X515" i="9"/>
  <c r="Y515" i="9"/>
  <c r="AA515" i="9"/>
  <c r="AD515" i="9"/>
  <c r="AG515" i="9"/>
  <c r="AJ515" i="9"/>
  <c r="U537" i="9"/>
  <c r="X537" i="9"/>
  <c r="Y537" i="9"/>
  <c r="AA537" i="9"/>
  <c r="AH537" i="9"/>
  <c r="AJ537" i="9"/>
  <c r="U538" i="9"/>
  <c r="V538" i="9" s="1"/>
  <c r="X538" i="9"/>
  <c r="Y538" i="9"/>
  <c r="AA538" i="9"/>
  <c r="AH538" i="9"/>
  <c r="AJ538" i="9"/>
  <c r="U539" i="9"/>
  <c r="V539" i="9" s="1"/>
  <c r="X539" i="9"/>
  <c r="Y539" i="9"/>
  <c r="AA539" i="9"/>
  <c r="AH539" i="9"/>
  <c r="AJ539" i="9"/>
  <c r="U540" i="9"/>
  <c r="V540" i="9" s="1"/>
  <c r="X540" i="9"/>
  <c r="Y540" i="9"/>
  <c r="AA540" i="9"/>
  <c r="AH540" i="9"/>
  <c r="AJ540" i="9"/>
  <c r="U541" i="9"/>
  <c r="X541" i="9"/>
  <c r="Y541" i="9"/>
  <c r="AA541" i="9"/>
  <c r="AH541" i="9"/>
  <c r="AJ541" i="9"/>
  <c r="U542" i="9"/>
  <c r="V542" i="9" s="1"/>
  <c r="W542" i="9" s="1"/>
  <c r="X542" i="9"/>
  <c r="Y542" i="9"/>
  <c r="AA542" i="9"/>
  <c r="AH542" i="9"/>
  <c r="AJ542" i="9"/>
  <c r="U529" i="9"/>
  <c r="V529" i="9" s="1"/>
  <c r="X529" i="9"/>
  <c r="Y529" i="9"/>
  <c r="AA529" i="9"/>
  <c r="AB529" i="9"/>
  <c r="AG529" i="9"/>
  <c r="AK529" i="9"/>
  <c r="U530" i="9"/>
  <c r="V530" i="9" s="1"/>
  <c r="X530" i="9"/>
  <c r="Y530" i="9"/>
  <c r="AA530" i="9"/>
  <c r="AB530" i="9"/>
  <c r="AG530" i="9"/>
  <c r="AK530" i="9"/>
  <c r="U531" i="9"/>
  <c r="V531" i="9" s="1"/>
  <c r="X531" i="9"/>
  <c r="Y531" i="9"/>
  <c r="AA531" i="9"/>
  <c r="AB531" i="9"/>
  <c r="AG531" i="9"/>
  <c r="AK531" i="9"/>
  <c r="U532" i="9"/>
  <c r="X532" i="9"/>
  <c r="Y532" i="9"/>
  <c r="AA532" i="9"/>
  <c r="AB532" i="9"/>
  <c r="AG532" i="9"/>
  <c r="AK532" i="9"/>
  <c r="U533" i="9"/>
  <c r="V533" i="9" s="1"/>
  <c r="X533" i="9"/>
  <c r="Y533" i="9"/>
  <c r="AA533" i="9"/>
  <c r="AB533" i="9"/>
  <c r="AG533" i="9"/>
  <c r="AK533" i="9"/>
  <c r="U534" i="9"/>
  <c r="V534" i="9" s="1"/>
  <c r="X534" i="9"/>
  <c r="Y534" i="9"/>
  <c r="AA534" i="9"/>
  <c r="AB534" i="9"/>
  <c r="AG534" i="9"/>
  <c r="AK534" i="9"/>
  <c r="U535" i="9"/>
  <c r="V535" i="9" s="1"/>
  <c r="X535" i="9"/>
  <c r="Y535" i="9"/>
  <c r="AA535" i="9"/>
  <c r="AB535" i="9"/>
  <c r="AG535" i="9"/>
  <c r="AK535" i="9"/>
  <c r="U526" i="9"/>
  <c r="X526" i="9"/>
  <c r="Y526" i="9"/>
  <c r="AA526" i="9"/>
  <c r="AD526" i="9"/>
  <c r="AG526" i="9"/>
  <c r="AJ526" i="9"/>
  <c r="U527" i="9"/>
  <c r="X527" i="9"/>
  <c r="Y527" i="9"/>
  <c r="AA527" i="9"/>
  <c r="AD527" i="9"/>
  <c r="AG527" i="9"/>
  <c r="AJ527" i="9"/>
  <c r="U543" i="9"/>
  <c r="V543" i="9" s="1"/>
  <c r="X543" i="9"/>
  <c r="Y543" i="9"/>
  <c r="AA543" i="9"/>
  <c r="AH543" i="9"/>
  <c r="AJ543" i="9"/>
  <c r="U516" i="9"/>
  <c r="V516" i="9" s="1"/>
  <c r="X516" i="9"/>
  <c r="Y516" i="9"/>
  <c r="AA516" i="9"/>
  <c r="AD516" i="9"/>
  <c r="AG516" i="9"/>
  <c r="AJ516" i="9"/>
  <c r="U517" i="9"/>
  <c r="X517" i="9"/>
  <c r="Y517" i="9"/>
  <c r="AA517" i="9"/>
  <c r="AD517" i="9"/>
  <c r="AG517" i="9"/>
  <c r="AJ517" i="9"/>
  <c r="U518" i="9"/>
  <c r="X518" i="9"/>
  <c r="Y518" i="9"/>
  <c r="AA518" i="9"/>
  <c r="AD518" i="9"/>
  <c r="AG518" i="9"/>
  <c r="AJ518" i="9"/>
  <c r="U546" i="9"/>
  <c r="V546" i="9" s="1"/>
  <c r="X546" i="9"/>
  <c r="Y546" i="9"/>
  <c r="AA546" i="9"/>
  <c r="AD546" i="9"/>
  <c r="AG546" i="9"/>
  <c r="AJ546" i="9"/>
  <c r="U547" i="9"/>
  <c r="V547" i="9" s="1"/>
  <c r="X547" i="9"/>
  <c r="Y547" i="9"/>
  <c r="AA547" i="9"/>
  <c r="AD547" i="9"/>
  <c r="AG547" i="9"/>
  <c r="AJ547" i="9"/>
  <c r="U548" i="9"/>
  <c r="V548" i="9" s="1"/>
  <c r="X548" i="9"/>
  <c r="Y548" i="9"/>
  <c r="AA548" i="9"/>
  <c r="AD548" i="9"/>
  <c r="AG548" i="9"/>
  <c r="AJ548" i="9"/>
  <c r="U549" i="9"/>
  <c r="X549" i="9"/>
  <c r="Y549" i="9"/>
  <c r="AA549" i="9"/>
  <c r="AD549" i="9"/>
  <c r="AG549" i="9"/>
  <c r="AJ549" i="9"/>
  <c r="U550" i="9"/>
  <c r="V550" i="9" s="1"/>
  <c r="X550" i="9"/>
  <c r="Y550" i="9"/>
  <c r="AA550" i="9"/>
  <c r="AD550" i="9"/>
  <c r="AG550" i="9"/>
  <c r="AJ550" i="9"/>
  <c r="U551" i="9"/>
  <c r="V551" i="9" s="1"/>
  <c r="X551" i="9"/>
  <c r="Y551" i="9"/>
  <c r="AA551" i="9"/>
  <c r="AD551" i="9"/>
  <c r="AG551" i="9"/>
  <c r="AJ551" i="9"/>
  <c r="U554" i="9"/>
  <c r="U555" i="9" s="1"/>
  <c r="X554" i="9"/>
  <c r="Y554" i="9"/>
  <c r="Y555" i="9" s="1"/>
  <c r="AA554" i="9"/>
  <c r="AD554" i="9"/>
  <c r="AD556" i="9" s="1"/>
  <c r="AG554" i="9"/>
  <c r="AG555" i="9" s="1"/>
  <c r="AJ554" i="9"/>
  <c r="AJ555" i="9" s="1"/>
  <c r="U557" i="9"/>
  <c r="X557" i="9"/>
  <c r="Y557" i="9"/>
  <c r="Y558" i="9" s="1"/>
  <c r="AA557" i="9"/>
  <c r="AD557" i="9"/>
  <c r="AG557" i="9"/>
  <c r="AG558" i="9" s="1"/>
  <c r="AJ557" i="9"/>
  <c r="U562" i="9"/>
  <c r="X562" i="9"/>
  <c r="Y562" i="9"/>
  <c r="AA562" i="9"/>
  <c r="AD562" i="9"/>
  <c r="AG562" i="9"/>
  <c r="AJ562" i="9"/>
  <c r="U563" i="9"/>
  <c r="V563" i="9" s="1"/>
  <c r="X563" i="9"/>
  <c r="Y563" i="9"/>
  <c r="AA563" i="9"/>
  <c r="AD563" i="9"/>
  <c r="AG563" i="9"/>
  <c r="AJ563" i="9"/>
  <c r="U564" i="9"/>
  <c r="V564" i="9" s="1"/>
  <c r="X564" i="9"/>
  <c r="Y564" i="9"/>
  <c r="AA564" i="9"/>
  <c r="AD564" i="9"/>
  <c r="AG564" i="9"/>
  <c r="AJ564" i="9"/>
  <c r="U565" i="9"/>
  <c r="X565" i="9"/>
  <c r="Y565" i="9"/>
  <c r="AA565" i="9"/>
  <c r="AD565" i="9"/>
  <c r="AG565" i="9"/>
  <c r="AJ565" i="9"/>
  <c r="U566" i="9"/>
  <c r="V566" i="9" s="1"/>
  <c r="X566" i="9"/>
  <c r="Y566" i="9"/>
  <c r="AA566" i="9"/>
  <c r="AD566" i="9"/>
  <c r="AG566" i="9"/>
  <c r="AJ566" i="9"/>
  <c r="U581" i="9"/>
  <c r="X581" i="9"/>
  <c r="Y581" i="9"/>
  <c r="AA581" i="9"/>
  <c r="AD581" i="9"/>
  <c r="AG581" i="9"/>
  <c r="AJ581" i="9"/>
  <c r="U582" i="9"/>
  <c r="X582" i="9"/>
  <c r="Y582" i="9"/>
  <c r="AA582" i="9"/>
  <c r="AD582" i="9"/>
  <c r="AG582" i="9"/>
  <c r="AJ582" i="9"/>
  <c r="U583" i="9"/>
  <c r="X583" i="9"/>
  <c r="Y583" i="9"/>
  <c r="AA583" i="9"/>
  <c r="AD583" i="9"/>
  <c r="AG583" i="9"/>
  <c r="AJ583" i="9"/>
  <c r="U567" i="9"/>
  <c r="V567" i="9" s="1"/>
  <c r="X567" i="9"/>
  <c r="Y567" i="9"/>
  <c r="AA567" i="9"/>
  <c r="AD567" i="9"/>
  <c r="AG567" i="9"/>
  <c r="AJ567" i="9"/>
  <c r="U568" i="9"/>
  <c r="V568" i="9" s="1"/>
  <c r="X568" i="9"/>
  <c r="Y568" i="9"/>
  <c r="AA568" i="9"/>
  <c r="AD568" i="9"/>
  <c r="AG568" i="9"/>
  <c r="AJ568" i="9"/>
  <c r="U569" i="9"/>
  <c r="X569" i="9"/>
  <c r="Y569" i="9"/>
  <c r="AA569" i="9"/>
  <c r="AD569" i="9"/>
  <c r="AG569" i="9"/>
  <c r="AJ569" i="9"/>
  <c r="U570" i="9"/>
  <c r="X570" i="9"/>
  <c r="Y570" i="9"/>
  <c r="AA570" i="9"/>
  <c r="AD570" i="9"/>
  <c r="AG570" i="9"/>
  <c r="AJ570" i="9"/>
  <c r="U584" i="9"/>
  <c r="V584" i="9" s="1"/>
  <c r="X584" i="9"/>
  <c r="Y584" i="9"/>
  <c r="AA584" i="9"/>
  <c r="AD584" i="9"/>
  <c r="AG584" i="9"/>
  <c r="AJ584" i="9"/>
  <c r="U571" i="9"/>
  <c r="V571" i="9" s="1"/>
  <c r="X571" i="9"/>
  <c r="Y571" i="9"/>
  <c r="AA571" i="9"/>
  <c r="AD571" i="9"/>
  <c r="AG571" i="9"/>
  <c r="AJ571" i="9"/>
  <c r="U572" i="9"/>
  <c r="X572" i="9"/>
  <c r="Y572" i="9"/>
  <c r="AA572" i="9"/>
  <c r="AD572" i="9"/>
  <c r="AG572" i="9"/>
  <c r="AJ572" i="9"/>
  <c r="U573" i="9"/>
  <c r="X573" i="9"/>
  <c r="Y573" i="9"/>
  <c r="AA573" i="9"/>
  <c r="AD573" i="9"/>
  <c r="AG573" i="9"/>
  <c r="AJ573" i="9"/>
  <c r="U585" i="9"/>
  <c r="V585" i="9"/>
  <c r="X585" i="9"/>
  <c r="Y585" i="9"/>
  <c r="AA585" i="9"/>
  <c r="AD585" i="9"/>
  <c r="AG585" i="9"/>
  <c r="AJ585" i="9"/>
  <c r="U587" i="9"/>
  <c r="V587" i="9"/>
  <c r="X587" i="9"/>
  <c r="Y587" i="9"/>
  <c r="AA587" i="9"/>
  <c r="AB587" i="9"/>
  <c r="AG587" i="9"/>
  <c r="AK587" i="9"/>
  <c r="U574" i="9"/>
  <c r="V574" i="9" s="1"/>
  <c r="W574" i="9"/>
  <c r="X574" i="9"/>
  <c r="Y574" i="9"/>
  <c r="AA574" i="9"/>
  <c r="AD574" i="9"/>
  <c r="AG574" i="9"/>
  <c r="AJ574" i="9"/>
  <c r="U575" i="9"/>
  <c r="X575" i="9"/>
  <c r="Y575" i="9"/>
  <c r="AA575" i="9"/>
  <c r="AD575" i="9"/>
  <c r="AG575" i="9"/>
  <c r="AJ575" i="9"/>
  <c r="U576" i="9"/>
  <c r="V576" i="9" s="1"/>
  <c r="X576" i="9"/>
  <c r="Y576" i="9"/>
  <c r="Z576" i="9" s="1"/>
  <c r="AA576" i="9"/>
  <c r="AD576" i="9"/>
  <c r="AG576" i="9"/>
  <c r="AJ576" i="9"/>
  <c r="U577" i="9"/>
  <c r="V577" i="9" s="1"/>
  <c r="X577" i="9"/>
  <c r="Y577" i="9"/>
  <c r="AA577" i="9"/>
  <c r="AD577" i="9"/>
  <c r="AG577" i="9"/>
  <c r="AJ577" i="9"/>
  <c r="U578" i="9"/>
  <c r="X578" i="9"/>
  <c r="Y578" i="9"/>
  <c r="AA578" i="9"/>
  <c r="AD578" i="9"/>
  <c r="AG578" i="9"/>
  <c r="AJ578" i="9"/>
  <c r="U560" i="9"/>
  <c r="U561" i="9" s="1"/>
  <c r="X560" i="9"/>
  <c r="X561" i="9" s="1"/>
  <c r="Y560" i="9"/>
  <c r="Y561" i="9" s="1"/>
  <c r="AA560" i="9"/>
  <c r="AA561" i="9" s="1"/>
  <c r="AD560" i="9"/>
  <c r="AD561" i="9" s="1"/>
  <c r="AG560" i="9"/>
  <c r="AJ560" i="9"/>
  <c r="AJ561" i="9" s="1"/>
  <c r="U579" i="9"/>
  <c r="X579" i="9"/>
  <c r="Y579" i="9"/>
  <c r="AA579" i="9"/>
  <c r="AD579" i="9"/>
  <c r="AG579" i="9"/>
  <c r="AJ579" i="9"/>
  <c r="U588" i="9"/>
  <c r="V588" i="9" s="1"/>
  <c r="X588" i="9"/>
  <c r="Y588" i="9"/>
  <c r="AA588" i="9"/>
  <c r="AA589" i="9" s="1"/>
  <c r="AB588" i="9"/>
  <c r="AG588" i="9"/>
  <c r="AK588" i="9"/>
  <c r="U591" i="9"/>
  <c r="X591" i="9"/>
  <c r="Y591" i="9"/>
  <c r="AA591" i="9"/>
  <c r="AD591" i="9"/>
  <c r="AG591" i="9"/>
  <c r="AJ591" i="9"/>
  <c r="U592" i="9"/>
  <c r="X592" i="9"/>
  <c r="Y592" i="9"/>
  <c r="AA592" i="9"/>
  <c r="AD592" i="9"/>
  <c r="AG592" i="9"/>
  <c r="AJ592" i="9"/>
  <c r="U804" i="9"/>
  <c r="X804" i="9"/>
  <c r="X805" i="9" s="1"/>
  <c r="Y804" i="9"/>
  <c r="Y805" i="9" s="1"/>
  <c r="AA804" i="9"/>
  <c r="AA805" i="9" s="1"/>
  <c r="AD804" i="9"/>
  <c r="AD805" i="9" s="1"/>
  <c r="AG804" i="9"/>
  <c r="AG805" i="9" s="1"/>
  <c r="AJ804" i="9"/>
  <c r="AJ805" i="9" s="1"/>
  <c r="U730" i="9"/>
  <c r="V730" i="9" s="1"/>
  <c r="X730" i="9"/>
  <c r="Y730" i="9"/>
  <c r="AA730" i="9"/>
  <c r="AD730" i="9"/>
  <c r="AG730" i="9"/>
  <c r="AJ730" i="9"/>
  <c r="U731" i="9"/>
  <c r="X731" i="9"/>
  <c r="Y731" i="9"/>
  <c r="AA731" i="9"/>
  <c r="AD731" i="9"/>
  <c r="AG731" i="9"/>
  <c r="AJ731" i="9"/>
  <c r="U732" i="9"/>
  <c r="X732" i="9"/>
  <c r="Y732" i="9"/>
  <c r="AA732" i="9"/>
  <c r="AD732" i="9"/>
  <c r="AG732" i="9"/>
  <c r="AJ732" i="9"/>
  <c r="U595" i="9"/>
  <c r="X595" i="9"/>
  <c r="Y595" i="9"/>
  <c r="AA595" i="9"/>
  <c r="AD595" i="9"/>
  <c r="AG595" i="9"/>
  <c r="AJ595" i="9"/>
  <c r="U733" i="9"/>
  <c r="V733" i="9" s="1"/>
  <c r="X733" i="9"/>
  <c r="Y733" i="9"/>
  <c r="AA733" i="9"/>
  <c r="AD733" i="9"/>
  <c r="AG733" i="9"/>
  <c r="AJ733" i="9"/>
  <c r="U759" i="9"/>
  <c r="X759" i="9"/>
  <c r="Y759" i="9"/>
  <c r="AA759" i="9"/>
  <c r="AH759" i="9"/>
  <c r="AJ759" i="9"/>
  <c r="U760" i="9"/>
  <c r="X760" i="9"/>
  <c r="Y760" i="9"/>
  <c r="AA760" i="9"/>
  <c r="AH760" i="9"/>
  <c r="AJ760" i="9"/>
  <c r="U746" i="9"/>
  <c r="V746" i="9" s="1"/>
  <c r="X746" i="9"/>
  <c r="Y746" i="9"/>
  <c r="AA746" i="9"/>
  <c r="AD746" i="9"/>
  <c r="AG746" i="9"/>
  <c r="AJ746" i="9"/>
  <c r="U734" i="9"/>
  <c r="V734" i="9" s="1"/>
  <c r="X734" i="9"/>
  <c r="Y734" i="9"/>
  <c r="AA734" i="9"/>
  <c r="AD734" i="9"/>
  <c r="AG734" i="9"/>
  <c r="AJ734" i="9"/>
  <c r="U749" i="9"/>
  <c r="X749" i="9"/>
  <c r="Y749" i="9"/>
  <c r="AA749" i="9"/>
  <c r="AB749" i="9"/>
  <c r="AG749" i="9"/>
  <c r="AK749" i="9"/>
  <c r="U747" i="9"/>
  <c r="X747" i="9"/>
  <c r="Y747" i="9"/>
  <c r="AA747" i="9"/>
  <c r="AD747" i="9"/>
  <c r="AG747" i="9"/>
  <c r="AJ747" i="9"/>
  <c r="U750" i="9"/>
  <c r="X750" i="9"/>
  <c r="Y750" i="9"/>
  <c r="AA750" i="9"/>
  <c r="AB750" i="9"/>
  <c r="AG750" i="9"/>
  <c r="AK750" i="9"/>
  <c r="U596" i="9"/>
  <c r="V596" i="9" s="1"/>
  <c r="X596" i="9"/>
  <c r="Y596" i="9"/>
  <c r="AA596" i="9"/>
  <c r="AD596" i="9"/>
  <c r="AG596" i="9"/>
  <c r="AJ596" i="9"/>
  <c r="U597" i="9"/>
  <c r="V597" i="9" s="1"/>
  <c r="X597" i="9"/>
  <c r="Y597" i="9"/>
  <c r="AA597" i="9"/>
  <c r="AD597" i="9"/>
  <c r="AG597" i="9"/>
  <c r="AJ597" i="9"/>
  <c r="U598" i="9"/>
  <c r="X598" i="9"/>
  <c r="Y598" i="9"/>
  <c r="AA598" i="9"/>
  <c r="AD598" i="9"/>
  <c r="AG598" i="9"/>
  <c r="AJ598" i="9"/>
  <c r="U599" i="9"/>
  <c r="V599" i="9" s="1"/>
  <c r="W599" i="9" s="1"/>
  <c r="X599" i="9"/>
  <c r="Y599" i="9"/>
  <c r="AA599" i="9"/>
  <c r="AD599" i="9"/>
  <c r="AG599" i="9"/>
  <c r="AJ599" i="9"/>
  <c r="U600" i="9"/>
  <c r="V600" i="9" s="1"/>
  <c r="X600" i="9"/>
  <c r="Y600" i="9"/>
  <c r="AA600" i="9"/>
  <c r="AD600" i="9"/>
  <c r="AG600" i="9"/>
  <c r="AJ600" i="9"/>
  <c r="U601" i="9"/>
  <c r="V601" i="9" s="1"/>
  <c r="X601" i="9"/>
  <c r="Y601" i="9"/>
  <c r="AA601" i="9"/>
  <c r="AD601" i="9"/>
  <c r="AG601" i="9"/>
  <c r="AJ601" i="9"/>
  <c r="U735" i="9"/>
  <c r="X735" i="9"/>
  <c r="Y735" i="9"/>
  <c r="AA735" i="9"/>
  <c r="AD735" i="9"/>
  <c r="AG735" i="9"/>
  <c r="AJ735" i="9"/>
  <c r="U736" i="9"/>
  <c r="V736" i="9" s="1"/>
  <c r="W736" i="9" s="1"/>
  <c r="X736" i="9"/>
  <c r="Y736" i="9"/>
  <c r="AA736" i="9"/>
  <c r="AD736" i="9"/>
  <c r="AG736" i="9"/>
  <c r="AJ736" i="9"/>
  <c r="U737" i="9"/>
  <c r="V737" i="9" s="1"/>
  <c r="X737" i="9"/>
  <c r="Y737" i="9"/>
  <c r="AA737" i="9"/>
  <c r="AD737" i="9"/>
  <c r="AG737" i="9"/>
  <c r="AJ737" i="9"/>
  <c r="U751" i="9"/>
  <c r="X751" i="9"/>
  <c r="Y751" i="9"/>
  <c r="AA751" i="9"/>
  <c r="AB751" i="9"/>
  <c r="AG751" i="9"/>
  <c r="AK751" i="9"/>
  <c r="U763" i="9"/>
  <c r="X763" i="9"/>
  <c r="Y763" i="9"/>
  <c r="AA763" i="9"/>
  <c r="AD763" i="9"/>
  <c r="AG763" i="9"/>
  <c r="AJ763" i="9"/>
  <c r="U764" i="9"/>
  <c r="V764" i="9" s="1"/>
  <c r="X764" i="9"/>
  <c r="Y764" i="9"/>
  <c r="AA764" i="9"/>
  <c r="AD764" i="9"/>
  <c r="AG764" i="9"/>
  <c r="AJ764" i="9"/>
  <c r="U765" i="9"/>
  <c r="X765" i="9"/>
  <c r="Y765" i="9"/>
  <c r="AA765" i="9"/>
  <c r="AD765" i="9"/>
  <c r="AG765" i="9"/>
  <c r="AJ765" i="9"/>
  <c r="U738" i="9"/>
  <c r="V738" i="9" s="1"/>
  <c r="W738" i="9" s="1"/>
  <c r="X738" i="9"/>
  <c r="Y738" i="9"/>
  <c r="AA738" i="9"/>
  <c r="AD738" i="9"/>
  <c r="AG738" i="9"/>
  <c r="AJ738" i="9"/>
  <c r="U602" i="9"/>
  <c r="V602" i="9" s="1"/>
  <c r="AB602" i="9" s="1"/>
  <c r="X602" i="9"/>
  <c r="Y602" i="9"/>
  <c r="AA602" i="9"/>
  <c r="AD602" i="9"/>
  <c r="AG602" i="9"/>
  <c r="AJ602" i="9"/>
  <c r="U603" i="9"/>
  <c r="V603" i="9" s="1"/>
  <c r="X603" i="9"/>
  <c r="Y603" i="9"/>
  <c r="AA603" i="9"/>
  <c r="AD603" i="9"/>
  <c r="AG603" i="9"/>
  <c r="AJ603" i="9"/>
  <c r="U739" i="9"/>
  <c r="X739" i="9"/>
  <c r="Y739" i="9"/>
  <c r="AA739" i="9"/>
  <c r="AD739" i="9"/>
  <c r="AG739" i="9"/>
  <c r="AJ739" i="9"/>
  <c r="U604" i="9"/>
  <c r="V604" i="9" s="1"/>
  <c r="X604" i="9"/>
  <c r="Y604" i="9"/>
  <c r="AA604" i="9"/>
  <c r="AD604" i="9"/>
  <c r="AG604" i="9"/>
  <c r="AJ604" i="9"/>
  <c r="U605" i="9"/>
  <c r="V605" i="9" s="1"/>
  <c r="X605" i="9"/>
  <c r="Y605" i="9"/>
  <c r="AA605" i="9"/>
  <c r="AD605" i="9"/>
  <c r="AG605" i="9"/>
  <c r="AJ605" i="9"/>
  <c r="U606" i="9"/>
  <c r="X606" i="9"/>
  <c r="Y606" i="9"/>
  <c r="AA606" i="9"/>
  <c r="AD606" i="9"/>
  <c r="AG606" i="9"/>
  <c r="AJ606" i="9"/>
  <c r="U607" i="9"/>
  <c r="X607" i="9"/>
  <c r="Y607" i="9"/>
  <c r="AA607" i="9"/>
  <c r="AD607" i="9"/>
  <c r="AG607" i="9"/>
  <c r="AJ607" i="9"/>
  <c r="U752" i="9"/>
  <c r="V752" i="9" s="1"/>
  <c r="W752" i="9" s="1"/>
  <c r="X752" i="9"/>
  <c r="Y752" i="9"/>
  <c r="AA752" i="9"/>
  <c r="AB752" i="9"/>
  <c r="AG752" i="9"/>
  <c r="AK752" i="9"/>
  <c r="U761" i="9"/>
  <c r="X761" i="9"/>
  <c r="Y761" i="9"/>
  <c r="AA761" i="9"/>
  <c r="AH761" i="9"/>
  <c r="AJ761" i="9"/>
  <c r="U753" i="9"/>
  <c r="V753" i="9" s="1"/>
  <c r="W753" i="9" s="1"/>
  <c r="X753" i="9"/>
  <c r="Y753" i="9"/>
  <c r="AA753" i="9"/>
  <c r="AB753" i="9"/>
  <c r="AG753" i="9"/>
  <c r="AK753" i="9"/>
  <c r="U754" i="9"/>
  <c r="X754" i="9"/>
  <c r="Y754" i="9"/>
  <c r="AA754" i="9"/>
  <c r="AB754" i="9"/>
  <c r="AG754" i="9"/>
  <c r="AK754" i="9"/>
  <c r="U755" i="9"/>
  <c r="V755" i="9" s="1"/>
  <c r="W755" i="9" s="1"/>
  <c r="X755" i="9"/>
  <c r="Y755" i="9"/>
  <c r="AA755" i="9"/>
  <c r="AB755" i="9"/>
  <c r="AG755" i="9"/>
  <c r="AK755" i="9"/>
  <c r="U608" i="9"/>
  <c r="X608" i="9"/>
  <c r="Y608" i="9"/>
  <c r="AA608" i="9"/>
  <c r="AD608" i="9"/>
  <c r="AG608" i="9"/>
  <c r="AJ608" i="9"/>
  <c r="U609" i="9"/>
  <c r="V609" i="9" s="1"/>
  <c r="W609" i="9" s="1"/>
  <c r="X609" i="9"/>
  <c r="Y609" i="9"/>
  <c r="AA609" i="9"/>
  <c r="AD609" i="9"/>
  <c r="AG609" i="9"/>
  <c r="AJ609" i="9"/>
  <c r="U740" i="9"/>
  <c r="V740" i="9" s="1"/>
  <c r="X740" i="9"/>
  <c r="Y740" i="9"/>
  <c r="AA740" i="9"/>
  <c r="AD740" i="9"/>
  <c r="AG740" i="9"/>
  <c r="AJ740" i="9"/>
  <c r="U610" i="9"/>
  <c r="X610" i="9"/>
  <c r="Y610" i="9"/>
  <c r="AA610" i="9"/>
  <c r="AD610" i="9"/>
  <c r="AG610" i="9"/>
  <c r="AJ610" i="9"/>
  <c r="U611" i="9"/>
  <c r="X611" i="9"/>
  <c r="Y611" i="9"/>
  <c r="AA611" i="9"/>
  <c r="AD611" i="9"/>
  <c r="AG611" i="9"/>
  <c r="AJ611" i="9"/>
  <c r="U612" i="9"/>
  <c r="V612" i="9" s="1"/>
  <c r="W612" i="9" s="1"/>
  <c r="X612" i="9"/>
  <c r="Y612" i="9"/>
  <c r="AA612" i="9"/>
  <c r="AD612" i="9"/>
  <c r="AG612" i="9"/>
  <c r="AJ612" i="9"/>
  <c r="U613" i="9"/>
  <c r="V613" i="9" s="1"/>
  <c r="X613" i="9"/>
  <c r="Y613" i="9"/>
  <c r="AA613" i="9"/>
  <c r="AD613" i="9"/>
  <c r="AG613" i="9"/>
  <c r="AJ613" i="9"/>
  <c r="U614" i="9"/>
  <c r="V614" i="9" s="1"/>
  <c r="X614" i="9"/>
  <c r="Y614" i="9"/>
  <c r="AA614" i="9"/>
  <c r="AD614" i="9"/>
  <c r="AG614" i="9"/>
  <c r="AJ614" i="9"/>
  <c r="U615" i="9"/>
  <c r="X615" i="9"/>
  <c r="Y615" i="9"/>
  <c r="AA615" i="9"/>
  <c r="AD615" i="9"/>
  <c r="AG615" i="9"/>
  <c r="AJ615" i="9"/>
  <c r="U766" i="9"/>
  <c r="V766" i="9" s="1"/>
  <c r="W766" i="9" s="1"/>
  <c r="X766" i="9"/>
  <c r="Y766" i="9"/>
  <c r="AA766" i="9"/>
  <c r="AD766" i="9"/>
  <c r="AG766" i="9"/>
  <c r="AJ766" i="9"/>
  <c r="U767" i="9"/>
  <c r="V767" i="9" s="1"/>
  <c r="X767" i="9"/>
  <c r="Y767" i="9"/>
  <c r="AA767" i="9"/>
  <c r="AD767" i="9"/>
  <c r="AG767" i="9"/>
  <c r="AJ767" i="9"/>
  <c r="U768" i="9"/>
  <c r="X768" i="9"/>
  <c r="Y768" i="9"/>
  <c r="AA768" i="9"/>
  <c r="AD768" i="9"/>
  <c r="AG768" i="9"/>
  <c r="AJ768" i="9"/>
  <c r="U744" i="9"/>
  <c r="U745" i="9" s="1"/>
  <c r="X744" i="9"/>
  <c r="Y744" i="9"/>
  <c r="Y745" i="9" s="1"/>
  <c r="AA744" i="9"/>
  <c r="AA745" i="9" s="1"/>
  <c r="AD744" i="9"/>
  <c r="AD745" i="9" s="1"/>
  <c r="AG744" i="9"/>
  <c r="AG745" i="9" s="1"/>
  <c r="AJ744" i="9"/>
  <c r="AJ745" i="9" s="1"/>
  <c r="U769" i="9"/>
  <c r="V769" i="9" s="1"/>
  <c r="X769" i="9"/>
  <c r="Y769" i="9"/>
  <c r="AA769" i="9"/>
  <c r="AD769" i="9"/>
  <c r="AG769" i="9"/>
  <c r="AJ769" i="9"/>
  <c r="U770" i="9"/>
  <c r="V770" i="9" s="1"/>
  <c r="X770" i="9"/>
  <c r="Y770" i="9"/>
  <c r="Z770" i="9" s="1"/>
  <c r="AA770" i="9"/>
  <c r="AD770" i="9"/>
  <c r="AG770" i="9"/>
  <c r="AJ770" i="9"/>
  <c r="U771" i="9"/>
  <c r="V771" i="9" s="1"/>
  <c r="X771" i="9"/>
  <c r="Y771" i="9"/>
  <c r="AA771" i="9"/>
  <c r="AD771" i="9"/>
  <c r="AG771" i="9"/>
  <c r="AJ771" i="9"/>
  <c r="U772" i="9"/>
  <c r="X772" i="9"/>
  <c r="Y772" i="9"/>
  <c r="AA772" i="9"/>
  <c r="AD772" i="9"/>
  <c r="AG772" i="9"/>
  <c r="AJ772" i="9"/>
  <c r="U773" i="9"/>
  <c r="V773" i="9" s="1"/>
  <c r="W773" i="9" s="1"/>
  <c r="X773" i="9"/>
  <c r="Z773" i="9" s="1"/>
  <c r="Y773" i="9"/>
  <c r="AA773" i="9"/>
  <c r="AD773" i="9"/>
  <c r="AG773" i="9"/>
  <c r="AJ773" i="9"/>
  <c r="U774" i="9"/>
  <c r="V774" i="9" s="1"/>
  <c r="X774" i="9"/>
  <c r="Y774" i="9"/>
  <c r="AA774" i="9"/>
  <c r="AD774" i="9"/>
  <c r="AG774" i="9"/>
  <c r="AJ774" i="9"/>
  <c r="U775" i="9"/>
  <c r="X775" i="9"/>
  <c r="Y775" i="9"/>
  <c r="AA775" i="9"/>
  <c r="AD775" i="9"/>
  <c r="AG775" i="9"/>
  <c r="AJ775" i="9"/>
  <c r="U776" i="9"/>
  <c r="X776" i="9"/>
  <c r="Y776" i="9"/>
  <c r="AA776" i="9"/>
  <c r="AD776" i="9"/>
  <c r="AG776" i="9"/>
  <c r="AJ776" i="9"/>
  <c r="U777" i="9"/>
  <c r="V777" i="9" s="1"/>
  <c r="X777" i="9"/>
  <c r="Y777" i="9"/>
  <c r="AA777" i="9"/>
  <c r="AD777" i="9"/>
  <c r="AG777" i="9"/>
  <c r="AJ777" i="9"/>
  <c r="U778" i="9"/>
  <c r="V778" i="9" s="1"/>
  <c r="X778" i="9"/>
  <c r="Y778" i="9"/>
  <c r="AA778" i="9"/>
  <c r="AD778" i="9"/>
  <c r="AG778" i="9"/>
  <c r="AJ778" i="9"/>
  <c r="U779" i="9"/>
  <c r="V779" i="9" s="1"/>
  <c r="X779" i="9"/>
  <c r="Y779" i="9"/>
  <c r="AA779" i="9"/>
  <c r="AD779" i="9"/>
  <c r="AG779" i="9"/>
  <c r="AJ779" i="9"/>
  <c r="U616" i="9"/>
  <c r="X616" i="9"/>
  <c r="Y616" i="9"/>
  <c r="AA616" i="9"/>
  <c r="AD616" i="9"/>
  <c r="AG616" i="9"/>
  <c r="AJ616" i="9"/>
  <c r="U741" i="9"/>
  <c r="V741" i="9" s="1"/>
  <c r="W741" i="9" s="1"/>
  <c r="X741" i="9"/>
  <c r="Y741" i="9"/>
  <c r="AA741" i="9"/>
  <c r="AD741" i="9"/>
  <c r="AG741" i="9"/>
  <c r="AJ741" i="9"/>
  <c r="U742" i="9"/>
  <c r="V742" i="9" s="1"/>
  <c r="X742" i="9"/>
  <c r="Y742" i="9"/>
  <c r="AA742" i="9"/>
  <c r="AD742" i="9"/>
  <c r="AG742" i="9"/>
  <c r="AJ742" i="9"/>
  <c r="U617" i="9"/>
  <c r="X617" i="9"/>
  <c r="Y617" i="9"/>
  <c r="AA617" i="9"/>
  <c r="AD617" i="9"/>
  <c r="AG617" i="9"/>
  <c r="AJ617" i="9"/>
  <c r="U618" i="9"/>
  <c r="X618" i="9"/>
  <c r="Y618" i="9"/>
  <c r="AA618" i="9"/>
  <c r="AD618" i="9"/>
  <c r="AG618" i="9"/>
  <c r="AJ618" i="9"/>
  <c r="U619" i="9"/>
  <c r="V619" i="9"/>
  <c r="W619" i="9" s="1"/>
  <c r="X619" i="9"/>
  <c r="Y619" i="9"/>
  <c r="AA619" i="9"/>
  <c r="AD619" i="9"/>
  <c r="AG619" i="9"/>
  <c r="AJ619" i="9"/>
  <c r="U620" i="9"/>
  <c r="V620" i="9"/>
  <c r="X620" i="9"/>
  <c r="Y620" i="9"/>
  <c r="AA620" i="9"/>
  <c r="AD620" i="9"/>
  <c r="AG620" i="9"/>
  <c r="AJ620" i="9"/>
  <c r="U621" i="9"/>
  <c r="V621" i="9"/>
  <c r="X621" i="9"/>
  <c r="Y621" i="9"/>
  <c r="AA621" i="9"/>
  <c r="AD621" i="9"/>
  <c r="AG621" i="9"/>
  <c r="AJ621" i="9"/>
  <c r="U622" i="9"/>
  <c r="X622" i="9"/>
  <c r="Z622" i="9" s="1"/>
  <c r="Y622" i="9"/>
  <c r="AA622" i="9"/>
  <c r="AD622" i="9"/>
  <c r="AG622" i="9"/>
  <c r="AJ622" i="9"/>
  <c r="U623" i="9"/>
  <c r="V623" i="9" s="1"/>
  <c r="W623" i="9" s="1"/>
  <c r="X623" i="9"/>
  <c r="Y623" i="9"/>
  <c r="AA623" i="9"/>
  <c r="AD623" i="9"/>
  <c r="AG623" i="9"/>
  <c r="AJ623" i="9"/>
  <c r="U624" i="9"/>
  <c r="V624" i="9" s="1"/>
  <c r="X624" i="9"/>
  <c r="Y624" i="9"/>
  <c r="AA624" i="9"/>
  <c r="AD624" i="9"/>
  <c r="AG624" i="9"/>
  <c r="AJ624" i="9"/>
  <c r="U625" i="9"/>
  <c r="X625" i="9"/>
  <c r="Y625" i="9"/>
  <c r="AA625" i="9"/>
  <c r="AD625" i="9"/>
  <c r="AG625" i="9"/>
  <c r="AJ625" i="9"/>
  <c r="U626" i="9"/>
  <c r="X626" i="9"/>
  <c r="Z626" i="9" s="1"/>
  <c r="Y626" i="9"/>
  <c r="AA626" i="9"/>
  <c r="AD626" i="9"/>
  <c r="AG626" i="9"/>
  <c r="AJ626" i="9"/>
  <c r="U627" i="9"/>
  <c r="V627" i="9" s="1"/>
  <c r="W627" i="9" s="1"/>
  <c r="X627" i="9"/>
  <c r="Y627" i="9"/>
  <c r="AA627" i="9"/>
  <c r="AD627" i="9"/>
  <c r="AG627" i="9"/>
  <c r="AJ627" i="9"/>
  <c r="U628" i="9"/>
  <c r="V628" i="9" s="1"/>
  <c r="X628" i="9"/>
  <c r="Y628" i="9"/>
  <c r="AA628" i="9"/>
  <c r="AD628" i="9"/>
  <c r="AG628" i="9"/>
  <c r="AJ628" i="9"/>
  <c r="U629" i="9"/>
  <c r="V629" i="9" s="1"/>
  <c r="X629" i="9"/>
  <c r="Y629" i="9"/>
  <c r="AA629" i="9"/>
  <c r="AD629" i="9"/>
  <c r="AG629" i="9"/>
  <c r="AJ629" i="9"/>
  <c r="U630" i="9"/>
  <c r="X630" i="9"/>
  <c r="Y630" i="9"/>
  <c r="AA630" i="9"/>
  <c r="AD630" i="9"/>
  <c r="AG630" i="9"/>
  <c r="AJ630" i="9"/>
  <c r="U631" i="9"/>
  <c r="V631" i="9" s="1"/>
  <c r="W631" i="9" s="1"/>
  <c r="X631" i="9"/>
  <c r="Y631" i="9"/>
  <c r="AA631" i="9"/>
  <c r="AD631" i="9"/>
  <c r="AG631" i="9"/>
  <c r="AJ631" i="9"/>
  <c r="U632" i="9"/>
  <c r="V632" i="9" s="1"/>
  <c r="X632" i="9"/>
  <c r="Y632" i="9"/>
  <c r="AA632" i="9"/>
  <c r="AD632" i="9"/>
  <c r="AG632" i="9"/>
  <c r="AJ632" i="9"/>
  <c r="U633" i="9"/>
  <c r="V633" i="9" s="1"/>
  <c r="X633" i="9"/>
  <c r="Y633" i="9"/>
  <c r="AA633" i="9"/>
  <c r="AD633" i="9"/>
  <c r="AG633" i="9"/>
  <c r="AJ633" i="9"/>
  <c r="U634" i="9"/>
  <c r="X634" i="9"/>
  <c r="Y634" i="9"/>
  <c r="AA634" i="9"/>
  <c r="AD634" i="9"/>
  <c r="AG634" i="9"/>
  <c r="AJ634" i="9"/>
  <c r="U635" i="9"/>
  <c r="V635" i="9"/>
  <c r="W635" i="9" s="1"/>
  <c r="X635" i="9"/>
  <c r="Y635" i="9"/>
  <c r="AA635" i="9"/>
  <c r="AD635" i="9"/>
  <c r="AG635" i="9"/>
  <c r="AJ635" i="9"/>
  <c r="U636" i="9"/>
  <c r="V636" i="9"/>
  <c r="X636" i="9"/>
  <c r="Y636" i="9"/>
  <c r="AA636" i="9"/>
  <c r="AD636" i="9"/>
  <c r="AG636" i="9"/>
  <c r="AJ636" i="9"/>
  <c r="U637" i="9"/>
  <c r="V637" i="9"/>
  <c r="X637" i="9"/>
  <c r="Y637" i="9"/>
  <c r="AA637" i="9"/>
  <c r="AD637" i="9"/>
  <c r="AG637" i="9"/>
  <c r="AJ637" i="9"/>
  <c r="U638" i="9"/>
  <c r="X638" i="9"/>
  <c r="Y638" i="9"/>
  <c r="AA638" i="9"/>
  <c r="AD638" i="9"/>
  <c r="AG638" i="9"/>
  <c r="AJ638" i="9"/>
  <c r="U639" i="9"/>
  <c r="V639" i="9" s="1"/>
  <c r="W639" i="9" s="1"/>
  <c r="X639" i="9"/>
  <c r="Y639" i="9"/>
  <c r="AA639" i="9"/>
  <c r="AD639" i="9"/>
  <c r="AG639" i="9"/>
  <c r="AJ639" i="9"/>
  <c r="U640" i="9"/>
  <c r="V640" i="9" s="1"/>
  <c r="X640" i="9"/>
  <c r="Y640" i="9"/>
  <c r="AA640" i="9"/>
  <c r="AD640" i="9"/>
  <c r="AG640" i="9"/>
  <c r="AJ640" i="9"/>
  <c r="U641" i="9"/>
  <c r="X641" i="9"/>
  <c r="Y641" i="9"/>
  <c r="AA641" i="9"/>
  <c r="AD641" i="9"/>
  <c r="AG641" i="9"/>
  <c r="AJ641" i="9"/>
  <c r="U642" i="9"/>
  <c r="X642" i="9"/>
  <c r="Y642" i="9"/>
  <c r="AA642" i="9"/>
  <c r="AD642" i="9"/>
  <c r="AG642" i="9"/>
  <c r="AJ642" i="9"/>
  <c r="U643" i="9"/>
  <c r="V643" i="9" s="1"/>
  <c r="W643" i="9" s="1"/>
  <c r="X643" i="9"/>
  <c r="Y643" i="9"/>
  <c r="AA643" i="9"/>
  <c r="AD643" i="9"/>
  <c r="AG643" i="9"/>
  <c r="AJ643" i="9"/>
  <c r="U644" i="9"/>
  <c r="V644" i="9" s="1"/>
  <c r="X644" i="9"/>
  <c r="Y644" i="9"/>
  <c r="AA644" i="9"/>
  <c r="AD644" i="9"/>
  <c r="AG644" i="9"/>
  <c r="AJ644" i="9"/>
  <c r="U645" i="9"/>
  <c r="X645" i="9"/>
  <c r="Y645" i="9"/>
  <c r="AA645" i="9"/>
  <c r="AD645" i="9"/>
  <c r="AG645" i="9"/>
  <c r="AJ645" i="9"/>
  <c r="U646" i="9"/>
  <c r="X646" i="9"/>
  <c r="Y646" i="9"/>
  <c r="AA646" i="9"/>
  <c r="AD646" i="9"/>
  <c r="AG646" i="9"/>
  <c r="AJ646" i="9"/>
  <c r="U647" i="9"/>
  <c r="V647" i="9" s="1"/>
  <c r="W647" i="9" s="1"/>
  <c r="X647" i="9"/>
  <c r="Y647" i="9"/>
  <c r="AA647" i="9"/>
  <c r="AD647" i="9"/>
  <c r="AG647" i="9"/>
  <c r="AJ647" i="9"/>
  <c r="U648" i="9"/>
  <c r="V648" i="9" s="1"/>
  <c r="X648" i="9"/>
  <c r="Y648" i="9"/>
  <c r="AA648" i="9"/>
  <c r="AD648" i="9"/>
  <c r="AG648" i="9"/>
  <c r="AJ648" i="9"/>
  <c r="U649" i="9"/>
  <c r="X649" i="9"/>
  <c r="Y649" i="9"/>
  <c r="AA649" i="9"/>
  <c r="AD649" i="9"/>
  <c r="AG649" i="9"/>
  <c r="AJ649" i="9"/>
  <c r="U780" i="9"/>
  <c r="X780" i="9"/>
  <c r="Y780" i="9"/>
  <c r="AA780" i="9"/>
  <c r="AD780" i="9"/>
  <c r="AG780" i="9"/>
  <c r="AJ780" i="9"/>
  <c r="U781" i="9"/>
  <c r="V781" i="9" s="1"/>
  <c r="X781" i="9"/>
  <c r="Y781" i="9"/>
  <c r="AA781" i="9"/>
  <c r="AD781" i="9"/>
  <c r="AG781" i="9"/>
  <c r="AJ781" i="9"/>
  <c r="U650" i="9"/>
  <c r="V650" i="9" s="1"/>
  <c r="X650" i="9"/>
  <c r="Y650" i="9"/>
  <c r="AA650" i="9"/>
  <c r="AD650" i="9"/>
  <c r="AG650" i="9"/>
  <c r="AJ650" i="9"/>
  <c r="U651" i="9"/>
  <c r="V651" i="9" s="1"/>
  <c r="X651" i="9"/>
  <c r="Y651" i="9"/>
  <c r="AA651" i="9"/>
  <c r="AD651" i="9"/>
  <c r="AG651" i="9"/>
  <c r="AJ651" i="9"/>
  <c r="U652" i="9"/>
  <c r="X652" i="9"/>
  <c r="Y652" i="9"/>
  <c r="AA652" i="9"/>
  <c r="AD652" i="9"/>
  <c r="AG652" i="9"/>
  <c r="AJ652" i="9"/>
  <c r="U653" i="9"/>
  <c r="V653" i="9" s="1"/>
  <c r="W653" i="9" s="1"/>
  <c r="X653" i="9"/>
  <c r="Y653" i="9"/>
  <c r="AA653" i="9"/>
  <c r="AD653" i="9"/>
  <c r="AG653" i="9"/>
  <c r="AJ653" i="9"/>
  <c r="U654" i="9"/>
  <c r="V654" i="9" s="1"/>
  <c r="X654" i="9"/>
  <c r="Y654" i="9"/>
  <c r="AA654" i="9"/>
  <c r="AD654" i="9"/>
  <c r="AG654" i="9"/>
  <c r="AJ654" i="9"/>
  <c r="U655" i="9"/>
  <c r="V655" i="9" s="1"/>
  <c r="X655" i="9"/>
  <c r="Y655" i="9"/>
  <c r="AA655" i="9"/>
  <c r="AD655" i="9"/>
  <c r="AG655" i="9"/>
  <c r="AJ655" i="9"/>
  <c r="U656" i="9"/>
  <c r="X656" i="9"/>
  <c r="Y656" i="9"/>
  <c r="AA656" i="9"/>
  <c r="AD656" i="9"/>
  <c r="AG656" i="9"/>
  <c r="AJ656" i="9"/>
  <c r="U657" i="9"/>
  <c r="V657" i="9" s="1"/>
  <c r="W657" i="9" s="1"/>
  <c r="X657" i="9"/>
  <c r="Y657" i="9"/>
  <c r="AA657" i="9"/>
  <c r="AD657" i="9"/>
  <c r="AG657" i="9"/>
  <c r="AJ657" i="9"/>
  <c r="U658" i="9"/>
  <c r="V658" i="9"/>
  <c r="X658" i="9"/>
  <c r="Y658" i="9"/>
  <c r="AA658" i="9"/>
  <c r="AD658" i="9"/>
  <c r="AG658" i="9"/>
  <c r="AJ658" i="9"/>
  <c r="U659" i="9"/>
  <c r="V659" i="9" s="1"/>
  <c r="X659" i="9"/>
  <c r="Y659" i="9"/>
  <c r="AA659" i="9"/>
  <c r="AD659" i="9"/>
  <c r="AG659" i="9"/>
  <c r="AJ659" i="9"/>
  <c r="U660" i="9"/>
  <c r="X660" i="9"/>
  <c r="Y660" i="9"/>
  <c r="AA660" i="9"/>
  <c r="AD660" i="9"/>
  <c r="AG660" i="9"/>
  <c r="AJ660" i="9"/>
  <c r="U661" i="9"/>
  <c r="V661" i="9" s="1"/>
  <c r="W661" i="9" s="1"/>
  <c r="X661" i="9"/>
  <c r="Y661" i="9"/>
  <c r="AA661" i="9"/>
  <c r="AD661" i="9"/>
  <c r="AG661" i="9"/>
  <c r="AJ661" i="9"/>
  <c r="U662" i="9"/>
  <c r="V662" i="9" s="1"/>
  <c r="X662" i="9"/>
  <c r="Y662" i="9"/>
  <c r="AA662" i="9"/>
  <c r="AD662" i="9"/>
  <c r="AG662" i="9"/>
  <c r="AJ662" i="9"/>
  <c r="U782" i="9"/>
  <c r="X782" i="9"/>
  <c r="Y782" i="9"/>
  <c r="AA782" i="9"/>
  <c r="AD782" i="9"/>
  <c r="AG782" i="9"/>
  <c r="AJ782" i="9"/>
  <c r="U783" i="9"/>
  <c r="X783" i="9"/>
  <c r="Y783" i="9"/>
  <c r="AA783" i="9"/>
  <c r="AD783" i="9"/>
  <c r="AG783" i="9"/>
  <c r="AJ783" i="9"/>
  <c r="U784" i="9"/>
  <c r="V784" i="9" s="1"/>
  <c r="X784" i="9"/>
  <c r="Y784" i="9"/>
  <c r="AA784" i="9"/>
  <c r="AD784" i="9"/>
  <c r="AG784" i="9"/>
  <c r="AJ784" i="9"/>
  <c r="U785" i="9"/>
  <c r="V785" i="9" s="1"/>
  <c r="X785" i="9"/>
  <c r="Y785" i="9"/>
  <c r="AA785" i="9"/>
  <c r="AD785" i="9"/>
  <c r="AG785" i="9"/>
  <c r="AJ785" i="9"/>
  <c r="U786" i="9"/>
  <c r="V786" i="9" s="1"/>
  <c r="X786" i="9"/>
  <c r="Y786" i="9"/>
  <c r="AA786" i="9"/>
  <c r="AD786" i="9"/>
  <c r="AG786" i="9"/>
  <c r="AJ786" i="9"/>
  <c r="U663" i="9"/>
  <c r="X663" i="9"/>
  <c r="Y663" i="9"/>
  <c r="AA663" i="9"/>
  <c r="AD663" i="9"/>
  <c r="AG663" i="9"/>
  <c r="AJ663" i="9"/>
  <c r="U664" i="9"/>
  <c r="V664" i="9" s="1"/>
  <c r="W664" i="9" s="1"/>
  <c r="X664" i="9"/>
  <c r="Y664" i="9"/>
  <c r="AA664" i="9"/>
  <c r="AD664" i="9"/>
  <c r="AG664" i="9"/>
  <c r="AJ664" i="9"/>
  <c r="U665" i="9"/>
  <c r="V665" i="9" s="1"/>
  <c r="X665" i="9"/>
  <c r="Y665" i="9"/>
  <c r="AA665" i="9"/>
  <c r="AD665" i="9"/>
  <c r="AG665" i="9"/>
  <c r="AJ665" i="9"/>
  <c r="U666" i="9"/>
  <c r="V666" i="9" s="1"/>
  <c r="X666" i="9"/>
  <c r="Y666" i="9"/>
  <c r="AA666" i="9"/>
  <c r="AD666" i="9"/>
  <c r="AG666" i="9"/>
  <c r="AJ666" i="9"/>
  <c r="U667" i="9"/>
  <c r="X667" i="9"/>
  <c r="Y667" i="9"/>
  <c r="AA667" i="9"/>
  <c r="AD667" i="9"/>
  <c r="AG667" i="9"/>
  <c r="AJ667" i="9"/>
  <c r="U668" i="9"/>
  <c r="V668" i="9" s="1"/>
  <c r="X668" i="9"/>
  <c r="Y668" i="9"/>
  <c r="AA668" i="9"/>
  <c r="AD668" i="9"/>
  <c r="AG668" i="9"/>
  <c r="AJ668" i="9"/>
  <c r="U669" i="9"/>
  <c r="V669" i="9" s="1"/>
  <c r="AB669" i="9" s="1"/>
  <c r="X669" i="9"/>
  <c r="Y669" i="9"/>
  <c r="AA669" i="9"/>
  <c r="AD669" i="9"/>
  <c r="AG669" i="9"/>
  <c r="AJ669" i="9"/>
  <c r="U670" i="9"/>
  <c r="X670" i="9"/>
  <c r="Y670" i="9"/>
  <c r="AA670" i="9"/>
  <c r="AD670" i="9"/>
  <c r="AG670" i="9"/>
  <c r="AJ670" i="9"/>
  <c r="U671" i="9"/>
  <c r="X671" i="9"/>
  <c r="Y671" i="9"/>
  <c r="AA671" i="9"/>
  <c r="AD671" i="9"/>
  <c r="AG671" i="9"/>
  <c r="AJ671" i="9"/>
  <c r="U672" i="9"/>
  <c r="V672" i="9" s="1"/>
  <c r="W672" i="9" s="1"/>
  <c r="X672" i="9"/>
  <c r="Y672" i="9"/>
  <c r="AA672" i="9"/>
  <c r="AD672" i="9"/>
  <c r="AG672" i="9"/>
  <c r="AJ672" i="9"/>
  <c r="U796" i="9"/>
  <c r="V796" i="9" s="1"/>
  <c r="X796" i="9"/>
  <c r="Y796" i="9"/>
  <c r="AA796" i="9"/>
  <c r="AD796" i="9"/>
  <c r="AG796" i="9"/>
  <c r="AJ796" i="9"/>
  <c r="U797" i="9"/>
  <c r="X797" i="9"/>
  <c r="Y797" i="9"/>
  <c r="AA797" i="9"/>
  <c r="AD797" i="9"/>
  <c r="AG797" i="9"/>
  <c r="AJ797" i="9"/>
  <c r="U673" i="9"/>
  <c r="X673" i="9"/>
  <c r="Y673" i="9"/>
  <c r="AA673" i="9"/>
  <c r="AD673" i="9"/>
  <c r="AG673" i="9"/>
  <c r="AJ673" i="9"/>
  <c r="U674" i="9"/>
  <c r="V674" i="9" s="1"/>
  <c r="W674" i="9" s="1"/>
  <c r="X674" i="9"/>
  <c r="Y674" i="9"/>
  <c r="AA674" i="9"/>
  <c r="AD674" i="9"/>
  <c r="AG674" i="9"/>
  <c r="AJ674" i="9"/>
  <c r="U756" i="9"/>
  <c r="V756" i="9" s="1"/>
  <c r="X756" i="9"/>
  <c r="Y756" i="9"/>
  <c r="AA756" i="9"/>
  <c r="AB756" i="9"/>
  <c r="AG756" i="9"/>
  <c r="AK756" i="9"/>
  <c r="U675" i="9"/>
  <c r="V675" i="9" s="1"/>
  <c r="X675" i="9"/>
  <c r="Y675" i="9"/>
  <c r="AA675" i="9"/>
  <c r="AD675" i="9"/>
  <c r="AG675" i="9"/>
  <c r="AJ675" i="9"/>
  <c r="U676" i="9"/>
  <c r="X676" i="9"/>
  <c r="Y676" i="9"/>
  <c r="AA676" i="9"/>
  <c r="AD676" i="9"/>
  <c r="AG676" i="9"/>
  <c r="AJ676" i="9"/>
  <c r="U677" i="9"/>
  <c r="V677" i="9" s="1"/>
  <c r="W677" i="9" s="1"/>
  <c r="X677" i="9"/>
  <c r="Y677" i="9"/>
  <c r="AB677" i="9" s="1"/>
  <c r="AA677" i="9"/>
  <c r="AD677" i="9"/>
  <c r="AG677" i="9"/>
  <c r="AJ677" i="9"/>
  <c r="U678" i="9"/>
  <c r="V678" i="9" s="1"/>
  <c r="X678" i="9"/>
  <c r="Y678" i="9"/>
  <c r="AA678" i="9"/>
  <c r="AD678" i="9"/>
  <c r="AG678" i="9"/>
  <c r="AJ678" i="9"/>
  <c r="U679" i="9"/>
  <c r="X679" i="9"/>
  <c r="Y679" i="9"/>
  <c r="AA679" i="9"/>
  <c r="AD679" i="9"/>
  <c r="AG679" i="9"/>
  <c r="AJ679" i="9"/>
  <c r="U680" i="9"/>
  <c r="X680" i="9"/>
  <c r="Y680" i="9"/>
  <c r="AA680" i="9"/>
  <c r="AD680" i="9"/>
  <c r="AG680" i="9"/>
  <c r="AJ680" i="9"/>
  <c r="U681" i="9"/>
  <c r="V681" i="9" s="1"/>
  <c r="W681" i="9" s="1"/>
  <c r="X681" i="9"/>
  <c r="Y681" i="9"/>
  <c r="AA681" i="9"/>
  <c r="AD681" i="9"/>
  <c r="AG681" i="9"/>
  <c r="AJ681" i="9"/>
  <c r="U787" i="9"/>
  <c r="V787" i="9" s="1"/>
  <c r="X787" i="9"/>
  <c r="Y787" i="9"/>
  <c r="AA787" i="9"/>
  <c r="AD787" i="9"/>
  <c r="AG787" i="9"/>
  <c r="AJ787" i="9"/>
  <c r="U788" i="9"/>
  <c r="V788" i="9" s="1"/>
  <c r="X788" i="9"/>
  <c r="Y788" i="9"/>
  <c r="AA788" i="9"/>
  <c r="AD788" i="9"/>
  <c r="AG788" i="9"/>
  <c r="AJ788" i="9"/>
  <c r="U789" i="9"/>
  <c r="X789" i="9"/>
  <c r="Y789" i="9"/>
  <c r="AA789" i="9"/>
  <c r="AD789" i="9"/>
  <c r="AG789" i="9"/>
  <c r="AJ789" i="9"/>
  <c r="U790" i="9"/>
  <c r="V790" i="9" s="1"/>
  <c r="X790" i="9"/>
  <c r="Y790" i="9"/>
  <c r="AA790" i="9"/>
  <c r="AD790" i="9"/>
  <c r="AG790" i="9"/>
  <c r="AJ790" i="9"/>
  <c r="U682" i="9"/>
  <c r="V682" i="9" s="1"/>
  <c r="X682" i="9"/>
  <c r="Y682" i="9"/>
  <c r="AA682" i="9"/>
  <c r="AD682" i="9"/>
  <c r="AG682" i="9"/>
  <c r="AJ682" i="9"/>
  <c r="U798" i="9"/>
  <c r="V798" i="9" s="1"/>
  <c r="AB798" i="9" s="1"/>
  <c r="X798" i="9"/>
  <c r="Y798" i="9"/>
  <c r="AA798" i="9"/>
  <c r="AD798" i="9"/>
  <c r="AG798" i="9"/>
  <c r="AJ798" i="9"/>
  <c r="U799" i="9"/>
  <c r="X799" i="9"/>
  <c r="Y799" i="9"/>
  <c r="AA799" i="9"/>
  <c r="AD799" i="9"/>
  <c r="AG799" i="9"/>
  <c r="AJ799" i="9"/>
  <c r="U683" i="9"/>
  <c r="V683" i="9" s="1"/>
  <c r="W683" i="9" s="1"/>
  <c r="X683" i="9"/>
  <c r="Y683" i="9"/>
  <c r="AA683" i="9"/>
  <c r="AD683" i="9"/>
  <c r="AG683" i="9"/>
  <c r="AJ683" i="9"/>
  <c r="U684" i="9"/>
  <c r="V684" i="9" s="1"/>
  <c r="X684" i="9"/>
  <c r="Y684" i="9"/>
  <c r="AA684" i="9"/>
  <c r="AD684" i="9"/>
  <c r="AG684" i="9"/>
  <c r="AJ684" i="9"/>
  <c r="U757" i="9"/>
  <c r="X757" i="9"/>
  <c r="Z757" i="9" s="1"/>
  <c r="Y757" i="9"/>
  <c r="AA757" i="9"/>
  <c r="AB757" i="9"/>
  <c r="AG757" i="9"/>
  <c r="AK757" i="9"/>
  <c r="U685" i="9"/>
  <c r="V685" i="9" s="1"/>
  <c r="X685" i="9"/>
  <c r="Y685" i="9"/>
  <c r="AA685" i="9"/>
  <c r="AD685" i="9"/>
  <c r="AG685" i="9"/>
  <c r="AJ685" i="9"/>
  <c r="U686" i="9"/>
  <c r="V686" i="9" s="1"/>
  <c r="X686" i="9"/>
  <c r="Y686" i="9"/>
  <c r="AA686" i="9"/>
  <c r="AD686" i="9"/>
  <c r="AG686" i="9"/>
  <c r="AJ686" i="9"/>
  <c r="U687" i="9"/>
  <c r="X687" i="9"/>
  <c r="Y687" i="9"/>
  <c r="AA687" i="9"/>
  <c r="AD687" i="9"/>
  <c r="AG687" i="9"/>
  <c r="AJ687" i="9"/>
  <c r="U688" i="9"/>
  <c r="V688" i="9" s="1"/>
  <c r="W688" i="9" s="1"/>
  <c r="X688" i="9"/>
  <c r="Y688" i="9"/>
  <c r="AA688" i="9"/>
  <c r="AD688" i="9"/>
  <c r="AG688" i="9"/>
  <c r="AJ688" i="9"/>
  <c r="U689" i="9"/>
  <c r="V689" i="9" s="1"/>
  <c r="X689" i="9"/>
  <c r="Y689" i="9"/>
  <c r="AA689" i="9"/>
  <c r="AD689" i="9"/>
  <c r="AG689" i="9"/>
  <c r="AJ689" i="9"/>
  <c r="U690" i="9"/>
  <c r="X690" i="9"/>
  <c r="Y690" i="9"/>
  <c r="AA690" i="9"/>
  <c r="AD690" i="9"/>
  <c r="AG690" i="9"/>
  <c r="AJ690" i="9"/>
  <c r="U691" i="9"/>
  <c r="X691" i="9"/>
  <c r="Y691" i="9"/>
  <c r="AA691" i="9"/>
  <c r="AD691" i="9"/>
  <c r="AG691" i="9"/>
  <c r="AJ691" i="9"/>
  <c r="U692" i="9"/>
  <c r="V692" i="9" s="1"/>
  <c r="X692" i="9"/>
  <c r="Y692" i="9"/>
  <c r="AA692" i="9"/>
  <c r="AD692" i="9"/>
  <c r="AG692" i="9"/>
  <c r="AJ692" i="9"/>
  <c r="U693" i="9"/>
  <c r="V693" i="9" s="1"/>
  <c r="X693" i="9"/>
  <c r="Y693" i="9"/>
  <c r="AA693" i="9"/>
  <c r="AD693" i="9"/>
  <c r="AG693" i="9"/>
  <c r="AJ693" i="9"/>
  <c r="U801" i="9"/>
  <c r="X801" i="9"/>
  <c r="Y801" i="9"/>
  <c r="AA801" i="9"/>
  <c r="AD801" i="9"/>
  <c r="AG801" i="9"/>
  <c r="AJ801" i="9"/>
  <c r="U802" i="9"/>
  <c r="X802" i="9"/>
  <c r="Y802" i="9"/>
  <c r="AA802" i="9"/>
  <c r="AD802" i="9"/>
  <c r="AG802" i="9"/>
  <c r="AJ802" i="9"/>
  <c r="U694" i="9"/>
  <c r="V694" i="9" s="1"/>
  <c r="W694" i="9" s="1"/>
  <c r="X694" i="9"/>
  <c r="Y694" i="9"/>
  <c r="AA694" i="9"/>
  <c r="AD694" i="9"/>
  <c r="AG694" i="9"/>
  <c r="AJ694" i="9"/>
  <c r="U695" i="9"/>
  <c r="V695" i="9" s="1"/>
  <c r="X695" i="9"/>
  <c r="Y695" i="9"/>
  <c r="AA695" i="9"/>
  <c r="AD695" i="9"/>
  <c r="AG695" i="9"/>
  <c r="AJ695" i="9"/>
  <c r="U696" i="9"/>
  <c r="V696" i="9" s="1"/>
  <c r="X696" i="9"/>
  <c r="Y696" i="9"/>
  <c r="AA696" i="9"/>
  <c r="AD696" i="9"/>
  <c r="AG696" i="9"/>
  <c r="AJ696" i="9"/>
  <c r="U697" i="9"/>
  <c r="X697" i="9"/>
  <c r="Y697" i="9"/>
  <c r="AA697" i="9"/>
  <c r="AD697" i="9"/>
  <c r="AG697" i="9"/>
  <c r="AJ697" i="9"/>
  <c r="U698" i="9"/>
  <c r="V698" i="9" s="1"/>
  <c r="X698" i="9"/>
  <c r="Y698" i="9"/>
  <c r="AA698" i="9"/>
  <c r="AD698" i="9"/>
  <c r="AG698" i="9"/>
  <c r="AJ698" i="9"/>
  <c r="U699" i="9"/>
  <c r="V699" i="9" s="1"/>
  <c r="X699" i="9"/>
  <c r="Y699" i="9"/>
  <c r="AA699" i="9"/>
  <c r="AD699" i="9"/>
  <c r="AG699" i="9"/>
  <c r="AJ699" i="9"/>
  <c r="U700" i="9"/>
  <c r="X700" i="9"/>
  <c r="Y700" i="9"/>
  <c r="AA700" i="9"/>
  <c r="AD700" i="9"/>
  <c r="AG700" i="9"/>
  <c r="AJ700" i="9"/>
  <c r="U701" i="9"/>
  <c r="X701" i="9"/>
  <c r="Y701" i="9"/>
  <c r="AA701" i="9"/>
  <c r="AD701" i="9"/>
  <c r="AG701" i="9"/>
  <c r="AJ701" i="9"/>
  <c r="U702" i="9"/>
  <c r="V702" i="9" s="1"/>
  <c r="W702" i="9" s="1"/>
  <c r="X702" i="9"/>
  <c r="Y702" i="9"/>
  <c r="AA702" i="9"/>
  <c r="AD702" i="9"/>
  <c r="AG702" i="9"/>
  <c r="AJ702" i="9"/>
  <c r="U703" i="9"/>
  <c r="V703" i="9" s="1"/>
  <c r="X703" i="9"/>
  <c r="Y703" i="9"/>
  <c r="AA703" i="9"/>
  <c r="AD703" i="9"/>
  <c r="AG703" i="9"/>
  <c r="AJ703" i="9"/>
  <c r="U704" i="9"/>
  <c r="X704" i="9"/>
  <c r="Y704" i="9"/>
  <c r="AA704" i="9"/>
  <c r="AD704" i="9"/>
  <c r="AG704" i="9"/>
  <c r="AJ704" i="9"/>
  <c r="U705" i="9"/>
  <c r="X705" i="9"/>
  <c r="Y705" i="9"/>
  <c r="AA705" i="9"/>
  <c r="AD705" i="9"/>
  <c r="AG705" i="9"/>
  <c r="AJ705" i="9"/>
  <c r="U706" i="9"/>
  <c r="V706" i="9" s="1"/>
  <c r="X706" i="9"/>
  <c r="Y706" i="9"/>
  <c r="AA706" i="9"/>
  <c r="AD706" i="9"/>
  <c r="AG706" i="9"/>
  <c r="AJ706" i="9"/>
  <c r="U707" i="9"/>
  <c r="V707" i="9" s="1"/>
  <c r="X707" i="9"/>
  <c r="Y707" i="9"/>
  <c r="Z707" i="9" s="1"/>
  <c r="AA707" i="9"/>
  <c r="AD707" i="9"/>
  <c r="AG707" i="9"/>
  <c r="AJ707" i="9"/>
  <c r="U708" i="9"/>
  <c r="V708" i="9" s="1"/>
  <c r="X708" i="9"/>
  <c r="Y708" i="9"/>
  <c r="Z708" i="9"/>
  <c r="AA708" i="9"/>
  <c r="AD708" i="9"/>
  <c r="AG708" i="9"/>
  <c r="AJ708" i="9"/>
  <c r="U709" i="9"/>
  <c r="X709" i="9"/>
  <c r="Y709" i="9"/>
  <c r="AA709" i="9"/>
  <c r="AD709" i="9"/>
  <c r="AG709" i="9"/>
  <c r="AJ709" i="9"/>
  <c r="U710" i="9"/>
  <c r="V710" i="9" s="1"/>
  <c r="W710" i="9" s="1"/>
  <c r="X710" i="9"/>
  <c r="Y710" i="9"/>
  <c r="AA710" i="9"/>
  <c r="AD710" i="9"/>
  <c r="AG710" i="9"/>
  <c r="AJ710" i="9"/>
  <c r="U711" i="9"/>
  <c r="V711" i="9" s="1"/>
  <c r="X711" i="9"/>
  <c r="Y711" i="9"/>
  <c r="AA711" i="9"/>
  <c r="AD711" i="9"/>
  <c r="AG711" i="9"/>
  <c r="AJ711" i="9"/>
  <c r="U712" i="9"/>
  <c r="V712" i="9" s="1"/>
  <c r="X712" i="9"/>
  <c r="Y712" i="9"/>
  <c r="AA712" i="9"/>
  <c r="AD712" i="9"/>
  <c r="AG712" i="9"/>
  <c r="AJ712" i="9"/>
  <c r="U713" i="9"/>
  <c r="X713" i="9"/>
  <c r="Y713" i="9"/>
  <c r="AA713" i="9"/>
  <c r="AD713" i="9"/>
  <c r="AG713" i="9"/>
  <c r="AJ713" i="9"/>
  <c r="U714" i="9"/>
  <c r="V714" i="9" s="1"/>
  <c r="X714" i="9"/>
  <c r="Y714" i="9"/>
  <c r="AA714" i="9"/>
  <c r="AD714" i="9"/>
  <c r="AG714" i="9"/>
  <c r="AJ714" i="9"/>
  <c r="U715" i="9"/>
  <c r="V715" i="9" s="1"/>
  <c r="X715" i="9"/>
  <c r="Y715" i="9"/>
  <c r="AA715" i="9"/>
  <c r="AD715" i="9"/>
  <c r="AG715" i="9"/>
  <c r="AJ715" i="9"/>
  <c r="U716" i="9"/>
  <c r="V716" i="9" s="1"/>
  <c r="X716" i="9"/>
  <c r="Y716" i="9"/>
  <c r="AA716" i="9"/>
  <c r="AD716" i="9"/>
  <c r="AG716" i="9"/>
  <c r="AJ716" i="9"/>
  <c r="U717" i="9"/>
  <c r="X717" i="9"/>
  <c r="Y717" i="9"/>
  <c r="AA717" i="9"/>
  <c r="AD717" i="9"/>
  <c r="AG717" i="9"/>
  <c r="AJ717" i="9"/>
  <c r="U718" i="9"/>
  <c r="V718" i="9" s="1"/>
  <c r="W718" i="9" s="1"/>
  <c r="X718" i="9"/>
  <c r="Y718" i="9"/>
  <c r="AA718" i="9"/>
  <c r="AD718" i="9"/>
  <c r="AG718" i="9"/>
  <c r="AJ718" i="9"/>
  <c r="U791" i="9"/>
  <c r="V791" i="9" s="1"/>
  <c r="X791" i="9"/>
  <c r="Y791" i="9"/>
  <c r="AA791" i="9"/>
  <c r="AD791" i="9"/>
  <c r="AG791" i="9"/>
  <c r="AJ791" i="9"/>
  <c r="U719" i="9"/>
  <c r="V719" i="9" s="1"/>
  <c r="X719" i="9"/>
  <c r="Y719" i="9"/>
  <c r="AA719" i="9"/>
  <c r="AD719" i="9"/>
  <c r="AG719" i="9"/>
  <c r="AJ719" i="9"/>
  <c r="U720" i="9"/>
  <c r="X720" i="9"/>
  <c r="Y720" i="9"/>
  <c r="AA720" i="9"/>
  <c r="AD720" i="9"/>
  <c r="AG720" i="9"/>
  <c r="AJ720" i="9"/>
  <c r="U721" i="9"/>
  <c r="V721" i="9" s="1"/>
  <c r="W721" i="9" s="1"/>
  <c r="X721" i="9"/>
  <c r="Y721" i="9"/>
  <c r="AA721" i="9"/>
  <c r="AD721" i="9"/>
  <c r="AG721" i="9"/>
  <c r="AJ721" i="9"/>
  <c r="U722" i="9"/>
  <c r="V722" i="9" s="1"/>
  <c r="X722" i="9"/>
  <c r="Y722" i="9"/>
  <c r="AA722" i="9"/>
  <c r="AD722" i="9"/>
  <c r="AG722" i="9"/>
  <c r="AJ722" i="9"/>
  <c r="U723" i="9"/>
  <c r="V723" i="9" s="1"/>
  <c r="X723" i="9"/>
  <c r="Y723" i="9"/>
  <c r="AA723" i="9"/>
  <c r="AD723" i="9"/>
  <c r="AG723" i="9"/>
  <c r="AJ723" i="9"/>
  <c r="U724" i="9"/>
  <c r="X724" i="9"/>
  <c r="Y724" i="9"/>
  <c r="AA724" i="9"/>
  <c r="AD724" i="9"/>
  <c r="AG724" i="9"/>
  <c r="AJ724" i="9"/>
  <c r="U725" i="9"/>
  <c r="V725" i="9" s="1"/>
  <c r="W725" i="9" s="1"/>
  <c r="X725" i="9"/>
  <c r="Y725" i="9"/>
  <c r="AA725" i="9"/>
  <c r="AD725" i="9"/>
  <c r="AG725" i="9"/>
  <c r="AJ725" i="9"/>
  <c r="U726" i="9"/>
  <c r="V726" i="9" s="1"/>
  <c r="X726" i="9"/>
  <c r="Y726" i="9"/>
  <c r="AA726" i="9"/>
  <c r="AD726" i="9"/>
  <c r="AG726" i="9"/>
  <c r="AJ726" i="9"/>
  <c r="U792" i="9"/>
  <c r="V792" i="9" s="1"/>
  <c r="X792" i="9"/>
  <c r="Y792" i="9"/>
  <c r="AA792" i="9"/>
  <c r="AD792" i="9"/>
  <c r="AG792" i="9"/>
  <c r="AJ792" i="9"/>
  <c r="U793" i="9"/>
  <c r="X793" i="9"/>
  <c r="Y793" i="9"/>
  <c r="AA793" i="9"/>
  <c r="AD793" i="9"/>
  <c r="AG793" i="9"/>
  <c r="AJ793" i="9"/>
  <c r="U794" i="9"/>
  <c r="V794" i="9" s="1"/>
  <c r="W794" i="9" s="1"/>
  <c r="X794" i="9"/>
  <c r="Y794" i="9"/>
  <c r="AA794" i="9"/>
  <c r="AD794" i="9"/>
  <c r="AG794" i="9"/>
  <c r="AJ794" i="9"/>
  <c r="U727" i="9"/>
  <c r="V727" i="9" s="1"/>
  <c r="X727" i="9"/>
  <c r="Y727" i="9"/>
  <c r="AA727" i="9"/>
  <c r="AD727" i="9"/>
  <c r="AG727" i="9"/>
  <c r="AJ727" i="9"/>
  <c r="U728" i="9"/>
  <c r="X728" i="9"/>
  <c r="Y728" i="9"/>
  <c r="AA728" i="9"/>
  <c r="AD728" i="9"/>
  <c r="AG728" i="9"/>
  <c r="AJ728" i="9"/>
  <c r="U807" i="9"/>
  <c r="X807" i="9"/>
  <c r="Y807" i="9"/>
  <c r="AA807" i="9"/>
  <c r="AD807" i="9"/>
  <c r="AG807" i="9"/>
  <c r="AJ807" i="9"/>
  <c r="U810" i="9"/>
  <c r="X810" i="9"/>
  <c r="Y810" i="9"/>
  <c r="Y811" i="9" s="1"/>
  <c r="AA810" i="9"/>
  <c r="AA811" i="9" s="1"/>
  <c r="AD810" i="9"/>
  <c r="AD811" i="9" s="1"/>
  <c r="AG810" i="9"/>
  <c r="AG811" i="9" s="1"/>
  <c r="AJ810" i="9"/>
  <c r="AJ811" i="9" s="1"/>
  <c r="U808" i="9"/>
  <c r="X808" i="9"/>
  <c r="Y808" i="9"/>
  <c r="AA808" i="9"/>
  <c r="AD808" i="9"/>
  <c r="AG808" i="9"/>
  <c r="AJ808" i="9"/>
  <c r="U812" i="9"/>
  <c r="U813" i="9" s="1"/>
  <c r="X812" i="9"/>
  <c r="X813" i="9" s="1"/>
  <c r="Y812" i="9"/>
  <c r="Y813" i="9" s="1"/>
  <c r="AA812" i="9"/>
  <c r="AA813" i="9" s="1"/>
  <c r="AD812" i="9"/>
  <c r="AD813" i="9" s="1"/>
  <c r="AG812" i="9"/>
  <c r="AG813" i="9" s="1"/>
  <c r="AJ812" i="9"/>
  <c r="AJ813" i="9" s="1"/>
  <c r="U815" i="9"/>
  <c r="U816" i="9" s="1"/>
  <c r="X815" i="9"/>
  <c r="Y815" i="9"/>
  <c r="AA815" i="9"/>
  <c r="AD815" i="9"/>
  <c r="AD816" i="9" s="1"/>
  <c r="AG815" i="9"/>
  <c r="AJ815" i="9"/>
  <c r="U818" i="9"/>
  <c r="X818" i="9"/>
  <c r="Y818" i="9"/>
  <c r="AA818" i="9"/>
  <c r="AD818" i="9"/>
  <c r="AG818" i="9"/>
  <c r="AJ818" i="9"/>
  <c r="U819" i="9"/>
  <c r="V819" i="9" s="1"/>
  <c r="X819" i="9"/>
  <c r="Y819" i="9"/>
  <c r="AA819" i="9"/>
  <c r="AD819" i="9"/>
  <c r="AG819" i="9"/>
  <c r="AJ819" i="9"/>
  <c r="U820" i="9"/>
  <c r="X820" i="9"/>
  <c r="Y820" i="9"/>
  <c r="AA820" i="9"/>
  <c r="AD820" i="9"/>
  <c r="AG820" i="9"/>
  <c r="AJ820" i="9"/>
  <c r="U821" i="9"/>
  <c r="X821" i="9"/>
  <c r="Y821" i="9"/>
  <c r="AA821" i="9"/>
  <c r="AD821" i="9"/>
  <c r="AG821" i="9"/>
  <c r="AJ821" i="9"/>
  <c r="U822" i="9"/>
  <c r="V822" i="9" s="1"/>
  <c r="W822" i="9" s="1"/>
  <c r="X822" i="9"/>
  <c r="Y822" i="9"/>
  <c r="AA822" i="9"/>
  <c r="AD822" i="9"/>
  <c r="AG822" i="9"/>
  <c r="AJ822" i="9"/>
  <c r="U823" i="9"/>
  <c r="V823" i="9" s="1"/>
  <c r="X823" i="9"/>
  <c r="Y823" i="9"/>
  <c r="AA823" i="9"/>
  <c r="AD823" i="9"/>
  <c r="AG823" i="9"/>
  <c r="AJ823" i="9"/>
  <c r="U849" i="9"/>
  <c r="X849" i="9"/>
  <c r="X850" i="9" s="1"/>
  <c r="Y849" i="9"/>
  <c r="Y850" i="9" s="1"/>
  <c r="AA849" i="9"/>
  <c r="AA850" i="9" s="1"/>
  <c r="AD849" i="9"/>
  <c r="AD850" i="9" s="1"/>
  <c r="AG849" i="9"/>
  <c r="AG850" i="9" s="1"/>
  <c r="AJ849" i="9"/>
  <c r="AJ850" i="9" s="1"/>
  <c r="U833" i="9"/>
  <c r="X833" i="9"/>
  <c r="Y833" i="9"/>
  <c r="AA833" i="9"/>
  <c r="AD833" i="9"/>
  <c r="AG833" i="9"/>
  <c r="AJ833" i="9"/>
  <c r="U834" i="9"/>
  <c r="V834" i="9" s="1"/>
  <c r="X834" i="9"/>
  <c r="Y834" i="9"/>
  <c r="AA834" i="9"/>
  <c r="AD834" i="9"/>
  <c r="AG834" i="9"/>
  <c r="AJ834" i="9"/>
  <c r="U835" i="9"/>
  <c r="V835" i="9" s="1"/>
  <c r="X835" i="9"/>
  <c r="Y835" i="9"/>
  <c r="AA835" i="9"/>
  <c r="AD835" i="9"/>
  <c r="AG835" i="9"/>
  <c r="AJ835" i="9"/>
  <c r="U836" i="9"/>
  <c r="V836" i="9" s="1"/>
  <c r="X836" i="9"/>
  <c r="Y836" i="9"/>
  <c r="AA836" i="9"/>
  <c r="AD836" i="9"/>
  <c r="AG836" i="9"/>
  <c r="AJ836" i="9"/>
  <c r="U837" i="9"/>
  <c r="X837" i="9"/>
  <c r="Y837" i="9"/>
  <c r="AA837" i="9"/>
  <c r="AD837" i="9"/>
  <c r="AG837" i="9"/>
  <c r="AJ837" i="9"/>
  <c r="U838" i="9"/>
  <c r="V838" i="9" s="1"/>
  <c r="X838" i="9"/>
  <c r="Y838" i="9"/>
  <c r="AA838" i="9"/>
  <c r="AD838" i="9"/>
  <c r="AG838" i="9"/>
  <c r="AJ838" i="9"/>
  <c r="U839" i="9"/>
  <c r="X839" i="9"/>
  <c r="Y839" i="9"/>
  <c r="AA839" i="9"/>
  <c r="AD839" i="9"/>
  <c r="AG839" i="9"/>
  <c r="AJ839" i="9"/>
  <c r="U840" i="9"/>
  <c r="V840" i="9" s="1"/>
  <c r="X840" i="9"/>
  <c r="Y840" i="9"/>
  <c r="AA840" i="9"/>
  <c r="AD840" i="9"/>
  <c r="AG840" i="9"/>
  <c r="AJ840" i="9"/>
  <c r="U841" i="9"/>
  <c r="V841" i="9" s="1"/>
  <c r="X841" i="9"/>
  <c r="Y841" i="9"/>
  <c r="AA841" i="9"/>
  <c r="AD841" i="9"/>
  <c r="AG841" i="9"/>
  <c r="AJ841" i="9"/>
  <c r="U842" i="9"/>
  <c r="V842" i="9" s="1"/>
  <c r="X842" i="9"/>
  <c r="Y842" i="9"/>
  <c r="AA842" i="9"/>
  <c r="AD842" i="9"/>
  <c r="AG842" i="9"/>
  <c r="AJ842" i="9"/>
  <c r="U843" i="9"/>
  <c r="X843" i="9"/>
  <c r="Y843" i="9"/>
  <c r="AA843" i="9"/>
  <c r="AD843" i="9"/>
  <c r="AG843" i="9"/>
  <c r="AJ843" i="9"/>
  <c r="U844" i="9"/>
  <c r="V844" i="9" s="1"/>
  <c r="X844" i="9"/>
  <c r="Y844" i="9"/>
  <c r="AA844" i="9"/>
  <c r="AD844" i="9"/>
  <c r="AG844" i="9"/>
  <c r="AJ844" i="9"/>
  <c r="U826" i="9"/>
  <c r="X826" i="9"/>
  <c r="Y826" i="9"/>
  <c r="AA826" i="9"/>
  <c r="AD826" i="9"/>
  <c r="AG826" i="9"/>
  <c r="AJ826" i="9"/>
  <c r="U830" i="9"/>
  <c r="X830" i="9"/>
  <c r="Y830" i="9"/>
  <c r="AA830" i="9"/>
  <c r="AB830" i="9"/>
  <c r="AG830" i="9"/>
  <c r="AK830" i="9"/>
  <c r="U831" i="9"/>
  <c r="V831" i="9" s="1"/>
  <c r="X831" i="9"/>
  <c r="Y831" i="9"/>
  <c r="AA831" i="9"/>
  <c r="AB831" i="9"/>
  <c r="AG831" i="9"/>
  <c r="AK831" i="9"/>
  <c r="U845" i="9"/>
  <c r="V845" i="9" s="1"/>
  <c r="X845" i="9"/>
  <c r="Y845" i="9"/>
  <c r="AA845" i="9"/>
  <c r="AD845" i="9"/>
  <c r="AG845" i="9"/>
  <c r="AJ845" i="9"/>
  <c r="U846" i="9"/>
  <c r="X846" i="9"/>
  <c r="Y846" i="9"/>
  <c r="AA846" i="9"/>
  <c r="AD846" i="9"/>
  <c r="AG846" i="9"/>
  <c r="AJ846" i="9"/>
  <c r="U847" i="9"/>
  <c r="V847" i="9" s="1"/>
  <c r="X847" i="9"/>
  <c r="Y847" i="9"/>
  <c r="AA847" i="9"/>
  <c r="AD847" i="9"/>
  <c r="AG847" i="9"/>
  <c r="AJ847" i="9"/>
  <c r="U827" i="9"/>
  <c r="V827" i="9" s="1"/>
  <c r="X827" i="9"/>
  <c r="Y827" i="9"/>
  <c r="AA827" i="9"/>
  <c r="AD827" i="9"/>
  <c r="AG827" i="9"/>
  <c r="AJ827" i="9"/>
  <c r="U828" i="9"/>
  <c r="V828" i="9" s="1"/>
  <c r="X828" i="9"/>
  <c r="Y828" i="9"/>
  <c r="AA828" i="9"/>
  <c r="AD828" i="9"/>
  <c r="AG828" i="9"/>
  <c r="AJ828" i="9"/>
  <c r="U852" i="9"/>
  <c r="X852" i="9"/>
  <c r="Y852" i="9"/>
  <c r="AA852" i="9"/>
  <c r="AD852" i="9"/>
  <c r="AG852" i="9"/>
  <c r="AJ852" i="9"/>
  <c r="U853" i="9"/>
  <c r="V853" i="9" s="1"/>
  <c r="X853" i="9"/>
  <c r="Y853" i="9"/>
  <c r="AA853" i="9"/>
  <c r="AD853" i="9"/>
  <c r="AG853" i="9"/>
  <c r="AJ853" i="9"/>
  <c r="U854" i="9"/>
  <c r="V854" i="9" s="1"/>
  <c r="X854" i="9"/>
  <c r="Y854" i="9"/>
  <c r="AA854" i="9"/>
  <c r="AD854" i="9"/>
  <c r="AG854" i="9"/>
  <c r="AJ854" i="9"/>
  <c r="U855" i="9"/>
  <c r="V855" i="9" s="1"/>
  <c r="X855" i="9"/>
  <c r="Y855" i="9"/>
  <c r="AA855" i="9"/>
  <c r="AD855" i="9"/>
  <c r="AG855" i="9"/>
  <c r="AJ855" i="9"/>
  <c r="U856" i="9"/>
  <c r="X856" i="9"/>
  <c r="Y856" i="9"/>
  <c r="AA856" i="9"/>
  <c r="AD856" i="9"/>
  <c r="AG856" i="9"/>
  <c r="AJ856" i="9"/>
  <c r="U857" i="9"/>
  <c r="V857" i="9" s="1"/>
  <c r="X857" i="9"/>
  <c r="Y857" i="9"/>
  <c r="AA857" i="9"/>
  <c r="AD857" i="9"/>
  <c r="AG857" i="9"/>
  <c r="AJ857" i="9"/>
  <c r="U858" i="9"/>
  <c r="V858" i="9" s="1"/>
  <c r="X858" i="9"/>
  <c r="Y858" i="9"/>
  <c r="AA858" i="9"/>
  <c r="AD858" i="9"/>
  <c r="AG858" i="9"/>
  <c r="AJ858" i="9"/>
  <c r="U859" i="9"/>
  <c r="V859" i="9" s="1"/>
  <c r="X859" i="9"/>
  <c r="Y859" i="9"/>
  <c r="AA859" i="9"/>
  <c r="AD859" i="9"/>
  <c r="AG859" i="9"/>
  <c r="AJ859" i="9"/>
  <c r="U860" i="9"/>
  <c r="X860" i="9"/>
  <c r="Y860" i="9"/>
  <c r="AA860" i="9"/>
  <c r="AD860" i="9"/>
  <c r="AG860" i="9"/>
  <c r="AJ860" i="9"/>
  <c r="U861" i="9"/>
  <c r="V861" i="9" s="1"/>
  <c r="X861" i="9"/>
  <c r="Y861" i="9"/>
  <c r="AA861" i="9"/>
  <c r="AD861" i="9"/>
  <c r="AG861" i="9"/>
  <c r="AJ861" i="9"/>
  <c r="U868" i="9"/>
  <c r="X868" i="9"/>
  <c r="X869" i="9" s="1"/>
  <c r="Y868" i="9"/>
  <c r="Y869" i="9" s="1"/>
  <c r="AA868" i="9"/>
  <c r="AA869" i="9" s="1"/>
  <c r="AD868" i="9"/>
  <c r="AD869" i="9" s="1"/>
  <c r="AG868" i="9"/>
  <c r="AG869" i="9" s="1"/>
  <c r="AJ868" i="9"/>
  <c r="AJ869" i="9" s="1"/>
  <c r="U864" i="9"/>
  <c r="X864" i="9"/>
  <c r="Y864" i="9"/>
  <c r="AA864" i="9"/>
  <c r="AD864" i="9"/>
  <c r="AG864" i="9"/>
  <c r="AJ864" i="9"/>
  <c r="U865" i="9"/>
  <c r="V865" i="9" s="1"/>
  <c r="X865" i="9"/>
  <c r="Y865" i="9"/>
  <c r="AA865" i="9"/>
  <c r="AD865" i="9"/>
  <c r="AG865" i="9"/>
  <c r="AJ865" i="9"/>
  <c r="U866" i="9"/>
  <c r="V866" i="9" s="1"/>
  <c r="X866" i="9"/>
  <c r="Y866" i="9"/>
  <c r="AA866" i="9"/>
  <c r="AD866" i="9"/>
  <c r="AG866" i="9"/>
  <c r="AJ866" i="9"/>
  <c r="U871" i="9"/>
  <c r="X871" i="9"/>
  <c r="Y871" i="9"/>
  <c r="AA871" i="9"/>
  <c r="AD871" i="9"/>
  <c r="AG871" i="9"/>
  <c r="AJ871" i="9"/>
  <c r="U927" i="9"/>
  <c r="X927" i="9"/>
  <c r="Y927" i="9"/>
  <c r="AA927" i="9"/>
  <c r="AD927" i="9"/>
  <c r="AG927" i="9"/>
  <c r="AJ927" i="9"/>
  <c r="U928" i="9"/>
  <c r="V928" i="9" s="1"/>
  <c r="X928" i="9"/>
  <c r="Y928" i="9"/>
  <c r="AA928" i="9"/>
  <c r="AD928" i="9"/>
  <c r="AG928" i="9"/>
  <c r="AJ928" i="9"/>
  <c r="U929" i="9"/>
  <c r="V929" i="9" s="1"/>
  <c r="X929" i="9"/>
  <c r="Y929" i="9"/>
  <c r="AA929" i="9"/>
  <c r="AD929" i="9"/>
  <c r="AG929" i="9"/>
  <c r="AJ929" i="9"/>
  <c r="U922" i="9"/>
  <c r="X922" i="9"/>
  <c r="Y922" i="9"/>
  <c r="AA922" i="9"/>
  <c r="AD922" i="9"/>
  <c r="AG922" i="9"/>
  <c r="AJ922" i="9"/>
  <c r="U892" i="9"/>
  <c r="X892" i="9"/>
  <c r="Y892" i="9"/>
  <c r="AA892" i="9"/>
  <c r="AD892" i="9"/>
  <c r="AG892" i="9"/>
  <c r="AJ892" i="9"/>
  <c r="U893" i="9"/>
  <c r="X893" i="9"/>
  <c r="Y893" i="9"/>
  <c r="AA893" i="9"/>
  <c r="AD893" i="9"/>
  <c r="AG893" i="9"/>
  <c r="AJ893" i="9"/>
  <c r="U894" i="9"/>
  <c r="V894" i="9" s="1"/>
  <c r="X894" i="9"/>
  <c r="Y894" i="9"/>
  <c r="AA894" i="9"/>
  <c r="AD894" i="9"/>
  <c r="AG894" i="9"/>
  <c r="AJ894" i="9"/>
  <c r="U895" i="9"/>
  <c r="V895" i="9" s="1"/>
  <c r="X895" i="9"/>
  <c r="Y895" i="9"/>
  <c r="AA895" i="9"/>
  <c r="AD895" i="9"/>
  <c r="AG895" i="9"/>
  <c r="AJ895" i="9"/>
  <c r="U872" i="9"/>
  <c r="V872" i="9" s="1"/>
  <c r="X872" i="9"/>
  <c r="Y872" i="9"/>
  <c r="AA872" i="9"/>
  <c r="AD872" i="9"/>
  <c r="AG872" i="9"/>
  <c r="AJ872" i="9"/>
  <c r="U873" i="9"/>
  <c r="V873" i="9" s="1"/>
  <c r="X873" i="9"/>
  <c r="Y873" i="9"/>
  <c r="AA873" i="9"/>
  <c r="AD873" i="9"/>
  <c r="AG873" i="9"/>
  <c r="AJ873" i="9"/>
  <c r="U874" i="9"/>
  <c r="V874" i="9" s="1"/>
  <c r="X874" i="9"/>
  <c r="Y874" i="9"/>
  <c r="AA874" i="9"/>
  <c r="AD874" i="9"/>
  <c r="AG874" i="9"/>
  <c r="AJ874" i="9"/>
  <c r="U875" i="9"/>
  <c r="X875" i="9"/>
  <c r="Y875" i="9"/>
  <c r="AA875" i="9"/>
  <c r="AD875" i="9"/>
  <c r="AG875" i="9"/>
  <c r="AJ875" i="9"/>
  <c r="U876" i="9"/>
  <c r="V876" i="9" s="1"/>
  <c r="X876" i="9"/>
  <c r="Y876" i="9"/>
  <c r="AA876" i="9"/>
  <c r="AD876" i="9"/>
  <c r="AG876" i="9"/>
  <c r="AJ876" i="9"/>
  <c r="U877" i="9"/>
  <c r="X877" i="9"/>
  <c r="Y877" i="9"/>
  <c r="AA877" i="9"/>
  <c r="AD877" i="9"/>
  <c r="AG877" i="9"/>
  <c r="AJ877" i="9"/>
  <c r="U896" i="9"/>
  <c r="V896" i="9" s="1"/>
  <c r="X896" i="9"/>
  <c r="Y896" i="9"/>
  <c r="AA896" i="9"/>
  <c r="AD896" i="9"/>
  <c r="AG896" i="9"/>
  <c r="AJ896" i="9"/>
  <c r="U931" i="9"/>
  <c r="X931" i="9"/>
  <c r="Y931" i="9"/>
  <c r="AA931" i="9"/>
  <c r="AA933" i="9" s="1"/>
  <c r="AD931" i="9"/>
  <c r="AG931" i="9"/>
  <c r="AJ931" i="9"/>
  <c r="U932" i="9"/>
  <c r="V932" i="9" s="1"/>
  <c r="X932" i="9"/>
  <c r="Y932" i="9"/>
  <c r="AA932" i="9"/>
  <c r="AD932" i="9"/>
  <c r="AG932" i="9"/>
  <c r="AJ932" i="9"/>
  <c r="U878" i="9"/>
  <c r="X878" i="9"/>
  <c r="Y878" i="9"/>
  <c r="AA878" i="9"/>
  <c r="AD878" i="9"/>
  <c r="AG878" i="9"/>
  <c r="AJ878" i="9"/>
  <c r="U900" i="9"/>
  <c r="X900" i="9"/>
  <c r="Y900" i="9"/>
  <c r="AA900" i="9"/>
  <c r="AB900" i="9"/>
  <c r="AG900" i="9"/>
  <c r="AK900" i="9"/>
  <c r="U879" i="9"/>
  <c r="V879" i="9" s="1"/>
  <c r="X879" i="9"/>
  <c r="Y879" i="9"/>
  <c r="AA879" i="9"/>
  <c r="AD879" i="9"/>
  <c r="AG879" i="9"/>
  <c r="AJ879" i="9"/>
  <c r="U901" i="9"/>
  <c r="X901" i="9"/>
  <c r="Y901" i="9"/>
  <c r="AA901" i="9"/>
  <c r="AB901" i="9"/>
  <c r="AG901" i="9"/>
  <c r="AK901" i="9"/>
  <c r="U880" i="9"/>
  <c r="X880" i="9"/>
  <c r="Y880" i="9"/>
  <c r="AA880" i="9"/>
  <c r="AD880" i="9"/>
  <c r="AG880" i="9"/>
  <c r="AJ880" i="9"/>
  <c r="U881" i="9"/>
  <c r="V881" i="9" s="1"/>
  <c r="X881" i="9"/>
  <c r="Y881" i="9"/>
  <c r="AA881" i="9"/>
  <c r="AD881" i="9"/>
  <c r="AG881" i="9"/>
  <c r="AJ881" i="9"/>
  <c r="U882" i="9"/>
  <c r="X882" i="9"/>
  <c r="Y882" i="9"/>
  <c r="AA882" i="9"/>
  <c r="AD882" i="9"/>
  <c r="AG882" i="9"/>
  <c r="AJ882" i="9"/>
  <c r="U883" i="9"/>
  <c r="V883" i="9" s="1"/>
  <c r="X883" i="9"/>
  <c r="Y883" i="9"/>
  <c r="AA883" i="9"/>
  <c r="AD883" i="9"/>
  <c r="AG883" i="9"/>
  <c r="AJ883" i="9"/>
  <c r="U902" i="9"/>
  <c r="X902" i="9"/>
  <c r="Y902" i="9"/>
  <c r="AA902" i="9"/>
  <c r="AB902" i="9"/>
  <c r="AG902" i="9"/>
  <c r="AK902" i="9"/>
  <c r="U884" i="9"/>
  <c r="X884" i="9"/>
  <c r="Y884" i="9"/>
  <c r="AA884" i="9"/>
  <c r="AD884" i="9"/>
  <c r="AG884" i="9"/>
  <c r="AJ884" i="9"/>
  <c r="U885" i="9"/>
  <c r="V885" i="9" s="1"/>
  <c r="X885" i="9"/>
  <c r="Y885" i="9"/>
  <c r="AA885" i="9"/>
  <c r="AD885" i="9"/>
  <c r="AG885" i="9"/>
  <c r="AJ885" i="9"/>
  <c r="U903" i="9"/>
  <c r="V903" i="9" s="1"/>
  <c r="X903" i="9"/>
  <c r="Y903" i="9"/>
  <c r="AA903" i="9"/>
  <c r="AB903" i="9"/>
  <c r="AG903" i="9"/>
  <c r="AK903" i="9"/>
  <c r="U904" i="9"/>
  <c r="V904" i="9" s="1"/>
  <c r="X904" i="9"/>
  <c r="Y904" i="9"/>
  <c r="AA904" i="9"/>
  <c r="AB904" i="9"/>
  <c r="AG904" i="9"/>
  <c r="AK904" i="9"/>
  <c r="U905" i="9"/>
  <c r="X905" i="9"/>
  <c r="Y905" i="9"/>
  <c r="AA905" i="9"/>
  <c r="AB905" i="9"/>
  <c r="AG905" i="9"/>
  <c r="AK905" i="9"/>
  <c r="U886" i="9"/>
  <c r="V886" i="9" s="1"/>
  <c r="X886" i="9"/>
  <c r="Y886" i="9"/>
  <c r="AA886" i="9"/>
  <c r="AD886" i="9"/>
  <c r="AG886" i="9"/>
  <c r="AJ886" i="9"/>
  <c r="U906" i="9"/>
  <c r="V906" i="9" s="1"/>
  <c r="X906" i="9"/>
  <c r="Y906" i="9"/>
  <c r="AA906" i="9"/>
  <c r="AB906" i="9"/>
  <c r="AC906" i="9" s="1"/>
  <c r="AG906" i="9"/>
  <c r="AK906" i="9"/>
  <c r="U907" i="9"/>
  <c r="V907" i="9" s="1"/>
  <c r="X907" i="9"/>
  <c r="Y907" i="9"/>
  <c r="AA907" i="9"/>
  <c r="AB907" i="9"/>
  <c r="AG907" i="9"/>
  <c r="AK907" i="9"/>
  <c r="U908" i="9"/>
  <c r="V908" i="9" s="1"/>
  <c r="X908" i="9"/>
  <c r="Y908" i="9"/>
  <c r="AA908" i="9"/>
  <c r="AB908" i="9"/>
  <c r="AG908" i="9"/>
  <c r="AK908" i="9"/>
  <c r="U909" i="9"/>
  <c r="V909" i="9" s="1"/>
  <c r="X909" i="9"/>
  <c r="Y909" i="9"/>
  <c r="AA909" i="9"/>
  <c r="AC909" i="9" s="1"/>
  <c r="AB909" i="9"/>
  <c r="AG909" i="9"/>
  <c r="AK909" i="9"/>
  <c r="U910" i="9"/>
  <c r="V910" i="9" s="1"/>
  <c r="W910" i="9" s="1"/>
  <c r="X910" i="9"/>
  <c r="Y910" i="9"/>
  <c r="AA910" i="9"/>
  <c r="AB910" i="9"/>
  <c r="AG910" i="9"/>
  <c r="AK910" i="9"/>
  <c r="U887" i="9"/>
  <c r="V887" i="9" s="1"/>
  <c r="X887" i="9"/>
  <c r="Y887" i="9"/>
  <c r="AA887" i="9"/>
  <c r="AD887" i="9"/>
  <c r="AG887" i="9"/>
  <c r="AJ887" i="9"/>
  <c r="U920" i="9"/>
  <c r="X920" i="9"/>
  <c r="X921" i="9" s="1"/>
  <c r="Y920" i="9"/>
  <c r="Y921" i="9" s="1"/>
  <c r="AA920" i="9"/>
  <c r="AA921" i="9" s="1"/>
  <c r="AH920" i="9"/>
  <c r="AH921" i="9" s="1"/>
  <c r="AJ920" i="9"/>
  <c r="AJ921" i="9" s="1"/>
  <c r="U911" i="9"/>
  <c r="X911" i="9"/>
  <c r="Y911" i="9"/>
  <c r="AA911" i="9"/>
  <c r="AB911" i="9"/>
  <c r="AG911" i="9"/>
  <c r="AK911" i="9"/>
  <c r="U912" i="9"/>
  <c r="V912" i="9" s="1"/>
  <c r="X912" i="9"/>
  <c r="Y912" i="9"/>
  <c r="AA912" i="9"/>
  <c r="AB912" i="9"/>
  <c r="AG912" i="9"/>
  <c r="AK912" i="9"/>
  <c r="U913" i="9"/>
  <c r="X913" i="9"/>
  <c r="Y913" i="9"/>
  <c r="AA913" i="9"/>
  <c r="AB913" i="9"/>
  <c r="AG913" i="9"/>
  <c r="AK913" i="9"/>
  <c r="U914" i="9"/>
  <c r="V914" i="9" s="1"/>
  <c r="W914" i="9" s="1"/>
  <c r="X914" i="9"/>
  <c r="Y914" i="9"/>
  <c r="AA914" i="9"/>
  <c r="AB914" i="9"/>
  <c r="AG914" i="9"/>
  <c r="AK914" i="9"/>
  <c r="U915" i="9"/>
  <c r="V915" i="9" s="1"/>
  <c r="X915" i="9"/>
  <c r="Y915" i="9"/>
  <c r="AA915" i="9"/>
  <c r="AB915" i="9"/>
  <c r="AG915" i="9"/>
  <c r="AK915" i="9"/>
  <c r="U916" i="9"/>
  <c r="V916" i="9" s="1"/>
  <c r="W916" i="9" s="1"/>
  <c r="X916" i="9"/>
  <c r="Y916" i="9"/>
  <c r="AA916" i="9"/>
  <c r="AB916" i="9"/>
  <c r="AG916" i="9"/>
  <c r="AK916" i="9"/>
  <c r="U923" i="9"/>
  <c r="V923" i="9" s="1"/>
  <c r="X923" i="9"/>
  <c r="Y923" i="9"/>
  <c r="AA923" i="9"/>
  <c r="AD923" i="9"/>
  <c r="AG923" i="9"/>
  <c r="AJ923" i="9"/>
  <c r="U898" i="9"/>
  <c r="X898" i="9"/>
  <c r="Y898" i="9"/>
  <c r="Y899" i="9" s="1"/>
  <c r="AA898" i="9"/>
  <c r="AA899" i="9" s="1"/>
  <c r="AD898" i="9"/>
  <c r="AD899" i="9" s="1"/>
  <c r="AG898" i="9"/>
  <c r="AG899" i="9" s="1"/>
  <c r="AJ898" i="9"/>
  <c r="AJ899" i="9" s="1"/>
  <c r="U924" i="9"/>
  <c r="V924" i="9" s="1"/>
  <c r="X924" i="9"/>
  <c r="Y924" i="9"/>
  <c r="AA924" i="9"/>
  <c r="AD924" i="9"/>
  <c r="AG924" i="9"/>
  <c r="AJ924" i="9"/>
  <c r="U925" i="9"/>
  <c r="V925" i="9" s="1"/>
  <c r="X925" i="9"/>
  <c r="Y925" i="9"/>
  <c r="AA925" i="9"/>
  <c r="AD925" i="9"/>
  <c r="AG925" i="9"/>
  <c r="AJ925" i="9"/>
  <c r="U917" i="9"/>
  <c r="V917" i="9" s="1"/>
  <c r="X917" i="9"/>
  <c r="Y917" i="9"/>
  <c r="AA917" i="9"/>
  <c r="AB917" i="9"/>
  <c r="AG917" i="9"/>
  <c r="AK917" i="9"/>
  <c r="U918" i="9"/>
  <c r="V918" i="9" s="1"/>
  <c r="W918" i="9" s="1"/>
  <c r="X918" i="9"/>
  <c r="Y918" i="9"/>
  <c r="AA918" i="9"/>
  <c r="AB918" i="9"/>
  <c r="AG918" i="9"/>
  <c r="AK918" i="9"/>
  <c r="U888" i="9"/>
  <c r="V888" i="9" s="1"/>
  <c r="X888" i="9"/>
  <c r="Y888" i="9"/>
  <c r="AA888" i="9"/>
  <c r="AD888" i="9"/>
  <c r="AG888" i="9"/>
  <c r="AJ888" i="9"/>
  <c r="U889" i="9"/>
  <c r="V889" i="9" s="1"/>
  <c r="X889" i="9"/>
  <c r="Y889" i="9"/>
  <c r="AA889" i="9"/>
  <c r="AD889" i="9"/>
  <c r="AG889" i="9"/>
  <c r="AJ889" i="9"/>
  <c r="U890" i="9"/>
  <c r="V890" i="9" s="1"/>
  <c r="X890" i="9"/>
  <c r="Y890" i="9"/>
  <c r="AA890" i="9"/>
  <c r="AD890" i="9"/>
  <c r="AG890" i="9"/>
  <c r="AJ890" i="9"/>
  <c r="AA9" i="9"/>
  <c r="Y9" i="9"/>
  <c r="X9" i="9"/>
  <c r="U9" i="9"/>
  <c r="V328" i="9" l="1"/>
  <c r="Z716" i="9"/>
  <c r="Z541" i="9"/>
  <c r="Z466" i="9"/>
  <c r="V332" i="9"/>
  <c r="V333" i="9" s="1"/>
  <c r="AC327" i="9"/>
  <c r="AC325" i="9"/>
  <c r="X331" i="9"/>
  <c r="AB168" i="9"/>
  <c r="AG38" i="9"/>
  <c r="AG43" i="9"/>
  <c r="AC904" i="9"/>
  <c r="Z932" i="9"/>
  <c r="AG933" i="9"/>
  <c r="X933" i="9"/>
  <c r="AG803" i="9"/>
  <c r="AC757" i="9"/>
  <c r="Z672" i="9"/>
  <c r="AB599" i="9"/>
  <c r="AB473" i="9"/>
  <c r="AB472" i="9"/>
  <c r="AC370" i="9"/>
  <c r="Z279" i="9"/>
  <c r="Z217" i="9"/>
  <c r="W201" i="9"/>
  <c r="AC204" i="9"/>
  <c r="AD208" i="9"/>
  <c r="Z182" i="9"/>
  <c r="AJ174" i="9"/>
  <c r="Y174" i="9"/>
  <c r="AD73" i="9"/>
  <c r="W854" i="9"/>
  <c r="AB832" i="9"/>
  <c r="Z840" i="9"/>
  <c r="Z566" i="9"/>
  <c r="V493" i="9"/>
  <c r="AB467" i="9"/>
  <c r="AJ448" i="9"/>
  <c r="Y448" i="9"/>
  <c r="AJ417" i="9"/>
  <c r="Y417" i="9"/>
  <c r="AB312" i="9"/>
  <c r="AC312" i="9" s="1"/>
  <c r="AG328" i="9"/>
  <c r="AA331" i="9"/>
  <c r="Z290" i="9"/>
  <c r="AA215" i="9"/>
  <c r="U205" i="9"/>
  <c r="AD63" i="9"/>
  <c r="U40" i="9"/>
  <c r="AD555" i="9"/>
  <c r="E104" i="10"/>
  <c r="E72" i="10"/>
  <c r="E64" i="10"/>
  <c r="E18" i="10"/>
  <c r="G106" i="10"/>
  <c r="I106" i="10"/>
  <c r="V860" i="9"/>
  <c r="W860" i="9" s="1"/>
  <c r="AG817" i="9"/>
  <c r="AG816" i="9"/>
  <c r="AB794" i="9"/>
  <c r="AB722" i="9"/>
  <c r="AG926" i="9"/>
  <c r="V837" i="9"/>
  <c r="W837" i="9" s="1"/>
  <c r="AB632" i="9"/>
  <c r="AC632" i="9" s="1"/>
  <c r="V610" i="9"/>
  <c r="W610" i="9"/>
  <c r="AB778" i="9"/>
  <c r="AC778" i="9" s="1"/>
  <c r="AB613" i="9"/>
  <c r="AC613" i="9" s="1"/>
  <c r="AB603" i="9"/>
  <c r="AH762" i="9"/>
  <c r="AB423" i="9"/>
  <c r="AB383" i="9"/>
  <c r="AC383" i="9" s="1"/>
  <c r="Y337" i="9"/>
  <c r="AB297" i="9"/>
  <c r="AC297" i="9" s="1"/>
  <c r="Y299" i="9"/>
  <c r="AB222" i="9"/>
  <c r="AC222" i="9" s="1"/>
  <c r="AG154" i="9"/>
  <c r="AB81" i="9"/>
  <c r="Y32" i="9"/>
  <c r="AG32" i="9"/>
  <c r="AD44" i="9"/>
  <c r="U37" i="9"/>
  <c r="Z705" i="9"/>
  <c r="Z701" i="9"/>
  <c r="AD803" i="9"/>
  <c r="Z688" i="9"/>
  <c r="AB633" i="9"/>
  <c r="AB771" i="9"/>
  <c r="Z611" i="9"/>
  <c r="Z755" i="9"/>
  <c r="AC754" i="9"/>
  <c r="Z761" i="9"/>
  <c r="AD748" i="9"/>
  <c r="AJ593" i="9"/>
  <c r="Y593" i="9"/>
  <c r="Z560" i="9"/>
  <c r="Z578" i="9"/>
  <c r="V455" i="9"/>
  <c r="V456" i="9" s="1"/>
  <c r="AA454" i="9"/>
  <c r="AA457" i="9" s="1"/>
  <c r="AA395" i="9"/>
  <c r="U384" i="9"/>
  <c r="V356" i="9"/>
  <c r="V357" i="9" s="1"/>
  <c r="Z360" i="9"/>
  <c r="Z349" i="9"/>
  <c r="W346" i="9"/>
  <c r="AG337" i="9"/>
  <c r="Z284" i="9"/>
  <c r="Z249" i="9"/>
  <c r="W243" i="9"/>
  <c r="Z293" i="9"/>
  <c r="AG76" i="9"/>
  <c r="X76" i="9"/>
  <c r="U69" i="9"/>
  <c r="Y48" i="9"/>
  <c r="V49" i="9"/>
  <c r="V26" i="9"/>
  <c r="V27" i="9" s="1"/>
  <c r="AD41" i="9"/>
  <c r="AD37" i="9"/>
  <c r="U304" i="9"/>
  <c r="V38" i="9"/>
  <c r="X460" i="9"/>
  <c r="AG459" i="9"/>
  <c r="Z857" i="9"/>
  <c r="AA803" i="9"/>
  <c r="Z799" i="9"/>
  <c r="AG589" i="9"/>
  <c r="Z513" i="9"/>
  <c r="Z509" i="9"/>
  <c r="AJ469" i="9"/>
  <c r="AG484" i="9"/>
  <c r="X484" i="9"/>
  <c r="AA465" i="9"/>
  <c r="AJ464" i="9"/>
  <c r="Y454" i="9"/>
  <c r="Z419" i="9"/>
  <c r="AJ409" i="9"/>
  <c r="Y409" i="9"/>
  <c r="Z403" i="9"/>
  <c r="V397" i="9"/>
  <c r="W397" i="9" s="1"/>
  <c r="W402" i="9"/>
  <c r="X395" i="9"/>
  <c r="AJ384" i="9"/>
  <c r="Y384" i="9"/>
  <c r="Z378" i="9"/>
  <c r="AJ342" i="9"/>
  <c r="AB341" i="9"/>
  <c r="AA361" i="9"/>
  <c r="AJ361" i="9"/>
  <c r="Y361" i="9"/>
  <c r="Z350" i="9"/>
  <c r="W246" i="9"/>
  <c r="W214" i="9"/>
  <c r="U215" i="9"/>
  <c r="Y44" i="9"/>
  <c r="AG559" i="9"/>
  <c r="X40" i="9"/>
  <c r="U177" i="9"/>
  <c r="W790" i="9"/>
  <c r="AB790" i="9"/>
  <c r="AC790" i="9" s="1"/>
  <c r="V839" i="9"/>
  <c r="W839" i="9" s="1"/>
  <c r="AA762" i="9"/>
  <c r="V572" i="9"/>
  <c r="W572" i="9" s="1"/>
  <c r="V868" i="9"/>
  <c r="V869" i="9" s="1"/>
  <c r="AB823" i="9"/>
  <c r="AD809" i="9"/>
  <c r="AJ809" i="9"/>
  <c r="AJ814" i="9" s="1"/>
  <c r="Y809" i="9"/>
  <c r="AB786" i="9"/>
  <c r="AB658" i="9"/>
  <c r="AC658" i="9" s="1"/>
  <c r="AB643" i="9"/>
  <c r="AC643" i="9" s="1"/>
  <c r="AB612" i="9"/>
  <c r="AD500" i="9"/>
  <c r="AD501" i="9"/>
  <c r="AG488" i="9"/>
  <c r="X488" i="9"/>
  <c r="AD493" i="9"/>
  <c r="X469" i="9"/>
  <c r="U454" i="9"/>
  <c r="V452" i="9"/>
  <c r="AJ337" i="9"/>
  <c r="AJ331" i="9"/>
  <c r="U302" i="9"/>
  <c r="U305" i="9" s="1"/>
  <c r="U233" i="9"/>
  <c r="V232" i="9"/>
  <c r="AK205" i="9"/>
  <c r="Y205" i="9"/>
  <c r="AG174" i="9"/>
  <c r="X174" i="9"/>
  <c r="AB109" i="9"/>
  <c r="AC109" i="9" s="1"/>
  <c r="AB105" i="9"/>
  <c r="AC105" i="9" s="1"/>
  <c r="AB148" i="9"/>
  <c r="AC148" i="9" s="1"/>
  <c r="AJ63" i="9"/>
  <c r="Y62" i="9"/>
  <c r="Y63" i="9"/>
  <c r="AA48" i="9"/>
  <c r="AA49" i="9"/>
  <c r="U817" i="9"/>
  <c r="V877" i="9"/>
  <c r="W877" i="9" s="1"/>
  <c r="W928" i="9"/>
  <c r="Z866" i="9"/>
  <c r="AA829" i="9"/>
  <c r="Z687" i="9"/>
  <c r="AB686" i="9"/>
  <c r="AJ800" i="9"/>
  <c r="AG800" i="9"/>
  <c r="X800" i="9"/>
  <c r="V731" i="9"/>
  <c r="W731" i="9" s="1"/>
  <c r="AD593" i="9"/>
  <c r="AD594" i="9"/>
  <c r="Z537" i="9"/>
  <c r="Y460" i="9"/>
  <c r="Y459" i="9"/>
  <c r="AG448" i="9"/>
  <c r="U374" i="9"/>
  <c r="V373" i="9"/>
  <c r="V374" i="9" s="1"/>
  <c r="U239" i="9"/>
  <c r="AA239" i="9"/>
  <c r="AJ239" i="9"/>
  <c r="Y239" i="9"/>
  <c r="AG285" i="9"/>
  <c r="AB279" i="9"/>
  <c r="AC279" i="9" s="1"/>
  <c r="V578" i="9"/>
  <c r="W578" i="9" s="1"/>
  <c r="V206" i="9"/>
  <c r="W206" i="9" s="1"/>
  <c r="U208" i="9"/>
  <c r="AJ501" i="9"/>
  <c r="AG897" i="9"/>
  <c r="X897" i="9"/>
  <c r="V856" i="9"/>
  <c r="W856" i="9" s="1"/>
  <c r="AK832" i="9"/>
  <c r="Z836" i="9"/>
  <c r="AJ825" i="9"/>
  <c r="Z794" i="9"/>
  <c r="AC722" i="9"/>
  <c r="W698" i="9"/>
  <c r="AB698" i="9"/>
  <c r="Z801" i="9"/>
  <c r="Z787" i="9"/>
  <c r="W666" i="9"/>
  <c r="Z642" i="9"/>
  <c r="Z637" i="9"/>
  <c r="Z634" i="9"/>
  <c r="Z621" i="9"/>
  <c r="Z618" i="9"/>
  <c r="Z772" i="9"/>
  <c r="W614" i="9"/>
  <c r="Z736" i="9"/>
  <c r="AG748" i="9"/>
  <c r="X748" i="9"/>
  <c r="Y762" i="9"/>
  <c r="U805" i="9"/>
  <c r="V804" i="9"/>
  <c r="V805" i="9" s="1"/>
  <c r="Z577" i="9"/>
  <c r="X556" i="9"/>
  <c r="X555" i="9"/>
  <c r="W473" i="9"/>
  <c r="Y429" i="9"/>
  <c r="Z428" i="9"/>
  <c r="Z429" i="9" s="1"/>
  <c r="Y285" i="9"/>
  <c r="Y215" i="9"/>
  <c r="U91" i="9"/>
  <c r="AA70" i="9"/>
  <c r="AA69" i="9"/>
  <c r="AA44" i="9"/>
  <c r="AA43" i="9"/>
  <c r="AJ40" i="9"/>
  <c r="AJ41" i="9"/>
  <c r="X37" i="9"/>
  <c r="X38" i="9"/>
  <c r="AD32" i="9"/>
  <c r="X589" i="9"/>
  <c r="Z585" i="9"/>
  <c r="Z573" i="9"/>
  <c r="Z567" i="9"/>
  <c r="Z583" i="9"/>
  <c r="AA586" i="9"/>
  <c r="Z549" i="9"/>
  <c r="AJ528" i="9"/>
  <c r="Y528" i="9"/>
  <c r="U493" i="9"/>
  <c r="AK484" i="9"/>
  <c r="Y484" i="9"/>
  <c r="AK454" i="9"/>
  <c r="AA417" i="9"/>
  <c r="Z444" i="9"/>
  <c r="Z440" i="9"/>
  <c r="U409" i="9"/>
  <c r="AK404" i="9"/>
  <c r="AA372" i="9"/>
  <c r="Z359" i="9"/>
  <c r="AG361" i="9"/>
  <c r="X361" i="9"/>
  <c r="AA328" i="9"/>
  <c r="Y331" i="9"/>
  <c r="AJ277" i="9"/>
  <c r="AA299" i="9"/>
  <c r="Y294" i="9"/>
  <c r="AA229" i="9"/>
  <c r="X154" i="9"/>
  <c r="Z94" i="9"/>
  <c r="AK76" i="9"/>
  <c r="U73" i="9"/>
  <c r="AJ70" i="9"/>
  <c r="Z66" i="9"/>
  <c r="AG69" i="9"/>
  <c r="X69" i="9"/>
  <c r="Z60" i="9"/>
  <c r="Z59" i="9"/>
  <c r="AG48" i="9"/>
  <c r="X49" i="9"/>
  <c r="AJ32" i="9"/>
  <c r="AA91" i="9"/>
  <c r="AA500" i="9"/>
  <c r="Z888" i="9"/>
  <c r="AC917" i="9"/>
  <c r="Y926" i="9"/>
  <c r="Z914" i="9"/>
  <c r="AJ933" i="9"/>
  <c r="Y933" i="9"/>
  <c r="Z874" i="9"/>
  <c r="Z929" i="9"/>
  <c r="X867" i="9"/>
  <c r="X870" i="9" s="1"/>
  <c r="V849" i="9"/>
  <c r="V850" i="9" s="1"/>
  <c r="U850" i="9"/>
  <c r="Z789" i="9"/>
  <c r="AB788" i="9"/>
  <c r="AC788" i="9" s="1"/>
  <c r="Z670" i="9"/>
  <c r="AB666" i="9"/>
  <c r="Z785" i="9"/>
  <c r="Z644" i="9"/>
  <c r="Z572" i="9"/>
  <c r="Z571" i="9"/>
  <c r="Z518" i="9"/>
  <c r="Z543" i="9"/>
  <c r="Z527" i="9"/>
  <c r="AC535" i="9"/>
  <c r="AC531" i="9"/>
  <c r="Z511" i="9"/>
  <c r="Z525" i="9"/>
  <c r="Z506" i="9"/>
  <c r="AJ522" i="9"/>
  <c r="Y522" i="9"/>
  <c r="AJ488" i="9"/>
  <c r="Y488" i="9"/>
  <c r="Z492" i="9"/>
  <c r="AG469" i="9"/>
  <c r="AJ479" i="9"/>
  <c r="Z463" i="9"/>
  <c r="U464" i="9"/>
  <c r="AB454" i="9"/>
  <c r="AG435" i="9"/>
  <c r="X435" i="9"/>
  <c r="AA448" i="9"/>
  <c r="AG409" i="9"/>
  <c r="X409" i="9"/>
  <c r="AG404" i="9"/>
  <c r="AD395" i="9"/>
  <c r="AA302" i="9"/>
  <c r="AA305" i="9" s="1"/>
  <c r="Z258" i="9"/>
  <c r="V241" i="9"/>
  <c r="W241" i="9" s="1"/>
  <c r="AB288" i="9"/>
  <c r="AC288" i="9" s="1"/>
  <c r="Z221" i="9"/>
  <c r="X226" i="9"/>
  <c r="AJ196" i="9"/>
  <c r="Y196" i="9"/>
  <c r="Z192" i="9"/>
  <c r="Z207" i="9"/>
  <c r="AG208" i="9"/>
  <c r="AA187" i="9"/>
  <c r="AG186" i="9"/>
  <c r="AD170" i="9"/>
  <c r="Z108" i="9"/>
  <c r="Z104" i="9"/>
  <c r="Z118" i="9"/>
  <c r="AA73" i="9"/>
  <c r="AJ48" i="9"/>
  <c r="AG41" i="9"/>
  <c r="AG40" i="9"/>
  <c r="AB28" i="9"/>
  <c r="AC28" i="9" s="1"/>
  <c r="Z11" i="9"/>
  <c r="AJ44" i="9"/>
  <c r="U556" i="9"/>
  <c r="U101" i="9"/>
  <c r="AC261" i="9"/>
  <c r="AK270" i="9"/>
  <c r="AG299" i="9"/>
  <c r="Z242" i="9"/>
  <c r="AD253" i="9"/>
  <c r="U253" i="9"/>
  <c r="AB214" i="9"/>
  <c r="AC214" i="9" s="1"/>
  <c r="X229" i="9"/>
  <c r="U226" i="9"/>
  <c r="AJ150" i="9"/>
  <c r="X150" i="9"/>
  <c r="Z137" i="9"/>
  <c r="AJ160" i="9"/>
  <c r="AD117" i="9"/>
  <c r="AA154" i="9"/>
  <c r="AJ154" i="9"/>
  <c r="Y154" i="9"/>
  <c r="AJ99" i="9"/>
  <c r="AA99" i="9"/>
  <c r="AA102" i="9" s="1"/>
  <c r="AB76" i="9"/>
  <c r="U76" i="9"/>
  <c r="AA76" i="9"/>
  <c r="Y73" i="9"/>
  <c r="AG73" i="9"/>
  <c r="AG85" i="9"/>
  <c r="X85" i="9"/>
  <c r="AG70" i="9"/>
  <c r="AG49" i="9"/>
  <c r="Y35" i="9"/>
  <c r="AB29" i="9"/>
  <c r="AA24" i="9"/>
  <c r="AJ25" i="9"/>
  <c r="AG24" i="9"/>
  <c r="X19" i="9"/>
  <c r="Y18" i="9"/>
  <c r="AA37" i="9"/>
  <c r="V389" i="9"/>
  <c r="AB428" i="9"/>
  <c r="AB429" i="9" s="1"/>
  <c r="V429" i="9"/>
  <c r="AA19" i="9"/>
  <c r="AA18" i="9"/>
  <c r="V901" i="9"/>
  <c r="W901" i="9" s="1"/>
  <c r="Y919" i="9"/>
  <c r="AD926" i="9"/>
  <c r="Y930" i="9"/>
  <c r="AG891" i="9"/>
  <c r="AJ867" i="9"/>
  <c r="AJ870" i="9" s="1"/>
  <c r="X863" i="9"/>
  <c r="Z828" i="9"/>
  <c r="Y829" i="9"/>
  <c r="V830" i="9"/>
  <c r="V832" i="9" s="1"/>
  <c r="U832" i="9"/>
  <c r="AJ848" i="9"/>
  <c r="AJ816" i="9"/>
  <c r="AJ817" i="9"/>
  <c r="V808" i="9"/>
  <c r="W808" i="9" s="1"/>
  <c r="U762" i="9"/>
  <c r="V759" i="9"/>
  <c r="AJ729" i="9"/>
  <c r="Y729" i="9"/>
  <c r="X552" i="9"/>
  <c r="X553" i="9"/>
  <c r="Z546" i="9"/>
  <c r="AK536" i="9"/>
  <c r="Y536" i="9"/>
  <c r="AA519" i="9"/>
  <c r="AG500" i="9"/>
  <c r="AG501" i="9"/>
  <c r="AD488" i="9"/>
  <c r="AG493" i="9"/>
  <c r="X493" i="9"/>
  <c r="X498" i="9" s="1"/>
  <c r="AD479" i="9"/>
  <c r="AD465" i="9"/>
  <c r="AD464" i="9"/>
  <c r="AA459" i="9"/>
  <c r="AA460" i="9"/>
  <c r="AJ451" i="9"/>
  <c r="Y451" i="9"/>
  <c r="Y457" i="9"/>
  <c r="W452" i="9"/>
  <c r="Y425" i="9"/>
  <c r="V394" i="9"/>
  <c r="U395" i="9"/>
  <c r="Z373" i="9"/>
  <c r="Z374" i="9" s="1"/>
  <c r="X374" i="9"/>
  <c r="AG372" i="9"/>
  <c r="Z368" i="9"/>
  <c r="X372" i="9"/>
  <c r="AD381" i="9"/>
  <c r="AA381" i="9"/>
  <c r="AG351" i="9"/>
  <c r="Z344" i="9"/>
  <c r="X351" i="9"/>
  <c r="AG342" i="9"/>
  <c r="Z339" i="9"/>
  <c r="X342" i="9"/>
  <c r="AB351" i="9"/>
  <c r="V343" i="9"/>
  <c r="U351" i="9"/>
  <c r="Z362" i="9"/>
  <c r="X366" i="9"/>
  <c r="AK328" i="9"/>
  <c r="AJ318" i="9"/>
  <c r="Y318" i="9"/>
  <c r="AC319" i="9"/>
  <c r="AB328" i="9"/>
  <c r="AD337" i="9"/>
  <c r="V337" i="9"/>
  <c r="Y302" i="9"/>
  <c r="Y305" i="9" s="1"/>
  <c r="AD285" i="9"/>
  <c r="U285" i="9"/>
  <c r="Y270" i="9"/>
  <c r="Z272" i="9"/>
  <c r="X277" i="9"/>
  <c r="AH277" i="9"/>
  <c r="V271" i="9"/>
  <c r="AB271" i="9" s="1"/>
  <c r="U277" i="9"/>
  <c r="V104" i="9"/>
  <c r="W104" i="9" s="1"/>
  <c r="U110" i="9"/>
  <c r="V143" i="9"/>
  <c r="AB143" i="9" s="1"/>
  <c r="AC143" i="9" s="1"/>
  <c r="U150" i="9"/>
  <c r="AA150" i="9"/>
  <c r="AG133" i="9"/>
  <c r="X133" i="9"/>
  <c r="AB133" i="9"/>
  <c r="V118" i="9"/>
  <c r="U133" i="9"/>
  <c r="AH141" i="9"/>
  <c r="AA160" i="9"/>
  <c r="V113" i="9"/>
  <c r="U117" i="9"/>
  <c r="AA117" i="9"/>
  <c r="AJ117" i="9"/>
  <c r="Y117" i="9"/>
  <c r="AG110" i="9"/>
  <c r="X110" i="9"/>
  <c r="V98" i="9"/>
  <c r="AB98" i="9" s="1"/>
  <c r="AC98" i="9" s="1"/>
  <c r="AJ88" i="9"/>
  <c r="AJ91" i="9" s="1"/>
  <c r="Y88" i="9"/>
  <c r="Y91" i="9" s="1"/>
  <c r="X73" i="9"/>
  <c r="X86" i="9" s="1"/>
  <c r="Y25" i="9"/>
  <c r="Y24" i="9"/>
  <c r="X24" i="9"/>
  <c r="X25" i="9"/>
  <c r="AG25" i="9"/>
  <c r="AG91" i="9"/>
  <c r="Y556" i="9"/>
  <c r="U404" i="9"/>
  <c r="AA536" i="9"/>
  <c r="V9" i="9"/>
  <c r="U19" i="9"/>
  <c r="U18" i="9"/>
  <c r="V898" i="9"/>
  <c r="V899" i="9" s="1"/>
  <c r="U899" i="9"/>
  <c r="AG919" i="9"/>
  <c r="X919" i="9"/>
  <c r="AD897" i="9"/>
  <c r="V892" i="9"/>
  <c r="W892" i="9" s="1"/>
  <c r="U897" i="9"/>
  <c r="AA926" i="9"/>
  <c r="AG930" i="9"/>
  <c r="X930" i="9"/>
  <c r="AD891" i="9"/>
  <c r="V871" i="9"/>
  <c r="AB871" i="9" s="1"/>
  <c r="U891" i="9"/>
  <c r="AG867" i="9"/>
  <c r="AG870" i="9" s="1"/>
  <c r="AJ862" i="9"/>
  <c r="Y862" i="9"/>
  <c r="Y863" i="9"/>
  <c r="AJ824" i="9"/>
  <c r="AJ803" i="9"/>
  <c r="Z693" i="9"/>
  <c r="Z692" i="9"/>
  <c r="AC669" i="9"/>
  <c r="Z667" i="9"/>
  <c r="Z627" i="9"/>
  <c r="V775" i="9"/>
  <c r="AB775" i="9" s="1"/>
  <c r="AC775" i="9" s="1"/>
  <c r="X758" i="9"/>
  <c r="X795" i="9"/>
  <c r="AD795" i="9"/>
  <c r="V763" i="9"/>
  <c r="U795" i="9"/>
  <c r="AB758" i="9"/>
  <c r="U758" i="9"/>
  <c r="V749" i="9"/>
  <c r="AJ748" i="9"/>
  <c r="Y748" i="9"/>
  <c r="X762" i="9"/>
  <c r="AG729" i="9"/>
  <c r="AG586" i="9"/>
  <c r="X586" i="9"/>
  <c r="AD586" i="9"/>
  <c r="V581" i="9"/>
  <c r="W581" i="9" s="1"/>
  <c r="U586" i="9"/>
  <c r="AJ580" i="9"/>
  <c r="AG580" i="9"/>
  <c r="X580" i="9"/>
  <c r="AD559" i="9"/>
  <c r="AD558" i="9"/>
  <c r="U558" i="9"/>
  <c r="U559" i="9"/>
  <c r="AA555" i="9"/>
  <c r="AA556" i="9"/>
  <c r="AG553" i="9"/>
  <c r="AD552" i="9"/>
  <c r="AD553" i="9"/>
  <c r="AG536" i="9"/>
  <c r="Z529" i="9"/>
  <c r="X536" i="9"/>
  <c r="Z540" i="9"/>
  <c r="Y544" i="9"/>
  <c r="V524" i="9"/>
  <c r="U528" i="9"/>
  <c r="AA528" i="9"/>
  <c r="AJ519" i="9"/>
  <c r="Y519" i="9"/>
  <c r="AG522" i="9"/>
  <c r="Z520" i="9"/>
  <c r="X522" i="9"/>
  <c r="V499" i="9"/>
  <c r="U500" i="9"/>
  <c r="U501" i="9"/>
  <c r="V426" i="9"/>
  <c r="V427" i="9" s="1"/>
  <c r="U425" i="9"/>
  <c r="AJ425" i="9"/>
  <c r="AJ445" i="9"/>
  <c r="AG425" i="9"/>
  <c r="X425" i="9"/>
  <c r="AG445" i="9"/>
  <c r="X445" i="9"/>
  <c r="AA409" i="9"/>
  <c r="AB404" i="9"/>
  <c r="V410" i="9"/>
  <c r="V411" i="9" s="1"/>
  <c r="AD389" i="9"/>
  <c r="AB392" i="9"/>
  <c r="V390" i="9"/>
  <c r="V392" i="9" s="1"/>
  <c r="U392" i="9"/>
  <c r="AJ395" i="9"/>
  <c r="Y395" i="9"/>
  <c r="AG384" i="9"/>
  <c r="X384" i="9"/>
  <c r="AD372" i="9"/>
  <c r="V368" i="9"/>
  <c r="U372" i="9"/>
  <c r="AJ381" i="9"/>
  <c r="Y381" i="9"/>
  <c r="AC349" i="9"/>
  <c r="Z346" i="9"/>
  <c r="AD342" i="9"/>
  <c r="U342" i="9"/>
  <c r="AC343" i="9"/>
  <c r="AA351" i="9"/>
  <c r="X318" i="9"/>
  <c r="Y208" i="9"/>
  <c r="AA186" i="9"/>
  <c r="AA110" i="9"/>
  <c r="Y150" i="9"/>
  <c r="Y160" i="9"/>
  <c r="X18" i="9"/>
  <c r="U465" i="9"/>
  <c r="X501" i="9"/>
  <c r="Y594" i="9"/>
  <c r="AJ863" i="9"/>
  <c r="Y175" i="9"/>
  <c r="Y170" i="9"/>
  <c r="U435" i="9"/>
  <c r="Z898" i="9"/>
  <c r="Z899" i="9" s="1"/>
  <c r="X899" i="9"/>
  <c r="AK919" i="9"/>
  <c r="V922" i="9"/>
  <c r="V926" i="9" s="1"/>
  <c r="U926" i="9"/>
  <c r="AJ930" i="9"/>
  <c r="X891" i="9"/>
  <c r="Z864" i="9"/>
  <c r="Y867" i="9"/>
  <c r="Y870" i="9" s="1"/>
  <c r="AD863" i="9"/>
  <c r="AA863" i="9"/>
  <c r="AA862" i="9"/>
  <c r="Y848" i="9"/>
  <c r="AA824" i="9"/>
  <c r="AA825" i="9"/>
  <c r="Y816" i="9"/>
  <c r="Y817" i="9"/>
  <c r="AB721" i="9"/>
  <c r="AC721" i="9" s="1"/>
  <c r="W781" i="9"/>
  <c r="AB781" i="9"/>
  <c r="AC781" i="9" s="1"/>
  <c r="V905" i="9"/>
  <c r="W905" i="9"/>
  <c r="AG829" i="9"/>
  <c r="AB695" i="9"/>
  <c r="AC695" i="9" s="1"/>
  <c r="Y803" i="9"/>
  <c r="V649" i="9"/>
  <c r="AB649" i="9" s="1"/>
  <c r="AC649" i="9" s="1"/>
  <c r="AA795" i="9"/>
  <c r="AD743" i="9"/>
  <c r="U743" i="9"/>
  <c r="V747" i="9"/>
  <c r="U748" i="9"/>
  <c r="AA758" i="9"/>
  <c r="V595" i="9"/>
  <c r="U729" i="9"/>
  <c r="AJ743" i="9"/>
  <c r="Y743" i="9"/>
  <c r="AG593" i="9"/>
  <c r="AG594" i="9"/>
  <c r="X593" i="9"/>
  <c r="X594" i="9"/>
  <c r="Z561" i="9"/>
  <c r="AD580" i="9"/>
  <c r="V562" i="9"/>
  <c r="U580" i="9"/>
  <c r="AA558" i="9"/>
  <c r="AA559" i="9"/>
  <c r="AA552" i="9"/>
  <c r="AA553" i="9"/>
  <c r="AH544" i="9"/>
  <c r="Z502" i="9"/>
  <c r="X503" i="9"/>
  <c r="AD522" i="9"/>
  <c r="U488" i="9"/>
  <c r="U469" i="9"/>
  <c r="V466" i="9"/>
  <c r="W466" i="9" s="1"/>
  <c r="X479" i="9"/>
  <c r="X485" i="9" s="1"/>
  <c r="AA435" i="9"/>
  <c r="AC432" i="9"/>
  <c r="AB424" i="9"/>
  <c r="AC424" i="9" s="1"/>
  <c r="W428" i="9"/>
  <c r="W429" i="9" s="1"/>
  <c r="U429" i="9"/>
  <c r="AD425" i="9"/>
  <c r="AD445" i="9"/>
  <c r="U445" i="9"/>
  <c r="AD398" i="9"/>
  <c r="AC399" i="9"/>
  <c r="AA404" i="9"/>
  <c r="U389" i="9"/>
  <c r="AA392" i="9"/>
  <c r="AA396" i="9" s="1"/>
  <c r="X381" i="9"/>
  <c r="AK351" i="9"/>
  <c r="X355" i="9"/>
  <c r="Y328" i="9"/>
  <c r="Y277" i="9"/>
  <c r="AD299" i="9"/>
  <c r="U299" i="9"/>
  <c r="V291" i="9"/>
  <c r="W291" i="9" s="1"/>
  <c r="U294" i="9"/>
  <c r="AA294" i="9"/>
  <c r="AJ294" i="9"/>
  <c r="AG215" i="9"/>
  <c r="X215" i="9"/>
  <c r="AB232" i="9"/>
  <c r="AB233" i="9" s="1"/>
  <c r="V233" i="9"/>
  <c r="AA226" i="9"/>
  <c r="AJ226" i="9"/>
  <c r="Y226" i="9"/>
  <c r="Y234" i="9" s="1"/>
  <c r="AG205" i="9"/>
  <c r="Z203" i="9"/>
  <c r="X205" i="9"/>
  <c r="AG196" i="9"/>
  <c r="AD196" i="9"/>
  <c r="U196" i="9"/>
  <c r="U211" i="9" s="1"/>
  <c r="Z206" i="9"/>
  <c r="Z208" i="9" s="1"/>
  <c r="X208" i="9"/>
  <c r="AD202" i="9"/>
  <c r="U202" i="9"/>
  <c r="AJ177" i="9"/>
  <c r="AJ187" i="9" s="1"/>
  <c r="Y177" i="9"/>
  <c r="Y187" i="9" s="1"/>
  <c r="X186" i="9"/>
  <c r="X187" i="9"/>
  <c r="Z162" i="9"/>
  <c r="Z163" i="9" s="1"/>
  <c r="X163" i="9"/>
  <c r="AD174" i="9"/>
  <c r="V171" i="9"/>
  <c r="W171" i="9" s="1"/>
  <c r="U174" i="9"/>
  <c r="V166" i="9"/>
  <c r="U170" i="9"/>
  <c r="AG150" i="9"/>
  <c r="AK133" i="9"/>
  <c r="Y141" i="9"/>
  <c r="AG160" i="9"/>
  <c r="X160" i="9"/>
  <c r="AD154" i="9"/>
  <c r="U154" i="9"/>
  <c r="AG99" i="9"/>
  <c r="AG102" i="9" s="1"/>
  <c r="X99" i="9"/>
  <c r="X102" i="9" s="1"/>
  <c r="U553" i="9"/>
  <c r="AJ556" i="9"/>
  <c r="U141" i="9"/>
  <c r="U160" i="9"/>
  <c r="V846" i="9"/>
  <c r="W846" i="9" s="1"/>
  <c r="AG832" i="9"/>
  <c r="X832" i="9"/>
  <c r="AD829" i="9"/>
  <c r="V826" i="9"/>
  <c r="AB826" i="9" s="1"/>
  <c r="U829" i="9"/>
  <c r="AA848" i="9"/>
  <c r="Y824" i="9"/>
  <c r="X825" i="9"/>
  <c r="AD824" i="9"/>
  <c r="AD825" i="9"/>
  <c r="V818" i="9"/>
  <c r="AB818" i="9" s="1"/>
  <c r="AC818" i="9" s="1"/>
  <c r="U825" i="9"/>
  <c r="U824" i="9"/>
  <c r="AA816" i="9"/>
  <c r="AA817" i="9"/>
  <c r="V810" i="9"/>
  <c r="AB810" i="9" s="1"/>
  <c r="U811" i="9"/>
  <c r="AA809" i="9"/>
  <c r="AA814" i="9" s="1"/>
  <c r="Z718" i="9"/>
  <c r="Z675" i="9"/>
  <c r="AD800" i="9"/>
  <c r="Z664" i="9"/>
  <c r="Z651" i="9"/>
  <c r="W779" i="9"/>
  <c r="W769" i="9"/>
  <c r="AB769" i="9"/>
  <c r="V750" i="9"/>
  <c r="W750" i="9" s="1"/>
  <c r="AK758" i="9"/>
  <c r="Y758" i="9"/>
  <c r="AA729" i="9"/>
  <c r="Z731" i="9"/>
  <c r="AG743" i="9"/>
  <c r="X743" i="9"/>
  <c r="V591" i="9"/>
  <c r="U593" i="9"/>
  <c r="U594" i="9"/>
  <c r="AG561" i="9"/>
  <c r="AG590" i="9" s="1"/>
  <c r="AB589" i="9"/>
  <c r="V589" i="9"/>
  <c r="Z538" i="9"/>
  <c r="X544" i="9"/>
  <c r="AA544" i="9"/>
  <c r="U544" i="9"/>
  <c r="U479" i="9"/>
  <c r="V470" i="9"/>
  <c r="AB470" i="9" s="1"/>
  <c r="AG464" i="9"/>
  <c r="AG465" i="9"/>
  <c r="Z461" i="9"/>
  <c r="X465" i="9"/>
  <c r="X464" i="9"/>
  <c r="AD460" i="9"/>
  <c r="AD459" i="9"/>
  <c r="U460" i="9"/>
  <c r="U459" i="9"/>
  <c r="AG454" i="9"/>
  <c r="AG457" i="9" s="1"/>
  <c r="Z452" i="9"/>
  <c r="X454" i="9"/>
  <c r="X457" i="9" s="1"/>
  <c r="AK435" i="9"/>
  <c r="AJ594" i="9"/>
  <c r="U99" i="9"/>
  <c r="U102" i="9" s="1"/>
  <c r="AD366" i="9"/>
  <c r="V362" i="9"/>
  <c r="AB362" i="9" s="1"/>
  <c r="U366" i="9"/>
  <c r="Y355" i="9"/>
  <c r="AG318" i="9"/>
  <c r="U328" i="9"/>
  <c r="AA337" i="9"/>
  <c r="U337" i="9"/>
  <c r="AG302" i="9"/>
  <c r="AG305" i="9" s="1"/>
  <c r="X305" i="9"/>
  <c r="AG239" i="9"/>
  <c r="X239" i="9"/>
  <c r="AA285" i="9"/>
  <c r="V248" i="9"/>
  <c r="AA277" i="9"/>
  <c r="AA253" i="9"/>
  <c r="V198" i="9"/>
  <c r="W198" i="9" s="1"/>
  <c r="AJ208" i="9"/>
  <c r="AG202" i="9"/>
  <c r="X202" i="9"/>
  <c r="V178" i="9"/>
  <c r="AB178" i="9" s="1"/>
  <c r="U179" i="9"/>
  <c r="U187" i="9" s="1"/>
  <c r="AJ186" i="9"/>
  <c r="Y186" i="9"/>
  <c r="AG170" i="9"/>
  <c r="AG175" i="9" s="1"/>
  <c r="Z166" i="9"/>
  <c r="X170" i="9"/>
  <c r="Z149" i="9"/>
  <c r="Z128" i="9"/>
  <c r="Z124" i="9"/>
  <c r="AA133" i="9"/>
  <c r="AA141" i="9"/>
  <c r="AG117" i="9"/>
  <c r="Z111" i="9"/>
  <c r="X117" i="9"/>
  <c r="AD110" i="9"/>
  <c r="Z97" i="9"/>
  <c r="Z87" i="9"/>
  <c r="X88" i="9"/>
  <c r="X91" i="9" s="1"/>
  <c r="V89" i="9"/>
  <c r="V90" i="9" s="1"/>
  <c r="U90" i="9"/>
  <c r="AC75" i="9"/>
  <c r="Z74" i="9"/>
  <c r="Y76" i="9"/>
  <c r="AA85" i="9"/>
  <c r="AJ85" i="9"/>
  <c r="Y85" i="9"/>
  <c r="AD69" i="9"/>
  <c r="V64" i="9"/>
  <c r="W64" i="9" s="1"/>
  <c r="U70" i="9"/>
  <c r="AG63" i="9"/>
  <c r="AD62" i="9"/>
  <c r="V51" i="9"/>
  <c r="AB51" i="9" s="1"/>
  <c r="AC51" i="9" s="1"/>
  <c r="U62" i="9"/>
  <c r="AA63" i="9"/>
  <c r="AD48" i="9"/>
  <c r="AD49" i="9"/>
  <c r="AB45" i="9"/>
  <c r="V48" i="9"/>
  <c r="AJ37" i="9"/>
  <c r="AJ38" i="9"/>
  <c r="AG27" i="9"/>
  <c r="AA32" i="9"/>
  <c r="AA35" i="9" s="1"/>
  <c r="U32" i="9"/>
  <c r="U35" i="9" s="1"/>
  <c r="AD25" i="9"/>
  <c r="AD24" i="9"/>
  <c r="V20" i="9"/>
  <c r="W20" i="9" s="1"/>
  <c r="U24" i="9"/>
  <c r="U25" i="9"/>
  <c r="AA41" i="9"/>
  <c r="U63" i="9"/>
  <c r="X70" i="9"/>
  <c r="Y37" i="9"/>
  <c r="AG62" i="9"/>
  <c r="Y69" i="9"/>
  <c r="AJ69" i="9"/>
  <c r="Z510" i="9"/>
  <c r="AG519" i="9"/>
  <c r="AG528" i="9"/>
  <c r="U497" i="9"/>
  <c r="V496" i="9"/>
  <c r="AA488" i="9"/>
  <c r="AJ493" i="9"/>
  <c r="Z491" i="9"/>
  <c r="Y493" i="9"/>
  <c r="AA469" i="9"/>
  <c r="AC483" i="9"/>
  <c r="AB484" i="9"/>
  <c r="AA484" i="9"/>
  <c r="Z477" i="9"/>
  <c r="AA479" i="9"/>
  <c r="AA485" i="9" s="1"/>
  <c r="AG479" i="9"/>
  <c r="Y479" i="9"/>
  <c r="AB435" i="9"/>
  <c r="AD448" i="9"/>
  <c r="U448" i="9"/>
  <c r="AA445" i="9"/>
  <c r="Y404" i="9"/>
  <c r="AJ366" i="9"/>
  <c r="AA318" i="9"/>
  <c r="Z259" i="9"/>
  <c r="AG270" i="9"/>
  <c r="U270" i="9"/>
  <c r="AA270" i="9"/>
  <c r="AJ299" i="9"/>
  <c r="Y253" i="9"/>
  <c r="AG253" i="9"/>
  <c r="X253" i="9"/>
  <c r="AG294" i="9"/>
  <c r="X294" i="9"/>
  <c r="AD215" i="9"/>
  <c r="Z223" i="9"/>
  <c r="AG226" i="9"/>
  <c r="AB205" i="9"/>
  <c r="V205" i="9"/>
  <c r="V209" i="9"/>
  <c r="V210" i="9" s="1"/>
  <c r="U210" i="9"/>
  <c r="AA196" i="9"/>
  <c r="Z198" i="9"/>
  <c r="Y202" i="9"/>
  <c r="AA202" i="9"/>
  <c r="AA211" i="9" s="1"/>
  <c r="AG187" i="9"/>
  <c r="AD186" i="9"/>
  <c r="U186" i="9"/>
  <c r="AA174" i="9"/>
  <c r="AA170" i="9"/>
  <c r="AA175" i="9" s="1"/>
  <c r="AJ110" i="9"/>
  <c r="Y110" i="9"/>
  <c r="U85" i="9"/>
  <c r="AJ49" i="9"/>
  <c r="AD70" i="9"/>
  <c r="U43" i="9"/>
  <c r="X48" i="9"/>
  <c r="AA62" i="9"/>
  <c r="Y99" i="9"/>
  <c r="Y102" i="9" s="1"/>
  <c r="AD175" i="9"/>
  <c r="Z916" i="9"/>
  <c r="Z915" i="9"/>
  <c r="V920" i="9"/>
  <c r="V921" i="9" s="1"/>
  <c r="U921" i="9"/>
  <c r="AC907" i="9"/>
  <c r="AB919" i="9"/>
  <c r="V900" i="9"/>
  <c r="W900" i="9" s="1"/>
  <c r="U919" i="9"/>
  <c r="AA897" i="9"/>
  <c r="AJ926" i="9"/>
  <c r="AD930" i="9"/>
  <c r="V927" i="9"/>
  <c r="V930" i="9" s="1"/>
  <c r="U930" i="9"/>
  <c r="AA891" i="9"/>
  <c r="AD867" i="9"/>
  <c r="AD870" i="9" s="1"/>
  <c r="V864" i="9"/>
  <c r="U867" i="9"/>
  <c r="U870" i="9" s="1"/>
  <c r="AG862" i="9"/>
  <c r="AG863" i="9"/>
  <c r="X862" i="9"/>
  <c r="AC830" i="9"/>
  <c r="AA832" i="9"/>
  <c r="AJ829" i="9"/>
  <c r="AG848" i="9"/>
  <c r="X848" i="9"/>
  <c r="W849" i="9"/>
  <c r="W850" i="9" s="1"/>
  <c r="Y825" i="9"/>
  <c r="Z815" i="9"/>
  <c r="X816" i="9"/>
  <c r="Y814" i="9"/>
  <c r="AG809" i="9"/>
  <c r="AG814" i="9" s="1"/>
  <c r="Z807" i="9"/>
  <c r="Z719" i="9"/>
  <c r="AB711" i="9"/>
  <c r="Z696" i="9"/>
  <c r="Z694" i="9"/>
  <c r="Z802" i="9"/>
  <c r="Z803" i="9" s="1"/>
  <c r="X803" i="9"/>
  <c r="Z676" i="9"/>
  <c r="AC756" i="9"/>
  <c r="AA800" i="9"/>
  <c r="U800" i="9"/>
  <c r="Z668" i="9"/>
  <c r="AB657" i="9"/>
  <c r="AC657" i="9" s="1"/>
  <c r="Z656" i="9"/>
  <c r="AB655" i="9"/>
  <c r="Z652" i="9"/>
  <c r="Z780" i="9"/>
  <c r="Z643" i="9"/>
  <c r="Z638" i="9"/>
  <c r="AB637" i="9"/>
  <c r="AC637" i="9" s="1"/>
  <c r="Z623" i="9"/>
  <c r="Z776" i="9"/>
  <c r="Z744" i="9"/>
  <c r="Z745" i="9" s="1"/>
  <c r="AJ795" i="9"/>
  <c r="Y795" i="9"/>
  <c r="AB601" i="9"/>
  <c r="AC601" i="9" s="1"/>
  <c r="Z599" i="9"/>
  <c r="AG758" i="9"/>
  <c r="Z749" i="9"/>
  <c r="AJ762" i="9"/>
  <c r="Z759" i="9"/>
  <c r="Z733" i="9"/>
  <c r="AD729" i="9"/>
  <c r="X729" i="9"/>
  <c r="Z732" i="9"/>
  <c r="AA593" i="9"/>
  <c r="AA594" i="9"/>
  <c r="U589" i="9"/>
  <c r="AB568" i="9"/>
  <c r="AJ586" i="9"/>
  <c r="Y586" i="9"/>
  <c r="AB564" i="9"/>
  <c r="AC564" i="9" s="1"/>
  <c r="AA580" i="9"/>
  <c r="AJ558" i="9"/>
  <c r="AJ559" i="9"/>
  <c r="AJ553" i="9"/>
  <c r="U552" i="9"/>
  <c r="AC529" i="9"/>
  <c r="AB536" i="9"/>
  <c r="AB540" i="9"/>
  <c r="AC540" i="9" s="1"/>
  <c r="AB539" i="9"/>
  <c r="AC539" i="9" s="1"/>
  <c r="AJ544" i="9"/>
  <c r="AB525" i="9"/>
  <c r="AC525" i="9" s="1"/>
  <c r="Z524" i="9"/>
  <c r="Z523" i="9"/>
  <c r="V502" i="9"/>
  <c r="U503" i="9"/>
  <c r="X519" i="9"/>
  <c r="V520" i="9"/>
  <c r="V522" i="9" s="1"/>
  <c r="U522" i="9"/>
  <c r="Z496" i="9"/>
  <c r="Z497" i="9" s="1"/>
  <c r="V489" i="9"/>
  <c r="V490" i="9" s="1"/>
  <c r="U490" i="9"/>
  <c r="Y469" i="9"/>
  <c r="Y485" i="9" s="1"/>
  <c r="Z480" i="9"/>
  <c r="Z481" i="9" s="1"/>
  <c r="AA464" i="9"/>
  <c r="Z433" i="9"/>
  <c r="Y435" i="9"/>
  <c r="AG417" i="9"/>
  <c r="Z415" i="9"/>
  <c r="X417" i="9"/>
  <c r="Z442" i="9"/>
  <c r="AB437" i="9"/>
  <c r="AC437" i="9" s="1"/>
  <c r="AA425" i="9"/>
  <c r="AC401" i="9"/>
  <c r="V405" i="9"/>
  <c r="U406" i="9"/>
  <c r="AK392" i="9"/>
  <c r="Y392" i="9"/>
  <c r="Y396" i="9" s="1"/>
  <c r="AG395" i="9"/>
  <c r="AD384" i="9"/>
  <c r="Z379" i="9"/>
  <c r="AG381" i="9"/>
  <c r="AD361" i="9"/>
  <c r="V358" i="9"/>
  <c r="AB358" i="9" s="1"/>
  <c r="AC358" i="9" s="1"/>
  <c r="U361" i="9"/>
  <c r="AC350" i="9"/>
  <c r="AA342" i="9"/>
  <c r="Y351" i="9"/>
  <c r="AA366" i="9"/>
  <c r="Z307" i="9"/>
  <c r="AD318" i="9"/>
  <c r="AD302" i="9"/>
  <c r="AD305" i="9" s="1"/>
  <c r="AD239" i="9"/>
  <c r="AJ285" i="9"/>
  <c r="Z264" i="9"/>
  <c r="Z256" i="9"/>
  <c r="X270" i="9"/>
  <c r="Z295" i="9"/>
  <c r="X299" i="9"/>
  <c r="AB242" i="9"/>
  <c r="AC242" i="9" s="1"/>
  <c r="AD294" i="9"/>
  <c r="AD226" i="9"/>
  <c r="AB162" i="9"/>
  <c r="Z168" i="9"/>
  <c r="Z138" i="9"/>
  <c r="Z136" i="9"/>
  <c r="V111" i="9"/>
  <c r="Z100" i="9"/>
  <c r="Z101" i="9" s="1"/>
  <c r="X101" i="9"/>
  <c r="AC81" i="9"/>
  <c r="AJ62" i="9"/>
  <c r="U49" i="9"/>
  <c r="Z39" i="9"/>
  <c r="Y41" i="9"/>
  <c r="AA25" i="9"/>
  <c r="Z12" i="9"/>
  <c r="AB10" i="9"/>
  <c r="AC10" i="9" s="1"/>
  <c r="AJ460" i="9"/>
  <c r="Y559" i="9"/>
  <c r="X817" i="9"/>
  <c r="AB27" i="9"/>
  <c r="Y40" i="9"/>
  <c r="U48" i="9"/>
  <c r="Y133" i="9"/>
  <c r="U163" i="9"/>
  <c r="U175" i="9" s="1"/>
  <c r="X745" i="9"/>
  <c r="U869" i="9"/>
  <c r="Y19" i="9"/>
  <c r="Z918" i="9"/>
  <c r="AC915" i="9"/>
  <c r="Z910" i="9"/>
  <c r="Z906" i="9"/>
  <c r="Z884" i="9"/>
  <c r="AC901" i="9"/>
  <c r="AA919" i="9"/>
  <c r="AD933" i="9"/>
  <c r="V931" i="9"/>
  <c r="V933" i="9" s="1"/>
  <c r="U933" i="9"/>
  <c r="Z872" i="9"/>
  <c r="AJ897" i="9"/>
  <c r="Z892" i="9"/>
  <c r="X926" i="9"/>
  <c r="AA930" i="9"/>
  <c r="AJ891" i="9"/>
  <c r="Y891" i="9"/>
  <c r="AA867" i="9"/>
  <c r="AA870" i="9"/>
  <c r="AD862" i="9"/>
  <c r="U863" i="9"/>
  <c r="AC831" i="9"/>
  <c r="Z830" i="9"/>
  <c r="X829" i="9"/>
  <c r="Z842" i="9"/>
  <c r="AD848" i="9"/>
  <c r="U848" i="9"/>
  <c r="AG824" i="9"/>
  <c r="AG825" i="9"/>
  <c r="Z818" i="9"/>
  <c r="Z810" i="9"/>
  <c r="Z811" i="9" s="1"/>
  <c r="X811" i="9"/>
  <c r="AD814" i="9"/>
  <c r="U809" i="9"/>
  <c r="Z723" i="9"/>
  <c r="Z720" i="9"/>
  <c r="Z698" i="9"/>
  <c r="V801" i="9"/>
  <c r="U803" i="9"/>
  <c r="Z798" i="9"/>
  <c r="Z682" i="9"/>
  <c r="Z677" i="9"/>
  <c r="Z756" i="9"/>
  <c r="Y800" i="9"/>
  <c r="Z659" i="9"/>
  <c r="Z639" i="9"/>
  <c r="Z631" i="9"/>
  <c r="Z779" i="9"/>
  <c r="Z777" i="9"/>
  <c r="Z603" i="9"/>
  <c r="AG795" i="9"/>
  <c r="AB600" i="9"/>
  <c r="AC600" i="9" s="1"/>
  <c r="AB734" i="9"/>
  <c r="AC734" i="9" s="1"/>
  <c r="AA748" i="9"/>
  <c r="AA743" i="9"/>
  <c r="Z588" i="9"/>
  <c r="AK589" i="9"/>
  <c r="Y589" i="9"/>
  <c r="AC568" i="9"/>
  <c r="Y580" i="9"/>
  <c r="X558" i="9"/>
  <c r="X559" i="9"/>
  <c r="AG552" i="9"/>
  <c r="Y552" i="9"/>
  <c r="Z526" i="9"/>
  <c r="AC534" i="9"/>
  <c r="U536" i="9"/>
  <c r="AB515" i="9"/>
  <c r="AC515" i="9" s="1"/>
  <c r="Z512" i="9"/>
  <c r="AD528" i="9"/>
  <c r="AD519" i="9"/>
  <c r="V504" i="9"/>
  <c r="W504" i="9" s="1"/>
  <c r="U519" i="9"/>
  <c r="AA522" i="9"/>
  <c r="Z499" i="9"/>
  <c r="Y500" i="9"/>
  <c r="Y501" i="9"/>
  <c r="Z487" i="9"/>
  <c r="AA493" i="9"/>
  <c r="AA498" i="9" s="1"/>
  <c r="Z494" i="9"/>
  <c r="Z495" i="9" s="1"/>
  <c r="Y495" i="9"/>
  <c r="Z468" i="9"/>
  <c r="AD469" i="9"/>
  <c r="V482" i="9"/>
  <c r="U484" i="9"/>
  <c r="Z476" i="9"/>
  <c r="AJ465" i="9"/>
  <c r="Y464" i="9"/>
  <c r="AD451" i="9"/>
  <c r="V450" i="9"/>
  <c r="AB450" i="9" s="1"/>
  <c r="U451" i="9"/>
  <c r="Z434" i="9"/>
  <c r="Z446" i="9"/>
  <c r="Z423" i="9"/>
  <c r="Z422" i="9"/>
  <c r="AD417" i="9"/>
  <c r="U417" i="9"/>
  <c r="U449" i="9" s="1"/>
  <c r="AC428" i="9"/>
  <c r="AC429" i="9" s="1"/>
  <c r="AA429" i="9"/>
  <c r="AA449" i="9" s="1"/>
  <c r="Z421" i="9"/>
  <c r="Z420" i="9"/>
  <c r="Z439" i="9"/>
  <c r="Y445" i="9"/>
  <c r="Z408" i="9"/>
  <c r="AD409" i="9"/>
  <c r="AC403" i="9"/>
  <c r="Z397" i="9"/>
  <c r="Y398" i="9"/>
  <c r="X404" i="9"/>
  <c r="X414" i="9" s="1"/>
  <c r="AG392" i="9"/>
  <c r="AG396" i="9" s="1"/>
  <c r="X392" i="9"/>
  <c r="X396" i="9" s="1"/>
  <c r="Z370" i="9"/>
  <c r="AA384" i="9"/>
  <c r="AA387" i="9" s="1"/>
  <c r="AJ372" i="9"/>
  <c r="Y372" i="9"/>
  <c r="U381" i="9"/>
  <c r="U367" i="9"/>
  <c r="Z340" i="9"/>
  <c r="Y342" i="9"/>
  <c r="AH355" i="9"/>
  <c r="V352" i="9"/>
  <c r="U355" i="9"/>
  <c r="X328" i="9"/>
  <c r="X338" i="9" s="1"/>
  <c r="X337" i="9"/>
  <c r="V331" i="9"/>
  <c r="X285" i="9"/>
  <c r="AC268" i="9"/>
  <c r="Z261" i="9"/>
  <c r="AB270" i="9"/>
  <c r="Z296" i="9"/>
  <c r="Z241" i="9"/>
  <c r="AJ253" i="9"/>
  <c r="AJ215" i="9"/>
  <c r="Z232" i="9"/>
  <c r="Z233" i="9" s="1"/>
  <c r="X233" i="9"/>
  <c r="AB229" i="9"/>
  <c r="Z230" i="9"/>
  <c r="Z231" i="9" s="1"/>
  <c r="Z219" i="9"/>
  <c r="AB201" i="9"/>
  <c r="AC201" i="9" s="1"/>
  <c r="Z200" i="9"/>
  <c r="AB195" i="9"/>
  <c r="AC195" i="9" s="1"/>
  <c r="Z191" i="9"/>
  <c r="Z188" i="9"/>
  <c r="AJ202" i="9"/>
  <c r="Z178" i="9"/>
  <c r="Z179" i="9" s="1"/>
  <c r="AJ170" i="9"/>
  <c r="AJ175" i="9" s="1"/>
  <c r="AD150" i="9"/>
  <c r="AJ141" i="9"/>
  <c r="X141" i="9"/>
  <c r="AD160" i="9"/>
  <c r="AB112" i="9"/>
  <c r="AC112" i="9" s="1"/>
  <c r="AJ102" i="9"/>
  <c r="AD99" i="9"/>
  <c r="AD102" i="9" s="1"/>
  <c r="V74" i="9"/>
  <c r="AJ73" i="9"/>
  <c r="Z81" i="9"/>
  <c r="AD85" i="9"/>
  <c r="Z67" i="9"/>
  <c r="Y70" i="9"/>
  <c r="X62" i="9"/>
  <c r="Y49" i="9"/>
  <c r="X32" i="9"/>
  <c r="X35" i="9" s="1"/>
  <c r="AJ24" i="9"/>
  <c r="U38" i="9"/>
  <c r="X63" i="9"/>
  <c r="Y465" i="9"/>
  <c r="Y553" i="9"/>
  <c r="AG556" i="9"/>
  <c r="AD817" i="9"/>
  <c r="AD88" i="9"/>
  <c r="AD91" i="9" s="1"/>
  <c r="V163" i="9"/>
  <c r="AD177" i="9"/>
  <c r="AD187" i="9" s="1"/>
  <c r="X196" i="9"/>
  <c r="U229" i="9"/>
  <c r="U234" i="9" s="1"/>
  <c r="U318" i="9"/>
  <c r="X448" i="9"/>
  <c r="X528" i="9"/>
  <c r="AJ552" i="9"/>
  <c r="X809" i="9"/>
  <c r="X814" i="9" s="1"/>
  <c r="X824" i="9"/>
  <c r="Y832" i="9"/>
  <c r="Y851" i="9" s="1"/>
  <c r="U862" i="9"/>
  <c r="Y897" i="9"/>
  <c r="Z106" i="9"/>
  <c r="AB146" i="9"/>
  <c r="AC146" i="9" s="1"/>
  <c r="Z143" i="9"/>
  <c r="Z122" i="9"/>
  <c r="AC121" i="9"/>
  <c r="Z139" i="9"/>
  <c r="Z135" i="9"/>
  <c r="Z96" i="9"/>
  <c r="AB94" i="9"/>
  <c r="AB82" i="9"/>
  <c r="AC82" i="9" s="1"/>
  <c r="Z45" i="9"/>
  <c r="Z42" i="9"/>
  <c r="Z33" i="9"/>
  <c r="Z34" i="9" s="1"/>
  <c r="Z23" i="9"/>
  <c r="Z20" i="9"/>
  <c r="AB14" i="9"/>
  <c r="AC14" i="9" s="1"/>
  <c r="X43" i="9"/>
  <c r="AG498" i="9"/>
  <c r="X387" i="9"/>
  <c r="X234" i="9"/>
  <c r="AA86" i="9"/>
  <c r="V911" i="9"/>
  <c r="W911" i="9" s="1"/>
  <c r="V875" i="9"/>
  <c r="W875" i="9" s="1"/>
  <c r="V507" i="9"/>
  <c r="AB507" i="9" s="1"/>
  <c r="AC507" i="9" s="1"/>
  <c r="AB225" i="9"/>
  <c r="Z225" i="9"/>
  <c r="Z920" i="9"/>
  <c r="Z921" i="9" s="1"/>
  <c r="Z820" i="9"/>
  <c r="Z706" i="9"/>
  <c r="V606" i="9"/>
  <c r="AB606" i="9" s="1"/>
  <c r="AC606" i="9" s="1"/>
  <c r="V893" i="9"/>
  <c r="W893" i="9" s="1"/>
  <c r="AC823" i="9"/>
  <c r="W784" i="9"/>
  <c r="AB784" i="9"/>
  <c r="AC784" i="9" s="1"/>
  <c r="V582" i="9"/>
  <c r="AB582" i="9" s="1"/>
  <c r="AC582" i="9" s="1"/>
  <c r="V852" i="9"/>
  <c r="W852" i="9" s="1"/>
  <c r="AB712" i="9"/>
  <c r="AC711" i="9"/>
  <c r="V670" i="9"/>
  <c r="W670" i="9" s="1"/>
  <c r="AB648" i="9"/>
  <c r="AC648" i="9" s="1"/>
  <c r="V782" i="9"/>
  <c r="AB782" i="9" s="1"/>
  <c r="AC782" i="9" s="1"/>
  <c r="Z889" i="9"/>
  <c r="Z924" i="9"/>
  <c r="W898" i="9"/>
  <c r="W899" i="9" s="1"/>
  <c r="V878" i="9"/>
  <c r="W878" i="9" s="1"/>
  <c r="Z683" i="9"/>
  <c r="AC912" i="9"/>
  <c r="V882" i="9"/>
  <c r="W882" i="9" s="1"/>
  <c r="V843" i="9"/>
  <c r="W843" i="9" s="1"/>
  <c r="AB764" i="9"/>
  <c r="AC764" i="9" s="1"/>
  <c r="AC588" i="9"/>
  <c r="W513" i="9"/>
  <c r="AB513" i="9"/>
  <c r="AC513" i="9" s="1"/>
  <c r="Z907" i="9"/>
  <c r="Z849" i="9"/>
  <c r="Z850" i="9" s="1"/>
  <c r="Z822" i="9"/>
  <c r="Z821" i="9"/>
  <c r="Z725" i="9"/>
  <c r="Z713" i="9"/>
  <c r="Z712" i="9"/>
  <c r="Z702" i="9"/>
  <c r="Z691" i="9"/>
  <c r="Z686" i="9"/>
  <c r="AB674" i="9"/>
  <c r="AC674" i="9" s="1"/>
  <c r="Z786" i="9"/>
  <c r="Z657" i="9"/>
  <c r="Z653" i="9"/>
  <c r="Z647" i="9"/>
  <c r="Z766" i="9"/>
  <c r="Z612" i="9"/>
  <c r="Z608" i="9"/>
  <c r="Z604" i="9"/>
  <c r="Z764" i="9"/>
  <c r="Z597" i="9"/>
  <c r="Z565" i="9"/>
  <c r="Z515" i="9"/>
  <c r="W475" i="9"/>
  <c r="AB475" i="9"/>
  <c r="AC475" i="9" s="1"/>
  <c r="Z416" i="9"/>
  <c r="AC433" i="9"/>
  <c r="V408" i="9"/>
  <c r="Z393" i="9"/>
  <c r="V237" i="9"/>
  <c r="AB237" i="9" s="1"/>
  <c r="AC237" i="9" s="1"/>
  <c r="V296" i="9"/>
  <c r="AB296" i="9" s="1"/>
  <c r="AC296" i="9" s="1"/>
  <c r="W139" i="9"/>
  <c r="AB139" i="9"/>
  <c r="AC139" i="9" s="1"/>
  <c r="W112" i="9"/>
  <c r="Z46" i="9"/>
  <c r="Z26" i="9"/>
  <c r="Z31" i="9"/>
  <c r="W29" i="9"/>
  <c r="Z925" i="9"/>
  <c r="AB923" i="9"/>
  <c r="AC923" i="9" s="1"/>
  <c r="Z903" i="9"/>
  <c r="Z885" i="9"/>
  <c r="AC902" i="9"/>
  <c r="Z900" i="9"/>
  <c r="Z876" i="9"/>
  <c r="W873" i="9"/>
  <c r="Z894" i="9"/>
  <c r="W865" i="9"/>
  <c r="Z859" i="9"/>
  <c r="Z853" i="9"/>
  <c r="Z845" i="9"/>
  <c r="Z844" i="9"/>
  <c r="W841" i="9"/>
  <c r="Z833" i="9"/>
  <c r="Z715" i="9"/>
  <c r="W712" i="9"/>
  <c r="Z710" i="9"/>
  <c r="Z709" i="9"/>
  <c r="Z788" i="9"/>
  <c r="Z681" i="9"/>
  <c r="Z673" i="9"/>
  <c r="Z669" i="9"/>
  <c r="Z663" i="9"/>
  <c r="Z783" i="9"/>
  <c r="Z661" i="9"/>
  <c r="Z650" i="9"/>
  <c r="Z645" i="9"/>
  <c r="W637" i="9"/>
  <c r="AB629" i="9"/>
  <c r="AC629" i="9" s="1"/>
  <c r="AB627" i="9"/>
  <c r="AC627" i="9" s="1"/>
  <c r="Z741" i="9"/>
  <c r="AB779" i="9"/>
  <c r="AC779" i="9" s="1"/>
  <c r="Z771" i="9"/>
  <c r="AB610" i="9"/>
  <c r="AC610" i="9" s="1"/>
  <c r="Z609" i="9"/>
  <c r="Z753" i="9"/>
  <c r="Z607" i="9"/>
  <c r="Z765" i="9"/>
  <c r="AC751" i="9"/>
  <c r="Z737" i="9"/>
  <c r="W601" i="9"/>
  <c r="Z598" i="9"/>
  <c r="W597" i="9"/>
  <c r="AC750" i="9"/>
  <c r="Z746" i="9"/>
  <c r="Z760" i="9"/>
  <c r="Z730" i="9"/>
  <c r="Z591" i="9"/>
  <c r="AC587" i="9"/>
  <c r="Z569" i="9"/>
  <c r="AC533" i="9"/>
  <c r="W540" i="9"/>
  <c r="AB510" i="9"/>
  <c r="AC510" i="9" s="1"/>
  <c r="Z507" i="9"/>
  <c r="Z489" i="9"/>
  <c r="Z490" i="9" s="1"/>
  <c r="AC467" i="9"/>
  <c r="Z478" i="9"/>
  <c r="Z462" i="9"/>
  <c r="Z455" i="9"/>
  <c r="Z456" i="9" s="1"/>
  <c r="Z453" i="9"/>
  <c r="AC434" i="9"/>
  <c r="AB418" i="9"/>
  <c r="Z410" i="9"/>
  <c r="Z411" i="9" s="1"/>
  <c r="Z391" i="9"/>
  <c r="Z390" i="9"/>
  <c r="V382" i="9"/>
  <c r="AB356" i="9"/>
  <c r="AB357" i="9" s="1"/>
  <c r="V340" i="9"/>
  <c r="AB340" i="9" s="1"/>
  <c r="AC340" i="9" s="1"/>
  <c r="Z347" i="9"/>
  <c r="Z345" i="9"/>
  <c r="W265" i="9"/>
  <c r="V259" i="9"/>
  <c r="W259" i="9" s="1"/>
  <c r="Z289" i="9"/>
  <c r="Z287" i="9"/>
  <c r="Z286" i="9"/>
  <c r="Z220" i="9"/>
  <c r="Z172" i="9"/>
  <c r="AB107" i="9"/>
  <c r="AC107" i="9" s="1"/>
  <c r="Z115" i="9"/>
  <c r="V96" i="9"/>
  <c r="W96" i="9" s="1"/>
  <c r="V65" i="9"/>
  <c r="W65" i="9" s="1"/>
  <c r="Z58" i="9"/>
  <c r="Z15" i="9"/>
  <c r="AC903" i="9"/>
  <c r="AC900" i="9"/>
  <c r="AC911" i="9"/>
  <c r="AB885" i="9"/>
  <c r="AC885" i="9" s="1"/>
  <c r="Z896" i="9"/>
  <c r="Z927" i="9"/>
  <c r="Z861" i="9"/>
  <c r="Z855" i="9"/>
  <c r="Z847" i="9"/>
  <c r="Z838" i="9"/>
  <c r="Z835" i="9"/>
  <c r="Z819" i="9"/>
  <c r="AB708" i="9"/>
  <c r="AC708" i="9" s="1"/>
  <c r="Z658" i="9"/>
  <c r="Z636" i="9"/>
  <c r="AB635" i="9"/>
  <c r="AC635" i="9" s="1"/>
  <c r="Z628" i="9"/>
  <c r="Z620" i="9"/>
  <c r="AB619" i="9"/>
  <c r="AC619" i="9" s="1"/>
  <c r="Z778" i="9"/>
  <c r="Z613" i="9"/>
  <c r="Z751" i="9"/>
  <c r="AB597" i="9"/>
  <c r="AC597" i="9" s="1"/>
  <c r="Z747" i="9"/>
  <c r="V569" i="9"/>
  <c r="AB569" i="9" s="1"/>
  <c r="W515" i="9"/>
  <c r="V477" i="9"/>
  <c r="AB477" i="9" s="1"/>
  <c r="AC477" i="9" s="1"/>
  <c r="Z377" i="9"/>
  <c r="AC341" i="9"/>
  <c r="V350" i="9"/>
  <c r="W350" i="9" s="1"/>
  <c r="AB315" i="9"/>
  <c r="AC315" i="9" s="1"/>
  <c r="Z224" i="9"/>
  <c r="AB574" i="9"/>
  <c r="AC574" i="9" s="1"/>
  <c r="Z570" i="9"/>
  <c r="Z582" i="9"/>
  <c r="Z557" i="9"/>
  <c r="Z517" i="9"/>
  <c r="Z533" i="9"/>
  <c r="Z532" i="9"/>
  <c r="AC530" i="9"/>
  <c r="AB542" i="9"/>
  <c r="AC542" i="9" s="1"/>
  <c r="AB491" i="9"/>
  <c r="Z482" i="9"/>
  <c r="AB476" i="9"/>
  <c r="AC476" i="9" s="1"/>
  <c r="Z471" i="9"/>
  <c r="Z426" i="9"/>
  <c r="Z427" i="9" s="1"/>
  <c r="Z441" i="9"/>
  <c r="Z418" i="9"/>
  <c r="Z436" i="9"/>
  <c r="AC402" i="9"/>
  <c r="AC400" i="9"/>
  <c r="Z412" i="9"/>
  <c r="Z413" i="9" s="1"/>
  <c r="Z382" i="9"/>
  <c r="Z375" i="9"/>
  <c r="Z356" i="9"/>
  <c r="Z357" i="9" s="1"/>
  <c r="V359" i="9"/>
  <c r="AB359" i="9" s="1"/>
  <c r="AC359" i="9" s="1"/>
  <c r="Z316" i="9"/>
  <c r="Z329" i="9"/>
  <c r="Z301" i="9"/>
  <c r="AB280" i="9"/>
  <c r="AC280" i="9" s="1"/>
  <c r="Z298" i="9"/>
  <c r="Z247" i="9"/>
  <c r="Z244" i="9"/>
  <c r="AB289" i="9"/>
  <c r="AB287" i="9"/>
  <c r="AC287" i="9" s="1"/>
  <c r="W232" i="9"/>
  <c r="W233" i="9" s="1"/>
  <c r="Z194" i="9"/>
  <c r="Z105" i="9"/>
  <c r="Z145" i="9"/>
  <c r="Z144" i="9"/>
  <c r="Z114" i="9"/>
  <c r="V21" i="9"/>
  <c r="Z521" i="9"/>
  <c r="Z505" i="9"/>
  <c r="Z483" i="9"/>
  <c r="Z475" i="9"/>
  <c r="Z438" i="9"/>
  <c r="W418" i="9"/>
  <c r="Z407" i="9"/>
  <c r="Z402" i="9"/>
  <c r="Z401" i="9"/>
  <c r="AC390" i="9"/>
  <c r="Z385" i="9"/>
  <c r="Z386" i="9" s="1"/>
  <c r="W356" i="9"/>
  <c r="W357" i="9" s="1"/>
  <c r="Z348" i="9"/>
  <c r="AC344" i="9"/>
  <c r="Z268" i="9"/>
  <c r="AC264" i="9"/>
  <c r="AC263" i="9"/>
  <c r="Z260" i="9"/>
  <c r="V276" i="9"/>
  <c r="AB276" i="9" s="1"/>
  <c r="AC276" i="9" s="1"/>
  <c r="Z275" i="9"/>
  <c r="Z251" i="9"/>
  <c r="Z250" i="9"/>
  <c r="AB243" i="9"/>
  <c r="AC243" i="9" s="1"/>
  <c r="V221" i="9"/>
  <c r="AB221" i="9" s="1"/>
  <c r="AC221" i="9" s="1"/>
  <c r="AB184" i="9"/>
  <c r="AC184" i="9" s="1"/>
  <c r="Z181" i="9"/>
  <c r="AB172" i="9"/>
  <c r="AC172" i="9" s="1"/>
  <c r="AC131" i="9"/>
  <c r="Z130" i="9"/>
  <c r="AC127" i="9"/>
  <c r="AC119" i="9"/>
  <c r="Z140" i="9"/>
  <c r="AB156" i="9"/>
  <c r="Z84" i="9"/>
  <c r="Z77" i="9"/>
  <c r="Z78" i="9" s="1"/>
  <c r="AB60" i="9"/>
  <c r="AC60" i="9" s="1"/>
  <c r="AC57" i="9"/>
  <c r="W57" i="9"/>
  <c r="AB46" i="9"/>
  <c r="AC46" i="9" s="1"/>
  <c r="W45" i="9"/>
  <c r="Z21" i="9"/>
  <c r="AC347" i="9"/>
  <c r="AC346" i="9"/>
  <c r="AC345" i="9"/>
  <c r="Z343" i="9"/>
  <c r="Z364" i="9"/>
  <c r="Z332" i="9"/>
  <c r="Z333" i="9" s="1"/>
  <c r="Z310" i="9"/>
  <c r="Z283" i="9"/>
  <c r="Z281" i="9"/>
  <c r="Z267" i="9"/>
  <c r="Z265" i="9"/>
  <c r="AC260" i="9"/>
  <c r="AC258" i="9"/>
  <c r="Z273" i="9"/>
  <c r="AB246" i="9"/>
  <c r="AC246" i="9" s="1"/>
  <c r="W287" i="9"/>
  <c r="Z213" i="9"/>
  <c r="Z228" i="9"/>
  <c r="Z227" i="9"/>
  <c r="AC203" i="9"/>
  <c r="AC205" i="9" s="1"/>
  <c r="Z195" i="9"/>
  <c r="Z164" i="9"/>
  <c r="Z165" i="9" s="1"/>
  <c r="Z171" i="9"/>
  <c r="Z107" i="9"/>
  <c r="Z147" i="9"/>
  <c r="Z132" i="9"/>
  <c r="AC129" i="9"/>
  <c r="Z126" i="9"/>
  <c r="AC125" i="9"/>
  <c r="AC123" i="9"/>
  <c r="Z120" i="9"/>
  <c r="Z157" i="9"/>
  <c r="Z112" i="9"/>
  <c r="AB111" i="9"/>
  <c r="AB152" i="9"/>
  <c r="AC152" i="9" s="1"/>
  <c r="Z92" i="9"/>
  <c r="Z83" i="9"/>
  <c r="Z68" i="9"/>
  <c r="Z55" i="9"/>
  <c r="Z54" i="9"/>
  <c r="Z51" i="9"/>
  <c r="AB36" i="9"/>
  <c r="W26" i="9"/>
  <c r="AB30" i="9"/>
  <c r="AC30" i="9" s="1"/>
  <c r="Z29" i="9"/>
  <c r="Z17" i="9"/>
  <c r="Z16" i="9"/>
  <c r="Z10" i="9"/>
  <c r="W889" i="9"/>
  <c r="AB889" i="9"/>
  <c r="AC889" i="9" s="1"/>
  <c r="W925" i="9"/>
  <c r="AB925" i="9"/>
  <c r="AC925" i="9" s="1"/>
  <c r="V641" i="9"/>
  <c r="AB641" i="9" s="1"/>
  <c r="AC641" i="9" s="1"/>
  <c r="AB888" i="9"/>
  <c r="AC888" i="9" s="1"/>
  <c r="AB924" i="9"/>
  <c r="AC924" i="9" s="1"/>
  <c r="Z923" i="9"/>
  <c r="V913" i="9"/>
  <c r="W913" i="9" s="1"/>
  <c r="Z908" i="9"/>
  <c r="W886" i="9"/>
  <c r="V884" i="9"/>
  <c r="W884" i="9" s="1"/>
  <c r="V902" i="9"/>
  <c r="W902" i="9" s="1"/>
  <c r="Z881" i="9"/>
  <c r="W871" i="9"/>
  <c r="W827" i="9"/>
  <c r="AB819" i="9"/>
  <c r="AC819" i="9" s="1"/>
  <c r="W818" i="9"/>
  <c r="V757" i="9"/>
  <c r="W757" i="9" s="1"/>
  <c r="V820" i="9"/>
  <c r="AB820" i="9" s="1"/>
  <c r="AC820" i="9" s="1"/>
  <c r="W719" i="9"/>
  <c r="AB719" i="9"/>
  <c r="AC719" i="9" s="1"/>
  <c r="V625" i="9"/>
  <c r="AB625" i="9" s="1"/>
  <c r="AC625" i="9" s="1"/>
  <c r="Z890" i="9"/>
  <c r="Z917" i="9"/>
  <c r="AC905" i="9"/>
  <c r="Z883" i="9"/>
  <c r="V880" i="9"/>
  <c r="W895" i="9"/>
  <c r="W858" i="9"/>
  <c r="W826" i="9"/>
  <c r="AB849" i="9"/>
  <c r="AB850" i="9" s="1"/>
  <c r="V812" i="9"/>
  <c r="AB723" i="9"/>
  <c r="AC723" i="9" s="1"/>
  <c r="W723" i="9"/>
  <c r="AB716" i="9"/>
  <c r="AC716" i="9" s="1"/>
  <c r="W716" i="9"/>
  <c r="W562" i="9"/>
  <c r="V728" i="9"/>
  <c r="AB728" i="9" s="1"/>
  <c r="AC728" i="9" s="1"/>
  <c r="W706" i="9"/>
  <c r="AB706" i="9"/>
  <c r="AC706" i="9" s="1"/>
  <c r="AB890" i="9"/>
  <c r="AC890" i="9" s="1"/>
  <c r="AB836" i="9"/>
  <c r="AC836" i="9" s="1"/>
  <c r="W836" i="9"/>
  <c r="W834" i="9"/>
  <c r="AB834" i="9"/>
  <c r="AC834" i="9" s="1"/>
  <c r="AB792" i="9"/>
  <c r="AC792" i="9" s="1"/>
  <c r="V704" i="9"/>
  <c r="AB704" i="9" s="1"/>
  <c r="AC704" i="9" s="1"/>
  <c r="V768" i="9"/>
  <c r="Z728" i="9"/>
  <c r="Z793" i="9"/>
  <c r="W692" i="9"/>
  <c r="AB692" i="9"/>
  <c r="AC692" i="9" s="1"/>
  <c r="V679" i="9"/>
  <c r="AB679" i="9" s="1"/>
  <c r="AC679" i="9" s="1"/>
  <c r="Z614" i="9"/>
  <c r="V579" i="9"/>
  <c r="AB579" i="9" s="1"/>
  <c r="AC579" i="9" s="1"/>
  <c r="W792" i="9"/>
  <c r="AB726" i="9"/>
  <c r="AC726" i="9" s="1"/>
  <c r="Z721" i="9"/>
  <c r="Z717" i="9"/>
  <c r="W714" i="9"/>
  <c r="AB714" i="9"/>
  <c r="AC714" i="9" s="1"/>
  <c r="Z700" i="9"/>
  <c r="Z697" i="9"/>
  <c r="AB696" i="9"/>
  <c r="V690" i="9"/>
  <c r="AB690" i="9" s="1"/>
  <c r="AC690" i="9" s="1"/>
  <c r="Z685" i="9"/>
  <c r="V797" i="9"/>
  <c r="W668" i="9"/>
  <c r="AB668" i="9"/>
  <c r="AC668" i="9" s="1"/>
  <c r="V751" i="9"/>
  <c r="W751" i="9" s="1"/>
  <c r="W546" i="9"/>
  <c r="AB546" i="9"/>
  <c r="AC546" i="9" s="1"/>
  <c r="AB492" i="9"/>
  <c r="AC492" i="9" s="1"/>
  <c r="W492" i="9"/>
  <c r="V458" i="9"/>
  <c r="W708" i="9"/>
  <c r="AB707" i="9"/>
  <c r="AC707" i="9" s="1"/>
  <c r="V700" i="9"/>
  <c r="AB700" i="9" s="1"/>
  <c r="AC700" i="9" s="1"/>
  <c r="AB693" i="9"/>
  <c r="AC693" i="9" s="1"/>
  <c r="Z684" i="9"/>
  <c r="W788" i="9"/>
  <c r="V645" i="9"/>
  <c r="W629" i="9"/>
  <c r="AB621" i="9"/>
  <c r="AC621" i="9" s="1"/>
  <c r="W621" i="9"/>
  <c r="V617" i="9"/>
  <c r="W777" i="9"/>
  <c r="AB777" i="9"/>
  <c r="AC777" i="9" s="1"/>
  <c r="W364" i="9"/>
  <c r="AB364" i="9"/>
  <c r="AC364" i="9" s="1"/>
  <c r="V313" i="9"/>
  <c r="AB313" i="9" s="1"/>
  <c r="W309" i="9"/>
  <c r="AB309" i="9"/>
  <c r="AC309" i="9" s="1"/>
  <c r="V153" i="9"/>
  <c r="AB153" i="9" s="1"/>
  <c r="W438" i="9"/>
  <c r="AB438" i="9"/>
  <c r="AC438" i="9" s="1"/>
  <c r="V403" i="9"/>
  <c r="W403" i="9" s="1"/>
  <c r="V371" i="9"/>
  <c r="AC918" i="9"/>
  <c r="AC916" i="9"/>
  <c r="AC914" i="9"/>
  <c r="Z887" i="9"/>
  <c r="AC910" i="9"/>
  <c r="Z909" i="9"/>
  <c r="AC908" i="9"/>
  <c r="Z905" i="9"/>
  <c r="W904" i="9"/>
  <c r="W903" i="9"/>
  <c r="AB883" i="9"/>
  <c r="AC883" i="9" s="1"/>
  <c r="AB881" i="9"/>
  <c r="AC881" i="9" s="1"/>
  <c r="Z879" i="9"/>
  <c r="Z831" i="9"/>
  <c r="Z834" i="9"/>
  <c r="Z812" i="9"/>
  <c r="Z813" i="9" s="1"/>
  <c r="Z792" i="9"/>
  <c r="Z724" i="9"/>
  <c r="Z714" i="9"/>
  <c r="AC712" i="9"/>
  <c r="Z704" i="9"/>
  <c r="W696" i="9"/>
  <c r="W686" i="9"/>
  <c r="AC798" i="9"/>
  <c r="W798" i="9"/>
  <c r="AB678" i="9"/>
  <c r="AC678" i="9" s="1"/>
  <c r="W675" i="9"/>
  <c r="AB796" i="9"/>
  <c r="W786" i="9"/>
  <c r="W659" i="9"/>
  <c r="W655" i="9"/>
  <c r="AB651" i="9"/>
  <c r="AC651" i="9" s="1"/>
  <c r="W651" i="9"/>
  <c r="AB644" i="9"/>
  <c r="AC644" i="9" s="1"/>
  <c r="W633" i="9"/>
  <c r="AB742" i="9"/>
  <c r="AC742" i="9" s="1"/>
  <c r="W771" i="9"/>
  <c r="Z752" i="9"/>
  <c r="W604" i="9"/>
  <c r="AB604" i="9"/>
  <c r="AC604" i="9" s="1"/>
  <c r="AB737" i="9"/>
  <c r="AC737" i="9" s="1"/>
  <c r="Z579" i="9"/>
  <c r="AB577" i="9"/>
  <c r="AC577" i="9" s="1"/>
  <c r="W585" i="9"/>
  <c r="AB585" i="9"/>
  <c r="AC585" i="9" s="1"/>
  <c r="AB548" i="9"/>
  <c r="AC548" i="9" s="1"/>
  <c r="AC472" i="9"/>
  <c r="AB422" i="9"/>
  <c r="AC422" i="9" s="1"/>
  <c r="W422" i="9"/>
  <c r="V430" i="9"/>
  <c r="W430" i="9" s="1"/>
  <c r="W431" i="9" s="1"/>
  <c r="W353" i="9"/>
  <c r="AB353" i="9"/>
  <c r="AC353" i="9" s="1"/>
  <c r="W307" i="9"/>
  <c r="AB307" i="9"/>
  <c r="V173" i="9"/>
  <c r="W890" i="9"/>
  <c r="W888" i="9"/>
  <c r="W917" i="9"/>
  <c r="W924" i="9"/>
  <c r="W923" i="9"/>
  <c r="W915" i="9"/>
  <c r="AC913" i="9"/>
  <c r="Z912" i="9"/>
  <c r="AB887" i="9"/>
  <c r="AC887" i="9" s="1"/>
  <c r="Z901" i="9"/>
  <c r="AB879" i="9"/>
  <c r="AC879" i="9" s="1"/>
  <c r="AB932" i="9"/>
  <c r="AC932" i="9" s="1"/>
  <c r="AB896" i="9"/>
  <c r="AC896" i="9" s="1"/>
  <c r="AB876" i="9"/>
  <c r="AC876" i="9" s="1"/>
  <c r="AB874" i="9"/>
  <c r="AC874" i="9" s="1"/>
  <c r="AB872" i="9"/>
  <c r="AC872" i="9" s="1"/>
  <c r="AB894" i="9"/>
  <c r="AC894" i="9" s="1"/>
  <c r="AB892" i="9"/>
  <c r="AB929" i="9"/>
  <c r="AC929" i="9" s="1"/>
  <c r="AB927" i="9"/>
  <c r="AB866" i="9"/>
  <c r="AC866" i="9" s="1"/>
  <c r="AB864" i="9"/>
  <c r="AB861" i="9"/>
  <c r="AC861" i="9" s="1"/>
  <c r="AB859" i="9"/>
  <c r="AC859" i="9" s="1"/>
  <c r="AB857" i="9"/>
  <c r="AC857" i="9" s="1"/>
  <c r="AB855" i="9"/>
  <c r="AC855" i="9" s="1"/>
  <c r="AB853" i="9"/>
  <c r="AC853" i="9" s="1"/>
  <c r="AB828" i="9"/>
  <c r="AC828" i="9" s="1"/>
  <c r="AB847" i="9"/>
  <c r="AC847" i="9" s="1"/>
  <c r="AB845" i="9"/>
  <c r="AC845" i="9" s="1"/>
  <c r="AB844" i="9"/>
  <c r="AC844" i="9" s="1"/>
  <c r="AB842" i="9"/>
  <c r="AC842" i="9" s="1"/>
  <c r="AB840" i="9"/>
  <c r="AC840" i="9" s="1"/>
  <c r="AB838" i="9"/>
  <c r="AC838" i="9" s="1"/>
  <c r="Z727" i="9"/>
  <c r="Z722" i="9"/>
  <c r="Z699" i="9"/>
  <c r="AB787" i="9"/>
  <c r="AC787" i="9" s="1"/>
  <c r="AB675" i="9"/>
  <c r="AC675" i="9" s="1"/>
  <c r="AB662" i="9"/>
  <c r="AC662" i="9" s="1"/>
  <c r="AB659" i="9"/>
  <c r="AC659" i="9" s="1"/>
  <c r="Z629" i="9"/>
  <c r="AB628" i="9"/>
  <c r="AC628" i="9" s="1"/>
  <c r="AB767" i="9"/>
  <c r="AC767" i="9" s="1"/>
  <c r="AB614" i="9"/>
  <c r="AC614" i="9" s="1"/>
  <c r="Z606" i="9"/>
  <c r="AC603" i="9"/>
  <c r="W603" i="9"/>
  <c r="AC602" i="9"/>
  <c r="W764" i="9"/>
  <c r="Z750" i="9"/>
  <c r="AB731" i="9"/>
  <c r="AC731" i="9" s="1"/>
  <c r="AB730" i="9"/>
  <c r="Z592" i="9"/>
  <c r="W591" i="9"/>
  <c r="AB591" i="9"/>
  <c r="AB572" i="9"/>
  <c r="AC572" i="9" s="1"/>
  <c r="AB567" i="9"/>
  <c r="AC567" i="9" s="1"/>
  <c r="W567" i="9"/>
  <c r="W564" i="9"/>
  <c r="V554" i="9"/>
  <c r="AB511" i="9"/>
  <c r="AC511" i="9" s="1"/>
  <c r="W499" i="9"/>
  <c r="AB499" i="9"/>
  <c r="W468" i="9"/>
  <c r="AB468" i="9"/>
  <c r="AC468" i="9" s="1"/>
  <c r="W462" i="9"/>
  <c r="AB462" i="9"/>
  <c r="AC462" i="9" s="1"/>
  <c r="AB442" i="9"/>
  <c r="AC442" i="9" s="1"/>
  <c r="W442" i="9"/>
  <c r="V380" i="9"/>
  <c r="AB380" i="9" s="1"/>
  <c r="AC380" i="9" s="1"/>
  <c r="Z790" i="9"/>
  <c r="Z679" i="9"/>
  <c r="Z678" i="9"/>
  <c r="Z797" i="9"/>
  <c r="Z671" i="9"/>
  <c r="AC666" i="9"/>
  <c r="Z784" i="9"/>
  <c r="Z655" i="9"/>
  <c r="Z649" i="9"/>
  <c r="Z646" i="9"/>
  <c r="Z635" i="9"/>
  <c r="AC633" i="9"/>
  <c r="Z625" i="9"/>
  <c r="Z617" i="9"/>
  <c r="Z616" i="9"/>
  <c r="Z769" i="9"/>
  <c r="Z610" i="9"/>
  <c r="Z754" i="9"/>
  <c r="Z739" i="9"/>
  <c r="Z738" i="9"/>
  <c r="Z735" i="9"/>
  <c r="Z596" i="9"/>
  <c r="AC749" i="9"/>
  <c r="Z734" i="9"/>
  <c r="Z595" i="9"/>
  <c r="Z804" i="9"/>
  <c r="Z805" i="9" s="1"/>
  <c r="Z574" i="9"/>
  <c r="Z563" i="9"/>
  <c r="Z516" i="9"/>
  <c r="W534" i="9"/>
  <c r="V532" i="9"/>
  <c r="Z542" i="9"/>
  <c r="W511" i="9"/>
  <c r="AC473" i="9"/>
  <c r="Z432" i="9"/>
  <c r="W424" i="9"/>
  <c r="W391" i="9"/>
  <c r="Z324" i="9"/>
  <c r="W108" i="9"/>
  <c r="AB108" i="9"/>
  <c r="AC696" i="9"/>
  <c r="Z690" i="9"/>
  <c r="AC686" i="9"/>
  <c r="Z680" i="9"/>
  <c r="Z674" i="9"/>
  <c r="Z666" i="9"/>
  <c r="AC786" i="9"/>
  <c r="Z782" i="9"/>
  <c r="Z660" i="9"/>
  <c r="AC655" i="9"/>
  <c r="Z781" i="9"/>
  <c r="Z641" i="9"/>
  <c r="Z633" i="9"/>
  <c r="Z630" i="9"/>
  <c r="Z619" i="9"/>
  <c r="Z775" i="9"/>
  <c r="AC771" i="9"/>
  <c r="Z768" i="9"/>
  <c r="Z615" i="9"/>
  <c r="Z605" i="9"/>
  <c r="Z763" i="9"/>
  <c r="Z601" i="9"/>
  <c r="Z600" i="9"/>
  <c r="AB733" i="9"/>
  <c r="AC733" i="9" s="1"/>
  <c r="Z575" i="9"/>
  <c r="Z587" i="9"/>
  <c r="Z589" i="9" s="1"/>
  <c r="Z584" i="9"/>
  <c r="Z568" i="9"/>
  <c r="Z581" i="9"/>
  <c r="Z554" i="9"/>
  <c r="W548" i="9"/>
  <c r="AB547" i="9"/>
  <c r="AC547" i="9" s="1"/>
  <c r="V517" i="9"/>
  <c r="V526" i="9"/>
  <c r="W530" i="9"/>
  <c r="Z486" i="9"/>
  <c r="Z458" i="9"/>
  <c r="AC453" i="9"/>
  <c r="AC423" i="9"/>
  <c r="Z430" i="9"/>
  <c r="Z431" i="9" s="1"/>
  <c r="V444" i="9"/>
  <c r="Z443" i="9"/>
  <c r="Z405" i="9"/>
  <c r="Z406" i="9" s="1"/>
  <c r="AB410" i="9"/>
  <c r="Z322" i="9"/>
  <c r="AC307" i="9"/>
  <c r="Z562" i="9"/>
  <c r="Z548" i="9"/>
  <c r="Z547" i="9"/>
  <c r="AB516" i="9"/>
  <c r="AC516" i="9" s="1"/>
  <c r="Z534" i="9"/>
  <c r="Z530" i="9"/>
  <c r="Z508" i="9"/>
  <c r="Z504" i="9"/>
  <c r="Z424" i="9"/>
  <c r="Z400" i="9"/>
  <c r="Z371" i="9"/>
  <c r="Z369" i="9"/>
  <c r="W378" i="9"/>
  <c r="AB363" i="9"/>
  <c r="AC363" i="9" s="1"/>
  <c r="AB306" i="9"/>
  <c r="W320" i="9"/>
  <c r="V235" i="9"/>
  <c r="W235" i="9" s="1"/>
  <c r="W137" i="9"/>
  <c r="AB137" i="9"/>
  <c r="AC137" i="9" s="1"/>
  <c r="Z564" i="9"/>
  <c r="Z551" i="9"/>
  <c r="Z550" i="9"/>
  <c r="AC532" i="9"/>
  <c r="Z539" i="9"/>
  <c r="Z514" i="9"/>
  <c r="Z473" i="9"/>
  <c r="Z447" i="9"/>
  <c r="AB419" i="9"/>
  <c r="AC419" i="9" s="1"/>
  <c r="AB388" i="9"/>
  <c r="AB378" i="9"/>
  <c r="AC378" i="9" s="1"/>
  <c r="AB377" i="9"/>
  <c r="AC377" i="9" s="1"/>
  <c r="AB303" i="9"/>
  <c r="AB304" i="9" s="1"/>
  <c r="AB236" i="9"/>
  <c r="AC236" i="9" s="1"/>
  <c r="V263" i="9"/>
  <c r="W263" i="9" s="1"/>
  <c r="V252" i="9"/>
  <c r="Z388" i="9"/>
  <c r="Z394" i="9"/>
  <c r="AC373" i="9"/>
  <c r="AC374" i="9" s="1"/>
  <c r="Z383" i="9"/>
  <c r="Z380" i="9"/>
  <c r="Z376" i="9"/>
  <c r="Z358" i="9"/>
  <c r="Z352" i="9"/>
  <c r="Z355" i="9" s="1"/>
  <c r="Z315" i="9"/>
  <c r="Z314" i="9"/>
  <c r="AC313" i="9"/>
  <c r="Z326" i="9"/>
  <c r="Z325" i="9"/>
  <c r="Z321" i="9"/>
  <c r="Z320" i="9"/>
  <c r="W303" i="9"/>
  <c r="W304" i="9" s="1"/>
  <c r="W279" i="9"/>
  <c r="V257" i="9"/>
  <c r="W257" i="9" s="1"/>
  <c r="W200" i="9"/>
  <c r="AB200" i="9"/>
  <c r="AC200" i="9" s="1"/>
  <c r="V190" i="9"/>
  <c r="AB190" i="9" s="1"/>
  <c r="AC190" i="9" s="1"/>
  <c r="Z183" i="9"/>
  <c r="Z169" i="9"/>
  <c r="Z437" i="9"/>
  <c r="Z399" i="9"/>
  <c r="Z341" i="9"/>
  <c r="AC348" i="9"/>
  <c r="Z365" i="9"/>
  <c r="Z313" i="9"/>
  <c r="AC323" i="9"/>
  <c r="AC320" i="9"/>
  <c r="Z330" i="9"/>
  <c r="Z336" i="9"/>
  <c r="Z303" i="9"/>
  <c r="Z304" i="9" s="1"/>
  <c r="AB238" i="9"/>
  <c r="AC238" i="9" s="1"/>
  <c r="Z235" i="9"/>
  <c r="Z280" i="9"/>
  <c r="AC269" i="9"/>
  <c r="W267" i="9"/>
  <c r="AC266" i="9"/>
  <c r="W272" i="9"/>
  <c r="W178" i="9"/>
  <c r="W179" i="9" s="1"/>
  <c r="V164" i="9"/>
  <c r="W164" i="9" s="1"/>
  <c r="W165" i="9" s="1"/>
  <c r="Z238" i="9"/>
  <c r="Z236" i="9"/>
  <c r="Z282" i="9"/>
  <c r="Z278" i="9"/>
  <c r="AC265" i="9"/>
  <c r="Z262" i="9"/>
  <c r="Z252" i="9"/>
  <c r="Z291" i="9"/>
  <c r="AC228" i="9"/>
  <c r="AB220" i="9"/>
  <c r="AC220" i="9" s="1"/>
  <c r="W217" i="9"/>
  <c r="AB217" i="9"/>
  <c r="AC217" i="9" s="1"/>
  <c r="Z193" i="9"/>
  <c r="W166" i="9"/>
  <c r="Z334" i="9"/>
  <c r="Z237" i="9"/>
  <c r="Z269" i="9"/>
  <c r="AC267" i="9"/>
  <c r="Z266" i="9"/>
  <c r="W261" i="9"/>
  <c r="Z276" i="9"/>
  <c r="W298" i="9"/>
  <c r="AB298" i="9"/>
  <c r="AB293" i="9"/>
  <c r="AC293" i="9" s="1"/>
  <c r="W293" i="9"/>
  <c r="W289" i="9"/>
  <c r="Z214" i="9"/>
  <c r="W223" i="9"/>
  <c r="AB223" i="9"/>
  <c r="AC223" i="9" s="1"/>
  <c r="W203" i="9"/>
  <c r="AB193" i="9"/>
  <c r="AC193" i="9" s="1"/>
  <c r="W192" i="9"/>
  <c r="AB192" i="9"/>
  <c r="AC192" i="9" s="1"/>
  <c r="W181" i="9"/>
  <c r="AB181" i="9"/>
  <c r="AC181" i="9" s="1"/>
  <c r="AC259" i="9"/>
  <c r="AC257" i="9"/>
  <c r="AC256" i="9"/>
  <c r="Z248" i="9"/>
  <c r="Z246" i="9"/>
  <c r="Z245" i="9"/>
  <c r="AC272" i="9"/>
  <c r="Z271" i="9"/>
  <c r="Z254" i="9"/>
  <c r="Z255" i="9" s="1"/>
  <c r="Z240" i="9"/>
  <c r="Z292" i="9"/>
  <c r="Z288" i="9"/>
  <c r="Z212" i="9"/>
  <c r="AB199" i="9"/>
  <c r="AC199" i="9" s="1"/>
  <c r="Z189" i="9"/>
  <c r="Z197" i="9"/>
  <c r="AB176" i="9"/>
  <c r="Z185" i="9"/>
  <c r="Z180" i="9"/>
  <c r="Z116" i="9"/>
  <c r="W143" i="9"/>
  <c r="AB135" i="9"/>
  <c r="AC135" i="9" s="1"/>
  <c r="W135" i="9"/>
  <c r="V157" i="9"/>
  <c r="W157" i="9" s="1"/>
  <c r="W47" i="9"/>
  <c r="AB47" i="9"/>
  <c r="AC47" i="9" s="1"/>
  <c r="AC262" i="9"/>
  <c r="Z257" i="9"/>
  <c r="Z274" i="9"/>
  <c r="Z297" i="9"/>
  <c r="AB247" i="9"/>
  <c r="AC247" i="9" s="1"/>
  <c r="Z243" i="9"/>
  <c r="AC227" i="9"/>
  <c r="AC229" i="9" s="1"/>
  <c r="Z222" i="9"/>
  <c r="Z201" i="9"/>
  <c r="AB209" i="9"/>
  <c r="Z190" i="9"/>
  <c r="Z184" i="9"/>
  <c r="Z173" i="9"/>
  <c r="AB149" i="9"/>
  <c r="AB138" i="9"/>
  <c r="AC138" i="9" s="1"/>
  <c r="Z158" i="9"/>
  <c r="AB155" i="9"/>
  <c r="Z71" i="9"/>
  <c r="V39" i="9"/>
  <c r="W39" i="9" s="1"/>
  <c r="W15" i="9"/>
  <c r="AB15" i="9"/>
  <c r="AC15" i="9" s="1"/>
  <c r="AC149" i="9"/>
  <c r="Z159" i="9"/>
  <c r="W156" i="9"/>
  <c r="W114" i="9"/>
  <c r="Z103" i="9"/>
  <c r="V75" i="9"/>
  <c r="W75" i="9" s="1"/>
  <c r="V72" i="9"/>
  <c r="W72" i="9" s="1"/>
  <c r="V71" i="9"/>
  <c r="V84" i="9"/>
  <c r="AB84" i="9" s="1"/>
  <c r="AC84" i="9" s="1"/>
  <c r="V77" i="9"/>
  <c r="AB53" i="9"/>
  <c r="AC53" i="9" s="1"/>
  <c r="W53" i="9"/>
  <c r="W51" i="9"/>
  <c r="AB13" i="9"/>
  <c r="AC13" i="9" s="1"/>
  <c r="Z134" i="9"/>
  <c r="Z155" i="9"/>
  <c r="AB114" i="9"/>
  <c r="AC114" i="9" s="1"/>
  <c r="AB11" i="9"/>
  <c r="AC11" i="9" s="1"/>
  <c r="W11" i="9"/>
  <c r="W95" i="9"/>
  <c r="AC74" i="9"/>
  <c r="AC76" i="9" s="1"/>
  <c r="W82" i="9"/>
  <c r="Z79" i="9"/>
  <c r="Z64" i="9"/>
  <c r="Z61" i="9"/>
  <c r="AB56" i="9"/>
  <c r="AC56" i="9" s="1"/>
  <c r="AB55" i="9"/>
  <c r="Z50" i="9"/>
  <c r="AC45" i="9"/>
  <c r="AC26" i="9"/>
  <c r="Z30" i="9"/>
  <c r="Z22" i="9"/>
  <c r="AB52" i="9"/>
  <c r="AC52" i="9" s="1"/>
  <c r="Z152" i="9"/>
  <c r="Z98" i="9"/>
  <c r="AB95" i="9"/>
  <c r="Z89" i="9"/>
  <c r="Z90" i="9" s="1"/>
  <c r="Z47" i="9"/>
  <c r="Z36" i="9"/>
  <c r="Z28" i="9"/>
  <c r="Z13" i="9"/>
  <c r="W912" i="9"/>
  <c r="V821" i="9"/>
  <c r="AB821" i="9" s="1"/>
  <c r="AC821" i="9" s="1"/>
  <c r="AB808" i="9"/>
  <c r="AC808" i="9" s="1"/>
  <c r="V724" i="9"/>
  <c r="AB724" i="9" s="1"/>
  <c r="AC724" i="9" s="1"/>
  <c r="AB791" i="9"/>
  <c r="AC791" i="9" s="1"/>
  <c r="V709" i="9"/>
  <c r="AB703" i="9"/>
  <c r="AC703" i="9" s="1"/>
  <c r="V802" i="9"/>
  <c r="AB802" i="9" s="1"/>
  <c r="AC802" i="9" s="1"/>
  <c r="AB689" i="9"/>
  <c r="AC689" i="9" s="1"/>
  <c r="AB684" i="9"/>
  <c r="AC684" i="9" s="1"/>
  <c r="V680" i="9"/>
  <c r="AB680" i="9" s="1"/>
  <c r="AC680" i="9" s="1"/>
  <c r="V671" i="9"/>
  <c r="AB671" i="9" s="1"/>
  <c r="AC671" i="9" s="1"/>
  <c r="AB665" i="9"/>
  <c r="AC665" i="9" s="1"/>
  <c r="V660" i="9"/>
  <c r="AB660" i="9" s="1"/>
  <c r="AC660" i="9" s="1"/>
  <c r="AB654" i="9"/>
  <c r="AC654" i="9" s="1"/>
  <c r="V646" i="9"/>
  <c r="AB640" i="9"/>
  <c r="AC640" i="9" s="1"/>
  <c r="V630" i="9"/>
  <c r="AB630" i="9" s="1"/>
  <c r="AC630" i="9" s="1"/>
  <c r="AB624" i="9"/>
  <c r="AC624" i="9" s="1"/>
  <c r="V616" i="9"/>
  <c r="AB616" i="9" s="1"/>
  <c r="AC616" i="9" s="1"/>
  <c r="AB774" i="9"/>
  <c r="AC774" i="9" s="1"/>
  <c r="V615" i="9"/>
  <c r="AB615" i="9" s="1"/>
  <c r="AC615" i="9" s="1"/>
  <c r="AB740" i="9"/>
  <c r="AC740" i="9" s="1"/>
  <c r="V754" i="9"/>
  <c r="W754" i="9" s="1"/>
  <c r="V765" i="9"/>
  <c r="AB765" i="9" s="1"/>
  <c r="AC765" i="9" s="1"/>
  <c r="V735" i="9"/>
  <c r="AB735" i="9" s="1"/>
  <c r="AC735" i="9" s="1"/>
  <c r="AB596" i="9"/>
  <c r="AC596" i="9" s="1"/>
  <c r="AB571" i="9"/>
  <c r="AC571" i="9" s="1"/>
  <c r="AB551" i="9"/>
  <c r="AC551" i="9" s="1"/>
  <c r="W550" i="9"/>
  <c r="AB550" i="9"/>
  <c r="AC550" i="9" s="1"/>
  <c r="W538" i="9"/>
  <c r="AB538" i="9"/>
  <c r="AC538" i="9" s="1"/>
  <c r="V508" i="9"/>
  <c r="AB508" i="9" s="1"/>
  <c r="AC508" i="9" s="1"/>
  <c r="AB521" i="9"/>
  <c r="AC521" i="9" s="1"/>
  <c r="V505" i="9"/>
  <c r="AB505" i="9" s="1"/>
  <c r="AC505" i="9" s="1"/>
  <c r="AB466" i="9"/>
  <c r="W471" i="9"/>
  <c r="AB471" i="9"/>
  <c r="AC471" i="9" s="1"/>
  <c r="W447" i="9"/>
  <c r="AB447" i="9"/>
  <c r="AC447" i="9" s="1"/>
  <c r="W440" i="9"/>
  <c r="AB440" i="9"/>
  <c r="AC440" i="9" s="1"/>
  <c r="V379" i="9"/>
  <c r="AB379" i="9" s="1"/>
  <c r="AC379" i="9" s="1"/>
  <c r="V339" i="9"/>
  <c r="V354" i="9"/>
  <c r="V278" i="9"/>
  <c r="W244" i="9"/>
  <c r="AB244" i="9"/>
  <c r="AC244" i="9" s="1"/>
  <c r="AB219" i="9"/>
  <c r="W219" i="9"/>
  <c r="W189" i="9"/>
  <c r="AB189" i="9"/>
  <c r="AC189" i="9" s="1"/>
  <c r="AB206" i="9"/>
  <c r="AC206" i="9" s="1"/>
  <c r="W185" i="9"/>
  <c r="AB185" i="9"/>
  <c r="AC185" i="9" s="1"/>
  <c r="V142" i="9"/>
  <c r="V127" i="9"/>
  <c r="W127" i="9" s="1"/>
  <c r="W907" i="9"/>
  <c r="AB886" i="9"/>
  <c r="AC886" i="9" s="1"/>
  <c r="Z902" i="9"/>
  <c r="W881" i="9"/>
  <c r="Z880" i="9"/>
  <c r="W879" i="9"/>
  <c r="AB878" i="9"/>
  <c r="AC878" i="9" s="1"/>
  <c r="W932" i="9"/>
  <c r="Z931" i="9"/>
  <c r="Z933" i="9" s="1"/>
  <c r="AB877" i="9"/>
  <c r="AC877" i="9" s="1"/>
  <c r="W876" i="9"/>
  <c r="Z875" i="9"/>
  <c r="AB873" i="9"/>
  <c r="AC873" i="9" s="1"/>
  <c r="W872" i="9"/>
  <c r="Z895" i="9"/>
  <c r="Z922" i="9"/>
  <c r="AB928" i="9"/>
  <c r="AC928" i="9" s="1"/>
  <c r="Z871" i="9"/>
  <c r="AB865" i="9"/>
  <c r="AC865" i="9" s="1"/>
  <c r="W864" i="9"/>
  <c r="Z868" i="9"/>
  <c r="Z869" i="9" s="1"/>
  <c r="AB860" i="9"/>
  <c r="AC860" i="9" s="1"/>
  <c r="W859" i="9"/>
  <c r="Z858" i="9"/>
  <c r="W855" i="9"/>
  <c r="Z854" i="9"/>
  <c r="AB852" i="9"/>
  <c r="W828" i="9"/>
  <c r="Z827" i="9"/>
  <c r="W845" i="9"/>
  <c r="Z826" i="9"/>
  <c r="W842" i="9"/>
  <c r="Z841" i="9"/>
  <c r="AB839" i="9"/>
  <c r="AC839" i="9" s="1"/>
  <c r="W838" i="9"/>
  <c r="Z837" i="9"/>
  <c r="AB835" i="9"/>
  <c r="AC835" i="9" s="1"/>
  <c r="Z823" i="9"/>
  <c r="V815" i="9"/>
  <c r="W815" i="9" s="1"/>
  <c r="AB727" i="9"/>
  <c r="AC727" i="9" s="1"/>
  <c r="Z726" i="9"/>
  <c r="V720" i="9"/>
  <c r="AB720" i="9" s="1"/>
  <c r="AC720" i="9" s="1"/>
  <c r="AB718" i="9"/>
  <c r="AC718" i="9" s="1"/>
  <c r="AB715" i="9"/>
  <c r="AC715" i="9" s="1"/>
  <c r="Z711" i="9"/>
  <c r="V705" i="9"/>
  <c r="AB702" i="9"/>
  <c r="AC702" i="9" s="1"/>
  <c r="AB699" i="9"/>
  <c r="AC699" i="9" s="1"/>
  <c r="Z695" i="9"/>
  <c r="V691" i="9"/>
  <c r="AB691" i="9" s="1"/>
  <c r="AC691" i="9" s="1"/>
  <c r="AB688" i="9"/>
  <c r="AC688" i="9" s="1"/>
  <c r="AB685" i="9"/>
  <c r="AC685" i="9" s="1"/>
  <c r="AB683" i="9"/>
  <c r="AC683" i="9" s="1"/>
  <c r="AB682" i="9"/>
  <c r="AC682" i="9" s="1"/>
  <c r="V676" i="9"/>
  <c r="AB676" i="9" s="1"/>
  <c r="AC676" i="9" s="1"/>
  <c r="Z796" i="9"/>
  <c r="V667" i="9"/>
  <c r="AB667" i="9" s="1"/>
  <c r="AC667" i="9" s="1"/>
  <c r="AB664" i="9"/>
  <c r="AC664" i="9" s="1"/>
  <c r="AB785" i="9"/>
  <c r="AC785" i="9" s="1"/>
  <c r="Z662" i="9"/>
  <c r="V656" i="9"/>
  <c r="AB656" i="9" s="1"/>
  <c r="AC656" i="9" s="1"/>
  <c r="AB653" i="9"/>
  <c r="AC653" i="9" s="1"/>
  <c r="AB650" i="9"/>
  <c r="AC650" i="9" s="1"/>
  <c r="Z648" i="9"/>
  <c r="V642" i="9"/>
  <c r="AB642" i="9" s="1"/>
  <c r="AC642" i="9" s="1"/>
  <c r="AB639" i="9"/>
  <c r="AC639" i="9" s="1"/>
  <c r="AB636" i="9"/>
  <c r="AC636" i="9" s="1"/>
  <c r="Z632" i="9"/>
  <c r="V626" i="9"/>
  <c r="AB626" i="9" s="1"/>
  <c r="AC626" i="9" s="1"/>
  <c r="AB623" i="9"/>
  <c r="AC623" i="9" s="1"/>
  <c r="AB620" i="9"/>
  <c r="AC620" i="9" s="1"/>
  <c r="Z742" i="9"/>
  <c r="V776" i="9"/>
  <c r="AB773" i="9"/>
  <c r="AC773" i="9" s="1"/>
  <c r="AB770" i="9"/>
  <c r="AC770" i="9" s="1"/>
  <c r="Z767" i="9"/>
  <c r="V611" i="9"/>
  <c r="AB611" i="9" s="1"/>
  <c r="AC611" i="9" s="1"/>
  <c r="AB609" i="9"/>
  <c r="AC609" i="9" s="1"/>
  <c r="V761" i="9"/>
  <c r="AB761" i="9" s="1"/>
  <c r="AC761" i="9" s="1"/>
  <c r="AB605" i="9"/>
  <c r="AC605" i="9" s="1"/>
  <c r="Z602" i="9"/>
  <c r="V598" i="9"/>
  <c r="AB598" i="9" s="1"/>
  <c r="AC598" i="9" s="1"/>
  <c r="AB581" i="9"/>
  <c r="V565" i="9"/>
  <c r="AB565" i="9" s="1"/>
  <c r="AC565" i="9" s="1"/>
  <c r="W506" i="9"/>
  <c r="AB506" i="9"/>
  <c r="AC506" i="9" s="1"/>
  <c r="V443" i="9"/>
  <c r="V393" i="9"/>
  <c r="V360" i="9"/>
  <c r="AB360" i="9" s="1"/>
  <c r="AC360" i="9" s="1"/>
  <c r="AB317" i="9"/>
  <c r="AC317" i="9" s="1"/>
  <c r="W317" i="9"/>
  <c r="W332" i="9"/>
  <c r="W333" i="9" s="1"/>
  <c r="AB332" i="9"/>
  <c r="V310" i="9"/>
  <c r="AB310" i="9" s="1"/>
  <c r="AC310" i="9" s="1"/>
  <c r="V284" i="9"/>
  <c r="V807" i="9"/>
  <c r="V717" i="9"/>
  <c r="AB717" i="9" s="1"/>
  <c r="AC717" i="9" s="1"/>
  <c r="V701" i="9"/>
  <c r="AB701" i="9" s="1"/>
  <c r="AC701" i="9" s="1"/>
  <c r="V687" i="9"/>
  <c r="AB687" i="9" s="1"/>
  <c r="AC687" i="9" s="1"/>
  <c r="V799" i="9"/>
  <c r="AB799" i="9" s="1"/>
  <c r="AC799" i="9" s="1"/>
  <c r="V663" i="9"/>
  <c r="AB663" i="9" s="1"/>
  <c r="AC663" i="9" s="1"/>
  <c r="V652" i="9"/>
  <c r="AB652" i="9" s="1"/>
  <c r="AC652" i="9" s="1"/>
  <c r="V638" i="9"/>
  <c r="AB638" i="9" s="1"/>
  <c r="AC638" i="9" s="1"/>
  <c r="V622" i="9"/>
  <c r="AB622" i="9" s="1"/>
  <c r="AC622" i="9" s="1"/>
  <c r="V772" i="9"/>
  <c r="AB772" i="9" s="1"/>
  <c r="AC772" i="9" s="1"/>
  <c r="V608" i="9"/>
  <c r="AB608" i="9" s="1"/>
  <c r="AC608" i="9" s="1"/>
  <c r="V607" i="9"/>
  <c r="AB607" i="9" s="1"/>
  <c r="AC607" i="9" s="1"/>
  <c r="V732" i="9"/>
  <c r="AB804" i="9"/>
  <c r="V560" i="9"/>
  <c r="W566" i="9"/>
  <c r="AB566" i="9"/>
  <c r="AC566" i="9" s="1"/>
  <c r="V549" i="9"/>
  <c r="AB549" i="9" s="1"/>
  <c r="AC549" i="9" s="1"/>
  <c r="V527" i="9"/>
  <c r="AB527" i="9" s="1"/>
  <c r="AC527" i="9" s="1"/>
  <c r="W509" i="9"/>
  <c r="AB509" i="9"/>
  <c r="AC509" i="9" s="1"/>
  <c r="W455" i="9"/>
  <c r="W456" i="9" s="1"/>
  <c r="AB455" i="9"/>
  <c r="AB456" i="9" s="1"/>
  <c r="V314" i="9"/>
  <c r="AB314" i="9" s="1"/>
  <c r="AC314" i="9" s="1"/>
  <c r="V264" i="9"/>
  <c r="W264" i="9" s="1"/>
  <c r="V262" i="9"/>
  <c r="W262" i="9" s="1"/>
  <c r="W274" i="9"/>
  <c r="AB274" i="9"/>
  <c r="AC274" i="9" s="1"/>
  <c r="V212" i="9"/>
  <c r="V228" i="9"/>
  <c r="V230" i="9"/>
  <c r="V182" i="9"/>
  <c r="AB182" i="9" s="1"/>
  <c r="AC182" i="9" s="1"/>
  <c r="V125" i="9"/>
  <c r="W125" i="9" s="1"/>
  <c r="V119" i="9"/>
  <c r="W119" i="9" s="1"/>
  <c r="Z913" i="9"/>
  <c r="Z911" i="9"/>
  <c r="W887" i="9"/>
  <c r="W909" i="9"/>
  <c r="W908" i="9"/>
  <c r="W906" i="9"/>
  <c r="Z886" i="9"/>
  <c r="Z904" i="9"/>
  <c r="W885" i="9"/>
  <c r="W883" i="9"/>
  <c r="Z882" i="9"/>
  <c r="Z878" i="9"/>
  <c r="W896" i="9"/>
  <c r="Z877" i="9"/>
  <c r="W874" i="9"/>
  <c r="Z873" i="9"/>
  <c r="AB895" i="9"/>
  <c r="AC895" i="9" s="1"/>
  <c r="W894" i="9"/>
  <c r="Z893" i="9"/>
  <c r="W929" i="9"/>
  <c r="Z928" i="9"/>
  <c r="W866" i="9"/>
  <c r="Z865" i="9"/>
  <c r="AB868" i="9"/>
  <c r="W861" i="9"/>
  <c r="Z860" i="9"/>
  <c r="AB858" i="9"/>
  <c r="AC858" i="9" s="1"/>
  <c r="W857" i="9"/>
  <c r="Z856" i="9"/>
  <c r="AB854" i="9"/>
  <c r="AC854" i="9" s="1"/>
  <c r="W853" i="9"/>
  <c r="Z852" i="9"/>
  <c r="AB827" i="9"/>
  <c r="AC827" i="9" s="1"/>
  <c r="W847" i="9"/>
  <c r="Z846" i="9"/>
  <c r="W831" i="9"/>
  <c r="W844" i="9"/>
  <c r="Z843" i="9"/>
  <c r="AB841" i="9"/>
  <c r="AC841" i="9" s="1"/>
  <c r="W840" i="9"/>
  <c r="Z839" i="9"/>
  <c r="V833" i="9"/>
  <c r="AB822" i="9"/>
  <c r="AC822" i="9" s="1"/>
  <c r="Z808" i="9"/>
  <c r="V793" i="9"/>
  <c r="AB793" i="9" s="1"/>
  <c r="AC793" i="9" s="1"/>
  <c r="AB725" i="9"/>
  <c r="AC725" i="9" s="1"/>
  <c r="Z791" i="9"/>
  <c r="V713" i="9"/>
  <c r="AB713" i="9" s="1"/>
  <c r="AC713" i="9" s="1"/>
  <c r="AB710" i="9"/>
  <c r="AC710" i="9" s="1"/>
  <c r="Z703" i="9"/>
  <c r="V697" i="9"/>
  <c r="AB697" i="9" s="1"/>
  <c r="AC697" i="9" s="1"/>
  <c r="AB694" i="9"/>
  <c r="AC694" i="9" s="1"/>
  <c r="Z689" i="9"/>
  <c r="V789" i="9"/>
  <c r="AB789" i="9" s="1"/>
  <c r="AC789" i="9" s="1"/>
  <c r="AB681" i="9"/>
  <c r="AC681" i="9" s="1"/>
  <c r="V673" i="9"/>
  <c r="AB673" i="9" s="1"/>
  <c r="AC673" i="9" s="1"/>
  <c r="AB672" i="9"/>
  <c r="AC672" i="9" s="1"/>
  <c r="Z665" i="9"/>
  <c r="V783" i="9"/>
  <c r="AB783" i="9" s="1"/>
  <c r="AC783" i="9" s="1"/>
  <c r="AB661" i="9"/>
  <c r="AC661" i="9" s="1"/>
  <c r="Z654" i="9"/>
  <c r="V780" i="9"/>
  <c r="AB780" i="9" s="1"/>
  <c r="AC780" i="9" s="1"/>
  <c r="AB647" i="9"/>
  <c r="AC647" i="9" s="1"/>
  <c r="Z640" i="9"/>
  <c r="V634" i="9"/>
  <c r="AB634" i="9" s="1"/>
  <c r="AC634" i="9" s="1"/>
  <c r="AB631" i="9"/>
  <c r="AC631" i="9" s="1"/>
  <c r="Z624" i="9"/>
  <c r="V618" i="9"/>
  <c r="AB618" i="9" s="1"/>
  <c r="AC618" i="9" s="1"/>
  <c r="AB741" i="9"/>
  <c r="Z774" i="9"/>
  <c r="V744" i="9"/>
  <c r="AB766" i="9"/>
  <c r="AC766" i="9" s="1"/>
  <c r="Z740" i="9"/>
  <c r="V739" i="9"/>
  <c r="AB739" i="9" s="1"/>
  <c r="AC739" i="9" s="1"/>
  <c r="AB738" i="9"/>
  <c r="AC738" i="9" s="1"/>
  <c r="AB736" i="9"/>
  <c r="AC736" i="9" s="1"/>
  <c r="W746" i="9"/>
  <c r="AB746" i="9"/>
  <c r="W576" i="9"/>
  <c r="AB576" i="9"/>
  <c r="AC576" i="9" s="1"/>
  <c r="V573" i="9"/>
  <c r="AB573" i="9" s="1"/>
  <c r="AC573" i="9" s="1"/>
  <c r="W584" i="9"/>
  <c r="AB584" i="9"/>
  <c r="AC584" i="9" s="1"/>
  <c r="W543" i="9"/>
  <c r="AB543" i="9"/>
  <c r="V537" i="9"/>
  <c r="V486" i="9"/>
  <c r="V478" i="9"/>
  <c r="AB478" i="9" s="1"/>
  <c r="AC478" i="9" s="1"/>
  <c r="V480" i="9"/>
  <c r="V416" i="9"/>
  <c r="AB416" i="9" s="1"/>
  <c r="AC416" i="9" s="1"/>
  <c r="V415" i="9"/>
  <c r="V436" i="9"/>
  <c r="W376" i="9"/>
  <c r="AB376" i="9"/>
  <c r="AC376" i="9" s="1"/>
  <c r="W823" i="9"/>
  <c r="AC794" i="9"/>
  <c r="W726" i="9"/>
  <c r="W791" i="9"/>
  <c r="W711" i="9"/>
  <c r="W703" i="9"/>
  <c r="AC698" i="9"/>
  <c r="W695" i="9"/>
  <c r="W689" i="9"/>
  <c r="W682" i="9"/>
  <c r="W678" i="9"/>
  <c r="W796" i="9"/>
  <c r="W665" i="9"/>
  <c r="W662" i="9"/>
  <c r="W654" i="9"/>
  <c r="W648" i="9"/>
  <c r="W640" i="9"/>
  <c r="W632" i="9"/>
  <c r="W624" i="9"/>
  <c r="W742" i="9"/>
  <c r="W774" i="9"/>
  <c r="AC769" i="9"/>
  <c r="W767" i="9"/>
  <c r="AC612" i="9"/>
  <c r="W740" i="9"/>
  <c r="W602" i="9"/>
  <c r="W600" i="9"/>
  <c r="W734" i="9"/>
  <c r="V592" i="9"/>
  <c r="AB592" i="9" s="1"/>
  <c r="AC592" i="9" s="1"/>
  <c r="W577" i="9"/>
  <c r="V570" i="9"/>
  <c r="AB570" i="9" s="1"/>
  <c r="AC570" i="9" s="1"/>
  <c r="AC569" i="9"/>
  <c r="V583" i="9"/>
  <c r="AB583" i="9" s="1"/>
  <c r="AC583" i="9" s="1"/>
  <c r="AB563" i="9"/>
  <c r="AC563" i="9" s="1"/>
  <c r="V518" i="9"/>
  <c r="AB518" i="9" s="1"/>
  <c r="AC518" i="9" s="1"/>
  <c r="Z535" i="9"/>
  <c r="V541" i="9"/>
  <c r="AB514" i="9"/>
  <c r="AC514" i="9" s="1"/>
  <c r="V523" i="9"/>
  <c r="AB520" i="9"/>
  <c r="V494" i="9"/>
  <c r="W494" i="9" s="1"/>
  <c r="W495" i="9" s="1"/>
  <c r="V474" i="9"/>
  <c r="AB474" i="9" s="1"/>
  <c r="AC474" i="9" s="1"/>
  <c r="AB463" i="9"/>
  <c r="AC463" i="9" s="1"/>
  <c r="Z450" i="9"/>
  <c r="V453" i="9"/>
  <c r="W453" i="9" s="1"/>
  <c r="W421" i="9"/>
  <c r="AB421" i="9"/>
  <c r="AC421" i="9" s="1"/>
  <c r="AB441" i="9"/>
  <c r="AC441" i="9" s="1"/>
  <c r="AB407" i="9"/>
  <c r="AB397" i="9"/>
  <c r="V401" i="9"/>
  <c r="W401" i="9" s="1"/>
  <c r="V345" i="9"/>
  <c r="W345" i="9" s="1"/>
  <c r="V316" i="9"/>
  <c r="AB316" i="9" s="1"/>
  <c r="AC316" i="9" s="1"/>
  <c r="AB311" i="9"/>
  <c r="AC311" i="9" s="1"/>
  <c r="W311" i="9"/>
  <c r="AB334" i="9"/>
  <c r="V256" i="9"/>
  <c r="V245" i="9"/>
  <c r="AB245" i="9" s="1"/>
  <c r="AC245" i="9" s="1"/>
  <c r="V286" i="9"/>
  <c r="W835" i="9"/>
  <c r="W819" i="9"/>
  <c r="W727" i="9"/>
  <c r="W722" i="9"/>
  <c r="W715" i="9"/>
  <c r="W707" i="9"/>
  <c r="W699" i="9"/>
  <c r="W693" i="9"/>
  <c r="W685" i="9"/>
  <c r="W684" i="9"/>
  <c r="W787" i="9"/>
  <c r="AC677" i="9"/>
  <c r="W756" i="9"/>
  <c r="W669" i="9"/>
  <c r="W785" i="9"/>
  <c r="W658" i="9"/>
  <c r="W650" i="9"/>
  <c r="W644" i="9"/>
  <c r="W636" i="9"/>
  <c r="W628" i="9"/>
  <c r="W620" i="9"/>
  <c r="AC741" i="9"/>
  <c r="W778" i="9"/>
  <c r="W770" i="9"/>
  <c r="W613" i="9"/>
  <c r="AC755" i="9"/>
  <c r="AC753" i="9"/>
  <c r="AC752" i="9"/>
  <c r="W605" i="9"/>
  <c r="W737" i="9"/>
  <c r="AC599" i="9"/>
  <c r="W596" i="9"/>
  <c r="V760" i="9"/>
  <c r="AB760" i="9" s="1"/>
  <c r="AC760" i="9" s="1"/>
  <c r="W730" i="9"/>
  <c r="V575" i="9"/>
  <c r="AB575" i="9" s="1"/>
  <c r="AC575" i="9" s="1"/>
  <c r="W571" i="9"/>
  <c r="V557" i="9"/>
  <c r="Z531" i="9"/>
  <c r="V512" i="9"/>
  <c r="AB512" i="9" s="1"/>
  <c r="AC512" i="9" s="1"/>
  <c r="V487" i="9"/>
  <c r="AB487" i="9" s="1"/>
  <c r="AC487" i="9" s="1"/>
  <c r="Z467" i="9"/>
  <c r="V483" i="9"/>
  <c r="W483" i="9" s="1"/>
  <c r="Z472" i="9"/>
  <c r="V461" i="9"/>
  <c r="V434" i="9"/>
  <c r="W369" i="9"/>
  <c r="AB369" i="9"/>
  <c r="AC369" i="9" s="1"/>
  <c r="V349" i="9"/>
  <c r="W349" i="9" s="1"/>
  <c r="V365" i="9"/>
  <c r="AB365" i="9" s="1"/>
  <c r="AC365" i="9" s="1"/>
  <c r="V308" i="9"/>
  <c r="AB308" i="9" s="1"/>
  <c r="AC308" i="9" s="1"/>
  <c r="AB335" i="9"/>
  <c r="AC335" i="9" s="1"/>
  <c r="W335" i="9"/>
  <c r="W283" i="9"/>
  <c r="AB283" i="9"/>
  <c r="AC283" i="9" s="1"/>
  <c r="V295" i="9"/>
  <c r="V240" i="9"/>
  <c r="W159" i="9"/>
  <c r="AB159" i="9"/>
  <c r="AC159" i="9" s="1"/>
  <c r="W59" i="9"/>
  <c r="AB59" i="9"/>
  <c r="AC59" i="9" s="1"/>
  <c r="W733" i="9"/>
  <c r="W588" i="9"/>
  <c r="W587" i="9"/>
  <c r="W568" i="9"/>
  <c r="W563" i="9"/>
  <c r="W547" i="9"/>
  <c r="AC543" i="9"/>
  <c r="W535" i="9"/>
  <c r="W533" i="9"/>
  <c r="W531" i="9"/>
  <c r="W529" i="9"/>
  <c r="W514" i="9"/>
  <c r="W525" i="9"/>
  <c r="W520" i="9"/>
  <c r="W467" i="9"/>
  <c r="W472" i="9"/>
  <c r="W450" i="9"/>
  <c r="W451" i="9" s="1"/>
  <c r="V446" i="9"/>
  <c r="V448" i="9" s="1"/>
  <c r="V439" i="9"/>
  <c r="AB439" i="9" s="1"/>
  <c r="AC439" i="9" s="1"/>
  <c r="W407" i="9"/>
  <c r="W399" i="9"/>
  <c r="W383" i="9"/>
  <c r="V375" i="9"/>
  <c r="AC356" i="9"/>
  <c r="AC357" i="9" s="1"/>
  <c r="W358" i="9"/>
  <c r="Z363" i="9"/>
  <c r="AC326" i="9"/>
  <c r="W325" i="9"/>
  <c r="AC322" i="9"/>
  <c r="W321" i="9"/>
  <c r="W236" i="9"/>
  <c r="V260" i="9"/>
  <c r="W260" i="9" s="1"/>
  <c r="V258" i="9"/>
  <c r="W258" i="9" s="1"/>
  <c r="AB275" i="9"/>
  <c r="AC275" i="9" s="1"/>
  <c r="AB251" i="9"/>
  <c r="AC251" i="9" s="1"/>
  <c r="W250" i="9"/>
  <c r="AB250" i="9"/>
  <c r="AC250" i="9" s="1"/>
  <c r="AB292" i="9"/>
  <c r="AC292" i="9" s="1"/>
  <c r="AB213" i="9"/>
  <c r="AC213" i="9" s="1"/>
  <c r="V216" i="9"/>
  <c r="V180" i="9"/>
  <c r="W147" i="9"/>
  <c r="AB147" i="9"/>
  <c r="V131" i="9"/>
  <c r="W131" i="9" s="1"/>
  <c r="V121" i="9"/>
  <c r="W121" i="9" s="1"/>
  <c r="V136" i="9"/>
  <c r="AB100" i="9"/>
  <c r="W100" i="9"/>
  <c r="W101" i="9" s="1"/>
  <c r="V83" i="9"/>
  <c r="AB83" i="9" s="1"/>
  <c r="AC83" i="9" s="1"/>
  <c r="V22" i="9"/>
  <c r="AB22" i="9" s="1"/>
  <c r="AC22" i="9" s="1"/>
  <c r="V12" i="9"/>
  <c r="W551" i="9"/>
  <c r="W516" i="9"/>
  <c r="W539" i="9"/>
  <c r="W510" i="9"/>
  <c r="W521" i="9"/>
  <c r="AC499" i="9"/>
  <c r="AC496" i="9"/>
  <c r="AC497" i="9" s="1"/>
  <c r="W491" i="9"/>
  <c r="AC482" i="9"/>
  <c r="W476" i="9"/>
  <c r="W463" i="9"/>
  <c r="AC452" i="9"/>
  <c r="W432" i="9"/>
  <c r="V420" i="9"/>
  <c r="W441" i="9"/>
  <c r="V412" i="9"/>
  <c r="AC391" i="9"/>
  <c r="W370" i="9"/>
  <c r="V385" i="9"/>
  <c r="W377" i="9"/>
  <c r="W347" i="9"/>
  <c r="Z312" i="9"/>
  <c r="W327" i="9"/>
  <c r="AC324" i="9"/>
  <c r="W323" i="9"/>
  <c r="Z306" i="9"/>
  <c r="Z319" i="9"/>
  <c r="AC330" i="9"/>
  <c r="W336" i="9"/>
  <c r="W329" i="9"/>
  <c r="W331" i="9" s="1"/>
  <c r="AB329" i="9"/>
  <c r="V301" i="9"/>
  <c r="V268" i="9"/>
  <c r="W268" i="9" s="1"/>
  <c r="V266" i="9"/>
  <c r="W266" i="9" s="1"/>
  <c r="V224" i="9"/>
  <c r="AB224" i="9" s="1"/>
  <c r="AC224" i="9" s="1"/>
  <c r="V188" i="9"/>
  <c r="V207" i="9"/>
  <c r="AB183" i="9"/>
  <c r="AC183" i="9" s="1"/>
  <c r="W183" i="9"/>
  <c r="V167" i="9"/>
  <c r="AB145" i="9"/>
  <c r="AC145" i="9" s="1"/>
  <c r="W145" i="9"/>
  <c r="V129" i="9"/>
  <c r="W129" i="9" s="1"/>
  <c r="V123" i="9"/>
  <c r="W123" i="9" s="1"/>
  <c r="V79" i="9"/>
  <c r="V66" i="9"/>
  <c r="AB66" i="9" s="1"/>
  <c r="AC66" i="9" s="1"/>
  <c r="AB23" i="9"/>
  <c r="AC23" i="9" s="1"/>
  <c r="W23" i="9"/>
  <c r="W17" i="9"/>
  <c r="AB17" i="9"/>
  <c r="AC17" i="9" s="1"/>
  <c r="W275" i="9"/>
  <c r="V249" i="9"/>
  <c r="W271" i="9"/>
  <c r="V290" i="9"/>
  <c r="AB290" i="9" s="1"/>
  <c r="AC290" i="9" s="1"/>
  <c r="AC289" i="9"/>
  <c r="W213" i="9"/>
  <c r="AC219" i="9"/>
  <c r="Z216" i="9"/>
  <c r="AB194" i="9"/>
  <c r="AC194" i="9" s="1"/>
  <c r="W194" i="9"/>
  <c r="V197" i="9"/>
  <c r="Z167" i="9"/>
  <c r="W105" i="9"/>
  <c r="V116" i="9"/>
  <c r="AB116" i="9" s="1"/>
  <c r="AC116" i="9" s="1"/>
  <c r="Z148" i="9"/>
  <c r="Z131" i="9"/>
  <c r="Z127" i="9"/>
  <c r="Z123" i="9"/>
  <c r="Z119" i="9"/>
  <c r="V103" i="9"/>
  <c r="V92" i="9"/>
  <c r="AB68" i="9"/>
  <c r="AC68" i="9" s="1"/>
  <c r="W68" i="9"/>
  <c r="W334" i="9"/>
  <c r="V282" i="9"/>
  <c r="AB282" i="9" s="1"/>
  <c r="AC282" i="9" s="1"/>
  <c r="AC281" i="9"/>
  <c r="V273" i="9"/>
  <c r="AB273" i="9" s="1"/>
  <c r="AC273" i="9" s="1"/>
  <c r="AC298" i="9"/>
  <c r="W251" i="9"/>
  <c r="V254" i="9"/>
  <c r="V255" i="9" s="1"/>
  <c r="W292" i="9"/>
  <c r="W220" i="9"/>
  <c r="V218" i="9"/>
  <c r="W193" i="9"/>
  <c r="V191" i="9"/>
  <c r="AB191" i="9" s="1"/>
  <c r="AC191" i="9" s="1"/>
  <c r="Z199" i="9"/>
  <c r="W162" i="9"/>
  <c r="W169" i="9"/>
  <c r="V169" i="9"/>
  <c r="AB169" i="9" s="1"/>
  <c r="AC169" i="9" s="1"/>
  <c r="AB106" i="9"/>
  <c r="AC106" i="9" s="1"/>
  <c r="W106" i="9"/>
  <c r="V144" i="9"/>
  <c r="AB144" i="9" s="1"/>
  <c r="AC144" i="9" s="1"/>
  <c r="Z142" i="9"/>
  <c r="Z129" i="9"/>
  <c r="Z125" i="9"/>
  <c r="Z121" i="9"/>
  <c r="AB134" i="9"/>
  <c r="V54" i="9"/>
  <c r="V31" i="9"/>
  <c r="AB31" i="9" s="1"/>
  <c r="AC31" i="9" s="1"/>
  <c r="W423" i="9"/>
  <c r="W419" i="9"/>
  <c r="W437" i="9"/>
  <c r="W388" i="9"/>
  <c r="W390" i="9"/>
  <c r="W341" i="9"/>
  <c r="W363" i="9"/>
  <c r="W312" i="9"/>
  <c r="W306" i="9"/>
  <c r="W319" i="9"/>
  <c r="W238" i="9"/>
  <c r="W280" i="9"/>
  <c r="W297" i="9"/>
  <c r="W247" i="9"/>
  <c r="W242" i="9"/>
  <c r="W288" i="9"/>
  <c r="Z204" i="9"/>
  <c r="Z209" i="9"/>
  <c r="Z210" i="9" s="1"/>
  <c r="W195" i="9"/>
  <c r="Z176" i="9"/>
  <c r="W184" i="9"/>
  <c r="Z109" i="9"/>
  <c r="AC108" i="9"/>
  <c r="W107" i="9"/>
  <c r="V158" i="9"/>
  <c r="AB158" i="9" s="1"/>
  <c r="AC158" i="9" s="1"/>
  <c r="Z113" i="9"/>
  <c r="AC153" i="9"/>
  <c r="V97" i="9"/>
  <c r="AB97" i="9" s="1"/>
  <c r="AC97" i="9" s="1"/>
  <c r="Z72" i="9"/>
  <c r="V67" i="9"/>
  <c r="AB67" i="9" s="1"/>
  <c r="AC67" i="9" s="1"/>
  <c r="V58" i="9"/>
  <c r="AB58" i="9" s="1"/>
  <c r="AC58" i="9" s="1"/>
  <c r="W52" i="9"/>
  <c r="V42" i="9"/>
  <c r="W42" i="9" s="1"/>
  <c r="Z14" i="9"/>
  <c r="AC147" i="9"/>
  <c r="W146" i="9"/>
  <c r="V140" i="9"/>
  <c r="AB140" i="9" s="1"/>
  <c r="AC140" i="9" s="1"/>
  <c r="W134" i="9"/>
  <c r="W155" i="9"/>
  <c r="V115" i="9"/>
  <c r="AB115" i="9" s="1"/>
  <c r="AC115" i="9" s="1"/>
  <c r="Z151" i="9"/>
  <c r="W94" i="9"/>
  <c r="V87" i="9"/>
  <c r="Z75" i="9"/>
  <c r="Z80" i="9"/>
  <c r="V61" i="9"/>
  <c r="AB61" i="9" s="1"/>
  <c r="AC61" i="9" s="1"/>
  <c r="Z56" i="9"/>
  <c r="AC55" i="9"/>
  <c r="V16" i="9"/>
  <c r="AB16" i="9" s="1"/>
  <c r="AC16" i="9" s="1"/>
  <c r="W10" i="9"/>
  <c r="AC225" i="9"/>
  <c r="W222" i="9"/>
  <c r="W204" i="9"/>
  <c r="W209" i="9"/>
  <c r="W210" i="9" s="1"/>
  <c r="W199" i="9"/>
  <c r="W176" i="9"/>
  <c r="W177" i="9" s="1"/>
  <c r="W172" i="9"/>
  <c r="AC168" i="9"/>
  <c r="W109" i="9"/>
  <c r="W148" i="9"/>
  <c r="AC132" i="9"/>
  <c r="AC130" i="9"/>
  <c r="AC128" i="9"/>
  <c r="AC126" i="9"/>
  <c r="AC124" i="9"/>
  <c r="AC122" i="9"/>
  <c r="AC120" i="9"/>
  <c r="AC118" i="9"/>
  <c r="W138" i="9"/>
  <c r="AC156" i="9"/>
  <c r="W152" i="9"/>
  <c r="V151" i="9"/>
  <c r="AC95" i="9"/>
  <c r="W81" i="9"/>
  <c r="V80" i="9"/>
  <c r="AB80" i="9" s="1"/>
  <c r="AC80" i="9" s="1"/>
  <c r="Z156" i="9"/>
  <c r="Z153" i="9"/>
  <c r="Z95" i="9"/>
  <c r="Z82" i="9"/>
  <c r="Z65" i="9"/>
  <c r="W60" i="9"/>
  <c r="V50" i="9"/>
  <c r="W36" i="9"/>
  <c r="V33" i="9"/>
  <c r="AC29" i="9"/>
  <c r="W56" i="9"/>
  <c r="W46" i="9"/>
  <c r="W28" i="9"/>
  <c r="W14" i="9"/>
  <c r="W282" i="9" l="1"/>
  <c r="W153" i="9"/>
  <c r="W313" i="9"/>
  <c r="X367" i="9"/>
  <c r="AA590" i="9"/>
  <c r="V355" i="9"/>
  <c r="Z448" i="9"/>
  <c r="Y934" i="9"/>
  <c r="U387" i="9"/>
  <c r="AB670" i="9"/>
  <c r="AC670" i="9" s="1"/>
  <c r="AC832" i="9"/>
  <c r="AG449" i="9"/>
  <c r="U86" i="9"/>
  <c r="Y414" i="9"/>
  <c r="X211" i="9"/>
  <c r="E106" i="10"/>
  <c r="AC455" i="9"/>
  <c r="AC456" i="9" s="1"/>
  <c r="Z361" i="9"/>
  <c r="AB920" i="9"/>
  <c r="Y387" i="9"/>
  <c r="U457" i="9"/>
  <c r="X545" i="9"/>
  <c r="X806" i="9"/>
  <c r="AA234" i="9"/>
  <c r="V398" i="9"/>
  <c r="W31" i="9"/>
  <c r="AC303" i="9"/>
  <c r="AC304" i="9" s="1"/>
  <c r="W314" i="9"/>
  <c r="W804" i="9"/>
  <c r="W805" i="9" s="1"/>
  <c r="AB856" i="9"/>
  <c r="AC856" i="9" s="1"/>
  <c r="AC232" i="9"/>
  <c r="AC233" i="9" s="1"/>
  <c r="Z337" i="9"/>
  <c r="AB64" i="9"/>
  <c r="Z174" i="9"/>
  <c r="Z229" i="9"/>
  <c r="W922" i="9"/>
  <c r="W926" i="9" s="1"/>
  <c r="W470" i="9"/>
  <c r="U414" i="9"/>
  <c r="AG485" i="9"/>
  <c r="U396" i="9"/>
  <c r="U498" i="9"/>
  <c r="W373" i="9"/>
  <c r="W374" i="9" s="1"/>
  <c r="W775" i="9"/>
  <c r="Y338" i="9"/>
  <c r="AG86" i="9"/>
  <c r="Y545" i="9"/>
  <c r="Y86" i="9"/>
  <c r="W392" i="9"/>
  <c r="AB426" i="9"/>
  <c r="AC426" i="9" s="1"/>
  <c r="AC427" i="9" s="1"/>
  <c r="AB837" i="9"/>
  <c r="AC837" i="9" s="1"/>
  <c r="AB931" i="9"/>
  <c r="W920" i="9"/>
  <c r="W921" i="9" s="1"/>
  <c r="W527" i="9"/>
  <c r="AB846" i="9"/>
  <c r="AC846" i="9" s="1"/>
  <c r="W89" i="9"/>
  <c r="W90" i="9" s="1"/>
  <c r="Z277" i="9"/>
  <c r="AB241" i="9"/>
  <c r="AC241" i="9" s="1"/>
  <c r="W410" i="9"/>
  <c r="W411" i="9" s="1"/>
  <c r="W362" i="9"/>
  <c r="W569" i="9"/>
  <c r="AB89" i="9"/>
  <c r="AB90" i="9" s="1"/>
  <c r="U338" i="9"/>
  <c r="X851" i="9"/>
  <c r="AA851" i="9"/>
  <c r="AG35" i="9"/>
  <c r="W469" i="9"/>
  <c r="V552" i="9"/>
  <c r="AB179" i="9"/>
  <c r="AC178" i="9"/>
  <c r="AC179" i="9" s="1"/>
  <c r="Z270" i="9"/>
  <c r="AB96" i="9"/>
  <c r="AC96" i="9" s="1"/>
  <c r="AC454" i="9"/>
  <c r="W426" i="9"/>
  <c r="W427" i="9" s="1"/>
  <c r="AB843" i="9"/>
  <c r="AC843" i="9" s="1"/>
  <c r="AB469" i="9"/>
  <c r="AB352" i="9"/>
  <c r="W931" i="9"/>
  <c r="W933" i="9" s="1"/>
  <c r="W489" i="9"/>
  <c r="W490" i="9" s="1"/>
  <c r="U851" i="9"/>
  <c r="AA367" i="9"/>
  <c r="Y498" i="9"/>
  <c r="X161" i="9"/>
  <c r="AA161" i="9"/>
  <c r="Z205" i="9"/>
  <c r="V404" i="9"/>
  <c r="X590" i="9"/>
  <c r="W328" i="9"/>
  <c r="AC484" i="9"/>
  <c r="W404" i="9"/>
  <c r="W927" i="9"/>
  <c r="W930" i="9" s="1"/>
  <c r="AB893" i="9"/>
  <c r="AC893" i="9" s="1"/>
  <c r="W821" i="9"/>
  <c r="AB65" i="9"/>
  <c r="AC65" i="9" s="1"/>
  <c r="Z425" i="9"/>
  <c r="Z392" i="9"/>
  <c r="AC589" i="9"/>
  <c r="Z748" i="9"/>
  <c r="AB898" i="9"/>
  <c r="V76" i="9"/>
  <c r="Z469" i="9"/>
  <c r="AA545" i="9"/>
  <c r="U814" i="9"/>
  <c r="AG387" i="9"/>
  <c r="X300" i="9"/>
  <c r="AA338" i="9"/>
  <c r="Z493" i="9"/>
  <c r="Z544" i="9"/>
  <c r="U485" i="9"/>
  <c r="U806" i="9"/>
  <c r="W649" i="9"/>
  <c r="AG851" i="9"/>
  <c r="X934" i="9"/>
  <c r="AB32" i="9"/>
  <c r="W454" i="9"/>
  <c r="V150" i="9"/>
  <c r="W32" i="9"/>
  <c r="Z99" i="9"/>
  <c r="W337" i="9"/>
  <c r="W352" i="9"/>
  <c r="W589" i="9"/>
  <c r="W575" i="9"/>
  <c r="AB875" i="9"/>
  <c r="AC875" i="9" s="1"/>
  <c r="Z141" i="9"/>
  <c r="AB198" i="9"/>
  <c r="AC198" i="9" s="1"/>
  <c r="Z404" i="9"/>
  <c r="AC849" i="9"/>
  <c r="AC850" i="9" s="1"/>
  <c r="W728" i="9"/>
  <c r="AB489" i="9"/>
  <c r="AB578" i="9"/>
  <c r="AC578" i="9" s="1"/>
  <c r="W296" i="9"/>
  <c r="Y367" i="9"/>
  <c r="Y590" i="9"/>
  <c r="Y300" i="9"/>
  <c r="Y806" i="9"/>
  <c r="Z522" i="9"/>
  <c r="V553" i="9"/>
  <c r="U300" i="9"/>
  <c r="W868" i="9"/>
  <c r="W869" i="9" s="1"/>
  <c r="AB151" i="9"/>
  <c r="V154" i="9"/>
  <c r="W163" i="9"/>
  <c r="AB103" i="9"/>
  <c r="V110" i="9"/>
  <c r="AC100" i="9"/>
  <c r="AC101" i="9" s="1"/>
  <c r="AB101" i="9"/>
  <c r="AB212" i="9"/>
  <c r="V215" i="9"/>
  <c r="AB560" i="9"/>
  <c r="V561" i="9"/>
  <c r="W41" i="9"/>
  <c r="W40" i="9"/>
  <c r="AC176" i="9"/>
  <c r="AB177" i="9"/>
  <c r="AB554" i="9"/>
  <c r="V555" i="9"/>
  <c r="V556" i="9"/>
  <c r="W554" i="9"/>
  <c r="AB366" i="9"/>
  <c r="AC362" i="9"/>
  <c r="AC366" i="9" s="1"/>
  <c r="AB797" i="9"/>
  <c r="AC797" i="9" s="1"/>
  <c r="W797" i="9"/>
  <c r="V800" i="9"/>
  <c r="AB812" i="9"/>
  <c r="V813" i="9"/>
  <c r="W812" i="9"/>
  <c r="W813" i="9" s="1"/>
  <c r="AC111" i="9"/>
  <c r="AC491" i="9"/>
  <c r="AC493" i="9" s="1"/>
  <c r="AB493" i="9"/>
  <c r="Z919" i="9"/>
  <c r="Z27" i="9"/>
  <c r="AB479" i="9"/>
  <c r="AC470" i="9"/>
  <c r="AC479" i="9" s="1"/>
  <c r="W457" i="9"/>
  <c r="AC94" i="9"/>
  <c r="AC99" i="9" s="1"/>
  <c r="V160" i="9"/>
  <c r="AB811" i="9"/>
  <c r="AC810" i="9"/>
  <c r="AC811" i="9" s="1"/>
  <c r="Z503" i="9"/>
  <c r="V748" i="9"/>
  <c r="W747" i="9"/>
  <c r="W748" i="9" s="1"/>
  <c r="W394" i="9"/>
  <c r="AB394" i="9"/>
  <c r="AC394" i="9" s="1"/>
  <c r="AB50" i="9"/>
  <c r="V63" i="9"/>
  <c r="V62" i="9"/>
  <c r="AC133" i="9"/>
  <c r="W115" i="9"/>
  <c r="AB157" i="9"/>
  <c r="AC157" i="9" s="1"/>
  <c r="AC552" i="9"/>
  <c r="AC553" i="9"/>
  <c r="AB136" i="9"/>
  <c r="AC136" i="9" s="1"/>
  <c r="V141" i="9"/>
  <c r="AB240" i="9"/>
  <c r="V253" i="9"/>
  <c r="W434" i="9"/>
  <c r="W435" i="9" s="1"/>
  <c r="V435" i="9"/>
  <c r="AB415" i="9"/>
  <c r="V417" i="9"/>
  <c r="AB486" i="9"/>
  <c r="V488" i="9"/>
  <c r="AB744" i="9"/>
  <c r="V745" i="9"/>
  <c r="AC826" i="9"/>
  <c r="AB829" i="9"/>
  <c r="AC871" i="9"/>
  <c r="Z926" i="9"/>
  <c r="AB884" i="9"/>
  <c r="AC884" i="9" s="1"/>
  <c r="AB278" i="9"/>
  <c r="V285" i="9"/>
  <c r="W379" i="9"/>
  <c r="W630" i="9"/>
  <c r="AB709" i="9"/>
  <c r="AC709" i="9" s="1"/>
  <c r="W709" i="9"/>
  <c r="Z73" i="9"/>
  <c r="Z202" i="9"/>
  <c r="AB235" i="9"/>
  <c r="V239" i="9"/>
  <c r="AB500" i="9"/>
  <c r="AB501" i="9"/>
  <c r="AC730" i="9"/>
  <c r="AC927" i="9"/>
  <c r="AC930" i="9" s="1"/>
  <c r="AB930" i="9"/>
  <c r="AB430" i="9"/>
  <c r="V431" i="9"/>
  <c r="W880" i="9"/>
  <c r="W891" i="9" s="1"/>
  <c r="AB880" i="9"/>
  <c r="AC880" i="9" s="1"/>
  <c r="Z302" i="9"/>
  <c r="Z305" i="9" s="1"/>
  <c r="Z294" i="9"/>
  <c r="W340" i="9"/>
  <c r="AC450" i="9"/>
  <c r="AB451" i="9"/>
  <c r="AB457" i="9" s="1"/>
  <c r="Z500" i="9"/>
  <c r="Z501" i="9"/>
  <c r="U545" i="9"/>
  <c r="AA806" i="9"/>
  <c r="Z832" i="9"/>
  <c r="V117" i="9"/>
  <c r="W111" i="9"/>
  <c r="AC162" i="9"/>
  <c r="AC163" i="9" s="1"/>
  <c r="AB163" i="9"/>
  <c r="Z758" i="9"/>
  <c r="Z809" i="9"/>
  <c r="Z814" i="9" s="1"/>
  <c r="Z816" i="9"/>
  <c r="Z817" i="9"/>
  <c r="U934" i="9"/>
  <c r="AA934" i="9"/>
  <c r="Z88" i="9"/>
  <c r="Z91" i="9" s="1"/>
  <c r="W248" i="9"/>
  <c r="AB248" i="9"/>
  <c r="AC248" i="9" s="1"/>
  <c r="X175" i="9"/>
  <c r="AG211" i="9"/>
  <c r="Y449" i="9"/>
  <c r="W38" i="9"/>
  <c r="W37" i="9"/>
  <c r="AB188" i="9"/>
  <c r="V196" i="9"/>
  <c r="AB12" i="9"/>
  <c r="AC12" i="9" s="1"/>
  <c r="AC931" i="9"/>
  <c r="AC933" i="9" s="1"/>
  <c r="AB933" i="9"/>
  <c r="AC581" i="9"/>
  <c r="AC586" i="9" s="1"/>
  <c r="AB586" i="9"/>
  <c r="AB87" i="9"/>
  <c r="V88" i="9"/>
  <c r="V91" i="9" s="1"/>
  <c r="W389" i="9"/>
  <c r="Z133" i="9"/>
  <c r="AC500" i="9"/>
  <c r="AC501" i="9"/>
  <c r="AC271" i="9"/>
  <c r="AC277" i="9" s="1"/>
  <c r="AB277" i="9"/>
  <c r="AB295" i="9"/>
  <c r="V299" i="9"/>
  <c r="AB461" i="9"/>
  <c r="V464" i="9"/>
  <c r="V465" i="9"/>
  <c r="W256" i="9"/>
  <c r="W270" i="9" s="1"/>
  <c r="V270" i="9"/>
  <c r="AC397" i="9"/>
  <c r="AB398" i="9"/>
  <c r="AC520" i="9"/>
  <c r="AC522" i="9" s="1"/>
  <c r="AB522" i="9"/>
  <c r="AB537" i="9"/>
  <c r="V544" i="9"/>
  <c r="AC746" i="9"/>
  <c r="AB833" i="9"/>
  <c r="V848" i="9"/>
  <c r="Z862" i="9"/>
  <c r="Z863" i="9"/>
  <c r="AC868" i="9"/>
  <c r="AC869" i="9" s="1"/>
  <c r="AB869" i="9"/>
  <c r="W816" i="9"/>
  <c r="W817" i="9"/>
  <c r="Z891" i="9"/>
  <c r="W897" i="9"/>
  <c r="AC49" i="9"/>
  <c r="AC48" i="9"/>
  <c r="V73" i="9"/>
  <c r="AC352" i="9"/>
  <c r="W500" i="9"/>
  <c r="W501" i="9"/>
  <c r="AB371" i="9"/>
  <c r="AC371" i="9" s="1"/>
  <c r="W371" i="9"/>
  <c r="W829" i="9"/>
  <c r="AC392" i="9"/>
  <c r="AB21" i="9"/>
  <c r="AC21" i="9" s="1"/>
  <c r="W21" i="9"/>
  <c r="AB408" i="9"/>
  <c r="AC408" i="9" s="1"/>
  <c r="V409" i="9"/>
  <c r="W408" i="9"/>
  <c r="W409" i="9" s="1"/>
  <c r="W862" i="9"/>
  <c r="W863" i="9"/>
  <c r="AB801" i="9"/>
  <c r="V803" i="9"/>
  <c r="W801" i="9"/>
  <c r="Z824" i="9"/>
  <c r="Z825" i="9"/>
  <c r="Z40" i="9"/>
  <c r="Z41" i="9"/>
  <c r="V406" i="9"/>
  <c r="W405" i="9"/>
  <c r="W406" i="9" s="1"/>
  <c r="AB502" i="9"/>
  <c r="V503" i="9"/>
  <c r="W502" i="9"/>
  <c r="AC536" i="9"/>
  <c r="V758" i="9"/>
  <c r="W749" i="9"/>
  <c r="W758" i="9" s="1"/>
  <c r="V795" i="9"/>
  <c r="W763" i="9"/>
  <c r="Y161" i="9"/>
  <c r="W113" i="9"/>
  <c r="AB113" i="9"/>
  <c r="AC113" i="9" s="1"/>
  <c r="V396" i="9"/>
  <c r="AB79" i="9"/>
  <c r="V85" i="9"/>
  <c r="AB207" i="9"/>
  <c r="AC207" i="9" s="1"/>
  <c r="AC208" i="9" s="1"/>
  <c r="V208" i="9"/>
  <c r="AB301" i="9"/>
  <c r="V302" i="9"/>
  <c r="V305" i="9" s="1"/>
  <c r="AB412" i="9"/>
  <c r="V413" i="9"/>
  <c r="AB420" i="9"/>
  <c r="AC420" i="9" s="1"/>
  <c r="V425" i="9"/>
  <c r="AC466" i="9"/>
  <c r="AB216" i="9"/>
  <c r="V226" i="9"/>
  <c r="W522" i="9"/>
  <c r="AC334" i="9"/>
  <c r="AC337" i="9" s="1"/>
  <c r="AB337" i="9"/>
  <c r="W316" i="9"/>
  <c r="AC407" i="9"/>
  <c r="AB427" i="9"/>
  <c r="AB523" i="9"/>
  <c r="V528" i="9"/>
  <c r="AC824" i="9"/>
  <c r="AC825" i="9"/>
  <c r="AB405" i="9"/>
  <c r="W228" i="9"/>
  <c r="W229" i="9" s="1"/>
  <c r="V229" i="9"/>
  <c r="AB732" i="9"/>
  <c r="AC732" i="9" s="1"/>
  <c r="V743" i="9"/>
  <c r="AB807" i="9"/>
  <c r="V809" i="9"/>
  <c r="V395" i="9"/>
  <c r="Z800" i="9"/>
  <c r="Z829" i="9"/>
  <c r="Z62" i="9"/>
  <c r="Z63" i="9"/>
  <c r="Z69" i="9"/>
  <c r="Z70" i="9"/>
  <c r="Z285" i="9"/>
  <c r="AC361" i="9"/>
  <c r="AC388" i="9"/>
  <c r="AB389" i="9"/>
  <c r="Z488" i="9"/>
  <c r="Z498" i="9" s="1"/>
  <c r="Z556" i="9"/>
  <c r="Z555" i="9"/>
  <c r="W532" i="9"/>
  <c r="W536" i="9" s="1"/>
  <c r="V536" i="9"/>
  <c r="AC758" i="9"/>
  <c r="AB747" i="9"/>
  <c r="AC747" i="9" s="1"/>
  <c r="AC36" i="9"/>
  <c r="AB37" i="9"/>
  <c r="AB38" i="9"/>
  <c r="AC64" i="9"/>
  <c r="Z351" i="9"/>
  <c r="W221" i="9"/>
  <c r="AB361" i="9"/>
  <c r="Z479" i="9"/>
  <c r="AC418" i="9"/>
  <c r="AB763" i="9"/>
  <c r="W582" i="9"/>
  <c r="V99" i="9"/>
  <c r="W74" i="9"/>
  <c r="W76" i="9" s="1"/>
  <c r="Y211" i="9"/>
  <c r="W496" i="9"/>
  <c r="W497" i="9" s="1"/>
  <c r="V497" i="9"/>
  <c r="V24" i="9"/>
  <c r="V25" i="9"/>
  <c r="AB20" i="9"/>
  <c r="AA300" i="9"/>
  <c r="V580" i="9"/>
  <c r="AB562" i="9"/>
  <c r="V174" i="9"/>
  <c r="AB595" i="9"/>
  <c r="V729" i="9"/>
  <c r="Z867" i="9"/>
  <c r="Z870" i="9" s="1"/>
  <c r="V372" i="9"/>
  <c r="W118" i="9"/>
  <c r="W133" i="9" s="1"/>
  <c r="V133" i="9"/>
  <c r="Z366" i="9"/>
  <c r="V762" i="9"/>
  <c r="AB42" i="9"/>
  <c r="V44" i="9"/>
  <c r="V43" i="9"/>
  <c r="Z177" i="9"/>
  <c r="Z187" i="9" s="1"/>
  <c r="W368" i="9"/>
  <c r="AC134" i="9"/>
  <c r="Z150" i="9"/>
  <c r="Z226" i="9"/>
  <c r="AC329" i="9"/>
  <c r="AC331" i="9" s="1"/>
  <c r="AB331" i="9"/>
  <c r="Z328" i="9"/>
  <c r="AB385" i="9"/>
  <c r="V386" i="9"/>
  <c r="W398" i="9"/>
  <c r="W493" i="9"/>
  <c r="AB291" i="9"/>
  <c r="AC291" i="9" s="1"/>
  <c r="AB375" i="9"/>
  <c r="V381" i="9"/>
  <c r="AB557" i="9"/>
  <c r="V559" i="9"/>
  <c r="V558" i="9"/>
  <c r="AB286" i="9"/>
  <c r="V294" i="9"/>
  <c r="AB494" i="9"/>
  <c r="V495" i="9"/>
  <c r="V498" i="9" s="1"/>
  <c r="AB480" i="9"/>
  <c r="V481" i="9"/>
  <c r="W919" i="9"/>
  <c r="AC804" i="9"/>
  <c r="AC805" i="9" s="1"/>
  <c r="AB805" i="9"/>
  <c r="W830" i="9"/>
  <c r="W832" i="9" s="1"/>
  <c r="AB171" i="9"/>
  <c r="Z32" i="9"/>
  <c r="Z85" i="9"/>
  <c r="AB77" i="9"/>
  <c r="V78" i="9"/>
  <c r="V86" i="9" s="1"/>
  <c r="AC155" i="9"/>
  <c r="AC209" i="9"/>
  <c r="AC210" i="9" s="1"/>
  <c r="AB210" i="9"/>
  <c r="Z186" i="9"/>
  <c r="Z253" i="9"/>
  <c r="AC270" i="9"/>
  <c r="AB164" i="9"/>
  <c r="V165" i="9"/>
  <c r="Z239" i="9"/>
  <c r="AB368" i="9"/>
  <c r="Z389" i="9"/>
  <c r="Z396" i="9" s="1"/>
  <c r="AB104" i="9"/>
  <c r="AC104" i="9" s="1"/>
  <c r="Z519" i="9"/>
  <c r="Z580" i="9"/>
  <c r="Z590" i="9" s="1"/>
  <c r="Z586" i="9"/>
  <c r="Z729" i="9"/>
  <c r="AC591" i="9"/>
  <c r="AB593" i="9"/>
  <c r="AB594" i="9"/>
  <c r="AB759" i="9"/>
  <c r="AB553" i="9"/>
  <c r="AB552" i="9"/>
  <c r="AC32" i="9"/>
  <c r="Z331" i="9"/>
  <c r="Z381" i="9"/>
  <c r="Z484" i="9"/>
  <c r="AC89" i="9"/>
  <c r="AC90" i="9" s="1"/>
  <c r="Z593" i="9"/>
  <c r="Z594" i="9"/>
  <c r="Z848" i="9"/>
  <c r="Z395" i="9"/>
  <c r="Z44" i="9"/>
  <c r="Z43" i="9"/>
  <c r="Z196" i="9"/>
  <c r="Z211" i="9" s="1"/>
  <c r="Z398" i="9"/>
  <c r="W482" i="9"/>
  <c r="W484" i="9" s="1"/>
  <c r="V484" i="9"/>
  <c r="Z299" i="9"/>
  <c r="Z417" i="9"/>
  <c r="Z528" i="9"/>
  <c r="V867" i="9"/>
  <c r="V870" i="9" s="1"/>
  <c r="AB48" i="9"/>
  <c r="AB49" i="9"/>
  <c r="V179" i="9"/>
  <c r="V187" i="9" s="1"/>
  <c r="V479" i="9"/>
  <c r="V824" i="9"/>
  <c r="V825" i="9"/>
  <c r="V829" i="9"/>
  <c r="V851" i="9" s="1"/>
  <c r="U161" i="9"/>
  <c r="V469" i="9"/>
  <c r="V485" i="9" s="1"/>
  <c r="W595" i="9"/>
  <c r="AA414" i="9"/>
  <c r="V500" i="9"/>
  <c r="V501" i="9"/>
  <c r="W524" i="9"/>
  <c r="AB524" i="9"/>
  <c r="AC524" i="9" s="1"/>
  <c r="Z536" i="9"/>
  <c r="U590" i="9"/>
  <c r="V897" i="9"/>
  <c r="V18" i="9"/>
  <c r="V19" i="9"/>
  <c r="W98" i="9"/>
  <c r="V277" i="9"/>
  <c r="AC328" i="9"/>
  <c r="Z342" i="9"/>
  <c r="Z372" i="9"/>
  <c r="Z117" i="9"/>
  <c r="Z170" i="9"/>
  <c r="Z175" i="9" s="1"/>
  <c r="W810" i="9"/>
  <c r="W811" i="9" s="1"/>
  <c r="V811" i="9"/>
  <c r="V814" i="9" s="1"/>
  <c r="AB33" i="9"/>
  <c r="V34" i="9"/>
  <c r="Z154" i="9"/>
  <c r="W44" i="9"/>
  <c r="W43" i="9"/>
  <c r="AB92" i="9"/>
  <c r="V93" i="9"/>
  <c r="V102" i="9" s="1"/>
  <c r="AB197" i="9"/>
  <c r="V202" i="9"/>
  <c r="Z318" i="9"/>
  <c r="AB180" i="9"/>
  <c r="V186" i="9"/>
  <c r="Z451" i="9"/>
  <c r="V445" i="9"/>
  <c r="V449" i="9" s="1"/>
  <c r="AB922" i="9"/>
  <c r="AB230" i="9"/>
  <c r="V231" i="9"/>
  <c r="AC332" i="9"/>
  <c r="AC333" i="9" s="1"/>
  <c r="AB333" i="9"/>
  <c r="AB815" i="9"/>
  <c r="V816" i="9"/>
  <c r="V817" i="9"/>
  <c r="AC852" i="9"/>
  <c r="AB862" i="9"/>
  <c r="W867" i="9"/>
  <c r="W870" i="9" s="1"/>
  <c r="AB339" i="9"/>
  <c r="V342" i="9"/>
  <c r="Z38" i="9"/>
  <c r="Z37" i="9"/>
  <c r="AC27" i="9"/>
  <c r="Z160" i="9"/>
  <c r="Z110" i="9"/>
  <c r="Z161" i="9" s="1"/>
  <c r="AB39" i="9"/>
  <c r="V40" i="9"/>
  <c r="V41" i="9"/>
  <c r="Z215" i="9"/>
  <c r="W205" i="9"/>
  <c r="AC306" i="9"/>
  <c r="AB318" i="9"/>
  <c r="AB338" i="9" s="1"/>
  <c r="AC410" i="9"/>
  <c r="AC411" i="9" s="1"/>
  <c r="AB411" i="9"/>
  <c r="Z460" i="9"/>
  <c r="Z459" i="9"/>
  <c r="Z795" i="9"/>
  <c r="Z435" i="9"/>
  <c r="AC864" i="9"/>
  <c r="AB867" i="9"/>
  <c r="AB870" i="9" s="1"/>
  <c r="AC892" i="9"/>
  <c r="AC897" i="9" s="1"/>
  <c r="W759" i="9"/>
  <c r="AC796" i="9"/>
  <c r="AB800" i="9"/>
  <c r="AB458" i="9"/>
  <c r="V460" i="9"/>
  <c r="V459" i="9"/>
  <c r="AB824" i="9"/>
  <c r="AB825" i="9"/>
  <c r="W27" i="9"/>
  <c r="Z93" i="9"/>
  <c r="W48" i="9"/>
  <c r="W49" i="9"/>
  <c r="Z409" i="9"/>
  <c r="Z414" i="9" s="1"/>
  <c r="Z384" i="9"/>
  <c r="Z445" i="9"/>
  <c r="Z558" i="9"/>
  <c r="Z559" i="9"/>
  <c r="Z930" i="9"/>
  <c r="AC919" i="9"/>
  <c r="AB382" i="9"/>
  <c r="V384" i="9"/>
  <c r="Z743" i="9"/>
  <c r="V862" i="9"/>
  <c r="V863" i="9"/>
  <c r="AC920" i="9"/>
  <c r="AC921" i="9" s="1"/>
  <c r="AB921" i="9"/>
  <c r="Z24" i="9"/>
  <c r="Z25" i="9"/>
  <c r="Z48" i="9"/>
  <c r="Z49" i="9"/>
  <c r="V451" i="9"/>
  <c r="AB504" i="9"/>
  <c r="V519" i="9"/>
  <c r="Z897" i="9"/>
  <c r="V318" i="9"/>
  <c r="V338" i="9" s="1"/>
  <c r="V361" i="9"/>
  <c r="Z762" i="9"/>
  <c r="V919" i="9"/>
  <c r="V69" i="9"/>
  <c r="V70" i="9"/>
  <c r="Z76" i="9"/>
  <c r="V366" i="9"/>
  <c r="Z454" i="9"/>
  <c r="Z464" i="9"/>
  <c r="Z465" i="9"/>
  <c r="V594" i="9"/>
  <c r="V593" i="9"/>
  <c r="AB166" i="9"/>
  <c r="V170" i="9"/>
  <c r="AC404" i="9"/>
  <c r="AC435" i="9"/>
  <c r="AC351" i="9"/>
  <c r="X449" i="9"/>
  <c r="V586" i="9"/>
  <c r="V891" i="9"/>
  <c r="V32" i="9"/>
  <c r="V35" i="9" s="1"/>
  <c r="W343" i="9"/>
  <c r="W351" i="9" s="1"/>
  <c r="V351" i="9"/>
  <c r="V454" i="9"/>
  <c r="Z552" i="9"/>
  <c r="Z553" i="9"/>
  <c r="W80" i="9"/>
  <c r="W151" i="9"/>
  <c r="W154" i="9" s="1"/>
  <c r="W67" i="9"/>
  <c r="W97" i="9"/>
  <c r="W557" i="9"/>
  <c r="W416" i="9"/>
  <c r="W360" i="9"/>
  <c r="W598" i="9"/>
  <c r="W660" i="9"/>
  <c r="W680" i="9"/>
  <c r="W802" i="9"/>
  <c r="W700" i="9"/>
  <c r="W458" i="9"/>
  <c r="W477" i="9"/>
  <c r="W237" i="9"/>
  <c r="W239" i="9" s="1"/>
  <c r="W301" i="9"/>
  <c r="W136" i="9"/>
  <c r="W375" i="9"/>
  <c r="W487" i="9"/>
  <c r="W523" i="9"/>
  <c r="W415" i="9"/>
  <c r="W642" i="9"/>
  <c r="AB882" i="9"/>
  <c r="AC882" i="9" s="1"/>
  <c r="W765" i="9"/>
  <c r="W615" i="9"/>
  <c r="W724" i="9"/>
  <c r="AB72" i="9"/>
  <c r="AC72" i="9" s="1"/>
  <c r="W625" i="9"/>
  <c r="W276" i="9"/>
  <c r="W359" i="9"/>
  <c r="W382" i="9"/>
  <c r="W384" i="9" s="1"/>
  <c r="W782" i="9"/>
  <c r="W606" i="9"/>
  <c r="W507" i="9"/>
  <c r="AB54" i="9"/>
  <c r="AC54" i="9" s="1"/>
  <c r="W54" i="9"/>
  <c r="AB254" i="9"/>
  <c r="W254" i="9"/>
  <c r="W255" i="9" s="1"/>
  <c r="AB446" i="9"/>
  <c r="W446" i="9"/>
  <c r="W448" i="9" s="1"/>
  <c r="AB541" i="9"/>
  <c r="AC541" i="9" s="1"/>
  <c r="W541" i="9"/>
  <c r="AB393" i="9"/>
  <c r="W393" i="9"/>
  <c r="AB705" i="9"/>
  <c r="AC705" i="9" s="1"/>
  <c r="W705" i="9"/>
  <c r="AB142" i="9"/>
  <c r="W142" i="9"/>
  <c r="AB71" i="9"/>
  <c r="W71" i="9"/>
  <c r="W73" i="9" s="1"/>
  <c r="AB284" i="9"/>
  <c r="AC284" i="9" s="1"/>
  <c r="W284" i="9"/>
  <c r="AB776" i="9"/>
  <c r="AC776" i="9" s="1"/>
  <c r="W776" i="9"/>
  <c r="AB354" i="9"/>
  <c r="AC354" i="9" s="1"/>
  <c r="W354" i="9"/>
  <c r="W355" i="9" s="1"/>
  <c r="AB646" i="9"/>
  <c r="AC646" i="9" s="1"/>
  <c r="W646" i="9"/>
  <c r="AB249" i="9"/>
  <c r="AC249" i="9" s="1"/>
  <c r="W249" i="9"/>
  <c r="AB443" i="9"/>
  <c r="AC443" i="9" s="1"/>
  <c r="W443" i="9"/>
  <c r="AB218" i="9"/>
  <c r="AC218" i="9" s="1"/>
  <c r="W218" i="9"/>
  <c r="AB167" i="9"/>
  <c r="AC167" i="9" s="1"/>
  <c r="W167" i="9"/>
  <c r="W170" i="9" s="1"/>
  <c r="AB436" i="9"/>
  <c r="W436" i="9"/>
  <c r="AB645" i="9"/>
  <c r="AC645" i="9" s="1"/>
  <c r="W645" i="9"/>
  <c r="W50" i="9"/>
  <c r="W216" i="9"/>
  <c r="W245" i="9"/>
  <c r="W570" i="9"/>
  <c r="W573" i="9"/>
  <c r="W182" i="9"/>
  <c r="W667" i="9"/>
  <c r="W339" i="9"/>
  <c r="W342" i="9" s="1"/>
  <c r="W505" i="9"/>
  <c r="W616" i="9"/>
  <c r="W671" i="9"/>
  <c r="AB517" i="9"/>
  <c r="AC517" i="9" s="1"/>
  <c r="W517" i="9"/>
  <c r="AB617" i="9"/>
  <c r="AC617" i="9" s="1"/>
  <c r="W617" i="9"/>
  <c r="W158" i="9"/>
  <c r="W160" i="9" s="1"/>
  <c r="W77" i="9"/>
  <c r="W78" i="9" s="1"/>
  <c r="W84" i="9"/>
  <c r="W190" i="9"/>
  <c r="AB444" i="9"/>
  <c r="AC444" i="9" s="1"/>
  <c r="W444" i="9"/>
  <c r="AB526" i="9"/>
  <c r="AC526" i="9" s="1"/>
  <c r="W526" i="9"/>
  <c r="AB173" i="9"/>
  <c r="AC173" i="9" s="1"/>
  <c r="W173" i="9"/>
  <c r="W174" i="9" s="1"/>
  <c r="AB768" i="9"/>
  <c r="AC768" i="9" s="1"/>
  <c r="W768" i="9"/>
  <c r="AB252" i="9"/>
  <c r="AC252" i="9" s="1"/>
  <c r="W252" i="9"/>
  <c r="W704" i="9"/>
  <c r="W820" i="9"/>
  <c r="W825" i="9" s="1"/>
  <c r="W380" i="9"/>
  <c r="W690" i="9"/>
  <c r="W579" i="9"/>
  <c r="W679" i="9"/>
  <c r="W641" i="9"/>
  <c r="W33" i="9"/>
  <c r="W34" i="9" s="1"/>
  <c r="W87" i="9"/>
  <c r="W140" i="9"/>
  <c r="W58" i="9"/>
  <c r="W144" i="9"/>
  <c r="W273" i="9"/>
  <c r="W116" i="9"/>
  <c r="W197" i="9"/>
  <c r="W202" i="9" s="1"/>
  <c r="W290" i="9"/>
  <c r="W79" i="9"/>
  <c r="W207" i="9"/>
  <c r="W208" i="9" s="1"/>
  <c r="W188" i="9"/>
  <c r="W385" i="9"/>
  <c r="W386" i="9" s="1"/>
  <c r="W83" i="9"/>
  <c r="W439" i="9"/>
  <c r="W308" i="9"/>
  <c r="W365" i="9"/>
  <c r="W366" i="9" s="1"/>
  <c r="W461" i="9"/>
  <c r="W286" i="9"/>
  <c r="W474" i="9"/>
  <c r="W592" i="9"/>
  <c r="W594" i="9" s="1"/>
  <c r="W480" i="9"/>
  <c r="W481" i="9" s="1"/>
  <c r="W739" i="9"/>
  <c r="W744" i="9"/>
  <c r="W745" i="9" s="1"/>
  <c r="W634" i="9"/>
  <c r="W783" i="9"/>
  <c r="W713" i="9"/>
  <c r="W833" i="9"/>
  <c r="W848" i="9" s="1"/>
  <c r="W549" i="9"/>
  <c r="W553" i="9" s="1"/>
  <c r="W732" i="9"/>
  <c r="W607" i="9"/>
  <c r="W608" i="9"/>
  <c r="W622" i="9"/>
  <c r="W652" i="9"/>
  <c r="W799" i="9"/>
  <c r="W701" i="9"/>
  <c r="W807" i="9"/>
  <c r="W310" i="9"/>
  <c r="W565" i="9"/>
  <c r="W626" i="9"/>
  <c r="W720" i="9"/>
  <c r="W508" i="9"/>
  <c r="W735" i="9"/>
  <c r="W16" i="9"/>
  <c r="W61" i="9"/>
  <c r="W191" i="9"/>
  <c r="W92" i="9"/>
  <c r="W103" i="9"/>
  <c r="W66" i="9"/>
  <c r="W70" i="9" s="1"/>
  <c r="W224" i="9"/>
  <c r="W412" i="9"/>
  <c r="W413" i="9" s="1"/>
  <c r="W420" i="9"/>
  <c r="W425" i="9" s="1"/>
  <c r="W12" i="9"/>
  <c r="W22" i="9"/>
  <c r="W180" i="9"/>
  <c r="W240" i="9"/>
  <c r="W295" i="9"/>
  <c r="W299" i="9" s="1"/>
  <c r="W512" i="9"/>
  <c r="W760" i="9"/>
  <c r="W518" i="9"/>
  <c r="W583" i="9"/>
  <c r="W478" i="9"/>
  <c r="W486" i="9"/>
  <c r="W537" i="9"/>
  <c r="W544" i="9" s="1"/>
  <c r="W618" i="9"/>
  <c r="W780" i="9"/>
  <c r="W673" i="9"/>
  <c r="W789" i="9"/>
  <c r="W697" i="9"/>
  <c r="W793" i="9"/>
  <c r="W230" i="9"/>
  <c r="W231" i="9" s="1"/>
  <c r="W212" i="9"/>
  <c r="W560" i="9"/>
  <c r="W772" i="9"/>
  <c r="W638" i="9"/>
  <c r="W663" i="9"/>
  <c r="W687" i="9"/>
  <c r="W717" i="9"/>
  <c r="W761" i="9"/>
  <c r="W611" i="9"/>
  <c r="W656" i="9"/>
  <c r="W676" i="9"/>
  <c r="W691" i="9"/>
  <c r="W278" i="9"/>
  <c r="Z387" i="9" l="1"/>
  <c r="Z806" i="9"/>
  <c r="W285" i="9"/>
  <c r="W479" i="9"/>
  <c r="V934" i="9"/>
  <c r="V457" i="9"/>
  <c r="Z234" i="9"/>
  <c r="AC409" i="9"/>
  <c r="AB70" i="9"/>
  <c r="W141" i="9"/>
  <c r="Z300" i="9"/>
  <c r="Z86" i="9"/>
  <c r="W743" i="9"/>
  <c r="W277" i="9"/>
  <c r="W99" i="9"/>
  <c r="X935" i="9"/>
  <c r="AB863" i="9"/>
  <c r="Z457" i="9"/>
  <c r="Z449" i="9"/>
  <c r="Z485" i="9"/>
  <c r="Z35" i="9"/>
  <c r="W318" i="9"/>
  <c r="W338" i="9" s="1"/>
  <c r="W196" i="9"/>
  <c r="W361" i="9"/>
  <c r="Z367" i="9"/>
  <c r="U935" i="9"/>
  <c r="V175" i="9"/>
  <c r="AC141" i="9"/>
  <c r="W824" i="9"/>
  <c r="V590" i="9"/>
  <c r="V414" i="9"/>
  <c r="AC425" i="9"/>
  <c r="AC748" i="9"/>
  <c r="V211" i="9"/>
  <c r="Z545" i="9"/>
  <c r="V234" i="9"/>
  <c r="W586" i="9"/>
  <c r="W86" i="9"/>
  <c r="W519" i="9"/>
  <c r="W580" i="9"/>
  <c r="Z102" i="9"/>
  <c r="AC800" i="9"/>
  <c r="AA935" i="9"/>
  <c r="AB425" i="9"/>
  <c r="V806" i="9"/>
  <c r="W851" i="9"/>
  <c r="Z851" i="9"/>
  <c r="V161" i="9"/>
  <c r="W396" i="9"/>
  <c r="AB99" i="9"/>
  <c r="W800" i="9"/>
  <c r="AB187" i="9"/>
  <c r="AB899" i="9"/>
  <c r="AC898" i="9"/>
  <c r="AC899" i="9" s="1"/>
  <c r="V387" i="9"/>
  <c r="V545" i="9"/>
  <c r="W25" i="9"/>
  <c r="W186" i="9"/>
  <c r="V367" i="9"/>
  <c r="AB897" i="9"/>
  <c r="Z338" i="9"/>
  <c r="AB69" i="9"/>
  <c r="Y935" i="9"/>
  <c r="AB743" i="9"/>
  <c r="W24" i="9"/>
  <c r="Z934" i="9"/>
  <c r="AB117" i="9"/>
  <c r="AB490" i="9"/>
  <c r="AC489" i="9"/>
  <c r="AC490" i="9" s="1"/>
  <c r="W175" i="9"/>
  <c r="W211" i="9"/>
  <c r="W593" i="9"/>
  <c r="AB396" i="9"/>
  <c r="V300" i="9"/>
  <c r="AC461" i="9"/>
  <c r="AB465" i="9"/>
  <c r="AB464" i="9"/>
  <c r="AC188" i="9"/>
  <c r="AB196" i="9"/>
  <c r="AC743" i="9"/>
  <c r="AB239" i="9"/>
  <c r="AC235" i="9"/>
  <c r="W485" i="9"/>
  <c r="AB208" i="9"/>
  <c r="AC415" i="9"/>
  <c r="AC417" i="9" s="1"/>
  <c r="AB417" i="9"/>
  <c r="AC177" i="9"/>
  <c r="W488" i="9"/>
  <c r="W498" i="9" s="1"/>
  <c r="W93" i="9"/>
  <c r="W294" i="9"/>
  <c r="AC71" i="9"/>
  <c r="AC73" i="9" s="1"/>
  <c r="AB73" i="9"/>
  <c r="AC254" i="9"/>
  <c r="AC255" i="9" s="1"/>
  <c r="AB255" i="9"/>
  <c r="W417" i="9"/>
  <c r="W449" i="9" s="1"/>
  <c r="W459" i="9"/>
  <c r="W460" i="9"/>
  <c r="W558" i="9"/>
  <c r="W559" i="9"/>
  <c r="W762" i="9"/>
  <c r="AC318" i="9"/>
  <c r="AC338" i="9" s="1"/>
  <c r="AC339" i="9"/>
  <c r="AB342" i="9"/>
  <c r="AC815" i="9"/>
  <c r="AB816" i="9"/>
  <c r="AB817" i="9"/>
  <c r="AC230" i="9"/>
  <c r="AC231" i="9" s="1"/>
  <c r="AB231" i="9"/>
  <c r="AC92" i="9"/>
  <c r="AC93" i="9" s="1"/>
  <c r="AB93" i="9"/>
  <c r="AB102" i="9" s="1"/>
  <c r="W729" i="9"/>
  <c r="AB160" i="9"/>
  <c r="AC375" i="9"/>
  <c r="AC381" i="9" s="1"/>
  <c r="AB381" i="9"/>
  <c r="W414" i="9"/>
  <c r="AC42" i="9"/>
  <c r="AB43" i="9"/>
  <c r="AB44" i="9"/>
  <c r="W69" i="9"/>
  <c r="AC389" i="9"/>
  <c r="W803" i="9"/>
  <c r="AC355" i="9"/>
  <c r="AC87" i="9"/>
  <c r="AB88" i="9"/>
  <c r="AB91" i="9"/>
  <c r="W117" i="9"/>
  <c r="AC891" i="9"/>
  <c r="AC486" i="9"/>
  <c r="AB488" i="9"/>
  <c r="AC240" i="9"/>
  <c r="AC253" i="9" s="1"/>
  <c r="AB253" i="9"/>
  <c r="W934" i="9"/>
  <c r="AC117" i="9"/>
  <c r="AB813" i="9"/>
  <c r="AC812" i="9"/>
  <c r="AC813" i="9" s="1"/>
  <c r="AC560" i="9"/>
  <c r="AB561" i="9"/>
  <c r="W561" i="9"/>
  <c r="W809" i="9"/>
  <c r="W814" i="9" s="1"/>
  <c r="W63" i="9"/>
  <c r="W62" i="9"/>
  <c r="AC436" i="9"/>
  <c r="AC445" i="9" s="1"/>
  <c r="AB445" i="9"/>
  <c r="AC142" i="9"/>
  <c r="AC150" i="9" s="1"/>
  <c r="AB150" i="9"/>
  <c r="AC393" i="9"/>
  <c r="AC395" i="9" s="1"/>
  <c r="AB395" i="9"/>
  <c r="AC446" i="9"/>
  <c r="AC448" i="9" s="1"/>
  <c r="AB448" i="9"/>
  <c r="AB170" i="9"/>
  <c r="AC166" i="9"/>
  <c r="AC170" i="9" s="1"/>
  <c r="W35" i="9"/>
  <c r="W552" i="9"/>
  <c r="AB41" i="9"/>
  <c r="AB40" i="9"/>
  <c r="AC39" i="9"/>
  <c r="AC33" i="9"/>
  <c r="AC34" i="9" s="1"/>
  <c r="AB34" i="9"/>
  <c r="AB762" i="9"/>
  <c r="AC759" i="9"/>
  <c r="AC762" i="9" s="1"/>
  <c r="AC368" i="9"/>
  <c r="AB372" i="9"/>
  <c r="AB165" i="9"/>
  <c r="AC164" i="9"/>
  <c r="AC165" i="9" s="1"/>
  <c r="AC557" i="9"/>
  <c r="AB559" i="9"/>
  <c r="AB558" i="9"/>
  <c r="AB580" i="9"/>
  <c r="AC562" i="9"/>
  <c r="AC580" i="9" s="1"/>
  <c r="AC70" i="9"/>
  <c r="AC69" i="9"/>
  <c r="AB406" i="9"/>
  <c r="AC405" i="9"/>
  <c r="AC406" i="9" s="1"/>
  <c r="AC523" i="9"/>
  <c r="AC528" i="9" s="1"/>
  <c r="AB528" i="9"/>
  <c r="AC469" i="9"/>
  <c r="AC412" i="9"/>
  <c r="AC413" i="9" s="1"/>
  <c r="AB413" i="9"/>
  <c r="W503" i="9"/>
  <c r="AB803" i="9"/>
  <c r="AC801" i="9"/>
  <c r="AC803" i="9" s="1"/>
  <c r="AC398" i="9"/>
  <c r="W367" i="9"/>
  <c r="AB431" i="9"/>
  <c r="AC430" i="9"/>
  <c r="AC431" i="9" s="1"/>
  <c r="AC278" i="9"/>
  <c r="AC285" i="9" s="1"/>
  <c r="AB285" i="9"/>
  <c r="W555" i="9"/>
  <c r="W556" i="9"/>
  <c r="W215" i="9"/>
  <c r="W253" i="9"/>
  <c r="W110" i="9"/>
  <c r="W381" i="9"/>
  <c r="AB519" i="9"/>
  <c r="AC504" i="9"/>
  <c r="AC519" i="9" s="1"/>
  <c r="AC180" i="9"/>
  <c r="AC186" i="9" s="1"/>
  <c r="AB186" i="9"/>
  <c r="AB78" i="9"/>
  <c r="AC77" i="9"/>
  <c r="AC78" i="9" s="1"/>
  <c r="AB174" i="9"/>
  <c r="AC171" i="9"/>
  <c r="AC174" i="9" s="1"/>
  <c r="AC480" i="9"/>
  <c r="AC481" i="9" s="1"/>
  <c r="AB481" i="9"/>
  <c r="AB485" i="9" s="1"/>
  <c r="AC286" i="9"/>
  <c r="AC294" i="9" s="1"/>
  <c r="AB294" i="9"/>
  <c r="AC385" i="9"/>
  <c r="AC386" i="9" s="1"/>
  <c r="AB386" i="9"/>
  <c r="W372" i="9"/>
  <c r="AB35" i="9"/>
  <c r="AB355" i="9"/>
  <c r="AB748" i="9"/>
  <c r="AC451" i="9"/>
  <c r="AC457" i="9"/>
  <c r="AB891" i="9"/>
  <c r="AC829" i="9"/>
  <c r="AC851" i="9" s="1"/>
  <c r="AC50" i="9"/>
  <c r="AB62" i="9"/>
  <c r="AB63" i="9"/>
  <c r="AC212" i="9"/>
  <c r="AC215" i="9" s="1"/>
  <c r="AB215" i="9"/>
  <c r="W465" i="9"/>
  <c r="W464" i="9"/>
  <c r="W85" i="9"/>
  <c r="W88" i="9"/>
  <c r="W91" i="9" s="1"/>
  <c r="W226" i="9"/>
  <c r="W445" i="9"/>
  <c r="W150" i="9"/>
  <c r="W395" i="9"/>
  <c r="W528" i="9"/>
  <c r="W302" i="9"/>
  <c r="W305" i="9"/>
  <c r="AC382" i="9"/>
  <c r="AC384" i="9" s="1"/>
  <c r="AB384" i="9"/>
  <c r="AB459" i="9"/>
  <c r="AB460" i="9"/>
  <c r="AC458" i="9"/>
  <c r="AC867" i="9"/>
  <c r="AC870" i="9" s="1"/>
  <c r="AC862" i="9"/>
  <c r="AC863" i="9"/>
  <c r="AC922" i="9"/>
  <c r="AC926" i="9" s="1"/>
  <c r="AB926" i="9"/>
  <c r="AC197" i="9"/>
  <c r="AC202" i="9" s="1"/>
  <c r="AB202" i="9"/>
  <c r="AC593" i="9"/>
  <c r="AC594" i="9"/>
  <c r="AC160" i="9"/>
  <c r="AC494" i="9"/>
  <c r="AC495" i="9" s="1"/>
  <c r="AB495" i="9"/>
  <c r="AB141" i="9"/>
  <c r="AB729" i="9"/>
  <c r="AC595" i="9"/>
  <c r="AB24" i="9"/>
  <c r="AB25" i="9"/>
  <c r="AC20" i="9"/>
  <c r="AB795" i="9"/>
  <c r="AC763" i="9"/>
  <c r="AC795" i="9" s="1"/>
  <c r="AC37" i="9"/>
  <c r="AC38" i="9"/>
  <c r="AC807" i="9"/>
  <c r="AC809" i="9" s="1"/>
  <c r="AB809" i="9"/>
  <c r="AB814" i="9" s="1"/>
  <c r="AB409" i="9"/>
  <c r="AC216" i="9"/>
  <c r="AC226" i="9" s="1"/>
  <c r="AB226" i="9"/>
  <c r="AC301" i="9"/>
  <c r="AB302" i="9"/>
  <c r="AB305" i="9" s="1"/>
  <c r="AC79" i="9"/>
  <c r="AC85" i="9" s="1"/>
  <c r="AB85" i="9"/>
  <c r="W795" i="9"/>
  <c r="AB503" i="9"/>
  <c r="AC502" i="9"/>
  <c r="W187" i="9"/>
  <c r="AC833" i="9"/>
  <c r="AC848" i="9" s="1"/>
  <c r="AB848" i="9"/>
  <c r="AB851" i="9" s="1"/>
  <c r="AC537" i="9"/>
  <c r="AC544" i="9" s="1"/>
  <c r="AB544" i="9"/>
  <c r="AC295" i="9"/>
  <c r="AC299" i="9" s="1"/>
  <c r="AB299" i="9"/>
  <c r="AC744" i="9"/>
  <c r="AC745" i="9" s="1"/>
  <c r="AB745" i="9"/>
  <c r="AB555" i="9"/>
  <c r="AB556" i="9"/>
  <c r="AC554" i="9"/>
  <c r="AC103" i="9"/>
  <c r="AB110" i="9"/>
  <c r="AC151" i="9"/>
  <c r="AC154" i="9" s="1"/>
  <c r="AB154" i="9"/>
  <c r="AB211" i="9" l="1"/>
  <c r="AB545" i="9"/>
  <c r="AB498" i="9"/>
  <c r="AB449" i="9"/>
  <c r="W300" i="9"/>
  <c r="W545" i="9"/>
  <c r="AB806" i="9"/>
  <c r="AB86" i="9"/>
  <c r="W590" i="9"/>
  <c r="AC187" i="9"/>
  <c r="AB161" i="9"/>
  <c r="AB234" i="9"/>
  <c r="W387" i="9"/>
  <c r="AB590" i="9"/>
  <c r="W102" i="9"/>
  <c r="V935" i="9"/>
  <c r="W234" i="9"/>
  <c r="W161" i="9"/>
  <c r="AC934" i="9"/>
  <c r="AC234" i="9"/>
  <c r="AB934" i="9"/>
  <c r="AB367" i="9"/>
  <c r="AB414" i="9"/>
  <c r="AC175" i="9"/>
  <c r="W806" i="9"/>
  <c r="AB387" i="9"/>
  <c r="AC555" i="9"/>
  <c r="AC556" i="9"/>
  <c r="AC302" i="9"/>
  <c r="AC305" i="9" s="1"/>
  <c r="AC561" i="9"/>
  <c r="AC590" i="9"/>
  <c r="AC88" i="9"/>
  <c r="AC91" i="9" s="1"/>
  <c r="AC396" i="9"/>
  <c r="AC43" i="9"/>
  <c r="AC44" i="9"/>
  <c r="AC342" i="9"/>
  <c r="AC367" i="9" s="1"/>
  <c r="AC63" i="9"/>
  <c r="AC62" i="9"/>
  <c r="AC449" i="9"/>
  <c r="AC414" i="9"/>
  <c r="AC485" i="9"/>
  <c r="AC558" i="9"/>
  <c r="AC559" i="9"/>
  <c r="AC372" i="9"/>
  <c r="AC387" i="9" s="1"/>
  <c r="AC816" i="9"/>
  <c r="AC817" i="9"/>
  <c r="AC239" i="9"/>
  <c r="AC300" i="9" s="1"/>
  <c r="AC503" i="9"/>
  <c r="AC545" i="9" s="1"/>
  <c r="AC41" i="9"/>
  <c r="AC40" i="9"/>
  <c r="AC102" i="9"/>
  <c r="AB300" i="9"/>
  <c r="AC86" i="9"/>
  <c r="AC464" i="9"/>
  <c r="AC465" i="9"/>
  <c r="AC110" i="9"/>
  <c r="AC161" i="9" s="1"/>
  <c r="AC25" i="9"/>
  <c r="AC24" i="9"/>
  <c r="AC729" i="9"/>
  <c r="AC806" i="9" s="1"/>
  <c r="AC459" i="9"/>
  <c r="AC460" i="9"/>
  <c r="AB175" i="9"/>
  <c r="AC488" i="9"/>
  <c r="AC498" i="9" s="1"/>
  <c r="AC814" i="9"/>
  <c r="AC196" i="9"/>
  <c r="AC211" i="9" s="1"/>
  <c r="AC35" i="9"/>
  <c r="AJ9" i="9" l="1"/>
  <c r="AG9" i="9"/>
  <c r="AD9" i="9"/>
  <c r="Z9" i="9"/>
  <c r="AD18" i="9" l="1"/>
  <c r="AD19" i="9"/>
  <c r="Z18" i="9"/>
  <c r="Z19" i="9"/>
  <c r="AG19" i="9"/>
  <c r="AG18" i="9"/>
  <c r="AJ19" i="9"/>
  <c r="AJ18" i="9"/>
  <c r="AB9" i="9"/>
  <c r="G102" i="8"/>
  <c r="G99" i="8"/>
  <c r="G98" i="8"/>
  <c r="G97" i="8"/>
  <c r="G96" i="8"/>
  <c r="G95" i="8"/>
  <c r="G94" i="8"/>
  <c r="G93" i="8"/>
  <c r="G92" i="8"/>
  <c r="G87" i="8"/>
  <c r="G86" i="8"/>
  <c r="G85" i="8"/>
  <c r="G84" i="8"/>
  <c r="G79" i="8"/>
  <c r="G78" i="8"/>
  <c r="G77" i="8"/>
  <c r="G76" i="8"/>
  <c r="G71" i="8"/>
  <c r="G70" i="8"/>
  <c r="G69" i="8"/>
  <c r="G68" i="8"/>
  <c r="G58" i="8"/>
  <c r="G59" i="8"/>
  <c r="G60" i="8"/>
  <c r="G61" i="8"/>
  <c r="G62" i="8"/>
  <c r="G63" i="8"/>
  <c r="G57" i="8"/>
  <c r="G47" i="8"/>
  <c r="G48" i="8"/>
  <c r="G49" i="8"/>
  <c r="G50" i="8"/>
  <c r="G51" i="8"/>
  <c r="G52" i="8"/>
  <c r="G53" i="8"/>
  <c r="G46" i="8"/>
  <c r="G41" i="8"/>
  <c r="G38" i="8"/>
  <c r="G31" i="8"/>
  <c r="G27" i="8"/>
  <c r="G22" i="8"/>
  <c r="G17" i="8"/>
  <c r="G16" i="8"/>
  <c r="G13" i="8"/>
  <c r="G12" i="8"/>
  <c r="G11" i="8"/>
  <c r="G10" i="8"/>
  <c r="Z935" i="9" l="1"/>
  <c r="AC9" i="9"/>
  <c r="AB18" i="9"/>
  <c r="AB19" i="9"/>
  <c r="W9" i="9"/>
  <c r="G9" i="8"/>
  <c r="I41" i="8"/>
  <c r="E41" i="8"/>
  <c r="I42" i="8"/>
  <c r="G9" i="6"/>
  <c r="G10" i="6"/>
  <c r="G11" i="6"/>
  <c r="G12" i="6"/>
  <c r="G13" i="6"/>
  <c r="G16" i="6"/>
  <c r="G17" i="6"/>
  <c r="G22" i="6"/>
  <c r="G27" i="6"/>
  <c r="G28" i="6"/>
  <c r="G31" i="6"/>
  <c r="G38" i="6"/>
  <c r="G46" i="6"/>
  <c r="G47" i="6"/>
  <c r="G48" i="6"/>
  <c r="G49" i="6"/>
  <c r="G50" i="6"/>
  <c r="G51" i="6"/>
  <c r="G52" i="6"/>
  <c r="G53" i="6"/>
  <c r="G57" i="6"/>
  <c r="G58" i="6"/>
  <c r="G59" i="6"/>
  <c r="G60" i="6"/>
  <c r="G61" i="6"/>
  <c r="G62" i="6"/>
  <c r="G63" i="6"/>
  <c r="G68" i="6"/>
  <c r="G69" i="6"/>
  <c r="G70" i="6"/>
  <c r="G71" i="6"/>
  <c r="G76" i="6"/>
  <c r="G77" i="6"/>
  <c r="G78" i="6"/>
  <c r="G79" i="6"/>
  <c r="G84" i="6"/>
  <c r="G85" i="6"/>
  <c r="G86" i="6"/>
  <c r="G87" i="6"/>
  <c r="G92" i="6"/>
  <c r="G93" i="6"/>
  <c r="G94" i="6"/>
  <c r="G95" i="6"/>
  <c r="G96" i="6"/>
  <c r="G97" i="6"/>
  <c r="G98" i="6"/>
  <c r="G99" i="6"/>
  <c r="G102" i="6"/>
  <c r="I38" i="8"/>
  <c r="G42" i="8"/>
  <c r="E38" i="8"/>
  <c r="I102" i="8"/>
  <c r="E102" i="8"/>
  <c r="E104" i="8" s="1"/>
  <c r="E93" i="8"/>
  <c r="I93" i="8"/>
  <c r="E94" i="8"/>
  <c r="I94" i="8"/>
  <c r="E95" i="8"/>
  <c r="I95" i="8"/>
  <c r="E96" i="8"/>
  <c r="I96" i="8"/>
  <c r="I104" i="8" s="1"/>
  <c r="E97" i="8"/>
  <c r="I97" i="8"/>
  <c r="E98" i="8"/>
  <c r="I98" i="8"/>
  <c r="E99" i="8"/>
  <c r="I99" i="8"/>
  <c r="I92" i="8"/>
  <c r="E92" i="8"/>
  <c r="E85" i="8"/>
  <c r="E88" i="8" s="1"/>
  <c r="I85" i="8"/>
  <c r="E86" i="8"/>
  <c r="G88" i="8"/>
  <c r="I86" i="8"/>
  <c r="E87" i="8"/>
  <c r="I87" i="8"/>
  <c r="I88" i="8" s="1"/>
  <c r="I84" i="8"/>
  <c r="E84" i="8"/>
  <c r="E79" i="8"/>
  <c r="I79" i="8"/>
  <c r="E77" i="8"/>
  <c r="I77" i="8"/>
  <c r="E78" i="8"/>
  <c r="G80" i="8"/>
  <c r="I78" i="8"/>
  <c r="I76" i="8"/>
  <c r="E76" i="8"/>
  <c r="E69" i="8"/>
  <c r="I69" i="8"/>
  <c r="E70" i="8"/>
  <c r="E72" i="8" s="1"/>
  <c r="I70" i="8"/>
  <c r="E71" i="8"/>
  <c r="G72" i="8"/>
  <c r="I71" i="8"/>
  <c r="I68" i="8"/>
  <c r="E68" i="8"/>
  <c r="E58" i="8"/>
  <c r="I58" i="8"/>
  <c r="E59" i="8"/>
  <c r="I59" i="8"/>
  <c r="E60" i="8"/>
  <c r="I60" i="8"/>
  <c r="E61" i="8"/>
  <c r="I61" i="8"/>
  <c r="E62" i="8"/>
  <c r="I62" i="8"/>
  <c r="E63" i="8"/>
  <c r="I63" i="8"/>
  <c r="I57" i="8"/>
  <c r="E57" i="8"/>
  <c r="E47" i="8"/>
  <c r="I47" i="8"/>
  <c r="E48" i="8"/>
  <c r="I48" i="8"/>
  <c r="E49" i="8"/>
  <c r="I49" i="8"/>
  <c r="E50" i="8"/>
  <c r="I50" i="8"/>
  <c r="E51" i="8"/>
  <c r="I51" i="8"/>
  <c r="E52" i="8"/>
  <c r="I52" i="8"/>
  <c r="E53" i="8"/>
  <c r="I53" i="8"/>
  <c r="I46" i="8"/>
  <c r="E46" i="8"/>
  <c r="I31" i="8"/>
  <c r="E31" i="8"/>
  <c r="I28" i="8"/>
  <c r="G28" i="8"/>
  <c r="E28" i="8"/>
  <c r="I27" i="8"/>
  <c r="E27" i="8"/>
  <c r="I22" i="8"/>
  <c r="I23" i="8" s="1"/>
  <c r="E22" i="8"/>
  <c r="E10" i="8"/>
  <c r="I10" i="8"/>
  <c r="E11" i="8"/>
  <c r="I11" i="8"/>
  <c r="E12" i="8"/>
  <c r="I12" i="8"/>
  <c r="E13" i="8"/>
  <c r="I13" i="8"/>
  <c r="E16" i="8"/>
  <c r="I16" i="8"/>
  <c r="E17" i="8"/>
  <c r="I17" i="8"/>
  <c r="I9" i="8"/>
  <c r="E9" i="8"/>
  <c r="I80" i="8"/>
  <c r="I34" i="8"/>
  <c r="E34" i="8"/>
  <c r="G23" i="8"/>
  <c r="E23" i="8"/>
  <c r="AB935" i="9" l="1"/>
  <c r="W18" i="9"/>
  <c r="W19" i="9"/>
  <c r="W935" i="9"/>
  <c r="AC19" i="9"/>
  <c r="AC18" i="9"/>
  <c r="E42" i="8"/>
  <c r="G104" i="8"/>
  <c r="E80" i="8"/>
  <c r="I72" i="8"/>
  <c r="E64" i="8"/>
  <c r="I64" i="8"/>
  <c r="I106" i="8" s="1"/>
  <c r="G64" i="8"/>
  <c r="G34" i="8"/>
  <c r="G18" i="8"/>
  <c r="I18" i="8"/>
  <c r="E18" i="8"/>
  <c r="E106" i="8" s="1"/>
  <c r="AC935" i="9" l="1"/>
  <c r="G106" i="8"/>
  <c r="R890" i="9" l="1"/>
  <c r="R889" i="9"/>
  <c r="R888" i="9"/>
  <c r="R918" i="9"/>
  <c r="R917" i="9"/>
  <c r="R925" i="9"/>
  <c r="R924" i="9"/>
  <c r="R898" i="9"/>
  <c r="R923" i="9"/>
  <c r="R916" i="9"/>
  <c r="R915" i="9"/>
  <c r="R914" i="9"/>
  <c r="R913" i="9"/>
  <c r="R912" i="9"/>
  <c r="R911" i="9"/>
  <c r="R920" i="9"/>
  <c r="R887" i="9"/>
  <c r="R910" i="9"/>
  <c r="R909" i="9"/>
  <c r="R908" i="9"/>
  <c r="R907" i="9"/>
  <c r="R906" i="9"/>
  <c r="R886" i="9"/>
  <c r="R905" i="9"/>
  <c r="R904" i="9"/>
  <c r="R903" i="9"/>
  <c r="R885" i="9"/>
  <c r="R884" i="9"/>
  <c r="R902" i="9"/>
  <c r="R883" i="9"/>
  <c r="R882" i="9"/>
  <c r="R881" i="9"/>
  <c r="R880" i="9"/>
  <c r="R901" i="9"/>
  <c r="R879" i="9"/>
  <c r="R900" i="9"/>
  <c r="R878" i="9"/>
  <c r="R932" i="9"/>
  <c r="R931" i="9"/>
  <c r="R896" i="9"/>
  <c r="R877" i="9"/>
  <c r="R876" i="9"/>
  <c r="R875" i="9"/>
  <c r="R874" i="9"/>
  <c r="R873" i="9"/>
  <c r="R872" i="9"/>
  <c r="R895" i="9"/>
  <c r="R894" i="9"/>
  <c r="R893" i="9"/>
  <c r="R892" i="9"/>
  <c r="R922" i="9"/>
  <c r="R929" i="9"/>
  <c r="R928" i="9"/>
  <c r="R927" i="9"/>
  <c r="R871" i="9"/>
  <c r="R866" i="9"/>
  <c r="R865" i="9"/>
  <c r="R864" i="9"/>
  <c r="R868" i="9"/>
  <c r="R861" i="9"/>
  <c r="R860" i="9"/>
  <c r="R859" i="9"/>
  <c r="R858" i="9"/>
  <c r="R857" i="9"/>
  <c r="R856" i="9"/>
  <c r="R855" i="9"/>
  <c r="R854" i="9"/>
  <c r="R853" i="9"/>
  <c r="R852" i="9"/>
  <c r="R828" i="9"/>
  <c r="R827" i="9"/>
  <c r="R847" i="9"/>
  <c r="R846" i="9"/>
  <c r="R845" i="9"/>
  <c r="R831" i="9"/>
  <c r="R830" i="9"/>
  <c r="R826" i="9"/>
  <c r="R844" i="9"/>
  <c r="R843" i="9"/>
  <c r="R842" i="9"/>
  <c r="R841" i="9"/>
  <c r="R840" i="9"/>
  <c r="R839" i="9"/>
  <c r="R838" i="9"/>
  <c r="R837" i="9"/>
  <c r="R836" i="9"/>
  <c r="R835" i="9"/>
  <c r="R834" i="9"/>
  <c r="R833" i="9"/>
  <c r="R849" i="9"/>
  <c r="R823" i="9"/>
  <c r="R822" i="9"/>
  <c r="R821" i="9"/>
  <c r="R820" i="9"/>
  <c r="R819" i="9"/>
  <c r="R818" i="9"/>
  <c r="R815" i="9"/>
  <c r="R812" i="9"/>
  <c r="R808" i="9"/>
  <c r="R810" i="9"/>
  <c r="R807" i="9"/>
  <c r="R728" i="9"/>
  <c r="R727" i="9"/>
  <c r="R794" i="9"/>
  <c r="R793" i="9"/>
  <c r="R792" i="9"/>
  <c r="R726" i="9"/>
  <c r="R725" i="9"/>
  <c r="R724" i="9"/>
  <c r="R723" i="9"/>
  <c r="R722" i="9"/>
  <c r="R721" i="9"/>
  <c r="R720" i="9"/>
  <c r="R719" i="9"/>
  <c r="R791" i="9"/>
  <c r="R718" i="9"/>
  <c r="R717" i="9"/>
  <c r="R716" i="9"/>
  <c r="R715" i="9"/>
  <c r="R714" i="9"/>
  <c r="R713" i="9"/>
  <c r="R712" i="9"/>
  <c r="R711" i="9"/>
  <c r="R710" i="9"/>
  <c r="R709" i="9"/>
  <c r="R708" i="9"/>
  <c r="R707" i="9"/>
  <c r="R706" i="9"/>
  <c r="R705" i="9"/>
  <c r="R704" i="9"/>
  <c r="R703" i="9"/>
  <c r="R702" i="9"/>
  <c r="R701" i="9"/>
  <c r="R700" i="9"/>
  <c r="R699" i="9"/>
  <c r="R698" i="9"/>
  <c r="R697" i="9"/>
  <c r="R696" i="9"/>
  <c r="R695" i="9"/>
  <c r="R694" i="9"/>
  <c r="R802" i="9"/>
  <c r="R801" i="9"/>
  <c r="R693" i="9"/>
  <c r="R692" i="9"/>
  <c r="R691" i="9"/>
  <c r="R690" i="9"/>
  <c r="R689" i="9"/>
  <c r="R688" i="9"/>
  <c r="R687" i="9"/>
  <c r="R686" i="9"/>
  <c r="R685" i="9"/>
  <c r="R757" i="9"/>
  <c r="R684" i="9"/>
  <c r="R683" i="9"/>
  <c r="R799" i="9"/>
  <c r="R798" i="9"/>
  <c r="R682" i="9"/>
  <c r="R790" i="9"/>
  <c r="R789" i="9"/>
  <c r="R788" i="9"/>
  <c r="R787" i="9"/>
  <c r="R681" i="9"/>
  <c r="R680" i="9"/>
  <c r="R679" i="9"/>
  <c r="R678" i="9"/>
  <c r="R677" i="9"/>
  <c r="R676" i="9"/>
  <c r="R675" i="9"/>
  <c r="R756" i="9"/>
  <c r="R674" i="9"/>
  <c r="R673" i="9"/>
  <c r="R797" i="9"/>
  <c r="R796" i="9"/>
  <c r="R672" i="9"/>
  <c r="R671" i="9"/>
  <c r="R670" i="9"/>
  <c r="R669" i="9"/>
  <c r="R668" i="9"/>
  <c r="R667" i="9"/>
  <c r="R666" i="9"/>
  <c r="R665" i="9"/>
  <c r="R664" i="9"/>
  <c r="R663" i="9"/>
  <c r="R786" i="9"/>
  <c r="R785" i="9"/>
  <c r="R784" i="9"/>
  <c r="R783" i="9"/>
  <c r="R782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781" i="9"/>
  <c r="R78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742" i="9"/>
  <c r="R741" i="9"/>
  <c r="R616" i="9"/>
  <c r="R779" i="9"/>
  <c r="R778" i="9"/>
  <c r="R777" i="9"/>
  <c r="R776" i="9"/>
  <c r="R775" i="9"/>
  <c r="R774" i="9"/>
  <c r="R773" i="9"/>
  <c r="R772" i="9"/>
  <c r="R771" i="9"/>
  <c r="R770" i="9"/>
  <c r="R769" i="9"/>
  <c r="R744" i="9"/>
  <c r="R768" i="9"/>
  <c r="R767" i="9"/>
  <c r="R766" i="9"/>
  <c r="R615" i="9"/>
  <c r="R614" i="9"/>
  <c r="R613" i="9"/>
  <c r="R612" i="9"/>
  <c r="R611" i="9"/>
  <c r="R610" i="9"/>
  <c r="R740" i="9"/>
  <c r="R609" i="9"/>
  <c r="R608" i="9"/>
  <c r="R755" i="9"/>
  <c r="R754" i="9"/>
  <c r="R753" i="9"/>
  <c r="R761" i="9"/>
  <c r="R752" i="9"/>
  <c r="R607" i="9"/>
  <c r="R606" i="9"/>
  <c r="R605" i="9"/>
  <c r="R604" i="9"/>
  <c r="R739" i="9"/>
  <c r="R603" i="9"/>
  <c r="R602" i="9"/>
  <c r="R738" i="9"/>
  <c r="R765" i="9"/>
  <c r="R764" i="9"/>
  <c r="R763" i="9"/>
  <c r="R751" i="9"/>
  <c r="R737" i="9"/>
  <c r="R736" i="9"/>
  <c r="R735" i="9"/>
  <c r="R601" i="9"/>
  <c r="R600" i="9"/>
  <c r="R599" i="9"/>
  <c r="R598" i="9"/>
  <c r="R597" i="9"/>
  <c r="R596" i="9"/>
  <c r="R750" i="9"/>
  <c r="R747" i="9"/>
  <c r="R749" i="9"/>
  <c r="R734" i="9"/>
  <c r="R746" i="9"/>
  <c r="R760" i="9"/>
  <c r="R759" i="9"/>
  <c r="R733" i="9"/>
  <c r="R595" i="9"/>
  <c r="R732" i="9"/>
  <c r="R731" i="9"/>
  <c r="R730" i="9"/>
  <c r="R804" i="9"/>
  <c r="R592" i="9"/>
  <c r="R591" i="9"/>
  <c r="R588" i="9"/>
  <c r="R579" i="9"/>
  <c r="R560" i="9"/>
  <c r="R578" i="9"/>
  <c r="R577" i="9"/>
  <c r="R576" i="9"/>
  <c r="R575" i="9"/>
  <c r="R574" i="9"/>
  <c r="R587" i="9"/>
  <c r="R585" i="9"/>
  <c r="R573" i="9"/>
  <c r="R572" i="9"/>
  <c r="R571" i="9"/>
  <c r="R584" i="9"/>
  <c r="R570" i="9"/>
  <c r="R569" i="9"/>
  <c r="R568" i="9"/>
  <c r="R567" i="9"/>
  <c r="R583" i="9"/>
  <c r="R582" i="9"/>
  <c r="R581" i="9"/>
  <c r="R566" i="9"/>
  <c r="R565" i="9"/>
  <c r="R564" i="9"/>
  <c r="R563" i="9"/>
  <c r="R562" i="9"/>
  <c r="R557" i="9"/>
  <c r="R554" i="9"/>
  <c r="R551" i="9"/>
  <c r="R550" i="9"/>
  <c r="R549" i="9"/>
  <c r="R548" i="9"/>
  <c r="R547" i="9"/>
  <c r="R546" i="9"/>
  <c r="R518" i="9"/>
  <c r="R517" i="9"/>
  <c r="R516" i="9"/>
  <c r="R543" i="9"/>
  <c r="R527" i="9"/>
  <c r="R526" i="9"/>
  <c r="R535" i="9"/>
  <c r="R534" i="9"/>
  <c r="R533" i="9"/>
  <c r="R532" i="9"/>
  <c r="R531" i="9"/>
  <c r="R530" i="9"/>
  <c r="R529" i="9"/>
  <c r="R542" i="9"/>
  <c r="R541" i="9"/>
  <c r="R540" i="9"/>
  <c r="R539" i="9"/>
  <c r="R538" i="9"/>
  <c r="R537" i="9"/>
  <c r="R515" i="9"/>
  <c r="R514" i="9"/>
  <c r="R513" i="9"/>
  <c r="R512" i="9"/>
  <c r="R511" i="9"/>
  <c r="R510" i="9"/>
  <c r="R509" i="9"/>
  <c r="R508" i="9"/>
  <c r="R507" i="9"/>
  <c r="R525" i="9"/>
  <c r="R524" i="9"/>
  <c r="R523" i="9"/>
  <c r="R502" i="9"/>
  <c r="R521" i="9"/>
  <c r="R506" i="9"/>
  <c r="R505" i="9"/>
  <c r="R504" i="9"/>
  <c r="R520" i="9"/>
  <c r="R499" i="9"/>
  <c r="R487" i="9"/>
  <c r="R496" i="9"/>
  <c r="R486" i="9"/>
  <c r="R492" i="9"/>
  <c r="R491" i="9"/>
  <c r="R489" i="9"/>
  <c r="R494" i="9"/>
  <c r="R468" i="9"/>
  <c r="R467" i="9"/>
  <c r="R466" i="9"/>
  <c r="R483" i="9"/>
  <c r="R482" i="9"/>
  <c r="R478" i="9"/>
  <c r="R477" i="9"/>
  <c r="R476" i="9"/>
  <c r="R475" i="9"/>
  <c r="R474" i="9"/>
  <c r="R473" i="9"/>
  <c r="R472" i="9"/>
  <c r="R471" i="9"/>
  <c r="R480" i="9"/>
  <c r="R470" i="9"/>
  <c r="R463" i="9"/>
  <c r="R462" i="9"/>
  <c r="R461" i="9"/>
  <c r="R458" i="9"/>
  <c r="R450" i="9"/>
  <c r="R455" i="9"/>
  <c r="R453" i="9"/>
  <c r="R452" i="9"/>
  <c r="R416" i="9"/>
  <c r="R434" i="9"/>
  <c r="R433" i="9"/>
  <c r="R432" i="9"/>
  <c r="R447" i="9"/>
  <c r="R446" i="9"/>
  <c r="R424" i="9"/>
  <c r="R423" i="9"/>
  <c r="R422" i="9"/>
  <c r="R415" i="9"/>
  <c r="R428" i="9"/>
  <c r="R426" i="9"/>
  <c r="R421" i="9"/>
  <c r="R420" i="9"/>
  <c r="R430" i="9"/>
  <c r="R419" i="9"/>
  <c r="R444" i="9"/>
  <c r="R443" i="9"/>
  <c r="R442" i="9"/>
  <c r="R441" i="9"/>
  <c r="R440" i="9"/>
  <c r="R439" i="9"/>
  <c r="R438" i="9"/>
  <c r="R437" i="9"/>
  <c r="R418" i="9"/>
  <c r="R436" i="9"/>
  <c r="R408" i="9"/>
  <c r="R407" i="9"/>
  <c r="R403" i="9"/>
  <c r="R397" i="9"/>
  <c r="R402" i="9"/>
  <c r="R401" i="9"/>
  <c r="R400" i="9"/>
  <c r="R399" i="9"/>
  <c r="R405" i="9"/>
  <c r="R412" i="9"/>
  <c r="R410" i="9"/>
  <c r="R388" i="9"/>
  <c r="R391" i="9"/>
  <c r="R390" i="9"/>
  <c r="R394" i="9"/>
  <c r="R393" i="9"/>
  <c r="R371" i="9"/>
  <c r="R370" i="9"/>
  <c r="R373" i="9"/>
  <c r="R383" i="9"/>
  <c r="R369" i="9"/>
  <c r="R385" i="9"/>
  <c r="R382" i="9"/>
  <c r="R368" i="9"/>
  <c r="R380" i="9"/>
  <c r="R379" i="9"/>
  <c r="R378" i="9"/>
  <c r="R377" i="9"/>
  <c r="R376" i="9"/>
  <c r="R375" i="9"/>
  <c r="R356" i="9"/>
  <c r="R341" i="9"/>
  <c r="R340" i="9"/>
  <c r="R360" i="9"/>
  <c r="R359" i="9"/>
  <c r="R358" i="9"/>
  <c r="R350" i="9"/>
  <c r="R349" i="9"/>
  <c r="R348" i="9"/>
  <c r="R347" i="9"/>
  <c r="R346" i="9"/>
  <c r="R345" i="9"/>
  <c r="R344" i="9"/>
  <c r="R339" i="9"/>
  <c r="R343" i="9"/>
  <c r="R354" i="9"/>
  <c r="R353" i="9"/>
  <c r="R365" i="9"/>
  <c r="R364" i="9"/>
  <c r="R363" i="9"/>
  <c r="R362" i="9"/>
  <c r="R352" i="9"/>
  <c r="R317" i="9"/>
  <c r="R316" i="9"/>
  <c r="R315" i="9"/>
  <c r="R314" i="9"/>
  <c r="R313" i="9"/>
  <c r="R312" i="9"/>
  <c r="R332" i="9"/>
  <c r="R327" i="9"/>
  <c r="R326" i="9"/>
  <c r="R325" i="9"/>
  <c r="R324" i="9"/>
  <c r="R323" i="9"/>
  <c r="R322" i="9"/>
  <c r="R321" i="9"/>
  <c r="R311" i="9"/>
  <c r="R310" i="9"/>
  <c r="R309" i="9"/>
  <c r="R308" i="9"/>
  <c r="R307" i="9"/>
  <c r="R306" i="9"/>
  <c r="R320" i="9"/>
  <c r="R319" i="9"/>
  <c r="R330" i="9"/>
  <c r="R336" i="9"/>
  <c r="R335" i="9"/>
  <c r="R334" i="9"/>
  <c r="R329" i="9"/>
  <c r="R301" i="9"/>
  <c r="R303" i="9"/>
  <c r="R238" i="9"/>
  <c r="R237" i="9"/>
  <c r="R236" i="9"/>
  <c r="R235" i="9"/>
  <c r="R284" i="9"/>
  <c r="R283" i="9"/>
  <c r="R282" i="9"/>
  <c r="R281" i="9"/>
  <c r="R280" i="9"/>
  <c r="R279" i="9"/>
  <c r="R278" i="9"/>
  <c r="R269" i="9"/>
  <c r="R268" i="9"/>
  <c r="R267" i="9"/>
  <c r="R266" i="9"/>
  <c r="R265" i="9"/>
  <c r="R264" i="9"/>
  <c r="R263" i="9"/>
  <c r="R262" i="9"/>
  <c r="R261" i="9"/>
  <c r="R260" i="9"/>
  <c r="R259" i="9"/>
  <c r="R258" i="9"/>
  <c r="R257" i="9"/>
  <c r="R256" i="9"/>
  <c r="R276" i="9"/>
  <c r="R275" i="9"/>
  <c r="R274" i="9"/>
  <c r="R273" i="9"/>
  <c r="R298" i="9"/>
  <c r="R297" i="9"/>
  <c r="R296" i="9"/>
  <c r="R295" i="9"/>
  <c r="R252" i="9"/>
  <c r="R251" i="9"/>
  <c r="R250" i="9"/>
  <c r="R249" i="9"/>
  <c r="R248" i="9"/>
  <c r="R247" i="9"/>
  <c r="R246" i="9"/>
  <c r="R245" i="9"/>
  <c r="R272" i="9"/>
  <c r="R271" i="9"/>
  <c r="R244" i="9"/>
  <c r="R254" i="9"/>
  <c r="R243" i="9"/>
  <c r="R242" i="9"/>
  <c r="R241" i="9"/>
  <c r="R240" i="9"/>
  <c r="R293" i="9"/>
  <c r="R292" i="9"/>
  <c r="R291" i="9"/>
  <c r="R290" i="9"/>
  <c r="R289" i="9"/>
  <c r="R288" i="9"/>
  <c r="R287" i="9"/>
  <c r="R286" i="9"/>
  <c r="R214" i="9"/>
  <c r="R213" i="9"/>
  <c r="R212" i="9"/>
  <c r="R232" i="9"/>
  <c r="R228" i="9"/>
  <c r="R227" i="9"/>
  <c r="R230" i="9"/>
  <c r="R225" i="9"/>
  <c r="R224" i="9"/>
  <c r="R223" i="9"/>
  <c r="R222" i="9"/>
  <c r="R221" i="9"/>
  <c r="R220" i="9"/>
  <c r="R219" i="9"/>
  <c r="R218" i="9"/>
  <c r="R217" i="9"/>
  <c r="R216" i="9"/>
  <c r="R201" i="9"/>
  <c r="R204" i="9"/>
  <c r="R203" i="9"/>
  <c r="R209" i="9"/>
  <c r="R200" i="9"/>
  <c r="R195" i="9"/>
  <c r="R194" i="9"/>
  <c r="R193" i="9"/>
  <c r="R192" i="9"/>
  <c r="R191" i="9"/>
  <c r="R190" i="9"/>
  <c r="R199" i="9"/>
  <c r="R189" i="9"/>
  <c r="R188" i="9"/>
  <c r="R198" i="9"/>
  <c r="R207" i="9"/>
  <c r="R206" i="9"/>
  <c r="R197" i="9"/>
  <c r="R178" i="9"/>
  <c r="R176" i="9"/>
  <c r="R185" i="9"/>
  <c r="R184" i="9"/>
  <c r="R183" i="9"/>
  <c r="R182" i="9"/>
  <c r="R181" i="9"/>
  <c r="R180" i="9"/>
  <c r="R173" i="9"/>
  <c r="R172" i="9"/>
  <c r="R164" i="9"/>
  <c r="R162" i="9"/>
  <c r="R171" i="9"/>
  <c r="R169" i="9"/>
  <c r="R168" i="9"/>
  <c r="R167" i="9"/>
  <c r="R166" i="9"/>
  <c r="R109" i="9"/>
  <c r="R108" i="9"/>
  <c r="R107" i="9"/>
  <c r="R106" i="9"/>
  <c r="R105" i="9"/>
  <c r="R104" i="9"/>
  <c r="R116" i="9"/>
  <c r="R149" i="9"/>
  <c r="R148" i="9"/>
  <c r="R147" i="9"/>
  <c r="R146" i="9"/>
  <c r="R145" i="9"/>
  <c r="R144" i="9"/>
  <c r="R143" i="9"/>
  <c r="R142" i="9"/>
  <c r="R132" i="9"/>
  <c r="R131" i="9"/>
  <c r="R130" i="9"/>
  <c r="R129" i="9"/>
  <c r="R128" i="9"/>
  <c r="R127" i="9"/>
  <c r="R126" i="9"/>
  <c r="R125" i="9"/>
  <c r="R124" i="9"/>
  <c r="R123" i="9"/>
  <c r="R122" i="9"/>
  <c r="R121" i="9"/>
  <c r="R120" i="9"/>
  <c r="R119" i="9"/>
  <c r="R118" i="9"/>
  <c r="R140" i="9"/>
  <c r="R139" i="9"/>
  <c r="R138" i="9"/>
  <c r="R137" i="9"/>
  <c r="R136" i="9"/>
  <c r="R135" i="9"/>
  <c r="R134" i="9"/>
  <c r="R159" i="9"/>
  <c r="R158" i="9"/>
  <c r="R157" i="9"/>
  <c r="R156" i="9"/>
  <c r="R155" i="9"/>
  <c r="R115" i="9"/>
  <c r="R114" i="9"/>
  <c r="R113" i="9"/>
  <c r="R112" i="9"/>
  <c r="R111" i="9"/>
  <c r="R103" i="9"/>
  <c r="R153" i="9"/>
  <c r="R152" i="9"/>
  <c r="R151" i="9"/>
  <c r="R92" i="9"/>
  <c r="R98" i="9"/>
  <c r="R100" i="9"/>
  <c r="R97" i="9"/>
  <c r="R96" i="9"/>
  <c r="R95" i="9"/>
  <c r="R94" i="9"/>
  <c r="R87" i="9"/>
  <c r="R89" i="9"/>
  <c r="R75" i="9"/>
  <c r="R74" i="9"/>
  <c r="R72" i="9"/>
  <c r="R71" i="9"/>
  <c r="R84" i="9"/>
  <c r="R83" i="9"/>
  <c r="R82" i="9"/>
  <c r="R81" i="9"/>
  <c r="R80" i="9"/>
  <c r="R79" i="9"/>
  <c r="R77" i="9"/>
  <c r="R68" i="9"/>
  <c r="R67" i="9"/>
  <c r="R66" i="9"/>
  <c r="R65" i="9"/>
  <c r="R64" i="9"/>
  <c r="R61" i="9"/>
  <c r="R60" i="9"/>
  <c r="R59" i="9"/>
  <c r="R58" i="9"/>
  <c r="R57" i="9"/>
  <c r="R56" i="9"/>
  <c r="R55" i="9"/>
  <c r="R54" i="9"/>
  <c r="R53" i="9"/>
  <c r="R52" i="9"/>
  <c r="R51" i="9"/>
  <c r="R50" i="9"/>
  <c r="R47" i="9"/>
  <c r="R46" i="9"/>
  <c r="R45" i="9"/>
  <c r="R42" i="9"/>
  <c r="R39" i="9"/>
  <c r="R36" i="9"/>
  <c r="R26" i="9"/>
  <c r="R31" i="9"/>
  <c r="R30" i="9"/>
  <c r="R33" i="9"/>
  <c r="R29" i="9"/>
  <c r="R28" i="9"/>
  <c r="R23" i="9"/>
  <c r="R22" i="9"/>
  <c r="R21" i="9"/>
  <c r="R20" i="9"/>
  <c r="R17" i="9"/>
  <c r="R16" i="9"/>
  <c r="R15" i="9"/>
  <c r="R14" i="9"/>
  <c r="R13" i="9"/>
  <c r="R12" i="9"/>
  <c r="R11" i="9"/>
  <c r="R10" i="9"/>
  <c r="R9" i="9"/>
  <c r="R900" i="7"/>
  <c r="T878" i="7"/>
  <c r="R878" i="7"/>
  <c r="T932" i="7"/>
  <c r="R932" i="7"/>
  <c r="T915" i="7"/>
  <c r="R915" i="7"/>
  <c r="R914" i="7"/>
  <c r="T925" i="7"/>
  <c r="R925" i="7"/>
  <c r="T924" i="7"/>
  <c r="R924" i="7"/>
  <c r="T883" i="7"/>
  <c r="R883" i="7"/>
  <c r="AM898" i="7"/>
  <c r="T898" i="7"/>
  <c r="R898" i="7"/>
  <c r="AM913" i="7"/>
  <c r="T913" i="7"/>
  <c r="R913" i="7"/>
  <c r="T912" i="7"/>
  <c r="R912" i="7"/>
  <c r="T911" i="7"/>
  <c r="R911" i="7"/>
  <c r="R920" i="7"/>
  <c r="T887" i="7"/>
  <c r="R887" i="7"/>
  <c r="T910" i="7"/>
  <c r="R910" i="7"/>
  <c r="T916" i="7"/>
  <c r="R916" i="7"/>
  <c r="R931" i="7"/>
  <c r="T909" i="7"/>
  <c r="R909" i="7"/>
  <c r="T908" i="7"/>
  <c r="R908" i="7"/>
  <c r="T907" i="7"/>
  <c r="R907" i="7"/>
  <c r="R906" i="7"/>
  <c r="T886" i="7"/>
  <c r="R886" i="7"/>
  <c r="T896" i="7"/>
  <c r="R896" i="7"/>
  <c r="T905" i="7"/>
  <c r="R905" i="7"/>
  <c r="T904" i="7"/>
  <c r="R904" i="7"/>
  <c r="T903" i="7"/>
  <c r="R903" i="7"/>
  <c r="T877" i="7"/>
  <c r="R877" i="7"/>
  <c r="T876" i="7"/>
  <c r="R876" i="7"/>
  <c r="R885" i="7"/>
  <c r="T875" i="7"/>
  <c r="R875" i="7"/>
  <c r="T874" i="7"/>
  <c r="R874" i="7"/>
  <c r="T873" i="7"/>
  <c r="R873" i="7"/>
  <c r="R872" i="7"/>
  <c r="T884" i="7"/>
  <c r="R884" i="7"/>
  <c r="T895" i="7"/>
  <c r="R895" i="7"/>
  <c r="T902" i="7"/>
  <c r="R902" i="7"/>
  <c r="R894" i="7"/>
  <c r="T890" i="7"/>
  <c r="R890" i="7"/>
  <c r="T889" i="7"/>
  <c r="R889" i="7"/>
  <c r="T882" i="7"/>
  <c r="R882" i="7"/>
  <c r="AM893" i="7"/>
  <c r="T893" i="7"/>
  <c r="R893" i="7"/>
  <c r="T892" i="7"/>
  <c r="R892" i="7"/>
  <c r="T922" i="7"/>
  <c r="R922" i="7"/>
  <c r="T929" i="7"/>
  <c r="R929" i="7"/>
  <c r="R928" i="7"/>
  <c r="T927" i="7"/>
  <c r="R927" i="7"/>
  <c r="T881" i="7"/>
  <c r="R881" i="7"/>
  <c r="T880" i="7"/>
  <c r="R880" i="7"/>
  <c r="R901" i="7"/>
  <c r="T879" i="7"/>
  <c r="R879" i="7"/>
  <c r="T923" i="7"/>
  <c r="R923" i="7"/>
  <c r="T888" i="7"/>
  <c r="R888" i="7"/>
  <c r="R918" i="7"/>
  <c r="T917" i="7"/>
  <c r="R917" i="7"/>
  <c r="T871" i="7"/>
  <c r="R871" i="7"/>
  <c r="T865" i="7"/>
  <c r="R865" i="7"/>
  <c r="AM864" i="7"/>
  <c r="T864" i="7"/>
  <c r="R864" i="7"/>
  <c r="T868" i="7"/>
  <c r="R868" i="7"/>
  <c r="T866" i="7"/>
  <c r="R866" i="7"/>
  <c r="T861" i="7"/>
  <c r="R861" i="7"/>
  <c r="R860" i="7"/>
  <c r="T859" i="7"/>
  <c r="R859" i="7"/>
  <c r="T858" i="7"/>
  <c r="R858" i="7"/>
  <c r="T857" i="7"/>
  <c r="R857" i="7"/>
  <c r="R856" i="7"/>
  <c r="T855" i="7"/>
  <c r="R855" i="7"/>
  <c r="T854" i="7"/>
  <c r="R854" i="7"/>
  <c r="T853" i="7"/>
  <c r="R853" i="7"/>
  <c r="R852" i="7"/>
  <c r="T834" i="7"/>
  <c r="R834" i="7"/>
  <c r="T833" i="7"/>
  <c r="R833" i="7"/>
  <c r="T827" i="7"/>
  <c r="R827" i="7"/>
  <c r="AM847" i="7"/>
  <c r="T847" i="7"/>
  <c r="R847" i="7"/>
  <c r="T846" i="7"/>
  <c r="R846" i="7"/>
  <c r="T836" i="7"/>
  <c r="R836" i="7"/>
  <c r="T835" i="7"/>
  <c r="R835" i="7"/>
  <c r="T849" i="7"/>
  <c r="R849" i="7"/>
  <c r="R845" i="7"/>
  <c r="T831" i="7"/>
  <c r="R831" i="7"/>
  <c r="T830" i="7"/>
  <c r="R830" i="7"/>
  <c r="R826" i="7"/>
  <c r="T844" i="7"/>
  <c r="R844" i="7"/>
  <c r="T843" i="7"/>
  <c r="R843" i="7"/>
  <c r="T842" i="7"/>
  <c r="R842" i="7"/>
  <c r="AM841" i="7"/>
  <c r="T841" i="7"/>
  <c r="R841" i="7"/>
  <c r="R840" i="7"/>
  <c r="AM839" i="7"/>
  <c r="R839" i="7"/>
  <c r="AM838" i="7"/>
  <c r="R838" i="7"/>
  <c r="AM837" i="7"/>
  <c r="R837" i="7"/>
  <c r="R828" i="7"/>
  <c r="AM823" i="7"/>
  <c r="R823" i="7"/>
  <c r="AM822" i="7"/>
  <c r="R822" i="7"/>
  <c r="R821" i="7"/>
  <c r="R820" i="7"/>
  <c r="AM819" i="7"/>
  <c r="R819" i="7"/>
  <c r="AM818" i="7"/>
  <c r="R818" i="7"/>
  <c r="AM815" i="7"/>
  <c r="R815" i="7"/>
  <c r="R812" i="7"/>
  <c r="AM810" i="7"/>
  <c r="R810" i="7"/>
  <c r="AM808" i="7"/>
  <c r="R808" i="7"/>
  <c r="T807" i="7"/>
  <c r="AM807" i="7"/>
  <c r="R807" i="7"/>
  <c r="R756" i="7"/>
  <c r="AM674" i="7"/>
  <c r="R674" i="7"/>
  <c r="AM724" i="7"/>
  <c r="R724" i="7"/>
  <c r="AM723" i="7"/>
  <c r="R723" i="7"/>
  <c r="R722" i="7"/>
  <c r="AM673" i="7"/>
  <c r="R673" i="7"/>
  <c r="AM797" i="7"/>
  <c r="R797" i="7"/>
  <c r="R796" i="7"/>
  <c r="R672" i="7"/>
  <c r="AM671" i="7"/>
  <c r="R671" i="7"/>
  <c r="AM670" i="7"/>
  <c r="R670" i="7"/>
  <c r="AM669" i="7"/>
  <c r="R669" i="7"/>
  <c r="R668" i="7"/>
  <c r="AM721" i="7"/>
  <c r="R721" i="7"/>
  <c r="AM667" i="7"/>
  <c r="R667" i="7"/>
  <c r="T666" i="7"/>
  <c r="AM666" i="7"/>
  <c r="R666" i="7"/>
  <c r="R665" i="7"/>
  <c r="AM664" i="7"/>
  <c r="R664" i="7"/>
  <c r="AM663" i="7"/>
  <c r="R663" i="7"/>
  <c r="AM786" i="7"/>
  <c r="R786" i="7"/>
  <c r="R785" i="7"/>
  <c r="AM784" i="7"/>
  <c r="R784" i="7"/>
  <c r="AM783" i="7"/>
  <c r="R783" i="7"/>
  <c r="R782" i="7"/>
  <c r="R662" i="7"/>
  <c r="AM661" i="7"/>
  <c r="R661" i="7"/>
  <c r="AM660" i="7"/>
  <c r="R660" i="7"/>
  <c r="AM659" i="7"/>
  <c r="R659" i="7"/>
  <c r="R658" i="7"/>
  <c r="AM657" i="7"/>
  <c r="R657" i="7"/>
  <c r="AM656" i="7"/>
  <c r="R656" i="7"/>
  <c r="T655" i="7"/>
  <c r="AM655" i="7"/>
  <c r="R655" i="7"/>
  <c r="R654" i="7"/>
  <c r="AM653" i="7"/>
  <c r="R653" i="7"/>
  <c r="AM652" i="7"/>
  <c r="R652" i="7"/>
  <c r="AM651" i="7"/>
  <c r="R651" i="7"/>
  <c r="R650" i="7"/>
  <c r="AM781" i="7"/>
  <c r="R781" i="7"/>
  <c r="AM780" i="7"/>
  <c r="R780" i="7"/>
  <c r="R727" i="7"/>
  <c r="R794" i="7"/>
  <c r="AM649" i="7"/>
  <c r="R649" i="7"/>
  <c r="AM648" i="7"/>
  <c r="R648" i="7"/>
  <c r="AM647" i="7"/>
  <c r="R647" i="7"/>
  <c r="R646" i="7"/>
  <c r="AM645" i="7"/>
  <c r="R645" i="7"/>
  <c r="AM644" i="7"/>
  <c r="R644" i="7"/>
  <c r="T643" i="7"/>
  <c r="AM643" i="7"/>
  <c r="R643" i="7"/>
  <c r="R642" i="7"/>
  <c r="AM641" i="7"/>
  <c r="R641" i="7"/>
  <c r="AM692" i="7"/>
  <c r="R692" i="7"/>
  <c r="AM640" i="7"/>
  <c r="R640" i="7"/>
  <c r="R639" i="7"/>
  <c r="AM793" i="7"/>
  <c r="R793" i="7"/>
  <c r="AM792" i="7"/>
  <c r="R792" i="7"/>
  <c r="R638" i="7"/>
  <c r="R720" i="7"/>
  <c r="AM719" i="7"/>
  <c r="R719" i="7"/>
  <c r="AM791" i="7"/>
  <c r="R791" i="7"/>
  <c r="AM718" i="7"/>
  <c r="R718" i="7"/>
  <c r="R637" i="7"/>
  <c r="AM636" i="7"/>
  <c r="R636" i="7"/>
  <c r="AM635" i="7"/>
  <c r="R635" i="7"/>
  <c r="T634" i="7"/>
  <c r="AM634" i="7"/>
  <c r="R634" i="7"/>
  <c r="R633" i="7"/>
  <c r="AM632" i="7"/>
  <c r="R632" i="7"/>
  <c r="AM631" i="7"/>
  <c r="R631" i="7"/>
  <c r="AM691" i="7"/>
  <c r="R691" i="7"/>
  <c r="R630" i="7"/>
  <c r="AM629" i="7"/>
  <c r="R629" i="7"/>
  <c r="AM726" i="7"/>
  <c r="R726" i="7"/>
  <c r="R725" i="7"/>
  <c r="R628" i="7"/>
  <c r="AM627" i="7"/>
  <c r="R627" i="7"/>
  <c r="AM626" i="7"/>
  <c r="R626" i="7"/>
  <c r="AM625" i="7"/>
  <c r="R625" i="7"/>
  <c r="R624" i="7"/>
  <c r="AM623" i="7"/>
  <c r="R623" i="7"/>
  <c r="AM622" i="7"/>
  <c r="R622" i="7"/>
  <c r="T621" i="7"/>
  <c r="AM621" i="7"/>
  <c r="R621" i="7"/>
  <c r="R620" i="7"/>
  <c r="AM619" i="7"/>
  <c r="R619" i="7"/>
  <c r="AM717" i="7"/>
  <c r="R717" i="7"/>
  <c r="AM716" i="7"/>
  <c r="R716" i="7"/>
  <c r="R715" i="7"/>
  <c r="AM714" i="7"/>
  <c r="R714" i="7"/>
  <c r="AM713" i="7"/>
  <c r="R713" i="7"/>
  <c r="R618" i="7"/>
  <c r="R617" i="7"/>
  <c r="AM742" i="7"/>
  <c r="R742" i="7"/>
  <c r="AM741" i="7"/>
  <c r="R741" i="7"/>
  <c r="T616" i="7"/>
  <c r="AM616" i="7"/>
  <c r="R616" i="7"/>
  <c r="R779" i="7"/>
  <c r="AM778" i="7"/>
  <c r="R778" i="7"/>
  <c r="AM777" i="7"/>
  <c r="R777" i="7"/>
  <c r="AM776" i="7"/>
  <c r="R776" i="7"/>
  <c r="R775" i="7"/>
  <c r="AM774" i="7"/>
  <c r="R774" i="7"/>
  <c r="AM773" i="7"/>
  <c r="R773" i="7"/>
  <c r="T772" i="7"/>
  <c r="AM772" i="7"/>
  <c r="R772" i="7"/>
  <c r="R712" i="7"/>
  <c r="AM711" i="7"/>
  <c r="R711" i="7"/>
  <c r="AM771" i="7"/>
  <c r="R771" i="7"/>
  <c r="R770" i="7"/>
  <c r="R769" i="7"/>
  <c r="AM744" i="7"/>
  <c r="R744" i="7"/>
  <c r="AM768" i="7"/>
  <c r="R768" i="7"/>
  <c r="AM767" i="7"/>
  <c r="R767" i="7"/>
  <c r="R766" i="7"/>
  <c r="AM615" i="7"/>
  <c r="R615" i="7"/>
  <c r="AM614" i="7"/>
  <c r="R614" i="7"/>
  <c r="T613" i="7"/>
  <c r="AM613" i="7"/>
  <c r="R613" i="7"/>
  <c r="R612" i="7"/>
  <c r="AM611" i="7"/>
  <c r="R611" i="7"/>
  <c r="AM610" i="7"/>
  <c r="R610" i="7"/>
  <c r="AM740" i="7"/>
  <c r="R740" i="7"/>
  <c r="R609" i="7"/>
  <c r="AM608" i="7"/>
  <c r="R608" i="7"/>
  <c r="AM755" i="7"/>
  <c r="R755" i="7"/>
  <c r="R754" i="7"/>
  <c r="R753" i="7"/>
  <c r="AM761" i="7"/>
  <c r="R761" i="7"/>
  <c r="AM752" i="7"/>
  <c r="R752" i="7"/>
  <c r="T607" i="7"/>
  <c r="AM607" i="7"/>
  <c r="R607" i="7"/>
  <c r="R606" i="7"/>
  <c r="AM605" i="7"/>
  <c r="R605" i="7"/>
  <c r="AM604" i="7"/>
  <c r="R604" i="7"/>
  <c r="AM739" i="7"/>
  <c r="R739" i="7"/>
  <c r="R603" i="7"/>
  <c r="AM602" i="7"/>
  <c r="R602" i="7"/>
  <c r="AM738" i="7"/>
  <c r="R738" i="7"/>
  <c r="T765" i="7"/>
  <c r="AM765" i="7"/>
  <c r="R765" i="7"/>
  <c r="R764" i="7"/>
  <c r="AM763" i="7"/>
  <c r="R763" i="7"/>
  <c r="AM751" i="7"/>
  <c r="R751" i="7"/>
  <c r="R798" i="7"/>
  <c r="R682" i="7"/>
  <c r="AM737" i="7"/>
  <c r="R737" i="7"/>
  <c r="AM710" i="7"/>
  <c r="R710" i="7"/>
  <c r="AM709" i="7"/>
  <c r="R709" i="7"/>
  <c r="R708" i="7"/>
  <c r="AM707" i="7"/>
  <c r="R707" i="7"/>
  <c r="AM706" i="7"/>
  <c r="R706" i="7"/>
  <c r="AM705" i="7"/>
  <c r="R705" i="7"/>
  <c r="R704" i="7"/>
  <c r="AM703" i="7"/>
  <c r="R703" i="7"/>
  <c r="AM702" i="7"/>
  <c r="R702" i="7"/>
  <c r="T701" i="7"/>
  <c r="AM701" i="7"/>
  <c r="R701" i="7"/>
  <c r="R700" i="7"/>
  <c r="AM799" i="7"/>
  <c r="R799" i="7"/>
  <c r="AM699" i="7"/>
  <c r="R699" i="7"/>
  <c r="R698" i="7"/>
  <c r="R697" i="7"/>
  <c r="AM736" i="7"/>
  <c r="R736" i="7"/>
  <c r="AM735" i="7"/>
  <c r="R735" i="7"/>
  <c r="AM601" i="7"/>
  <c r="R601" i="7"/>
  <c r="R600" i="7"/>
  <c r="AM599" i="7"/>
  <c r="R599" i="7"/>
  <c r="R598" i="7"/>
  <c r="T790" i="7"/>
  <c r="AM790" i="7"/>
  <c r="R790" i="7"/>
  <c r="R597" i="7"/>
  <c r="AM596" i="7"/>
  <c r="R596" i="7"/>
  <c r="AM690" i="7"/>
  <c r="R690" i="7"/>
  <c r="T689" i="7"/>
  <c r="AM689" i="7"/>
  <c r="R689" i="7"/>
  <c r="R688" i="7"/>
  <c r="AM802" i="7"/>
  <c r="R802" i="7"/>
  <c r="R687" i="7"/>
  <c r="AM750" i="7"/>
  <c r="R750" i="7"/>
  <c r="R747" i="7"/>
  <c r="AM749" i="7"/>
  <c r="R749" i="7"/>
  <c r="T734" i="7"/>
  <c r="AM734" i="7"/>
  <c r="R734" i="7"/>
  <c r="AM789" i="7"/>
  <c r="R789" i="7"/>
  <c r="R746" i="7"/>
  <c r="AM760" i="7"/>
  <c r="R760" i="7"/>
  <c r="R788" i="7"/>
  <c r="T696" i="7"/>
  <c r="AM696" i="7"/>
  <c r="R696" i="7"/>
  <c r="R695" i="7"/>
  <c r="AM694" i="7"/>
  <c r="R694" i="7"/>
  <c r="AM686" i="7"/>
  <c r="R686" i="7"/>
  <c r="AM787" i="7"/>
  <c r="R787" i="7"/>
  <c r="R681" i="7"/>
  <c r="AM680" i="7"/>
  <c r="R680" i="7"/>
  <c r="R759" i="7"/>
  <c r="T733" i="7"/>
  <c r="AM733" i="7"/>
  <c r="R733" i="7"/>
  <c r="R595" i="7"/>
  <c r="AM732" i="7"/>
  <c r="R732" i="7"/>
  <c r="AM731" i="7"/>
  <c r="R731" i="7"/>
  <c r="T730" i="7"/>
  <c r="AM730" i="7"/>
  <c r="R730" i="7"/>
  <c r="R685" i="7"/>
  <c r="AM684" i="7"/>
  <c r="R684" i="7"/>
  <c r="R757" i="7"/>
  <c r="AM679" i="7"/>
  <c r="R679" i="7"/>
  <c r="R683" i="7"/>
  <c r="AM801" i="7"/>
  <c r="R801" i="7"/>
  <c r="T693" i="7"/>
  <c r="AM693" i="7"/>
  <c r="R693" i="7"/>
  <c r="AM678" i="7"/>
  <c r="R678" i="7"/>
  <c r="R804" i="7"/>
  <c r="AM677" i="7"/>
  <c r="R677" i="7"/>
  <c r="R676" i="7"/>
  <c r="T675" i="7"/>
  <c r="AM675" i="7"/>
  <c r="R675" i="7"/>
  <c r="R728" i="7"/>
  <c r="AM592" i="7"/>
  <c r="R592" i="7"/>
  <c r="AM591" i="7"/>
  <c r="R591" i="7"/>
  <c r="T588" i="7"/>
  <c r="AM588" i="7"/>
  <c r="R588" i="7"/>
  <c r="R574" i="7"/>
  <c r="AM562" i="7"/>
  <c r="R562" i="7"/>
  <c r="R587" i="7"/>
  <c r="AM585" i="7"/>
  <c r="R585" i="7"/>
  <c r="R573" i="7"/>
  <c r="AM572" i="7"/>
  <c r="R572" i="7"/>
  <c r="T571" i="7"/>
  <c r="AM571" i="7"/>
  <c r="R571" i="7"/>
  <c r="AM579" i="7"/>
  <c r="R579" i="7"/>
  <c r="R560" i="7"/>
  <c r="AM584" i="7"/>
  <c r="R584" i="7"/>
  <c r="R570" i="7"/>
  <c r="AM569" i="7"/>
  <c r="R569" i="7"/>
  <c r="R578" i="7"/>
  <c r="AM568" i="7"/>
  <c r="R568" i="7"/>
  <c r="T567" i="7"/>
  <c r="AM567" i="7"/>
  <c r="R567" i="7"/>
  <c r="AM583" i="7"/>
  <c r="R583" i="7"/>
  <c r="R582" i="7"/>
  <c r="AM577" i="7"/>
  <c r="R577" i="7"/>
  <c r="R576" i="7"/>
  <c r="T575" i="7"/>
  <c r="AM575" i="7"/>
  <c r="R575" i="7"/>
  <c r="R581" i="7"/>
  <c r="AM566" i="7"/>
  <c r="R566" i="7"/>
  <c r="AM565" i="7"/>
  <c r="R565" i="7"/>
  <c r="T564" i="7"/>
  <c r="AM564" i="7"/>
  <c r="R564" i="7"/>
  <c r="R563" i="7"/>
  <c r="AM557" i="7"/>
  <c r="R557" i="7"/>
  <c r="R554" i="7"/>
  <c r="AM551" i="7"/>
  <c r="R551" i="7"/>
  <c r="R550" i="7"/>
  <c r="AM549" i="7"/>
  <c r="R549" i="7"/>
  <c r="T548" i="7"/>
  <c r="AM548" i="7"/>
  <c r="R548" i="7"/>
  <c r="AM547" i="7"/>
  <c r="R547" i="7"/>
  <c r="R546" i="7"/>
  <c r="AM513" i="7"/>
  <c r="R513" i="7"/>
  <c r="R512" i="7"/>
  <c r="T511" i="7"/>
  <c r="AM511" i="7"/>
  <c r="R511" i="7"/>
  <c r="R518" i="7"/>
  <c r="AM541" i="7"/>
  <c r="R541" i="7"/>
  <c r="AM540" i="7"/>
  <c r="R540" i="7"/>
  <c r="AM534" i="7"/>
  <c r="R534" i="7"/>
  <c r="R533" i="7"/>
  <c r="AM532" i="7"/>
  <c r="R532" i="7"/>
  <c r="R531" i="7"/>
  <c r="T530" i="7"/>
  <c r="AM530" i="7"/>
  <c r="R530" i="7"/>
  <c r="R529" i="7"/>
  <c r="AM542" i="7"/>
  <c r="R542" i="7"/>
  <c r="AM517" i="7"/>
  <c r="R517" i="7"/>
  <c r="T516" i="7"/>
  <c r="AM516" i="7"/>
  <c r="R516" i="7"/>
  <c r="R543" i="7"/>
  <c r="AM527" i="7"/>
  <c r="R527" i="7"/>
  <c r="R526" i="7"/>
  <c r="AM535" i="7"/>
  <c r="R535" i="7"/>
  <c r="R510" i="7"/>
  <c r="AM509" i="7"/>
  <c r="R509" i="7"/>
  <c r="T508" i="7"/>
  <c r="AM508" i="7"/>
  <c r="R508" i="7"/>
  <c r="AM507" i="7"/>
  <c r="R507" i="7"/>
  <c r="R525" i="7"/>
  <c r="AM524" i="7"/>
  <c r="R524" i="7"/>
  <c r="R523" i="7"/>
  <c r="T502" i="7"/>
  <c r="AM502" i="7"/>
  <c r="R502" i="7"/>
  <c r="R521" i="7"/>
  <c r="AM539" i="7"/>
  <c r="R539" i="7"/>
  <c r="AM538" i="7"/>
  <c r="R538" i="7"/>
  <c r="T537" i="7"/>
  <c r="AM537" i="7"/>
  <c r="R537" i="7"/>
  <c r="R520" i="7"/>
  <c r="AM515" i="7"/>
  <c r="R515" i="7"/>
  <c r="R506" i="7"/>
  <c r="AM505" i="7"/>
  <c r="R505" i="7"/>
  <c r="R504" i="7"/>
  <c r="AM514" i="7"/>
  <c r="R514" i="7"/>
  <c r="T499" i="7"/>
  <c r="AM499" i="7"/>
  <c r="R499" i="7"/>
  <c r="AM489" i="7"/>
  <c r="R489" i="7"/>
  <c r="R487" i="7"/>
  <c r="AM494" i="7"/>
  <c r="R494" i="7"/>
  <c r="R486" i="7"/>
  <c r="AM492" i="7"/>
  <c r="R492" i="7"/>
  <c r="R491" i="7"/>
  <c r="AM496" i="7"/>
  <c r="R496" i="7"/>
  <c r="AM471" i="7"/>
  <c r="R471" i="7"/>
  <c r="T480" i="7"/>
  <c r="AM480" i="7"/>
  <c r="R480" i="7"/>
  <c r="R470" i="7"/>
  <c r="AM468" i="7"/>
  <c r="R468" i="7"/>
  <c r="R467" i="7"/>
  <c r="AM483" i="7"/>
  <c r="R483" i="7"/>
  <c r="R482" i="7"/>
  <c r="AM478" i="7"/>
  <c r="R478" i="7"/>
  <c r="T477" i="7"/>
  <c r="AM477" i="7"/>
  <c r="R477" i="7"/>
  <c r="AM476" i="7"/>
  <c r="R476" i="7"/>
  <c r="R475" i="7"/>
  <c r="AM474" i="7"/>
  <c r="R474" i="7"/>
  <c r="R473" i="7"/>
  <c r="T466" i="7"/>
  <c r="AM466" i="7"/>
  <c r="R466" i="7"/>
  <c r="R472" i="7"/>
  <c r="AM463" i="7"/>
  <c r="R463" i="7"/>
  <c r="AM462" i="7"/>
  <c r="R462" i="7"/>
  <c r="T461" i="7"/>
  <c r="AM461" i="7"/>
  <c r="R461" i="7"/>
  <c r="R458" i="7"/>
  <c r="AM452" i="7"/>
  <c r="R452" i="7"/>
  <c r="R450" i="7"/>
  <c r="AM455" i="7"/>
  <c r="R455" i="7"/>
  <c r="R453" i="7"/>
  <c r="AM418" i="7"/>
  <c r="R418" i="7"/>
  <c r="T426" i="7"/>
  <c r="AM426" i="7"/>
  <c r="R426" i="7"/>
  <c r="AM421" i="7"/>
  <c r="R421" i="7"/>
  <c r="R420" i="7"/>
  <c r="AM416" i="7"/>
  <c r="R416" i="7"/>
  <c r="R434" i="7"/>
  <c r="AM443" i="7"/>
  <c r="R443" i="7"/>
  <c r="R442" i="7"/>
  <c r="AM441" i="7"/>
  <c r="R441" i="7"/>
  <c r="AM436" i="7"/>
  <c r="R436" i="7"/>
  <c r="T419" i="7"/>
  <c r="AM419" i="7"/>
  <c r="R419" i="7"/>
  <c r="R444" i="7"/>
  <c r="AM440" i="7"/>
  <c r="R440" i="7"/>
  <c r="R439" i="7"/>
  <c r="AM430" i="7"/>
  <c r="R430" i="7"/>
  <c r="R438" i="7"/>
  <c r="AM433" i="7"/>
  <c r="R433" i="7"/>
  <c r="T432" i="7"/>
  <c r="AM432" i="7"/>
  <c r="R432" i="7"/>
  <c r="AM447" i="7"/>
  <c r="R447" i="7"/>
  <c r="R446" i="7"/>
  <c r="AM424" i="7"/>
  <c r="R424" i="7"/>
  <c r="R423" i="7"/>
  <c r="T422" i="7"/>
  <c r="AM422" i="7"/>
  <c r="R422" i="7"/>
  <c r="R415" i="7"/>
  <c r="AM437" i="7"/>
  <c r="R437" i="7"/>
  <c r="AM428" i="7"/>
  <c r="R428" i="7"/>
  <c r="AM403" i="7"/>
  <c r="R403" i="7"/>
  <c r="R397" i="7"/>
  <c r="AM401" i="7"/>
  <c r="R401" i="7"/>
  <c r="R410" i="7"/>
  <c r="T400" i="7"/>
  <c r="AM400" i="7"/>
  <c r="R400" i="7"/>
  <c r="R399" i="7"/>
  <c r="AM405" i="7"/>
  <c r="R405" i="7"/>
  <c r="AM412" i="7"/>
  <c r="R412" i="7"/>
  <c r="AM402" i="7"/>
  <c r="R402" i="7"/>
  <c r="R408" i="7"/>
  <c r="AM407" i="7"/>
  <c r="R407" i="7"/>
  <c r="R393" i="7"/>
  <c r="AM390" i="7"/>
  <c r="R390" i="7"/>
  <c r="R394" i="7"/>
  <c r="AM388" i="7"/>
  <c r="R388" i="7"/>
  <c r="AM391" i="7"/>
  <c r="R391" i="7"/>
  <c r="T378" i="7"/>
  <c r="AM378" i="7"/>
  <c r="R378" i="7"/>
  <c r="R377" i="7"/>
  <c r="AM379" i="7"/>
  <c r="R379" i="7"/>
  <c r="R370" i="7"/>
  <c r="AM376" i="7"/>
  <c r="R376" i="7"/>
  <c r="R371" i="7"/>
  <c r="AM373" i="7"/>
  <c r="R373" i="7"/>
  <c r="T375" i="7"/>
  <c r="AM375" i="7"/>
  <c r="R375" i="7"/>
  <c r="AM383" i="7"/>
  <c r="R383" i="7"/>
  <c r="R369" i="7"/>
  <c r="AM385" i="7"/>
  <c r="R385" i="7"/>
  <c r="R382" i="7"/>
  <c r="T368" i="7"/>
  <c r="AM368" i="7"/>
  <c r="R368" i="7"/>
  <c r="R380" i="7"/>
  <c r="AM349" i="7"/>
  <c r="R349" i="7"/>
  <c r="AM363" i="7"/>
  <c r="R363" i="7"/>
  <c r="AM362" i="7"/>
  <c r="R362" i="7"/>
  <c r="R359" i="7"/>
  <c r="AM358" i="7"/>
  <c r="R358" i="7"/>
  <c r="R350" i="7"/>
  <c r="T345" i="7"/>
  <c r="AM345" i="7"/>
  <c r="R345" i="7"/>
  <c r="R344" i="7"/>
  <c r="AM339" i="7"/>
  <c r="R339" i="7"/>
  <c r="AM343" i="7"/>
  <c r="R343" i="7"/>
  <c r="AM354" i="7"/>
  <c r="R354" i="7"/>
  <c r="R353" i="7"/>
  <c r="AM365" i="7"/>
  <c r="R365" i="7"/>
  <c r="R352" i="7"/>
  <c r="AM364" i="7"/>
  <c r="R364" i="7"/>
  <c r="R348" i="7"/>
  <c r="AM347" i="7"/>
  <c r="R347" i="7"/>
  <c r="AM356" i="7"/>
  <c r="R356" i="7"/>
  <c r="T341" i="7"/>
  <c r="AM341" i="7"/>
  <c r="R341" i="7"/>
  <c r="R340" i="7"/>
  <c r="AM360" i="7"/>
  <c r="R360" i="7"/>
  <c r="R346" i="7"/>
  <c r="AM310" i="7"/>
  <c r="R310" i="7"/>
  <c r="R309" i="7"/>
  <c r="AM308" i="7"/>
  <c r="R308" i="7"/>
  <c r="T307" i="7"/>
  <c r="AM307" i="7"/>
  <c r="R307" i="7"/>
  <c r="AM306" i="7"/>
  <c r="R306" i="7"/>
  <c r="R320" i="7"/>
  <c r="AM314" i="7"/>
  <c r="R314" i="7"/>
  <c r="R332" i="7"/>
  <c r="T327" i="7"/>
  <c r="AM327" i="7"/>
  <c r="R327" i="7"/>
  <c r="R326" i="7"/>
  <c r="AM325" i="7"/>
  <c r="R325" i="7"/>
  <c r="AM324" i="7"/>
  <c r="R324" i="7"/>
  <c r="AM323" i="7"/>
  <c r="R323" i="7"/>
  <c r="R322" i="7"/>
  <c r="AM319" i="7"/>
  <c r="R319" i="7"/>
  <c r="R330" i="7"/>
  <c r="T336" i="7"/>
  <c r="AM336" i="7"/>
  <c r="R336" i="7"/>
  <c r="R335" i="7"/>
  <c r="AM334" i="7"/>
  <c r="R334" i="7"/>
  <c r="AM329" i="7"/>
  <c r="R329" i="7"/>
  <c r="AM321" i="7"/>
  <c r="R321" i="7"/>
  <c r="R311" i="7"/>
  <c r="AM313" i="7"/>
  <c r="R313" i="7"/>
  <c r="R317" i="7"/>
  <c r="AM316" i="7"/>
  <c r="R316" i="7"/>
  <c r="R315" i="7"/>
  <c r="AM312" i="7"/>
  <c r="R312" i="7"/>
  <c r="AM303" i="7"/>
  <c r="R303" i="7"/>
  <c r="T301" i="7"/>
  <c r="AM301" i="7"/>
  <c r="R301" i="7"/>
  <c r="R289" i="7"/>
  <c r="AM288" i="7"/>
  <c r="R288" i="7"/>
  <c r="R287" i="7"/>
  <c r="AM286" i="7"/>
  <c r="R286" i="7"/>
  <c r="R268" i="7"/>
  <c r="AM267" i="7"/>
  <c r="R267" i="7"/>
  <c r="T266" i="7"/>
  <c r="AM266" i="7"/>
  <c r="R266" i="7"/>
  <c r="AM265" i="7"/>
  <c r="R265" i="7"/>
  <c r="R264" i="7"/>
  <c r="AM263" i="7"/>
  <c r="R263" i="7"/>
  <c r="R262" i="7"/>
  <c r="AM276" i="7"/>
  <c r="R276" i="7"/>
  <c r="R275" i="7"/>
  <c r="AM274" i="7"/>
  <c r="R274" i="7"/>
  <c r="AM273" i="7"/>
  <c r="R273" i="7"/>
  <c r="AM298" i="7"/>
  <c r="R298" i="7"/>
  <c r="R297" i="7"/>
  <c r="AM296" i="7"/>
  <c r="R296" i="7"/>
  <c r="R295" i="7"/>
  <c r="T252" i="7"/>
  <c r="AM252" i="7"/>
  <c r="R252" i="7"/>
  <c r="R251" i="7"/>
  <c r="AM250" i="7"/>
  <c r="R250" i="7"/>
  <c r="AM249" i="7"/>
  <c r="R249" i="7"/>
  <c r="AM248" i="7"/>
  <c r="R248" i="7"/>
  <c r="R247" i="7"/>
  <c r="AM261" i="7"/>
  <c r="R261" i="7"/>
  <c r="R260" i="7"/>
  <c r="AM259" i="7"/>
  <c r="R259" i="7"/>
  <c r="R258" i="7"/>
  <c r="AM238" i="7"/>
  <c r="R238" i="7"/>
  <c r="AM237" i="7"/>
  <c r="R237" i="7"/>
  <c r="T236" i="7"/>
  <c r="AM236" i="7"/>
  <c r="R236" i="7"/>
  <c r="R235" i="7"/>
  <c r="AM245" i="7"/>
  <c r="R245" i="7"/>
  <c r="R272" i="7"/>
  <c r="AM271" i="7"/>
  <c r="R271" i="7"/>
  <c r="AM244" i="7"/>
  <c r="R244" i="7"/>
  <c r="R254" i="7"/>
  <c r="T243" i="7"/>
  <c r="AM243" i="7"/>
  <c r="R243" i="7"/>
  <c r="AM242" i="7"/>
  <c r="R242" i="7"/>
  <c r="AM241" i="7"/>
  <c r="R241" i="7"/>
  <c r="R257" i="7"/>
  <c r="R256" i="7"/>
  <c r="T240" i="7"/>
  <c r="AM240" i="7"/>
  <c r="R240" i="7"/>
  <c r="AM246" i="7"/>
  <c r="R246" i="7"/>
  <c r="R293" i="7"/>
  <c r="AM292" i="7"/>
  <c r="R292" i="7"/>
  <c r="AM291" i="7"/>
  <c r="R291" i="7"/>
  <c r="AM290" i="7"/>
  <c r="R290" i="7"/>
  <c r="R284" i="7"/>
  <c r="R283" i="7"/>
  <c r="T282" i="7"/>
  <c r="AM282" i="7"/>
  <c r="R282" i="7"/>
  <c r="AM281" i="7"/>
  <c r="R281" i="7"/>
  <c r="R280" i="7"/>
  <c r="AM279" i="7"/>
  <c r="R279" i="7"/>
  <c r="AM278" i="7"/>
  <c r="R278" i="7"/>
  <c r="AM269" i="7"/>
  <c r="R269" i="7"/>
  <c r="R218" i="7"/>
  <c r="R217" i="7"/>
  <c r="T216" i="7"/>
  <c r="AM216" i="7"/>
  <c r="R216" i="7"/>
  <c r="AM214" i="7"/>
  <c r="R214" i="7"/>
  <c r="R212" i="7"/>
  <c r="AM232" i="7"/>
  <c r="R232" i="7"/>
  <c r="AM213" i="7"/>
  <c r="R213" i="7"/>
  <c r="AM228" i="7"/>
  <c r="R228" i="7"/>
  <c r="R227" i="7"/>
  <c r="R230" i="7"/>
  <c r="T225" i="7"/>
  <c r="AM225" i="7"/>
  <c r="R225" i="7"/>
  <c r="AM224" i="7"/>
  <c r="R224" i="7"/>
  <c r="R223" i="7"/>
  <c r="AM222" i="7"/>
  <c r="R222" i="7"/>
  <c r="AM221" i="7"/>
  <c r="R221" i="7"/>
  <c r="T220" i="7"/>
  <c r="AM220" i="7"/>
  <c r="R220" i="7"/>
  <c r="R219" i="7"/>
  <c r="R195" i="7"/>
  <c r="AM209" i="7"/>
  <c r="R209" i="7"/>
  <c r="AM200" i="7"/>
  <c r="R200" i="7"/>
  <c r="R201" i="7"/>
  <c r="AM194" i="7"/>
  <c r="R194" i="7"/>
  <c r="AM190" i="7"/>
  <c r="R190" i="7"/>
  <c r="T199" i="7"/>
  <c r="AM199" i="7"/>
  <c r="R199" i="7"/>
  <c r="R189" i="7"/>
  <c r="R188" i="7"/>
  <c r="AM198" i="7"/>
  <c r="R198" i="7"/>
  <c r="AM207" i="7"/>
  <c r="R207" i="7"/>
  <c r="R193" i="7"/>
  <c r="AM206" i="7"/>
  <c r="R206" i="7"/>
  <c r="AM197" i="7"/>
  <c r="R197" i="7"/>
  <c r="T192" i="7"/>
  <c r="AM192" i="7"/>
  <c r="R192" i="7"/>
  <c r="R204" i="7"/>
  <c r="R203" i="7"/>
  <c r="AM191" i="7"/>
  <c r="R191" i="7"/>
  <c r="AM181" i="7"/>
  <c r="R181" i="7"/>
  <c r="R180" i="7"/>
  <c r="AM178" i="7"/>
  <c r="R178" i="7"/>
  <c r="AM176" i="7"/>
  <c r="R176" i="7"/>
  <c r="T185" i="7"/>
  <c r="AM185" i="7"/>
  <c r="R185" i="7"/>
  <c r="R184" i="7"/>
  <c r="R183" i="7"/>
  <c r="AM182" i="7"/>
  <c r="R182" i="7"/>
  <c r="AM173" i="7"/>
  <c r="R173" i="7"/>
  <c r="R172" i="7"/>
  <c r="AM167" i="7"/>
  <c r="R167" i="7"/>
  <c r="AM166" i="7"/>
  <c r="R166" i="7"/>
  <c r="AM164" i="7"/>
  <c r="R164" i="7"/>
  <c r="R162" i="7"/>
  <c r="AM171" i="7"/>
  <c r="R171" i="7"/>
  <c r="AM169" i="7"/>
  <c r="R169" i="7"/>
  <c r="AM168" i="7"/>
  <c r="R168" i="7"/>
  <c r="R113" i="7"/>
  <c r="T112" i="7"/>
  <c r="AM112" i="7"/>
  <c r="R112" i="7"/>
  <c r="AM111" i="7"/>
  <c r="R111" i="7"/>
  <c r="AM103" i="7"/>
  <c r="R103" i="7"/>
  <c r="R153" i="7"/>
  <c r="AM152" i="7"/>
  <c r="R152" i="7"/>
  <c r="AM158" i="7"/>
  <c r="R158" i="7"/>
  <c r="AM148" i="7"/>
  <c r="R148" i="7"/>
  <c r="R147" i="7"/>
  <c r="AM146" i="7"/>
  <c r="R146" i="7"/>
  <c r="AM145" i="7"/>
  <c r="R145" i="7"/>
  <c r="AM144" i="7"/>
  <c r="R144" i="7"/>
  <c r="R143" i="7"/>
  <c r="AM142" i="7"/>
  <c r="R142" i="7"/>
  <c r="AM132" i="7"/>
  <c r="R132" i="7"/>
  <c r="AM124" i="7"/>
  <c r="R124" i="7"/>
  <c r="R123" i="7"/>
  <c r="T122" i="7"/>
  <c r="AM122" i="7"/>
  <c r="R122" i="7"/>
  <c r="AM121" i="7"/>
  <c r="R121" i="7"/>
  <c r="AM120" i="7"/>
  <c r="R120" i="7"/>
  <c r="R119" i="7"/>
  <c r="AM118" i="7"/>
  <c r="R118" i="7"/>
  <c r="AM140" i="7"/>
  <c r="R140" i="7"/>
  <c r="AM139" i="7"/>
  <c r="R139" i="7"/>
  <c r="R138" i="7"/>
  <c r="AM137" i="7"/>
  <c r="R137" i="7"/>
  <c r="AM136" i="7"/>
  <c r="R136" i="7"/>
  <c r="AM135" i="7"/>
  <c r="R135" i="7"/>
  <c r="R134" i="7"/>
  <c r="AM159" i="7"/>
  <c r="R159" i="7"/>
  <c r="AM131" i="7"/>
  <c r="R131" i="7"/>
  <c r="AM130" i="7"/>
  <c r="R130" i="7"/>
  <c r="R129" i="7"/>
  <c r="T128" i="7"/>
  <c r="AM128" i="7"/>
  <c r="R128" i="7"/>
  <c r="AM127" i="7"/>
  <c r="R127" i="7"/>
  <c r="AM126" i="7"/>
  <c r="R126" i="7"/>
  <c r="R125" i="7"/>
  <c r="AM109" i="7"/>
  <c r="R109" i="7"/>
  <c r="AM108" i="7"/>
  <c r="R108" i="7"/>
  <c r="AM107" i="7"/>
  <c r="R107" i="7"/>
  <c r="R106" i="7"/>
  <c r="AM105" i="7"/>
  <c r="R105" i="7"/>
  <c r="AM157" i="7"/>
  <c r="R157" i="7"/>
  <c r="AM156" i="7"/>
  <c r="R156" i="7"/>
  <c r="R155" i="7"/>
  <c r="AM115" i="7"/>
  <c r="R115" i="7"/>
  <c r="AM114" i="7"/>
  <c r="R114" i="7"/>
  <c r="AM151" i="7"/>
  <c r="R151" i="7"/>
  <c r="R104" i="7"/>
  <c r="T116" i="7"/>
  <c r="AM116" i="7"/>
  <c r="R116" i="7"/>
  <c r="AM149" i="7"/>
  <c r="R149" i="7"/>
  <c r="AM94" i="7"/>
  <c r="R94" i="7"/>
  <c r="R98" i="7"/>
  <c r="AM92" i="7"/>
  <c r="R92" i="7"/>
  <c r="AM100" i="7"/>
  <c r="R100" i="7"/>
  <c r="AM97" i="7"/>
  <c r="R97" i="7"/>
  <c r="R96" i="7"/>
  <c r="AM95" i="7"/>
  <c r="R95" i="7"/>
  <c r="AM89" i="7"/>
  <c r="R89" i="7"/>
  <c r="AM87" i="7"/>
  <c r="R87" i="7"/>
  <c r="R81" i="7"/>
  <c r="AM80" i="7"/>
  <c r="R80" i="7"/>
  <c r="AM79" i="7"/>
  <c r="R79" i="7"/>
  <c r="AM77" i="7"/>
  <c r="R77" i="7"/>
  <c r="R75" i="7"/>
  <c r="T74" i="7"/>
  <c r="AM74" i="7"/>
  <c r="R74" i="7"/>
  <c r="AM72" i="7"/>
  <c r="R72" i="7"/>
  <c r="AM71" i="7"/>
  <c r="R71" i="7"/>
  <c r="R84" i="7"/>
  <c r="AM83" i="7"/>
  <c r="R83" i="7"/>
  <c r="AM82" i="7"/>
  <c r="R82" i="7"/>
  <c r="AM68" i="7"/>
  <c r="R68" i="7"/>
  <c r="R67" i="7"/>
  <c r="AM66" i="7"/>
  <c r="R66" i="7"/>
  <c r="AM65" i="7"/>
  <c r="R65" i="7"/>
  <c r="AM64" i="7"/>
  <c r="R64" i="7"/>
  <c r="R61" i="7"/>
  <c r="AM60" i="7"/>
  <c r="R60" i="7"/>
  <c r="AM59" i="7"/>
  <c r="R59" i="7"/>
  <c r="AM58" i="7"/>
  <c r="R58" i="7"/>
  <c r="R57" i="7"/>
  <c r="T56" i="7"/>
  <c r="AM56" i="7"/>
  <c r="R56" i="7"/>
  <c r="AM55" i="7"/>
  <c r="R55" i="7"/>
  <c r="AM54" i="7"/>
  <c r="R54" i="7"/>
  <c r="R53" i="7"/>
  <c r="AM52" i="7"/>
  <c r="R52" i="7"/>
  <c r="AM51" i="7"/>
  <c r="R51" i="7"/>
  <c r="AM50" i="7"/>
  <c r="R50" i="7"/>
  <c r="R47" i="7"/>
  <c r="AM46" i="7"/>
  <c r="R46" i="7"/>
  <c r="AM45" i="7"/>
  <c r="R45" i="7"/>
  <c r="AM42" i="7"/>
  <c r="R42" i="7"/>
  <c r="R39" i="7"/>
  <c r="AM36" i="7"/>
  <c r="R36" i="7"/>
  <c r="AM28" i="7"/>
  <c r="R28" i="7"/>
  <c r="AM31" i="7"/>
  <c r="R31" i="7"/>
  <c r="R30" i="7"/>
  <c r="T26" i="7"/>
  <c r="AM26" i="7"/>
  <c r="R26" i="7"/>
  <c r="AM33" i="7"/>
  <c r="R33" i="7"/>
  <c r="AM29" i="7"/>
  <c r="R29" i="7"/>
  <c r="R23" i="7"/>
  <c r="AM22" i="7"/>
  <c r="R22" i="7"/>
  <c r="AM21" i="7"/>
  <c r="R21" i="7"/>
  <c r="AM20" i="7"/>
  <c r="R20" i="7"/>
  <c r="R17" i="7"/>
  <c r="AM16" i="7"/>
  <c r="R16" i="7"/>
  <c r="AM15" i="7"/>
  <c r="R15" i="7"/>
  <c r="AM14" i="7"/>
  <c r="R14" i="7"/>
  <c r="R13" i="7"/>
  <c r="AM12" i="7"/>
  <c r="R12" i="7"/>
  <c r="AM11" i="7"/>
  <c r="R11" i="7"/>
  <c r="AM10" i="7"/>
  <c r="R10" i="7"/>
  <c r="R9" i="7"/>
  <c r="I102" i="6"/>
  <c r="I99" i="6"/>
  <c r="I98" i="6"/>
  <c r="I97" i="6"/>
  <c r="I96" i="6"/>
  <c r="I95" i="6"/>
  <c r="I94" i="6"/>
  <c r="I93" i="6"/>
  <c r="I92" i="6"/>
  <c r="I85" i="6"/>
  <c r="I86" i="6"/>
  <c r="I87" i="6"/>
  <c r="I84" i="6"/>
  <c r="I77" i="6"/>
  <c r="I78" i="6"/>
  <c r="I79" i="6"/>
  <c r="I76" i="6"/>
  <c r="I69" i="6"/>
  <c r="I70" i="6"/>
  <c r="I71" i="6"/>
  <c r="I68" i="6"/>
  <c r="I58" i="6"/>
  <c r="I59" i="6"/>
  <c r="I60" i="6"/>
  <c r="I61" i="6"/>
  <c r="I62" i="6"/>
  <c r="I63" i="6"/>
  <c r="I57" i="6"/>
  <c r="I47" i="6"/>
  <c r="I48" i="6"/>
  <c r="I49" i="6"/>
  <c r="I50" i="6"/>
  <c r="I51" i="6"/>
  <c r="I52" i="6"/>
  <c r="I53" i="6"/>
  <c r="I46" i="6"/>
  <c r="I41" i="6"/>
  <c r="G41" i="6"/>
  <c r="I38" i="6"/>
  <c r="I31" i="6"/>
  <c r="I28" i="6"/>
  <c r="I27" i="6"/>
  <c r="I22" i="6"/>
  <c r="I10" i="6"/>
  <c r="I11" i="6"/>
  <c r="I12" i="6"/>
  <c r="I13" i="6"/>
  <c r="I16" i="6"/>
  <c r="I17" i="6"/>
  <c r="I9" i="6"/>
  <c r="E102" i="6"/>
  <c r="E99" i="6"/>
  <c r="E98" i="6"/>
  <c r="E97" i="6"/>
  <c r="E96" i="6"/>
  <c r="E95" i="6"/>
  <c r="E94" i="6"/>
  <c r="E93" i="6"/>
  <c r="E92" i="6"/>
  <c r="E87" i="6"/>
  <c r="E86" i="6"/>
  <c r="E85" i="6"/>
  <c r="E84" i="6"/>
  <c r="E79" i="6"/>
  <c r="E78" i="6"/>
  <c r="E77" i="6"/>
  <c r="E76" i="6"/>
  <c r="E69" i="6"/>
  <c r="E70" i="6"/>
  <c r="E71" i="6"/>
  <c r="E68" i="6"/>
  <c r="E58" i="6"/>
  <c r="E59" i="6"/>
  <c r="E60" i="6"/>
  <c r="E61" i="6"/>
  <c r="E62" i="6"/>
  <c r="E63" i="6"/>
  <c r="E57" i="6"/>
  <c r="E47" i="6"/>
  <c r="E48" i="6"/>
  <c r="E49" i="6"/>
  <c r="E50" i="6"/>
  <c r="E51" i="6"/>
  <c r="E52" i="6"/>
  <c r="E53" i="6"/>
  <c r="E46" i="6"/>
  <c r="E41" i="6"/>
  <c r="E38" i="6"/>
  <c r="E31" i="6"/>
  <c r="E28" i="6"/>
  <c r="E27" i="6"/>
  <c r="E22" i="6"/>
  <c r="E17" i="6"/>
  <c r="E16" i="6"/>
  <c r="E10" i="6"/>
  <c r="E11" i="6"/>
  <c r="E12" i="6"/>
  <c r="E13" i="6"/>
  <c r="E9" i="6"/>
  <c r="AB11" i="3"/>
  <c r="AC11" i="3" s="1"/>
  <c r="AD11" i="3"/>
  <c r="AB12" i="3"/>
  <c r="AC12" i="3"/>
  <c r="AB13" i="3"/>
  <c r="AC13" i="3"/>
  <c r="AD13" i="3"/>
  <c r="AB14" i="3"/>
  <c r="AC14" i="3"/>
  <c r="AD14" i="3"/>
  <c r="AB15" i="3"/>
  <c r="AC15" i="3" s="1"/>
  <c r="AD15" i="3"/>
  <c r="AB16" i="3"/>
  <c r="AC16" i="3"/>
  <c r="AB17" i="3"/>
  <c r="AC17" i="3"/>
  <c r="AB18" i="3"/>
  <c r="AC18" i="3"/>
  <c r="AD18" i="3"/>
  <c r="AB19" i="3"/>
  <c r="AC19" i="3" s="1"/>
  <c r="AD19" i="3" s="1"/>
  <c r="AB20" i="3"/>
  <c r="AC20" i="3"/>
  <c r="AB21" i="3"/>
  <c r="AC21" i="3"/>
  <c r="AD21" i="3"/>
  <c r="AB22" i="3"/>
  <c r="AC22" i="3"/>
  <c r="AD22" i="3" s="1"/>
  <c r="AB23" i="3"/>
  <c r="AC23" i="3" s="1"/>
  <c r="AD23" i="3"/>
  <c r="AB24" i="3"/>
  <c r="AC24" i="3"/>
  <c r="AB25" i="3"/>
  <c r="AC25" i="3"/>
  <c r="AB26" i="3"/>
  <c r="AC26" i="3"/>
  <c r="AD26" i="3"/>
  <c r="AB27" i="3"/>
  <c r="AC27" i="3" s="1"/>
  <c r="AD27" i="3"/>
  <c r="AB28" i="3"/>
  <c r="AC28" i="3"/>
  <c r="AB29" i="3"/>
  <c r="AC29" i="3"/>
  <c r="AD29" i="3" s="1"/>
  <c r="AB30" i="3"/>
  <c r="AC30" i="3"/>
  <c r="AD30" i="3"/>
  <c r="AB31" i="3"/>
  <c r="AC31" i="3" s="1"/>
  <c r="AD31" i="3" s="1"/>
  <c r="AB32" i="3"/>
  <c r="AC32" i="3"/>
  <c r="AB33" i="3"/>
  <c r="AC33" i="3"/>
  <c r="AB34" i="3"/>
  <c r="AC34" i="3"/>
  <c r="AD34" i="3" s="1"/>
  <c r="AB35" i="3"/>
  <c r="AC35" i="3" s="1"/>
  <c r="AD35" i="3" s="1"/>
  <c r="AB36" i="3"/>
  <c r="AB37" i="3"/>
  <c r="AC37" i="3"/>
  <c r="AD37" i="3" s="1"/>
  <c r="AB38" i="3"/>
  <c r="AC38" i="3"/>
  <c r="AD38" i="3"/>
  <c r="AB39" i="3"/>
  <c r="AB40" i="3"/>
  <c r="AC40" i="3"/>
  <c r="AB41" i="3"/>
  <c r="AB42" i="3"/>
  <c r="AC42" i="3"/>
  <c r="AD42" i="3"/>
  <c r="AB43" i="3"/>
  <c r="AC43" i="3" s="1"/>
  <c r="AD43" i="3"/>
  <c r="AB44" i="3"/>
  <c r="AC44" i="3"/>
  <c r="AB45" i="3"/>
  <c r="AC45" i="3"/>
  <c r="AD45" i="3" s="1"/>
  <c r="AB46" i="3"/>
  <c r="AC46" i="3"/>
  <c r="AD46" i="3"/>
  <c r="AB47" i="3"/>
  <c r="AC47" i="3" s="1"/>
  <c r="AD47" i="3"/>
  <c r="AB48" i="3"/>
  <c r="AC48" i="3"/>
  <c r="AB49" i="3"/>
  <c r="AC49" i="3"/>
  <c r="AB50" i="3"/>
  <c r="AC50" i="3"/>
  <c r="AD50" i="3" s="1"/>
  <c r="AB51" i="3"/>
  <c r="AC51" i="3" s="1"/>
  <c r="AD51" i="3"/>
  <c r="AB52" i="3"/>
  <c r="AC52" i="3"/>
  <c r="AB53" i="3"/>
  <c r="AC53" i="3"/>
  <c r="AD53" i="3"/>
  <c r="AB54" i="3"/>
  <c r="AC54" i="3"/>
  <c r="AD54" i="3"/>
  <c r="AB55" i="3"/>
  <c r="AC55" i="3" s="1"/>
  <c r="AD55" i="3" s="1"/>
  <c r="AB56" i="3"/>
  <c r="AC56" i="3"/>
  <c r="AB57" i="3"/>
  <c r="AC57" i="3"/>
  <c r="AB58" i="3"/>
  <c r="AC58" i="3"/>
  <c r="AD58" i="3"/>
  <c r="AB59" i="3"/>
  <c r="AC59" i="3" s="1"/>
  <c r="AD59" i="3"/>
  <c r="AB60" i="3"/>
  <c r="AC60" i="3"/>
  <c r="AB61" i="3"/>
  <c r="AC61" i="3"/>
  <c r="AD61" i="3" s="1"/>
  <c r="AB62" i="3"/>
  <c r="AC62" i="3"/>
  <c r="AD62" i="3" s="1"/>
  <c r="AB63" i="3"/>
  <c r="AC63" i="3" s="1"/>
  <c r="AD63" i="3"/>
  <c r="AB64" i="3"/>
  <c r="AC64" i="3"/>
  <c r="AB65" i="3"/>
  <c r="AC65" i="3"/>
  <c r="AB66" i="3"/>
  <c r="AC66" i="3"/>
  <c r="AD66" i="3" s="1"/>
  <c r="AB67" i="3"/>
  <c r="AC67" i="3" s="1"/>
  <c r="AD67" i="3"/>
  <c r="AB68" i="3"/>
  <c r="AB69" i="3"/>
  <c r="AC69" i="3"/>
  <c r="AD69" i="3"/>
  <c r="AB70" i="3"/>
  <c r="AC70" i="3"/>
  <c r="AD70" i="3"/>
  <c r="AB71" i="3"/>
  <c r="AB72" i="3"/>
  <c r="AC72" i="3"/>
  <c r="AB73" i="3"/>
  <c r="AB74" i="3"/>
  <c r="AC74" i="3"/>
  <c r="AD74" i="3" s="1"/>
  <c r="AB75" i="3"/>
  <c r="AC75" i="3" s="1"/>
  <c r="AD75" i="3"/>
  <c r="AB76" i="3"/>
  <c r="AC76" i="3"/>
  <c r="AB77" i="3"/>
  <c r="AC77" i="3"/>
  <c r="AD77" i="3" s="1"/>
  <c r="AB78" i="3"/>
  <c r="AC78" i="3"/>
  <c r="AD78" i="3"/>
  <c r="AB79" i="3"/>
  <c r="AC79" i="3" s="1"/>
  <c r="AD79" i="3"/>
  <c r="AB80" i="3"/>
  <c r="AC80" i="3"/>
  <c r="AB81" i="3"/>
  <c r="AC81" i="3"/>
  <c r="AB82" i="3"/>
  <c r="AC82" i="3"/>
  <c r="AD82" i="3" s="1"/>
  <c r="AB83" i="3"/>
  <c r="AC83" i="3" s="1"/>
  <c r="AD83" i="3"/>
  <c r="AB84" i="3"/>
  <c r="AB85" i="3"/>
  <c r="AC85" i="3"/>
  <c r="AD85" i="3"/>
  <c r="AB86" i="3"/>
  <c r="AC86" i="3"/>
  <c r="AD86" i="3"/>
  <c r="AB87" i="3"/>
  <c r="AB88" i="3"/>
  <c r="AC88" i="3"/>
  <c r="AB89" i="3"/>
  <c r="AB90" i="3"/>
  <c r="AC90" i="3"/>
  <c r="AD90" i="3"/>
  <c r="AB91" i="3"/>
  <c r="AC91" i="3" s="1"/>
  <c r="AD91" i="3"/>
  <c r="AB92" i="3"/>
  <c r="AC92" i="3"/>
  <c r="AB93" i="3"/>
  <c r="AC93" i="3"/>
  <c r="AD93" i="3" s="1"/>
  <c r="AB94" i="3"/>
  <c r="AC94" i="3"/>
  <c r="AD94" i="3"/>
  <c r="AB95" i="3"/>
  <c r="AC95" i="3" s="1"/>
  <c r="AD95" i="3" s="1"/>
  <c r="AB96" i="3"/>
  <c r="AC96" i="3"/>
  <c r="AB97" i="3"/>
  <c r="AC97" i="3"/>
  <c r="AB98" i="3"/>
  <c r="AC98" i="3"/>
  <c r="AD98" i="3" s="1"/>
  <c r="AB99" i="3"/>
  <c r="AC99" i="3" s="1"/>
  <c r="AD99" i="3" s="1"/>
  <c r="AB100" i="3"/>
  <c r="AB101" i="3"/>
  <c r="AC101" i="3"/>
  <c r="AD101" i="3" s="1"/>
  <c r="AB102" i="3"/>
  <c r="AC102" i="3"/>
  <c r="AD102" i="3"/>
  <c r="AB103" i="3"/>
  <c r="AB104" i="3"/>
  <c r="AC104" i="3"/>
  <c r="AB105" i="3"/>
  <c r="AB106" i="3"/>
  <c r="AC106" i="3"/>
  <c r="AD106" i="3" s="1"/>
  <c r="AB107" i="3"/>
  <c r="AC107" i="3" s="1"/>
  <c r="AD107" i="3"/>
  <c r="AB108" i="3"/>
  <c r="AB109" i="3"/>
  <c r="AC109" i="3"/>
  <c r="AD109" i="3"/>
  <c r="AB110" i="3"/>
  <c r="AC110" i="3"/>
  <c r="AD110" i="3"/>
  <c r="AB111" i="3"/>
  <c r="AB112" i="3"/>
  <c r="AC112" i="3"/>
  <c r="AB113" i="3"/>
  <c r="AB114" i="3"/>
  <c r="AC114" i="3"/>
  <c r="AD114" i="3" s="1"/>
  <c r="AB115" i="3"/>
  <c r="AC115" i="3" s="1"/>
  <c r="AD115" i="3"/>
  <c r="AB116" i="3"/>
  <c r="AB117" i="3"/>
  <c r="AC117" i="3"/>
  <c r="AD117" i="3"/>
  <c r="AB118" i="3"/>
  <c r="AC118" i="3"/>
  <c r="AD118" i="3"/>
  <c r="AB119" i="3"/>
  <c r="AB120" i="3"/>
  <c r="AC120" i="3"/>
  <c r="AB121" i="3"/>
  <c r="AB122" i="3"/>
  <c r="AC122" i="3"/>
  <c r="AD122" i="3" s="1"/>
  <c r="AB123" i="3"/>
  <c r="AC123" i="3" s="1"/>
  <c r="AD123" i="3"/>
  <c r="AB124" i="3"/>
  <c r="AC124" i="3"/>
  <c r="AB125" i="3"/>
  <c r="AC125" i="3"/>
  <c r="AD125" i="3" s="1"/>
  <c r="AB126" i="3"/>
  <c r="AC126" i="3"/>
  <c r="AD126" i="3"/>
  <c r="AB127" i="3"/>
  <c r="AC127" i="3" s="1"/>
  <c r="AD127" i="3"/>
  <c r="AB128" i="3"/>
  <c r="AC128" i="3"/>
  <c r="AB129" i="3"/>
  <c r="AC129" i="3"/>
  <c r="AB130" i="3"/>
  <c r="AC130" i="3"/>
  <c r="AD130" i="3" s="1"/>
  <c r="AB131" i="3"/>
  <c r="AC131" i="3" s="1"/>
  <c r="AD131" i="3"/>
  <c r="AB132" i="3"/>
  <c r="AB133" i="3"/>
  <c r="AC133" i="3"/>
  <c r="AD133" i="3"/>
  <c r="AB134" i="3"/>
  <c r="AC134" i="3"/>
  <c r="AD134" i="3"/>
  <c r="AB135" i="3"/>
  <c r="AB136" i="3"/>
  <c r="AC136" i="3"/>
  <c r="AB137" i="3"/>
  <c r="AB138" i="3"/>
  <c r="AC138" i="3"/>
  <c r="AD138" i="3" s="1"/>
  <c r="AB139" i="3"/>
  <c r="AC139" i="3" s="1"/>
  <c r="AD139" i="3"/>
  <c r="AB140" i="3"/>
  <c r="AB141" i="3"/>
  <c r="AC141" i="3"/>
  <c r="AD141" i="3"/>
  <c r="AB142" i="3"/>
  <c r="AC142" i="3"/>
  <c r="AD142" i="3"/>
  <c r="AB143" i="3"/>
  <c r="AB144" i="3"/>
  <c r="AC144" i="3"/>
  <c r="AB145" i="3"/>
  <c r="AB146" i="3"/>
  <c r="AC146" i="3"/>
  <c r="AD146" i="3" s="1"/>
  <c r="AB147" i="3"/>
  <c r="AC147" i="3" s="1"/>
  <c r="AD147" i="3"/>
  <c r="AB148" i="3"/>
  <c r="AC148" i="3"/>
  <c r="AB149" i="3"/>
  <c r="AC149" i="3"/>
  <c r="AD149" i="3"/>
  <c r="AB150" i="3"/>
  <c r="AC150" i="3"/>
  <c r="AD150" i="3"/>
  <c r="AB151" i="3"/>
  <c r="AC151" i="3" s="1"/>
  <c r="AD151" i="3" s="1"/>
  <c r="AB152" i="3"/>
  <c r="AC152" i="3"/>
  <c r="AB153" i="3"/>
  <c r="AC153" i="3"/>
  <c r="AB154" i="3"/>
  <c r="AC154" i="3"/>
  <c r="AD154" i="3"/>
  <c r="AB155" i="3"/>
  <c r="AC155" i="3" s="1"/>
  <c r="AD155" i="3"/>
  <c r="AB156" i="3"/>
  <c r="AC156" i="3"/>
  <c r="AB157" i="3"/>
  <c r="AC157" i="3"/>
  <c r="AD157" i="3" s="1"/>
  <c r="AB158" i="3"/>
  <c r="AC158" i="3"/>
  <c r="AD158" i="3" s="1"/>
  <c r="AB159" i="3"/>
  <c r="AC159" i="3" s="1"/>
  <c r="AD159" i="3"/>
  <c r="AB160" i="3"/>
  <c r="AC160" i="3"/>
  <c r="AB161" i="3"/>
  <c r="AC161" i="3"/>
  <c r="AB162" i="3"/>
  <c r="AC162" i="3"/>
  <c r="AD162" i="3" s="1"/>
  <c r="AB163" i="3"/>
  <c r="AC163" i="3" s="1"/>
  <c r="AD163" i="3"/>
  <c r="AB164" i="3"/>
  <c r="AB165" i="3"/>
  <c r="AC165" i="3"/>
  <c r="AD165" i="3" s="1"/>
  <c r="AB166" i="3"/>
  <c r="AC166" i="3"/>
  <c r="AD166" i="3" s="1"/>
  <c r="AB167" i="3"/>
  <c r="AB168" i="3"/>
  <c r="AC168" i="3"/>
  <c r="AB169" i="3"/>
  <c r="AB170" i="3"/>
  <c r="AC170" i="3"/>
  <c r="AD170" i="3"/>
  <c r="AB171" i="3"/>
  <c r="AC171" i="3" s="1"/>
  <c r="AD171" i="3"/>
  <c r="AB172" i="3"/>
  <c r="AC172" i="3"/>
  <c r="AB173" i="3"/>
  <c r="AC173" i="3"/>
  <c r="AD173" i="3"/>
  <c r="AB174" i="3"/>
  <c r="AC174" i="3"/>
  <c r="AD174" i="3"/>
  <c r="AB175" i="3"/>
  <c r="AC175" i="3" s="1"/>
  <c r="AD175" i="3"/>
  <c r="AB176" i="3"/>
  <c r="AC176" i="3"/>
  <c r="AB177" i="3"/>
  <c r="AC177" i="3"/>
  <c r="AB178" i="3"/>
  <c r="AC178" i="3"/>
  <c r="AD178" i="3"/>
  <c r="AB179" i="3"/>
  <c r="AC179" i="3" s="1"/>
  <c r="AD179" i="3" s="1"/>
  <c r="AB180" i="3"/>
  <c r="AC180" i="3"/>
  <c r="AB181" i="3"/>
  <c r="AC181" i="3" s="1"/>
  <c r="AB182" i="3"/>
  <c r="AC182" i="3"/>
  <c r="AD182" i="3" s="1"/>
  <c r="AB183" i="3"/>
  <c r="AC183" i="3" s="1"/>
  <c r="AB184" i="3"/>
  <c r="AB185" i="3"/>
  <c r="AC185" i="3"/>
  <c r="AD185" i="3" s="1"/>
  <c r="AB186" i="3"/>
  <c r="AC186" i="3"/>
  <c r="AD186" i="3" s="1"/>
  <c r="AB187" i="3"/>
  <c r="AB188" i="3"/>
  <c r="AC188" i="3"/>
  <c r="AB189" i="3"/>
  <c r="AC189" i="3" s="1"/>
  <c r="AB190" i="3"/>
  <c r="AC190" i="3"/>
  <c r="AD190" i="3" s="1"/>
  <c r="AB191" i="3"/>
  <c r="AC191" i="3" s="1"/>
  <c r="AB192" i="3"/>
  <c r="AB193" i="3"/>
  <c r="AC193" i="3"/>
  <c r="AD193" i="3" s="1"/>
  <c r="AB194" i="3"/>
  <c r="AC194" i="3"/>
  <c r="AD194" i="3"/>
  <c r="AB195" i="3"/>
  <c r="AB196" i="3"/>
  <c r="AC196" i="3"/>
  <c r="AB197" i="3"/>
  <c r="AC197" i="3" s="1"/>
  <c r="AB198" i="3"/>
  <c r="AC198" i="3"/>
  <c r="AD198" i="3" s="1"/>
  <c r="AB199" i="3"/>
  <c r="AC199" i="3" s="1"/>
  <c r="AB200" i="3"/>
  <c r="AB201" i="3"/>
  <c r="AC201" i="3"/>
  <c r="AD201" i="3" s="1"/>
  <c r="AB202" i="3"/>
  <c r="AC202" i="3"/>
  <c r="AD202" i="3"/>
  <c r="AB203" i="3"/>
  <c r="AB204" i="3"/>
  <c r="AC204" i="3"/>
  <c r="AB205" i="3"/>
  <c r="AC205" i="3" s="1"/>
  <c r="AB206" i="3"/>
  <c r="AC206" i="3"/>
  <c r="AD206" i="3" s="1"/>
  <c r="AB207" i="3"/>
  <c r="AC207" i="3" s="1"/>
  <c r="AB208" i="3"/>
  <c r="AB209" i="3"/>
  <c r="AC209" i="3"/>
  <c r="AD209" i="3" s="1"/>
  <c r="AB210" i="3"/>
  <c r="AC210" i="3"/>
  <c r="AD210" i="3"/>
  <c r="AB211" i="3"/>
  <c r="AB212" i="3"/>
  <c r="AC212" i="3"/>
  <c r="AB213" i="3"/>
  <c r="AC213" i="3" s="1"/>
  <c r="AB214" i="3"/>
  <c r="AC214" i="3"/>
  <c r="AD214" i="3" s="1"/>
  <c r="AB215" i="3"/>
  <c r="AC215" i="3" s="1"/>
  <c r="AB216" i="3"/>
  <c r="AB217" i="3"/>
  <c r="AC217" i="3"/>
  <c r="AD217" i="3" s="1"/>
  <c r="AB218" i="3"/>
  <c r="AC218" i="3"/>
  <c r="AD218" i="3" s="1"/>
  <c r="AB219" i="3"/>
  <c r="AB220" i="3"/>
  <c r="AC220" i="3"/>
  <c r="AB221" i="3"/>
  <c r="AC221" i="3" s="1"/>
  <c r="AB222" i="3"/>
  <c r="AC222" i="3"/>
  <c r="AD222" i="3" s="1"/>
  <c r="AB223" i="3"/>
  <c r="AC223" i="3" s="1"/>
  <c r="AB224" i="3"/>
  <c r="AB225" i="3"/>
  <c r="AC225" i="3"/>
  <c r="AD225" i="3" s="1"/>
  <c r="AB226" i="3"/>
  <c r="AC226" i="3"/>
  <c r="AD226" i="3"/>
  <c r="AB227" i="3"/>
  <c r="AB228" i="3"/>
  <c r="AC228" i="3"/>
  <c r="AB229" i="3"/>
  <c r="AC229" i="3" s="1"/>
  <c r="AB230" i="3"/>
  <c r="AC230" i="3"/>
  <c r="AD230" i="3" s="1"/>
  <c r="AB231" i="3"/>
  <c r="AC231" i="3" s="1"/>
  <c r="AB232" i="3"/>
  <c r="AB233" i="3"/>
  <c r="AC233" i="3"/>
  <c r="AD233" i="3" s="1"/>
  <c r="AB234" i="3"/>
  <c r="AC234" i="3"/>
  <c r="AD234" i="3"/>
  <c r="AB235" i="3"/>
  <c r="AB236" i="3"/>
  <c r="AC236" i="3"/>
  <c r="AB237" i="3"/>
  <c r="AC237" i="3" s="1"/>
  <c r="AB238" i="3"/>
  <c r="AC238" i="3"/>
  <c r="AD238" i="3" s="1"/>
  <c r="AB239" i="3"/>
  <c r="AC239" i="3" s="1"/>
  <c r="AB240" i="3"/>
  <c r="AB241" i="3"/>
  <c r="AC241" i="3"/>
  <c r="AD241" i="3" s="1"/>
  <c r="AB242" i="3"/>
  <c r="AC242" i="3"/>
  <c r="AD242" i="3"/>
  <c r="AB243" i="3"/>
  <c r="AB244" i="3"/>
  <c r="AC244" i="3"/>
  <c r="AB245" i="3"/>
  <c r="AC245" i="3" s="1"/>
  <c r="AB246" i="3"/>
  <c r="AC246" i="3"/>
  <c r="AD246" i="3" s="1"/>
  <c r="AB247" i="3"/>
  <c r="AC247" i="3" s="1"/>
  <c r="AB248" i="3"/>
  <c r="AB249" i="3"/>
  <c r="AC249" i="3"/>
  <c r="AD249" i="3" s="1"/>
  <c r="AB250" i="3"/>
  <c r="AC250" i="3"/>
  <c r="AD250" i="3" s="1"/>
  <c r="AB251" i="3"/>
  <c r="AB252" i="3"/>
  <c r="AC252" i="3"/>
  <c r="AB253" i="3"/>
  <c r="AC253" i="3" s="1"/>
  <c r="AB254" i="3"/>
  <c r="AC254" i="3"/>
  <c r="AD254" i="3" s="1"/>
  <c r="AB255" i="3"/>
  <c r="AC255" i="3" s="1"/>
  <c r="AB256" i="3"/>
  <c r="AB257" i="3"/>
  <c r="AC257" i="3"/>
  <c r="AD257" i="3" s="1"/>
  <c r="AB258" i="3"/>
  <c r="AC258" i="3"/>
  <c r="AD258" i="3"/>
  <c r="AB259" i="3"/>
  <c r="AB260" i="3"/>
  <c r="AC260" i="3"/>
  <c r="AB261" i="3"/>
  <c r="AC261" i="3" s="1"/>
  <c r="AB262" i="3"/>
  <c r="AC262" i="3"/>
  <c r="AD262" i="3" s="1"/>
  <c r="AB263" i="3"/>
  <c r="AC263" i="3" s="1"/>
  <c r="AB264" i="3"/>
  <c r="AB265" i="3"/>
  <c r="AC265" i="3"/>
  <c r="AD265" i="3" s="1"/>
  <c r="AB266" i="3"/>
  <c r="AC266" i="3"/>
  <c r="AD266" i="3"/>
  <c r="AB267" i="3"/>
  <c r="AB268" i="3"/>
  <c r="AC268" i="3"/>
  <c r="AB269" i="3"/>
  <c r="AB270" i="3"/>
  <c r="AC270" i="3"/>
  <c r="AD270" i="3" s="1"/>
  <c r="AB271" i="3"/>
  <c r="AC271" i="3" s="1"/>
  <c r="AD271" i="3"/>
  <c r="AB272" i="3"/>
  <c r="AB273" i="3"/>
  <c r="AC273" i="3"/>
  <c r="AD273" i="3"/>
  <c r="AB274" i="3"/>
  <c r="AC274" i="3"/>
  <c r="AD274" i="3"/>
  <c r="AB275" i="3"/>
  <c r="AB276" i="3"/>
  <c r="AC276" i="3"/>
  <c r="AB277" i="3"/>
  <c r="AB278" i="3"/>
  <c r="AC278" i="3"/>
  <c r="AD278" i="3" s="1"/>
  <c r="AB279" i="3"/>
  <c r="AC279" i="3" s="1"/>
  <c r="AD279" i="3"/>
  <c r="AB280" i="3"/>
  <c r="AB281" i="3"/>
  <c r="AC281" i="3"/>
  <c r="AD281" i="3"/>
  <c r="AB282" i="3"/>
  <c r="AC282" i="3"/>
  <c r="AD282" i="3" s="1"/>
  <c r="AB283" i="3"/>
  <c r="AB284" i="3"/>
  <c r="AC284" i="3"/>
  <c r="AB285" i="3"/>
  <c r="AB286" i="3"/>
  <c r="AC286" i="3"/>
  <c r="AD286" i="3" s="1"/>
  <c r="AB287" i="3"/>
  <c r="AC287" i="3" s="1"/>
  <c r="AD287" i="3" s="1"/>
  <c r="AB288" i="3"/>
  <c r="AB289" i="3"/>
  <c r="AC289" i="3"/>
  <c r="AD289" i="3" s="1"/>
  <c r="AB290" i="3"/>
  <c r="AC290" i="3"/>
  <c r="AD290" i="3"/>
  <c r="AB291" i="3"/>
  <c r="AB292" i="3"/>
  <c r="AC292" i="3"/>
  <c r="AB293" i="3"/>
  <c r="AB294" i="3"/>
  <c r="AC294" i="3"/>
  <c r="AD294" i="3" s="1"/>
  <c r="AB295" i="3"/>
  <c r="AC295" i="3" s="1"/>
  <c r="AD295" i="3"/>
  <c r="AB296" i="3"/>
  <c r="AB297" i="3"/>
  <c r="AC297" i="3"/>
  <c r="AD297" i="3"/>
  <c r="AB298" i="3"/>
  <c r="AC298" i="3"/>
  <c r="AD298" i="3"/>
  <c r="AB299" i="3"/>
  <c r="AB300" i="3"/>
  <c r="AC300" i="3"/>
  <c r="AB301" i="3"/>
  <c r="AB302" i="3"/>
  <c r="AC302" i="3"/>
  <c r="AD302" i="3" s="1"/>
  <c r="AB303" i="3"/>
  <c r="AC303" i="3" s="1"/>
  <c r="AD303" i="3"/>
  <c r="AB304" i="3"/>
  <c r="AB305" i="3"/>
  <c r="AC305" i="3"/>
  <c r="AD305" i="3"/>
  <c r="AB306" i="3"/>
  <c r="AC306" i="3"/>
  <c r="AD306" i="3" s="1"/>
  <c r="AB307" i="3"/>
  <c r="AB308" i="3"/>
  <c r="AC308" i="3"/>
  <c r="AB309" i="3"/>
  <c r="AB310" i="3"/>
  <c r="AC310" i="3"/>
  <c r="AD310" i="3" s="1"/>
  <c r="AB311" i="3"/>
  <c r="AC311" i="3" s="1"/>
  <c r="AD311" i="3" s="1"/>
  <c r="AB312" i="3"/>
  <c r="AB313" i="3"/>
  <c r="AC313" i="3"/>
  <c r="AD313" i="3" s="1"/>
  <c r="AB314" i="3"/>
  <c r="AC314" i="3"/>
  <c r="AD314" i="3"/>
  <c r="AB315" i="3"/>
  <c r="AB316" i="3"/>
  <c r="AC316" i="3"/>
  <c r="AB317" i="3"/>
  <c r="AB318" i="3"/>
  <c r="AC318" i="3"/>
  <c r="AD318" i="3" s="1"/>
  <c r="AB319" i="3"/>
  <c r="AC319" i="3" s="1"/>
  <c r="AD319" i="3"/>
  <c r="AB320" i="3"/>
  <c r="AB321" i="3"/>
  <c r="AC321" i="3"/>
  <c r="AD321" i="3" s="1"/>
  <c r="AB322" i="3"/>
  <c r="AC322" i="3"/>
  <c r="AD322" i="3"/>
  <c r="AB323" i="3"/>
  <c r="AB324" i="3"/>
  <c r="AC324" i="3"/>
  <c r="AB325" i="3"/>
  <c r="AB326" i="3"/>
  <c r="AC326" i="3"/>
  <c r="AD326" i="3" s="1"/>
  <c r="AB327" i="3"/>
  <c r="AC327" i="3" s="1"/>
  <c r="AD327" i="3"/>
  <c r="AB328" i="3"/>
  <c r="AB329" i="3"/>
  <c r="AC329" i="3"/>
  <c r="AD329" i="3"/>
  <c r="AB330" i="3"/>
  <c r="AC330" i="3"/>
  <c r="AD330" i="3" s="1"/>
  <c r="AB331" i="3"/>
  <c r="AB332" i="3"/>
  <c r="AC332" i="3"/>
  <c r="AB333" i="3"/>
  <c r="AB334" i="3"/>
  <c r="AC334" i="3"/>
  <c r="AD334" i="3" s="1"/>
  <c r="AB335" i="3"/>
  <c r="AC335" i="3" s="1"/>
  <c r="AD335" i="3" s="1"/>
  <c r="AB336" i="3"/>
  <c r="AB337" i="3"/>
  <c r="AC337" i="3"/>
  <c r="AD337" i="3" s="1"/>
  <c r="AB338" i="3"/>
  <c r="AC338" i="3"/>
  <c r="AD338" i="3"/>
  <c r="AB339" i="3"/>
  <c r="AB340" i="3"/>
  <c r="AC340" i="3"/>
  <c r="AB341" i="3"/>
  <c r="AB342" i="3"/>
  <c r="AC342" i="3"/>
  <c r="AD342" i="3" s="1"/>
  <c r="AB343" i="3"/>
  <c r="AC343" i="3" s="1"/>
  <c r="AD343" i="3"/>
  <c r="AB344" i="3"/>
  <c r="AB345" i="3"/>
  <c r="AC345" i="3"/>
  <c r="AD345" i="3"/>
  <c r="AB346" i="3"/>
  <c r="AC346" i="3"/>
  <c r="AD346" i="3"/>
  <c r="AB347" i="3"/>
  <c r="AB348" i="3"/>
  <c r="AC348" i="3"/>
  <c r="AB349" i="3"/>
  <c r="AB350" i="3"/>
  <c r="AC350" i="3"/>
  <c r="AD350" i="3" s="1"/>
  <c r="AB351" i="3"/>
  <c r="AC351" i="3" s="1"/>
  <c r="AD351" i="3"/>
  <c r="AB352" i="3"/>
  <c r="AB353" i="3"/>
  <c r="AC353" i="3"/>
  <c r="AD353" i="3" s="1"/>
  <c r="AB354" i="3"/>
  <c r="AC354" i="3"/>
  <c r="AD354" i="3" s="1"/>
  <c r="AB355" i="3"/>
  <c r="AB356" i="3"/>
  <c r="AC356" i="3"/>
  <c r="AB357" i="3"/>
  <c r="AB358" i="3"/>
  <c r="AC358" i="3"/>
  <c r="AD358" i="3" s="1"/>
  <c r="AB359" i="3"/>
  <c r="AC359" i="3" s="1"/>
  <c r="AD359" i="3" s="1"/>
  <c r="AB360" i="3"/>
  <c r="AB361" i="3"/>
  <c r="AC361" i="3"/>
  <c r="AD361" i="3" s="1"/>
  <c r="AB362" i="3"/>
  <c r="AC362" i="3"/>
  <c r="AD362" i="3"/>
  <c r="AB363" i="3"/>
  <c r="AB364" i="3"/>
  <c r="AC364" i="3"/>
  <c r="AB365" i="3"/>
  <c r="AB366" i="3"/>
  <c r="AC366" i="3"/>
  <c r="AD366" i="3" s="1"/>
  <c r="AB367" i="3"/>
  <c r="AC367" i="3" s="1"/>
  <c r="AD367" i="3"/>
  <c r="AB368" i="3"/>
  <c r="AB369" i="3"/>
  <c r="AC369" i="3"/>
  <c r="AD369" i="3"/>
  <c r="AB370" i="3"/>
  <c r="AC370" i="3"/>
  <c r="AD370" i="3"/>
  <c r="AB371" i="3"/>
  <c r="AB372" i="3"/>
  <c r="AC372" i="3"/>
  <c r="AB373" i="3"/>
  <c r="AB374" i="3"/>
  <c r="AC374" i="3"/>
  <c r="AD374" i="3" s="1"/>
  <c r="AB375" i="3"/>
  <c r="AC375" i="3" s="1"/>
  <c r="AD375" i="3"/>
  <c r="AB376" i="3"/>
  <c r="AB377" i="3"/>
  <c r="AC377" i="3"/>
  <c r="AD377" i="3"/>
  <c r="AB378" i="3"/>
  <c r="AC378" i="3"/>
  <c r="AD378" i="3" s="1"/>
  <c r="AB379" i="3"/>
  <c r="AB380" i="3"/>
  <c r="AC380" i="3"/>
  <c r="AB381" i="3"/>
  <c r="AB382" i="3"/>
  <c r="AC382" i="3"/>
  <c r="AD382" i="3" s="1"/>
  <c r="AB383" i="3"/>
  <c r="AC383" i="3" s="1"/>
  <c r="AD383" i="3" s="1"/>
  <c r="AB384" i="3"/>
  <c r="AB385" i="3"/>
  <c r="AC385" i="3"/>
  <c r="AD385" i="3" s="1"/>
  <c r="AB386" i="3"/>
  <c r="AC386" i="3"/>
  <c r="AD386" i="3"/>
  <c r="AB387" i="3"/>
  <c r="AB388" i="3"/>
  <c r="AC388" i="3"/>
  <c r="AB389" i="3"/>
  <c r="AB390" i="3"/>
  <c r="AC390" i="3"/>
  <c r="AD390" i="3" s="1"/>
  <c r="AB391" i="3"/>
  <c r="AC391" i="3" s="1"/>
  <c r="AD391" i="3"/>
  <c r="AB392" i="3"/>
  <c r="AB393" i="3"/>
  <c r="AC393" i="3"/>
  <c r="AD393" i="3" s="1"/>
  <c r="AB394" i="3"/>
  <c r="AC394" i="3"/>
  <c r="AD394" i="3" s="1"/>
  <c r="AB395" i="3"/>
  <c r="AB396" i="3"/>
  <c r="AC396" i="3"/>
  <c r="AB397" i="3"/>
  <c r="AB398" i="3"/>
  <c r="AC398" i="3"/>
  <c r="AD398" i="3" s="1"/>
  <c r="AB399" i="3"/>
  <c r="AC399" i="3" s="1"/>
  <c r="AD399" i="3" s="1"/>
  <c r="AB400" i="3"/>
  <c r="AB401" i="3"/>
  <c r="AC401" i="3"/>
  <c r="AD401" i="3" s="1"/>
  <c r="AB402" i="3"/>
  <c r="AC402" i="3"/>
  <c r="AD402" i="3"/>
  <c r="AB403" i="3"/>
  <c r="AB404" i="3"/>
  <c r="AC404" i="3"/>
  <c r="AB405" i="3"/>
  <c r="AB406" i="3"/>
  <c r="AC406" i="3"/>
  <c r="AD406" i="3" s="1"/>
  <c r="AB407" i="3"/>
  <c r="AC407" i="3" s="1"/>
  <c r="AD407" i="3"/>
  <c r="AB408" i="3"/>
  <c r="AB409" i="3"/>
  <c r="AC409" i="3"/>
  <c r="AD409" i="3"/>
  <c r="AB410" i="3"/>
  <c r="AC410" i="3"/>
  <c r="AD410" i="3"/>
  <c r="AB411" i="3"/>
  <c r="AB412" i="3"/>
  <c r="AC412" i="3"/>
  <c r="AB413" i="3"/>
  <c r="AB414" i="3"/>
  <c r="AC414" i="3"/>
  <c r="AD414" i="3" s="1"/>
  <c r="AB415" i="3"/>
  <c r="AC415" i="3" s="1"/>
  <c r="AD415" i="3"/>
  <c r="AB416" i="3"/>
  <c r="AB417" i="3"/>
  <c r="AC417" i="3"/>
  <c r="AD417" i="3" s="1"/>
  <c r="AB418" i="3"/>
  <c r="AC418" i="3"/>
  <c r="AD418" i="3" s="1"/>
  <c r="AB419" i="3"/>
  <c r="AB420" i="3"/>
  <c r="AC420" i="3"/>
  <c r="AB421" i="3"/>
  <c r="AB422" i="3"/>
  <c r="AC422" i="3"/>
  <c r="AD422" i="3" s="1"/>
  <c r="AB423" i="3"/>
  <c r="AC423" i="3" s="1"/>
  <c r="AD423" i="3" s="1"/>
  <c r="AB424" i="3"/>
  <c r="AB425" i="3"/>
  <c r="AC425" i="3"/>
  <c r="AD425" i="3" s="1"/>
  <c r="AB426" i="3"/>
  <c r="AC426" i="3"/>
  <c r="AD426" i="3"/>
  <c r="AB427" i="3"/>
  <c r="AB428" i="3"/>
  <c r="AC428" i="3"/>
  <c r="AB429" i="3"/>
  <c r="AB430" i="3"/>
  <c r="AC430" i="3"/>
  <c r="AD430" i="3" s="1"/>
  <c r="AB431" i="3"/>
  <c r="AC431" i="3" s="1"/>
  <c r="AD431" i="3"/>
  <c r="AB432" i="3"/>
  <c r="AB433" i="3"/>
  <c r="AC433" i="3"/>
  <c r="AD433" i="3"/>
  <c r="AB434" i="3"/>
  <c r="AC434" i="3"/>
  <c r="AD434" i="3"/>
  <c r="AB435" i="3"/>
  <c r="AB436" i="3"/>
  <c r="AC436" i="3"/>
  <c r="AB437" i="3"/>
  <c r="AB438" i="3"/>
  <c r="AC438" i="3"/>
  <c r="AD438" i="3" s="1"/>
  <c r="AB439" i="3"/>
  <c r="AC439" i="3" s="1"/>
  <c r="AD439" i="3"/>
  <c r="AB440" i="3"/>
  <c r="AB441" i="3"/>
  <c r="AC441" i="3"/>
  <c r="AD441" i="3"/>
  <c r="AB442" i="3"/>
  <c r="AC442" i="3"/>
  <c r="AD442" i="3"/>
  <c r="AB443" i="3"/>
  <c r="AB444" i="3"/>
  <c r="AC444" i="3"/>
  <c r="AB445" i="3"/>
  <c r="AB446" i="3"/>
  <c r="AC446" i="3"/>
  <c r="AD446" i="3" s="1"/>
  <c r="AB447" i="3"/>
  <c r="AC447" i="3" s="1"/>
  <c r="AD447" i="3"/>
  <c r="AB448" i="3"/>
  <c r="AB449" i="3"/>
  <c r="AC449" i="3"/>
  <c r="AD449" i="3" s="1"/>
  <c r="AB450" i="3"/>
  <c r="AC450" i="3"/>
  <c r="AD450" i="3"/>
  <c r="AB451" i="3"/>
  <c r="AB452" i="3"/>
  <c r="AC452" i="3"/>
  <c r="AB453" i="3"/>
  <c r="AC453" i="3"/>
  <c r="AD453" i="3"/>
  <c r="AB454" i="3"/>
  <c r="AC454" i="3"/>
  <c r="AD454" i="3" s="1"/>
  <c r="AB455" i="3"/>
  <c r="AB456" i="3"/>
  <c r="AC456" i="3"/>
  <c r="AB457" i="3"/>
  <c r="AC457" i="3"/>
  <c r="AD457" i="3"/>
  <c r="AB458" i="3"/>
  <c r="AC458" i="3"/>
  <c r="AD458" i="3"/>
  <c r="AB459" i="3"/>
  <c r="AB460" i="3"/>
  <c r="AB461" i="3"/>
  <c r="AC461" i="3"/>
  <c r="AD461" i="3" s="1"/>
  <c r="AB462" i="3"/>
  <c r="AC462" i="3"/>
  <c r="AD462" i="3" s="1"/>
  <c r="AB463" i="3"/>
  <c r="AB464" i="3"/>
  <c r="AC464" i="3"/>
  <c r="AB465" i="3"/>
  <c r="AC465" i="3"/>
  <c r="AD465" i="3" s="1"/>
  <c r="AB466" i="3"/>
  <c r="AC466" i="3"/>
  <c r="AD466" i="3" s="1"/>
  <c r="AB467" i="3"/>
  <c r="AB468" i="3"/>
  <c r="AC468" i="3"/>
  <c r="AB469" i="3"/>
  <c r="AC469" i="3"/>
  <c r="AD469" i="3"/>
  <c r="AB470" i="3"/>
  <c r="AC470" i="3"/>
  <c r="AD470" i="3"/>
  <c r="AB471" i="3"/>
  <c r="AB472" i="3"/>
  <c r="AB473" i="3"/>
  <c r="AC473" i="3"/>
  <c r="AD473" i="3"/>
  <c r="AB474" i="3"/>
  <c r="AC474" i="3"/>
  <c r="AD474" i="3"/>
  <c r="AB475" i="3"/>
  <c r="AB476" i="3"/>
  <c r="AB477" i="3"/>
  <c r="AC477" i="3"/>
  <c r="AD477" i="3"/>
  <c r="AB478" i="3"/>
  <c r="AC478" i="3"/>
  <c r="AD478" i="3"/>
  <c r="AB479" i="3"/>
  <c r="AB480" i="3"/>
  <c r="AC480" i="3"/>
  <c r="AB481" i="3"/>
  <c r="AC481" i="3"/>
  <c r="AD481" i="3" s="1"/>
  <c r="AB482" i="3"/>
  <c r="AC482" i="3"/>
  <c r="AD482" i="3"/>
  <c r="AB483" i="3"/>
  <c r="AB484" i="3"/>
  <c r="AC484" i="3"/>
  <c r="AB485" i="3"/>
  <c r="AC485" i="3"/>
  <c r="AD485" i="3"/>
  <c r="AB486" i="3"/>
  <c r="AC486" i="3"/>
  <c r="AD486" i="3"/>
  <c r="AB487" i="3"/>
  <c r="AB488" i="3"/>
  <c r="AC488" i="3"/>
  <c r="AB489" i="3"/>
  <c r="AC489" i="3"/>
  <c r="AD489" i="3" s="1"/>
  <c r="AB490" i="3"/>
  <c r="AC490" i="3"/>
  <c r="AD490" i="3"/>
  <c r="AB491" i="3"/>
  <c r="AB492" i="3"/>
  <c r="AB493" i="3"/>
  <c r="AC493" i="3"/>
  <c r="AD493" i="3" s="1"/>
  <c r="AB494" i="3"/>
  <c r="AC494" i="3"/>
  <c r="AD494" i="3"/>
  <c r="AB495" i="3"/>
  <c r="AB496" i="3"/>
  <c r="AC496" i="3"/>
  <c r="AB497" i="3"/>
  <c r="AC497" i="3"/>
  <c r="AD497" i="3" s="1"/>
  <c r="AB498" i="3"/>
  <c r="AC498" i="3"/>
  <c r="AD498" i="3"/>
  <c r="AB499" i="3"/>
  <c r="AB500" i="3"/>
  <c r="AC500" i="3"/>
  <c r="AB501" i="3"/>
  <c r="AC501" i="3"/>
  <c r="AD501" i="3" s="1"/>
  <c r="AB502" i="3"/>
  <c r="AC502" i="3"/>
  <c r="AD502" i="3"/>
  <c r="AB503" i="3"/>
  <c r="AB504" i="3"/>
  <c r="AB505" i="3"/>
  <c r="AC505" i="3"/>
  <c r="AD505" i="3" s="1"/>
  <c r="AB506" i="3"/>
  <c r="AC506" i="3"/>
  <c r="AD506" i="3"/>
  <c r="AB507" i="3"/>
  <c r="AB508" i="3"/>
  <c r="AB509" i="3"/>
  <c r="AC509" i="3"/>
  <c r="AD509" i="3" s="1"/>
  <c r="AB510" i="3"/>
  <c r="AC510" i="3"/>
  <c r="AD510" i="3"/>
  <c r="AB511" i="3"/>
  <c r="AB512" i="3"/>
  <c r="AC512" i="3"/>
  <c r="AB513" i="3"/>
  <c r="AB514" i="3"/>
  <c r="AC514" i="3"/>
  <c r="AD514" i="3" s="1"/>
  <c r="AB515" i="3"/>
  <c r="AC515" i="3" s="1"/>
  <c r="AD515" i="3"/>
  <c r="AB516" i="3"/>
  <c r="AB517" i="3"/>
  <c r="AC517" i="3"/>
  <c r="AD517" i="3"/>
  <c r="AB518" i="3"/>
  <c r="AC518" i="3"/>
  <c r="AD518" i="3"/>
  <c r="AB519" i="3"/>
  <c r="AB520" i="3"/>
  <c r="AC520" i="3"/>
  <c r="AB521" i="3"/>
  <c r="AB522" i="3"/>
  <c r="AC522" i="3"/>
  <c r="AD522" i="3" s="1"/>
  <c r="AB523" i="3"/>
  <c r="AC523" i="3" s="1"/>
  <c r="AD523" i="3"/>
  <c r="AB524" i="3"/>
  <c r="AB525" i="3"/>
  <c r="AC525" i="3"/>
  <c r="AD525" i="3" s="1"/>
  <c r="AB526" i="3"/>
  <c r="AC526" i="3"/>
  <c r="AD526" i="3" s="1"/>
  <c r="AB527" i="3"/>
  <c r="AB528" i="3"/>
  <c r="AC528" i="3"/>
  <c r="AB529" i="3"/>
  <c r="AB530" i="3"/>
  <c r="AC530" i="3"/>
  <c r="AD530" i="3" s="1"/>
  <c r="AB531" i="3"/>
  <c r="AC531" i="3" s="1"/>
  <c r="AD531" i="3" s="1"/>
  <c r="AB532" i="3"/>
  <c r="AB533" i="3"/>
  <c r="AC533" i="3"/>
  <c r="AD533" i="3" s="1"/>
  <c r="AB534" i="3"/>
  <c r="AC534" i="3"/>
  <c r="AD534" i="3"/>
  <c r="AB535" i="3"/>
  <c r="AB536" i="3"/>
  <c r="AC536" i="3"/>
  <c r="AB537" i="3"/>
  <c r="AC537" i="3" s="1"/>
  <c r="AB538" i="3"/>
  <c r="AC538" i="3"/>
  <c r="AD538" i="3" s="1"/>
  <c r="AB539" i="3"/>
  <c r="AC539" i="3" s="1"/>
  <c r="AB540" i="3"/>
  <c r="AB541" i="3"/>
  <c r="AD541" i="3" s="1"/>
  <c r="AC541" i="3"/>
  <c r="AB542" i="3"/>
  <c r="AC542" i="3"/>
  <c r="AD542" i="3"/>
  <c r="AB543" i="3"/>
  <c r="AB544" i="3"/>
  <c r="AC544" i="3"/>
  <c r="AB545" i="3"/>
  <c r="AC545" i="3" s="1"/>
  <c r="AB546" i="3"/>
  <c r="AC546" i="3"/>
  <c r="AD546" i="3" s="1"/>
  <c r="AB547" i="3"/>
  <c r="AC547" i="3" s="1"/>
  <c r="AB548" i="3"/>
  <c r="AB549" i="3"/>
  <c r="AC549" i="3"/>
  <c r="AB550" i="3"/>
  <c r="AC550" i="3"/>
  <c r="AD550" i="3" s="1"/>
  <c r="AB551" i="3"/>
  <c r="AB552" i="3"/>
  <c r="AC552" i="3"/>
  <c r="AB553" i="3"/>
  <c r="AC553" i="3" s="1"/>
  <c r="AB554" i="3"/>
  <c r="AC554" i="3"/>
  <c r="AD554" i="3" s="1"/>
  <c r="AB555" i="3"/>
  <c r="AC555" i="3" s="1"/>
  <c r="AB556" i="3"/>
  <c r="AB557" i="3"/>
  <c r="AC557" i="3"/>
  <c r="AB558" i="3"/>
  <c r="AC558" i="3"/>
  <c r="AD558" i="3"/>
  <c r="AB559" i="3"/>
  <c r="AB560" i="3"/>
  <c r="AC560" i="3"/>
  <c r="AB561" i="3"/>
  <c r="AC561" i="3" s="1"/>
  <c r="AB562" i="3"/>
  <c r="AC562" i="3"/>
  <c r="AD562" i="3" s="1"/>
  <c r="AB563" i="3"/>
  <c r="AC563" i="3" s="1"/>
  <c r="AB564" i="3"/>
  <c r="AB565" i="3"/>
  <c r="AC565" i="3"/>
  <c r="AB566" i="3"/>
  <c r="AC566" i="3"/>
  <c r="AD566" i="3"/>
  <c r="AB567" i="3"/>
  <c r="AB568" i="3"/>
  <c r="AC568" i="3"/>
  <c r="AB569" i="3"/>
  <c r="AC569" i="3" s="1"/>
  <c r="AB570" i="3"/>
  <c r="AC570" i="3"/>
  <c r="AD570" i="3" s="1"/>
  <c r="AB571" i="3"/>
  <c r="AC571" i="3" s="1"/>
  <c r="AB572" i="3"/>
  <c r="AB573" i="3"/>
  <c r="AD573" i="3" s="1"/>
  <c r="AC573" i="3"/>
  <c r="AB574" i="3"/>
  <c r="AC574" i="3"/>
  <c r="AD574" i="3"/>
  <c r="AB575" i="3"/>
  <c r="AB576" i="3"/>
  <c r="AC576" i="3"/>
  <c r="AB577" i="3"/>
  <c r="AC577" i="3" s="1"/>
  <c r="AB578" i="3"/>
  <c r="AC578" i="3"/>
  <c r="AD578" i="3" s="1"/>
  <c r="AB579" i="3"/>
  <c r="AC579" i="3" s="1"/>
  <c r="AB580" i="3"/>
  <c r="AB581" i="3"/>
  <c r="AC581" i="3"/>
  <c r="AB582" i="3"/>
  <c r="AC582" i="3"/>
  <c r="AD582" i="3" s="1"/>
  <c r="AB583" i="3"/>
  <c r="AB584" i="3"/>
  <c r="AC584" i="3"/>
  <c r="AB585" i="3"/>
  <c r="AC585" i="3" s="1"/>
  <c r="AB586" i="3"/>
  <c r="AC586" i="3"/>
  <c r="AD586" i="3" s="1"/>
  <c r="AB587" i="3"/>
  <c r="AC587" i="3" s="1"/>
  <c r="AB588" i="3"/>
  <c r="AB589" i="3"/>
  <c r="AC589" i="3"/>
  <c r="AB590" i="3"/>
  <c r="AC590" i="3"/>
  <c r="AD590" i="3"/>
  <c r="AB591" i="3"/>
  <c r="AB592" i="3"/>
  <c r="AC592" i="3"/>
  <c r="AB593" i="3"/>
  <c r="AC593" i="3" s="1"/>
  <c r="AB594" i="3"/>
  <c r="AC594" i="3"/>
  <c r="AD594" i="3" s="1"/>
  <c r="AB595" i="3"/>
  <c r="AC595" i="3" s="1"/>
  <c r="AB596" i="3"/>
  <c r="AB597" i="3"/>
  <c r="AC597" i="3"/>
  <c r="AB598" i="3"/>
  <c r="AC598" i="3"/>
  <c r="AD598" i="3"/>
  <c r="AB599" i="3"/>
  <c r="AB600" i="3"/>
  <c r="AC600" i="3"/>
  <c r="AB601" i="3"/>
  <c r="AC601" i="3" s="1"/>
  <c r="AB602" i="3"/>
  <c r="AC602" i="3"/>
  <c r="AD602" i="3" s="1"/>
  <c r="AB603" i="3"/>
  <c r="AC603" i="3" s="1"/>
  <c r="AB604" i="3"/>
  <c r="AB605" i="3"/>
  <c r="AD605" i="3" s="1"/>
  <c r="AC605" i="3"/>
  <c r="AB606" i="3"/>
  <c r="AC606" i="3"/>
  <c r="AD606" i="3"/>
  <c r="AB607" i="3"/>
  <c r="AB608" i="3"/>
  <c r="AC608" i="3"/>
  <c r="AB609" i="3"/>
  <c r="AC609" i="3" s="1"/>
  <c r="AB610" i="3"/>
  <c r="AC610" i="3"/>
  <c r="AD610" i="3" s="1"/>
  <c r="AB611" i="3"/>
  <c r="AC611" i="3" s="1"/>
  <c r="AB612" i="3"/>
  <c r="AB613" i="3"/>
  <c r="AC613" i="3"/>
  <c r="AB614" i="3"/>
  <c r="AC614" i="3"/>
  <c r="AD614" i="3" s="1"/>
  <c r="AB615" i="3"/>
  <c r="AB616" i="3"/>
  <c r="AC616" i="3"/>
  <c r="AB617" i="3"/>
  <c r="AC617" i="3" s="1"/>
  <c r="AB618" i="3"/>
  <c r="AC618" i="3"/>
  <c r="AD618" i="3" s="1"/>
  <c r="AB619" i="3"/>
  <c r="AC619" i="3" s="1"/>
  <c r="AB620" i="3"/>
  <c r="AB621" i="3"/>
  <c r="AC621" i="3"/>
  <c r="AB622" i="3"/>
  <c r="AC622" i="3"/>
  <c r="AD622" i="3"/>
  <c r="AB623" i="3"/>
  <c r="AB624" i="3"/>
  <c r="AC624" i="3"/>
  <c r="AB625" i="3"/>
  <c r="AC625" i="3" s="1"/>
  <c r="AB626" i="3"/>
  <c r="AC626" i="3"/>
  <c r="AD626" i="3" s="1"/>
  <c r="AB627" i="3"/>
  <c r="AC627" i="3" s="1"/>
  <c r="AB628" i="3"/>
  <c r="AB629" i="3"/>
  <c r="AC629" i="3"/>
  <c r="AB630" i="3"/>
  <c r="AC630" i="3"/>
  <c r="AD630" i="3"/>
  <c r="AB631" i="3"/>
  <c r="AB632" i="3"/>
  <c r="AC632" i="3"/>
  <c r="AB633" i="3"/>
  <c r="AC633" i="3" s="1"/>
  <c r="AB634" i="3"/>
  <c r="AC634" i="3"/>
  <c r="AD634" i="3" s="1"/>
  <c r="AB635" i="3"/>
  <c r="AC635" i="3" s="1"/>
  <c r="AB636" i="3"/>
  <c r="AB637" i="3"/>
  <c r="AD637" i="3" s="1"/>
  <c r="AC637" i="3"/>
  <c r="AB638" i="3"/>
  <c r="AC638" i="3"/>
  <c r="AD638" i="3"/>
  <c r="AB639" i="3"/>
  <c r="AB640" i="3"/>
  <c r="AC640" i="3"/>
  <c r="AB641" i="3"/>
  <c r="AC641" i="3" s="1"/>
  <c r="AB642" i="3"/>
  <c r="AC642" i="3"/>
  <c r="AD642" i="3" s="1"/>
  <c r="AB643" i="3"/>
  <c r="AC643" i="3" s="1"/>
  <c r="AB644" i="3"/>
  <c r="AB645" i="3"/>
  <c r="AC645" i="3"/>
  <c r="AB646" i="3"/>
  <c r="AC646" i="3"/>
  <c r="AD646" i="3" s="1"/>
  <c r="AB647" i="3"/>
  <c r="AB648" i="3"/>
  <c r="AC648" i="3"/>
  <c r="AB649" i="3"/>
  <c r="AC649" i="3" s="1"/>
  <c r="AB650" i="3"/>
  <c r="AC650" i="3"/>
  <c r="AD650" i="3" s="1"/>
  <c r="AB651" i="3"/>
  <c r="AC651" i="3" s="1"/>
  <c r="AB652" i="3"/>
  <c r="AB653" i="3"/>
  <c r="AC653" i="3"/>
  <c r="AB654" i="3"/>
  <c r="AC654" i="3"/>
  <c r="AD654" i="3"/>
  <c r="AB655" i="3"/>
  <c r="AB656" i="3"/>
  <c r="AC656" i="3"/>
  <c r="AB657" i="3"/>
  <c r="AC657" i="3" s="1"/>
  <c r="AB658" i="3"/>
  <c r="AC658" i="3"/>
  <c r="AD658" i="3" s="1"/>
  <c r="AB659" i="3"/>
  <c r="AC659" i="3" s="1"/>
  <c r="AB660" i="3"/>
  <c r="AB661" i="3"/>
  <c r="AC661" i="3"/>
  <c r="AB662" i="3"/>
  <c r="AC662" i="3"/>
  <c r="AD662" i="3"/>
  <c r="AB663" i="3"/>
  <c r="AB664" i="3"/>
  <c r="AC664" i="3"/>
  <c r="AB665" i="3"/>
  <c r="AC665" i="3" s="1"/>
  <c r="AB666" i="3"/>
  <c r="AC666" i="3"/>
  <c r="AD666" i="3" s="1"/>
  <c r="AB667" i="3"/>
  <c r="AC667" i="3" s="1"/>
  <c r="AB668" i="3"/>
  <c r="AB669" i="3"/>
  <c r="AD669" i="3" s="1"/>
  <c r="AC669" i="3"/>
  <c r="AB670" i="3"/>
  <c r="AC670" i="3"/>
  <c r="AD670" i="3"/>
  <c r="AB671" i="3"/>
  <c r="AB672" i="3"/>
  <c r="AC672" i="3"/>
  <c r="AB673" i="3"/>
  <c r="AC673" i="3" s="1"/>
  <c r="AB674" i="3"/>
  <c r="AC674" i="3"/>
  <c r="AD674" i="3" s="1"/>
  <c r="AB675" i="3"/>
  <c r="AC675" i="3" s="1"/>
  <c r="AB676" i="3"/>
  <c r="AB677" i="3"/>
  <c r="AC677" i="3"/>
  <c r="AB678" i="3"/>
  <c r="AC678" i="3"/>
  <c r="AD678" i="3" s="1"/>
  <c r="AB679" i="3"/>
  <c r="AB680" i="3"/>
  <c r="AC680" i="3"/>
  <c r="AB681" i="3"/>
  <c r="AC681" i="3" s="1"/>
  <c r="AB682" i="3"/>
  <c r="AC682" i="3"/>
  <c r="AD682" i="3" s="1"/>
  <c r="AB683" i="3"/>
  <c r="AC683" i="3" s="1"/>
  <c r="AB684" i="3"/>
  <c r="AB685" i="3"/>
  <c r="AC685" i="3"/>
  <c r="AB686" i="3"/>
  <c r="AC686" i="3"/>
  <c r="AD686" i="3"/>
  <c r="AB687" i="3"/>
  <c r="AB688" i="3"/>
  <c r="AC688" i="3"/>
  <c r="AB689" i="3"/>
  <c r="AC689" i="3" s="1"/>
  <c r="AB690" i="3"/>
  <c r="AC690" i="3"/>
  <c r="AD690" i="3" s="1"/>
  <c r="AB691" i="3"/>
  <c r="AC691" i="3" s="1"/>
  <c r="AB692" i="3"/>
  <c r="AB693" i="3"/>
  <c r="AC693" i="3"/>
  <c r="AB694" i="3"/>
  <c r="AC694" i="3"/>
  <c r="AD694" i="3"/>
  <c r="AB695" i="3"/>
  <c r="AB696" i="3"/>
  <c r="AC696" i="3"/>
  <c r="AB697" i="3"/>
  <c r="AC697" i="3" s="1"/>
  <c r="AB698" i="3"/>
  <c r="AC698" i="3"/>
  <c r="AD698" i="3" s="1"/>
  <c r="AB699" i="3"/>
  <c r="AC699" i="3" s="1"/>
  <c r="AB700" i="3"/>
  <c r="AB701" i="3"/>
  <c r="AD701" i="3" s="1"/>
  <c r="AC701" i="3"/>
  <c r="AB702" i="3"/>
  <c r="AC702" i="3"/>
  <c r="AD702" i="3"/>
  <c r="AB703" i="3"/>
  <c r="AB704" i="3"/>
  <c r="AC704" i="3"/>
  <c r="AB705" i="3"/>
  <c r="AC705" i="3" s="1"/>
  <c r="AB706" i="3"/>
  <c r="AC706" i="3"/>
  <c r="AD706" i="3" s="1"/>
  <c r="AB707" i="3"/>
  <c r="AC707" i="3" s="1"/>
  <c r="AB708" i="3"/>
  <c r="AB709" i="3"/>
  <c r="AC709" i="3"/>
  <c r="AB710" i="3"/>
  <c r="AC710" i="3"/>
  <c r="AD710" i="3" s="1"/>
  <c r="AB711" i="3"/>
  <c r="AB712" i="3"/>
  <c r="AC712" i="3"/>
  <c r="AB713" i="3"/>
  <c r="AC713" i="3" s="1"/>
  <c r="AB714" i="3"/>
  <c r="AC714" i="3"/>
  <c r="AD714" i="3" s="1"/>
  <c r="AB715" i="3"/>
  <c r="AC715" i="3" s="1"/>
  <c r="AB716" i="3"/>
  <c r="AB717" i="3"/>
  <c r="AC717" i="3"/>
  <c r="AB718" i="3"/>
  <c r="AC718" i="3"/>
  <c r="AD718" i="3"/>
  <c r="AB719" i="3"/>
  <c r="AB720" i="3"/>
  <c r="AC720" i="3"/>
  <c r="AB721" i="3"/>
  <c r="AC721" i="3" s="1"/>
  <c r="AB722" i="3"/>
  <c r="AC722" i="3"/>
  <c r="AD722" i="3" s="1"/>
  <c r="AB723" i="3"/>
  <c r="AC723" i="3" s="1"/>
  <c r="AB724" i="3"/>
  <c r="AB725" i="3"/>
  <c r="AC725" i="3"/>
  <c r="AB726" i="3"/>
  <c r="AC726" i="3"/>
  <c r="AD726" i="3"/>
  <c r="AB727" i="3"/>
  <c r="AB728" i="3"/>
  <c r="AC728" i="3"/>
  <c r="AB729" i="3"/>
  <c r="AC729" i="3" s="1"/>
  <c r="AB730" i="3"/>
  <c r="AC730" i="3"/>
  <c r="AD730" i="3" s="1"/>
  <c r="AB731" i="3"/>
  <c r="AC731" i="3" s="1"/>
  <c r="AB732" i="3"/>
  <c r="AB733" i="3"/>
  <c r="AD733" i="3" s="1"/>
  <c r="AC733" i="3"/>
  <c r="AB734" i="3"/>
  <c r="AC734" i="3"/>
  <c r="AD734" i="3"/>
  <c r="AB735" i="3"/>
  <c r="AB736" i="3"/>
  <c r="AC736" i="3"/>
  <c r="AB737" i="3"/>
  <c r="AC737" i="3" s="1"/>
  <c r="AB738" i="3"/>
  <c r="AC738" i="3"/>
  <c r="AD738" i="3" s="1"/>
  <c r="AB739" i="3"/>
  <c r="AC739" i="3" s="1"/>
  <c r="AB740" i="3"/>
  <c r="AB741" i="3"/>
  <c r="AC741" i="3"/>
  <c r="AB742" i="3"/>
  <c r="AC742" i="3"/>
  <c r="AD742" i="3" s="1"/>
  <c r="AB743" i="3"/>
  <c r="AB744" i="3"/>
  <c r="AC744" i="3"/>
  <c r="AC10" i="3"/>
  <c r="AB10" i="3"/>
  <c r="Y11" i="3"/>
  <c r="Z11" i="3"/>
  <c r="AA11" i="3" s="1"/>
  <c r="Y12" i="3"/>
  <c r="Y13" i="3"/>
  <c r="Z13" i="3"/>
  <c r="Y14" i="3"/>
  <c r="Z14" i="3" s="1"/>
  <c r="AA14" i="3"/>
  <c r="Y15" i="3"/>
  <c r="Z15" i="3"/>
  <c r="AA15" i="3" s="1"/>
  <c r="Y16" i="3"/>
  <c r="Z16" i="3" s="1"/>
  <c r="AA16" i="3"/>
  <c r="Y17" i="3"/>
  <c r="Y18" i="3"/>
  <c r="Z18" i="3"/>
  <c r="AA18" i="3"/>
  <c r="Y19" i="3"/>
  <c r="Z19" i="3"/>
  <c r="AA19" i="3" s="1"/>
  <c r="Y20" i="3"/>
  <c r="Y21" i="3"/>
  <c r="Z21" i="3"/>
  <c r="Y22" i="3"/>
  <c r="Z22" i="3" s="1"/>
  <c r="AA22" i="3"/>
  <c r="Y23" i="3"/>
  <c r="Z23" i="3"/>
  <c r="AA23" i="3" s="1"/>
  <c r="Y24" i="3"/>
  <c r="Z24" i="3" s="1"/>
  <c r="AA24" i="3"/>
  <c r="Y25" i="3"/>
  <c r="Y26" i="3"/>
  <c r="Z26" i="3"/>
  <c r="AA26" i="3"/>
  <c r="Y27" i="3"/>
  <c r="Z27" i="3"/>
  <c r="AA27" i="3" s="1"/>
  <c r="Y28" i="3"/>
  <c r="Y29" i="3"/>
  <c r="Z29" i="3"/>
  <c r="Y30" i="3"/>
  <c r="Z30" i="3" s="1"/>
  <c r="AA30" i="3"/>
  <c r="Y31" i="3"/>
  <c r="Z31" i="3"/>
  <c r="AA31" i="3" s="1"/>
  <c r="Y32" i="3"/>
  <c r="Z32" i="3" s="1"/>
  <c r="AA32" i="3"/>
  <c r="Y33" i="3"/>
  <c r="Y34" i="3"/>
  <c r="Z34" i="3"/>
  <c r="AA34" i="3"/>
  <c r="Y35" i="3"/>
  <c r="Z35" i="3"/>
  <c r="AA35" i="3" s="1"/>
  <c r="Y36" i="3"/>
  <c r="Y37" i="3"/>
  <c r="Z37" i="3"/>
  <c r="Y38" i="3"/>
  <c r="Z38" i="3" s="1"/>
  <c r="AA38" i="3"/>
  <c r="Y39" i="3"/>
  <c r="Z39" i="3"/>
  <c r="AA39" i="3" s="1"/>
  <c r="Y40" i="3"/>
  <c r="Z40" i="3" s="1"/>
  <c r="AA40" i="3"/>
  <c r="Y41" i="3"/>
  <c r="Y42" i="3"/>
  <c r="Z42" i="3"/>
  <c r="AA42" i="3"/>
  <c r="Y43" i="3"/>
  <c r="Z43" i="3"/>
  <c r="AA43" i="3" s="1"/>
  <c r="Y44" i="3"/>
  <c r="Y45" i="3"/>
  <c r="Z45" i="3"/>
  <c r="Y46" i="3"/>
  <c r="Z46" i="3" s="1"/>
  <c r="AA46" i="3"/>
  <c r="Y47" i="3"/>
  <c r="Z47" i="3"/>
  <c r="AA47" i="3" s="1"/>
  <c r="Y48" i="3"/>
  <c r="Z48" i="3" s="1"/>
  <c r="AA48" i="3"/>
  <c r="Y49" i="3"/>
  <c r="Y50" i="3"/>
  <c r="Z50" i="3"/>
  <c r="AA50" i="3"/>
  <c r="Y51" i="3"/>
  <c r="Z51" i="3"/>
  <c r="AA51" i="3" s="1"/>
  <c r="Y52" i="3"/>
  <c r="Y53" i="3"/>
  <c r="Z53" i="3"/>
  <c r="Y54" i="3"/>
  <c r="Z54" i="3" s="1"/>
  <c r="AA54" i="3"/>
  <c r="Y55" i="3"/>
  <c r="Z55" i="3"/>
  <c r="AA55" i="3" s="1"/>
  <c r="Y56" i="3"/>
  <c r="Z56" i="3" s="1"/>
  <c r="AA56" i="3"/>
  <c r="Y57" i="3"/>
  <c r="Y58" i="3"/>
  <c r="Z58" i="3"/>
  <c r="AA58" i="3"/>
  <c r="Y59" i="3"/>
  <c r="Z59" i="3"/>
  <c r="AA59" i="3" s="1"/>
  <c r="Y60" i="3"/>
  <c r="Y61" i="3"/>
  <c r="Z61" i="3"/>
  <c r="Y62" i="3"/>
  <c r="Z62" i="3" s="1"/>
  <c r="AA62" i="3"/>
  <c r="Y63" i="3"/>
  <c r="Z63" i="3"/>
  <c r="AA63" i="3" s="1"/>
  <c r="Y64" i="3"/>
  <c r="Z64" i="3" s="1"/>
  <c r="AA64" i="3"/>
  <c r="Y65" i="3"/>
  <c r="Y66" i="3"/>
  <c r="Z66" i="3"/>
  <c r="AA66" i="3"/>
  <c r="Y67" i="3"/>
  <c r="Z67" i="3"/>
  <c r="AA67" i="3" s="1"/>
  <c r="Y68" i="3"/>
  <c r="Y69" i="3"/>
  <c r="Z69" i="3"/>
  <c r="Y70" i="3"/>
  <c r="Z70" i="3" s="1"/>
  <c r="AA70" i="3"/>
  <c r="Y71" i="3"/>
  <c r="Z71" i="3"/>
  <c r="AA71" i="3" s="1"/>
  <c r="Y72" i="3"/>
  <c r="Z72" i="3" s="1"/>
  <c r="AA72" i="3"/>
  <c r="Y73" i="3"/>
  <c r="Y74" i="3"/>
  <c r="Z74" i="3"/>
  <c r="AA74" i="3"/>
  <c r="Y75" i="3"/>
  <c r="Z75" i="3"/>
  <c r="AA75" i="3" s="1"/>
  <c r="Y76" i="3"/>
  <c r="Y77" i="3"/>
  <c r="Z77" i="3"/>
  <c r="Y78" i="3"/>
  <c r="Z78" i="3" s="1"/>
  <c r="AA78" i="3"/>
  <c r="Y79" i="3"/>
  <c r="Z79" i="3"/>
  <c r="AA79" i="3" s="1"/>
  <c r="Y80" i="3"/>
  <c r="Z80" i="3" s="1"/>
  <c r="AA80" i="3"/>
  <c r="Y81" i="3"/>
  <c r="Y82" i="3"/>
  <c r="Z82" i="3"/>
  <c r="AA82" i="3"/>
  <c r="Y83" i="3"/>
  <c r="Z83" i="3"/>
  <c r="AA83" i="3" s="1"/>
  <c r="Y84" i="3"/>
  <c r="Y85" i="3"/>
  <c r="Z85" i="3"/>
  <c r="Y86" i="3"/>
  <c r="Z86" i="3" s="1"/>
  <c r="AA86" i="3"/>
  <c r="Y87" i="3"/>
  <c r="Z87" i="3"/>
  <c r="AA87" i="3" s="1"/>
  <c r="Y88" i="3"/>
  <c r="Z88" i="3" s="1"/>
  <c r="AA88" i="3"/>
  <c r="Y89" i="3"/>
  <c r="Y90" i="3"/>
  <c r="Z90" i="3"/>
  <c r="AA90" i="3"/>
  <c r="Y91" i="3"/>
  <c r="Z91" i="3"/>
  <c r="AA91" i="3" s="1"/>
  <c r="Y92" i="3"/>
  <c r="Y93" i="3"/>
  <c r="Z93" i="3"/>
  <c r="Y94" i="3"/>
  <c r="Z94" i="3" s="1"/>
  <c r="AA94" i="3"/>
  <c r="Y95" i="3"/>
  <c r="Z95" i="3"/>
  <c r="AA95" i="3" s="1"/>
  <c r="Y96" i="3"/>
  <c r="Z96" i="3" s="1"/>
  <c r="AA96" i="3"/>
  <c r="Y97" i="3"/>
  <c r="Y98" i="3"/>
  <c r="Z98" i="3"/>
  <c r="AA98" i="3"/>
  <c r="Y99" i="3"/>
  <c r="Z99" i="3"/>
  <c r="AA99" i="3" s="1"/>
  <c r="Y100" i="3"/>
  <c r="Y101" i="3"/>
  <c r="Z101" i="3"/>
  <c r="Y102" i="3"/>
  <c r="Z102" i="3" s="1"/>
  <c r="AA102" i="3"/>
  <c r="Y103" i="3"/>
  <c r="Z103" i="3"/>
  <c r="AA103" i="3" s="1"/>
  <c r="Y104" i="3"/>
  <c r="Z104" i="3" s="1"/>
  <c r="AA104" i="3"/>
  <c r="Y105" i="3"/>
  <c r="Y106" i="3"/>
  <c r="Z106" i="3"/>
  <c r="AA106" i="3"/>
  <c r="Y107" i="3"/>
  <c r="Z107" i="3"/>
  <c r="AA107" i="3" s="1"/>
  <c r="Y108" i="3"/>
  <c r="Y109" i="3"/>
  <c r="Z109" i="3"/>
  <c r="Y110" i="3"/>
  <c r="Z110" i="3" s="1"/>
  <c r="AA110" i="3"/>
  <c r="Y111" i="3"/>
  <c r="Z111" i="3"/>
  <c r="AA111" i="3" s="1"/>
  <c r="Y112" i="3"/>
  <c r="Z112" i="3" s="1"/>
  <c r="AA112" i="3"/>
  <c r="Y113" i="3"/>
  <c r="Y114" i="3"/>
  <c r="Z114" i="3"/>
  <c r="AA114" i="3"/>
  <c r="Y115" i="3"/>
  <c r="Z115" i="3"/>
  <c r="AA115" i="3" s="1"/>
  <c r="Y116" i="3"/>
  <c r="Y117" i="3"/>
  <c r="Z117" i="3"/>
  <c r="Y118" i="3"/>
  <c r="Z118" i="3" s="1"/>
  <c r="AA118" i="3"/>
  <c r="Y119" i="3"/>
  <c r="Z119" i="3"/>
  <c r="AA119" i="3" s="1"/>
  <c r="Y120" i="3"/>
  <c r="Z120" i="3" s="1"/>
  <c r="AA120" i="3"/>
  <c r="Y121" i="3"/>
  <c r="Y122" i="3"/>
  <c r="Z122" i="3"/>
  <c r="AA122" i="3"/>
  <c r="Y123" i="3"/>
  <c r="Z123" i="3"/>
  <c r="AA123" i="3" s="1"/>
  <c r="Y124" i="3"/>
  <c r="Y125" i="3"/>
  <c r="Z125" i="3"/>
  <c r="Y126" i="3"/>
  <c r="Z126" i="3" s="1"/>
  <c r="AA126" i="3"/>
  <c r="Y127" i="3"/>
  <c r="Z127" i="3"/>
  <c r="AA127" i="3" s="1"/>
  <c r="Y128" i="3"/>
  <c r="Z128" i="3" s="1"/>
  <c r="AA128" i="3"/>
  <c r="Y129" i="3"/>
  <c r="Y130" i="3"/>
  <c r="Z130" i="3"/>
  <c r="AA130" i="3"/>
  <c r="Y131" i="3"/>
  <c r="Z131" i="3"/>
  <c r="AA131" i="3" s="1"/>
  <c r="Y132" i="3"/>
  <c r="Y133" i="3"/>
  <c r="Z133" i="3"/>
  <c r="Y134" i="3"/>
  <c r="Z134" i="3" s="1"/>
  <c r="AA134" i="3"/>
  <c r="Y135" i="3"/>
  <c r="Z135" i="3"/>
  <c r="AA135" i="3" s="1"/>
  <c r="Y136" i="3"/>
  <c r="Z136" i="3" s="1"/>
  <c r="AA136" i="3"/>
  <c r="Y137" i="3"/>
  <c r="Y138" i="3"/>
  <c r="Z138" i="3"/>
  <c r="AA138" i="3"/>
  <c r="Y139" i="3"/>
  <c r="Z139" i="3"/>
  <c r="AA139" i="3" s="1"/>
  <c r="Y140" i="3"/>
  <c r="Y141" i="3"/>
  <c r="Z141" i="3"/>
  <c r="Y142" i="3"/>
  <c r="Z142" i="3" s="1"/>
  <c r="AA142" i="3"/>
  <c r="Y143" i="3"/>
  <c r="Z143" i="3"/>
  <c r="AA143" i="3" s="1"/>
  <c r="Y144" i="3"/>
  <c r="Z144" i="3" s="1"/>
  <c r="AA144" i="3"/>
  <c r="Y145" i="3"/>
  <c r="Y146" i="3"/>
  <c r="Z146" i="3"/>
  <c r="AA146" i="3"/>
  <c r="Y147" i="3"/>
  <c r="Z147" i="3"/>
  <c r="AA147" i="3" s="1"/>
  <c r="Y148" i="3"/>
  <c r="Y149" i="3"/>
  <c r="Z149" i="3"/>
  <c r="Y150" i="3"/>
  <c r="Z150" i="3" s="1"/>
  <c r="AA150" i="3"/>
  <c r="Y151" i="3"/>
  <c r="Z151" i="3"/>
  <c r="AA151" i="3" s="1"/>
  <c r="Y152" i="3"/>
  <c r="Z152" i="3" s="1"/>
  <c r="AA152" i="3"/>
  <c r="Y153" i="3"/>
  <c r="Y154" i="3"/>
  <c r="Z154" i="3"/>
  <c r="AA154" i="3"/>
  <c r="Y155" i="3"/>
  <c r="Z155" i="3"/>
  <c r="AA155" i="3" s="1"/>
  <c r="Y156" i="3"/>
  <c r="Y157" i="3"/>
  <c r="Z157" i="3"/>
  <c r="Y158" i="3"/>
  <c r="Z158" i="3" s="1"/>
  <c r="AA158" i="3"/>
  <c r="Y159" i="3"/>
  <c r="Z159" i="3"/>
  <c r="AA159" i="3" s="1"/>
  <c r="Y160" i="3"/>
  <c r="Z160" i="3" s="1"/>
  <c r="AA160" i="3"/>
  <c r="Y161" i="3"/>
  <c r="Y162" i="3"/>
  <c r="Z162" i="3"/>
  <c r="AA162" i="3"/>
  <c r="Y163" i="3"/>
  <c r="Z163" i="3"/>
  <c r="AA163" i="3" s="1"/>
  <c r="Y164" i="3"/>
  <c r="Y165" i="3"/>
  <c r="Z165" i="3"/>
  <c r="Y166" i="3"/>
  <c r="Z166" i="3" s="1"/>
  <c r="AA166" i="3"/>
  <c r="Y167" i="3"/>
  <c r="Z167" i="3"/>
  <c r="AA167" i="3" s="1"/>
  <c r="Y168" i="3"/>
  <c r="Z168" i="3" s="1"/>
  <c r="AA168" i="3"/>
  <c r="Y169" i="3"/>
  <c r="Y170" i="3"/>
  <c r="Z170" i="3"/>
  <c r="AA170" i="3"/>
  <c r="Y171" i="3"/>
  <c r="Z171" i="3"/>
  <c r="AA171" i="3" s="1"/>
  <c r="Y172" i="3"/>
  <c r="Y173" i="3"/>
  <c r="Z173" i="3"/>
  <c r="Y174" i="3"/>
  <c r="Z174" i="3" s="1"/>
  <c r="AA174" i="3"/>
  <c r="Y175" i="3"/>
  <c r="Z175" i="3"/>
  <c r="AA175" i="3" s="1"/>
  <c r="Y176" i="3"/>
  <c r="Z176" i="3" s="1"/>
  <c r="AA176" i="3"/>
  <c r="Y177" i="3"/>
  <c r="Y178" i="3"/>
  <c r="Z178" i="3"/>
  <c r="AA178" i="3"/>
  <c r="Y179" i="3"/>
  <c r="Z179" i="3"/>
  <c r="AA179" i="3" s="1"/>
  <c r="Y180" i="3"/>
  <c r="Y181" i="3"/>
  <c r="Z181" i="3"/>
  <c r="AA181" i="3" s="1"/>
  <c r="Y182" i="3"/>
  <c r="Z182" i="3"/>
  <c r="AA182" i="3"/>
  <c r="Y183" i="3"/>
  <c r="Z183" i="3" s="1"/>
  <c r="AA183" i="3"/>
  <c r="Y184" i="3"/>
  <c r="Z184" i="3"/>
  <c r="Y185" i="3"/>
  <c r="Z185" i="3"/>
  <c r="Y186" i="3"/>
  <c r="Z186" i="3"/>
  <c r="AA186" i="3" s="1"/>
  <c r="Y187" i="3"/>
  <c r="Z187" i="3" s="1"/>
  <c r="AA187" i="3"/>
  <c r="Y188" i="3"/>
  <c r="Z188" i="3"/>
  <c r="Y189" i="3"/>
  <c r="Z189" i="3"/>
  <c r="AA189" i="3"/>
  <c r="Y190" i="3"/>
  <c r="Z190" i="3"/>
  <c r="AA190" i="3"/>
  <c r="Y191" i="3"/>
  <c r="Z191" i="3" s="1"/>
  <c r="AA191" i="3" s="1"/>
  <c r="Y192" i="3"/>
  <c r="Z192" i="3"/>
  <c r="Y193" i="3"/>
  <c r="Z193" i="3"/>
  <c r="Y194" i="3"/>
  <c r="Z194" i="3"/>
  <c r="AA194" i="3"/>
  <c r="Y195" i="3"/>
  <c r="Z195" i="3" s="1"/>
  <c r="AA195" i="3"/>
  <c r="Y196" i="3"/>
  <c r="Z196" i="3"/>
  <c r="Y197" i="3"/>
  <c r="Z197" i="3"/>
  <c r="AA197" i="3"/>
  <c r="Y198" i="3"/>
  <c r="Z198" i="3"/>
  <c r="AA198" i="3"/>
  <c r="Y199" i="3"/>
  <c r="Z199" i="3" s="1"/>
  <c r="AA199" i="3"/>
  <c r="Y200" i="3"/>
  <c r="Z200" i="3"/>
  <c r="Y201" i="3"/>
  <c r="Z201" i="3"/>
  <c r="Y202" i="3"/>
  <c r="Z202" i="3"/>
  <c r="AA202" i="3" s="1"/>
  <c r="Y203" i="3"/>
  <c r="Z203" i="3" s="1"/>
  <c r="AA203" i="3"/>
  <c r="Y204" i="3"/>
  <c r="Y205" i="3"/>
  <c r="Z205" i="3"/>
  <c r="AA205" i="3"/>
  <c r="Y206" i="3"/>
  <c r="Z206" i="3"/>
  <c r="AA206" i="3"/>
  <c r="Y207" i="3"/>
  <c r="Z207" i="3" s="1"/>
  <c r="Y208" i="3"/>
  <c r="Z208" i="3"/>
  <c r="Y209" i="3"/>
  <c r="Y210" i="3"/>
  <c r="Z210" i="3"/>
  <c r="AA210" i="3"/>
  <c r="Y211" i="3"/>
  <c r="Z211" i="3" s="1"/>
  <c r="AA211" i="3"/>
  <c r="Y212" i="3"/>
  <c r="Z212" i="3"/>
  <c r="Y213" i="3"/>
  <c r="Z213" i="3"/>
  <c r="AA213" i="3" s="1"/>
  <c r="Y214" i="3"/>
  <c r="Z214" i="3"/>
  <c r="AA214" i="3"/>
  <c r="Y215" i="3"/>
  <c r="Z215" i="3" s="1"/>
  <c r="AA215" i="3"/>
  <c r="Y216" i="3"/>
  <c r="Z216" i="3"/>
  <c r="Y217" i="3"/>
  <c r="Z217" i="3"/>
  <c r="Y218" i="3"/>
  <c r="Z218" i="3"/>
  <c r="AA218" i="3" s="1"/>
  <c r="Y219" i="3"/>
  <c r="Z219" i="3" s="1"/>
  <c r="AA219" i="3"/>
  <c r="Y220" i="3"/>
  <c r="Z220" i="3"/>
  <c r="Y221" i="3"/>
  <c r="Z221" i="3"/>
  <c r="AA221" i="3"/>
  <c r="Y222" i="3"/>
  <c r="Z222" i="3"/>
  <c r="AA222" i="3"/>
  <c r="Y223" i="3"/>
  <c r="Z223" i="3" s="1"/>
  <c r="AA223" i="3" s="1"/>
  <c r="Y224" i="3"/>
  <c r="Z224" i="3"/>
  <c r="Y225" i="3"/>
  <c r="Z225" i="3"/>
  <c r="Y226" i="3"/>
  <c r="Z226" i="3"/>
  <c r="AA226" i="3"/>
  <c r="Y227" i="3"/>
  <c r="Z227" i="3" s="1"/>
  <c r="AA227" i="3"/>
  <c r="Y228" i="3"/>
  <c r="Z228" i="3"/>
  <c r="Y229" i="3"/>
  <c r="Z229" i="3"/>
  <c r="AA229" i="3"/>
  <c r="Y230" i="3"/>
  <c r="Z230" i="3"/>
  <c r="AA230" i="3"/>
  <c r="Y231" i="3"/>
  <c r="Z231" i="3" s="1"/>
  <c r="AA231" i="3"/>
  <c r="Y232" i="3"/>
  <c r="Z232" i="3"/>
  <c r="Y233" i="3"/>
  <c r="Z233" i="3"/>
  <c r="Y234" i="3"/>
  <c r="Z234" i="3"/>
  <c r="AA234" i="3" s="1"/>
  <c r="Y235" i="3"/>
  <c r="Z235" i="3" s="1"/>
  <c r="AA235" i="3"/>
  <c r="Y236" i="3"/>
  <c r="Y237" i="3"/>
  <c r="Z237" i="3"/>
  <c r="AA237" i="3"/>
  <c r="Y238" i="3"/>
  <c r="Z238" i="3"/>
  <c r="AA238" i="3"/>
  <c r="Y239" i="3"/>
  <c r="Z239" i="3" s="1"/>
  <c r="Y240" i="3"/>
  <c r="Z240" i="3"/>
  <c r="Y241" i="3"/>
  <c r="Y242" i="3"/>
  <c r="Z242" i="3"/>
  <c r="AA242" i="3"/>
  <c r="Y243" i="3"/>
  <c r="Z243" i="3" s="1"/>
  <c r="AA243" i="3"/>
  <c r="Y244" i="3"/>
  <c r="Z244" i="3"/>
  <c r="Y245" i="3"/>
  <c r="Z245" i="3"/>
  <c r="AA245" i="3" s="1"/>
  <c r="Y246" i="3"/>
  <c r="Z246" i="3"/>
  <c r="AA246" i="3"/>
  <c r="Y247" i="3"/>
  <c r="Z247" i="3" s="1"/>
  <c r="AA247" i="3"/>
  <c r="Y248" i="3"/>
  <c r="Z248" i="3"/>
  <c r="Y249" i="3"/>
  <c r="Z249" i="3"/>
  <c r="Y250" i="3"/>
  <c r="Z250" i="3"/>
  <c r="AA250" i="3" s="1"/>
  <c r="Y251" i="3"/>
  <c r="Z251" i="3" s="1"/>
  <c r="AA251" i="3"/>
  <c r="Y252" i="3"/>
  <c r="Z252" i="3"/>
  <c r="Y253" i="3"/>
  <c r="Z253" i="3"/>
  <c r="AA253" i="3"/>
  <c r="Y254" i="3"/>
  <c r="Z254" i="3"/>
  <c r="AA254" i="3"/>
  <c r="Y255" i="3"/>
  <c r="Z255" i="3" s="1"/>
  <c r="AA255" i="3" s="1"/>
  <c r="Y256" i="3"/>
  <c r="Z256" i="3"/>
  <c r="Y257" i="3"/>
  <c r="Z257" i="3"/>
  <c r="Y258" i="3"/>
  <c r="Z258" i="3"/>
  <c r="AA258" i="3"/>
  <c r="Y259" i="3"/>
  <c r="Z259" i="3" s="1"/>
  <c r="AA259" i="3"/>
  <c r="Y260" i="3"/>
  <c r="Z260" i="3"/>
  <c r="Y261" i="3"/>
  <c r="Z261" i="3"/>
  <c r="AA261" i="3"/>
  <c r="Y262" i="3"/>
  <c r="Z262" i="3"/>
  <c r="AA262" i="3"/>
  <c r="Y263" i="3"/>
  <c r="Z263" i="3" s="1"/>
  <c r="AA263" i="3"/>
  <c r="Y264" i="3"/>
  <c r="Z264" i="3"/>
  <c r="Y265" i="3"/>
  <c r="Z265" i="3"/>
  <c r="Y266" i="3"/>
  <c r="Z266" i="3"/>
  <c r="AA266" i="3" s="1"/>
  <c r="Y267" i="3"/>
  <c r="Z267" i="3" s="1"/>
  <c r="AA267" i="3"/>
  <c r="Y268" i="3"/>
  <c r="Y269" i="3"/>
  <c r="Z269" i="3"/>
  <c r="AA269" i="3"/>
  <c r="Y270" i="3"/>
  <c r="Z270" i="3"/>
  <c r="AA270" i="3"/>
  <c r="Y271" i="3"/>
  <c r="Z271" i="3" s="1"/>
  <c r="Y272" i="3"/>
  <c r="Z272" i="3"/>
  <c r="Y273" i="3"/>
  <c r="Y274" i="3"/>
  <c r="Z274" i="3"/>
  <c r="AA274" i="3"/>
  <c r="Y275" i="3"/>
  <c r="Z275" i="3" s="1"/>
  <c r="AA275" i="3"/>
  <c r="Y276" i="3"/>
  <c r="Z276" i="3"/>
  <c r="Y277" i="3"/>
  <c r="Z277" i="3"/>
  <c r="AA277" i="3" s="1"/>
  <c r="Y278" i="3"/>
  <c r="Z278" i="3"/>
  <c r="AA278" i="3"/>
  <c r="Y279" i="3"/>
  <c r="Z279" i="3" s="1"/>
  <c r="AA279" i="3"/>
  <c r="Y280" i="3"/>
  <c r="Z280" i="3"/>
  <c r="Y281" i="3"/>
  <c r="Z281" i="3"/>
  <c r="Y282" i="3"/>
  <c r="Z282" i="3"/>
  <c r="AA282" i="3" s="1"/>
  <c r="Y283" i="3"/>
  <c r="Z283" i="3" s="1"/>
  <c r="AA283" i="3"/>
  <c r="Y284" i="3"/>
  <c r="Z284" i="3"/>
  <c r="Y285" i="3"/>
  <c r="Z285" i="3"/>
  <c r="AA285" i="3"/>
  <c r="Y286" i="3"/>
  <c r="Z286" i="3"/>
  <c r="AA286" i="3"/>
  <c r="Y287" i="3"/>
  <c r="Z287" i="3" s="1"/>
  <c r="AA287" i="3" s="1"/>
  <c r="Y288" i="3"/>
  <c r="Z288" i="3"/>
  <c r="Y289" i="3"/>
  <c r="Z289" i="3"/>
  <c r="Y290" i="3"/>
  <c r="Z290" i="3"/>
  <c r="AA290" i="3"/>
  <c r="Y291" i="3"/>
  <c r="Z291" i="3" s="1"/>
  <c r="AA291" i="3"/>
  <c r="Y292" i="3"/>
  <c r="Z292" i="3"/>
  <c r="Y293" i="3"/>
  <c r="Z293" i="3"/>
  <c r="AA293" i="3"/>
  <c r="Y294" i="3"/>
  <c r="Z294" i="3"/>
  <c r="AA294" i="3"/>
  <c r="Y295" i="3"/>
  <c r="Z295" i="3" s="1"/>
  <c r="AA295" i="3"/>
  <c r="Y296" i="3"/>
  <c r="Z296" i="3"/>
  <c r="Y297" i="3"/>
  <c r="Z297" i="3"/>
  <c r="Y298" i="3"/>
  <c r="Z298" i="3"/>
  <c r="AA298" i="3" s="1"/>
  <c r="Y299" i="3"/>
  <c r="Z299" i="3" s="1"/>
  <c r="AA299" i="3"/>
  <c r="Y300" i="3"/>
  <c r="Y301" i="3"/>
  <c r="Z301" i="3"/>
  <c r="AA301" i="3"/>
  <c r="Y302" i="3"/>
  <c r="Z302" i="3"/>
  <c r="AA302" i="3"/>
  <c r="Y303" i="3"/>
  <c r="Z303" i="3" s="1"/>
  <c r="Y304" i="3"/>
  <c r="Z304" i="3"/>
  <c r="Y305" i="3"/>
  <c r="Y306" i="3"/>
  <c r="Z306" i="3"/>
  <c r="AA306" i="3"/>
  <c r="Y307" i="3"/>
  <c r="Z307" i="3" s="1"/>
  <c r="AA307" i="3"/>
  <c r="Y308" i="3"/>
  <c r="Z308" i="3"/>
  <c r="Y309" i="3"/>
  <c r="Z309" i="3"/>
  <c r="AA309" i="3" s="1"/>
  <c r="Y310" i="3"/>
  <c r="Z310" i="3"/>
  <c r="AA310" i="3"/>
  <c r="Y311" i="3"/>
  <c r="Z311" i="3" s="1"/>
  <c r="AA311" i="3"/>
  <c r="Y312" i="3"/>
  <c r="Z312" i="3"/>
  <c r="Y313" i="3"/>
  <c r="Z313" i="3"/>
  <c r="Y314" i="3"/>
  <c r="Z314" i="3"/>
  <c r="AA314" i="3" s="1"/>
  <c r="Y315" i="3"/>
  <c r="Z315" i="3" s="1"/>
  <c r="AA315" i="3"/>
  <c r="Y316" i="3"/>
  <c r="Z316" i="3"/>
  <c r="Y317" i="3"/>
  <c r="Z317" i="3"/>
  <c r="AA317" i="3"/>
  <c r="Y318" i="3"/>
  <c r="Z318" i="3"/>
  <c r="AA318" i="3"/>
  <c r="Y319" i="3"/>
  <c r="Z319" i="3" s="1"/>
  <c r="AA319" i="3" s="1"/>
  <c r="Y320" i="3"/>
  <c r="Z320" i="3"/>
  <c r="Y321" i="3"/>
  <c r="Z321" i="3"/>
  <c r="Y322" i="3"/>
  <c r="Z322" i="3"/>
  <c r="AA322" i="3"/>
  <c r="Y323" i="3"/>
  <c r="Z323" i="3" s="1"/>
  <c r="AA323" i="3"/>
  <c r="Y324" i="3"/>
  <c r="Z324" i="3"/>
  <c r="Y325" i="3"/>
  <c r="Z325" i="3"/>
  <c r="AA325" i="3"/>
  <c r="Y326" i="3"/>
  <c r="Z326" i="3"/>
  <c r="AA326" i="3"/>
  <c r="Y327" i="3"/>
  <c r="Z327" i="3" s="1"/>
  <c r="AA327" i="3"/>
  <c r="Y328" i="3"/>
  <c r="Z328" i="3"/>
  <c r="Y329" i="3"/>
  <c r="Z329" i="3"/>
  <c r="Y330" i="3"/>
  <c r="Z330" i="3"/>
  <c r="AA330" i="3" s="1"/>
  <c r="Y331" i="3"/>
  <c r="Z331" i="3" s="1"/>
  <c r="AA331" i="3"/>
  <c r="Y332" i="3"/>
  <c r="Y333" i="3"/>
  <c r="Z333" i="3"/>
  <c r="AA333" i="3"/>
  <c r="Y334" i="3"/>
  <c r="Z334" i="3"/>
  <c r="AA334" i="3"/>
  <c r="Y335" i="3"/>
  <c r="Z335" i="3" s="1"/>
  <c r="Y336" i="3"/>
  <c r="Z336" i="3"/>
  <c r="Y337" i="3"/>
  <c r="Y338" i="3"/>
  <c r="Z338" i="3"/>
  <c r="AA338" i="3"/>
  <c r="Y339" i="3"/>
  <c r="Z339" i="3" s="1"/>
  <c r="AA339" i="3"/>
  <c r="Y340" i="3"/>
  <c r="Z340" i="3"/>
  <c r="Y341" i="3"/>
  <c r="Z341" i="3"/>
  <c r="AA341" i="3" s="1"/>
  <c r="Y342" i="3"/>
  <c r="Z342" i="3"/>
  <c r="AA342" i="3"/>
  <c r="Y343" i="3"/>
  <c r="Z343" i="3" s="1"/>
  <c r="AA343" i="3"/>
  <c r="Y344" i="3"/>
  <c r="Z344" i="3"/>
  <c r="Y345" i="3"/>
  <c r="Z345" i="3"/>
  <c r="Y346" i="3"/>
  <c r="Z346" i="3"/>
  <c r="AA346" i="3" s="1"/>
  <c r="Y347" i="3"/>
  <c r="Z347" i="3" s="1"/>
  <c r="AA347" i="3"/>
  <c r="Y348" i="3"/>
  <c r="Z348" i="3"/>
  <c r="Y349" i="3"/>
  <c r="Z349" i="3"/>
  <c r="AA349" i="3"/>
  <c r="Y350" i="3"/>
  <c r="Z350" i="3"/>
  <c r="AA350" i="3"/>
  <c r="Y351" i="3"/>
  <c r="Z351" i="3" s="1"/>
  <c r="AA351" i="3" s="1"/>
  <c r="Y352" i="3"/>
  <c r="Z352" i="3"/>
  <c r="AA352" i="3"/>
  <c r="Y353" i="3"/>
  <c r="Y354" i="3"/>
  <c r="Y355" i="3"/>
  <c r="Z355" i="3"/>
  <c r="AA355" i="3" s="1"/>
  <c r="Y356" i="3"/>
  <c r="Z356" i="3"/>
  <c r="AA356" i="3"/>
  <c r="Y357" i="3"/>
  <c r="Y358" i="3"/>
  <c r="Z358" i="3"/>
  <c r="Y359" i="3"/>
  <c r="Z359" i="3"/>
  <c r="AA359" i="3" s="1"/>
  <c r="Y360" i="3"/>
  <c r="Z360" i="3"/>
  <c r="AA360" i="3"/>
  <c r="Y361" i="3"/>
  <c r="Y362" i="3"/>
  <c r="Z362" i="3"/>
  <c r="Y363" i="3"/>
  <c r="Z363" i="3"/>
  <c r="AA363" i="3"/>
  <c r="Y364" i="3"/>
  <c r="Z364" i="3"/>
  <c r="AA364" i="3" s="1"/>
  <c r="Y365" i="3"/>
  <c r="Y366" i="3"/>
  <c r="Z366" i="3"/>
  <c r="Y367" i="3"/>
  <c r="Z367" i="3"/>
  <c r="AA367" i="3"/>
  <c r="Y368" i="3"/>
  <c r="Z368" i="3"/>
  <c r="AA368" i="3"/>
  <c r="Y369" i="3"/>
  <c r="Y370" i="3"/>
  <c r="Y371" i="3"/>
  <c r="Z371" i="3"/>
  <c r="AA371" i="3"/>
  <c r="Y372" i="3"/>
  <c r="Z372" i="3"/>
  <c r="AA372" i="3"/>
  <c r="Y373" i="3"/>
  <c r="Y374" i="3"/>
  <c r="Z374" i="3"/>
  <c r="Y375" i="3"/>
  <c r="Z375" i="3"/>
  <c r="AA375" i="3" s="1"/>
  <c r="Y376" i="3"/>
  <c r="Z376" i="3"/>
  <c r="AA376" i="3"/>
  <c r="Y377" i="3"/>
  <c r="Y378" i="3"/>
  <c r="Z378" i="3"/>
  <c r="Y379" i="3"/>
  <c r="Z379" i="3"/>
  <c r="AA379" i="3"/>
  <c r="Y380" i="3"/>
  <c r="Z380" i="3"/>
  <c r="AA380" i="3"/>
  <c r="Y381" i="3"/>
  <c r="Y382" i="3"/>
  <c r="Z382" i="3"/>
  <c r="Y383" i="3"/>
  <c r="Z383" i="3"/>
  <c r="AA383" i="3" s="1"/>
  <c r="Y384" i="3"/>
  <c r="Z384" i="3"/>
  <c r="AA384" i="3"/>
  <c r="Y385" i="3"/>
  <c r="Y386" i="3"/>
  <c r="Y387" i="3"/>
  <c r="Z387" i="3"/>
  <c r="AA387" i="3" s="1"/>
  <c r="Y388" i="3"/>
  <c r="Z388" i="3"/>
  <c r="AA388" i="3"/>
  <c r="Y389" i="3"/>
  <c r="Y390" i="3"/>
  <c r="Z390" i="3"/>
  <c r="Y391" i="3"/>
  <c r="Z391" i="3"/>
  <c r="AA391" i="3" s="1"/>
  <c r="Y392" i="3"/>
  <c r="Z392" i="3"/>
  <c r="AA392" i="3"/>
  <c r="Y393" i="3"/>
  <c r="Y394" i="3"/>
  <c r="Z394" i="3"/>
  <c r="Y395" i="3"/>
  <c r="Z395" i="3"/>
  <c r="AA395" i="3"/>
  <c r="Y396" i="3"/>
  <c r="Z396" i="3"/>
  <c r="AA396" i="3" s="1"/>
  <c r="Y397" i="3"/>
  <c r="Y398" i="3"/>
  <c r="Z398" i="3"/>
  <c r="Y399" i="3"/>
  <c r="Z399" i="3"/>
  <c r="AA399" i="3"/>
  <c r="Y400" i="3"/>
  <c r="Z400" i="3"/>
  <c r="AA400" i="3"/>
  <c r="Y401" i="3"/>
  <c r="Y402" i="3"/>
  <c r="Y403" i="3"/>
  <c r="Z403" i="3"/>
  <c r="AA403" i="3"/>
  <c r="Y404" i="3"/>
  <c r="Z404" i="3"/>
  <c r="AA404" i="3"/>
  <c r="Y405" i="3"/>
  <c r="Y406" i="3"/>
  <c r="Z406" i="3"/>
  <c r="Y407" i="3"/>
  <c r="Z407" i="3"/>
  <c r="AA407" i="3" s="1"/>
  <c r="Y408" i="3"/>
  <c r="Z408" i="3"/>
  <c r="AA408" i="3"/>
  <c r="Y409" i="3"/>
  <c r="Y410" i="3"/>
  <c r="Z410" i="3"/>
  <c r="Y411" i="3"/>
  <c r="Z411" i="3"/>
  <c r="AA411" i="3"/>
  <c r="Y412" i="3"/>
  <c r="Z412" i="3"/>
  <c r="AA412" i="3"/>
  <c r="Y413" i="3"/>
  <c r="Y414" i="3"/>
  <c r="Z414" i="3"/>
  <c r="Y415" i="3"/>
  <c r="Z415" i="3"/>
  <c r="AA415" i="3" s="1"/>
  <c r="Y416" i="3"/>
  <c r="Z416" i="3"/>
  <c r="AA416" i="3"/>
  <c r="Y417" i="3"/>
  <c r="Y418" i="3"/>
  <c r="Y419" i="3"/>
  <c r="Z419" i="3"/>
  <c r="AA419" i="3" s="1"/>
  <c r="Y420" i="3"/>
  <c r="Z420" i="3"/>
  <c r="AA420" i="3"/>
  <c r="Y421" i="3"/>
  <c r="Y422" i="3"/>
  <c r="Z422" i="3"/>
  <c r="Y423" i="3"/>
  <c r="Z423" i="3"/>
  <c r="AA423" i="3" s="1"/>
  <c r="Y424" i="3"/>
  <c r="Z424" i="3"/>
  <c r="AA424" i="3"/>
  <c r="Y425" i="3"/>
  <c r="Y426" i="3"/>
  <c r="Z426" i="3"/>
  <c r="Y427" i="3"/>
  <c r="Z427" i="3"/>
  <c r="AA427" i="3"/>
  <c r="Y428" i="3"/>
  <c r="Z428" i="3"/>
  <c r="AA428" i="3" s="1"/>
  <c r="Y429" i="3"/>
  <c r="Y430" i="3"/>
  <c r="Z430" i="3"/>
  <c r="Y431" i="3"/>
  <c r="Z431" i="3"/>
  <c r="AA431" i="3"/>
  <c r="Y432" i="3"/>
  <c r="Z432" i="3"/>
  <c r="AA432" i="3"/>
  <c r="Y433" i="3"/>
  <c r="Y434" i="3"/>
  <c r="Y435" i="3"/>
  <c r="Z435" i="3"/>
  <c r="AA435" i="3"/>
  <c r="Y436" i="3"/>
  <c r="Z436" i="3"/>
  <c r="AA436" i="3"/>
  <c r="Y437" i="3"/>
  <c r="Y438" i="3"/>
  <c r="Z438" i="3"/>
  <c r="Y439" i="3"/>
  <c r="Z439" i="3"/>
  <c r="AA439" i="3" s="1"/>
  <c r="Y440" i="3"/>
  <c r="Z440" i="3"/>
  <c r="AA440" i="3"/>
  <c r="Y441" i="3"/>
  <c r="Y442" i="3"/>
  <c r="Z442" i="3"/>
  <c r="Y443" i="3"/>
  <c r="Z443" i="3"/>
  <c r="AA443" i="3"/>
  <c r="Y444" i="3"/>
  <c r="Z444" i="3"/>
  <c r="AA444" i="3"/>
  <c r="Y445" i="3"/>
  <c r="Y446" i="3"/>
  <c r="Z446" i="3"/>
  <c r="Y447" i="3"/>
  <c r="Z447" i="3"/>
  <c r="AA447" i="3" s="1"/>
  <c r="Y448" i="3"/>
  <c r="Z448" i="3"/>
  <c r="AA448" i="3"/>
  <c r="Y449" i="3"/>
  <c r="Y450" i="3"/>
  <c r="Y451" i="3"/>
  <c r="Z451" i="3"/>
  <c r="AA451" i="3" s="1"/>
  <c r="Y452" i="3"/>
  <c r="Z452" i="3"/>
  <c r="AA452" i="3"/>
  <c r="Y453" i="3"/>
  <c r="Y454" i="3"/>
  <c r="Z454" i="3"/>
  <c r="Y455" i="3"/>
  <c r="Z455" i="3"/>
  <c r="AA455" i="3" s="1"/>
  <c r="Y456" i="3"/>
  <c r="Z456" i="3"/>
  <c r="AA456" i="3"/>
  <c r="Y457" i="3"/>
  <c r="Y458" i="3"/>
  <c r="Z458" i="3"/>
  <c r="Y459" i="3"/>
  <c r="Z459" i="3"/>
  <c r="AA459" i="3"/>
  <c r="Y460" i="3"/>
  <c r="Z460" i="3"/>
  <c r="AA460" i="3" s="1"/>
  <c r="Y461" i="3"/>
  <c r="Y462" i="3"/>
  <c r="Z462" i="3"/>
  <c r="Y463" i="3"/>
  <c r="Z463" i="3"/>
  <c r="AA463" i="3"/>
  <c r="Y464" i="3"/>
  <c r="Z464" i="3"/>
  <c r="AA464" i="3"/>
  <c r="Y465" i="3"/>
  <c r="Y466" i="3"/>
  <c r="Y467" i="3"/>
  <c r="Z467" i="3"/>
  <c r="AA467" i="3"/>
  <c r="Y468" i="3"/>
  <c r="Z468" i="3"/>
  <c r="AA468" i="3"/>
  <c r="Y469" i="3"/>
  <c r="Y470" i="3"/>
  <c r="Z470" i="3"/>
  <c r="Y471" i="3"/>
  <c r="Z471" i="3"/>
  <c r="AA471" i="3" s="1"/>
  <c r="Y472" i="3"/>
  <c r="Z472" i="3"/>
  <c r="AA472" i="3"/>
  <c r="Y473" i="3"/>
  <c r="Y474" i="3"/>
  <c r="Z474" i="3"/>
  <c r="Y475" i="3"/>
  <c r="Z475" i="3"/>
  <c r="AA475" i="3"/>
  <c r="Y476" i="3"/>
  <c r="Z476" i="3"/>
  <c r="AA476" i="3"/>
  <c r="Y477" i="3"/>
  <c r="Y478" i="3"/>
  <c r="Z478" i="3"/>
  <c r="Y479" i="3"/>
  <c r="Z479" i="3"/>
  <c r="AA479" i="3" s="1"/>
  <c r="Y480" i="3"/>
  <c r="Z480" i="3"/>
  <c r="AA480" i="3"/>
  <c r="Y481" i="3"/>
  <c r="Y482" i="3"/>
  <c r="Y483" i="3"/>
  <c r="Z483" i="3"/>
  <c r="AA483" i="3" s="1"/>
  <c r="Y484" i="3"/>
  <c r="Z484" i="3"/>
  <c r="AA484" i="3"/>
  <c r="Y485" i="3"/>
  <c r="Y486" i="3"/>
  <c r="Z486" i="3"/>
  <c r="Y487" i="3"/>
  <c r="Z487" i="3"/>
  <c r="AA487" i="3" s="1"/>
  <c r="Y488" i="3"/>
  <c r="Z488" i="3"/>
  <c r="AA488" i="3"/>
  <c r="Y489" i="3"/>
  <c r="Y490" i="3"/>
  <c r="Z490" i="3"/>
  <c r="Y491" i="3"/>
  <c r="Z491" i="3"/>
  <c r="AA491" i="3"/>
  <c r="Y492" i="3"/>
  <c r="Z492" i="3"/>
  <c r="AA492" i="3" s="1"/>
  <c r="Y493" i="3"/>
  <c r="Y494" i="3"/>
  <c r="Z494" i="3"/>
  <c r="Y495" i="3"/>
  <c r="Z495" i="3"/>
  <c r="AA495" i="3"/>
  <c r="Y496" i="3"/>
  <c r="Z496" i="3"/>
  <c r="AA496" i="3"/>
  <c r="Y497" i="3"/>
  <c r="Y498" i="3"/>
  <c r="Y499" i="3"/>
  <c r="Z499" i="3"/>
  <c r="AA499" i="3"/>
  <c r="Y500" i="3"/>
  <c r="Z500" i="3"/>
  <c r="AA500" i="3"/>
  <c r="Y501" i="3"/>
  <c r="Y502" i="3"/>
  <c r="Z502" i="3"/>
  <c r="Y503" i="3"/>
  <c r="Z503" i="3"/>
  <c r="AA503" i="3" s="1"/>
  <c r="Y504" i="3"/>
  <c r="Z504" i="3"/>
  <c r="AA504" i="3"/>
  <c r="Y505" i="3"/>
  <c r="Y506" i="3"/>
  <c r="Z506" i="3"/>
  <c r="Y507" i="3"/>
  <c r="Z507" i="3"/>
  <c r="AA507" i="3"/>
  <c r="Y508" i="3"/>
  <c r="Z508" i="3"/>
  <c r="AA508" i="3"/>
  <c r="Y509" i="3"/>
  <c r="Y510" i="3"/>
  <c r="Z510" i="3"/>
  <c r="Y511" i="3"/>
  <c r="Z511" i="3"/>
  <c r="AA511" i="3" s="1"/>
  <c r="Y512" i="3"/>
  <c r="Z512" i="3"/>
  <c r="AA512" i="3"/>
  <c r="Y513" i="3"/>
  <c r="Y514" i="3"/>
  <c r="Y515" i="3"/>
  <c r="Z515" i="3"/>
  <c r="AA515" i="3" s="1"/>
  <c r="Y516" i="3"/>
  <c r="Z516" i="3"/>
  <c r="AA516" i="3"/>
  <c r="Y517" i="3"/>
  <c r="Y518" i="3"/>
  <c r="Z518" i="3"/>
  <c r="Y519" i="3"/>
  <c r="Z519" i="3"/>
  <c r="AA519" i="3" s="1"/>
  <c r="Y520" i="3"/>
  <c r="Z520" i="3"/>
  <c r="AA520" i="3"/>
  <c r="Y521" i="3"/>
  <c r="Y522" i="3"/>
  <c r="Z522" i="3"/>
  <c r="Y523" i="3"/>
  <c r="Z523" i="3"/>
  <c r="AA523" i="3"/>
  <c r="Y524" i="3"/>
  <c r="Z524" i="3"/>
  <c r="AA524" i="3" s="1"/>
  <c r="Y525" i="3"/>
  <c r="Y526" i="3"/>
  <c r="Z526" i="3"/>
  <c r="Y527" i="3"/>
  <c r="Z527" i="3"/>
  <c r="AA527" i="3"/>
  <c r="Y528" i="3"/>
  <c r="Z528" i="3"/>
  <c r="AA528" i="3"/>
  <c r="Y529" i="3"/>
  <c r="Y530" i="3"/>
  <c r="Y531" i="3"/>
  <c r="Z531" i="3"/>
  <c r="AA531" i="3"/>
  <c r="Y532" i="3"/>
  <c r="Z532" i="3"/>
  <c r="AA532" i="3"/>
  <c r="Y533" i="3"/>
  <c r="Y534" i="3"/>
  <c r="Z534" i="3"/>
  <c r="Y535" i="3"/>
  <c r="Z535" i="3"/>
  <c r="AA535" i="3" s="1"/>
  <c r="Y536" i="3"/>
  <c r="Z536" i="3"/>
  <c r="AA536" i="3"/>
  <c r="Y537" i="3"/>
  <c r="Y538" i="3"/>
  <c r="Z538" i="3"/>
  <c r="Y539" i="3"/>
  <c r="Z539" i="3"/>
  <c r="AA539" i="3"/>
  <c r="Y540" i="3"/>
  <c r="Z540" i="3"/>
  <c r="AA540" i="3"/>
  <c r="Y541" i="3"/>
  <c r="Y542" i="3"/>
  <c r="Z542" i="3"/>
  <c r="Y543" i="3"/>
  <c r="Z543" i="3"/>
  <c r="AA543" i="3" s="1"/>
  <c r="Y544" i="3"/>
  <c r="Z544" i="3"/>
  <c r="AA544" i="3"/>
  <c r="Y545" i="3"/>
  <c r="Y546" i="3"/>
  <c r="Y547" i="3"/>
  <c r="Z547" i="3"/>
  <c r="AA547" i="3" s="1"/>
  <c r="Y548" i="3"/>
  <c r="Z548" i="3"/>
  <c r="AA548" i="3"/>
  <c r="Y549" i="3"/>
  <c r="Y550" i="3"/>
  <c r="Z550" i="3"/>
  <c r="Y551" i="3"/>
  <c r="Z551" i="3"/>
  <c r="AA551" i="3" s="1"/>
  <c r="Y552" i="3"/>
  <c r="Z552" i="3"/>
  <c r="AA552" i="3"/>
  <c r="Y553" i="3"/>
  <c r="Y554" i="3"/>
  <c r="Z554" i="3"/>
  <c r="Y555" i="3"/>
  <c r="Z555" i="3"/>
  <c r="AA555" i="3"/>
  <c r="Y556" i="3"/>
  <c r="Z556" i="3"/>
  <c r="AA556" i="3" s="1"/>
  <c r="Y557" i="3"/>
  <c r="Y558" i="3"/>
  <c r="Z558" i="3"/>
  <c r="Y559" i="3"/>
  <c r="Z559" i="3"/>
  <c r="AA559" i="3"/>
  <c r="Y560" i="3"/>
  <c r="Z560" i="3"/>
  <c r="AA560" i="3"/>
  <c r="Y561" i="3"/>
  <c r="Y562" i="3"/>
  <c r="Y563" i="3"/>
  <c r="Z563" i="3"/>
  <c r="AA563" i="3"/>
  <c r="Y564" i="3"/>
  <c r="Z564" i="3"/>
  <c r="AA564" i="3"/>
  <c r="Y565" i="3"/>
  <c r="Y566" i="3"/>
  <c r="Z566" i="3"/>
  <c r="Y567" i="3"/>
  <c r="Z567" i="3"/>
  <c r="AA567" i="3" s="1"/>
  <c r="Y568" i="3"/>
  <c r="Z568" i="3"/>
  <c r="AA568" i="3"/>
  <c r="Y569" i="3"/>
  <c r="Y570" i="3"/>
  <c r="Z570" i="3"/>
  <c r="Y571" i="3"/>
  <c r="Z571" i="3"/>
  <c r="AA571" i="3"/>
  <c r="Y572" i="3"/>
  <c r="Z572" i="3"/>
  <c r="AA572" i="3"/>
  <c r="Y573" i="3"/>
  <c r="Y574" i="3"/>
  <c r="Z574" i="3"/>
  <c r="Y575" i="3"/>
  <c r="Z575" i="3"/>
  <c r="AA575" i="3" s="1"/>
  <c r="Y576" i="3"/>
  <c r="Z576" i="3"/>
  <c r="AA576" i="3"/>
  <c r="Y577" i="3"/>
  <c r="Y578" i="3"/>
  <c r="Y579" i="3"/>
  <c r="Z579" i="3"/>
  <c r="AA579" i="3" s="1"/>
  <c r="Y580" i="3"/>
  <c r="Z580" i="3"/>
  <c r="AA580" i="3"/>
  <c r="Y581" i="3"/>
  <c r="Y582" i="3"/>
  <c r="Z582" i="3"/>
  <c r="Y583" i="3"/>
  <c r="Z583" i="3"/>
  <c r="AA583" i="3" s="1"/>
  <c r="Y584" i="3"/>
  <c r="Z584" i="3"/>
  <c r="AA584" i="3"/>
  <c r="Y585" i="3"/>
  <c r="Y586" i="3"/>
  <c r="Z586" i="3"/>
  <c r="Y587" i="3"/>
  <c r="Z587" i="3"/>
  <c r="AA587" i="3"/>
  <c r="Y588" i="3"/>
  <c r="Z588" i="3"/>
  <c r="AA588" i="3" s="1"/>
  <c r="Y589" i="3"/>
  <c r="Y590" i="3"/>
  <c r="Z590" i="3"/>
  <c r="Y591" i="3"/>
  <c r="Z591" i="3"/>
  <c r="AA591" i="3"/>
  <c r="Y592" i="3"/>
  <c r="Z592" i="3"/>
  <c r="AA592" i="3"/>
  <c r="Y593" i="3"/>
  <c r="Y594" i="3"/>
  <c r="Y595" i="3"/>
  <c r="Z595" i="3"/>
  <c r="AA595" i="3"/>
  <c r="Y596" i="3"/>
  <c r="Z596" i="3"/>
  <c r="AA596" i="3"/>
  <c r="Y597" i="3"/>
  <c r="Y598" i="3"/>
  <c r="Z598" i="3"/>
  <c r="Y599" i="3"/>
  <c r="Z599" i="3"/>
  <c r="AA599" i="3" s="1"/>
  <c r="Y600" i="3"/>
  <c r="Z600" i="3"/>
  <c r="AA600" i="3"/>
  <c r="Y601" i="3"/>
  <c r="Y602" i="3"/>
  <c r="Z602" i="3"/>
  <c r="Y603" i="3"/>
  <c r="Z603" i="3"/>
  <c r="AA603" i="3"/>
  <c r="Y604" i="3"/>
  <c r="Z604" i="3"/>
  <c r="AA604" i="3"/>
  <c r="Y605" i="3"/>
  <c r="Y606" i="3"/>
  <c r="Z606" i="3"/>
  <c r="Y607" i="3"/>
  <c r="Z607" i="3"/>
  <c r="AA607" i="3" s="1"/>
  <c r="Y608" i="3"/>
  <c r="Z608" i="3"/>
  <c r="AA608" i="3"/>
  <c r="Y609" i="3"/>
  <c r="Y610" i="3"/>
  <c r="Y611" i="3"/>
  <c r="Z611" i="3"/>
  <c r="AA611" i="3" s="1"/>
  <c r="Y612" i="3"/>
  <c r="Z612" i="3"/>
  <c r="AA612" i="3"/>
  <c r="Y613" i="3"/>
  <c r="Y614" i="3"/>
  <c r="Z614" i="3"/>
  <c r="Y615" i="3"/>
  <c r="Z615" i="3"/>
  <c r="AA615" i="3" s="1"/>
  <c r="Y616" i="3"/>
  <c r="Z616" i="3"/>
  <c r="AA616" i="3"/>
  <c r="Y617" i="3"/>
  <c r="Y618" i="3"/>
  <c r="Z618" i="3"/>
  <c r="Y619" i="3"/>
  <c r="Z619" i="3"/>
  <c r="AA619" i="3"/>
  <c r="Y620" i="3"/>
  <c r="Z620" i="3"/>
  <c r="AA620" i="3" s="1"/>
  <c r="Y621" i="3"/>
  <c r="Y622" i="3"/>
  <c r="Z622" i="3"/>
  <c r="Y623" i="3"/>
  <c r="Z623" i="3"/>
  <c r="AA623" i="3"/>
  <c r="Y624" i="3"/>
  <c r="Z624" i="3"/>
  <c r="AA624" i="3"/>
  <c r="Y625" i="3"/>
  <c r="Y626" i="3"/>
  <c r="Y627" i="3"/>
  <c r="Z627" i="3"/>
  <c r="AA627" i="3"/>
  <c r="Y628" i="3"/>
  <c r="Z628" i="3"/>
  <c r="AA628" i="3"/>
  <c r="Y629" i="3"/>
  <c r="Y630" i="3"/>
  <c r="Z630" i="3"/>
  <c r="Y631" i="3"/>
  <c r="Z631" i="3"/>
  <c r="AA631" i="3" s="1"/>
  <c r="Y632" i="3"/>
  <c r="Z632" i="3"/>
  <c r="AA632" i="3"/>
  <c r="Y633" i="3"/>
  <c r="Y634" i="3"/>
  <c r="Z634" i="3"/>
  <c r="Y635" i="3"/>
  <c r="Z635" i="3"/>
  <c r="AA635" i="3"/>
  <c r="Y636" i="3"/>
  <c r="Z636" i="3"/>
  <c r="AA636" i="3"/>
  <c r="Y637" i="3"/>
  <c r="Y638" i="3"/>
  <c r="Z638" i="3"/>
  <c r="Y639" i="3"/>
  <c r="Z639" i="3"/>
  <c r="AA639" i="3" s="1"/>
  <c r="Y640" i="3"/>
  <c r="Z640" i="3"/>
  <c r="AA640" i="3"/>
  <c r="Y641" i="3"/>
  <c r="Y642" i="3"/>
  <c r="Y643" i="3"/>
  <c r="Z643" i="3"/>
  <c r="AA643" i="3" s="1"/>
  <c r="Y644" i="3"/>
  <c r="Z644" i="3"/>
  <c r="AA644" i="3"/>
  <c r="Y645" i="3"/>
  <c r="Y646" i="3"/>
  <c r="Z646" i="3"/>
  <c r="Y647" i="3"/>
  <c r="Z647" i="3"/>
  <c r="AA647" i="3" s="1"/>
  <c r="Y648" i="3"/>
  <c r="Z648" i="3"/>
  <c r="AA648" i="3"/>
  <c r="Y649" i="3"/>
  <c r="Y650" i="3"/>
  <c r="Z650" i="3"/>
  <c r="Y651" i="3"/>
  <c r="Z651" i="3" s="1"/>
  <c r="Y652" i="3"/>
  <c r="Z652" i="3"/>
  <c r="AA652" i="3" s="1"/>
  <c r="Y653" i="3"/>
  <c r="Z653" i="3" s="1"/>
  <c r="AA653" i="3"/>
  <c r="Y654" i="3"/>
  <c r="Y655" i="3"/>
  <c r="Z655" i="3"/>
  <c r="AA655" i="3"/>
  <c r="Y656" i="3"/>
  <c r="Z656" i="3"/>
  <c r="AA656" i="3"/>
  <c r="Y657" i="3"/>
  <c r="Z657" i="3" s="1"/>
  <c r="Y658" i="3"/>
  <c r="Z658" i="3"/>
  <c r="Y659" i="3"/>
  <c r="Z659" i="3" s="1"/>
  <c r="Y660" i="3"/>
  <c r="Z660" i="3"/>
  <c r="AA660" i="3" s="1"/>
  <c r="Y661" i="3"/>
  <c r="Z661" i="3" s="1"/>
  <c r="AA661" i="3"/>
  <c r="Y662" i="3"/>
  <c r="Y663" i="3"/>
  <c r="Z663" i="3"/>
  <c r="AA663" i="3"/>
  <c r="Y664" i="3"/>
  <c r="Z664" i="3"/>
  <c r="AA664" i="3"/>
  <c r="Y665" i="3"/>
  <c r="Z665" i="3" s="1"/>
  <c r="Y666" i="3"/>
  <c r="Z666" i="3"/>
  <c r="Y667" i="3"/>
  <c r="Z667" i="3" s="1"/>
  <c r="Y668" i="3"/>
  <c r="Z668" i="3"/>
  <c r="AA668" i="3" s="1"/>
  <c r="Y669" i="3"/>
  <c r="Z669" i="3" s="1"/>
  <c r="AA669" i="3"/>
  <c r="Y670" i="3"/>
  <c r="Y671" i="3"/>
  <c r="Z671" i="3"/>
  <c r="AA671" i="3"/>
  <c r="Y672" i="3"/>
  <c r="Z672" i="3"/>
  <c r="AA672" i="3" s="1"/>
  <c r="Y673" i="3"/>
  <c r="Z673" i="3" s="1"/>
  <c r="Y674" i="3"/>
  <c r="Z674" i="3"/>
  <c r="Y675" i="3"/>
  <c r="Z675" i="3" s="1"/>
  <c r="Y676" i="3"/>
  <c r="Z676" i="3"/>
  <c r="AA676" i="3" s="1"/>
  <c r="Y677" i="3"/>
  <c r="Z677" i="3" s="1"/>
  <c r="AA677" i="3" s="1"/>
  <c r="Y678" i="3"/>
  <c r="Y679" i="3"/>
  <c r="Z679" i="3"/>
  <c r="AA679" i="3" s="1"/>
  <c r="Y680" i="3"/>
  <c r="Z680" i="3"/>
  <c r="AA680" i="3"/>
  <c r="Y681" i="3"/>
  <c r="Z681" i="3" s="1"/>
  <c r="Y682" i="3"/>
  <c r="Z682" i="3"/>
  <c r="Y683" i="3"/>
  <c r="Z683" i="3" s="1"/>
  <c r="Y684" i="3"/>
  <c r="Z684" i="3"/>
  <c r="AA684" i="3" s="1"/>
  <c r="Y685" i="3"/>
  <c r="Z685" i="3" s="1"/>
  <c r="AA685" i="3"/>
  <c r="Y686" i="3"/>
  <c r="Y687" i="3"/>
  <c r="Z687" i="3"/>
  <c r="AA687" i="3"/>
  <c r="Y688" i="3"/>
  <c r="Z688" i="3"/>
  <c r="AA688" i="3"/>
  <c r="Y689" i="3"/>
  <c r="Z689" i="3" s="1"/>
  <c r="Y690" i="3"/>
  <c r="Z690" i="3"/>
  <c r="Y691" i="3"/>
  <c r="Z691" i="3" s="1"/>
  <c r="Y692" i="3"/>
  <c r="Z692" i="3"/>
  <c r="AA692" i="3" s="1"/>
  <c r="Y693" i="3"/>
  <c r="Z693" i="3" s="1"/>
  <c r="AA693" i="3"/>
  <c r="Y694" i="3"/>
  <c r="Y695" i="3"/>
  <c r="Z695" i="3"/>
  <c r="AA695" i="3"/>
  <c r="Y696" i="3"/>
  <c r="Z696" i="3"/>
  <c r="AA696" i="3"/>
  <c r="Y697" i="3"/>
  <c r="Z697" i="3" s="1"/>
  <c r="Y698" i="3"/>
  <c r="Z698" i="3"/>
  <c r="Y699" i="3"/>
  <c r="Z699" i="3" s="1"/>
  <c r="Y700" i="3"/>
  <c r="Z700" i="3"/>
  <c r="AA700" i="3" s="1"/>
  <c r="Y701" i="3"/>
  <c r="Z701" i="3" s="1"/>
  <c r="AA701" i="3"/>
  <c r="Y702" i="3"/>
  <c r="Y703" i="3"/>
  <c r="Z703" i="3"/>
  <c r="AA703" i="3"/>
  <c r="Y704" i="3"/>
  <c r="Z704" i="3"/>
  <c r="AA704" i="3" s="1"/>
  <c r="Y705" i="3"/>
  <c r="Z705" i="3" s="1"/>
  <c r="Y706" i="3"/>
  <c r="Z706" i="3"/>
  <c r="Y707" i="3"/>
  <c r="Z707" i="3" s="1"/>
  <c r="Y708" i="3"/>
  <c r="Z708" i="3"/>
  <c r="AA708" i="3" s="1"/>
  <c r="Y709" i="3"/>
  <c r="Z709" i="3" s="1"/>
  <c r="AA709" i="3" s="1"/>
  <c r="Y710" i="3"/>
  <c r="Y711" i="3"/>
  <c r="Z711" i="3"/>
  <c r="AA711" i="3" s="1"/>
  <c r="Y712" i="3"/>
  <c r="Z712" i="3"/>
  <c r="AA712" i="3"/>
  <c r="Y713" i="3"/>
  <c r="Z713" i="3" s="1"/>
  <c r="Y714" i="3"/>
  <c r="Z714" i="3"/>
  <c r="Y715" i="3"/>
  <c r="Z715" i="3" s="1"/>
  <c r="Y716" i="3"/>
  <c r="Z716" i="3"/>
  <c r="AA716" i="3" s="1"/>
  <c r="Y717" i="3"/>
  <c r="Z717" i="3" s="1"/>
  <c r="AA717" i="3"/>
  <c r="Y718" i="3"/>
  <c r="Y719" i="3"/>
  <c r="Z719" i="3"/>
  <c r="AA719" i="3"/>
  <c r="Y720" i="3"/>
  <c r="Z720" i="3"/>
  <c r="AA720" i="3"/>
  <c r="Y721" i="3"/>
  <c r="Z721" i="3" s="1"/>
  <c r="Y722" i="3"/>
  <c r="Z722" i="3"/>
  <c r="Y723" i="3"/>
  <c r="Z723" i="3" s="1"/>
  <c r="Y724" i="3"/>
  <c r="Z724" i="3"/>
  <c r="AA724" i="3" s="1"/>
  <c r="Y725" i="3"/>
  <c r="Z725" i="3" s="1"/>
  <c r="AA725" i="3"/>
  <c r="Y726" i="3"/>
  <c r="Y727" i="3"/>
  <c r="Z727" i="3"/>
  <c r="AA727" i="3"/>
  <c r="Y728" i="3"/>
  <c r="Z728" i="3"/>
  <c r="AA728" i="3"/>
  <c r="Y729" i="3"/>
  <c r="Z729" i="3" s="1"/>
  <c r="Y730" i="3"/>
  <c r="Z730" i="3"/>
  <c r="Y731" i="3"/>
  <c r="Z731" i="3" s="1"/>
  <c r="Y732" i="3"/>
  <c r="Z732" i="3"/>
  <c r="AA732" i="3" s="1"/>
  <c r="Y733" i="3"/>
  <c r="Z733" i="3" s="1"/>
  <c r="AA733" i="3"/>
  <c r="Y734" i="3"/>
  <c r="Y735" i="3"/>
  <c r="Z735" i="3"/>
  <c r="AA735" i="3"/>
  <c r="Y736" i="3"/>
  <c r="Z736" i="3"/>
  <c r="AA736" i="3" s="1"/>
  <c r="Y737" i="3"/>
  <c r="Z737" i="3" s="1"/>
  <c r="Y738" i="3"/>
  <c r="Z738" i="3"/>
  <c r="Y739" i="3"/>
  <c r="Z739" i="3" s="1"/>
  <c r="Y740" i="3"/>
  <c r="Z740" i="3"/>
  <c r="AA740" i="3" s="1"/>
  <c r="Y741" i="3"/>
  <c r="Z741" i="3" s="1"/>
  <c r="AA741" i="3" s="1"/>
  <c r="Y742" i="3"/>
  <c r="Y743" i="3"/>
  <c r="Z743" i="3"/>
  <c r="AA743" i="3" s="1"/>
  <c r="Y744" i="3"/>
  <c r="Z744" i="3"/>
  <c r="AA744" i="3"/>
  <c r="Z10" i="3"/>
  <c r="Y10" i="3"/>
  <c r="V11" i="3"/>
  <c r="W11" i="3"/>
  <c r="X11" i="3"/>
  <c r="V12" i="3"/>
  <c r="V13" i="3"/>
  <c r="W13" i="3"/>
  <c r="V14" i="3"/>
  <c r="W14" i="3" s="1"/>
  <c r="X14" i="3"/>
  <c r="V15" i="3"/>
  <c r="W15" i="3"/>
  <c r="X15" i="3" s="1"/>
  <c r="V16" i="3"/>
  <c r="W16" i="3" s="1"/>
  <c r="X16" i="3"/>
  <c r="V17" i="3"/>
  <c r="V18" i="3"/>
  <c r="W18" i="3"/>
  <c r="X18" i="3"/>
  <c r="V19" i="3"/>
  <c r="W19" i="3"/>
  <c r="X19" i="3"/>
  <c r="V20" i="3"/>
  <c r="V21" i="3"/>
  <c r="W21" i="3"/>
  <c r="V22" i="3"/>
  <c r="W22" i="3" s="1"/>
  <c r="X22" i="3"/>
  <c r="V23" i="3"/>
  <c r="W23" i="3"/>
  <c r="X23" i="3" s="1"/>
  <c r="V24" i="3"/>
  <c r="W24" i="3" s="1"/>
  <c r="X24" i="3"/>
  <c r="V25" i="3"/>
  <c r="V26" i="3"/>
  <c r="W26" i="3"/>
  <c r="X26" i="3"/>
  <c r="V27" i="3"/>
  <c r="W27" i="3"/>
  <c r="X27" i="3"/>
  <c r="V28" i="3"/>
  <c r="V29" i="3"/>
  <c r="W29" i="3"/>
  <c r="V30" i="3"/>
  <c r="W30" i="3" s="1"/>
  <c r="X30" i="3"/>
  <c r="V31" i="3"/>
  <c r="W31" i="3"/>
  <c r="X31" i="3" s="1"/>
  <c r="V32" i="3"/>
  <c r="W32" i="3" s="1"/>
  <c r="X32" i="3"/>
  <c r="V33" i="3"/>
  <c r="V34" i="3"/>
  <c r="W34" i="3"/>
  <c r="X34" i="3"/>
  <c r="V35" i="3"/>
  <c r="W35" i="3"/>
  <c r="X35" i="3"/>
  <c r="V36" i="3"/>
  <c r="V37" i="3"/>
  <c r="W37" i="3"/>
  <c r="V38" i="3"/>
  <c r="W38" i="3" s="1"/>
  <c r="X38" i="3"/>
  <c r="V39" i="3"/>
  <c r="W39" i="3"/>
  <c r="X39" i="3" s="1"/>
  <c r="V40" i="3"/>
  <c r="W40" i="3" s="1"/>
  <c r="X40" i="3"/>
  <c r="V41" i="3"/>
  <c r="V42" i="3"/>
  <c r="W42" i="3"/>
  <c r="X42" i="3"/>
  <c r="V43" i="3"/>
  <c r="W43" i="3"/>
  <c r="X43" i="3"/>
  <c r="V44" i="3"/>
  <c r="V45" i="3"/>
  <c r="W45" i="3"/>
  <c r="V46" i="3"/>
  <c r="W46" i="3" s="1"/>
  <c r="X46" i="3"/>
  <c r="V47" i="3"/>
  <c r="W47" i="3"/>
  <c r="X47" i="3" s="1"/>
  <c r="V48" i="3"/>
  <c r="W48" i="3" s="1"/>
  <c r="X48" i="3"/>
  <c r="V49" i="3"/>
  <c r="V50" i="3"/>
  <c r="W50" i="3"/>
  <c r="X50" i="3"/>
  <c r="V51" i="3"/>
  <c r="W51" i="3"/>
  <c r="X51" i="3"/>
  <c r="V52" i="3"/>
  <c r="V53" i="3"/>
  <c r="W53" i="3"/>
  <c r="V54" i="3"/>
  <c r="W54" i="3" s="1"/>
  <c r="X54" i="3"/>
  <c r="V55" i="3"/>
  <c r="W55" i="3"/>
  <c r="X55" i="3" s="1"/>
  <c r="V56" i="3"/>
  <c r="W56" i="3" s="1"/>
  <c r="X56" i="3"/>
  <c r="V57" i="3"/>
  <c r="V58" i="3"/>
  <c r="W58" i="3"/>
  <c r="X58" i="3"/>
  <c r="V59" i="3"/>
  <c r="W59" i="3"/>
  <c r="X59" i="3"/>
  <c r="V60" i="3"/>
  <c r="V61" i="3"/>
  <c r="W61" i="3"/>
  <c r="V62" i="3"/>
  <c r="W62" i="3" s="1"/>
  <c r="X62" i="3"/>
  <c r="V63" i="3"/>
  <c r="W63" i="3"/>
  <c r="X63" i="3" s="1"/>
  <c r="V64" i="3"/>
  <c r="W64" i="3" s="1"/>
  <c r="X64" i="3"/>
  <c r="V65" i="3"/>
  <c r="V66" i="3"/>
  <c r="W66" i="3"/>
  <c r="X66" i="3"/>
  <c r="V67" i="3"/>
  <c r="W67" i="3"/>
  <c r="X67" i="3"/>
  <c r="V68" i="3"/>
  <c r="V69" i="3"/>
  <c r="W69" i="3"/>
  <c r="V70" i="3"/>
  <c r="W70" i="3" s="1"/>
  <c r="X70" i="3"/>
  <c r="V71" i="3"/>
  <c r="W71" i="3"/>
  <c r="X71" i="3" s="1"/>
  <c r="V72" i="3"/>
  <c r="W72" i="3" s="1"/>
  <c r="X72" i="3"/>
  <c r="V73" i="3"/>
  <c r="V74" i="3"/>
  <c r="W74" i="3"/>
  <c r="X74" i="3"/>
  <c r="V75" i="3"/>
  <c r="W75" i="3"/>
  <c r="X75" i="3"/>
  <c r="V76" i="3"/>
  <c r="V77" i="3"/>
  <c r="W77" i="3"/>
  <c r="V78" i="3"/>
  <c r="W78" i="3" s="1"/>
  <c r="X78" i="3"/>
  <c r="V79" i="3"/>
  <c r="W79" i="3"/>
  <c r="X79" i="3" s="1"/>
  <c r="V80" i="3"/>
  <c r="W80" i="3" s="1"/>
  <c r="X80" i="3"/>
  <c r="V81" i="3"/>
  <c r="V82" i="3"/>
  <c r="W82" i="3"/>
  <c r="X82" i="3"/>
  <c r="V83" i="3"/>
  <c r="W83" i="3"/>
  <c r="X83" i="3"/>
  <c r="V84" i="3"/>
  <c r="V85" i="3"/>
  <c r="W85" i="3"/>
  <c r="V86" i="3"/>
  <c r="W86" i="3" s="1"/>
  <c r="X86" i="3"/>
  <c r="V87" i="3"/>
  <c r="W87" i="3"/>
  <c r="X87" i="3" s="1"/>
  <c r="V88" i="3"/>
  <c r="W88" i="3" s="1"/>
  <c r="X88" i="3"/>
  <c r="V89" i="3"/>
  <c r="V90" i="3"/>
  <c r="W90" i="3"/>
  <c r="X90" i="3"/>
  <c r="V91" i="3"/>
  <c r="W91" i="3"/>
  <c r="X91" i="3"/>
  <c r="V92" i="3"/>
  <c r="V93" i="3"/>
  <c r="W93" i="3"/>
  <c r="V94" i="3"/>
  <c r="W94" i="3" s="1"/>
  <c r="X94" i="3"/>
  <c r="V95" i="3"/>
  <c r="W95" i="3"/>
  <c r="X95" i="3" s="1"/>
  <c r="V96" i="3"/>
  <c r="W96" i="3" s="1"/>
  <c r="X96" i="3"/>
  <c r="V97" i="3"/>
  <c r="V98" i="3"/>
  <c r="W98" i="3"/>
  <c r="X98" i="3"/>
  <c r="V99" i="3"/>
  <c r="W99" i="3"/>
  <c r="X99" i="3"/>
  <c r="V100" i="3"/>
  <c r="V101" i="3"/>
  <c r="W101" i="3"/>
  <c r="V102" i="3"/>
  <c r="W102" i="3" s="1"/>
  <c r="X102" i="3"/>
  <c r="V103" i="3"/>
  <c r="W103" i="3"/>
  <c r="X103" i="3" s="1"/>
  <c r="V104" i="3"/>
  <c r="W104" i="3" s="1"/>
  <c r="X104" i="3"/>
  <c r="V105" i="3"/>
  <c r="V106" i="3"/>
  <c r="W106" i="3"/>
  <c r="X106" i="3"/>
  <c r="V107" i="3"/>
  <c r="W107" i="3"/>
  <c r="X107" i="3"/>
  <c r="V108" i="3"/>
  <c r="V109" i="3"/>
  <c r="W109" i="3"/>
  <c r="V110" i="3"/>
  <c r="W110" i="3" s="1"/>
  <c r="X110" i="3"/>
  <c r="V111" i="3"/>
  <c r="W111" i="3"/>
  <c r="X111" i="3" s="1"/>
  <c r="V112" i="3"/>
  <c r="W112" i="3" s="1"/>
  <c r="X112" i="3"/>
  <c r="V113" i="3"/>
  <c r="V114" i="3"/>
  <c r="W114" i="3"/>
  <c r="X114" i="3"/>
  <c r="V115" i="3"/>
  <c r="W115" i="3"/>
  <c r="X115" i="3"/>
  <c r="V116" i="3"/>
  <c r="V117" i="3"/>
  <c r="W117" i="3"/>
  <c r="V118" i="3"/>
  <c r="W118" i="3" s="1"/>
  <c r="X118" i="3"/>
  <c r="V119" i="3"/>
  <c r="W119" i="3"/>
  <c r="X119" i="3" s="1"/>
  <c r="V120" i="3"/>
  <c r="W120" i="3" s="1"/>
  <c r="X120" i="3"/>
  <c r="V121" i="3"/>
  <c r="V122" i="3"/>
  <c r="W122" i="3"/>
  <c r="X122" i="3"/>
  <c r="V123" i="3"/>
  <c r="W123" i="3"/>
  <c r="X123" i="3"/>
  <c r="V124" i="3"/>
  <c r="V125" i="3"/>
  <c r="W125" i="3"/>
  <c r="V126" i="3"/>
  <c r="W126" i="3" s="1"/>
  <c r="X126" i="3"/>
  <c r="V127" i="3"/>
  <c r="W127" i="3"/>
  <c r="X127" i="3" s="1"/>
  <c r="V128" i="3"/>
  <c r="W128" i="3" s="1"/>
  <c r="X128" i="3"/>
  <c r="V129" i="3"/>
  <c r="V130" i="3"/>
  <c r="W130" i="3"/>
  <c r="X130" i="3"/>
  <c r="V131" i="3"/>
  <c r="W131" i="3"/>
  <c r="X131" i="3"/>
  <c r="V132" i="3"/>
  <c r="V133" i="3"/>
  <c r="W133" i="3"/>
  <c r="V134" i="3"/>
  <c r="W134" i="3" s="1"/>
  <c r="X134" i="3"/>
  <c r="V135" i="3"/>
  <c r="W135" i="3"/>
  <c r="X135" i="3" s="1"/>
  <c r="V136" i="3"/>
  <c r="W136" i="3" s="1"/>
  <c r="X136" i="3"/>
  <c r="V137" i="3"/>
  <c r="V138" i="3"/>
  <c r="W138" i="3"/>
  <c r="X138" i="3"/>
  <c r="V139" i="3"/>
  <c r="W139" i="3"/>
  <c r="X139" i="3"/>
  <c r="V140" i="3"/>
  <c r="V141" i="3"/>
  <c r="W141" i="3"/>
  <c r="V142" i="3"/>
  <c r="W142" i="3" s="1"/>
  <c r="X142" i="3"/>
  <c r="V143" i="3"/>
  <c r="W143" i="3"/>
  <c r="X143" i="3" s="1"/>
  <c r="V144" i="3"/>
  <c r="W144" i="3" s="1"/>
  <c r="X144" i="3"/>
  <c r="V145" i="3"/>
  <c r="V146" i="3"/>
  <c r="W146" i="3"/>
  <c r="X146" i="3"/>
  <c r="V147" i="3"/>
  <c r="W147" i="3"/>
  <c r="X147" i="3"/>
  <c r="V148" i="3"/>
  <c r="V149" i="3"/>
  <c r="W149" i="3"/>
  <c r="V150" i="3"/>
  <c r="W150" i="3" s="1"/>
  <c r="X150" i="3"/>
  <c r="V151" i="3"/>
  <c r="W151" i="3"/>
  <c r="X151" i="3" s="1"/>
  <c r="V152" i="3"/>
  <c r="W152" i="3" s="1"/>
  <c r="X152" i="3"/>
  <c r="V153" i="3"/>
  <c r="V154" i="3"/>
  <c r="W154" i="3"/>
  <c r="X154" i="3"/>
  <c r="V155" i="3"/>
  <c r="W155" i="3"/>
  <c r="X155" i="3"/>
  <c r="V156" i="3"/>
  <c r="V157" i="3"/>
  <c r="W157" i="3"/>
  <c r="V158" i="3"/>
  <c r="W158" i="3" s="1"/>
  <c r="X158" i="3"/>
  <c r="V159" i="3"/>
  <c r="W159" i="3"/>
  <c r="X159" i="3" s="1"/>
  <c r="V160" i="3"/>
  <c r="W160" i="3" s="1"/>
  <c r="X160" i="3"/>
  <c r="V161" i="3"/>
  <c r="V162" i="3"/>
  <c r="W162" i="3"/>
  <c r="X162" i="3"/>
  <c r="V163" i="3"/>
  <c r="W163" i="3"/>
  <c r="X163" i="3"/>
  <c r="V164" i="3"/>
  <c r="V165" i="3"/>
  <c r="W165" i="3"/>
  <c r="V166" i="3"/>
  <c r="W166" i="3" s="1"/>
  <c r="X166" i="3"/>
  <c r="V167" i="3"/>
  <c r="W167" i="3"/>
  <c r="X167" i="3" s="1"/>
  <c r="V168" i="3"/>
  <c r="W168" i="3" s="1"/>
  <c r="X168" i="3"/>
  <c r="V169" i="3"/>
  <c r="V170" i="3"/>
  <c r="W170" i="3"/>
  <c r="X170" i="3"/>
  <c r="V171" i="3"/>
  <c r="W171" i="3"/>
  <c r="X171" i="3"/>
  <c r="V172" i="3"/>
  <c r="V173" i="3"/>
  <c r="W173" i="3"/>
  <c r="V174" i="3"/>
  <c r="W174" i="3" s="1"/>
  <c r="X174" i="3"/>
  <c r="V175" i="3"/>
  <c r="W175" i="3"/>
  <c r="X175" i="3" s="1"/>
  <c r="V176" i="3"/>
  <c r="W176" i="3" s="1"/>
  <c r="X176" i="3"/>
  <c r="V177" i="3"/>
  <c r="V178" i="3"/>
  <c r="W178" i="3"/>
  <c r="X178" i="3"/>
  <c r="V179" i="3"/>
  <c r="W179" i="3"/>
  <c r="X179" i="3"/>
  <c r="V180" i="3"/>
  <c r="V181" i="3"/>
  <c r="W181" i="3"/>
  <c r="X181" i="3"/>
  <c r="V182" i="3"/>
  <c r="W182" i="3"/>
  <c r="X182" i="3"/>
  <c r="V183" i="3"/>
  <c r="W183" i="3" s="1"/>
  <c r="X183" i="3"/>
  <c r="V184" i="3"/>
  <c r="W184" i="3"/>
  <c r="V185" i="3"/>
  <c r="W185" i="3"/>
  <c r="V186" i="3"/>
  <c r="W186" i="3"/>
  <c r="X186" i="3"/>
  <c r="V187" i="3"/>
  <c r="W187" i="3" s="1"/>
  <c r="X187" i="3"/>
  <c r="V188" i="3"/>
  <c r="W188" i="3"/>
  <c r="V189" i="3"/>
  <c r="W189" i="3"/>
  <c r="X189" i="3"/>
  <c r="V190" i="3"/>
  <c r="W190" i="3"/>
  <c r="X190" i="3"/>
  <c r="V191" i="3"/>
  <c r="W191" i="3" s="1"/>
  <c r="X191" i="3"/>
  <c r="V192" i="3"/>
  <c r="W192" i="3"/>
  <c r="V193" i="3"/>
  <c r="W193" i="3"/>
  <c r="V194" i="3"/>
  <c r="W194" i="3"/>
  <c r="X194" i="3"/>
  <c r="V195" i="3"/>
  <c r="W195" i="3" s="1"/>
  <c r="X195" i="3"/>
  <c r="V196" i="3"/>
  <c r="W196" i="3"/>
  <c r="V197" i="3"/>
  <c r="W197" i="3"/>
  <c r="X197" i="3"/>
  <c r="V198" i="3"/>
  <c r="W198" i="3"/>
  <c r="X198" i="3"/>
  <c r="V199" i="3"/>
  <c r="W199" i="3" s="1"/>
  <c r="X199" i="3"/>
  <c r="V200" i="3"/>
  <c r="W200" i="3"/>
  <c r="V201" i="3"/>
  <c r="W201" i="3"/>
  <c r="V202" i="3"/>
  <c r="W202" i="3"/>
  <c r="X202" i="3" s="1"/>
  <c r="V203" i="3"/>
  <c r="W203" i="3" s="1"/>
  <c r="X203" i="3"/>
  <c r="V204" i="3"/>
  <c r="V205" i="3"/>
  <c r="W205" i="3"/>
  <c r="X205" i="3"/>
  <c r="V206" i="3"/>
  <c r="W206" i="3"/>
  <c r="X206" i="3"/>
  <c r="V207" i="3"/>
  <c r="W207" i="3" s="1"/>
  <c r="V208" i="3"/>
  <c r="W208" i="3"/>
  <c r="V209" i="3"/>
  <c r="V210" i="3"/>
  <c r="W210" i="3"/>
  <c r="X210" i="3"/>
  <c r="V211" i="3"/>
  <c r="W211" i="3" s="1"/>
  <c r="X211" i="3"/>
  <c r="V212" i="3"/>
  <c r="W212" i="3"/>
  <c r="V213" i="3"/>
  <c r="W213" i="3"/>
  <c r="X213" i="3"/>
  <c r="V214" i="3"/>
  <c r="W214" i="3"/>
  <c r="X214" i="3"/>
  <c r="V215" i="3"/>
  <c r="W215" i="3" s="1"/>
  <c r="X215" i="3"/>
  <c r="V216" i="3"/>
  <c r="W216" i="3"/>
  <c r="V217" i="3"/>
  <c r="W217" i="3"/>
  <c r="V218" i="3"/>
  <c r="W218" i="3"/>
  <c r="X218" i="3"/>
  <c r="V219" i="3"/>
  <c r="W219" i="3" s="1"/>
  <c r="X219" i="3"/>
  <c r="V220" i="3"/>
  <c r="W220" i="3"/>
  <c r="V221" i="3"/>
  <c r="W221" i="3"/>
  <c r="X221" i="3"/>
  <c r="V222" i="3"/>
  <c r="W222" i="3"/>
  <c r="X222" i="3"/>
  <c r="V223" i="3"/>
  <c r="W223" i="3" s="1"/>
  <c r="X223" i="3"/>
  <c r="V224" i="3"/>
  <c r="W224" i="3"/>
  <c r="V225" i="3"/>
  <c r="W225" i="3"/>
  <c r="V226" i="3"/>
  <c r="W226" i="3"/>
  <c r="X226" i="3"/>
  <c r="V227" i="3"/>
  <c r="W227" i="3" s="1"/>
  <c r="X227" i="3"/>
  <c r="V228" i="3"/>
  <c r="W228" i="3"/>
  <c r="V229" i="3"/>
  <c r="W229" i="3"/>
  <c r="X229" i="3"/>
  <c r="V230" i="3"/>
  <c r="W230" i="3"/>
  <c r="X230" i="3"/>
  <c r="V231" i="3"/>
  <c r="W231" i="3" s="1"/>
  <c r="X231" i="3"/>
  <c r="V232" i="3"/>
  <c r="W232" i="3"/>
  <c r="V233" i="3"/>
  <c r="W233" i="3"/>
  <c r="V234" i="3"/>
  <c r="W234" i="3"/>
  <c r="X234" i="3" s="1"/>
  <c r="V235" i="3"/>
  <c r="W235" i="3" s="1"/>
  <c r="X235" i="3"/>
  <c r="V236" i="3"/>
  <c r="V237" i="3"/>
  <c r="W237" i="3"/>
  <c r="X237" i="3"/>
  <c r="V238" i="3"/>
  <c r="W238" i="3"/>
  <c r="X238" i="3"/>
  <c r="V239" i="3"/>
  <c r="W239" i="3" s="1"/>
  <c r="V240" i="3"/>
  <c r="W240" i="3"/>
  <c r="V241" i="3"/>
  <c r="V242" i="3"/>
  <c r="W242" i="3"/>
  <c r="X242" i="3"/>
  <c r="V243" i="3"/>
  <c r="W243" i="3" s="1"/>
  <c r="X243" i="3"/>
  <c r="V244" i="3"/>
  <c r="W244" i="3"/>
  <c r="V245" i="3"/>
  <c r="W245" i="3"/>
  <c r="X245" i="3"/>
  <c r="V246" i="3"/>
  <c r="W246" i="3"/>
  <c r="X246" i="3"/>
  <c r="V247" i="3"/>
  <c r="W247" i="3" s="1"/>
  <c r="X247" i="3"/>
  <c r="V248" i="3"/>
  <c r="W248" i="3"/>
  <c r="V249" i="3"/>
  <c r="W249" i="3"/>
  <c r="V250" i="3"/>
  <c r="W250" i="3"/>
  <c r="X250" i="3"/>
  <c r="V251" i="3"/>
  <c r="W251" i="3" s="1"/>
  <c r="X251" i="3"/>
  <c r="V252" i="3"/>
  <c r="W252" i="3"/>
  <c r="V253" i="3"/>
  <c r="W253" i="3"/>
  <c r="X253" i="3"/>
  <c r="V254" i="3"/>
  <c r="W254" i="3"/>
  <c r="X254" i="3"/>
  <c r="V255" i="3"/>
  <c r="W255" i="3" s="1"/>
  <c r="X255" i="3"/>
  <c r="V256" i="3"/>
  <c r="W256" i="3"/>
  <c r="V257" i="3"/>
  <c r="W257" i="3"/>
  <c r="V258" i="3"/>
  <c r="W258" i="3"/>
  <c r="X258" i="3"/>
  <c r="V259" i="3"/>
  <c r="W259" i="3" s="1"/>
  <c r="X259" i="3"/>
  <c r="V260" i="3"/>
  <c r="W260" i="3"/>
  <c r="V261" i="3"/>
  <c r="W261" i="3"/>
  <c r="X261" i="3"/>
  <c r="V262" i="3"/>
  <c r="W262" i="3"/>
  <c r="X262" i="3"/>
  <c r="V263" i="3"/>
  <c r="W263" i="3" s="1"/>
  <c r="X263" i="3"/>
  <c r="V264" i="3"/>
  <c r="W264" i="3"/>
  <c r="V265" i="3"/>
  <c r="W265" i="3"/>
  <c r="V266" i="3"/>
  <c r="W266" i="3"/>
  <c r="X266" i="3" s="1"/>
  <c r="V267" i="3"/>
  <c r="W267" i="3" s="1"/>
  <c r="X267" i="3"/>
  <c r="V268" i="3"/>
  <c r="V269" i="3"/>
  <c r="W269" i="3"/>
  <c r="X269" i="3"/>
  <c r="V270" i="3"/>
  <c r="W270" i="3"/>
  <c r="X270" i="3"/>
  <c r="V271" i="3"/>
  <c r="W271" i="3" s="1"/>
  <c r="V272" i="3"/>
  <c r="W272" i="3"/>
  <c r="V273" i="3"/>
  <c r="V274" i="3"/>
  <c r="W274" i="3"/>
  <c r="X274" i="3"/>
  <c r="V275" i="3"/>
  <c r="W275" i="3" s="1"/>
  <c r="X275" i="3"/>
  <c r="V276" i="3"/>
  <c r="W276" i="3"/>
  <c r="V277" i="3"/>
  <c r="W277" i="3"/>
  <c r="X277" i="3"/>
  <c r="V278" i="3"/>
  <c r="W278" i="3"/>
  <c r="X278" i="3"/>
  <c r="V279" i="3"/>
  <c r="W279" i="3" s="1"/>
  <c r="X279" i="3"/>
  <c r="V280" i="3"/>
  <c r="W280" i="3"/>
  <c r="V281" i="3"/>
  <c r="W281" i="3"/>
  <c r="V282" i="3"/>
  <c r="W282" i="3"/>
  <c r="X282" i="3"/>
  <c r="V283" i="3"/>
  <c r="W283" i="3" s="1"/>
  <c r="X283" i="3"/>
  <c r="V284" i="3"/>
  <c r="W284" i="3"/>
  <c r="V285" i="3"/>
  <c r="W285" i="3"/>
  <c r="X285" i="3"/>
  <c r="V286" i="3"/>
  <c r="W286" i="3"/>
  <c r="X286" i="3"/>
  <c r="V287" i="3"/>
  <c r="W287" i="3" s="1"/>
  <c r="X287" i="3"/>
  <c r="V288" i="3"/>
  <c r="W288" i="3"/>
  <c r="V289" i="3"/>
  <c r="W289" i="3"/>
  <c r="V290" i="3"/>
  <c r="W290" i="3"/>
  <c r="X290" i="3"/>
  <c r="V291" i="3"/>
  <c r="W291" i="3" s="1"/>
  <c r="X291" i="3"/>
  <c r="V292" i="3"/>
  <c r="W292" i="3"/>
  <c r="V293" i="3"/>
  <c r="W293" i="3"/>
  <c r="X293" i="3"/>
  <c r="V294" i="3"/>
  <c r="W294" i="3"/>
  <c r="X294" i="3"/>
  <c r="V295" i="3"/>
  <c r="W295" i="3" s="1"/>
  <c r="X295" i="3"/>
  <c r="V296" i="3"/>
  <c r="W296" i="3"/>
  <c r="V297" i="3"/>
  <c r="W297" i="3"/>
  <c r="V298" i="3"/>
  <c r="W298" i="3"/>
  <c r="X298" i="3" s="1"/>
  <c r="V299" i="3"/>
  <c r="W299" i="3" s="1"/>
  <c r="X299" i="3"/>
  <c r="V300" i="3"/>
  <c r="V301" i="3"/>
  <c r="W301" i="3"/>
  <c r="X301" i="3"/>
  <c r="V302" i="3"/>
  <c r="W302" i="3"/>
  <c r="X302" i="3"/>
  <c r="V303" i="3"/>
  <c r="W303" i="3" s="1"/>
  <c r="V304" i="3"/>
  <c r="W304" i="3"/>
  <c r="V305" i="3"/>
  <c r="V306" i="3"/>
  <c r="W306" i="3"/>
  <c r="X306" i="3"/>
  <c r="V307" i="3"/>
  <c r="W307" i="3" s="1"/>
  <c r="X307" i="3"/>
  <c r="V308" i="3"/>
  <c r="W308" i="3"/>
  <c r="V309" i="3"/>
  <c r="W309" i="3"/>
  <c r="X309" i="3"/>
  <c r="V310" i="3"/>
  <c r="W310" i="3"/>
  <c r="X310" i="3"/>
  <c r="V311" i="3"/>
  <c r="W311" i="3" s="1"/>
  <c r="X311" i="3"/>
  <c r="V312" i="3"/>
  <c r="W312" i="3"/>
  <c r="V313" i="3"/>
  <c r="W313" i="3"/>
  <c r="V314" i="3"/>
  <c r="W314" i="3"/>
  <c r="X314" i="3"/>
  <c r="V315" i="3"/>
  <c r="W315" i="3" s="1"/>
  <c r="X315" i="3"/>
  <c r="V316" i="3"/>
  <c r="W316" i="3"/>
  <c r="V317" i="3"/>
  <c r="W317" i="3"/>
  <c r="X317" i="3"/>
  <c r="V318" i="3"/>
  <c r="W318" i="3"/>
  <c r="X318" i="3"/>
  <c r="V319" i="3"/>
  <c r="W319" i="3" s="1"/>
  <c r="X319" i="3"/>
  <c r="V320" i="3"/>
  <c r="W320" i="3"/>
  <c r="V321" i="3"/>
  <c r="W321" i="3"/>
  <c r="V322" i="3"/>
  <c r="W322" i="3"/>
  <c r="X322" i="3"/>
  <c r="V323" i="3"/>
  <c r="W323" i="3" s="1"/>
  <c r="X323" i="3"/>
  <c r="V324" i="3"/>
  <c r="W324" i="3"/>
  <c r="V325" i="3"/>
  <c r="W325" i="3"/>
  <c r="X325" i="3"/>
  <c r="V326" i="3"/>
  <c r="W326" i="3"/>
  <c r="X326" i="3"/>
  <c r="V327" i="3"/>
  <c r="W327" i="3" s="1"/>
  <c r="X327" i="3"/>
  <c r="V328" i="3"/>
  <c r="W328" i="3"/>
  <c r="V329" i="3"/>
  <c r="W329" i="3"/>
  <c r="V330" i="3"/>
  <c r="W330" i="3"/>
  <c r="X330" i="3" s="1"/>
  <c r="V331" i="3"/>
  <c r="W331" i="3" s="1"/>
  <c r="X331" i="3"/>
  <c r="V332" i="3"/>
  <c r="V333" i="3"/>
  <c r="W333" i="3"/>
  <c r="X333" i="3"/>
  <c r="V334" i="3"/>
  <c r="W334" i="3"/>
  <c r="X334" i="3"/>
  <c r="V335" i="3"/>
  <c r="W335" i="3" s="1"/>
  <c r="V336" i="3"/>
  <c r="W336" i="3"/>
  <c r="V337" i="3"/>
  <c r="V338" i="3"/>
  <c r="W338" i="3"/>
  <c r="X338" i="3"/>
  <c r="V339" i="3"/>
  <c r="W339" i="3" s="1"/>
  <c r="X339" i="3"/>
  <c r="V340" i="3"/>
  <c r="W340" i="3"/>
  <c r="V341" i="3"/>
  <c r="W341" i="3"/>
  <c r="X341" i="3"/>
  <c r="V342" i="3"/>
  <c r="W342" i="3"/>
  <c r="X342" i="3"/>
  <c r="V343" i="3"/>
  <c r="W343" i="3" s="1"/>
  <c r="X343" i="3"/>
  <c r="V344" i="3"/>
  <c r="W344" i="3"/>
  <c r="V345" i="3"/>
  <c r="W345" i="3"/>
  <c r="V346" i="3"/>
  <c r="W346" i="3"/>
  <c r="X346" i="3"/>
  <c r="V347" i="3"/>
  <c r="W347" i="3" s="1"/>
  <c r="X347" i="3"/>
  <c r="V348" i="3"/>
  <c r="W348" i="3"/>
  <c r="V349" i="3"/>
  <c r="W349" i="3"/>
  <c r="X349" i="3"/>
  <c r="V350" i="3"/>
  <c r="W350" i="3"/>
  <c r="X350" i="3"/>
  <c r="V351" i="3"/>
  <c r="W351" i="3" s="1"/>
  <c r="X351" i="3"/>
  <c r="V352" i="3"/>
  <c r="W352" i="3"/>
  <c r="X352" i="3"/>
  <c r="V353" i="3"/>
  <c r="V354" i="3"/>
  <c r="V355" i="3"/>
  <c r="W355" i="3"/>
  <c r="X355" i="3"/>
  <c r="V356" i="3"/>
  <c r="W356" i="3"/>
  <c r="X356" i="3"/>
  <c r="V357" i="3"/>
  <c r="V358" i="3"/>
  <c r="W358" i="3"/>
  <c r="V359" i="3"/>
  <c r="W359" i="3"/>
  <c r="X359" i="3" s="1"/>
  <c r="V360" i="3"/>
  <c r="W360" i="3"/>
  <c r="X360" i="3"/>
  <c r="V361" i="3"/>
  <c r="V362" i="3"/>
  <c r="W362" i="3"/>
  <c r="V363" i="3"/>
  <c r="W363" i="3"/>
  <c r="X363" i="3"/>
  <c r="V364" i="3"/>
  <c r="W364" i="3"/>
  <c r="X364" i="3"/>
  <c r="V365" i="3"/>
  <c r="V366" i="3"/>
  <c r="W366" i="3"/>
  <c r="V367" i="3"/>
  <c r="W367" i="3"/>
  <c r="X367" i="3"/>
  <c r="V368" i="3"/>
  <c r="W368" i="3"/>
  <c r="X368" i="3"/>
  <c r="V369" i="3"/>
  <c r="V370" i="3"/>
  <c r="V371" i="3"/>
  <c r="W371" i="3"/>
  <c r="X371" i="3"/>
  <c r="V372" i="3"/>
  <c r="W372" i="3"/>
  <c r="X372" i="3"/>
  <c r="V373" i="3"/>
  <c r="V374" i="3"/>
  <c r="W374" i="3"/>
  <c r="V375" i="3"/>
  <c r="W375" i="3"/>
  <c r="X375" i="3" s="1"/>
  <c r="V376" i="3"/>
  <c r="W376" i="3"/>
  <c r="X376" i="3"/>
  <c r="V377" i="3"/>
  <c r="V378" i="3"/>
  <c r="W378" i="3"/>
  <c r="V379" i="3"/>
  <c r="W379" i="3"/>
  <c r="X379" i="3"/>
  <c r="V380" i="3"/>
  <c r="W380" i="3"/>
  <c r="X380" i="3"/>
  <c r="V381" i="3"/>
  <c r="V382" i="3"/>
  <c r="W382" i="3"/>
  <c r="V383" i="3"/>
  <c r="W383" i="3"/>
  <c r="X383" i="3"/>
  <c r="V384" i="3"/>
  <c r="W384" i="3"/>
  <c r="X384" i="3"/>
  <c r="V385" i="3"/>
  <c r="V386" i="3"/>
  <c r="V387" i="3"/>
  <c r="W387" i="3"/>
  <c r="X387" i="3"/>
  <c r="V388" i="3"/>
  <c r="W388" i="3"/>
  <c r="X388" i="3"/>
  <c r="V389" i="3"/>
  <c r="V390" i="3"/>
  <c r="W390" i="3"/>
  <c r="V391" i="3"/>
  <c r="W391" i="3"/>
  <c r="X391" i="3" s="1"/>
  <c r="V392" i="3"/>
  <c r="W392" i="3"/>
  <c r="X392" i="3"/>
  <c r="V393" i="3"/>
  <c r="V394" i="3"/>
  <c r="W394" i="3"/>
  <c r="V395" i="3"/>
  <c r="W395" i="3"/>
  <c r="X395" i="3"/>
  <c r="V396" i="3"/>
  <c r="W396" i="3"/>
  <c r="X396" i="3"/>
  <c r="V397" i="3"/>
  <c r="V398" i="3"/>
  <c r="W398" i="3"/>
  <c r="V399" i="3"/>
  <c r="W399" i="3"/>
  <c r="X399" i="3"/>
  <c r="V400" i="3"/>
  <c r="W400" i="3"/>
  <c r="X400" i="3"/>
  <c r="V401" i="3"/>
  <c r="V402" i="3"/>
  <c r="V403" i="3"/>
  <c r="W403" i="3"/>
  <c r="X403" i="3"/>
  <c r="V404" i="3"/>
  <c r="W404" i="3"/>
  <c r="X404" i="3"/>
  <c r="V405" i="3"/>
  <c r="V406" i="3"/>
  <c r="W406" i="3"/>
  <c r="V407" i="3"/>
  <c r="W407" i="3"/>
  <c r="X407" i="3" s="1"/>
  <c r="V408" i="3"/>
  <c r="W408" i="3"/>
  <c r="X408" i="3"/>
  <c r="V409" i="3"/>
  <c r="V410" i="3"/>
  <c r="W410" i="3"/>
  <c r="V411" i="3"/>
  <c r="W411" i="3"/>
  <c r="X411" i="3"/>
  <c r="V412" i="3"/>
  <c r="W412" i="3"/>
  <c r="X412" i="3"/>
  <c r="V413" i="3"/>
  <c r="V414" i="3"/>
  <c r="W414" i="3"/>
  <c r="V415" i="3"/>
  <c r="W415" i="3"/>
  <c r="X415" i="3"/>
  <c r="V416" i="3"/>
  <c r="W416" i="3"/>
  <c r="X416" i="3"/>
  <c r="V417" i="3"/>
  <c r="V418" i="3"/>
  <c r="V419" i="3"/>
  <c r="W419" i="3"/>
  <c r="X419" i="3"/>
  <c r="V420" i="3"/>
  <c r="W420" i="3"/>
  <c r="X420" i="3"/>
  <c r="V421" i="3"/>
  <c r="V422" i="3"/>
  <c r="W422" i="3"/>
  <c r="V423" i="3"/>
  <c r="W423" i="3"/>
  <c r="X423" i="3" s="1"/>
  <c r="V424" i="3"/>
  <c r="W424" i="3"/>
  <c r="X424" i="3"/>
  <c r="V425" i="3"/>
  <c r="V426" i="3"/>
  <c r="W426" i="3"/>
  <c r="V427" i="3"/>
  <c r="W427" i="3"/>
  <c r="X427" i="3"/>
  <c r="V428" i="3"/>
  <c r="W428" i="3"/>
  <c r="X428" i="3"/>
  <c r="V429" i="3"/>
  <c r="V430" i="3"/>
  <c r="W430" i="3"/>
  <c r="V431" i="3"/>
  <c r="W431" i="3"/>
  <c r="X431" i="3"/>
  <c r="V432" i="3"/>
  <c r="W432" i="3"/>
  <c r="X432" i="3"/>
  <c r="V433" i="3"/>
  <c r="V434" i="3"/>
  <c r="V435" i="3"/>
  <c r="W435" i="3"/>
  <c r="X435" i="3"/>
  <c r="V436" i="3"/>
  <c r="W436" i="3"/>
  <c r="X436" i="3"/>
  <c r="V437" i="3"/>
  <c r="V438" i="3"/>
  <c r="W438" i="3"/>
  <c r="V439" i="3"/>
  <c r="W439" i="3"/>
  <c r="X439" i="3" s="1"/>
  <c r="V440" i="3"/>
  <c r="W440" i="3"/>
  <c r="X440" i="3"/>
  <c r="V441" i="3"/>
  <c r="V442" i="3"/>
  <c r="W442" i="3"/>
  <c r="V443" i="3"/>
  <c r="W443" i="3"/>
  <c r="X443" i="3"/>
  <c r="V444" i="3"/>
  <c r="W444" i="3"/>
  <c r="X444" i="3"/>
  <c r="V445" i="3"/>
  <c r="V446" i="3"/>
  <c r="W446" i="3"/>
  <c r="V447" i="3"/>
  <c r="W447" i="3"/>
  <c r="X447" i="3"/>
  <c r="V448" i="3"/>
  <c r="W448" i="3"/>
  <c r="X448" i="3"/>
  <c r="V449" i="3"/>
  <c r="V450" i="3"/>
  <c r="V451" i="3"/>
  <c r="W451" i="3"/>
  <c r="X451" i="3"/>
  <c r="V452" i="3"/>
  <c r="W452" i="3"/>
  <c r="X452" i="3"/>
  <c r="V453" i="3"/>
  <c r="V454" i="3"/>
  <c r="W454" i="3"/>
  <c r="V455" i="3"/>
  <c r="W455" i="3"/>
  <c r="X455" i="3" s="1"/>
  <c r="V456" i="3"/>
  <c r="W456" i="3"/>
  <c r="X456" i="3"/>
  <c r="V457" i="3"/>
  <c r="V458" i="3"/>
  <c r="W458" i="3"/>
  <c r="V459" i="3"/>
  <c r="W459" i="3"/>
  <c r="X459" i="3"/>
  <c r="V460" i="3"/>
  <c r="W460" i="3"/>
  <c r="X460" i="3"/>
  <c r="V461" i="3"/>
  <c r="V462" i="3"/>
  <c r="W462" i="3"/>
  <c r="V463" i="3"/>
  <c r="W463" i="3"/>
  <c r="X463" i="3"/>
  <c r="V464" i="3"/>
  <c r="W464" i="3"/>
  <c r="X464" i="3"/>
  <c r="V465" i="3"/>
  <c r="V466" i="3"/>
  <c r="V467" i="3"/>
  <c r="W467" i="3"/>
  <c r="X467" i="3"/>
  <c r="V468" i="3"/>
  <c r="W468" i="3"/>
  <c r="X468" i="3"/>
  <c r="V469" i="3"/>
  <c r="V470" i="3"/>
  <c r="W470" i="3"/>
  <c r="V471" i="3"/>
  <c r="W471" i="3"/>
  <c r="X471" i="3" s="1"/>
  <c r="V472" i="3"/>
  <c r="W472" i="3"/>
  <c r="X472" i="3"/>
  <c r="V473" i="3"/>
  <c r="V474" i="3"/>
  <c r="W474" i="3"/>
  <c r="V475" i="3"/>
  <c r="W475" i="3"/>
  <c r="X475" i="3"/>
  <c r="V476" i="3"/>
  <c r="W476" i="3"/>
  <c r="X476" i="3"/>
  <c r="V477" i="3"/>
  <c r="V478" i="3"/>
  <c r="W478" i="3"/>
  <c r="V479" i="3"/>
  <c r="W479" i="3"/>
  <c r="X479" i="3"/>
  <c r="V480" i="3"/>
  <c r="W480" i="3"/>
  <c r="X480" i="3"/>
  <c r="V481" i="3"/>
  <c r="V482" i="3"/>
  <c r="V483" i="3"/>
  <c r="W483" i="3"/>
  <c r="X483" i="3"/>
  <c r="V484" i="3"/>
  <c r="W484" i="3"/>
  <c r="X484" i="3"/>
  <c r="V485" i="3"/>
  <c r="V486" i="3"/>
  <c r="W486" i="3"/>
  <c r="V487" i="3"/>
  <c r="W487" i="3"/>
  <c r="X487" i="3" s="1"/>
  <c r="V488" i="3"/>
  <c r="W488" i="3"/>
  <c r="X488" i="3"/>
  <c r="V489" i="3"/>
  <c r="V490" i="3"/>
  <c r="W490" i="3"/>
  <c r="V491" i="3"/>
  <c r="W491" i="3"/>
  <c r="X491" i="3"/>
  <c r="V492" i="3"/>
  <c r="W492" i="3"/>
  <c r="X492" i="3"/>
  <c r="V493" i="3"/>
  <c r="V494" i="3"/>
  <c r="W494" i="3"/>
  <c r="V495" i="3"/>
  <c r="W495" i="3"/>
  <c r="X495" i="3"/>
  <c r="V496" i="3"/>
  <c r="W496" i="3"/>
  <c r="X496" i="3"/>
  <c r="V497" i="3"/>
  <c r="V498" i="3"/>
  <c r="V499" i="3"/>
  <c r="W499" i="3"/>
  <c r="X499" i="3"/>
  <c r="V500" i="3"/>
  <c r="W500" i="3"/>
  <c r="X500" i="3"/>
  <c r="V501" i="3"/>
  <c r="V502" i="3"/>
  <c r="W502" i="3"/>
  <c r="V503" i="3"/>
  <c r="W503" i="3"/>
  <c r="X503" i="3" s="1"/>
  <c r="V504" i="3"/>
  <c r="W504" i="3"/>
  <c r="X504" i="3"/>
  <c r="V505" i="3"/>
  <c r="V506" i="3"/>
  <c r="W506" i="3"/>
  <c r="V507" i="3"/>
  <c r="W507" i="3"/>
  <c r="X507" i="3"/>
  <c r="V508" i="3"/>
  <c r="W508" i="3"/>
  <c r="X508" i="3"/>
  <c r="V509" i="3"/>
  <c r="V510" i="3"/>
  <c r="W510" i="3"/>
  <c r="V511" i="3"/>
  <c r="W511" i="3"/>
  <c r="X511" i="3"/>
  <c r="V512" i="3"/>
  <c r="W512" i="3"/>
  <c r="X512" i="3"/>
  <c r="V513" i="3"/>
  <c r="V514" i="3"/>
  <c r="V515" i="3"/>
  <c r="W515" i="3"/>
  <c r="X515" i="3"/>
  <c r="V516" i="3"/>
  <c r="W516" i="3"/>
  <c r="X516" i="3"/>
  <c r="V517" i="3"/>
  <c r="V518" i="3"/>
  <c r="W518" i="3"/>
  <c r="V519" i="3"/>
  <c r="W519" i="3"/>
  <c r="X519" i="3" s="1"/>
  <c r="V520" i="3"/>
  <c r="W520" i="3"/>
  <c r="X520" i="3"/>
  <c r="V521" i="3"/>
  <c r="V522" i="3"/>
  <c r="W522" i="3"/>
  <c r="V523" i="3"/>
  <c r="W523" i="3"/>
  <c r="X523" i="3"/>
  <c r="V524" i="3"/>
  <c r="W524" i="3"/>
  <c r="X524" i="3"/>
  <c r="V525" i="3"/>
  <c r="V526" i="3"/>
  <c r="W526" i="3"/>
  <c r="V527" i="3"/>
  <c r="W527" i="3"/>
  <c r="X527" i="3"/>
  <c r="V528" i="3"/>
  <c r="W528" i="3"/>
  <c r="X528" i="3"/>
  <c r="V529" i="3"/>
  <c r="V530" i="3"/>
  <c r="V531" i="3"/>
  <c r="W531" i="3"/>
  <c r="X531" i="3"/>
  <c r="V532" i="3"/>
  <c r="W532" i="3"/>
  <c r="X532" i="3"/>
  <c r="V533" i="3"/>
  <c r="V534" i="3"/>
  <c r="W534" i="3"/>
  <c r="V535" i="3"/>
  <c r="W535" i="3"/>
  <c r="X535" i="3" s="1"/>
  <c r="V536" i="3"/>
  <c r="W536" i="3"/>
  <c r="X536" i="3"/>
  <c r="V537" i="3"/>
  <c r="V538" i="3"/>
  <c r="W538" i="3"/>
  <c r="V539" i="3"/>
  <c r="W539" i="3"/>
  <c r="X539" i="3"/>
  <c r="V540" i="3"/>
  <c r="W540" i="3"/>
  <c r="X540" i="3"/>
  <c r="V541" i="3"/>
  <c r="V542" i="3"/>
  <c r="W542" i="3"/>
  <c r="V543" i="3"/>
  <c r="W543" i="3"/>
  <c r="X543" i="3"/>
  <c r="V544" i="3"/>
  <c r="W544" i="3"/>
  <c r="X544" i="3"/>
  <c r="V545" i="3"/>
  <c r="V546" i="3"/>
  <c r="V547" i="3"/>
  <c r="W547" i="3"/>
  <c r="X547" i="3"/>
  <c r="V548" i="3"/>
  <c r="W548" i="3"/>
  <c r="X548" i="3"/>
  <c r="V549" i="3"/>
  <c r="V550" i="3"/>
  <c r="W550" i="3"/>
  <c r="V551" i="3"/>
  <c r="W551" i="3"/>
  <c r="X551" i="3" s="1"/>
  <c r="V552" i="3"/>
  <c r="W552" i="3"/>
  <c r="X552" i="3"/>
  <c r="V553" i="3"/>
  <c r="V554" i="3"/>
  <c r="W554" i="3"/>
  <c r="V555" i="3"/>
  <c r="W555" i="3"/>
  <c r="X555" i="3"/>
  <c r="V556" i="3"/>
  <c r="W556" i="3"/>
  <c r="X556" i="3"/>
  <c r="V557" i="3"/>
  <c r="V558" i="3"/>
  <c r="W558" i="3"/>
  <c r="V559" i="3"/>
  <c r="W559" i="3"/>
  <c r="X559" i="3"/>
  <c r="V560" i="3"/>
  <c r="W560" i="3"/>
  <c r="X560" i="3"/>
  <c r="V561" i="3"/>
  <c r="V562" i="3"/>
  <c r="V563" i="3"/>
  <c r="W563" i="3"/>
  <c r="X563" i="3"/>
  <c r="V564" i="3"/>
  <c r="W564" i="3"/>
  <c r="X564" i="3"/>
  <c r="V565" i="3"/>
  <c r="V566" i="3"/>
  <c r="W566" i="3"/>
  <c r="V567" i="3"/>
  <c r="W567" i="3"/>
  <c r="X567" i="3" s="1"/>
  <c r="V568" i="3"/>
  <c r="W568" i="3"/>
  <c r="X568" i="3"/>
  <c r="V569" i="3"/>
  <c r="V570" i="3"/>
  <c r="W570" i="3"/>
  <c r="V571" i="3"/>
  <c r="W571" i="3"/>
  <c r="X571" i="3"/>
  <c r="V572" i="3"/>
  <c r="W572" i="3"/>
  <c r="X572" i="3"/>
  <c r="V573" i="3"/>
  <c r="V574" i="3"/>
  <c r="W574" i="3"/>
  <c r="V575" i="3"/>
  <c r="W575" i="3"/>
  <c r="X575" i="3"/>
  <c r="V576" i="3"/>
  <c r="W576" i="3"/>
  <c r="X576" i="3"/>
  <c r="V577" i="3"/>
  <c r="V578" i="3"/>
  <c r="V579" i="3"/>
  <c r="W579" i="3"/>
  <c r="X579" i="3"/>
  <c r="V580" i="3"/>
  <c r="W580" i="3"/>
  <c r="X580" i="3"/>
  <c r="V581" i="3"/>
  <c r="V582" i="3"/>
  <c r="W582" i="3"/>
  <c r="V583" i="3"/>
  <c r="W583" i="3"/>
  <c r="X583" i="3" s="1"/>
  <c r="V584" i="3"/>
  <c r="W584" i="3"/>
  <c r="X584" i="3"/>
  <c r="V585" i="3"/>
  <c r="V586" i="3"/>
  <c r="W586" i="3"/>
  <c r="V587" i="3"/>
  <c r="W587" i="3"/>
  <c r="X587" i="3"/>
  <c r="V588" i="3"/>
  <c r="W588" i="3"/>
  <c r="X588" i="3"/>
  <c r="V589" i="3"/>
  <c r="V590" i="3"/>
  <c r="W590" i="3"/>
  <c r="V591" i="3"/>
  <c r="W591" i="3"/>
  <c r="X591" i="3"/>
  <c r="V592" i="3"/>
  <c r="W592" i="3"/>
  <c r="X592" i="3"/>
  <c r="V593" i="3"/>
  <c r="V594" i="3"/>
  <c r="V595" i="3"/>
  <c r="W595" i="3"/>
  <c r="X595" i="3"/>
  <c r="V596" i="3"/>
  <c r="W596" i="3"/>
  <c r="X596" i="3"/>
  <c r="V597" i="3"/>
  <c r="V598" i="3"/>
  <c r="W598" i="3"/>
  <c r="V599" i="3"/>
  <c r="W599" i="3"/>
  <c r="X599" i="3" s="1"/>
  <c r="V600" i="3"/>
  <c r="W600" i="3"/>
  <c r="X600" i="3"/>
  <c r="V601" i="3"/>
  <c r="V602" i="3"/>
  <c r="W602" i="3"/>
  <c r="V603" i="3"/>
  <c r="W603" i="3"/>
  <c r="X603" i="3"/>
  <c r="V604" i="3"/>
  <c r="W604" i="3"/>
  <c r="X604" i="3"/>
  <c r="V605" i="3"/>
  <c r="V606" i="3"/>
  <c r="W606" i="3"/>
  <c r="V607" i="3"/>
  <c r="W607" i="3"/>
  <c r="X607" i="3"/>
  <c r="V608" i="3"/>
  <c r="W608" i="3"/>
  <c r="X608" i="3"/>
  <c r="V609" i="3"/>
  <c r="V610" i="3"/>
  <c r="V611" i="3"/>
  <c r="W611" i="3"/>
  <c r="X611" i="3"/>
  <c r="V612" i="3"/>
  <c r="W612" i="3"/>
  <c r="X612" i="3"/>
  <c r="V613" i="3"/>
  <c r="V614" i="3"/>
  <c r="W614" i="3"/>
  <c r="V615" i="3"/>
  <c r="W615" i="3"/>
  <c r="X615" i="3" s="1"/>
  <c r="V616" i="3"/>
  <c r="W616" i="3"/>
  <c r="X616" i="3"/>
  <c r="V617" i="3"/>
  <c r="V618" i="3"/>
  <c r="W618" i="3"/>
  <c r="V619" i="3"/>
  <c r="W619" i="3"/>
  <c r="X619" i="3"/>
  <c r="V620" i="3"/>
  <c r="W620" i="3"/>
  <c r="X620" i="3"/>
  <c r="V621" i="3"/>
  <c r="V622" i="3"/>
  <c r="W622" i="3"/>
  <c r="V623" i="3"/>
  <c r="W623" i="3"/>
  <c r="X623" i="3"/>
  <c r="V624" i="3"/>
  <c r="W624" i="3"/>
  <c r="X624" i="3"/>
  <c r="V625" i="3"/>
  <c r="V626" i="3"/>
  <c r="V627" i="3"/>
  <c r="W627" i="3"/>
  <c r="X627" i="3"/>
  <c r="V628" i="3"/>
  <c r="W628" i="3"/>
  <c r="X628" i="3"/>
  <c r="V629" i="3"/>
  <c r="V630" i="3"/>
  <c r="W630" i="3"/>
  <c r="V631" i="3"/>
  <c r="W631" i="3"/>
  <c r="X631" i="3" s="1"/>
  <c r="V632" i="3"/>
  <c r="W632" i="3"/>
  <c r="X632" i="3"/>
  <c r="V633" i="3"/>
  <c r="V634" i="3"/>
  <c r="W634" i="3"/>
  <c r="V635" i="3"/>
  <c r="W635" i="3"/>
  <c r="X635" i="3"/>
  <c r="V636" i="3"/>
  <c r="W636" i="3"/>
  <c r="X636" i="3"/>
  <c r="V637" i="3"/>
  <c r="V638" i="3"/>
  <c r="W638" i="3"/>
  <c r="V639" i="3"/>
  <c r="W639" i="3"/>
  <c r="X639" i="3"/>
  <c r="V640" i="3"/>
  <c r="W640" i="3"/>
  <c r="X640" i="3"/>
  <c r="V641" i="3"/>
  <c r="V642" i="3"/>
  <c r="V643" i="3"/>
  <c r="W643" i="3"/>
  <c r="X643" i="3"/>
  <c r="V644" i="3"/>
  <c r="W644" i="3"/>
  <c r="X644" i="3"/>
  <c r="V645" i="3"/>
  <c r="V646" i="3"/>
  <c r="W646" i="3"/>
  <c r="V647" i="3"/>
  <c r="W647" i="3"/>
  <c r="X647" i="3" s="1"/>
  <c r="V648" i="3"/>
  <c r="W648" i="3"/>
  <c r="X648" i="3"/>
  <c r="V649" i="3"/>
  <c r="V650" i="3"/>
  <c r="W650" i="3"/>
  <c r="V651" i="3"/>
  <c r="W651" i="3" s="1"/>
  <c r="V652" i="3"/>
  <c r="W652" i="3"/>
  <c r="X652" i="3" s="1"/>
  <c r="V653" i="3"/>
  <c r="W653" i="3" s="1"/>
  <c r="X653" i="3"/>
  <c r="V654" i="3"/>
  <c r="V655" i="3"/>
  <c r="W655" i="3"/>
  <c r="X655" i="3"/>
  <c r="V656" i="3"/>
  <c r="W656" i="3"/>
  <c r="X656" i="3"/>
  <c r="V657" i="3"/>
  <c r="W657" i="3" s="1"/>
  <c r="V658" i="3"/>
  <c r="W658" i="3"/>
  <c r="V659" i="3"/>
  <c r="W659" i="3" s="1"/>
  <c r="V660" i="3"/>
  <c r="W660" i="3"/>
  <c r="X660" i="3" s="1"/>
  <c r="V661" i="3"/>
  <c r="W661" i="3" s="1"/>
  <c r="X661" i="3"/>
  <c r="V662" i="3"/>
  <c r="V663" i="3"/>
  <c r="W663" i="3"/>
  <c r="X663" i="3"/>
  <c r="V664" i="3"/>
  <c r="W664" i="3"/>
  <c r="X664" i="3"/>
  <c r="V665" i="3"/>
  <c r="W665" i="3" s="1"/>
  <c r="V666" i="3"/>
  <c r="W666" i="3"/>
  <c r="V667" i="3"/>
  <c r="W667" i="3" s="1"/>
  <c r="V668" i="3"/>
  <c r="W668" i="3"/>
  <c r="X668" i="3" s="1"/>
  <c r="V669" i="3"/>
  <c r="W669" i="3" s="1"/>
  <c r="X669" i="3"/>
  <c r="V670" i="3"/>
  <c r="V671" i="3"/>
  <c r="W671" i="3"/>
  <c r="X671" i="3"/>
  <c r="V672" i="3"/>
  <c r="W672" i="3"/>
  <c r="X672" i="3"/>
  <c r="V673" i="3"/>
  <c r="W673" i="3" s="1"/>
  <c r="V674" i="3"/>
  <c r="W674" i="3"/>
  <c r="V675" i="3"/>
  <c r="W675" i="3" s="1"/>
  <c r="V676" i="3"/>
  <c r="W676" i="3"/>
  <c r="X676" i="3" s="1"/>
  <c r="V677" i="3"/>
  <c r="W677" i="3" s="1"/>
  <c r="X677" i="3"/>
  <c r="V678" i="3"/>
  <c r="V679" i="3"/>
  <c r="W679" i="3"/>
  <c r="X679" i="3"/>
  <c r="V680" i="3"/>
  <c r="W680" i="3"/>
  <c r="X680" i="3"/>
  <c r="V681" i="3"/>
  <c r="W681" i="3" s="1"/>
  <c r="V682" i="3"/>
  <c r="W682" i="3"/>
  <c r="V683" i="3"/>
  <c r="W683" i="3" s="1"/>
  <c r="V684" i="3"/>
  <c r="W684" i="3"/>
  <c r="X684" i="3" s="1"/>
  <c r="V685" i="3"/>
  <c r="W685" i="3" s="1"/>
  <c r="X685" i="3"/>
  <c r="V686" i="3"/>
  <c r="V687" i="3"/>
  <c r="W687" i="3"/>
  <c r="X687" i="3"/>
  <c r="V688" i="3"/>
  <c r="W688" i="3"/>
  <c r="X688" i="3"/>
  <c r="V689" i="3"/>
  <c r="W689" i="3" s="1"/>
  <c r="V690" i="3"/>
  <c r="W690" i="3"/>
  <c r="V691" i="3"/>
  <c r="W691" i="3" s="1"/>
  <c r="V692" i="3"/>
  <c r="W692" i="3"/>
  <c r="X692" i="3" s="1"/>
  <c r="V693" i="3"/>
  <c r="W693" i="3" s="1"/>
  <c r="X693" i="3"/>
  <c r="V694" i="3"/>
  <c r="V695" i="3"/>
  <c r="W695" i="3"/>
  <c r="X695" i="3"/>
  <c r="V696" i="3"/>
  <c r="W696" i="3"/>
  <c r="X696" i="3"/>
  <c r="V697" i="3"/>
  <c r="W697" i="3" s="1"/>
  <c r="V698" i="3"/>
  <c r="W698" i="3"/>
  <c r="V699" i="3"/>
  <c r="W699" i="3" s="1"/>
  <c r="V700" i="3"/>
  <c r="W700" i="3"/>
  <c r="X700" i="3" s="1"/>
  <c r="V701" i="3"/>
  <c r="W701" i="3" s="1"/>
  <c r="X701" i="3"/>
  <c r="V702" i="3"/>
  <c r="V703" i="3"/>
  <c r="W703" i="3"/>
  <c r="X703" i="3"/>
  <c r="V704" i="3"/>
  <c r="W704" i="3"/>
  <c r="X704" i="3"/>
  <c r="V705" i="3"/>
  <c r="W705" i="3" s="1"/>
  <c r="V706" i="3"/>
  <c r="W706" i="3"/>
  <c r="V707" i="3"/>
  <c r="W707" i="3" s="1"/>
  <c r="V708" i="3"/>
  <c r="W708" i="3"/>
  <c r="X708" i="3" s="1"/>
  <c r="V709" i="3"/>
  <c r="W709" i="3" s="1"/>
  <c r="X709" i="3"/>
  <c r="V710" i="3"/>
  <c r="V711" i="3"/>
  <c r="W711" i="3"/>
  <c r="X711" i="3"/>
  <c r="V712" i="3"/>
  <c r="W712" i="3"/>
  <c r="X712" i="3"/>
  <c r="V713" i="3"/>
  <c r="W713" i="3" s="1"/>
  <c r="V714" i="3"/>
  <c r="W714" i="3"/>
  <c r="V715" i="3"/>
  <c r="W715" i="3" s="1"/>
  <c r="V716" i="3"/>
  <c r="W716" i="3"/>
  <c r="X716" i="3" s="1"/>
  <c r="V717" i="3"/>
  <c r="W717" i="3" s="1"/>
  <c r="X717" i="3"/>
  <c r="V718" i="3"/>
  <c r="V719" i="3"/>
  <c r="W719" i="3"/>
  <c r="X719" i="3"/>
  <c r="V720" i="3"/>
  <c r="W720" i="3"/>
  <c r="X720" i="3"/>
  <c r="V721" i="3"/>
  <c r="W721" i="3" s="1"/>
  <c r="V722" i="3"/>
  <c r="W722" i="3"/>
  <c r="V723" i="3"/>
  <c r="W723" i="3" s="1"/>
  <c r="V724" i="3"/>
  <c r="W724" i="3"/>
  <c r="X724" i="3" s="1"/>
  <c r="V725" i="3"/>
  <c r="W725" i="3" s="1"/>
  <c r="X725" i="3"/>
  <c r="V726" i="3"/>
  <c r="V727" i="3"/>
  <c r="W727" i="3"/>
  <c r="X727" i="3"/>
  <c r="V728" i="3"/>
  <c r="W728" i="3"/>
  <c r="X728" i="3"/>
  <c r="V729" i="3"/>
  <c r="W729" i="3" s="1"/>
  <c r="V730" i="3"/>
  <c r="W730" i="3"/>
  <c r="V731" i="3"/>
  <c r="W731" i="3" s="1"/>
  <c r="V732" i="3"/>
  <c r="W732" i="3"/>
  <c r="X732" i="3" s="1"/>
  <c r="V733" i="3"/>
  <c r="W733" i="3" s="1"/>
  <c r="X733" i="3"/>
  <c r="V734" i="3"/>
  <c r="V735" i="3"/>
  <c r="W735" i="3"/>
  <c r="X735" i="3"/>
  <c r="V736" i="3"/>
  <c r="W736" i="3"/>
  <c r="X736" i="3"/>
  <c r="V737" i="3"/>
  <c r="W737" i="3" s="1"/>
  <c r="V738" i="3"/>
  <c r="W738" i="3"/>
  <c r="V739" i="3"/>
  <c r="W739" i="3" s="1"/>
  <c r="V740" i="3"/>
  <c r="W740" i="3"/>
  <c r="X740" i="3" s="1"/>
  <c r="V741" i="3"/>
  <c r="W741" i="3" s="1"/>
  <c r="X741" i="3"/>
  <c r="V742" i="3"/>
  <c r="V743" i="3"/>
  <c r="W743" i="3"/>
  <c r="X743" i="3"/>
  <c r="V744" i="3"/>
  <c r="W744" i="3"/>
  <c r="X744" i="3"/>
  <c r="W10" i="3"/>
  <c r="V10" i="3"/>
  <c r="AH22" i="9" l="1"/>
  <c r="AI22" i="9" s="1"/>
  <c r="AE22" i="9"/>
  <c r="AF22" i="9" s="1"/>
  <c r="AH46" i="9"/>
  <c r="AI46" i="9" s="1"/>
  <c r="AE46" i="9"/>
  <c r="AF46" i="9" s="1"/>
  <c r="AH60" i="9"/>
  <c r="AI60" i="9" s="1"/>
  <c r="AE60" i="9"/>
  <c r="AF60" i="9" s="1"/>
  <c r="AH83" i="9"/>
  <c r="AI83" i="9" s="1"/>
  <c r="AE83" i="9"/>
  <c r="AF83" i="9" s="1"/>
  <c r="AH100" i="9"/>
  <c r="AE100" i="9"/>
  <c r="AH155" i="9"/>
  <c r="AE155" i="9"/>
  <c r="AH118" i="9"/>
  <c r="AD118" i="9"/>
  <c r="AJ118" i="9"/>
  <c r="AH130" i="9"/>
  <c r="AI130" i="9" s="1"/>
  <c r="AJ130" i="9"/>
  <c r="AL130" i="9" s="1"/>
  <c r="AD130" i="9"/>
  <c r="AE130" i="9" s="1"/>
  <c r="AF130" i="9" s="1"/>
  <c r="AH104" i="9"/>
  <c r="AI104" i="9" s="1"/>
  <c r="AE104" i="9"/>
  <c r="AF104" i="9" s="1"/>
  <c r="AH164" i="9"/>
  <c r="AE164" i="9"/>
  <c r="AE206" i="9"/>
  <c r="AH206" i="9"/>
  <c r="AE200" i="9"/>
  <c r="AF200" i="9" s="1"/>
  <c r="AH200" i="9"/>
  <c r="AI200" i="9" s="1"/>
  <c r="AH219" i="9"/>
  <c r="AI219" i="9" s="1"/>
  <c r="AE219" i="9"/>
  <c r="AF219" i="9" s="1"/>
  <c r="AH288" i="9"/>
  <c r="AI288" i="9" s="1"/>
  <c r="AE288" i="9"/>
  <c r="AF288" i="9" s="1"/>
  <c r="AD271" i="9"/>
  <c r="AG271" i="9"/>
  <c r="AH297" i="9"/>
  <c r="AI297" i="9" s="1"/>
  <c r="AE297" i="9"/>
  <c r="AF297" i="9" s="1"/>
  <c r="AJ262" i="9"/>
  <c r="AL262" i="9" s="1"/>
  <c r="AD262" i="9"/>
  <c r="AH262" i="9"/>
  <c r="AI262" i="9" s="1"/>
  <c r="AH278" i="9"/>
  <c r="AE278" i="9"/>
  <c r="AH301" i="9"/>
  <c r="AE301" i="9"/>
  <c r="AH310" i="9"/>
  <c r="AI310" i="9" s="1"/>
  <c r="AE310" i="9"/>
  <c r="AF310" i="9" s="1"/>
  <c r="AH314" i="9"/>
  <c r="AI314" i="9" s="1"/>
  <c r="AE314" i="9"/>
  <c r="AF314" i="9" s="1"/>
  <c r="AH339" i="9"/>
  <c r="AE339" i="9"/>
  <c r="AH368" i="9"/>
  <c r="AE368" i="9"/>
  <c r="AH388" i="9"/>
  <c r="AE388" i="9"/>
  <c r="AH436" i="9"/>
  <c r="AE436" i="9"/>
  <c r="AH420" i="9"/>
  <c r="AI420" i="9" s="1"/>
  <c r="AE420" i="9"/>
  <c r="AF420" i="9" s="1"/>
  <c r="AH434" i="9"/>
  <c r="AI434" i="9" s="1"/>
  <c r="AJ434" i="9"/>
  <c r="AL434" i="9" s="1"/>
  <c r="AD434" i="9"/>
  <c r="AE434" i="9" s="1"/>
  <c r="AE471" i="9"/>
  <c r="AF471" i="9" s="1"/>
  <c r="AH471" i="9"/>
  <c r="AI471" i="9" s="1"/>
  <c r="AJ482" i="9"/>
  <c r="AH482" i="9"/>
  <c r="AD482" i="9"/>
  <c r="AH499" i="9"/>
  <c r="AE499" i="9"/>
  <c r="AH509" i="9"/>
  <c r="AI509" i="9" s="1"/>
  <c r="AE509" i="9"/>
  <c r="AF509" i="9" s="1"/>
  <c r="AG542" i="9"/>
  <c r="AI542" i="9" s="1"/>
  <c r="AD542" i="9"/>
  <c r="AE542" i="9" s="1"/>
  <c r="AF542" i="9" s="1"/>
  <c r="AH517" i="9"/>
  <c r="AI517" i="9" s="1"/>
  <c r="AE517" i="9"/>
  <c r="AF517" i="9" s="1"/>
  <c r="AH564" i="9"/>
  <c r="AI564" i="9" s="1"/>
  <c r="AE564" i="9"/>
  <c r="AF564" i="9" s="1"/>
  <c r="AH569" i="9"/>
  <c r="AI569" i="9" s="1"/>
  <c r="AE569" i="9"/>
  <c r="AF569" i="9" s="1"/>
  <c r="AH578" i="9"/>
  <c r="AI578" i="9" s="1"/>
  <c r="AE578" i="9"/>
  <c r="AF578" i="9" s="1"/>
  <c r="AD759" i="9"/>
  <c r="AG759" i="9"/>
  <c r="AH597" i="9"/>
  <c r="AI597" i="9" s="1"/>
  <c r="AE597" i="9"/>
  <c r="AF597" i="9" s="1"/>
  <c r="AH738" i="9"/>
  <c r="AI738" i="9" s="1"/>
  <c r="AE738" i="9"/>
  <c r="AF738" i="9" s="1"/>
  <c r="AH755" i="9"/>
  <c r="AI755" i="9" s="1"/>
  <c r="AJ755" i="9"/>
  <c r="AL755" i="9" s="1"/>
  <c r="AD755" i="9"/>
  <c r="AE755" i="9" s="1"/>
  <c r="AF755" i="9" s="1"/>
  <c r="AH771" i="9"/>
  <c r="AI771" i="9" s="1"/>
  <c r="AE771" i="9"/>
  <c r="AF771" i="9" s="1"/>
  <c r="AK771" i="9" s="1"/>
  <c r="AL771" i="9" s="1"/>
  <c r="AH617" i="9"/>
  <c r="AI617" i="9" s="1"/>
  <c r="AE617" i="9"/>
  <c r="AF617" i="9" s="1"/>
  <c r="AH629" i="9"/>
  <c r="AI629" i="9" s="1"/>
  <c r="AE629" i="9"/>
  <c r="AF629" i="9" s="1"/>
  <c r="AH641" i="9"/>
  <c r="AI641" i="9" s="1"/>
  <c r="AE641" i="9"/>
  <c r="AF641" i="9" s="1"/>
  <c r="AH651" i="9"/>
  <c r="AI651" i="9" s="1"/>
  <c r="AE651" i="9"/>
  <c r="AF651" i="9" s="1"/>
  <c r="AH782" i="9"/>
  <c r="AI782" i="9" s="1"/>
  <c r="AE782" i="9"/>
  <c r="AF782" i="9" s="1"/>
  <c r="AH670" i="9"/>
  <c r="AI670" i="9" s="1"/>
  <c r="AE670" i="9"/>
  <c r="AF670" i="9" s="1"/>
  <c r="AH679" i="9"/>
  <c r="AI679" i="9" s="1"/>
  <c r="AE679" i="9"/>
  <c r="AF679" i="9" s="1"/>
  <c r="AH757" i="9"/>
  <c r="AI757" i="9" s="1"/>
  <c r="AJ757" i="9"/>
  <c r="AL757" i="9" s="1"/>
  <c r="AD757" i="9"/>
  <c r="AE694" i="9"/>
  <c r="AF694" i="9" s="1"/>
  <c r="AH694" i="9"/>
  <c r="AI694" i="9" s="1"/>
  <c r="AH706" i="9"/>
  <c r="AI706" i="9" s="1"/>
  <c r="AE706" i="9"/>
  <c r="AF706" i="9" s="1"/>
  <c r="AE718" i="9"/>
  <c r="AF718" i="9" s="1"/>
  <c r="AH718" i="9"/>
  <c r="AI718" i="9" s="1"/>
  <c r="AE794" i="9"/>
  <c r="AF794" i="9" s="1"/>
  <c r="AH794" i="9"/>
  <c r="AI794" i="9" s="1"/>
  <c r="AE822" i="9"/>
  <c r="AF822" i="9" s="1"/>
  <c r="AH822" i="9"/>
  <c r="AI822" i="9" s="1"/>
  <c r="AH834" i="9"/>
  <c r="AI834" i="9" s="1"/>
  <c r="AE834" i="9"/>
  <c r="AF834" i="9" s="1"/>
  <c r="AE847" i="9"/>
  <c r="AF847" i="9" s="1"/>
  <c r="AK847" i="9" s="1"/>
  <c r="AL847" i="9" s="1"/>
  <c r="AH847" i="9"/>
  <c r="AI847" i="9" s="1"/>
  <c r="AH918" i="9"/>
  <c r="AI918" i="9" s="1"/>
  <c r="AJ918" i="9"/>
  <c r="AL918" i="9" s="1"/>
  <c r="AD918" i="9"/>
  <c r="AE918" i="9" s="1"/>
  <c r="AF918" i="9" s="1"/>
  <c r="AH9" i="9"/>
  <c r="AE9" i="9"/>
  <c r="AH13" i="9"/>
  <c r="AI13" i="9" s="1"/>
  <c r="AE13" i="9"/>
  <c r="AF13" i="9" s="1"/>
  <c r="AE17" i="9"/>
  <c r="AF17" i="9" s="1"/>
  <c r="AH17" i="9"/>
  <c r="AI17" i="9" s="1"/>
  <c r="AE23" i="9"/>
  <c r="AF23" i="9" s="1"/>
  <c r="AH23" i="9"/>
  <c r="AI23" i="9" s="1"/>
  <c r="AH30" i="9"/>
  <c r="AI30" i="9" s="1"/>
  <c r="AE30" i="9"/>
  <c r="AF30" i="9" s="1"/>
  <c r="AK30" i="9" s="1"/>
  <c r="AL30" i="9" s="1"/>
  <c r="AH39" i="9"/>
  <c r="AE39" i="9"/>
  <c r="AH47" i="9"/>
  <c r="AI47" i="9" s="1"/>
  <c r="AE47" i="9"/>
  <c r="AF47" i="9" s="1"/>
  <c r="AK47" i="9" s="1"/>
  <c r="AL47" i="9" s="1"/>
  <c r="AH53" i="9"/>
  <c r="AI53" i="9" s="1"/>
  <c r="AE53" i="9"/>
  <c r="AF53" i="9" s="1"/>
  <c r="AH57" i="9"/>
  <c r="AI57" i="9" s="1"/>
  <c r="AE57" i="9"/>
  <c r="AF57" i="9" s="1"/>
  <c r="AK57" i="9" s="1"/>
  <c r="AL57" i="9" s="1"/>
  <c r="AH61" i="9"/>
  <c r="AI61" i="9" s="1"/>
  <c r="AE61" i="9"/>
  <c r="AF61" i="9" s="1"/>
  <c r="AH67" i="9"/>
  <c r="AI67" i="9" s="1"/>
  <c r="AE67" i="9"/>
  <c r="AF67" i="9" s="1"/>
  <c r="AE80" i="9"/>
  <c r="AF80" i="9" s="1"/>
  <c r="AH80" i="9"/>
  <c r="AI80" i="9" s="1"/>
  <c r="AH84" i="9"/>
  <c r="AI84" i="9" s="1"/>
  <c r="AE84" i="9"/>
  <c r="AF84" i="9" s="1"/>
  <c r="AD75" i="9"/>
  <c r="AE75" i="9" s="1"/>
  <c r="AH75" i="9"/>
  <c r="AI75" i="9" s="1"/>
  <c r="AJ75" i="9"/>
  <c r="AL75" i="9" s="1"/>
  <c r="AH95" i="9"/>
  <c r="AI95" i="9" s="1"/>
  <c r="AE95" i="9"/>
  <c r="AF95" i="9" s="1"/>
  <c r="AH98" i="9"/>
  <c r="AI98" i="9" s="1"/>
  <c r="AE98" i="9"/>
  <c r="AF98" i="9" s="1"/>
  <c r="AH153" i="9"/>
  <c r="AI153" i="9" s="1"/>
  <c r="AE153" i="9"/>
  <c r="AF153" i="9" s="1"/>
  <c r="AH113" i="9"/>
  <c r="AI113" i="9" s="1"/>
  <c r="AE113" i="9"/>
  <c r="AF113" i="9" s="1"/>
  <c r="AH156" i="9"/>
  <c r="AI156" i="9" s="1"/>
  <c r="AE156" i="9"/>
  <c r="AF156" i="9" s="1"/>
  <c r="AD134" i="9"/>
  <c r="AG134" i="9"/>
  <c r="AD138" i="9"/>
  <c r="AG138" i="9"/>
  <c r="AI138" i="9" s="1"/>
  <c r="AH119" i="9"/>
  <c r="AI119" i="9" s="1"/>
  <c r="AJ119" i="9"/>
  <c r="AL119" i="9" s="1"/>
  <c r="AD119" i="9"/>
  <c r="AE119" i="9" s="1"/>
  <c r="AH123" i="9"/>
  <c r="AI123" i="9" s="1"/>
  <c r="AJ123" i="9"/>
  <c r="AL123" i="9" s="1"/>
  <c r="AD123" i="9"/>
  <c r="AE123" i="9" s="1"/>
  <c r="AJ127" i="9"/>
  <c r="AL127" i="9" s="1"/>
  <c r="AD127" i="9"/>
  <c r="AE127" i="9" s="1"/>
  <c r="AH127" i="9"/>
  <c r="AI127" i="9" s="1"/>
  <c r="AD131" i="9"/>
  <c r="AH131" i="9"/>
  <c r="AI131" i="9" s="1"/>
  <c r="AJ131" i="9"/>
  <c r="AL131" i="9" s="1"/>
  <c r="AH144" i="9"/>
  <c r="AI144" i="9" s="1"/>
  <c r="AE144" i="9"/>
  <c r="AF144" i="9" s="1"/>
  <c r="AH148" i="9"/>
  <c r="AI148" i="9" s="1"/>
  <c r="AE148" i="9"/>
  <c r="AF148" i="9" s="1"/>
  <c r="AH105" i="9"/>
  <c r="AI105" i="9" s="1"/>
  <c r="AE105" i="9"/>
  <c r="AF105" i="9" s="1"/>
  <c r="AH109" i="9"/>
  <c r="AI109" i="9" s="1"/>
  <c r="AE109" i="9"/>
  <c r="AF109" i="9" s="1"/>
  <c r="AH169" i="9"/>
  <c r="AI169" i="9" s="1"/>
  <c r="AE169" i="9"/>
  <c r="AF169" i="9" s="1"/>
  <c r="AH172" i="9"/>
  <c r="AI172" i="9" s="1"/>
  <c r="AE172" i="9"/>
  <c r="AF172" i="9" s="1"/>
  <c r="AH182" i="9"/>
  <c r="AI182" i="9" s="1"/>
  <c r="AE182" i="9"/>
  <c r="AF182" i="9" s="1"/>
  <c r="AH176" i="9"/>
  <c r="AE176" i="9"/>
  <c r="AH207" i="9"/>
  <c r="AI207" i="9" s="1"/>
  <c r="AE207" i="9"/>
  <c r="AF207" i="9" s="1"/>
  <c r="AH199" i="9"/>
  <c r="AI199" i="9" s="1"/>
  <c r="AE199" i="9"/>
  <c r="AF199" i="9" s="1"/>
  <c r="AH193" i="9"/>
  <c r="AI193" i="9" s="1"/>
  <c r="AE193" i="9"/>
  <c r="AF193" i="9" s="1"/>
  <c r="AH209" i="9"/>
  <c r="AE209" i="9"/>
  <c r="AH216" i="9"/>
  <c r="AE216" i="9"/>
  <c r="AH220" i="9"/>
  <c r="AI220" i="9" s="1"/>
  <c r="AE220" i="9"/>
  <c r="AF220" i="9" s="1"/>
  <c r="AH224" i="9"/>
  <c r="AI224" i="9" s="1"/>
  <c r="AE224" i="9"/>
  <c r="AF224" i="9" s="1"/>
  <c r="AJ228" i="9"/>
  <c r="AL228" i="9" s="1"/>
  <c r="AH228" i="9"/>
  <c r="AI228" i="9" s="1"/>
  <c r="AD228" i="9"/>
  <c r="AE228" i="9" s="1"/>
  <c r="AE214" i="9"/>
  <c r="AF214" i="9" s="1"/>
  <c r="AH214" i="9"/>
  <c r="AI214" i="9" s="1"/>
  <c r="AH289" i="9"/>
  <c r="AI289" i="9" s="1"/>
  <c r="AE289" i="9"/>
  <c r="AF289" i="9" s="1"/>
  <c r="AE293" i="9"/>
  <c r="AF293" i="9" s="1"/>
  <c r="AH293" i="9"/>
  <c r="AI293" i="9" s="1"/>
  <c r="AH243" i="9"/>
  <c r="AI243" i="9" s="1"/>
  <c r="AE243" i="9"/>
  <c r="AF243" i="9" s="1"/>
  <c r="AD272" i="9"/>
  <c r="AE272" i="9" s="1"/>
  <c r="AG272" i="9"/>
  <c r="AI272" i="9" s="1"/>
  <c r="AH248" i="9"/>
  <c r="AI248" i="9" s="1"/>
  <c r="AE248" i="9"/>
  <c r="AF248" i="9" s="1"/>
  <c r="AE252" i="9"/>
  <c r="AF252" i="9" s="1"/>
  <c r="AH252" i="9"/>
  <c r="AI252" i="9" s="1"/>
  <c r="AH298" i="9"/>
  <c r="AI298" i="9" s="1"/>
  <c r="AE298" i="9"/>
  <c r="AF298" i="9" s="1"/>
  <c r="AD276" i="9"/>
  <c r="AE276" i="9" s="1"/>
  <c r="AG276" i="9"/>
  <c r="AI276" i="9" s="1"/>
  <c r="AD259" i="9"/>
  <c r="AE259" i="9" s="1"/>
  <c r="AH259" i="9"/>
  <c r="AI259" i="9" s="1"/>
  <c r="AJ259" i="9"/>
  <c r="AL259" i="9" s="1"/>
  <c r="AJ263" i="9"/>
  <c r="AL263" i="9" s="1"/>
  <c r="AD263" i="9"/>
  <c r="AE263" i="9" s="1"/>
  <c r="AH263" i="9"/>
  <c r="AI263" i="9" s="1"/>
  <c r="AJ267" i="9"/>
  <c r="AL267" i="9" s="1"/>
  <c r="AH267" i="9"/>
  <c r="AI267" i="9" s="1"/>
  <c r="AD267" i="9"/>
  <c r="AE267" i="9" s="1"/>
  <c r="AH279" i="9"/>
  <c r="AI279" i="9" s="1"/>
  <c r="AE279" i="9"/>
  <c r="AF279" i="9" s="1"/>
  <c r="AH283" i="9"/>
  <c r="AI283" i="9" s="1"/>
  <c r="AE283" i="9"/>
  <c r="AF283" i="9" s="1"/>
  <c r="AH237" i="9"/>
  <c r="AI237" i="9" s="1"/>
  <c r="AE237" i="9"/>
  <c r="AF237" i="9" s="1"/>
  <c r="AD329" i="9"/>
  <c r="AD331" i="9" s="1"/>
  <c r="AG329" i="9"/>
  <c r="AD330" i="9"/>
  <c r="AE330" i="9" s="1"/>
  <c r="AF330" i="9" s="1"/>
  <c r="AG330" i="9"/>
  <c r="AI330" i="9" s="1"/>
  <c r="AH307" i="9"/>
  <c r="AI307" i="9" s="1"/>
  <c r="AE307" i="9"/>
  <c r="AF307" i="9" s="1"/>
  <c r="AH311" i="9"/>
  <c r="AI311" i="9" s="1"/>
  <c r="AE311" i="9"/>
  <c r="AF311" i="9" s="1"/>
  <c r="AH324" i="9"/>
  <c r="AI324" i="9" s="1"/>
  <c r="AJ324" i="9"/>
  <c r="AL324" i="9" s="1"/>
  <c r="AD324" i="9"/>
  <c r="AE324" i="9" s="1"/>
  <c r="AF324" i="9" s="1"/>
  <c r="AH332" i="9"/>
  <c r="AE332" i="9"/>
  <c r="AH315" i="9"/>
  <c r="AI315" i="9" s="1"/>
  <c r="AE315" i="9"/>
  <c r="AF315" i="9" s="1"/>
  <c r="AH362" i="9"/>
  <c r="AE362" i="9"/>
  <c r="AG353" i="9"/>
  <c r="AI353" i="9" s="1"/>
  <c r="AD353" i="9"/>
  <c r="AE353" i="9" s="1"/>
  <c r="AJ344" i="9"/>
  <c r="AL344" i="9" s="1"/>
  <c r="AH344" i="9"/>
  <c r="AI344" i="9" s="1"/>
  <c r="AD344" i="9"/>
  <c r="AE344" i="9" s="1"/>
  <c r="AD348" i="9"/>
  <c r="AE348" i="9" s="1"/>
  <c r="AF348" i="9" s="1"/>
  <c r="AJ348" i="9"/>
  <c r="AL348" i="9" s="1"/>
  <c r="AH348" i="9"/>
  <c r="AI348" i="9" s="1"/>
  <c r="AE359" i="9"/>
  <c r="AF359" i="9" s="1"/>
  <c r="AH359" i="9"/>
  <c r="AI359" i="9" s="1"/>
  <c r="AH356" i="9"/>
  <c r="AE356" i="9"/>
  <c r="AH378" i="9"/>
  <c r="AI378" i="9" s="1"/>
  <c r="AE378" i="9"/>
  <c r="AF378" i="9" s="1"/>
  <c r="AH382" i="9"/>
  <c r="AE382" i="9"/>
  <c r="AD373" i="9"/>
  <c r="AJ373" i="9"/>
  <c r="AH373" i="9"/>
  <c r="AH394" i="9"/>
  <c r="AI394" i="9" s="1"/>
  <c r="AE394" i="9"/>
  <c r="AF394" i="9" s="1"/>
  <c r="AH410" i="9"/>
  <c r="AE410" i="9"/>
  <c r="AH400" i="9"/>
  <c r="AI400" i="9" s="1"/>
  <c r="AJ400" i="9"/>
  <c r="AL400" i="9" s="1"/>
  <c r="AD400" i="9"/>
  <c r="AE400" i="9" s="1"/>
  <c r="AH403" i="9"/>
  <c r="AI403" i="9" s="1"/>
  <c r="AD403" i="9"/>
  <c r="AJ403" i="9"/>
  <c r="AL403" i="9" s="1"/>
  <c r="AE418" i="9"/>
  <c r="AH418" i="9"/>
  <c r="AH440" i="9"/>
  <c r="AI440" i="9" s="1"/>
  <c r="AE440" i="9"/>
  <c r="AF440" i="9" s="1"/>
  <c r="AE444" i="9"/>
  <c r="AF444" i="9" s="1"/>
  <c r="AH444" i="9"/>
  <c r="AI444" i="9" s="1"/>
  <c r="AH421" i="9"/>
  <c r="AI421" i="9" s="1"/>
  <c r="AE421" i="9"/>
  <c r="AF421" i="9" s="1"/>
  <c r="AE422" i="9"/>
  <c r="AF422" i="9" s="1"/>
  <c r="AH422" i="9"/>
  <c r="AI422" i="9" s="1"/>
  <c r="AH447" i="9"/>
  <c r="AI447" i="9" s="1"/>
  <c r="AE447" i="9"/>
  <c r="AF447" i="9" s="1"/>
  <c r="AH416" i="9"/>
  <c r="AI416" i="9" s="1"/>
  <c r="AE416" i="9"/>
  <c r="AF416" i="9" s="1"/>
  <c r="AH450" i="9"/>
  <c r="AE450" i="9"/>
  <c r="AH463" i="9"/>
  <c r="AI463" i="9" s="1"/>
  <c r="AE463" i="9"/>
  <c r="AF463" i="9" s="1"/>
  <c r="AH472" i="9"/>
  <c r="AI472" i="9" s="1"/>
  <c r="AE472" i="9"/>
  <c r="AF472" i="9" s="1"/>
  <c r="AH476" i="9"/>
  <c r="AI476" i="9" s="1"/>
  <c r="AE476" i="9"/>
  <c r="AF476" i="9" s="1"/>
  <c r="AD483" i="9"/>
  <c r="AE483" i="9" s="1"/>
  <c r="AF483" i="9" s="1"/>
  <c r="AJ483" i="9"/>
  <c r="AL483" i="9" s="1"/>
  <c r="AH483" i="9"/>
  <c r="AI483" i="9" s="1"/>
  <c r="AH494" i="9"/>
  <c r="AE494" i="9"/>
  <c r="AH486" i="9"/>
  <c r="AE486" i="9"/>
  <c r="AH520" i="9"/>
  <c r="AE520" i="9"/>
  <c r="AH521" i="9"/>
  <c r="AI521" i="9" s="1"/>
  <c r="AE521" i="9"/>
  <c r="AF521" i="9" s="1"/>
  <c r="AH525" i="9"/>
  <c r="AI525" i="9" s="1"/>
  <c r="AE525" i="9"/>
  <c r="AF525" i="9" s="1"/>
  <c r="AH510" i="9"/>
  <c r="AI510" i="9" s="1"/>
  <c r="AE510" i="9"/>
  <c r="AF510" i="9" s="1"/>
  <c r="AH514" i="9"/>
  <c r="AI514" i="9" s="1"/>
  <c r="AE514" i="9"/>
  <c r="AF514" i="9" s="1"/>
  <c r="AG539" i="9"/>
  <c r="AI539" i="9" s="1"/>
  <c r="AD539" i="9"/>
  <c r="AD529" i="9"/>
  <c r="AJ529" i="9"/>
  <c r="AH529" i="9"/>
  <c r="AD533" i="9"/>
  <c r="AJ533" i="9"/>
  <c r="AL533" i="9" s="1"/>
  <c r="AH533" i="9"/>
  <c r="AI533" i="9" s="1"/>
  <c r="AH527" i="9"/>
  <c r="AI527" i="9" s="1"/>
  <c r="AE527" i="9"/>
  <c r="AF527" i="9" s="1"/>
  <c r="AH518" i="9"/>
  <c r="AI518" i="9" s="1"/>
  <c r="AE518" i="9"/>
  <c r="AF518" i="9" s="1"/>
  <c r="AH549" i="9"/>
  <c r="AI549" i="9" s="1"/>
  <c r="AE549" i="9"/>
  <c r="AF549" i="9" s="1"/>
  <c r="AH557" i="9"/>
  <c r="AE557" i="9"/>
  <c r="AH565" i="9"/>
  <c r="AI565" i="9" s="1"/>
  <c r="AE565" i="9"/>
  <c r="AF565" i="9" s="1"/>
  <c r="AH583" i="9"/>
  <c r="AI583" i="9" s="1"/>
  <c r="AE583" i="9"/>
  <c r="AF583" i="9" s="1"/>
  <c r="AH570" i="9"/>
  <c r="AI570" i="9" s="1"/>
  <c r="AE570" i="9"/>
  <c r="AF570" i="9" s="1"/>
  <c r="AH573" i="9"/>
  <c r="AI573" i="9" s="1"/>
  <c r="AE573" i="9"/>
  <c r="AF573" i="9" s="1"/>
  <c r="AH575" i="9"/>
  <c r="AI575" i="9" s="1"/>
  <c r="AE575" i="9"/>
  <c r="AF575" i="9" s="1"/>
  <c r="AH560" i="9"/>
  <c r="AE560" i="9"/>
  <c r="AH592" i="9"/>
  <c r="AI592" i="9" s="1"/>
  <c r="AE592" i="9"/>
  <c r="AF592" i="9" s="1"/>
  <c r="AH732" i="9"/>
  <c r="AI732" i="9" s="1"/>
  <c r="AE732" i="9"/>
  <c r="AF732" i="9" s="1"/>
  <c r="AD760" i="9"/>
  <c r="AE760" i="9" s="1"/>
  <c r="AG760" i="9"/>
  <c r="AI760" i="9" s="1"/>
  <c r="AH747" i="9"/>
  <c r="AI747" i="9" s="1"/>
  <c r="AE747" i="9"/>
  <c r="AF747" i="9" s="1"/>
  <c r="AH598" i="9"/>
  <c r="AI598" i="9" s="1"/>
  <c r="AE598" i="9"/>
  <c r="AF598" i="9" s="1"/>
  <c r="AH735" i="9"/>
  <c r="AI735" i="9" s="1"/>
  <c r="AE735" i="9"/>
  <c r="AF735" i="9" s="1"/>
  <c r="AH763" i="9"/>
  <c r="AE763" i="9"/>
  <c r="AH602" i="9"/>
  <c r="AI602" i="9" s="1"/>
  <c r="AE602" i="9"/>
  <c r="AF602" i="9" s="1"/>
  <c r="AH605" i="9"/>
  <c r="AI605" i="9" s="1"/>
  <c r="AK605" i="9" s="1"/>
  <c r="AL605" i="9" s="1"/>
  <c r="AE605" i="9"/>
  <c r="AF605" i="9" s="1"/>
  <c r="AG761" i="9"/>
  <c r="AI761" i="9" s="1"/>
  <c r="AD761" i="9"/>
  <c r="AE761" i="9" s="1"/>
  <c r="AF761" i="9" s="1"/>
  <c r="AH608" i="9"/>
  <c r="AI608" i="9" s="1"/>
  <c r="AE608" i="9"/>
  <c r="AF608" i="9" s="1"/>
  <c r="AH611" i="9"/>
  <c r="AI611" i="9" s="1"/>
  <c r="AE611" i="9"/>
  <c r="AF611" i="9" s="1"/>
  <c r="AH615" i="9"/>
  <c r="AI615" i="9" s="1"/>
  <c r="AE615" i="9"/>
  <c r="AF615" i="9" s="1"/>
  <c r="AH744" i="9"/>
  <c r="AE744" i="9"/>
  <c r="AH772" i="9"/>
  <c r="AI772" i="9" s="1"/>
  <c r="AE772" i="9"/>
  <c r="AF772" i="9" s="1"/>
  <c r="AH776" i="9"/>
  <c r="AI776" i="9" s="1"/>
  <c r="AE776" i="9"/>
  <c r="AF776" i="9" s="1"/>
  <c r="AH616" i="9"/>
  <c r="AI616" i="9" s="1"/>
  <c r="AE616" i="9"/>
  <c r="AF616" i="9" s="1"/>
  <c r="AH618" i="9"/>
  <c r="AI618" i="9" s="1"/>
  <c r="AE618" i="9"/>
  <c r="AF618" i="9" s="1"/>
  <c r="AH622" i="9"/>
  <c r="AI622" i="9" s="1"/>
  <c r="AE622" i="9"/>
  <c r="AF622" i="9" s="1"/>
  <c r="AH626" i="9"/>
  <c r="AI626" i="9" s="1"/>
  <c r="AE626" i="9"/>
  <c r="AF626" i="9" s="1"/>
  <c r="AH630" i="9"/>
  <c r="AI630" i="9" s="1"/>
  <c r="AE630" i="9"/>
  <c r="AF630" i="9" s="1"/>
  <c r="AH634" i="9"/>
  <c r="AI634" i="9" s="1"/>
  <c r="AE634" i="9"/>
  <c r="AF634" i="9" s="1"/>
  <c r="AH638" i="9"/>
  <c r="AI638" i="9" s="1"/>
  <c r="AE638" i="9"/>
  <c r="AF638" i="9" s="1"/>
  <c r="AH642" i="9"/>
  <c r="AI642" i="9" s="1"/>
  <c r="AE642" i="9"/>
  <c r="AF642" i="9" s="1"/>
  <c r="AH646" i="9"/>
  <c r="AI646" i="9" s="1"/>
  <c r="AE646" i="9"/>
  <c r="AF646" i="9" s="1"/>
  <c r="AH780" i="9"/>
  <c r="AI780" i="9" s="1"/>
  <c r="AE780" i="9"/>
  <c r="AF780" i="9" s="1"/>
  <c r="AH652" i="9"/>
  <c r="AI652" i="9" s="1"/>
  <c r="AE652" i="9"/>
  <c r="AF652" i="9" s="1"/>
  <c r="AH656" i="9"/>
  <c r="AI656" i="9" s="1"/>
  <c r="AE656" i="9"/>
  <c r="AF656" i="9" s="1"/>
  <c r="AH660" i="9"/>
  <c r="AI660" i="9" s="1"/>
  <c r="AE660" i="9"/>
  <c r="AF660" i="9" s="1"/>
  <c r="AH783" i="9"/>
  <c r="AI783" i="9" s="1"/>
  <c r="AE783" i="9"/>
  <c r="AF783" i="9" s="1"/>
  <c r="AH663" i="9"/>
  <c r="AI663" i="9" s="1"/>
  <c r="AE663" i="9"/>
  <c r="AF663" i="9" s="1"/>
  <c r="AH667" i="9"/>
  <c r="AI667" i="9" s="1"/>
  <c r="AE667" i="9"/>
  <c r="AF667" i="9" s="1"/>
  <c r="AH671" i="9"/>
  <c r="AI671" i="9" s="1"/>
  <c r="AE671" i="9"/>
  <c r="AF671" i="9" s="1"/>
  <c r="AH673" i="9"/>
  <c r="AI673" i="9" s="1"/>
  <c r="AE673" i="9"/>
  <c r="AF673" i="9" s="1"/>
  <c r="AH676" i="9"/>
  <c r="AI676" i="9" s="1"/>
  <c r="AE676" i="9"/>
  <c r="AF676" i="9" s="1"/>
  <c r="AH680" i="9"/>
  <c r="AI680" i="9" s="1"/>
  <c r="AE680" i="9"/>
  <c r="AF680" i="9" s="1"/>
  <c r="AH789" i="9"/>
  <c r="AI789" i="9" s="1"/>
  <c r="AE789" i="9"/>
  <c r="AF789" i="9" s="1"/>
  <c r="AH799" i="9"/>
  <c r="AI799" i="9" s="1"/>
  <c r="AE799" i="9"/>
  <c r="AF799" i="9" s="1"/>
  <c r="AH685" i="9"/>
  <c r="AI685" i="9" s="1"/>
  <c r="AE685" i="9"/>
  <c r="AF685" i="9" s="1"/>
  <c r="AH689" i="9"/>
  <c r="AI689" i="9" s="1"/>
  <c r="AE689" i="9"/>
  <c r="AF689" i="9" s="1"/>
  <c r="AH693" i="9"/>
  <c r="AI693" i="9" s="1"/>
  <c r="AE693" i="9"/>
  <c r="AF693" i="9" s="1"/>
  <c r="AH695" i="9"/>
  <c r="AI695" i="9" s="1"/>
  <c r="AE695" i="9"/>
  <c r="AF695" i="9" s="1"/>
  <c r="AH699" i="9"/>
  <c r="AI699" i="9" s="1"/>
  <c r="AE699" i="9"/>
  <c r="AF699" i="9" s="1"/>
  <c r="AH703" i="9"/>
  <c r="AI703" i="9" s="1"/>
  <c r="AE703" i="9"/>
  <c r="AF703" i="9" s="1"/>
  <c r="AH707" i="9"/>
  <c r="AI707" i="9" s="1"/>
  <c r="AE707" i="9"/>
  <c r="AF707" i="9" s="1"/>
  <c r="AH711" i="9"/>
  <c r="AI711" i="9" s="1"/>
  <c r="AE711" i="9"/>
  <c r="AF711" i="9" s="1"/>
  <c r="AH715" i="9"/>
  <c r="AI715" i="9" s="1"/>
  <c r="AE715" i="9"/>
  <c r="AF715" i="9" s="1"/>
  <c r="AH791" i="9"/>
  <c r="AI791" i="9" s="1"/>
  <c r="AE791" i="9"/>
  <c r="AF791" i="9" s="1"/>
  <c r="AH722" i="9"/>
  <c r="AI722" i="9" s="1"/>
  <c r="AE722" i="9"/>
  <c r="AF722" i="9" s="1"/>
  <c r="AH726" i="9"/>
  <c r="AI726" i="9" s="1"/>
  <c r="AE726" i="9"/>
  <c r="AF726" i="9" s="1"/>
  <c r="AH727" i="9"/>
  <c r="AI727" i="9" s="1"/>
  <c r="AE727" i="9"/>
  <c r="AF727" i="9" s="1"/>
  <c r="AH808" i="9"/>
  <c r="AI808" i="9" s="1"/>
  <c r="AE808" i="9"/>
  <c r="AF808" i="9" s="1"/>
  <c r="AH819" i="9"/>
  <c r="AI819" i="9" s="1"/>
  <c r="AE819" i="9"/>
  <c r="AF819" i="9" s="1"/>
  <c r="AH823" i="9"/>
  <c r="AI823" i="9" s="1"/>
  <c r="AE823" i="9"/>
  <c r="AF823" i="9" s="1"/>
  <c r="AH835" i="9"/>
  <c r="AI835" i="9" s="1"/>
  <c r="AE835" i="9"/>
  <c r="AF835" i="9" s="1"/>
  <c r="AH839" i="9"/>
  <c r="AI839" i="9" s="1"/>
  <c r="AE839" i="9"/>
  <c r="AF839" i="9" s="1"/>
  <c r="AH843" i="9"/>
  <c r="AI843" i="9" s="1"/>
  <c r="AE843" i="9"/>
  <c r="AF843" i="9" s="1"/>
  <c r="AH831" i="9"/>
  <c r="AI831" i="9" s="1"/>
  <c r="AD831" i="9"/>
  <c r="AE831" i="9" s="1"/>
  <c r="AF831" i="9" s="1"/>
  <c r="AJ831" i="9"/>
  <c r="AL831" i="9" s="1"/>
  <c r="AE827" i="9"/>
  <c r="AF827" i="9" s="1"/>
  <c r="AH827" i="9"/>
  <c r="AI827" i="9" s="1"/>
  <c r="AE854" i="9"/>
  <c r="AF854" i="9" s="1"/>
  <c r="AH854" i="9"/>
  <c r="AI854" i="9" s="1"/>
  <c r="AE858" i="9"/>
  <c r="AF858" i="9" s="1"/>
  <c r="AH858" i="9"/>
  <c r="AI858" i="9" s="1"/>
  <c r="AE868" i="9"/>
  <c r="AH868" i="9"/>
  <c r="AE871" i="9"/>
  <c r="AH871" i="9"/>
  <c r="AE922" i="9"/>
  <c r="AH922" i="9"/>
  <c r="AE895" i="9"/>
  <c r="AF895" i="9" s="1"/>
  <c r="AH895" i="9"/>
  <c r="AI895" i="9" s="1"/>
  <c r="AE875" i="9"/>
  <c r="AF875" i="9" s="1"/>
  <c r="AH875" i="9"/>
  <c r="AI875" i="9" s="1"/>
  <c r="AE931" i="9"/>
  <c r="AH931" i="9"/>
  <c r="AE879" i="9"/>
  <c r="AF879" i="9" s="1"/>
  <c r="AH879" i="9"/>
  <c r="AI879" i="9" s="1"/>
  <c r="AE882" i="9"/>
  <c r="AF882" i="9" s="1"/>
  <c r="AH882" i="9"/>
  <c r="AI882" i="9" s="1"/>
  <c r="AH885" i="9"/>
  <c r="AI885" i="9" s="1"/>
  <c r="AE885" i="9"/>
  <c r="AF885" i="9" s="1"/>
  <c r="AE886" i="9"/>
  <c r="AF886" i="9" s="1"/>
  <c r="AH886" i="9"/>
  <c r="AI886" i="9" s="1"/>
  <c r="AH909" i="9"/>
  <c r="AI909" i="9" s="1"/>
  <c r="AJ909" i="9"/>
  <c r="AL909" i="9" s="1"/>
  <c r="AD909" i="9"/>
  <c r="AE909" i="9" s="1"/>
  <c r="AF909" i="9" s="1"/>
  <c r="AJ911" i="9"/>
  <c r="AL911" i="9" s="1"/>
  <c r="AD911" i="9"/>
  <c r="AH911" i="9"/>
  <c r="AI911" i="9" s="1"/>
  <c r="AH915" i="9"/>
  <c r="AI915" i="9" s="1"/>
  <c r="AJ915" i="9"/>
  <c r="AL915" i="9" s="1"/>
  <c r="AD915" i="9"/>
  <c r="AH924" i="9"/>
  <c r="AI924" i="9" s="1"/>
  <c r="AE924" i="9"/>
  <c r="AF924" i="9" s="1"/>
  <c r="AH888" i="9"/>
  <c r="AI888" i="9" s="1"/>
  <c r="AE888" i="9"/>
  <c r="AF888" i="9" s="1"/>
  <c r="AH16" i="9"/>
  <c r="AI16" i="9" s="1"/>
  <c r="AE16" i="9"/>
  <c r="AF16" i="9" s="1"/>
  <c r="AH36" i="9"/>
  <c r="AE36" i="9"/>
  <c r="AH56" i="9"/>
  <c r="AI56" i="9" s="1"/>
  <c r="AE56" i="9"/>
  <c r="AF56" i="9" s="1"/>
  <c r="AH79" i="9"/>
  <c r="AE79" i="9"/>
  <c r="AE94" i="9"/>
  <c r="AH94" i="9"/>
  <c r="AE112" i="9"/>
  <c r="AF112" i="9" s="1"/>
  <c r="AH112" i="9"/>
  <c r="AI112" i="9" s="1"/>
  <c r="AD137" i="9"/>
  <c r="AE137" i="9" s="1"/>
  <c r="AG137" i="9"/>
  <c r="AI137" i="9" s="1"/>
  <c r="AD126" i="9"/>
  <c r="AE126" i="9" s="1"/>
  <c r="AJ126" i="9"/>
  <c r="AL126" i="9" s="1"/>
  <c r="AH126" i="9"/>
  <c r="AI126" i="9" s="1"/>
  <c r="AE147" i="9"/>
  <c r="AF147" i="9" s="1"/>
  <c r="AH147" i="9"/>
  <c r="AI147" i="9" s="1"/>
  <c r="AE168" i="9"/>
  <c r="AF168" i="9" s="1"/>
  <c r="AH168" i="9"/>
  <c r="AI168" i="9" s="1"/>
  <c r="AH185" i="9"/>
  <c r="AI185" i="9" s="1"/>
  <c r="AE185" i="9"/>
  <c r="AF185" i="9" s="1"/>
  <c r="AH192" i="9"/>
  <c r="AI192" i="9" s="1"/>
  <c r="AE192" i="9"/>
  <c r="AF192" i="9" s="1"/>
  <c r="AH223" i="9"/>
  <c r="AI223" i="9" s="1"/>
  <c r="AE223" i="9"/>
  <c r="AF223" i="9" s="1"/>
  <c r="AH292" i="9"/>
  <c r="AI292" i="9" s="1"/>
  <c r="AE292" i="9"/>
  <c r="AF292" i="9" s="1"/>
  <c r="AH247" i="9"/>
  <c r="AI247" i="9" s="1"/>
  <c r="AE247" i="9"/>
  <c r="AF247" i="9" s="1"/>
  <c r="AG275" i="9"/>
  <c r="AI275" i="9" s="1"/>
  <c r="AD275" i="9"/>
  <c r="AE275" i="9" s="1"/>
  <c r="AF275" i="9" s="1"/>
  <c r="AD266" i="9"/>
  <c r="AJ266" i="9"/>
  <c r="AL266" i="9" s="1"/>
  <c r="AH266" i="9"/>
  <c r="AI266" i="9" s="1"/>
  <c r="AH236" i="9"/>
  <c r="AI236" i="9" s="1"/>
  <c r="AE236" i="9"/>
  <c r="AF236" i="9" s="1"/>
  <c r="AH306" i="9"/>
  <c r="AE306" i="9"/>
  <c r="AD327" i="9"/>
  <c r="AE327" i="9" s="1"/>
  <c r="AF327" i="9" s="1"/>
  <c r="AH327" i="9"/>
  <c r="AI327" i="9" s="1"/>
  <c r="AJ327" i="9"/>
  <c r="AL327" i="9" s="1"/>
  <c r="AH365" i="9"/>
  <c r="AI365" i="9" s="1"/>
  <c r="AE365" i="9"/>
  <c r="AF365" i="9" s="1"/>
  <c r="AH358" i="9"/>
  <c r="AE358" i="9"/>
  <c r="AH341" i="9"/>
  <c r="AI341" i="9" s="1"/>
  <c r="AK341" i="9" s="1"/>
  <c r="AL341" i="9" s="1"/>
  <c r="AE341" i="9"/>
  <c r="AF341" i="9" s="1"/>
  <c r="AH383" i="9"/>
  <c r="AI383" i="9" s="1"/>
  <c r="AE383" i="9"/>
  <c r="AF383" i="9" s="1"/>
  <c r="AD399" i="9"/>
  <c r="AJ399" i="9"/>
  <c r="AH399" i="9"/>
  <c r="AH439" i="9"/>
  <c r="AI439" i="9" s="1"/>
  <c r="AE439" i="9"/>
  <c r="AF439" i="9" s="1"/>
  <c r="AH415" i="9"/>
  <c r="AE415" i="9"/>
  <c r="AH455" i="9"/>
  <c r="AE455" i="9"/>
  <c r="AE475" i="9"/>
  <c r="AF475" i="9" s="1"/>
  <c r="AH475" i="9"/>
  <c r="AI475" i="9" s="1"/>
  <c r="AH492" i="9"/>
  <c r="AI492" i="9" s="1"/>
  <c r="AE492" i="9"/>
  <c r="AF492" i="9" s="1"/>
  <c r="AE524" i="9"/>
  <c r="AF524" i="9" s="1"/>
  <c r="AH524" i="9"/>
  <c r="AI524" i="9" s="1"/>
  <c r="AG538" i="9"/>
  <c r="AI538" i="9" s="1"/>
  <c r="AD538" i="9"/>
  <c r="AE538" i="9" s="1"/>
  <c r="AH526" i="9"/>
  <c r="AI526" i="9" s="1"/>
  <c r="AE526" i="9"/>
  <c r="AF526" i="9" s="1"/>
  <c r="AH554" i="9"/>
  <c r="AE554" i="9"/>
  <c r="AH572" i="9"/>
  <c r="AI572" i="9" s="1"/>
  <c r="AE572" i="9"/>
  <c r="AF572" i="9" s="1"/>
  <c r="AH591" i="9"/>
  <c r="AE591" i="9"/>
  <c r="AD749" i="9"/>
  <c r="AJ749" i="9"/>
  <c r="AH749" i="9"/>
  <c r="AH751" i="9"/>
  <c r="AI751" i="9" s="1"/>
  <c r="AD751" i="9"/>
  <c r="AJ751" i="9"/>
  <c r="AL751" i="9" s="1"/>
  <c r="AE604" i="9"/>
  <c r="AF604" i="9" s="1"/>
  <c r="AK604" i="9" s="1"/>
  <c r="AL604" i="9" s="1"/>
  <c r="AH604" i="9"/>
  <c r="AI604" i="9" s="1"/>
  <c r="AH610" i="9"/>
  <c r="AI610" i="9" s="1"/>
  <c r="AE610" i="9"/>
  <c r="AF610" i="9" s="1"/>
  <c r="AH768" i="9"/>
  <c r="AI768" i="9" s="1"/>
  <c r="AE768" i="9"/>
  <c r="AF768" i="9" s="1"/>
  <c r="AH779" i="9"/>
  <c r="AI779" i="9" s="1"/>
  <c r="AE779" i="9"/>
  <c r="AF779" i="9" s="1"/>
  <c r="AH625" i="9"/>
  <c r="AI625" i="9" s="1"/>
  <c r="AE625" i="9"/>
  <c r="AF625" i="9" s="1"/>
  <c r="AH637" i="9"/>
  <c r="AI637" i="9" s="1"/>
  <c r="AE637" i="9"/>
  <c r="AF637" i="9" s="1"/>
  <c r="AH649" i="9"/>
  <c r="AI649" i="9" s="1"/>
  <c r="AE649" i="9"/>
  <c r="AF649" i="9" s="1"/>
  <c r="AH659" i="9"/>
  <c r="AI659" i="9" s="1"/>
  <c r="AE659" i="9"/>
  <c r="AF659" i="9" s="1"/>
  <c r="AH786" i="9"/>
  <c r="AI786" i="9" s="1"/>
  <c r="AE786" i="9"/>
  <c r="AF786" i="9" s="1"/>
  <c r="AH675" i="9"/>
  <c r="AI675" i="9" s="1"/>
  <c r="AE675" i="9"/>
  <c r="AF675" i="9" s="1"/>
  <c r="AH798" i="9"/>
  <c r="AI798" i="9" s="1"/>
  <c r="AE798" i="9"/>
  <c r="AF798" i="9" s="1"/>
  <c r="AH692" i="9"/>
  <c r="AI692" i="9" s="1"/>
  <c r="AE692" i="9"/>
  <c r="AF692" i="9" s="1"/>
  <c r="AH702" i="9"/>
  <c r="AI702" i="9" s="1"/>
  <c r="AE702" i="9"/>
  <c r="AF702" i="9" s="1"/>
  <c r="AE710" i="9"/>
  <c r="AF710" i="9" s="1"/>
  <c r="AH710" i="9"/>
  <c r="AI710" i="9" s="1"/>
  <c r="AE721" i="9"/>
  <c r="AF721" i="9" s="1"/>
  <c r="AK721" i="9" s="1"/>
  <c r="AL721" i="9" s="1"/>
  <c r="AH721" i="9"/>
  <c r="AI721" i="9" s="1"/>
  <c r="AH810" i="9"/>
  <c r="AE810" i="9"/>
  <c r="AE842" i="9"/>
  <c r="AF842" i="9" s="1"/>
  <c r="AH842" i="9"/>
  <c r="AI842" i="9" s="1"/>
  <c r="AH830" i="9"/>
  <c r="AD830" i="9"/>
  <c r="AJ830" i="9"/>
  <c r="AE857" i="9"/>
  <c r="AF857" i="9" s="1"/>
  <c r="AH857" i="9"/>
  <c r="AI857" i="9" s="1"/>
  <c r="AE861" i="9"/>
  <c r="AF861" i="9" s="1"/>
  <c r="AH861" i="9"/>
  <c r="AI861" i="9" s="1"/>
  <c r="AE866" i="9"/>
  <c r="AF866" i="9" s="1"/>
  <c r="AH866" i="9"/>
  <c r="AI866" i="9" s="1"/>
  <c r="AE929" i="9"/>
  <c r="AF929" i="9" s="1"/>
  <c r="AH929" i="9"/>
  <c r="AI929" i="9" s="1"/>
  <c r="AE894" i="9"/>
  <c r="AF894" i="9" s="1"/>
  <c r="AH894" i="9"/>
  <c r="AI894" i="9" s="1"/>
  <c r="AE874" i="9"/>
  <c r="AF874" i="9" s="1"/>
  <c r="AH874" i="9"/>
  <c r="AI874" i="9" s="1"/>
  <c r="AE896" i="9"/>
  <c r="AF896" i="9" s="1"/>
  <c r="AH896" i="9"/>
  <c r="AI896" i="9" s="1"/>
  <c r="AH900" i="9"/>
  <c r="AJ900" i="9"/>
  <c r="AD900" i="9"/>
  <c r="AE900" i="9" s="1"/>
  <c r="AH881" i="9"/>
  <c r="AI881" i="9" s="1"/>
  <c r="AE881" i="9"/>
  <c r="AF881" i="9" s="1"/>
  <c r="AE884" i="9"/>
  <c r="AF884" i="9" s="1"/>
  <c r="AH884" i="9"/>
  <c r="AI884" i="9" s="1"/>
  <c r="AD905" i="9"/>
  <c r="AJ905" i="9"/>
  <c r="AL905" i="9" s="1"/>
  <c r="AH905" i="9"/>
  <c r="AI905" i="9" s="1"/>
  <c r="AH908" i="9"/>
  <c r="AI908" i="9" s="1"/>
  <c r="AJ908" i="9"/>
  <c r="AL908" i="9" s="1"/>
  <c r="AD908" i="9"/>
  <c r="AE908" i="9" s="1"/>
  <c r="AD920" i="9"/>
  <c r="AD921" i="9" s="1"/>
  <c r="AG920" i="9"/>
  <c r="AH914" i="9"/>
  <c r="AI914" i="9" s="1"/>
  <c r="AJ914" i="9"/>
  <c r="AL914" i="9" s="1"/>
  <c r="AD914" i="9"/>
  <c r="AE914" i="9" s="1"/>
  <c r="AF914" i="9" s="1"/>
  <c r="AH10" i="9"/>
  <c r="AI10" i="9" s="1"/>
  <c r="AE10" i="9"/>
  <c r="AF10" i="9" s="1"/>
  <c r="AH14" i="9"/>
  <c r="AI14" i="9" s="1"/>
  <c r="AE14" i="9"/>
  <c r="AF14" i="9" s="1"/>
  <c r="AH20" i="9"/>
  <c r="AE20" i="9"/>
  <c r="AH28" i="9"/>
  <c r="AE28" i="9"/>
  <c r="AH31" i="9"/>
  <c r="AI31" i="9" s="1"/>
  <c r="AE31" i="9"/>
  <c r="AF31" i="9" s="1"/>
  <c r="AH42" i="9"/>
  <c r="AE42" i="9"/>
  <c r="AH50" i="9"/>
  <c r="AE50" i="9"/>
  <c r="AH54" i="9"/>
  <c r="AI54" i="9" s="1"/>
  <c r="AE54" i="9"/>
  <c r="AF54" i="9" s="1"/>
  <c r="AH58" i="9"/>
  <c r="AI58" i="9" s="1"/>
  <c r="AE58" i="9"/>
  <c r="AF58" i="9" s="1"/>
  <c r="AE64" i="9"/>
  <c r="AH64" i="9"/>
  <c r="AH68" i="9"/>
  <c r="AI68" i="9" s="1"/>
  <c r="AE68" i="9"/>
  <c r="AF68" i="9" s="1"/>
  <c r="AH81" i="9"/>
  <c r="AI81" i="9" s="1"/>
  <c r="AE81" i="9"/>
  <c r="AF81" i="9" s="1"/>
  <c r="AH71" i="9"/>
  <c r="AE71" i="9"/>
  <c r="AH89" i="9"/>
  <c r="AE89" i="9"/>
  <c r="AH96" i="9"/>
  <c r="AI96" i="9" s="1"/>
  <c r="AE96" i="9"/>
  <c r="AF96" i="9" s="1"/>
  <c r="AH92" i="9"/>
  <c r="AE92" i="9"/>
  <c r="AE103" i="9"/>
  <c r="AH103" i="9"/>
  <c r="AH114" i="9"/>
  <c r="AI114" i="9" s="1"/>
  <c r="AE114" i="9"/>
  <c r="AF114" i="9" s="1"/>
  <c r="AE157" i="9"/>
  <c r="AF157" i="9" s="1"/>
  <c r="AH157" i="9"/>
  <c r="AI157" i="9" s="1"/>
  <c r="AD135" i="9"/>
  <c r="AG135" i="9"/>
  <c r="AI135" i="9" s="1"/>
  <c r="AD139" i="9"/>
  <c r="AG139" i="9"/>
  <c r="AI139" i="9" s="1"/>
  <c r="AH120" i="9"/>
  <c r="AI120" i="9" s="1"/>
  <c r="AD120" i="9"/>
  <c r="AE120" i="9" s="1"/>
  <c r="AF120" i="9" s="1"/>
  <c r="AJ120" i="9"/>
  <c r="AL120" i="9" s="1"/>
  <c r="AH124" i="9"/>
  <c r="AI124" i="9" s="1"/>
  <c r="AD124" i="9"/>
  <c r="AE124" i="9" s="1"/>
  <c r="AJ124" i="9"/>
  <c r="AL124" i="9" s="1"/>
  <c r="AD128" i="9"/>
  <c r="AE128" i="9" s="1"/>
  <c r="AF128" i="9" s="1"/>
  <c r="AJ128" i="9"/>
  <c r="AL128" i="9" s="1"/>
  <c r="AH128" i="9"/>
  <c r="AI128" i="9" s="1"/>
  <c r="AD132" i="9"/>
  <c r="AE132" i="9" s="1"/>
  <c r="AJ132" i="9"/>
  <c r="AL132" i="9" s="1"/>
  <c r="AH132" i="9"/>
  <c r="AI132" i="9" s="1"/>
  <c r="AH145" i="9"/>
  <c r="AI145" i="9" s="1"/>
  <c r="AE145" i="9"/>
  <c r="AF145" i="9" s="1"/>
  <c r="AH149" i="9"/>
  <c r="AI149" i="9" s="1"/>
  <c r="AE149" i="9"/>
  <c r="AF149" i="9" s="1"/>
  <c r="AH106" i="9"/>
  <c r="AI106" i="9" s="1"/>
  <c r="AE106" i="9"/>
  <c r="AF106" i="9" s="1"/>
  <c r="AH166" i="9"/>
  <c r="AE166" i="9"/>
  <c r="AH171" i="9"/>
  <c r="AE171" i="9"/>
  <c r="AH173" i="9"/>
  <c r="AI173" i="9" s="1"/>
  <c r="AE173" i="9"/>
  <c r="AF173" i="9" s="1"/>
  <c r="AH183" i="9"/>
  <c r="AI183" i="9" s="1"/>
  <c r="AE183" i="9"/>
  <c r="AF183" i="9" s="1"/>
  <c r="AH178" i="9"/>
  <c r="AE178" i="9"/>
  <c r="AH198" i="9"/>
  <c r="AI198" i="9" s="1"/>
  <c r="AE198" i="9"/>
  <c r="AF198" i="9" s="1"/>
  <c r="AH190" i="9"/>
  <c r="AI190" i="9" s="1"/>
  <c r="AE190" i="9"/>
  <c r="AF190" i="9" s="1"/>
  <c r="AH194" i="9"/>
  <c r="AI194" i="9" s="1"/>
  <c r="AE194" i="9"/>
  <c r="AF194" i="9" s="1"/>
  <c r="AJ203" i="9"/>
  <c r="AH203" i="9"/>
  <c r="AD203" i="9"/>
  <c r="AE217" i="9"/>
  <c r="AF217" i="9" s="1"/>
  <c r="AH217" i="9"/>
  <c r="AI217" i="9" s="1"/>
  <c r="AE221" i="9"/>
  <c r="AF221" i="9" s="1"/>
  <c r="AH221" i="9"/>
  <c r="AI221" i="9" s="1"/>
  <c r="AH225" i="9"/>
  <c r="AI225" i="9" s="1"/>
  <c r="AE225" i="9"/>
  <c r="AF225" i="9" s="1"/>
  <c r="AE232" i="9"/>
  <c r="AH232" i="9"/>
  <c r="AH286" i="9"/>
  <c r="AE286" i="9"/>
  <c r="AH290" i="9"/>
  <c r="AI290" i="9" s="1"/>
  <c r="AE290" i="9"/>
  <c r="AF290" i="9" s="1"/>
  <c r="AH240" i="9"/>
  <c r="AE240" i="9"/>
  <c r="AH254" i="9"/>
  <c r="AE254" i="9"/>
  <c r="AH245" i="9"/>
  <c r="AI245" i="9" s="1"/>
  <c r="AE245" i="9"/>
  <c r="AF245" i="9" s="1"/>
  <c r="AH249" i="9"/>
  <c r="AI249" i="9" s="1"/>
  <c r="AE249" i="9"/>
  <c r="AF249" i="9" s="1"/>
  <c r="AH295" i="9"/>
  <c r="AE295" i="9"/>
  <c r="AD273" i="9"/>
  <c r="AE273" i="9" s="1"/>
  <c r="AG273" i="9"/>
  <c r="AI273" i="9" s="1"/>
  <c r="AH256" i="9"/>
  <c r="AJ256" i="9"/>
  <c r="AD256" i="9"/>
  <c r="AD260" i="9"/>
  <c r="AJ260" i="9"/>
  <c r="AL260" i="9" s="1"/>
  <c r="AH260" i="9"/>
  <c r="AI260" i="9" s="1"/>
  <c r="AH264" i="9"/>
  <c r="AI264" i="9" s="1"/>
  <c r="AJ264" i="9"/>
  <c r="AL264" i="9" s="1"/>
  <c r="AD264" i="9"/>
  <c r="AH268" i="9"/>
  <c r="AI268" i="9" s="1"/>
  <c r="AD268" i="9"/>
  <c r="AJ268" i="9"/>
  <c r="AL268" i="9" s="1"/>
  <c r="AH280" i="9"/>
  <c r="AI280" i="9" s="1"/>
  <c r="AE280" i="9"/>
  <c r="AF280" i="9" s="1"/>
  <c r="AH284" i="9"/>
  <c r="AI284" i="9" s="1"/>
  <c r="AE284" i="9"/>
  <c r="AF284" i="9" s="1"/>
  <c r="AH238" i="9"/>
  <c r="AI238" i="9" s="1"/>
  <c r="AE238" i="9"/>
  <c r="AF238" i="9" s="1"/>
  <c r="AH334" i="9"/>
  <c r="AE334" i="9"/>
  <c r="AD319" i="9"/>
  <c r="AJ319" i="9"/>
  <c r="AH319" i="9"/>
  <c r="AH308" i="9"/>
  <c r="AI308" i="9" s="1"/>
  <c r="AE308" i="9"/>
  <c r="AF308" i="9" s="1"/>
  <c r="AH321" i="9"/>
  <c r="AI321" i="9" s="1"/>
  <c r="AD321" i="9"/>
  <c r="AE321" i="9" s="1"/>
  <c r="AF321" i="9" s="1"/>
  <c r="AJ321" i="9"/>
  <c r="AL321" i="9" s="1"/>
  <c r="AH325" i="9"/>
  <c r="AI325" i="9" s="1"/>
  <c r="AD325" i="9"/>
  <c r="AE325" i="9" s="1"/>
  <c r="AF325" i="9" s="1"/>
  <c r="AJ325" i="9"/>
  <c r="AL325" i="9" s="1"/>
  <c r="AH312" i="9"/>
  <c r="AI312" i="9" s="1"/>
  <c r="AE312" i="9"/>
  <c r="AF312" i="9" s="1"/>
  <c r="AH316" i="9"/>
  <c r="AI316" i="9" s="1"/>
  <c r="AK316" i="9" s="1"/>
  <c r="AL316" i="9" s="1"/>
  <c r="AE316" i="9"/>
  <c r="AF316" i="9" s="1"/>
  <c r="AH363" i="9"/>
  <c r="AI363" i="9" s="1"/>
  <c r="AE363" i="9"/>
  <c r="AF363" i="9" s="1"/>
  <c r="AD354" i="9"/>
  <c r="AG354" i="9"/>
  <c r="AI354" i="9" s="1"/>
  <c r="AH345" i="9"/>
  <c r="AI345" i="9" s="1"/>
  <c r="AD345" i="9"/>
  <c r="AE345" i="9" s="1"/>
  <c r="AF345" i="9" s="1"/>
  <c r="AJ345" i="9"/>
  <c r="AL345" i="9" s="1"/>
  <c r="AD349" i="9"/>
  <c r="AH349" i="9"/>
  <c r="AI349" i="9" s="1"/>
  <c r="AJ349" i="9"/>
  <c r="AL349" i="9" s="1"/>
  <c r="AE349" i="9"/>
  <c r="AH360" i="9"/>
  <c r="AI360" i="9" s="1"/>
  <c r="AE360" i="9"/>
  <c r="AF360" i="9" s="1"/>
  <c r="AH375" i="9"/>
  <c r="AE375" i="9"/>
  <c r="AH379" i="9"/>
  <c r="AI379" i="9" s="1"/>
  <c r="AE379" i="9"/>
  <c r="AF379" i="9" s="1"/>
  <c r="AH385" i="9"/>
  <c r="AE385" i="9"/>
  <c r="AH370" i="9"/>
  <c r="AI370" i="9" s="1"/>
  <c r="AE370" i="9"/>
  <c r="AF370" i="9" s="1"/>
  <c r="AD390" i="9"/>
  <c r="AJ390" i="9"/>
  <c r="AH390" i="9"/>
  <c r="AH412" i="9"/>
  <c r="AE412" i="9"/>
  <c r="AD401" i="9"/>
  <c r="AE401" i="9" s="1"/>
  <c r="AF401" i="9" s="1"/>
  <c r="AH401" i="9"/>
  <c r="AI401" i="9" s="1"/>
  <c r="AJ401" i="9"/>
  <c r="AL401" i="9" s="1"/>
  <c r="AH407" i="9"/>
  <c r="AE407" i="9"/>
  <c r="AH437" i="9"/>
  <c r="AI437" i="9" s="1"/>
  <c r="AE437" i="9"/>
  <c r="AF437" i="9" s="1"/>
  <c r="AH441" i="9"/>
  <c r="AI441" i="9" s="1"/>
  <c r="AE441" i="9"/>
  <c r="AF441" i="9" s="1"/>
  <c r="AH419" i="9"/>
  <c r="AI419" i="9" s="1"/>
  <c r="AE419" i="9"/>
  <c r="AF419" i="9" s="1"/>
  <c r="AH426" i="9"/>
  <c r="AE426" i="9"/>
  <c r="AH423" i="9"/>
  <c r="AI423" i="9" s="1"/>
  <c r="AE423" i="9"/>
  <c r="AF423" i="9" s="1"/>
  <c r="AH432" i="9"/>
  <c r="AD432" i="9"/>
  <c r="AJ432" i="9"/>
  <c r="AD452" i="9"/>
  <c r="AJ452" i="9"/>
  <c r="AH452" i="9"/>
  <c r="AH458" i="9"/>
  <c r="AE458" i="9"/>
  <c r="AH470" i="9"/>
  <c r="AE470" i="9"/>
  <c r="AH473" i="9"/>
  <c r="AI473" i="9" s="1"/>
  <c r="AE473" i="9"/>
  <c r="AF473" i="9" s="1"/>
  <c r="AH477" i="9"/>
  <c r="AI477" i="9" s="1"/>
  <c r="AE477" i="9"/>
  <c r="AF477" i="9" s="1"/>
  <c r="AE466" i="9"/>
  <c r="AH466" i="9"/>
  <c r="AE489" i="9"/>
  <c r="AH489" i="9"/>
  <c r="AJ496" i="9"/>
  <c r="AD496" i="9"/>
  <c r="AH496" i="9"/>
  <c r="AH504" i="9"/>
  <c r="AE504" i="9"/>
  <c r="AH502" i="9"/>
  <c r="AE502" i="9"/>
  <c r="AH507" i="9"/>
  <c r="AI507" i="9" s="1"/>
  <c r="AE507" i="9"/>
  <c r="AF507" i="9" s="1"/>
  <c r="AH511" i="9"/>
  <c r="AI511" i="9" s="1"/>
  <c r="AE511" i="9"/>
  <c r="AF511" i="9" s="1"/>
  <c r="AH515" i="9"/>
  <c r="AI515" i="9" s="1"/>
  <c r="AE515" i="9"/>
  <c r="AF515" i="9" s="1"/>
  <c r="AG540" i="9"/>
  <c r="AI540" i="9" s="1"/>
  <c r="AD540" i="9"/>
  <c r="AE540" i="9" s="1"/>
  <c r="AF540" i="9" s="1"/>
  <c r="AJ530" i="9"/>
  <c r="AL530" i="9" s="1"/>
  <c r="AD530" i="9"/>
  <c r="AE530" i="9" s="1"/>
  <c r="AF530" i="9" s="1"/>
  <c r="AH530" i="9"/>
  <c r="AI530" i="9" s="1"/>
  <c r="AJ534" i="9"/>
  <c r="AL534" i="9" s="1"/>
  <c r="AD534" i="9"/>
  <c r="AE534" i="9" s="1"/>
  <c r="AF534" i="9" s="1"/>
  <c r="AH534" i="9"/>
  <c r="AI534" i="9" s="1"/>
  <c r="AG543" i="9"/>
  <c r="AI543" i="9" s="1"/>
  <c r="AD543" i="9"/>
  <c r="AE543" i="9" s="1"/>
  <c r="AH546" i="9"/>
  <c r="AE546" i="9"/>
  <c r="AE550" i="9"/>
  <c r="AF550" i="9" s="1"/>
  <c r="AH550" i="9"/>
  <c r="AI550" i="9" s="1"/>
  <c r="AH562" i="9"/>
  <c r="AE562" i="9"/>
  <c r="AE566" i="9"/>
  <c r="AF566" i="9" s="1"/>
  <c r="AH566" i="9"/>
  <c r="AI566" i="9" s="1"/>
  <c r="AE567" i="9"/>
  <c r="AF567" i="9" s="1"/>
  <c r="AK567" i="9" s="1"/>
  <c r="AL567" i="9" s="1"/>
  <c r="AH567" i="9"/>
  <c r="AI567" i="9" s="1"/>
  <c r="AH584" i="9"/>
  <c r="AI584" i="9" s="1"/>
  <c r="AE584" i="9"/>
  <c r="AF584" i="9" s="1"/>
  <c r="AE585" i="9"/>
  <c r="AF585" i="9" s="1"/>
  <c r="AK585" i="9" s="1"/>
  <c r="AL585" i="9" s="1"/>
  <c r="AH585" i="9"/>
  <c r="AI585" i="9" s="1"/>
  <c r="AH576" i="9"/>
  <c r="AI576" i="9" s="1"/>
  <c r="AE576" i="9"/>
  <c r="AF576" i="9" s="1"/>
  <c r="AH579" i="9"/>
  <c r="AI579" i="9" s="1"/>
  <c r="AE579" i="9"/>
  <c r="AF579" i="9" s="1"/>
  <c r="AH804" i="9"/>
  <c r="AE804" i="9"/>
  <c r="AH595" i="9"/>
  <c r="AE595" i="9"/>
  <c r="AH746" i="9"/>
  <c r="AE746" i="9"/>
  <c r="AJ750" i="9"/>
  <c r="AL750" i="9" s="1"/>
  <c r="AD750" i="9"/>
  <c r="AH750" i="9"/>
  <c r="AI750" i="9" s="1"/>
  <c r="AE599" i="9"/>
  <c r="AF599" i="9" s="1"/>
  <c r="AH599" i="9"/>
  <c r="AI599" i="9" s="1"/>
  <c r="AE736" i="9"/>
  <c r="AF736" i="9" s="1"/>
  <c r="AH736" i="9"/>
  <c r="AI736" i="9" s="1"/>
  <c r="AH764" i="9"/>
  <c r="AI764" i="9" s="1"/>
  <c r="AE764" i="9"/>
  <c r="AF764" i="9" s="1"/>
  <c r="AH603" i="9"/>
  <c r="AI603" i="9" s="1"/>
  <c r="AE603" i="9"/>
  <c r="AF603" i="9" s="1"/>
  <c r="AH606" i="9"/>
  <c r="AI606" i="9" s="1"/>
  <c r="AE606" i="9"/>
  <c r="AF606" i="9" s="1"/>
  <c r="AD753" i="9"/>
  <c r="AE753" i="9" s="1"/>
  <c r="AF753" i="9" s="1"/>
  <c r="AH753" i="9"/>
  <c r="AI753" i="9" s="1"/>
  <c r="AJ753" i="9"/>
  <c r="AL753" i="9" s="1"/>
  <c r="AE609" i="9"/>
  <c r="AF609" i="9" s="1"/>
  <c r="AK609" i="9" s="1"/>
  <c r="AL609" i="9" s="1"/>
  <c r="AH609" i="9"/>
  <c r="AI609" i="9" s="1"/>
  <c r="AE612" i="9"/>
  <c r="AF612" i="9" s="1"/>
  <c r="AH612" i="9"/>
  <c r="AI612" i="9" s="1"/>
  <c r="AH766" i="9"/>
  <c r="AI766" i="9" s="1"/>
  <c r="AE766" i="9"/>
  <c r="AF766" i="9" s="1"/>
  <c r="AE769" i="9"/>
  <c r="AF769" i="9" s="1"/>
  <c r="AH769" i="9"/>
  <c r="AI769" i="9" s="1"/>
  <c r="AH773" i="9"/>
  <c r="AI773" i="9" s="1"/>
  <c r="AE773" i="9"/>
  <c r="AF773" i="9" s="1"/>
  <c r="AH777" i="9"/>
  <c r="AI777" i="9" s="1"/>
  <c r="AE777" i="9"/>
  <c r="AF777" i="9" s="1"/>
  <c r="AE741" i="9"/>
  <c r="AF741" i="9" s="1"/>
  <c r="AK741" i="9" s="1"/>
  <c r="AL741" i="9" s="1"/>
  <c r="AH741" i="9"/>
  <c r="AI741" i="9" s="1"/>
  <c r="AH619" i="9"/>
  <c r="AI619" i="9" s="1"/>
  <c r="AE619" i="9"/>
  <c r="AF619" i="9" s="1"/>
  <c r="AE623" i="9"/>
  <c r="AF623" i="9" s="1"/>
  <c r="AK623" i="9" s="1"/>
  <c r="AL623" i="9" s="1"/>
  <c r="AH623" i="9"/>
  <c r="AI623" i="9" s="1"/>
  <c r="AH627" i="9"/>
  <c r="AI627" i="9" s="1"/>
  <c r="AE627" i="9"/>
  <c r="AF627" i="9" s="1"/>
  <c r="AE631" i="9"/>
  <c r="AF631" i="9" s="1"/>
  <c r="AK631" i="9" s="1"/>
  <c r="AL631" i="9" s="1"/>
  <c r="AH631" i="9"/>
  <c r="AI631" i="9" s="1"/>
  <c r="AH635" i="9"/>
  <c r="AI635" i="9" s="1"/>
  <c r="AE635" i="9"/>
  <c r="AF635" i="9" s="1"/>
  <c r="AH639" i="9"/>
  <c r="AI639" i="9" s="1"/>
  <c r="AE639" i="9"/>
  <c r="AF639" i="9" s="1"/>
  <c r="AE643" i="9"/>
  <c r="AF643" i="9" s="1"/>
  <c r="AH643" i="9"/>
  <c r="AI643" i="9" s="1"/>
  <c r="AH647" i="9"/>
  <c r="AI647" i="9" s="1"/>
  <c r="AE647" i="9"/>
  <c r="AF647" i="9" s="1"/>
  <c r="AE781" i="9"/>
  <c r="AF781" i="9" s="1"/>
  <c r="AH781" i="9"/>
  <c r="AI781" i="9" s="1"/>
  <c r="AE653" i="9"/>
  <c r="AF653" i="9" s="1"/>
  <c r="AK653" i="9" s="1"/>
  <c r="AL653" i="9" s="1"/>
  <c r="AH653" i="9"/>
  <c r="AI653" i="9" s="1"/>
  <c r="AE657" i="9"/>
  <c r="AF657" i="9" s="1"/>
  <c r="AH657" i="9"/>
  <c r="AI657" i="9" s="1"/>
  <c r="AH661" i="9"/>
  <c r="AI661" i="9" s="1"/>
  <c r="AE661" i="9"/>
  <c r="AF661" i="9" s="1"/>
  <c r="AE784" i="9"/>
  <c r="AF784" i="9" s="1"/>
  <c r="AH784" i="9"/>
  <c r="AI784" i="9" s="1"/>
  <c r="AH664" i="9"/>
  <c r="AI664" i="9" s="1"/>
  <c r="AE664" i="9"/>
  <c r="AF664" i="9" s="1"/>
  <c r="AH668" i="9"/>
  <c r="AI668" i="9" s="1"/>
  <c r="AE668" i="9"/>
  <c r="AF668" i="9" s="1"/>
  <c r="AE672" i="9"/>
  <c r="AF672" i="9" s="1"/>
  <c r="AK672" i="9" s="1"/>
  <c r="AL672" i="9" s="1"/>
  <c r="AH672" i="9"/>
  <c r="AI672" i="9" s="1"/>
  <c r="AH674" i="9"/>
  <c r="AI674" i="9" s="1"/>
  <c r="AE674" i="9"/>
  <c r="AF674" i="9" s="1"/>
  <c r="AE677" i="9"/>
  <c r="AF677" i="9" s="1"/>
  <c r="AK677" i="9" s="1"/>
  <c r="AL677" i="9" s="1"/>
  <c r="AH677" i="9"/>
  <c r="AI677" i="9" s="1"/>
  <c r="AH681" i="9"/>
  <c r="AI681" i="9" s="1"/>
  <c r="AE681" i="9"/>
  <c r="AF681" i="9" s="1"/>
  <c r="AE790" i="9"/>
  <c r="AF790" i="9" s="1"/>
  <c r="AK790" i="9" s="1"/>
  <c r="AL790" i="9" s="1"/>
  <c r="AH790" i="9"/>
  <c r="AI790" i="9" s="1"/>
  <c r="AH683" i="9"/>
  <c r="AI683" i="9" s="1"/>
  <c r="AE683" i="9"/>
  <c r="AF683" i="9" s="1"/>
  <c r="AH686" i="9"/>
  <c r="AI686" i="9" s="1"/>
  <c r="AE686" i="9"/>
  <c r="AF686" i="9" s="1"/>
  <c r="AH690" i="9"/>
  <c r="AI690" i="9" s="1"/>
  <c r="AE690" i="9"/>
  <c r="AF690" i="9" s="1"/>
  <c r="AH801" i="9"/>
  <c r="AE801" i="9"/>
  <c r="AH696" i="9"/>
  <c r="AI696" i="9" s="1"/>
  <c r="AE696" i="9"/>
  <c r="AF696" i="9" s="1"/>
  <c r="AH700" i="9"/>
  <c r="AI700" i="9" s="1"/>
  <c r="AE700" i="9"/>
  <c r="AF700" i="9" s="1"/>
  <c r="AH704" i="9"/>
  <c r="AI704" i="9" s="1"/>
  <c r="AE704" i="9"/>
  <c r="AF704" i="9" s="1"/>
  <c r="AH708" i="9"/>
  <c r="AI708" i="9" s="1"/>
  <c r="AE708" i="9"/>
  <c r="AF708" i="9" s="1"/>
  <c r="AH712" i="9"/>
  <c r="AI712" i="9" s="1"/>
  <c r="AE712" i="9"/>
  <c r="AF712" i="9" s="1"/>
  <c r="AH716" i="9"/>
  <c r="AI716" i="9" s="1"/>
  <c r="AE716" i="9"/>
  <c r="AF716" i="9" s="1"/>
  <c r="AH719" i="9"/>
  <c r="AI719" i="9" s="1"/>
  <c r="AE719" i="9"/>
  <c r="AF719" i="9" s="1"/>
  <c r="AH723" i="9"/>
  <c r="AI723" i="9" s="1"/>
  <c r="AE723" i="9"/>
  <c r="AF723" i="9" s="1"/>
  <c r="AH792" i="9"/>
  <c r="AI792" i="9" s="1"/>
  <c r="AE792" i="9"/>
  <c r="AF792" i="9" s="1"/>
  <c r="AH728" i="9"/>
  <c r="AI728" i="9" s="1"/>
  <c r="AE728" i="9"/>
  <c r="AF728" i="9" s="1"/>
  <c r="AH812" i="9"/>
  <c r="AE812" i="9"/>
  <c r="AH820" i="9"/>
  <c r="AI820" i="9" s="1"/>
  <c r="AE820" i="9"/>
  <c r="AF820" i="9" s="1"/>
  <c r="AH849" i="9"/>
  <c r="AE849" i="9"/>
  <c r="AE836" i="9"/>
  <c r="AF836" i="9" s="1"/>
  <c r="AK836" i="9" s="1"/>
  <c r="AL836" i="9" s="1"/>
  <c r="AH836" i="9"/>
  <c r="AI836" i="9" s="1"/>
  <c r="AE840" i="9"/>
  <c r="AF840" i="9" s="1"/>
  <c r="AH840" i="9"/>
  <c r="AI840" i="9" s="1"/>
  <c r="AE844" i="9"/>
  <c r="AF844" i="9" s="1"/>
  <c r="AK844" i="9" s="1"/>
  <c r="AL844" i="9" s="1"/>
  <c r="AH844" i="9"/>
  <c r="AI844" i="9" s="1"/>
  <c r="AE845" i="9"/>
  <c r="AF845" i="9" s="1"/>
  <c r="AH845" i="9"/>
  <c r="AI845" i="9" s="1"/>
  <c r="AE828" i="9"/>
  <c r="AF828" i="9" s="1"/>
  <c r="AH828" i="9"/>
  <c r="AI828" i="9" s="1"/>
  <c r="AE855" i="9"/>
  <c r="AF855" i="9" s="1"/>
  <c r="AH855" i="9"/>
  <c r="AI855" i="9" s="1"/>
  <c r="AE859" i="9"/>
  <c r="AF859" i="9" s="1"/>
  <c r="AH859" i="9"/>
  <c r="AI859" i="9" s="1"/>
  <c r="AE864" i="9"/>
  <c r="AH864" i="9"/>
  <c r="AE927" i="9"/>
  <c r="AH927" i="9"/>
  <c r="AE892" i="9"/>
  <c r="AH892" i="9"/>
  <c r="AE872" i="9"/>
  <c r="AF872" i="9" s="1"/>
  <c r="AH872" i="9"/>
  <c r="AI872" i="9" s="1"/>
  <c r="AE876" i="9"/>
  <c r="AF876" i="9" s="1"/>
  <c r="AH876" i="9"/>
  <c r="AI876" i="9" s="1"/>
  <c r="AE932" i="9"/>
  <c r="AF932" i="9" s="1"/>
  <c r="AH932" i="9"/>
  <c r="AI932" i="9" s="1"/>
  <c r="AD901" i="9"/>
  <c r="AE901" i="9" s="1"/>
  <c r="AJ901" i="9"/>
  <c r="AL901" i="9" s="1"/>
  <c r="AH901" i="9"/>
  <c r="AI901" i="9" s="1"/>
  <c r="AH883" i="9"/>
  <c r="AI883" i="9" s="1"/>
  <c r="AE883" i="9"/>
  <c r="AF883" i="9" s="1"/>
  <c r="AH903" i="9"/>
  <c r="AI903" i="9" s="1"/>
  <c r="AD903" i="9"/>
  <c r="AE903" i="9" s="1"/>
  <c r="AJ903" i="9"/>
  <c r="AL903" i="9" s="1"/>
  <c r="AH906" i="9"/>
  <c r="AI906" i="9" s="1"/>
  <c r="AD906" i="9"/>
  <c r="AE906" i="9" s="1"/>
  <c r="AJ906" i="9"/>
  <c r="AL906" i="9" s="1"/>
  <c r="AH910" i="9"/>
  <c r="AI910" i="9" s="1"/>
  <c r="AJ910" i="9"/>
  <c r="AL910" i="9" s="1"/>
  <c r="AD910" i="9"/>
  <c r="AE910" i="9" s="1"/>
  <c r="AF910" i="9" s="1"/>
  <c r="AD912" i="9"/>
  <c r="AJ912" i="9"/>
  <c r="AL912" i="9" s="1"/>
  <c r="AH912" i="9"/>
  <c r="AI912" i="9" s="1"/>
  <c r="AH916" i="9"/>
  <c r="AI916" i="9" s="1"/>
  <c r="AJ916" i="9"/>
  <c r="AL916" i="9" s="1"/>
  <c r="AD916" i="9"/>
  <c r="AE916" i="9" s="1"/>
  <c r="AF916" i="9" s="1"/>
  <c r="AH925" i="9"/>
  <c r="AI925" i="9" s="1"/>
  <c r="AE925" i="9"/>
  <c r="AF925" i="9" s="1"/>
  <c r="AH889" i="9"/>
  <c r="AI889" i="9" s="1"/>
  <c r="AE889" i="9"/>
  <c r="AF889" i="9" s="1"/>
  <c r="AH12" i="9"/>
  <c r="AI12" i="9" s="1"/>
  <c r="AE12" i="9"/>
  <c r="AF12" i="9" s="1"/>
  <c r="AH33" i="9"/>
  <c r="AE33" i="9"/>
  <c r="AH52" i="9"/>
  <c r="AI52" i="9" s="1"/>
  <c r="AK52" i="9" s="1"/>
  <c r="AL52" i="9" s="1"/>
  <c r="AE52" i="9"/>
  <c r="AF52" i="9" s="1"/>
  <c r="AH66" i="9"/>
  <c r="AI66" i="9" s="1"/>
  <c r="AE66" i="9"/>
  <c r="AF66" i="9" s="1"/>
  <c r="AD74" i="9"/>
  <c r="AJ74" i="9"/>
  <c r="AH74" i="9"/>
  <c r="AH152" i="9"/>
  <c r="AI152" i="9" s="1"/>
  <c r="AE152" i="9"/>
  <c r="AF152" i="9" s="1"/>
  <c r="AH159" i="9"/>
  <c r="AI159" i="9" s="1"/>
  <c r="AE159" i="9"/>
  <c r="AF159" i="9" s="1"/>
  <c r="AD122" i="9"/>
  <c r="AE122" i="9" s="1"/>
  <c r="AF122" i="9" s="1"/>
  <c r="AJ122" i="9"/>
  <c r="AL122" i="9" s="1"/>
  <c r="AH122" i="9"/>
  <c r="AI122" i="9" s="1"/>
  <c r="AH143" i="9"/>
  <c r="AI143" i="9" s="1"/>
  <c r="AE143" i="9"/>
  <c r="AF143" i="9" s="1"/>
  <c r="AE108" i="9"/>
  <c r="AF108" i="9" s="1"/>
  <c r="AK108" i="9" s="1"/>
  <c r="AL108" i="9" s="1"/>
  <c r="AH108" i="9"/>
  <c r="AI108" i="9" s="1"/>
  <c r="AH181" i="9"/>
  <c r="AI181" i="9" s="1"/>
  <c r="AE181" i="9"/>
  <c r="AF181" i="9" s="1"/>
  <c r="AH189" i="9"/>
  <c r="AI189" i="9" s="1"/>
  <c r="AE189" i="9"/>
  <c r="AF189" i="9" s="1"/>
  <c r="AH201" i="9"/>
  <c r="AI201" i="9" s="1"/>
  <c r="AE201" i="9"/>
  <c r="AF201" i="9" s="1"/>
  <c r="AH227" i="9"/>
  <c r="AD227" i="9"/>
  <c r="AE227" i="9" s="1"/>
  <c r="AJ227" i="9"/>
  <c r="AH213" i="9"/>
  <c r="AI213" i="9" s="1"/>
  <c r="AE213" i="9"/>
  <c r="AF213" i="9" s="1"/>
  <c r="AH242" i="9"/>
  <c r="AI242" i="9" s="1"/>
  <c r="AE242" i="9"/>
  <c r="AF242" i="9" s="1"/>
  <c r="AH251" i="9"/>
  <c r="AI251" i="9" s="1"/>
  <c r="AE251" i="9"/>
  <c r="AF251" i="9" s="1"/>
  <c r="AD258" i="9"/>
  <c r="AJ258" i="9"/>
  <c r="AL258" i="9" s="1"/>
  <c r="AH258" i="9"/>
  <c r="AI258" i="9" s="1"/>
  <c r="AH282" i="9"/>
  <c r="AI282" i="9" s="1"/>
  <c r="AE282" i="9"/>
  <c r="AF282" i="9" s="1"/>
  <c r="AH336" i="9"/>
  <c r="AI336" i="9" s="1"/>
  <c r="AE336" i="9"/>
  <c r="AF336" i="9" s="1"/>
  <c r="AJ323" i="9"/>
  <c r="AL323" i="9" s="1"/>
  <c r="AD323" i="9"/>
  <c r="AE323" i="9" s="1"/>
  <c r="AF323" i="9" s="1"/>
  <c r="AH323" i="9"/>
  <c r="AI323" i="9" s="1"/>
  <c r="AG352" i="9"/>
  <c r="AD352" i="9"/>
  <c r="AH347" i="9"/>
  <c r="AI347" i="9" s="1"/>
  <c r="AJ347" i="9"/>
  <c r="AL347" i="9" s="1"/>
  <c r="AD347" i="9"/>
  <c r="AH377" i="9"/>
  <c r="AI377" i="9" s="1"/>
  <c r="AE377" i="9"/>
  <c r="AF377" i="9" s="1"/>
  <c r="AH393" i="9"/>
  <c r="AE393" i="9"/>
  <c r="AH397" i="9"/>
  <c r="AE397" i="9"/>
  <c r="AH443" i="9"/>
  <c r="AI443" i="9" s="1"/>
  <c r="AE443" i="9"/>
  <c r="AF443" i="9" s="1"/>
  <c r="AH446" i="9"/>
  <c r="AE446" i="9"/>
  <c r="AH462" i="9"/>
  <c r="AI462" i="9" s="1"/>
  <c r="AE462" i="9"/>
  <c r="AF462" i="9" s="1"/>
  <c r="AH468" i="9"/>
  <c r="AI468" i="9" s="1"/>
  <c r="AE468" i="9"/>
  <c r="AF468" i="9" s="1"/>
  <c r="AH506" i="9"/>
  <c r="AI506" i="9" s="1"/>
  <c r="AE506" i="9"/>
  <c r="AF506" i="9" s="1"/>
  <c r="AE513" i="9"/>
  <c r="AF513" i="9" s="1"/>
  <c r="AH513" i="9"/>
  <c r="AI513" i="9" s="1"/>
  <c r="AH532" i="9"/>
  <c r="AI532" i="9" s="1"/>
  <c r="AJ532" i="9"/>
  <c r="AL532" i="9" s="1"/>
  <c r="AD532" i="9"/>
  <c r="AH548" i="9"/>
  <c r="AI548" i="9" s="1"/>
  <c r="AE548" i="9"/>
  <c r="AF548" i="9" s="1"/>
  <c r="AH582" i="9"/>
  <c r="AI582" i="9" s="1"/>
  <c r="AE582" i="9"/>
  <c r="AF582" i="9" s="1"/>
  <c r="AH574" i="9"/>
  <c r="AI574" i="9" s="1"/>
  <c r="AE574" i="9"/>
  <c r="AF574" i="9" s="1"/>
  <c r="AH731" i="9"/>
  <c r="AI731" i="9" s="1"/>
  <c r="AE731" i="9"/>
  <c r="AF731" i="9" s="1"/>
  <c r="AH601" i="9"/>
  <c r="AI601" i="9" s="1"/>
  <c r="AE601" i="9"/>
  <c r="AF601" i="9" s="1"/>
  <c r="AJ752" i="9"/>
  <c r="AL752" i="9" s="1"/>
  <c r="AH752" i="9"/>
  <c r="AI752" i="9" s="1"/>
  <c r="AD752" i="9"/>
  <c r="AE752" i="9" s="1"/>
  <c r="AF752" i="9" s="1"/>
  <c r="AH614" i="9"/>
  <c r="AI614" i="9" s="1"/>
  <c r="AE614" i="9"/>
  <c r="AF614" i="9" s="1"/>
  <c r="AH775" i="9"/>
  <c r="AI775" i="9" s="1"/>
  <c r="AE775" i="9"/>
  <c r="AF775" i="9" s="1"/>
  <c r="AH621" i="9"/>
  <c r="AI621" i="9" s="1"/>
  <c r="AE621" i="9"/>
  <c r="AF621" i="9" s="1"/>
  <c r="AH633" i="9"/>
  <c r="AI633" i="9" s="1"/>
  <c r="AE633" i="9"/>
  <c r="AF633" i="9" s="1"/>
  <c r="AH645" i="9"/>
  <c r="AI645" i="9" s="1"/>
  <c r="AE645" i="9"/>
  <c r="AF645" i="9" s="1"/>
  <c r="AH655" i="9"/>
  <c r="AI655" i="9" s="1"/>
  <c r="AE655" i="9"/>
  <c r="AF655" i="9" s="1"/>
  <c r="AH666" i="9"/>
  <c r="AI666" i="9" s="1"/>
  <c r="AE666" i="9"/>
  <c r="AF666" i="9" s="1"/>
  <c r="AH797" i="9"/>
  <c r="AI797" i="9" s="1"/>
  <c r="AE797" i="9"/>
  <c r="AF797" i="9" s="1"/>
  <c r="AH788" i="9"/>
  <c r="AI788" i="9" s="1"/>
  <c r="AE788" i="9"/>
  <c r="AF788" i="9" s="1"/>
  <c r="AH688" i="9"/>
  <c r="AI688" i="9" s="1"/>
  <c r="AE688" i="9"/>
  <c r="AF688" i="9" s="1"/>
  <c r="AE698" i="9"/>
  <c r="AF698" i="9" s="1"/>
  <c r="AH698" i="9"/>
  <c r="AI698" i="9" s="1"/>
  <c r="AH714" i="9"/>
  <c r="AI714" i="9" s="1"/>
  <c r="AE714" i="9"/>
  <c r="AF714" i="9" s="1"/>
  <c r="AH725" i="9"/>
  <c r="AI725" i="9" s="1"/>
  <c r="AE725" i="9"/>
  <c r="AF725" i="9" s="1"/>
  <c r="AH818" i="9"/>
  <c r="AE818" i="9"/>
  <c r="AE838" i="9"/>
  <c r="AF838" i="9" s="1"/>
  <c r="AH838" i="9"/>
  <c r="AI838" i="9" s="1"/>
  <c r="AE853" i="9"/>
  <c r="AF853" i="9" s="1"/>
  <c r="AH853" i="9"/>
  <c r="AI853" i="9" s="1"/>
  <c r="AH898" i="9"/>
  <c r="AE898" i="9"/>
  <c r="AH11" i="9"/>
  <c r="AI11" i="9" s="1"/>
  <c r="AE11" i="9"/>
  <c r="AF11" i="9" s="1"/>
  <c r="AH15" i="9"/>
  <c r="AI15" i="9" s="1"/>
  <c r="AE15" i="9"/>
  <c r="AF15" i="9" s="1"/>
  <c r="AE21" i="9"/>
  <c r="AF21" i="9" s="1"/>
  <c r="AH21" i="9"/>
  <c r="AI21" i="9" s="1"/>
  <c r="AH29" i="9"/>
  <c r="AI29" i="9" s="1"/>
  <c r="AE29" i="9"/>
  <c r="AF29" i="9" s="1"/>
  <c r="AD26" i="9"/>
  <c r="AH26" i="9"/>
  <c r="AJ26" i="9"/>
  <c r="AE45" i="9"/>
  <c r="AH45" i="9"/>
  <c r="AH51" i="9"/>
  <c r="AI51" i="9" s="1"/>
  <c r="AE51" i="9"/>
  <c r="AF51" i="9" s="1"/>
  <c r="AE55" i="9"/>
  <c r="AF55" i="9" s="1"/>
  <c r="AH55" i="9"/>
  <c r="AI55" i="9" s="1"/>
  <c r="AE59" i="9"/>
  <c r="AF59" i="9" s="1"/>
  <c r="AH59" i="9"/>
  <c r="AI59" i="9" s="1"/>
  <c r="AE65" i="9"/>
  <c r="AF65" i="9" s="1"/>
  <c r="AH65" i="9"/>
  <c r="AI65" i="9" s="1"/>
  <c r="AH77" i="9"/>
  <c r="AE77" i="9"/>
  <c r="AE82" i="9"/>
  <c r="AF82" i="9" s="1"/>
  <c r="AH82" i="9"/>
  <c r="AI82" i="9" s="1"/>
  <c r="AH72" i="9"/>
  <c r="AI72" i="9" s="1"/>
  <c r="AE72" i="9"/>
  <c r="AF72" i="9" s="1"/>
  <c r="AE87" i="9"/>
  <c r="AH87" i="9"/>
  <c r="AH97" i="9"/>
  <c r="AI97" i="9" s="1"/>
  <c r="AE97" i="9"/>
  <c r="AF97" i="9" s="1"/>
  <c r="AE151" i="9"/>
  <c r="AH151" i="9"/>
  <c r="AE111" i="9"/>
  <c r="AH111" i="9"/>
  <c r="AE115" i="9"/>
  <c r="AF115" i="9" s="1"/>
  <c r="AH115" i="9"/>
  <c r="AI115" i="9" s="1"/>
  <c r="AH158" i="9"/>
  <c r="AI158" i="9" s="1"/>
  <c r="AE158" i="9"/>
  <c r="AF158" i="9" s="1"/>
  <c r="AG136" i="9"/>
  <c r="AI136" i="9" s="1"/>
  <c r="AD136" i="9"/>
  <c r="AG140" i="9"/>
  <c r="AI140" i="9" s="1"/>
  <c r="AD140" i="9"/>
  <c r="AE140" i="9" s="1"/>
  <c r="AF140" i="9" s="1"/>
  <c r="AD121" i="9"/>
  <c r="AH121" i="9"/>
  <c r="AI121" i="9" s="1"/>
  <c r="AJ121" i="9"/>
  <c r="AL121" i="9" s="1"/>
  <c r="AH125" i="9"/>
  <c r="AI125" i="9" s="1"/>
  <c r="AJ125" i="9"/>
  <c r="AL125" i="9" s="1"/>
  <c r="AD125" i="9"/>
  <c r="AH129" i="9"/>
  <c r="AI129" i="9" s="1"/>
  <c r="AJ129" i="9"/>
  <c r="AL129" i="9" s="1"/>
  <c r="AD129" i="9"/>
  <c r="AH142" i="9"/>
  <c r="AE142" i="9"/>
  <c r="AH146" i="9"/>
  <c r="AI146" i="9" s="1"/>
  <c r="AE146" i="9"/>
  <c r="AF146" i="9" s="1"/>
  <c r="AH116" i="9"/>
  <c r="AI116" i="9" s="1"/>
  <c r="AE116" i="9"/>
  <c r="AF116" i="9" s="1"/>
  <c r="AH107" i="9"/>
  <c r="AI107" i="9" s="1"/>
  <c r="AE107" i="9"/>
  <c r="AF107" i="9" s="1"/>
  <c r="AH167" i="9"/>
  <c r="AI167" i="9" s="1"/>
  <c r="AE167" i="9"/>
  <c r="AF167" i="9" s="1"/>
  <c r="AH162" i="9"/>
  <c r="AE162" i="9"/>
  <c r="AH180" i="9"/>
  <c r="AE180" i="9"/>
  <c r="AH184" i="9"/>
  <c r="AI184" i="9" s="1"/>
  <c r="AE184" i="9"/>
  <c r="AF184" i="9" s="1"/>
  <c r="AH197" i="9"/>
  <c r="AE197" i="9"/>
  <c r="AH188" i="9"/>
  <c r="AE188" i="9"/>
  <c r="AH191" i="9"/>
  <c r="AI191" i="9" s="1"/>
  <c r="AE191" i="9"/>
  <c r="AF191" i="9" s="1"/>
  <c r="AH195" i="9"/>
  <c r="AI195" i="9" s="1"/>
  <c r="AE195" i="9"/>
  <c r="AF195" i="9" s="1"/>
  <c r="AD204" i="9"/>
  <c r="AJ204" i="9"/>
  <c r="AL204" i="9" s="1"/>
  <c r="AH204" i="9"/>
  <c r="AI204" i="9" s="1"/>
  <c r="AH218" i="9"/>
  <c r="AI218" i="9" s="1"/>
  <c r="AE218" i="9"/>
  <c r="AF218" i="9" s="1"/>
  <c r="AH222" i="9"/>
  <c r="AI222" i="9" s="1"/>
  <c r="AE222" i="9"/>
  <c r="AF222" i="9" s="1"/>
  <c r="AG230" i="9"/>
  <c r="AD230" i="9"/>
  <c r="AD231" i="9" s="1"/>
  <c r="AH212" i="9"/>
  <c r="AE212" i="9"/>
  <c r="AE287" i="9"/>
  <c r="AF287" i="9" s="1"/>
  <c r="AH287" i="9"/>
  <c r="AI287" i="9" s="1"/>
  <c r="AH291" i="9"/>
  <c r="AI291" i="9" s="1"/>
  <c r="AE291" i="9"/>
  <c r="AF291" i="9" s="1"/>
  <c r="AH241" i="9"/>
  <c r="AI241" i="9" s="1"/>
  <c r="AE241" i="9"/>
  <c r="AF241" i="9" s="1"/>
  <c r="AH244" i="9"/>
  <c r="AI244" i="9" s="1"/>
  <c r="AE244" i="9"/>
  <c r="AF244" i="9" s="1"/>
  <c r="AH246" i="9"/>
  <c r="AI246" i="9" s="1"/>
  <c r="AE246" i="9"/>
  <c r="AF246" i="9" s="1"/>
  <c r="AH250" i="9"/>
  <c r="AI250" i="9" s="1"/>
  <c r="AE250" i="9"/>
  <c r="AF250" i="9" s="1"/>
  <c r="AE296" i="9"/>
  <c r="AF296" i="9" s="1"/>
  <c r="AH296" i="9"/>
  <c r="AI296" i="9" s="1"/>
  <c r="AG274" i="9"/>
  <c r="AI274" i="9" s="1"/>
  <c r="AD274" i="9"/>
  <c r="AE274" i="9" s="1"/>
  <c r="AF274" i="9" s="1"/>
  <c r="AD257" i="9"/>
  <c r="AE257" i="9" s="1"/>
  <c r="AH257" i="9"/>
  <c r="AI257" i="9" s="1"/>
  <c r="AJ257" i="9"/>
  <c r="AL257" i="9" s="1"/>
  <c r="AH261" i="9"/>
  <c r="AI261" i="9" s="1"/>
  <c r="AD261" i="9"/>
  <c r="AJ261" i="9"/>
  <c r="AL261" i="9" s="1"/>
  <c r="AJ265" i="9"/>
  <c r="AL265" i="9" s="1"/>
  <c r="AD265" i="9"/>
  <c r="AH265" i="9"/>
  <c r="AI265" i="9" s="1"/>
  <c r="AD269" i="9"/>
  <c r="AE269" i="9" s="1"/>
  <c r="AH269" i="9"/>
  <c r="AI269" i="9" s="1"/>
  <c r="AJ269" i="9"/>
  <c r="AL269" i="9" s="1"/>
  <c r="AH281" i="9"/>
  <c r="AI281" i="9" s="1"/>
  <c r="AE281" i="9"/>
  <c r="AF281" i="9" s="1"/>
  <c r="AH235" i="9"/>
  <c r="AE235" i="9"/>
  <c r="AH303" i="9"/>
  <c r="AE303" i="9"/>
  <c r="AH335" i="9"/>
  <c r="AI335" i="9" s="1"/>
  <c r="AE335" i="9"/>
  <c r="AF335" i="9" s="1"/>
  <c r="AH320" i="9"/>
  <c r="AI320" i="9" s="1"/>
  <c r="AD320" i="9"/>
  <c r="AE320" i="9" s="1"/>
  <c r="AF320" i="9" s="1"/>
  <c r="AJ320" i="9"/>
  <c r="AL320" i="9" s="1"/>
  <c r="AE309" i="9"/>
  <c r="AF309" i="9" s="1"/>
  <c r="AH309" i="9"/>
  <c r="AI309" i="9" s="1"/>
  <c r="AJ322" i="9"/>
  <c r="AL322" i="9" s="1"/>
  <c r="AH322" i="9"/>
  <c r="AI322" i="9" s="1"/>
  <c r="AD322" i="9"/>
  <c r="AE322" i="9" s="1"/>
  <c r="AF322" i="9" s="1"/>
  <c r="AD326" i="9"/>
  <c r="AE326" i="9" s="1"/>
  <c r="AF326" i="9" s="1"/>
  <c r="AH326" i="9"/>
  <c r="AI326" i="9" s="1"/>
  <c r="AJ326" i="9"/>
  <c r="AL326" i="9" s="1"/>
  <c r="AH313" i="9"/>
  <c r="AI313" i="9" s="1"/>
  <c r="AE313" i="9"/>
  <c r="AF313" i="9" s="1"/>
  <c r="AH317" i="9"/>
  <c r="AI317" i="9" s="1"/>
  <c r="AE317" i="9"/>
  <c r="AF317" i="9" s="1"/>
  <c r="AH364" i="9"/>
  <c r="AI364" i="9" s="1"/>
  <c r="AE364" i="9"/>
  <c r="AF364" i="9" s="1"/>
  <c r="AJ343" i="9"/>
  <c r="AH343" i="9"/>
  <c r="AD343" i="9"/>
  <c r="AH346" i="9"/>
  <c r="AI346" i="9" s="1"/>
  <c r="AJ346" i="9"/>
  <c r="AL346" i="9" s="1"/>
  <c r="AD346" i="9"/>
  <c r="AH350" i="9"/>
  <c r="AI350" i="9" s="1"/>
  <c r="AD350" i="9"/>
  <c r="AJ350" i="9"/>
  <c r="AL350" i="9" s="1"/>
  <c r="AE340" i="9"/>
  <c r="AF340" i="9" s="1"/>
  <c r="AH340" i="9"/>
  <c r="AI340" i="9" s="1"/>
  <c r="AH376" i="9"/>
  <c r="AI376" i="9" s="1"/>
  <c r="AE376" i="9"/>
  <c r="AF376" i="9" s="1"/>
  <c r="AK376" i="9" s="1"/>
  <c r="AL376" i="9" s="1"/>
  <c r="AH380" i="9"/>
  <c r="AI380" i="9" s="1"/>
  <c r="AE380" i="9"/>
  <c r="AF380" i="9" s="1"/>
  <c r="AH369" i="9"/>
  <c r="AI369" i="9" s="1"/>
  <c r="AE369" i="9"/>
  <c r="AF369" i="9" s="1"/>
  <c r="AK369" i="9" s="1"/>
  <c r="AL369" i="9" s="1"/>
  <c r="AE371" i="9"/>
  <c r="AF371" i="9" s="1"/>
  <c r="AH371" i="9"/>
  <c r="AI371" i="9" s="1"/>
  <c r="AH391" i="9"/>
  <c r="AI391" i="9" s="1"/>
  <c r="AD391" i="9"/>
  <c r="AJ391" i="9"/>
  <c r="AL391" i="9" s="1"/>
  <c r="AD405" i="9"/>
  <c r="AD406" i="9" s="1"/>
  <c r="AG405" i="9"/>
  <c r="AH402" i="9"/>
  <c r="AI402" i="9" s="1"/>
  <c r="AD402" i="9"/>
  <c r="AJ402" i="9"/>
  <c r="AL402" i="9" s="1"/>
  <c r="AE408" i="9"/>
  <c r="AF408" i="9" s="1"/>
  <c r="AH408" i="9"/>
  <c r="AI408" i="9" s="1"/>
  <c r="AH438" i="9"/>
  <c r="AI438" i="9" s="1"/>
  <c r="AE438" i="9"/>
  <c r="AF438" i="9" s="1"/>
  <c r="AE442" i="9"/>
  <c r="AF442" i="9" s="1"/>
  <c r="AH442" i="9"/>
  <c r="AI442" i="9" s="1"/>
  <c r="AH430" i="9"/>
  <c r="AE430" i="9"/>
  <c r="AE428" i="9"/>
  <c r="AH428" i="9"/>
  <c r="AH424" i="9"/>
  <c r="AI424" i="9" s="1"/>
  <c r="AE424" i="9"/>
  <c r="AF424" i="9" s="1"/>
  <c r="AD433" i="9"/>
  <c r="AE433" i="9" s="1"/>
  <c r="AF433" i="9" s="1"/>
  <c r="AJ433" i="9"/>
  <c r="AL433" i="9" s="1"/>
  <c r="AH433" i="9"/>
  <c r="AI433" i="9" s="1"/>
  <c r="AD453" i="9"/>
  <c r="AH453" i="9"/>
  <c r="AI453" i="9" s="1"/>
  <c r="AJ453" i="9"/>
  <c r="AL453" i="9" s="1"/>
  <c r="AH461" i="9"/>
  <c r="AE461" i="9"/>
  <c r="AH480" i="9"/>
  <c r="AE480" i="9"/>
  <c r="AH474" i="9"/>
  <c r="AI474" i="9" s="1"/>
  <c r="AE474" i="9"/>
  <c r="AF474" i="9" s="1"/>
  <c r="AH478" i="9"/>
  <c r="AI478" i="9" s="1"/>
  <c r="AE478" i="9"/>
  <c r="AF478" i="9" s="1"/>
  <c r="AH467" i="9"/>
  <c r="AI467" i="9" s="1"/>
  <c r="AE467" i="9"/>
  <c r="AF467" i="9" s="1"/>
  <c r="AH491" i="9"/>
  <c r="AE491" i="9"/>
  <c r="AH487" i="9"/>
  <c r="AI487" i="9" s="1"/>
  <c r="AE487" i="9"/>
  <c r="AF487" i="9" s="1"/>
  <c r="AH505" i="9"/>
  <c r="AI505" i="9" s="1"/>
  <c r="AE505" i="9"/>
  <c r="AF505" i="9" s="1"/>
  <c r="AH523" i="9"/>
  <c r="AE523" i="9"/>
  <c r="AH508" i="9"/>
  <c r="AI508" i="9" s="1"/>
  <c r="AE508" i="9"/>
  <c r="AF508" i="9" s="1"/>
  <c r="AH512" i="9"/>
  <c r="AI512" i="9" s="1"/>
  <c r="AE512" i="9"/>
  <c r="AF512" i="9" s="1"/>
  <c r="AD537" i="9"/>
  <c r="AG537" i="9"/>
  <c r="AD541" i="9"/>
  <c r="AE541" i="9" s="1"/>
  <c r="AF541" i="9" s="1"/>
  <c r="AG541" i="9"/>
  <c r="AI541" i="9" s="1"/>
  <c r="AH531" i="9"/>
  <c r="AI531" i="9" s="1"/>
  <c r="AD531" i="9"/>
  <c r="AJ531" i="9"/>
  <c r="AL531" i="9" s="1"/>
  <c r="AH535" i="9"/>
  <c r="AI535" i="9" s="1"/>
  <c r="AD535" i="9"/>
  <c r="AJ535" i="9"/>
  <c r="AL535" i="9" s="1"/>
  <c r="AH516" i="9"/>
  <c r="AI516" i="9" s="1"/>
  <c r="AE516" i="9"/>
  <c r="AF516" i="9" s="1"/>
  <c r="AH547" i="9"/>
  <c r="AI547" i="9" s="1"/>
  <c r="AE547" i="9"/>
  <c r="AF547" i="9" s="1"/>
  <c r="AH551" i="9"/>
  <c r="AI551" i="9" s="1"/>
  <c r="AE551" i="9"/>
  <c r="AF551" i="9" s="1"/>
  <c r="AH563" i="9"/>
  <c r="AI563" i="9" s="1"/>
  <c r="AE563" i="9"/>
  <c r="AF563" i="9" s="1"/>
  <c r="AH581" i="9"/>
  <c r="AE581" i="9"/>
  <c r="AH568" i="9"/>
  <c r="AI568" i="9" s="1"/>
  <c r="AE568" i="9"/>
  <c r="AF568" i="9" s="1"/>
  <c r="AH571" i="9"/>
  <c r="AI571" i="9" s="1"/>
  <c r="AE571" i="9"/>
  <c r="AF571" i="9" s="1"/>
  <c r="AH587" i="9"/>
  <c r="AD587" i="9"/>
  <c r="AJ587" i="9"/>
  <c r="AH577" i="9"/>
  <c r="AI577" i="9" s="1"/>
  <c r="AE577" i="9"/>
  <c r="AF577" i="9" s="1"/>
  <c r="AD588" i="9"/>
  <c r="AJ588" i="9"/>
  <c r="AL588" i="9" s="1"/>
  <c r="AH588" i="9"/>
  <c r="AI588" i="9" s="1"/>
  <c r="AH730" i="9"/>
  <c r="AE730" i="9"/>
  <c r="AH733" i="9"/>
  <c r="AI733" i="9" s="1"/>
  <c r="AE733" i="9"/>
  <c r="AF733" i="9" s="1"/>
  <c r="AH734" i="9"/>
  <c r="AI734" i="9" s="1"/>
  <c r="AE734" i="9"/>
  <c r="AF734" i="9" s="1"/>
  <c r="AH596" i="9"/>
  <c r="AI596" i="9" s="1"/>
  <c r="AE596" i="9"/>
  <c r="AF596" i="9" s="1"/>
  <c r="AH600" i="9"/>
  <c r="AI600" i="9" s="1"/>
  <c r="AE600" i="9"/>
  <c r="AF600" i="9" s="1"/>
  <c r="AH737" i="9"/>
  <c r="AI737" i="9" s="1"/>
  <c r="AE737" i="9"/>
  <c r="AF737" i="9" s="1"/>
  <c r="AH765" i="9"/>
  <c r="AI765" i="9" s="1"/>
  <c r="AE765" i="9"/>
  <c r="AF765" i="9" s="1"/>
  <c r="AH739" i="9"/>
  <c r="AI739" i="9" s="1"/>
  <c r="AE739" i="9"/>
  <c r="AF739" i="9" s="1"/>
  <c r="AH607" i="9"/>
  <c r="AI607" i="9" s="1"/>
  <c r="AE607" i="9"/>
  <c r="AF607" i="9" s="1"/>
  <c r="AH754" i="9"/>
  <c r="AI754" i="9" s="1"/>
  <c r="AD754" i="9"/>
  <c r="AE754" i="9" s="1"/>
  <c r="AJ754" i="9"/>
  <c r="AL754" i="9" s="1"/>
  <c r="AH740" i="9"/>
  <c r="AI740" i="9" s="1"/>
  <c r="AE740" i="9"/>
  <c r="AF740" i="9" s="1"/>
  <c r="AH613" i="9"/>
  <c r="AI613" i="9" s="1"/>
  <c r="AE613" i="9"/>
  <c r="AF613" i="9" s="1"/>
  <c r="AH767" i="9"/>
  <c r="AI767" i="9" s="1"/>
  <c r="AE767" i="9"/>
  <c r="AF767" i="9" s="1"/>
  <c r="AH770" i="9"/>
  <c r="AI770" i="9" s="1"/>
  <c r="AE770" i="9"/>
  <c r="AF770" i="9" s="1"/>
  <c r="AH774" i="9"/>
  <c r="AI774" i="9" s="1"/>
  <c r="AE774" i="9"/>
  <c r="AF774" i="9" s="1"/>
  <c r="AH778" i="9"/>
  <c r="AI778" i="9" s="1"/>
  <c r="AE778" i="9"/>
  <c r="AF778" i="9" s="1"/>
  <c r="AH742" i="9"/>
  <c r="AI742" i="9" s="1"/>
  <c r="AE742" i="9"/>
  <c r="AF742" i="9" s="1"/>
  <c r="AH620" i="9"/>
  <c r="AI620" i="9" s="1"/>
  <c r="AE620" i="9"/>
  <c r="AF620" i="9" s="1"/>
  <c r="AH624" i="9"/>
  <c r="AI624" i="9" s="1"/>
  <c r="AE624" i="9"/>
  <c r="AF624" i="9" s="1"/>
  <c r="AH628" i="9"/>
  <c r="AI628" i="9" s="1"/>
  <c r="AE628" i="9"/>
  <c r="AF628" i="9" s="1"/>
  <c r="AH632" i="9"/>
  <c r="AI632" i="9" s="1"/>
  <c r="AE632" i="9"/>
  <c r="AF632" i="9" s="1"/>
  <c r="AH636" i="9"/>
  <c r="AI636" i="9" s="1"/>
  <c r="AE636" i="9"/>
  <c r="AF636" i="9" s="1"/>
  <c r="AH640" i="9"/>
  <c r="AI640" i="9" s="1"/>
  <c r="AE640" i="9"/>
  <c r="AF640" i="9" s="1"/>
  <c r="AH644" i="9"/>
  <c r="AI644" i="9" s="1"/>
  <c r="AE644" i="9"/>
  <c r="AF644" i="9" s="1"/>
  <c r="AH648" i="9"/>
  <c r="AI648" i="9" s="1"/>
  <c r="AE648" i="9"/>
  <c r="AF648" i="9" s="1"/>
  <c r="AH650" i="9"/>
  <c r="AI650" i="9" s="1"/>
  <c r="AE650" i="9"/>
  <c r="AF650" i="9" s="1"/>
  <c r="AH654" i="9"/>
  <c r="AI654" i="9" s="1"/>
  <c r="AE654" i="9"/>
  <c r="AF654" i="9" s="1"/>
  <c r="AH658" i="9"/>
  <c r="AI658" i="9" s="1"/>
  <c r="AE658" i="9"/>
  <c r="AF658" i="9" s="1"/>
  <c r="AH662" i="9"/>
  <c r="AI662" i="9" s="1"/>
  <c r="AE662" i="9"/>
  <c r="AF662" i="9" s="1"/>
  <c r="AH785" i="9"/>
  <c r="AI785" i="9" s="1"/>
  <c r="AE785" i="9"/>
  <c r="AF785" i="9" s="1"/>
  <c r="AH665" i="9"/>
  <c r="AI665" i="9" s="1"/>
  <c r="AE665" i="9"/>
  <c r="AF665" i="9" s="1"/>
  <c r="AH669" i="9"/>
  <c r="AI669" i="9" s="1"/>
  <c r="AE669" i="9"/>
  <c r="AF669" i="9" s="1"/>
  <c r="AH796" i="9"/>
  <c r="AE796" i="9"/>
  <c r="AH756" i="9"/>
  <c r="AI756" i="9" s="1"/>
  <c r="AD756" i="9"/>
  <c r="AJ756" i="9"/>
  <c r="AL756" i="9" s="1"/>
  <c r="AH678" i="9"/>
  <c r="AI678" i="9" s="1"/>
  <c r="AE678" i="9"/>
  <c r="AF678" i="9" s="1"/>
  <c r="AH787" i="9"/>
  <c r="AI787" i="9" s="1"/>
  <c r="AE787" i="9"/>
  <c r="AF787" i="9" s="1"/>
  <c r="AH682" i="9"/>
  <c r="AI682" i="9" s="1"/>
  <c r="AE682" i="9"/>
  <c r="AF682" i="9" s="1"/>
  <c r="AH684" i="9"/>
  <c r="AI684" i="9" s="1"/>
  <c r="AE684" i="9"/>
  <c r="AF684" i="9" s="1"/>
  <c r="AH687" i="9"/>
  <c r="AI687" i="9" s="1"/>
  <c r="AE687" i="9"/>
  <c r="AF687" i="9" s="1"/>
  <c r="AH691" i="9"/>
  <c r="AI691" i="9" s="1"/>
  <c r="AE691" i="9"/>
  <c r="AF691" i="9" s="1"/>
  <c r="AH802" i="9"/>
  <c r="AI802" i="9" s="1"/>
  <c r="AE802" i="9"/>
  <c r="AF802" i="9" s="1"/>
  <c r="AH697" i="9"/>
  <c r="AI697" i="9" s="1"/>
  <c r="AE697" i="9"/>
  <c r="AF697" i="9" s="1"/>
  <c r="AH701" i="9"/>
  <c r="AI701" i="9" s="1"/>
  <c r="AE701" i="9"/>
  <c r="AF701" i="9" s="1"/>
  <c r="AH705" i="9"/>
  <c r="AI705" i="9" s="1"/>
  <c r="AE705" i="9"/>
  <c r="AF705" i="9" s="1"/>
  <c r="AH709" i="9"/>
  <c r="AI709" i="9" s="1"/>
  <c r="AE709" i="9"/>
  <c r="AF709" i="9" s="1"/>
  <c r="AH713" i="9"/>
  <c r="AI713" i="9" s="1"/>
  <c r="AE713" i="9"/>
  <c r="AF713" i="9" s="1"/>
  <c r="AH717" i="9"/>
  <c r="AI717" i="9" s="1"/>
  <c r="AE717" i="9"/>
  <c r="AF717" i="9" s="1"/>
  <c r="AH720" i="9"/>
  <c r="AI720" i="9" s="1"/>
  <c r="AE720" i="9"/>
  <c r="AF720" i="9" s="1"/>
  <c r="AH724" i="9"/>
  <c r="AI724" i="9" s="1"/>
  <c r="AE724" i="9"/>
  <c r="AF724" i="9" s="1"/>
  <c r="AH793" i="9"/>
  <c r="AI793" i="9" s="1"/>
  <c r="AE793" i="9"/>
  <c r="AF793" i="9" s="1"/>
  <c r="AH807" i="9"/>
  <c r="AE807" i="9"/>
  <c r="AH815" i="9"/>
  <c r="AE815" i="9"/>
  <c r="AH821" i="9"/>
  <c r="AI821" i="9" s="1"/>
  <c r="AE821" i="9"/>
  <c r="AF821" i="9" s="1"/>
  <c r="AH833" i="9"/>
  <c r="AE833" i="9"/>
  <c r="AE837" i="9"/>
  <c r="AF837" i="9" s="1"/>
  <c r="AH837" i="9"/>
  <c r="AI837" i="9" s="1"/>
  <c r="AE841" i="9"/>
  <c r="AF841" i="9" s="1"/>
  <c r="AH841" i="9"/>
  <c r="AI841" i="9" s="1"/>
  <c r="AE826" i="9"/>
  <c r="AH826" i="9"/>
  <c r="AH846" i="9"/>
  <c r="AI846" i="9" s="1"/>
  <c r="AE846" i="9"/>
  <c r="AF846" i="9" s="1"/>
  <c r="AH852" i="9"/>
  <c r="AE852" i="9"/>
  <c r="AH856" i="9"/>
  <c r="AI856" i="9" s="1"/>
  <c r="AE856" i="9"/>
  <c r="AF856" i="9" s="1"/>
  <c r="AH860" i="9"/>
  <c r="AI860" i="9" s="1"/>
  <c r="AE860" i="9"/>
  <c r="AF860" i="9" s="1"/>
  <c r="AH865" i="9"/>
  <c r="AI865" i="9" s="1"/>
  <c r="AE865" i="9"/>
  <c r="AF865" i="9" s="1"/>
  <c r="AH928" i="9"/>
  <c r="AI928" i="9" s="1"/>
  <c r="AE928" i="9"/>
  <c r="AF928" i="9" s="1"/>
  <c r="AH893" i="9"/>
  <c r="AI893" i="9" s="1"/>
  <c r="AE893" i="9"/>
  <c r="AF893" i="9" s="1"/>
  <c r="AH873" i="9"/>
  <c r="AI873" i="9" s="1"/>
  <c r="AE873" i="9"/>
  <c r="AF873" i="9" s="1"/>
  <c r="AH877" i="9"/>
  <c r="AI877" i="9" s="1"/>
  <c r="AE877" i="9"/>
  <c r="AF877" i="9" s="1"/>
  <c r="AH878" i="9"/>
  <c r="AI878" i="9" s="1"/>
  <c r="AE878" i="9"/>
  <c r="AF878" i="9" s="1"/>
  <c r="AE880" i="9"/>
  <c r="AF880" i="9" s="1"/>
  <c r="AH880" i="9"/>
  <c r="AI880" i="9" s="1"/>
  <c r="AH902" i="9"/>
  <c r="AI902" i="9" s="1"/>
  <c r="AD902" i="9"/>
  <c r="AE902" i="9" s="1"/>
  <c r="AF902" i="9" s="1"/>
  <c r="AJ902" i="9"/>
  <c r="AL902" i="9" s="1"/>
  <c r="AJ904" i="9"/>
  <c r="AL904" i="9" s="1"/>
  <c r="AD904" i="9"/>
  <c r="AE904" i="9" s="1"/>
  <c r="AF904" i="9" s="1"/>
  <c r="AH904" i="9"/>
  <c r="AI904" i="9" s="1"/>
  <c r="AH907" i="9"/>
  <c r="AI907" i="9" s="1"/>
  <c r="AD907" i="9"/>
  <c r="AE907" i="9" s="1"/>
  <c r="AF907" i="9" s="1"/>
  <c r="AJ907" i="9"/>
  <c r="AL907" i="9" s="1"/>
  <c r="AE887" i="9"/>
  <c r="AF887" i="9" s="1"/>
  <c r="AH887" i="9"/>
  <c r="AI887" i="9" s="1"/>
  <c r="AD913" i="9"/>
  <c r="AE913" i="9" s="1"/>
  <c r="AH913" i="9"/>
  <c r="AI913" i="9" s="1"/>
  <c r="AJ913" i="9"/>
  <c r="AL913" i="9" s="1"/>
  <c r="AH923" i="9"/>
  <c r="AI923" i="9" s="1"/>
  <c r="AE923" i="9"/>
  <c r="AF923" i="9" s="1"/>
  <c r="AH917" i="9"/>
  <c r="AI917" i="9" s="1"/>
  <c r="AD917" i="9"/>
  <c r="AJ917" i="9"/>
  <c r="AL917" i="9" s="1"/>
  <c r="AH890" i="9"/>
  <c r="AI890" i="9" s="1"/>
  <c r="AE890" i="9"/>
  <c r="AF890" i="9" s="1"/>
  <c r="AJ45" i="7"/>
  <c r="AG45" i="7"/>
  <c r="AD45" i="7"/>
  <c r="X45" i="7"/>
  <c r="AA45" i="7"/>
  <c r="U45" i="7"/>
  <c r="AJ56" i="7"/>
  <c r="AG56" i="7"/>
  <c r="AH56" i="7"/>
  <c r="AD56" i="7"/>
  <c r="AA56" i="7"/>
  <c r="Y56" i="7"/>
  <c r="U56" i="7"/>
  <c r="X56" i="7"/>
  <c r="AJ87" i="7"/>
  <c r="AJ88" i="7" s="1"/>
  <c r="AG87" i="7"/>
  <c r="AG88" i="7" s="1"/>
  <c r="AA87" i="7"/>
  <c r="AA88" i="7" s="1"/>
  <c r="AD87" i="7"/>
  <c r="AD88" i="7" s="1"/>
  <c r="X87" i="7"/>
  <c r="X88" i="7" s="1"/>
  <c r="U87" i="7"/>
  <c r="U88" i="7" s="1"/>
  <c r="AJ95" i="7"/>
  <c r="AG95" i="7"/>
  <c r="AD95" i="7"/>
  <c r="AE95" i="7" s="1"/>
  <c r="AF95" i="7" s="1"/>
  <c r="AA95" i="7"/>
  <c r="X95" i="7"/>
  <c r="U95" i="7"/>
  <c r="AJ107" i="7"/>
  <c r="AG107" i="7"/>
  <c r="AD107" i="7"/>
  <c r="AA107" i="7"/>
  <c r="X107" i="7"/>
  <c r="U107" i="7"/>
  <c r="AJ136" i="7"/>
  <c r="AG136" i="7"/>
  <c r="AH136" i="7"/>
  <c r="AD136" i="7"/>
  <c r="AE136" i="7" s="1"/>
  <c r="AF136" i="7" s="1"/>
  <c r="AA136" i="7"/>
  <c r="Y136" i="7"/>
  <c r="X136" i="7"/>
  <c r="U136" i="7"/>
  <c r="AK124" i="7"/>
  <c r="AJ124" i="7"/>
  <c r="AG124" i="7"/>
  <c r="AD124" i="7"/>
  <c r="AB124" i="7"/>
  <c r="AA124" i="7"/>
  <c r="X124" i="7"/>
  <c r="U124" i="7"/>
  <c r="AJ164" i="7"/>
  <c r="AJ165" i="7" s="1"/>
  <c r="AG164" i="7"/>
  <c r="AG165" i="7" s="1"/>
  <c r="AD164" i="7"/>
  <c r="X164" i="7"/>
  <c r="X165" i="7" s="1"/>
  <c r="AA164" i="7"/>
  <c r="AA165" i="7" s="1"/>
  <c r="U164" i="7"/>
  <c r="U165" i="7" s="1"/>
  <c r="AJ167" i="7"/>
  <c r="AG167" i="7"/>
  <c r="AA167" i="7"/>
  <c r="AD167" i="7"/>
  <c r="X167" i="7"/>
  <c r="U167" i="7"/>
  <c r="AJ206" i="7"/>
  <c r="AG206" i="7"/>
  <c r="AA206" i="7"/>
  <c r="AD206" i="7"/>
  <c r="X206" i="7"/>
  <c r="U206" i="7"/>
  <c r="AJ16" i="7"/>
  <c r="AG16" i="7"/>
  <c r="AD16" i="7"/>
  <c r="AA16" i="7"/>
  <c r="X16" i="7"/>
  <c r="U16" i="7"/>
  <c r="AJ71" i="7"/>
  <c r="AG71" i="7"/>
  <c r="AD71" i="7"/>
  <c r="AA71" i="7"/>
  <c r="X71" i="7"/>
  <c r="U71" i="7"/>
  <c r="AJ80" i="7"/>
  <c r="AG80" i="7"/>
  <c r="AD80" i="7"/>
  <c r="AA80" i="7"/>
  <c r="X80" i="7"/>
  <c r="U80" i="7"/>
  <c r="AJ156" i="7"/>
  <c r="AG156" i="7"/>
  <c r="AD156" i="7"/>
  <c r="AA156" i="7"/>
  <c r="X156" i="7"/>
  <c r="U156" i="7"/>
  <c r="AJ10" i="7"/>
  <c r="AG10" i="7"/>
  <c r="AD10" i="7"/>
  <c r="AA10" i="7"/>
  <c r="X10" i="7"/>
  <c r="U10" i="7"/>
  <c r="AJ12" i="7"/>
  <c r="AG12" i="7"/>
  <c r="AD12" i="7"/>
  <c r="AA12" i="7"/>
  <c r="X12" i="7"/>
  <c r="U12" i="7"/>
  <c r="AJ21" i="7"/>
  <c r="AG21" i="7"/>
  <c r="AD21" i="7"/>
  <c r="AA21" i="7"/>
  <c r="X21" i="7"/>
  <c r="U21" i="7"/>
  <c r="AJ42" i="7"/>
  <c r="AG42" i="7"/>
  <c r="AD42" i="7"/>
  <c r="AA42" i="7"/>
  <c r="X42" i="7"/>
  <c r="U42" i="7"/>
  <c r="AJ46" i="7"/>
  <c r="AG46" i="7"/>
  <c r="AD46" i="7"/>
  <c r="AE46" i="7" s="1"/>
  <c r="AF46" i="7" s="1"/>
  <c r="AA46" i="7"/>
  <c r="X46" i="7"/>
  <c r="U46" i="7"/>
  <c r="AJ55" i="7"/>
  <c r="AG55" i="7"/>
  <c r="AD55" i="7"/>
  <c r="AE55" i="7" s="1"/>
  <c r="AF55" i="7" s="1"/>
  <c r="AA55" i="7"/>
  <c r="X55" i="7"/>
  <c r="U55" i="7"/>
  <c r="AJ59" i="7"/>
  <c r="AG59" i="7"/>
  <c r="AD59" i="7"/>
  <c r="X59" i="7"/>
  <c r="AA59" i="7"/>
  <c r="U59" i="7"/>
  <c r="AJ68" i="7"/>
  <c r="AG68" i="7"/>
  <c r="AD68" i="7"/>
  <c r="AA68" i="7"/>
  <c r="X68" i="7"/>
  <c r="U68" i="7"/>
  <c r="AJ83" i="7"/>
  <c r="AG83" i="7"/>
  <c r="AD83" i="7"/>
  <c r="AA83" i="7"/>
  <c r="U83" i="7"/>
  <c r="X83" i="7"/>
  <c r="AJ89" i="7"/>
  <c r="AJ90" i="7" s="1"/>
  <c r="AG89" i="7"/>
  <c r="AG90" i="7" s="1"/>
  <c r="AD89" i="7"/>
  <c r="AD90" i="7" s="1"/>
  <c r="AA89" i="7"/>
  <c r="AA90" i="7" s="1"/>
  <c r="X89" i="7"/>
  <c r="X90" i="7" s="1"/>
  <c r="U89" i="7"/>
  <c r="U90" i="7" s="1"/>
  <c r="AJ94" i="7"/>
  <c r="AG94" i="7"/>
  <c r="AD94" i="7"/>
  <c r="AA94" i="7"/>
  <c r="X94" i="7"/>
  <c r="U94" i="7"/>
  <c r="AJ116" i="7"/>
  <c r="AG116" i="7"/>
  <c r="AH116" i="7"/>
  <c r="AD116" i="7"/>
  <c r="X116" i="7"/>
  <c r="Y116" i="7"/>
  <c r="AA116" i="7"/>
  <c r="U116" i="7"/>
  <c r="AJ151" i="7"/>
  <c r="AG151" i="7"/>
  <c r="AD151" i="7"/>
  <c r="AA151" i="7"/>
  <c r="X151" i="7"/>
  <c r="U151" i="7"/>
  <c r="AJ115" i="7"/>
  <c r="AG115" i="7"/>
  <c r="AD115" i="7"/>
  <c r="AA115" i="7"/>
  <c r="X115" i="7"/>
  <c r="U115" i="7"/>
  <c r="AJ108" i="7"/>
  <c r="AG108" i="7"/>
  <c r="AD108" i="7"/>
  <c r="AA108" i="7"/>
  <c r="X108" i="7"/>
  <c r="U108" i="7"/>
  <c r="AJ135" i="7"/>
  <c r="AH135" i="7"/>
  <c r="AG135" i="7"/>
  <c r="AD135" i="7"/>
  <c r="AA135" i="7"/>
  <c r="X135" i="7"/>
  <c r="U135" i="7"/>
  <c r="Y135" i="7"/>
  <c r="AJ137" i="7"/>
  <c r="AG137" i="7"/>
  <c r="AH137" i="7"/>
  <c r="AD137" i="7"/>
  <c r="AA137" i="7"/>
  <c r="X137" i="7"/>
  <c r="Y137" i="7"/>
  <c r="U137" i="7"/>
  <c r="AK121" i="7"/>
  <c r="AJ121" i="7"/>
  <c r="AG121" i="7"/>
  <c r="AD121" i="7"/>
  <c r="AB121" i="7"/>
  <c r="AA121" i="7"/>
  <c r="X121" i="7"/>
  <c r="U121" i="7"/>
  <c r="AJ132" i="7"/>
  <c r="AK132" i="7"/>
  <c r="AG132" i="7"/>
  <c r="AD132" i="7"/>
  <c r="AE132" i="7" s="1"/>
  <c r="AF132" i="7" s="1"/>
  <c r="AB132" i="7"/>
  <c r="X132" i="7"/>
  <c r="AA132" i="7"/>
  <c r="U132" i="7"/>
  <c r="AJ148" i="7"/>
  <c r="AG148" i="7"/>
  <c r="AD148" i="7"/>
  <c r="AA148" i="7"/>
  <c r="X148" i="7"/>
  <c r="U148" i="7"/>
  <c r="AJ152" i="7"/>
  <c r="AG152" i="7"/>
  <c r="AD152" i="7"/>
  <c r="X152" i="7"/>
  <c r="AA152" i="7"/>
  <c r="U152" i="7"/>
  <c r="AJ166" i="7"/>
  <c r="AG166" i="7"/>
  <c r="AD166" i="7"/>
  <c r="AA166" i="7"/>
  <c r="X166" i="7"/>
  <c r="U166" i="7"/>
  <c r="AJ178" i="7"/>
  <c r="AJ179" i="7" s="1"/>
  <c r="AG178" i="7"/>
  <c r="AG179" i="7" s="1"/>
  <c r="AD178" i="7"/>
  <c r="AD179" i="7" s="1"/>
  <c r="AA178" i="7"/>
  <c r="AA179" i="7" s="1"/>
  <c r="X178" i="7"/>
  <c r="X179" i="7" s="1"/>
  <c r="U178" i="7"/>
  <c r="U179" i="7" s="1"/>
  <c r="AJ197" i="7"/>
  <c r="AG197" i="7"/>
  <c r="AD197" i="7"/>
  <c r="AA197" i="7"/>
  <c r="X197" i="7"/>
  <c r="U197" i="7"/>
  <c r="AJ194" i="7"/>
  <c r="AG194" i="7"/>
  <c r="AD194" i="7"/>
  <c r="AA194" i="7"/>
  <c r="X194" i="7"/>
  <c r="U194" i="7"/>
  <c r="AJ221" i="7"/>
  <c r="AG221" i="7"/>
  <c r="AD221" i="7"/>
  <c r="AE221" i="7" s="1"/>
  <c r="AF221" i="7" s="1"/>
  <c r="X221" i="7"/>
  <c r="AA221" i="7"/>
  <c r="U221" i="7"/>
  <c r="AJ228" i="7"/>
  <c r="AK228" i="7"/>
  <c r="AG228" i="7"/>
  <c r="AD228" i="7"/>
  <c r="AA228" i="7"/>
  <c r="AB228" i="7"/>
  <c r="X228" i="7"/>
  <c r="U228" i="7"/>
  <c r="AJ232" i="7"/>
  <c r="AJ233" i="7" s="1"/>
  <c r="AG232" i="7"/>
  <c r="AG233" i="7" s="1"/>
  <c r="AA232" i="7"/>
  <c r="AA233" i="7" s="1"/>
  <c r="AD232" i="7"/>
  <c r="AD233" i="7" s="1"/>
  <c r="X232" i="7"/>
  <c r="X233" i="7" s="1"/>
  <c r="U232" i="7"/>
  <c r="U233" i="7" s="1"/>
  <c r="AJ278" i="7"/>
  <c r="AG278" i="7"/>
  <c r="AD278" i="7"/>
  <c r="X278" i="7"/>
  <c r="AA278" i="7"/>
  <c r="U278" i="7"/>
  <c r="AJ290" i="7"/>
  <c r="AG290" i="7"/>
  <c r="AD290" i="7"/>
  <c r="AE290" i="7" s="1"/>
  <c r="AF290" i="7" s="1"/>
  <c r="AA290" i="7"/>
  <c r="X290" i="7"/>
  <c r="U290" i="7"/>
  <c r="AJ292" i="7"/>
  <c r="AG292" i="7"/>
  <c r="AD292" i="7"/>
  <c r="AA292" i="7"/>
  <c r="X292" i="7"/>
  <c r="U292" i="7"/>
  <c r="AJ242" i="7"/>
  <c r="AG242" i="7"/>
  <c r="AA242" i="7"/>
  <c r="AD242" i="7"/>
  <c r="X242" i="7"/>
  <c r="U242" i="7"/>
  <c r="AJ271" i="7"/>
  <c r="AH271" i="7"/>
  <c r="AG271" i="7"/>
  <c r="AD271" i="7"/>
  <c r="AA271" i="7"/>
  <c r="X271" i="7"/>
  <c r="Y271" i="7"/>
  <c r="U271" i="7"/>
  <c r="AJ248" i="7"/>
  <c r="AG248" i="7"/>
  <c r="AD248" i="7"/>
  <c r="AA248" i="7"/>
  <c r="X248" i="7"/>
  <c r="U248" i="7"/>
  <c r="AJ250" i="7"/>
  <c r="AG250" i="7"/>
  <c r="AD250" i="7"/>
  <c r="X250" i="7"/>
  <c r="AA250" i="7"/>
  <c r="U250" i="7"/>
  <c r="AJ273" i="7"/>
  <c r="AH273" i="7"/>
  <c r="AG273" i="7"/>
  <c r="AD273" i="7"/>
  <c r="AA273" i="7"/>
  <c r="X273" i="7"/>
  <c r="Y273" i="7"/>
  <c r="U273" i="7"/>
  <c r="AJ263" i="7"/>
  <c r="AK263" i="7"/>
  <c r="AG263" i="7"/>
  <c r="AA263" i="7"/>
  <c r="AD263" i="7"/>
  <c r="AB263" i="7"/>
  <c r="X263" i="7"/>
  <c r="U263" i="7"/>
  <c r="AK267" i="7"/>
  <c r="AJ267" i="7"/>
  <c r="AG267" i="7"/>
  <c r="AD267" i="7"/>
  <c r="AB267" i="7"/>
  <c r="X267" i="7"/>
  <c r="AA267" i="7"/>
  <c r="U267" i="7"/>
  <c r="AJ303" i="7"/>
  <c r="AJ304" i="7" s="1"/>
  <c r="AG303" i="7"/>
  <c r="AG304" i="7" s="1"/>
  <c r="AD303" i="7"/>
  <c r="AD304" i="7" s="1"/>
  <c r="AA303" i="7"/>
  <c r="AA304" i="7" s="1"/>
  <c r="X303" i="7"/>
  <c r="X304" i="7" s="1"/>
  <c r="U303" i="7"/>
  <c r="U304" i="7" s="1"/>
  <c r="AJ313" i="7"/>
  <c r="AG313" i="7"/>
  <c r="AD313" i="7"/>
  <c r="AA313" i="7"/>
  <c r="X313" i="7"/>
  <c r="U313" i="7"/>
  <c r="AK327" i="7"/>
  <c r="AJ327" i="7"/>
  <c r="AH327" i="7"/>
  <c r="AG327" i="7"/>
  <c r="AD327" i="7"/>
  <c r="AA327" i="7"/>
  <c r="Y327" i="7"/>
  <c r="AB327" i="7"/>
  <c r="X327" i="7"/>
  <c r="U327" i="7"/>
  <c r="AJ314" i="7"/>
  <c r="AG314" i="7"/>
  <c r="AD314" i="7"/>
  <c r="AA314" i="7"/>
  <c r="X314" i="7"/>
  <c r="U314" i="7"/>
  <c r="AJ308" i="7"/>
  <c r="AG308" i="7"/>
  <c r="AD308" i="7"/>
  <c r="AA308" i="7"/>
  <c r="X308" i="7"/>
  <c r="U308" i="7"/>
  <c r="AJ356" i="7"/>
  <c r="AJ357" i="7" s="1"/>
  <c r="AG356" i="7"/>
  <c r="AG357" i="7" s="1"/>
  <c r="AD356" i="7"/>
  <c r="AD357" i="7" s="1"/>
  <c r="AA356" i="7"/>
  <c r="AA357" i="7" s="1"/>
  <c r="X356" i="7"/>
  <c r="X357" i="7" s="1"/>
  <c r="U356" i="7"/>
  <c r="U357" i="7" s="1"/>
  <c r="AJ365" i="7"/>
  <c r="AG365" i="7"/>
  <c r="AD365" i="7"/>
  <c r="AA365" i="7"/>
  <c r="X365" i="7"/>
  <c r="U365" i="7"/>
  <c r="AJ368" i="7"/>
  <c r="AH368" i="7"/>
  <c r="AG368" i="7"/>
  <c r="AD368" i="7"/>
  <c r="AA368" i="7"/>
  <c r="Y368" i="7"/>
  <c r="X368" i="7"/>
  <c r="U368" i="7"/>
  <c r="AJ385" i="7"/>
  <c r="AJ386" i="7" s="1"/>
  <c r="AG385" i="7"/>
  <c r="AG386" i="7" s="1"/>
  <c r="AD385" i="7"/>
  <c r="AD386" i="7" s="1"/>
  <c r="AA385" i="7"/>
  <c r="AA386" i="7" s="1"/>
  <c r="X385" i="7"/>
  <c r="X386" i="7" s="1"/>
  <c r="U385" i="7"/>
  <c r="U386" i="7" s="1"/>
  <c r="AJ373" i="7"/>
  <c r="AJ374" i="7" s="1"/>
  <c r="AK373" i="7"/>
  <c r="AK374" i="7" s="1"/>
  <c r="AG373" i="7"/>
  <c r="AG374" i="7" s="1"/>
  <c r="AD373" i="7"/>
  <c r="AD374" i="7" s="1"/>
  <c r="AB373" i="7"/>
  <c r="AB374" i="7" s="1"/>
  <c r="AA373" i="7"/>
  <c r="AA374" i="7" s="1"/>
  <c r="X373" i="7"/>
  <c r="X374" i="7" s="1"/>
  <c r="U373" i="7"/>
  <c r="U374" i="7" s="1"/>
  <c r="AJ391" i="7"/>
  <c r="AK391" i="7"/>
  <c r="AG391" i="7"/>
  <c r="AD391" i="7"/>
  <c r="AB391" i="7"/>
  <c r="AA391" i="7"/>
  <c r="X391" i="7"/>
  <c r="U391" i="7"/>
  <c r="AJ407" i="7"/>
  <c r="AG407" i="7"/>
  <c r="AD407" i="7"/>
  <c r="AA407" i="7"/>
  <c r="U407" i="7"/>
  <c r="X407" i="7"/>
  <c r="AJ422" i="7"/>
  <c r="AG422" i="7"/>
  <c r="AH422" i="7"/>
  <c r="AD422" i="7"/>
  <c r="Y422" i="7"/>
  <c r="AA422" i="7"/>
  <c r="X422" i="7"/>
  <c r="U422" i="7"/>
  <c r="AJ424" i="7"/>
  <c r="AG424" i="7"/>
  <c r="AD424" i="7"/>
  <c r="AA424" i="7"/>
  <c r="X424" i="7"/>
  <c r="U424" i="7"/>
  <c r="AJ433" i="7"/>
  <c r="AK433" i="7"/>
  <c r="AG433" i="7"/>
  <c r="AD433" i="7"/>
  <c r="AB433" i="7"/>
  <c r="AA433" i="7"/>
  <c r="X433" i="7"/>
  <c r="U433" i="7"/>
  <c r="AJ436" i="7"/>
  <c r="AG436" i="7"/>
  <c r="AD436" i="7"/>
  <c r="AA436" i="7"/>
  <c r="X436" i="7"/>
  <c r="U436" i="7"/>
  <c r="AJ416" i="7"/>
  <c r="AG416" i="7"/>
  <c r="AD416" i="7"/>
  <c r="AA416" i="7"/>
  <c r="X416" i="7"/>
  <c r="U416" i="7"/>
  <c r="AJ418" i="7"/>
  <c r="AG418" i="7"/>
  <c r="AD418" i="7"/>
  <c r="AA418" i="7"/>
  <c r="X418" i="7"/>
  <c r="U418" i="7"/>
  <c r="AJ462" i="7"/>
  <c r="AG462" i="7"/>
  <c r="AD462" i="7"/>
  <c r="X462" i="7"/>
  <c r="AA462" i="7"/>
  <c r="U462" i="7"/>
  <c r="AJ476" i="7"/>
  <c r="AG476" i="7"/>
  <c r="AD476" i="7"/>
  <c r="AA476" i="7"/>
  <c r="X476" i="7"/>
  <c r="U476" i="7"/>
  <c r="AJ483" i="7"/>
  <c r="AK483" i="7"/>
  <c r="AG483" i="7"/>
  <c r="AD483" i="7"/>
  <c r="AB483" i="7"/>
  <c r="X483" i="7"/>
  <c r="AA483" i="7"/>
  <c r="U483" i="7"/>
  <c r="AJ489" i="7"/>
  <c r="AJ490" i="7" s="1"/>
  <c r="AG489" i="7"/>
  <c r="AG490" i="7" s="1"/>
  <c r="AD489" i="7"/>
  <c r="AD490" i="7" s="1"/>
  <c r="X489" i="7"/>
  <c r="X490" i="7" s="1"/>
  <c r="AA489" i="7"/>
  <c r="AA490" i="7" s="1"/>
  <c r="U489" i="7"/>
  <c r="U490" i="7" s="1"/>
  <c r="AJ505" i="7"/>
  <c r="AG505" i="7"/>
  <c r="AD505" i="7"/>
  <c r="AA505" i="7"/>
  <c r="X505" i="7"/>
  <c r="U505" i="7"/>
  <c r="AJ527" i="7"/>
  <c r="AG527" i="7"/>
  <c r="AD527" i="7"/>
  <c r="X527" i="7"/>
  <c r="AA527" i="7"/>
  <c r="U527" i="7"/>
  <c r="AJ542" i="7"/>
  <c r="AG542" i="7"/>
  <c r="AD542" i="7"/>
  <c r="AA542" i="7"/>
  <c r="Y542" i="7"/>
  <c r="X542" i="7"/>
  <c r="AH542" i="7"/>
  <c r="U542" i="7"/>
  <c r="AJ540" i="7"/>
  <c r="AH540" i="7"/>
  <c r="AG540" i="7"/>
  <c r="AD540" i="7"/>
  <c r="Y540" i="7"/>
  <c r="X540" i="7"/>
  <c r="AA540" i="7"/>
  <c r="U540" i="7"/>
  <c r="AJ547" i="7"/>
  <c r="AG547" i="7"/>
  <c r="AD547" i="7"/>
  <c r="X547" i="7"/>
  <c r="AA547" i="7"/>
  <c r="U547" i="7"/>
  <c r="AJ551" i="7"/>
  <c r="AG551" i="7"/>
  <c r="AD551" i="7"/>
  <c r="X551" i="7"/>
  <c r="AA551" i="7"/>
  <c r="U551" i="7"/>
  <c r="AJ584" i="7"/>
  <c r="AG584" i="7"/>
  <c r="AD584" i="7"/>
  <c r="AE584" i="7" s="1"/>
  <c r="AF584" i="7" s="1"/>
  <c r="X584" i="7"/>
  <c r="AA584" i="7"/>
  <c r="U584" i="7"/>
  <c r="AJ572" i="7"/>
  <c r="AG572" i="7"/>
  <c r="AD572" i="7"/>
  <c r="AA572" i="7"/>
  <c r="X572" i="7"/>
  <c r="U572" i="7"/>
  <c r="AJ591" i="7"/>
  <c r="AG591" i="7"/>
  <c r="AD591" i="7"/>
  <c r="X591" i="7"/>
  <c r="U591" i="7"/>
  <c r="AA591" i="7"/>
  <c r="AJ678" i="7"/>
  <c r="AG678" i="7"/>
  <c r="AD678" i="7"/>
  <c r="X678" i="7"/>
  <c r="AA678" i="7"/>
  <c r="U678" i="7"/>
  <c r="AJ679" i="7"/>
  <c r="AG679" i="7"/>
  <c r="AD679" i="7"/>
  <c r="AA679" i="7"/>
  <c r="U679" i="7"/>
  <c r="X679" i="7"/>
  <c r="AJ696" i="7"/>
  <c r="AH696" i="7"/>
  <c r="AG696" i="7"/>
  <c r="AD696" i="7"/>
  <c r="X696" i="7"/>
  <c r="AA696" i="7"/>
  <c r="Y696" i="7"/>
  <c r="U696" i="7"/>
  <c r="AJ760" i="7"/>
  <c r="AH760" i="7"/>
  <c r="AG760" i="7"/>
  <c r="AD760" i="7"/>
  <c r="AA760" i="7"/>
  <c r="Y760" i="7"/>
  <c r="X760" i="7"/>
  <c r="U760" i="7"/>
  <c r="AK749" i="7"/>
  <c r="AJ749" i="7"/>
  <c r="AG749" i="7"/>
  <c r="AD749" i="7"/>
  <c r="AB749" i="7"/>
  <c r="AA749" i="7"/>
  <c r="X749" i="7"/>
  <c r="U749" i="7"/>
  <c r="AJ690" i="7"/>
  <c r="AG690" i="7"/>
  <c r="AD690" i="7"/>
  <c r="AE690" i="7" s="1"/>
  <c r="AF690" i="7" s="1"/>
  <c r="AA690" i="7"/>
  <c r="X690" i="7"/>
  <c r="U690" i="7"/>
  <c r="AJ601" i="7"/>
  <c r="AG601" i="7"/>
  <c r="AD601" i="7"/>
  <c r="AA601" i="7"/>
  <c r="X601" i="7"/>
  <c r="U601" i="7"/>
  <c r="AJ736" i="7"/>
  <c r="AG736" i="7"/>
  <c r="AD736" i="7"/>
  <c r="AA736" i="7"/>
  <c r="X736" i="7"/>
  <c r="U736" i="7"/>
  <c r="AJ699" i="7"/>
  <c r="AG699" i="7"/>
  <c r="AD699" i="7"/>
  <c r="AA699" i="7"/>
  <c r="X699" i="7"/>
  <c r="U699" i="7"/>
  <c r="AJ702" i="7"/>
  <c r="AG702" i="7"/>
  <c r="AD702" i="7"/>
  <c r="AA702" i="7"/>
  <c r="X702" i="7"/>
  <c r="U702" i="7"/>
  <c r="AJ709" i="7"/>
  <c r="AG709" i="7"/>
  <c r="AD709" i="7"/>
  <c r="AA709" i="7"/>
  <c r="X709" i="7"/>
  <c r="U709" i="7"/>
  <c r="AJ737" i="7"/>
  <c r="AG737" i="7"/>
  <c r="AD737" i="7"/>
  <c r="AE737" i="7" s="1"/>
  <c r="AF737" i="7" s="1"/>
  <c r="AA737" i="7"/>
  <c r="X737" i="7"/>
  <c r="U737" i="7"/>
  <c r="AK751" i="7"/>
  <c r="AJ751" i="7"/>
  <c r="AG751" i="7"/>
  <c r="AD751" i="7"/>
  <c r="AB751" i="7"/>
  <c r="AA751" i="7"/>
  <c r="X751" i="7"/>
  <c r="U751" i="7"/>
  <c r="AJ738" i="7"/>
  <c r="AG738" i="7"/>
  <c r="AD738" i="7"/>
  <c r="AA738" i="7"/>
  <c r="X738" i="7"/>
  <c r="U738" i="7"/>
  <c r="AJ607" i="7"/>
  <c r="AH607" i="7"/>
  <c r="AG607" i="7"/>
  <c r="AD607" i="7"/>
  <c r="AA607" i="7"/>
  <c r="Y607" i="7"/>
  <c r="X607" i="7"/>
  <c r="U607" i="7"/>
  <c r="AJ610" i="7"/>
  <c r="AG610" i="7"/>
  <c r="AD610" i="7"/>
  <c r="AE610" i="7" s="1"/>
  <c r="AF610" i="7" s="1"/>
  <c r="AA610" i="7"/>
  <c r="X610" i="7"/>
  <c r="U610" i="7"/>
  <c r="AJ614" i="7"/>
  <c r="AG614" i="7"/>
  <c r="AD614" i="7"/>
  <c r="X614" i="7"/>
  <c r="AA614" i="7"/>
  <c r="U614" i="7"/>
  <c r="AJ777" i="7"/>
  <c r="AG777" i="7"/>
  <c r="AD777" i="7"/>
  <c r="AA777" i="7"/>
  <c r="U777" i="7"/>
  <c r="X777" i="7"/>
  <c r="AJ741" i="7"/>
  <c r="AG741" i="7"/>
  <c r="AA741" i="7"/>
  <c r="AD741" i="7"/>
  <c r="AE741" i="7" s="1"/>
  <c r="AF741" i="7" s="1"/>
  <c r="X741" i="7"/>
  <c r="U741" i="7"/>
  <c r="AJ714" i="7"/>
  <c r="AG714" i="7"/>
  <c r="AD714" i="7"/>
  <c r="AA714" i="7"/>
  <c r="X714" i="7"/>
  <c r="U714" i="7"/>
  <c r="AJ626" i="7"/>
  <c r="AG626" i="7"/>
  <c r="AA626" i="7"/>
  <c r="X626" i="7"/>
  <c r="AD626" i="7"/>
  <c r="AE626" i="7" s="1"/>
  <c r="AF626" i="7" s="1"/>
  <c r="U626" i="7"/>
  <c r="AJ629" i="7"/>
  <c r="AG629" i="7"/>
  <c r="AD629" i="7"/>
  <c r="AA629" i="7"/>
  <c r="X629" i="7"/>
  <c r="U629" i="7"/>
  <c r="AJ791" i="7"/>
  <c r="AG791" i="7"/>
  <c r="AD791" i="7"/>
  <c r="X791" i="7"/>
  <c r="AA791" i="7"/>
  <c r="U791" i="7"/>
  <c r="AJ793" i="7"/>
  <c r="AG793" i="7"/>
  <c r="AD793" i="7"/>
  <c r="AA793" i="7"/>
  <c r="X793" i="7"/>
  <c r="U793" i="7"/>
  <c r="AJ648" i="7"/>
  <c r="AG648" i="7"/>
  <c r="AD648" i="7"/>
  <c r="AE648" i="7" s="1"/>
  <c r="AF648" i="7" s="1"/>
  <c r="AA648" i="7"/>
  <c r="X648" i="7"/>
  <c r="U648" i="7"/>
  <c r="AJ781" i="7"/>
  <c r="AG781" i="7"/>
  <c r="AD781" i="7"/>
  <c r="X781" i="7"/>
  <c r="AA781" i="7"/>
  <c r="U781" i="7"/>
  <c r="AG660" i="7"/>
  <c r="AJ660" i="7"/>
  <c r="AD660" i="7"/>
  <c r="AE660" i="7" s="1"/>
  <c r="AF660" i="7" s="1"/>
  <c r="AA660" i="7"/>
  <c r="X660" i="7"/>
  <c r="U660" i="7"/>
  <c r="AJ784" i="7"/>
  <c r="AG784" i="7"/>
  <c r="AD784" i="7"/>
  <c r="X784" i="7"/>
  <c r="AA784" i="7"/>
  <c r="U784" i="7"/>
  <c r="AJ670" i="7"/>
  <c r="AG670" i="7"/>
  <c r="AD670" i="7"/>
  <c r="AA670" i="7"/>
  <c r="X670" i="7"/>
  <c r="U670" i="7"/>
  <c r="AJ673" i="7"/>
  <c r="AG673" i="7"/>
  <c r="AD673" i="7"/>
  <c r="AA673" i="7"/>
  <c r="X673" i="7"/>
  <c r="U673" i="7"/>
  <c r="AJ818" i="7"/>
  <c r="AG818" i="7"/>
  <c r="AD818" i="7"/>
  <c r="AA818" i="7"/>
  <c r="X818" i="7"/>
  <c r="U818" i="7"/>
  <c r="AJ823" i="7"/>
  <c r="AG823" i="7"/>
  <c r="AD823" i="7"/>
  <c r="AA823" i="7"/>
  <c r="X823" i="7"/>
  <c r="U823" i="7"/>
  <c r="AJ864" i="7"/>
  <c r="AG864" i="7"/>
  <c r="AH864" i="7"/>
  <c r="AD864" i="7"/>
  <c r="AA864" i="7"/>
  <c r="X864" i="7"/>
  <c r="Y864" i="7"/>
  <c r="U864" i="7"/>
  <c r="AJ11" i="7"/>
  <c r="AG11" i="7"/>
  <c r="AA11" i="7"/>
  <c r="AD11" i="7"/>
  <c r="X11" i="7"/>
  <c r="U11" i="7"/>
  <c r="AJ15" i="7"/>
  <c r="AG15" i="7"/>
  <c r="AD15" i="7"/>
  <c r="AA15" i="7"/>
  <c r="X15" i="7"/>
  <c r="U15" i="7"/>
  <c r="AJ29" i="7"/>
  <c r="AG29" i="7"/>
  <c r="AD29" i="7"/>
  <c r="AA29" i="7"/>
  <c r="X29" i="7"/>
  <c r="U29" i="7"/>
  <c r="AK26" i="7"/>
  <c r="AK27" i="7" s="1"/>
  <c r="AJ26" i="7"/>
  <c r="AJ27" i="7" s="1"/>
  <c r="AG26" i="7"/>
  <c r="AG27" i="7" s="1"/>
  <c r="AH26" i="7"/>
  <c r="AH27" i="7" s="1"/>
  <c r="AD26" i="7"/>
  <c r="AD27" i="7" s="1"/>
  <c r="AA26" i="7"/>
  <c r="AA27" i="7" s="1"/>
  <c r="AB26" i="7"/>
  <c r="AB27" i="7" s="1"/>
  <c r="Y26" i="7"/>
  <c r="Y27" i="7" s="1"/>
  <c r="X26" i="7"/>
  <c r="X27" i="7" s="1"/>
  <c r="U26" i="7"/>
  <c r="U27" i="7" s="1"/>
  <c r="AJ31" i="7"/>
  <c r="AG31" i="7"/>
  <c r="AD31" i="7"/>
  <c r="AA31" i="7"/>
  <c r="X31" i="7"/>
  <c r="U31" i="7"/>
  <c r="AJ36" i="7"/>
  <c r="AG36" i="7"/>
  <c r="AD36" i="7"/>
  <c r="AA36" i="7"/>
  <c r="X36" i="7"/>
  <c r="U36" i="7"/>
  <c r="AJ51" i="7"/>
  <c r="AG51" i="7"/>
  <c r="AD51" i="7"/>
  <c r="AE51" i="7" s="1"/>
  <c r="AF51" i="7" s="1"/>
  <c r="AA51" i="7"/>
  <c r="X51" i="7"/>
  <c r="U51" i="7"/>
  <c r="AJ64" i="7"/>
  <c r="AG64" i="7"/>
  <c r="AD64" i="7"/>
  <c r="AA64" i="7"/>
  <c r="X64" i="7"/>
  <c r="U64" i="7"/>
  <c r="AJ66" i="7"/>
  <c r="AG66" i="7"/>
  <c r="AD66" i="7"/>
  <c r="X66" i="7"/>
  <c r="AA66" i="7"/>
  <c r="U66" i="7"/>
  <c r="AJ72" i="7"/>
  <c r="AG72" i="7"/>
  <c r="AD72" i="7"/>
  <c r="AA72" i="7"/>
  <c r="X72" i="7"/>
  <c r="U72" i="7"/>
  <c r="AJ79" i="7"/>
  <c r="AG79" i="7"/>
  <c r="AD79" i="7"/>
  <c r="X79" i="7"/>
  <c r="AA79" i="7"/>
  <c r="U79" i="7"/>
  <c r="AJ97" i="7"/>
  <c r="AG97" i="7"/>
  <c r="AA97" i="7"/>
  <c r="X97" i="7"/>
  <c r="AD97" i="7"/>
  <c r="U97" i="7"/>
  <c r="AJ92" i="7"/>
  <c r="AJ93" i="7" s="1"/>
  <c r="AG92" i="7"/>
  <c r="AG93" i="7" s="1"/>
  <c r="AD92" i="7"/>
  <c r="AD93" i="7" s="1"/>
  <c r="X92" i="7"/>
  <c r="X93" i="7" s="1"/>
  <c r="AA92" i="7"/>
  <c r="AA93" i="7" s="1"/>
  <c r="U92" i="7"/>
  <c r="U93" i="7" s="1"/>
  <c r="AJ157" i="7"/>
  <c r="AG157" i="7"/>
  <c r="AD157" i="7"/>
  <c r="AA157" i="7"/>
  <c r="X157" i="7"/>
  <c r="U157" i="7"/>
  <c r="AK126" i="7"/>
  <c r="AJ126" i="7"/>
  <c r="AG126" i="7"/>
  <c r="AD126" i="7"/>
  <c r="AA126" i="7"/>
  <c r="AB126" i="7"/>
  <c r="X126" i="7"/>
  <c r="U126" i="7"/>
  <c r="AJ128" i="7"/>
  <c r="AK128" i="7"/>
  <c r="AG128" i="7"/>
  <c r="AH128" i="7"/>
  <c r="AD128" i="7"/>
  <c r="AA128" i="7"/>
  <c r="Y128" i="7"/>
  <c r="AB128" i="7"/>
  <c r="X128" i="7"/>
  <c r="U128" i="7"/>
  <c r="AJ130" i="7"/>
  <c r="AK130" i="7"/>
  <c r="AG130" i="7"/>
  <c r="AD130" i="7"/>
  <c r="AE130" i="7" s="1"/>
  <c r="AF130" i="7" s="1"/>
  <c r="AA130" i="7"/>
  <c r="X130" i="7"/>
  <c r="AB130" i="7"/>
  <c r="U130" i="7"/>
  <c r="AJ159" i="7"/>
  <c r="AG159" i="7"/>
  <c r="AD159" i="7"/>
  <c r="AA159" i="7"/>
  <c r="X159" i="7"/>
  <c r="U159" i="7"/>
  <c r="AJ140" i="7"/>
  <c r="AH140" i="7"/>
  <c r="AG140" i="7"/>
  <c r="X140" i="7"/>
  <c r="AD140" i="7"/>
  <c r="AA140" i="7"/>
  <c r="Y140" i="7"/>
  <c r="U140" i="7"/>
  <c r="AJ144" i="7"/>
  <c r="AG144" i="7"/>
  <c r="AD144" i="7"/>
  <c r="AA144" i="7"/>
  <c r="X144" i="7"/>
  <c r="U144" i="7"/>
  <c r="AJ146" i="7"/>
  <c r="AG146" i="7"/>
  <c r="AD146" i="7"/>
  <c r="X146" i="7"/>
  <c r="AA146" i="7"/>
  <c r="U146" i="7"/>
  <c r="AJ111" i="7"/>
  <c r="AG111" i="7"/>
  <c r="AD111" i="7"/>
  <c r="AA111" i="7"/>
  <c r="X111" i="7"/>
  <c r="U111" i="7"/>
  <c r="AJ169" i="7"/>
  <c r="AG169" i="7"/>
  <c r="AA169" i="7"/>
  <c r="X169" i="7"/>
  <c r="AD169" i="7"/>
  <c r="U169" i="7"/>
  <c r="AJ173" i="7"/>
  <c r="AG173" i="7"/>
  <c r="AD173" i="7"/>
  <c r="AE173" i="7" s="1"/>
  <c r="AF173" i="7" s="1"/>
  <c r="AA173" i="7"/>
  <c r="X173" i="7"/>
  <c r="U173" i="7"/>
  <c r="AJ191" i="7"/>
  <c r="AG191" i="7"/>
  <c r="AA191" i="7"/>
  <c r="AD191" i="7"/>
  <c r="X191" i="7"/>
  <c r="U191" i="7"/>
  <c r="AJ192" i="7"/>
  <c r="AH192" i="7"/>
  <c r="AG192" i="7"/>
  <c r="AD192" i="7"/>
  <c r="AA192" i="7"/>
  <c r="Y192" i="7"/>
  <c r="X192" i="7"/>
  <c r="U192" i="7"/>
  <c r="AJ207" i="7"/>
  <c r="AG207" i="7"/>
  <c r="AD207" i="7"/>
  <c r="AE207" i="7" s="1"/>
  <c r="AF207" i="7" s="1"/>
  <c r="X207" i="7"/>
  <c r="AA207" i="7"/>
  <c r="U207" i="7"/>
  <c r="AJ209" i="7"/>
  <c r="AJ210" i="7" s="1"/>
  <c r="AG209" i="7"/>
  <c r="AG210" i="7" s="1"/>
  <c r="AA209" i="7"/>
  <c r="AA210" i="7" s="1"/>
  <c r="X209" i="7"/>
  <c r="X210" i="7" s="1"/>
  <c r="AD209" i="7"/>
  <c r="AD210" i="7" s="1"/>
  <c r="U209" i="7"/>
  <c r="U210" i="7" s="1"/>
  <c r="AJ220" i="7"/>
  <c r="AH220" i="7"/>
  <c r="AG220" i="7"/>
  <c r="AA220" i="7"/>
  <c r="AD220" i="7"/>
  <c r="Y220" i="7"/>
  <c r="X220" i="7"/>
  <c r="U220" i="7"/>
  <c r="AJ224" i="7"/>
  <c r="AG224" i="7"/>
  <c r="AD224" i="7"/>
  <c r="AA224" i="7"/>
  <c r="X224" i="7"/>
  <c r="U224" i="7"/>
  <c r="AJ216" i="7"/>
  <c r="AH216" i="7"/>
  <c r="AG216" i="7"/>
  <c r="AD216" i="7"/>
  <c r="AA216" i="7"/>
  <c r="X216" i="7"/>
  <c r="Y216" i="7"/>
  <c r="U216" i="7"/>
  <c r="AJ281" i="7"/>
  <c r="AG281" i="7"/>
  <c r="AD281" i="7"/>
  <c r="AA281" i="7"/>
  <c r="X281" i="7"/>
  <c r="U281" i="7"/>
  <c r="AJ240" i="7"/>
  <c r="AG240" i="7"/>
  <c r="AH240" i="7"/>
  <c r="AD240" i="7"/>
  <c r="AA240" i="7"/>
  <c r="Y240" i="7"/>
  <c r="X240" i="7"/>
  <c r="U240" i="7"/>
  <c r="AJ237" i="7"/>
  <c r="AG237" i="7"/>
  <c r="AD237" i="7"/>
  <c r="AA237" i="7"/>
  <c r="X237" i="7"/>
  <c r="U237" i="7"/>
  <c r="AK261" i="7"/>
  <c r="AJ261" i="7"/>
  <c r="AG261" i="7"/>
  <c r="AD261" i="7"/>
  <c r="AB261" i="7"/>
  <c r="AA261" i="7"/>
  <c r="X261" i="7"/>
  <c r="U261" i="7"/>
  <c r="AJ276" i="7"/>
  <c r="AG276" i="7"/>
  <c r="AH276" i="7"/>
  <c r="AD276" i="7"/>
  <c r="AA276" i="7"/>
  <c r="Y276" i="7"/>
  <c r="X276" i="7"/>
  <c r="U276" i="7"/>
  <c r="AJ266" i="7"/>
  <c r="AK266" i="7"/>
  <c r="AG266" i="7"/>
  <c r="AH266" i="7"/>
  <c r="AD266" i="7"/>
  <c r="AA266" i="7"/>
  <c r="AB266" i="7"/>
  <c r="Y266" i="7"/>
  <c r="X266" i="7"/>
  <c r="U266" i="7"/>
  <c r="AJ301" i="7"/>
  <c r="AG301" i="7"/>
  <c r="AH301" i="7"/>
  <c r="AH302" i="7" s="1"/>
  <c r="AD301" i="7"/>
  <c r="AD302" i="7" s="1"/>
  <c r="AA301" i="7"/>
  <c r="AA302" i="7" s="1"/>
  <c r="Y301" i="7"/>
  <c r="Y302" i="7" s="1"/>
  <c r="X301" i="7"/>
  <c r="X302" i="7" s="1"/>
  <c r="U301" i="7"/>
  <c r="U302" i="7" s="1"/>
  <c r="AJ316" i="7"/>
  <c r="AG316" i="7"/>
  <c r="AD316" i="7"/>
  <c r="AA316" i="7"/>
  <c r="X316" i="7"/>
  <c r="U316" i="7"/>
  <c r="AJ329" i="7"/>
  <c r="AG329" i="7"/>
  <c r="AH329" i="7"/>
  <c r="AD329" i="7"/>
  <c r="Y329" i="7"/>
  <c r="X329" i="7"/>
  <c r="U329" i="7"/>
  <c r="AA329" i="7"/>
  <c r="AJ323" i="7"/>
  <c r="AK323" i="7"/>
  <c r="AG323" i="7"/>
  <c r="AD323" i="7"/>
  <c r="X323" i="7"/>
  <c r="AB323" i="7"/>
  <c r="AA323" i="7"/>
  <c r="U323" i="7"/>
  <c r="AJ325" i="7"/>
  <c r="AK325" i="7"/>
  <c r="AG325" i="7"/>
  <c r="AD325" i="7"/>
  <c r="AB325" i="7"/>
  <c r="X325" i="7"/>
  <c r="AA325" i="7"/>
  <c r="U325" i="7"/>
  <c r="AJ307" i="7"/>
  <c r="AH307" i="7"/>
  <c r="AG307" i="7"/>
  <c r="AD307" i="7"/>
  <c r="AA307" i="7"/>
  <c r="X307" i="7"/>
  <c r="Y307" i="7"/>
  <c r="U307" i="7"/>
  <c r="AJ341" i="7"/>
  <c r="AH341" i="7"/>
  <c r="AG341" i="7"/>
  <c r="AD341" i="7"/>
  <c r="X341" i="7"/>
  <c r="AA341" i="7"/>
  <c r="Y341" i="7"/>
  <c r="U341" i="7"/>
  <c r="AJ364" i="7"/>
  <c r="AG364" i="7"/>
  <c r="AD364" i="7"/>
  <c r="X364" i="7"/>
  <c r="AA364" i="7"/>
  <c r="U364" i="7"/>
  <c r="AJ343" i="7"/>
  <c r="AK343" i="7"/>
  <c r="AG343" i="7"/>
  <c r="AD343" i="7"/>
  <c r="AB343" i="7"/>
  <c r="AA343" i="7"/>
  <c r="X343" i="7"/>
  <c r="U343" i="7"/>
  <c r="AJ362" i="7"/>
  <c r="AG362" i="7"/>
  <c r="AD362" i="7"/>
  <c r="AA362" i="7"/>
  <c r="X362" i="7"/>
  <c r="U362" i="7"/>
  <c r="AJ349" i="7"/>
  <c r="AK349" i="7"/>
  <c r="AG349" i="7"/>
  <c r="AD349" i="7"/>
  <c r="AB349" i="7"/>
  <c r="AA349" i="7"/>
  <c r="X349" i="7"/>
  <c r="U349" i="7"/>
  <c r="AJ375" i="7"/>
  <c r="AH375" i="7"/>
  <c r="AG375" i="7"/>
  <c r="AD375" i="7"/>
  <c r="AA375" i="7"/>
  <c r="X375" i="7"/>
  <c r="Y375" i="7"/>
  <c r="U375" i="7"/>
  <c r="AJ378" i="7"/>
  <c r="AG378" i="7"/>
  <c r="AH378" i="7"/>
  <c r="AD378" i="7"/>
  <c r="Y378" i="7"/>
  <c r="AA378" i="7"/>
  <c r="X378" i="7"/>
  <c r="U378" i="7"/>
  <c r="AJ390" i="7"/>
  <c r="AK390" i="7"/>
  <c r="AG390" i="7"/>
  <c r="AD390" i="7"/>
  <c r="AB390" i="7"/>
  <c r="X390" i="7"/>
  <c r="AA390" i="7"/>
  <c r="U390" i="7"/>
  <c r="AJ412" i="7"/>
  <c r="AJ413" i="7" s="1"/>
  <c r="AD412" i="7"/>
  <c r="AD413" i="7" s="1"/>
  <c r="AG412" i="7"/>
  <c r="AG413" i="7" s="1"/>
  <c r="AA412" i="7"/>
  <c r="AA413" i="7" s="1"/>
  <c r="X412" i="7"/>
  <c r="X413" i="7" s="1"/>
  <c r="U412" i="7"/>
  <c r="U413" i="7" s="1"/>
  <c r="AK403" i="7"/>
  <c r="AJ403" i="7"/>
  <c r="AD403" i="7"/>
  <c r="AG403" i="7"/>
  <c r="AA403" i="7"/>
  <c r="X403" i="7"/>
  <c r="AB403" i="7"/>
  <c r="U403" i="7"/>
  <c r="AJ437" i="7"/>
  <c r="AG437" i="7"/>
  <c r="AD437" i="7"/>
  <c r="AA437" i="7"/>
  <c r="X437" i="7"/>
  <c r="U437" i="7"/>
  <c r="AK432" i="7"/>
  <c r="AJ432" i="7"/>
  <c r="AG432" i="7"/>
  <c r="AH432" i="7"/>
  <c r="AD432" i="7"/>
  <c r="AA432" i="7"/>
  <c r="AB432" i="7"/>
  <c r="X432" i="7"/>
  <c r="Y432" i="7"/>
  <c r="U432" i="7"/>
  <c r="AJ419" i="7"/>
  <c r="AG419" i="7"/>
  <c r="AH419" i="7"/>
  <c r="AD419" i="7"/>
  <c r="X419" i="7"/>
  <c r="Y419" i="7"/>
  <c r="AA419" i="7"/>
  <c r="U419" i="7"/>
  <c r="AJ443" i="7"/>
  <c r="AG443" i="7"/>
  <c r="AD443" i="7"/>
  <c r="U443" i="7"/>
  <c r="AA443" i="7"/>
  <c r="X443" i="7"/>
  <c r="AJ426" i="7"/>
  <c r="AJ427" i="7" s="1"/>
  <c r="AH426" i="7"/>
  <c r="AH427" i="7" s="1"/>
  <c r="AG426" i="7"/>
  <c r="AG427" i="7" s="1"/>
  <c r="AD426" i="7"/>
  <c r="Y426" i="7"/>
  <c r="Y427" i="7" s="1"/>
  <c r="X426" i="7"/>
  <c r="X427" i="7" s="1"/>
  <c r="AA426" i="7"/>
  <c r="AA427" i="7" s="1"/>
  <c r="U426" i="7"/>
  <c r="U427" i="7" s="1"/>
  <c r="AJ461" i="7"/>
  <c r="AH461" i="7"/>
  <c r="AG461" i="7"/>
  <c r="AD461" i="7"/>
  <c r="AA461" i="7"/>
  <c r="X461" i="7"/>
  <c r="Y461" i="7"/>
  <c r="U461" i="7"/>
  <c r="AJ466" i="7"/>
  <c r="AH466" i="7"/>
  <c r="AD466" i="7"/>
  <c r="AG466" i="7"/>
  <c r="X466" i="7"/>
  <c r="AA466" i="7"/>
  <c r="Y466" i="7"/>
  <c r="U466" i="7"/>
  <c r="AJ474" i="7"/>
  <c r="AG474" i="7"/>
  <c r="AD474" i="7"/>
  <c r="AA474" i="7"/>
  <c r="X474" i="7"/>
  <c r="U474" i="7"/>
  <c r="AJ478" i="7"/>
  <c r="AG478" i="7"/>
  <c r="AD478" i="7"/>
  <c r="AA478" i="7"/>
  <c r="X478" i="7"/>
  <c r="U478" i="7"/>
  <c r="AJ471" i="7"/>
  <c r="AG471" i="7"/>
  <c r="AD471" i="7"/>
  <c r="AA471" i="7"/>
  <c r="X471" i="7"/>
  <c r="U471" i="7"/>
  <c r="AJ494" i="7"/>
  <c r="AJ495" i="7" s="1"/>
  <c r="AG494" i="7"/>
  <c r="AG495" i="7" s="1"/>
  <c r="AD494" i="7"/>
  <c r="AD495" i="7" s="1"/>
  <c r="AA494" i="7"/>
  <c r="AA495" i="7" s="1"/>
  <c r="X494" i="7"/>
  <c r="X495" i="7" s="1"/>
  <c r="U494" i="7"/>
  <c r="U495" i="7" s="1"/>
  <c r="AJ514" i="7"/>
  <c r="AG514" i="7"/>
  <c r="AD514" i="7"/>
  <c r="AA514" i="7"/>
  <c r="X514" i="7"/>
  <c r="U514" i="7"/>
  <c r="AJ538" i="7"/>
  <c r="AH538" i="7"/>
  <c r="AG538" i="7"/>
  <c r="AD538" i="7"/>
  <c r="X538" i="7"/>
  <c r="Y538" i="7"/>
  <c r="U538" i="7"/>
  <c r="AA538" i="7"/>
  <c r="AJ507" i="7"/>
  <c r="AG507" i="7"/>
  <c r="AD507" i="7"/>
  <c r="AA507" i="7"/>
  <c r="X507" i="7"/>
  <c r="U507" i="7"/>
  <c r="AJ535" i="7"/>
  <c r="AK535" i="7"/>
  <c r="AG535" i="7"/>
  <c r="AD535" i="7"/>
  <c r="AA535" i="7"/>
  <c r="X535" i="7"/>
  <c r="AB535" i="7"/>
  <c r="U535" i="7"/>
  <c r="AJ511" i="7"/>
  <c r="AH511" i="7"/>
  <c r="AG511" i="7"/>
  <c r="AD511" i="7"/>
  <c r="AA511" i="7"/>
  <c r="X511" i="7"/>
  <c r="Y511" i="7"/>
  <c r="U511" i="7"/>
  <c r="AJ513" i="7"/>
  <c r="AD513" i="7"/>
  <c r="AG513" i="7"/>
  <c r="AA513" i="7"/>
  <c r="X513" i="7"/>
  <c r="U513" i="7"/>
  <c r="AJ549" i="7"/>
  <c r="AG549" i="7"/>
  <c r="AD549" i="7"/>
  <c r="AA549" i="7"/>
  <c r="X549" i="7"/>
  <c r="U549" i="7"/>
  <c r="AJ565" i="7"/>
  <c r="AD565" i="7"/>
  <c r="AG565" i="7"/>
  <c r="AA565" i="7"/>
  <c r="X565" i="7"/>
  <c r="U565" i="7"/>
  <c r="AJ583" i="7"/>
  <c r="AG583" i="7"/>
  <c r="AD583" i="7"/>
  <c r="AA583" i="7"/>
  <c r="X583" i="7"/>
  <c r="U583" i="7"/>
  <c r="AJ569" i="7"/>
  <c r="AG569" i="7"/>
  <c r="AD569" i="7"/>
  <c r="AE569" i="7" s="1"/>
  <c r="AF569" i="7" s="1"/>
  <c r="X569" i="7"/>
  <c r="AA569" i="7"/>
  <c r="U569" i="7"/>
  <c r="AJ571" i="7"/>
  <c r="AG571" i="7"/>
  <c r="AH571" i="7"/>
  <c r="AD571" i="7"/>
  <c r="X571" i="7"/>
  <c r="Y571" i="7"/>
  <c r="AA571" i="7"/>
  <c r="U571" i="7"/>
  <c r="AJ588" i="7"/>
  <c r="AK588" i="7"/>
  <c r="AG588" i="7"/>
  <c r="AH588" i="7"/>
  <c r="AD588" i="7"/>
  <c r="AA588" i="7"/>
  <c r="AB588" i="7"/>
  <c r="X588" i="7"/>
  <c r="U588" i="7"/>
  <c r="Y588" i="7"/>
  <c r="AJ675" i="7"/>
  <c r="AH675" i="7"/>
  <c r="AG675" i="7"/>
  <c r="AD675" i="7"/>
  <c r="AA675" i="7"/>
  <c r="X675" i="7"/>
  <c r="Y675" i="7"/>
  <c r="U675" i="7"/>
  <c r="AJ677" i="7"/>
  <c r="AG677" i="7"/>
  <c r="AD677" i="7"/>
  <c r="AA677" i="7"/>
  <c r="X677" i="7"/>
  <c r="U677" i="7"/>
  <c r="AJ801" i="7"/>
  <c r="AG801" i="7"/>
  <c r="AD801" i="7"/>
  <c r="AA801" i="7"/>
  <c r="X801" i="7"/>
  <c r="U801" i="7"/>
  <c r="AJ731" i="7"/>
  <c r="AG731" i="7"/>
  <c r="AD731" i="7"/>
  <c r="AA731" i="7"/>
  <c r="X731" i="7"/>
  <c r="U731" i="7"/>
  <c r="AJ787" i="7"/>
  <c r="AG787" i="7"/>
  <c r="AD787" i="7"/>
  <c r="AE787" i="7" s="1"/>
  <c r="AF787" i="7" s="1"/>
  <c r="AA787" i="7"/>
  <c r="X787" i="7"/>
  <c r="U787" i="7"/>
  <c r="AJ694" i="7"/>
  <c r="AG694" i="7"/>
  <c r="AD694" i="7"/>
  <c r="AA694" i="7"/>
  <c r="X694" i="7"/>
  <c r="U694" i="7"/>
  <c r="AJ734" i="7"/>
  <c r="AH734" i="7"/>
  <c r="AG734" i="7"/>
  <c r="AD734" i="7"/>
  <c r="AE734" i="7" s="1"/>
  <c r="AF734" i="7" s="1"/>
  <c r="AA734" i="7"/>
  <c r="Y734" i="7"/>
  <c r="X734" i="7"/>
  <c r="U734" i="7"/>
  <c r="AJ689" i="7"/>
  <c r="AG689" i="7"/>
  <c r="AD689" i="7"/>
  <c r="AA689" i="7"/>
  <c r="AH689" i="7"/>
  <c r="Y689" i="7"/>
  <c r="X689" i="7"/>
  <c r="U689" i="7"/>
  <c r="AJ790" i="7"/>
  <c r="AG790" i="7"/>
  <c r="AH790" i="7"/>
  <c r="AD790" i="7"/>
  <c r="AA790" i="7"/>
  <c r="Y790" i="7"/>
  <c r="X790" i="7"/>
  <c r="U790" i="7"/>
  <c r="AJ599" i="7"/>
  <c r="AD599" i="7"/>
  <c r="AG599" i="7"/>
  <c r="AA599" i="7"/>
  <c r="X599" i="7"/>
  <c r="U599" i="7"/>
  <c r="AJ701" i="7"/>
  <c r="AG701" i="7"/>
  <c r="AH701" i="7"/>
  <c r="AD701" i="7"/>
  <c r="AE701" i="7" s="1"/>
  <c r="AF701" i="7" s="1"/>
  <c r="AA701" i="7"/>
  <c r="X701" i="7"/>
  <c r="Y701" i="7"/>
  <c r="U701" i="7"/>
  <c r="AJ705" i="7"/>
  <c r="AG705" i="7"/>
  <c r="AD705" i="7"/>
  <c r="AA705" i="7"/>
  <c r="U705" i="7"/>
  <c r="X705" i="7"/>
  <c r="AJ707" i="7"/>
  <c r="AG707" i="7"/>
  <c r="AD707" i="7"/>
  <c r="AA707" i="7"/>
  <c r="X707" i="7"/>
  <c r="U707" i="7"/>
  <c r="AJ765" i="7"/>
  <c r="AG765" i="7"/>
  <c r="AH765" i="7"/>
  <c r="AD765" i="7"/>
  <c r="AA765" i="7"/>
  <c r="X765" i="7"/>
  <c r="Y765" i="7"/>
  <c r="U765" i="7"/>
  <c r="AJ739" i="7"/>
  <c r="AG739" i="7"/>
  <c r="AD739" i="7"/>
  <c r="AE739" i="7" s="1"/>
  <c r="AF739" i="7" s="1"/>
  <c r="AA739" i="7"/>
  <c r="U739" i="7"/>
  <c r="X739" i="7"/>
  <c r="AJ605" i="7"/>
  <c r="AG605" i="7"/>
  <c r="AD605" i="7"/>
  <c r="AE605" i="7" s="1"/>
  <c r="AF605" i="7" s="1"/>
  <c r="X605" i="7"/>
  <c r="AA605" i="7"/>
  <c r="U605" i="7"/>
  <c r="AJ761" i="7"/>
  <c r="AG761" i="7"/>
  <c r="AH761" i="7"/>
  <c r="AD761" i="7"/>
  <c r="AE761" i="7" s="1"/>
  <c r="AF761" i="7" s="1"/>
  <c r="AA761" i="7"/>
  <c r="Y761" i="7"/>
  <c r="X761" i="7"/>
  <c r="U761" i="7"/>
  <c r="AJ755" i="7"/>
  <c r="AK755" i="7"/>
  <c r="AG755" i="7"/>
  <c r="AD755" i="7"/>
  <c r="AA755" i="7"/>
  <c r="AB755" i="7"/>
  <c r="X755" i="7"/>
  <c r="U755" i="7"/>
  <c r="AJ613" i="7"/>
  <c r="AG613" i="7"/>
  <c r="AH613" i="7"/>
  <c r="AD613" i="7"/>
  <c r="Y613" i="7"/>
  <c r="AA613" i="7"/>
  <c r="X613" i="7"/>
  <c r="U613" i="7"/>
  <c r="AJ767" i="7"/>
  <c r="AG767" i="7"/>
  <c r="AA767" i="7"/>
  <c r="AD767" i="7"/>
  <c r="U767" i="7"/>
  <c r="X767" i="7"/>
  <c r="AJ744" i="7"/>
  <c r="AJ745" i="7" s="1"/>
  <c r="AG744" i="7"/>
  <c r="AG745" i="7" s="1"/>
  <c r="AD744" i="7"/>
  <c r="AD745" i="7" s="1"/>
  <c r="AA744" i="7"/>
  <c r="AA745" i="7" s="1"/>
  <c r="X744" i="7"/>
  <c r="X745" i="7" s="1"/>
  <c r="U744" i="7"/>
  <c r="U745" i="7" s="1"/>
  <c r="AJ771" i="7"/>
  <c r="AG771" i="7"/>
  <c r="AD771" i="7"/>
  <c r="AE771" i="7" s="1"/>
  <c r="AF771" i="7" s="1"/>
  <c r="AA771" i="7"/>
  <c r="X771" i="7"/>
  <c r="U771" i="7"/>
  <c r="AJ773" i="7"/>
  <c r="AG773" i="7"/>
  <c r="AD773" i="7"/>
  <c r="AA773" i="7"/>
  <c r="U773" i="7"/>
  <c r="X773" i="7"/>
  <c r="AJ616" i="7"/>
  <c r="AG616" i="7"/>
  <c r="AH616" i="7"/>
  <c r="AD616" i="7"/>
  <c r="Y616" i="7"/>
  <c r="AA616" i="7"/>
  <c r="X616" i="7"/>
  <c r="U616" i="7"/>
  <c r="AJ717" i="7"/>
  <c r="AG717" i="7"/>
  <c r="AD717" i="7"/>
  <c r="AE717" i="7" s="1"/>
  <c r="AF717" i="7" s="1"/>
  <c r="X717" i="7"/>
  <c r="U717" i="7"/>
  <c r="AA717" i="7"/>
  <c r="AJ622" i="7"/>
  <c r="AG622" i="7"/>
  <c r="AD622" i="7"/>
  <c r="AA622" i="7"/>
  <c r="X622" i="7"/>
  <c r="U622" i="7"/>
  <c r="AJ631" i="7"/>
  <c r="AG631" i="7"/>
  <c r="AD631" i="7"/>
  <c r="AA631" i="7"/>
  <c r="X631" i="7"/>
  <c r="U631" i="7"/>
  <c r="AJ635" i="7"/>
  <c r="AG635" i="7"/>
  <c r="AD635" i="7"/>
  <c r="AA635" i="7"/>
  <c r="X635" i="7"/>
  <c r="U635" i="7"/>
  <c r="AJ692" i="7"/>
  <c r="AG692" i="7"/>
  <c r="AD692" i="7"/>
  <c r="AE692" i="7" s="1"/>
  <c r="AF692" i="7" s="1"/>
  <c r="AA692" i="7"/>
  <c r="X692" i="7"/>
  <c r="U692" i="7"/>
  <c r="AJ644" i="7"/>
  <c r="AG644" i="7"/>
  <c r="AD644" i="7"/>
  <c r="AE644" i="7" s="1"/>
  <c r="AF644" i="7" s="1"/>
  <c r="X644" i="7"/>
  <c r="AA644" i="7"/>
  <c r="U644" i="7"/>
  <c r="AJ652" i="7"/>
  <c r="AG652" i="7"/>
  <c r="AD652" i="7"/>
  <c r="AA652" i="7"/>
  <c r="X652" i="7"/>
  <c r="U652" i="7"/>
  <c r="AJ656" i="7"/>
  <c r="AG656" i="7"/>
  <c r="AD656" i="7"/>
  <c r="AA656" i="7"/>
  <c r="X656" i="7"/>
  <c r="U656" i="7"/>
  <c r="AJ663" i="7"/>
  <c r="AD663" i="7"/>
  <c r="AA663" i="7"/>
  <c r="X663" i="7"/>
  <c r="AG663" i="7"/>
  <c r="U663" i="7"/>
  <c r="AJ667" i="7"/>
  <c r="AG667" i="7"/>
  <c r="AD667" i="7"/>
  <c r="AA667" i="7"/>
  <c r="X667" i="7"/>
  <c r="U667" i="7"/>
  <c r="AJ724" i="7"/>
  <c r="AG724" i="7"/>
  <c r="AD724" i="7"/>
  <c r="AE724" i="7" s="1"/>
  <c r="AF724" i="7" s="1"/>
  <c r="AA724" i="7"/>
  <c r="X724" i="7"/>
  <c r="U724" i="7"/>
  <c r="AJ808" i="7"/>
  <c r="AG808" i="7"/>
  <c r="AD808" i="7"/>
  <c r="AE808" i="7" s="1"/>
  <c r="AF808" i="7" s="1"/>
  <c r="AA808" i="7"/>
  <c r="U808" i="7"/>
  <c r="X808" i="7"/>
  <c r="AJ838" i="7"/>
  <c r="AG838" i="7"/>
  <c r="AD838" i="7"/>
  <c r="AA838" i="7"/>
  <c r="X838" i="7"/>
  <c r="U838" i="7"/>
  <c r="AJ20" i="7"/>
  <c r="AG20" i="7"/>
  <c r="AD20" i="7"/>
  <c r="AA20" i="7"/>
  <c r="X20" i="7"/>
  <c r="U20" i="7"/>
  <c r="AJ58" i="7"/>
  <c r="AG58" i="7"/>
  <c r="AD58" i="7"/>
  <c r="AA58" i="7"/>
  <c r="X58" i="7"/>
  <c r="U58" i="7"/>
  <c r="AJ82" i="7"/>
  <c r="AG82" i="7"/>
  <c r="AD82" i="7"/>
  <c r="AE82" i="7" s="1"/>
  <c r="AF82" i="7" s="1"/>
  <c r="AA82" i="7"/>
  <c r="X82" i="7"/>
  <c r="U82" i="7"/>
  <c r="AJ114" i="7"/>
  <c r="AG114" i="7"/>
  <c r="AD114" i="7"/>
  <c r="AA114" i="7"/>
  <c r="X114" i="7"/>
  <c r="U114" i="7"/>
  <c r="AJ122" i="7"/>
  <c r="AK122" i="7"/>
  <c r="AG122" i="7"/>
  <c r="AH122" i="7"/>
  <c r="AD122" i="7"/>
  <c r="AA122" i="7"/>
  <c r="X122" i="7"/>
  <c r="AB122" i="7"/>
  <c r="Y122" i="7"/>
  <c r="U122" i="7"/>
  <c r="AJ158" i="7"/>
  <c r="AG158" i="7"/>
  <c r="AA158" i="7"/>
  <c r="AD158" i="7"/>
  <c r="X158" i="7"/>
  <c r="U158" i="7"/>
  <c r="AJ176" i="7"/>
  <c r="AJ177" i="7" s="1"/>
  <c r="AG176" i="7"/>
  <c r="AG177" i="7" s="1"/>
  <c r="AD176" i="7"/>
  <c r="AD177" i="7" s="1"/>
  <c r="AA176" i="7"/>
  <c r="AA177" i="7" s="1"/>
  <c r="X176" i="7"/>
  <c r="X177" i="7" s="1"/>
  <c r="U176" i="7"/>
  <c r="U177" i="7" s="1"/>
  <c r="AJ190" i="7"/>
  <c r="AG190" i="7"/>
  <c r="AD190" i="7"/>
  <c r="AA190" i="7"/>
  <c r="X190" i="7"/>
  <c r="U190" i="7"/>
  <c r="AJ222" i="7"/>
  <c r="AG222" i="7"/>
  <c r="AA222" i="7"/>
  <c r="AD222" i="7"/>
  <c r="X222" i="7"/>
  <c r="U222" i="7"/>
  <c r="AJ213" i="7"/>
  <c r="AG213" i="7"/>
  <c r="AD213" i="7"/>
  <c r="X213" i="7"/>
  <c r="AA213" i="7"/>
  <c r="U213" i="7"/>
  <c r="AJ269" i="7"/>
  <c r="AK269" i="7"/>
  <c r="AG269" i="7"/>
  <c r="AD269" i="7"/>
  <c r="AA269" i="7"/>
  <c r="AB269" i="7"/>
  <c r="X269" i="7"/>
  <c r="U269" i="7"/>
  <c r="AJ279" i="7"/>
  <c r="AG279" i="7"/>
  <c r="AD279" i="7"/>
  <c r="AA279" i="7"/>
  <c r="X279" i="7"/>
  <c r="U279" i="7"/>
  <c r="AJ291" i="7"/>
  <c r="AG291" i="7"/>
  <c r="AD291" i="7"/>
  <c r="AA291" i="7"/>
  <c r="X291" i="7"/>
  <c r="U291" i="7"/>
  <c r="AJ241" i="7"/>
  <c r="AG241" i="7"/>
  <c r="AD241" i="7"/>
  <c r="AA241" i="7"/>
  <c r="X241" i="7"/>
  <c r="U241" i="7"/>
  <c r="AJ243" i="7"/>
  <c r="AG243" i="7"/>
  <c r="AH243" i="7"/>
  <c r="AD243" i="7"/>
  <c r="AA243" i="7"/>
  <c r="Y243" i="7"/>
  <c r="U243" i="7"/>
  <c r="X243" i="7"/>
  <c r="AJ244" i="7"/>
  <c r="AG244" i="7"/>
  <c r="AD244" i="7"/>
  <c r="AA244" i="7"/>
  <c r="X244" i="7"/>
  <c r="U244" i="7"/>
  <c r="AJ236" i="7"/>
  <c r="AG236" i="7"/>
  <c r="AH236" i="7"/>
  <c r="AD236" i="7"/>
  <c r="AA236" i="7"/>
  <c r="X236" i="7"/>
  <c r="Y236" i="7"/>
  <c r="U236" i="7"/>
  <c r="AK259" i="7"/>
  <c r="AJ259" i="7"/>
  <c r="AG259" i="7"/>
  <c r="AD259" i="7"/>
  <c r="AB259" i="7"/>
  <c r="AA259" i="7"/>
  <c r="X259" i="7"/>
  <c r="U259" i="7"/>
  <c r="AJ249" i="7"/>
  <c r="AG249" i="7"/>
  <c r="AD249" i="7"/>
  <c r="AA249" i="7"/>
  <c r="X249" i="7"/>
  <c r="U249" i="7"/>
  <c r="AJ298" i="7"/>
  <c r="AG298" i="7"/>
  <c r="AD298" i="7"/>
  <c r="AE298" i="7" s="1"/>
  <c r="AF298" i="7" s="1"/>
  <c r="X298" i="7"/>
  <c r="AA298" i="7"/>
  <c r="U298" i="7"/>
  <c r="AJ274" i="7"/>
  <c r="AG274" i="7"/>
  <c r="AH274" i="7"/>
  <c r="AA274" i="7"/>
  <c r="AD274" i="7"/>
  <c r="Y274" i="7"/>
  <c r="X274" i="7"/>
  <c r="U274" i="7"/>
  <c r="AJ288" i="7"/>
  <c r="AG288" i="7"/>
  <c r="AD288" i="7"/>
  <c r="AA288" i="7"/>
  <c r="X288" i="7"/>
  <c r="U288" i="7"/>
  <c r="AJ312" i="7"/>
  <c r="AG312" i="7"/>
  <c r="AD312" i="7"/>
  <c r="AA312" i="7"/>
  <c r="X312" i="7"/>
  <c r="U312" i="7"/>
  <c r="AJ336" i="7"/>
  <c r="AH336" i="7"/>
  <c r="AG336" i="7"/>
  <c r="AD336" i="7"/>
  <c r="AA336" i="7"/>
  <c r="Y336" i="7"/>
  <c r="X336" i="7"/>
  <c r="U336" i="7"/>
  <c r="AJ319" i="7"/>
  <c r="AK319" i="7"/>
  <c r="AG319" i="7"/>
  <c r="AD319" i="7"/>
  <c r="AB319" i="7"/>
  <c r="AA319" i="7"/>
  <c r="X319" i="7"/>
  <c r="U319" i="7"/>
  <c r="AJ360" i="7"/>
  <c r="AG360" i="7"/>
  <c r="AD360" i="7"/>
  <c r="X360" i="7"/>
  <c r="AA360" i="7"/>
  <c r="U360" i="7"/>
  <c r="AK347" i="7"/>
  <c r="AJ347" i="7"/>
  <c r="AG347" i="7"/>
  <c r="AD347" i="7"/>
  <c r="AA347" i="7"/>
  <c r="X347" i="7"/>
  <c r="AB347" i="7"/>
  <c r="U347" i="7"/>
  <c r="AK345" i="7"/>
  <c r="AJ345" i="7"/>
  <c r="AH345" i="7"/>
  <c r="AG345" i="7"/>
  <c r="AD345" i="7"/>
  <c r="X345" i="7"/>
  <c r="AA345" i="7"/>
  <c r="Y345" i="7"/>
  <c r="AB345" i="7"/>
  <c r="U345" i="7"/>
  <c r="AJ358" i="7"/>
  <c r="AG358" i="7"/>
  <c r="AD358" i="7"/>
  <c r="X358" i="7"/>
  <c r="AA358" i="7"/>
  <c r="U358" i="7"/>
  <c r="AJ379" i="7"/>
  <c r="AG379" i="7"/>
  <c r="AD379" i="7"/>
  <c r="AA379" i="7"/>
  <c r="X379" i="7"/>
  <c r="U379" i="7"/>
  <c r="AJ388" i="7"/>
  <c r="AJ389" i="7" s="1"/>
  <c r="AG388" i="7"/>
  <c r="AG389" i="7" s="1"/>
  <c r="AD388" i="7"/>
  <c r="AD389" i="7" s="1"/>
  <c r="AA388" i="7"/>
  <c r="AA389" i="7" s="1"/>
  <c r="X388" i="7"/>
  <c r="X389" i="7" s="1"/>
  <c r="U388" i="7"/>
  <c r="U389" i="7" s="1"/>
  <c r="AK400" i="7"/>
  <c r="AJ400" i="7"/>
  <c r="AH400" i="7"/>
  <c r="AG400" i="7"/>
  <c r="AD400" i="7"/>
  <c r="AA400" i="7"/>
  <c r="Y400" i="7"/>
  <c r="AB400" i="7"/>
  <c r="X400" i="7"/>
  <c r="U400" i="7"/>
  <c r="AK401" i="7"/>
  <c r="AJ401" i="7"/>
  <c r="AG401" i="7"/>
  <c r="AD401" i="7"/>
  <c r="AA401" i="7"/>
  <c r="X401" i="7"/>
  <c r="AB401" i="7"/>
  <c r="U401" i="7"/>
  <c r="AJ440" i="7"/>
  <c r="AG440" i="7"/>
  <c r="AD440" i="7"/>
  <c r="X440" i="7"/>
  <c r="AA440" i="7"/>
  <c r="U440" i="7"/>
  <c r="AJ441" i="7"/>
  <c r="AD441" i="7"/>
  <c r="AG441" i="7"/>
  <c r="AA441" i="7"/>
  <c r="X441" i="7"/>
  <c r="U441" i="7"/>
  <c r="AK452" i="7"/>
  <c r="AJ452" i="7"/>
  <c r="AG452" i="7"/>
  <c r="AD452" i="7"/>
  <c r="AA452" i="7"/>
  <c r="AB452" i="7"/>
  <c r="X452" i="7"/>
  <c r="U452" i="7"/>
  <c r="AJ463" i="7"/>
  <c r="AG463" i="7"/>
  <c r="AD463" i="7"/>
  <c r="AA463" i="7"/>
  <c r="X463" i="7"/>
  <c r="U463" i="7"/>
  <c r="AJ477" i="7"/>
  <c r="AG477" i="7"/>
  <c r="AH477" i="7"/>
  <c r="AA477" i="7"/>
  <c r="Y477" i="7"/>
  <c r="AD477" i="7"/>
  <c r="X477" i="7"/>
  <c r="U477" i="7"/>
  <c r="AJ480" i="7"/>
  <c r="AJ481" i="7" s="1"/>
  <c r="AG480" i="7"/>
  <c r="AG481" i="7" s="1"/>
  <c r="AH480" i="7"/>
  <c r="AH481" i="7" s="1"/>
  <c r="AD480" i="7"/>
  <c r="X480" i="7"/>
  <c r="X481" i="7" s="1"/>
  <c r="Y480" i="7"/>
  <c r="Y481" i="7" s="1"/>
  <c r="AA480" i="7"/>
  <c r="AA481" i="7" s="1"/>
  <c r="U480" i="7"/>
  <c r="U481" i="7" s="1"/>
  <c r="AJ492" i="7"/>
  <c r="AG492" i="7"/>
  <c r="AD492" i="7"/>
  <c r="AA492" i="7"/>
  <c r="X492" i="7"/>
  <c r="U492" i="7"/>
  <c r="AJ499" i="7"/>
  <c r="AG499" i="7"/>
  <c r="AH499" i="7"/>
  <c r="AD499" i="7"/>
  <c r="AA499" i="7"/>
  <c r="Y499" i="7"/>
  <c r="X499" i="7"/>
  <c r="U499" i="7"/>
  <c r="AJ537" i="7"/>
  <c r="AG537" i="7"/>
  <c r="AH537" i="7"/>
  <c r="AD537" i="7"/>
  <c r="Y537" i="7"/>
  <c r="AA537" i="7"/>
  <c r="X537" i="7"/>
  <c r="U537" i="7"/>
  <c r="AJ502" i="7"/>
  <c r="AJ503" i="7" s="1"/>
  <c r="AH502" i="7"/>
  <c r="AH503" i="7" s="1"/>
  <c r="AG502" i="7"/>
  <c r="AG503" i="7" s="1"/>
  <c r="AD502" i="7"/>
  <c r="AD503" i="7" s="1"/>
  <c r="Y502" i="7"/>
  <c r="Y503" i="7" s="1"/>
  <c r="AA502" i="7"/>
  <c r="AA503" i="7" s="1"/>
  <c r="X502" i="7"/>
  <c r="X503" i="7" s="1"/>
  <c r="U502" i="7"/>
  <c r="U503" i="7" s="1"/>
  <c r="AJ524" i="7"/>
  <c r="AG524" i="7"/>
  <c r="AD524" i="7"/>
  <c r="X524" i="7"/>
  <c r="AA524" i="7"/>
  <c r="U524" i="7"/>
  <c r="AJ509" i="7"/>
  <c r="AG509" i="7"/>
  <c r="AD509" i="7"/>
  <c r="AA509" i="7"/>
  <c r="X509" i="7"/>
  <c r="U509" i="7"/>
  <c r="AJ517" i="7"/>
  <c r="AG517" i="7"/>
  <c r="AD517" i="7"/>
  <c r="AE517" i="7" s="1"/>
  <c r="AF517" i="7" s="1"/>
  <c r="AA517" i="7"/>
  <c r="X517" i="7"/>
  <c r="U517" i="7"/>
  <c r="AK534" i="7"/>
  <c r="AJ534" i="7"/>
  <c r="AG534" i="7"/>
  <c r="AD534" i="7"/>
  <c r="X534" i="7"/>
  <c r="AB534" i="7"/>
  <c r="AA534" i="7"/>
  <c r="U534" i="7"/>
  <c r="AJ541" i="7"/>
  <c r="AH541" i="7"/>
  <c r="AG541" i="7"/>
  <c r="AD541" i="7"/>
  <c r="AA541" i="7"/>
  <c r="X541" i="7"/>
  <c r="Y541" i="7"/>
  <c r="U541" i="7"/>
  <c r="AJ548" i="7"/>
  <c r="AG548" i="7"/>
  <c r="AH548" i="7"/>
  <c r="AD548" i="7"/>
  <c r="AA548" i="7"/>
  <c r="X548" i="7"/>
  <c r="Y548" i="7"/>
  <c r="U548" i="7"/>
  <c r="AJ564" i="7"/>
  <c r="AG564" i="7"/>
  <c r="AH564" i="7"/>
  <c r="AD564" i="7"/>
  <c r="AE564" i="7" s="1"/>
  <c r="AF564" i="7" s="1"/>
  <c r="Y564" i="7"/>
  <c r="AA564" i="7"/>
  <c r="X564" i="7"/>
  <c r="U564" i="7"/>
  <c r="AJ575" i="7"/>
  <c r="AH575" i="7"/>
  <c r="AG575" i="7"/>
  <c r="AD575" i="7"/>
  <c r="AA575" i="7"/>
  <c r="X575" i="7"/>
  <c r="Y575" i="7"/>
  <c r="U575" i="7"/>
  <c r="AJ577" i="7"/>
  <c r="AG577" i="7"/>
  <c r="AD577" i="7"/>
  <c r="AA577" i="7"/>
  <c r="X577" i="7"/>
  <c r="U577" i="7"/>
  <c r="AJ568" i="7"/>
  <c r="AG568" i="7"/>
  <c r="AD568" i="7"/>
  <c r="AA568" i="7"/>
  <c r="X568" i="7"/>
  <c r="U568" i="7"/>
  <c r="AJ562" i="7"/>
  <c r="AG562" i="7"/>
  <c r="AD562" i="7"/>
  <c r="AA562" i="7"/>
  <c r="X562" i="7"/>
  <c r="U562" i="7"/>
  <c r="AJ592" i="7"/>
  <c r="AG592" i="7"/>
  <c r="AD592" i="7"/>
  <c r="AE592" i="7" s="1"/>
  <c r="AF592" i="7" s="1"/>
  <c r="AA592" i="7"/>
  <c r="X592" i="7"/>
  <c r="U592" i="7"/>
  <c r="AJ693" i="7"/>
  <c r="AH693" i="7"/>
  <c r="AG693" i="7"/>
  <c r="AD693" i="7"/>
  <c r="X693" i="7"/>
  <c r="Y693" i="7"/>
  <c r="AA693" i="7"/>
  <c r="U693" i="7"/>
  <c r="AJ730" i="7"/>
  <c r="AG730" i="7"/>
  <c r="AH730" i="7"/>
  <c r="AD730" i="7"/>
  <c r="AA730" i="7"/>
  <c r="X730" i="7"/>
  <c r="Y730" i="7"/>
  <c r="U730" i="7"/>
  <c r="AJ733" i="7"/>
  <c r="AH733" i="7"/>
  <c r="AG733" i="7"/>
  <c r="AD733" i="7"/>
  <c r="AE733" i="7" s="1"/>
  <c r="AF733" i="7" s="1"/>
  <c r="X733" i="7"/>
  <c r="Y733" i="7"/>
  <c r="AA733" i="7"/>
  <c r="U733" i="7"/>
  <c r="AJ680" i="7"/>
  <c r="AG680" i="7"/>
  <c r="AD680" i="7"/>
  <c r="AA680" i="7"/>
  <c r="X680" i="7"/>
  <c r="U680" i="7"/>
  <c r="AJ802" i="7"/>
  <c r="AD802" i="7"/>
  <c r="AA802" i="7"/>
  <c r="AG802" i="7"/>
  <c r="X802" i="7"/>
  <c r="U802" i="7"/>
  <c r="AJ596" i="7"/>
  <c r="AG596" i="7"/>
  <c r="AD596" i="7"/>
  <c r="AE596" i="7" s="1"/>
  <c r="AF596" i="7" s="1"/>
  <c r="AA596" i="7"/>
  <c r="X596" i="7"/>
  <c r="U596" i="7"/>
  <c r="AJ735" i="7"/>
  <c r="AG735" i="7"/>
  <c r="AD735" i="7"/>
  <c r="AA735" i="7"/>
  <c r="X735" i="7"/>
  <c r="U735" i="7"/>
  <c r="AJ799" i="7"/>
  <c r="AG799" i="7"/>
  <c r="AD799" i="7"/>
  <c r="AE799" i="7" s="1"/>
  <c r="AF799" i="7" s="1"/>
  <c r="AA799" i="7"/>
  <c r="X799" i="7"/>
  <c r="U799" i="7"/>
  <c r="AJ703" i="7"/>
  <c r="AG703" i="7"/>
  <c r="AD703" i="7"/>
  <c r="AA703" i="7"/>
  <c r="U703" i="7"/>
  <c r="X703" i="7"/>
  <c r="AJ710" i="7"/>
  <c r="AG710" i="7"/>
  <c r="AD710" i="7"/>
  <c r="AA710" i="7"/>
  <c r="X710" i="7"/>
  <c r="U710" i="7"/>
  <c r="AJ763" i="7"/>
  <c r="AG763" i="7"/>
  <c r="AD763" i="7"/>
  <c r="X763" i="7"/>
  <c r="AA763" i="7"/>
  <c r="U763" i="7"/>
  <c r="AJ602" i="7"/>
  <c r="AG602" i="7"/>
  <c r="AD602" i="7"/>
  <c r="AA602" i="7"/>
  <c r="X602" i="7"/>
  <c r="U602" i="7"/>
  <c r="AJ740" i="7"/>
  <c r="AG740" i="7"/>
  <c r="AD740" i="7"/>
  <c r="X740" i="7"/>
  <c r="AA740" i="7"/>
  <c r="U740" i="7"/>
  <c r="AJ611" i="7"/>
  <c r="AG611" i="7"/>
  <c r="AD611" i="7"/>
  <c r="AA611" i="7"/>
  <c r="X611" i="7"/>
  <c r="U611" i="7"/>
  <c r="AJ615" i="7"/>
  <c r="AG615" i="7"/>
  <c r="AD615" i="7"/>
  <c r="AA615" i="7"/>
  <c r="X615" i="7"/>
  <c r="U615" i="7"/>
  <c r="AJ772" i="7"/>
  <c r="AH772" i="7"/>
  <c r="AG772" i="7"/>
  <c r="AD772" i="7"/>
  <c r="AA772" i="7"/>
  <c r="Y772" i="7"/>
  <c r="X772" i="7"/>
  <c r="U772" i="7"/>
  <c r="AJ776" i="7"/>
  <c r="AG776" i="7"/>
  <c r="AD776" i="7"/>
  <c r="AE776" i="7" s="1"/>
  <c r="AF776" i="7" s="1"/>
  <c r="X776" i="7"/>
  <c r="U776" i="7"/>
  <c r="AA776" i="7"/>
  <c r="AJ778" i="7"/>
  <c r="AG778" i="7"/>
  <c r="AD778" i="7"/>
  <c r="AE778" i="7" s="1"/>
  <c r="AF778" i="7" s="1"/>
  <c r="X778" i="7"/>
  <c r="AA778" i="7"/>
  <c r="U778" i="7"/>
  <c r="AJ742" i="7"/>
  <c r="AG742" i="7"/>
  <c r="AD742" i="7"/>
  <c r="AA742" i="7"/>
  <c r="X742" i="7"/>
  <c r="U742" i="7"/>
  <c r="AJ713" i="7"/>
  <c r="AG713" i="7"/>
  <c r="AD713" i="7"/>
  <c r="AA713" i="7"/>
  <c r="X713" i="7"/>
  <c r="U713" i="7"/>
  <c r="AJ621" i="7"/>
  <c r="AG621" i="7"/>
  <c r="AD621" i="7"/>
  <c r="AE621" i="7" s="1"/>
  <c r="AF621" i="7" s="1"/>
  <c r="AH621" i="7"/>
  <c r="AA621" i="7"/>
  <c r="Y621" i="7"/>
  <c r="X621" i="7"/>
  <c r="U621" i="7"/>
  <c r="AJ625" i="7"/>
  <c r="AG625" i="7"/>
  <c r="AD625" i="7"/>
  <c r="AA625" i="7"/>
  <c r="X625" i="7"/>
  <c r="U625" i="7"/>
  <c r="AJ627" i="7"/>
  <c r="AG627" i="7"/>
  <c r="AD627" i="7"/>
  <c r="AA627" i="7"/>
  <c r="X627" i="7"/>
  <c r="U627" i="7"/>
  <c r="AJ726" i="7"/>
  <c r="AG726" i="7"/>
  <c r="AD726" i="7"/>
  <c r="AA726" i="7"/>
  <c r="X726" i="7"/>
  <c r="U726" i="7"/>
  <c r="AJ634" i="7"/>
  <c r="AG634" i="7"/>
  <c r="AH634" i="7"/>
  <c r="AD634" i="7"/>
  <c r="Y634" i="7"/>
  <c r="AA634" i="7"/>
  <c r="X634" i="7"/>
  <c r="U634" i="7"/>
  <c r="AJ718" i="7"/>
  <c r="AG718" i="7"/>
  <c r="AA718" i="7"/>
  <c r="AD718" i="7"/>
  <c r="U718" i="7"/>
  <c r="X718" i="7"/>
  <c r="AJ719" i="7"/>
  <c r="AG719" i="7"/>
  <c r="AD719" i="7"/>
  <c r="X719" i="7"/>
  <c r="AA719" i="7"/>
  <c r="U719" i="7"/>
  <c r="AJ792" i="7"/>
  <c r="AG792" i="7"/>
  <c r="AD792" i="7"/>
  <c r="AE792" i="7" s="1"/>
  <c r="AF792" i="7" s="1"/>
  <c r="AA792" i="7"/>
  <c r="X792" i="7"/>
  <c r="U792" i="7"/>
  <c r="AJ643" i="7"/>
  <c r="AG643" i="7"/>
  <c r="AH643" i="7"/>
  <c r="AD643" i="7"/>
  <c r="AA643" i="7"/>
  <c r="X643" i="7"/>
  <c r="Y643" i="7"/>
  <c r="U643" i="7"/>
  <c r="AJ647" i="7"/>
  <c r="AG647" i="7"/>
  <c r="AD647" i="7"/>
  <c r="X647" i="7"/>
  <c r="AA647" i="7"/>
  <c r="U647" i="7"/>
  <c r="AJ649" i="7"/>
  <c r="AG649" i="7"/>
  <c r="AD649" i="7"/>
  <c r="AA649" i="7"/>
  <c r="X649" i="7"/>
  <c r="U649" i="7"/>
  <c r="AJ780" i="7"/>
  <c r="AG780" i="7"/>
  <c r="AD780" i="7"/>
  <c r="AA780" i="7"/>
  <c r="X780" i="7"/>
  <c r="U780" i="7"/>
  <c r="AJ655" i="7"/>
  <c r="AH655" i="7"/>
  <c r="AG655" i="7"/>
  <c r="AD655" i="7"/>
  <c r="AA655" i="7"/>
  <c r="X655" i="7"/>
  <c r="U655" i="7"/>
  <c r="Y655" i="7"/>
  <c r="AJ659" i="7"/>
  <c r="AG659" i="7"/>
  <c r="AD659" i="7"/>
  <c r="AA659" i="7"/>
  <c r="X659" i="7"/>
  <c r="U659" i="7"/>
  <c r="AJ661" i="7"/>
  <c r="AG661" i="7"/>
  <c r="AD661" i="7"/>
  <c r="AA661" i="7"/>
  <c r="X661" i="7"/>
  <c r="U661" i="7"/>
  <c r="AJ783" i="7"/>
  <c r="AG783" i="7"/>
  <c r="AD783" i="7"/>
  <c r="AA783" i="7"/>
  <c r="X783" i="7"/>
  <c r="U783" i="7"/>
  <c r="AJ666" i="7"/>
  <c r="AH666" i="7"/>
  <c r="AG666" i="7"/>
  <c r="AD666" i="7"/>
  <c r="AA666" i="7"/>
  <c r="Y666" i="7"/>
  <c r="X666" i="7"/>
  <c r="U666" i="7"/>
  <c r="AJ669" i="7"/>
  <c r="AD669" i="7"/>
  <c r="AE669" i="7" s="1"/>
  <c r="AF669" i="7" s="1"/>
  <c r="AG669" i="7"/>
  <c r="AA669" i="7"/>
  <c r="X669" i="7"/>
  <c r="U669" i="7"/>
  <c r="AJ671" i="7"/>
  <c r="AG671" i="7"/>
  <c r="AD671" i="7"/>
  <c r="AA671" i="7"/>
  <c r="X671" i="7"/>
  <c r="U671" i="7"/>
  <c r="AG797" i="7"/>
  <c r="AJ797" i="7"/>
  <c r="AD797" i="7"/>
  <c r="AA797" i="7"/>
  <c r="X797" i="7"/>
  <c r="U797" i="7"/>
  <c r="AJ807" i="7"/>
  <c r="AJ809" i="7" s="1"/>
  <c r="AH807" i="7"/>
  <c r="AG807" i="7"/>
  <c r="AD807" i="7"/>
  <c r="X807" i="7"/>
  <c r="Y807" i="7"/>
  <c r="AA807" i="7"/>
  <c r="U807" i="7"/>
  <c r="AJ815" i="7"/>
  <c r="AG815" i="7"/>
  <c r="AD815" i="7"/>
  <c r="AD816" i="7" s="1"/>
  <c r="AA815" i="7"/>
  <c r="X815" i="7"/>
  <c r="U815" i="7"/>
  <c r="AJ819" i="7"/>
  <c r="AG819" i="7"/>
  <c r="AD819" i="7"/>
  <c r="AE819" i="7" s="1"/>
  <c r="AF819" i="7" s="1"/>
  <c r="AA819" i="7"/>
  <c r="U819" i="7"/>
  <c r="X819" i="7"/>
  <c r="AJ822" i="7"/>
  <c r="AG822" i="7"/>
  <c r="AD822" i="7"/>
  <c r="AA822" i="7"/>
  <c r="X822" i="7"/>
  <c r="U822" i="7"/>
  <c r="AJ847" i="7"/>
  <c r="AG847" i="7"/>
  <c r="AH847" i="7"/>
  <c r="AD847" i="7"/>
  <c r="AA847" i="7"/>
  <c r="X847" i="7"/>
  <c r="Y847" i="7"/>
  <c r="U847" i="7"/>
  <c r="AJ893" i="7"/>
  <c r="AH893" i="7"/>
  <c r="AG893" i="7"/>
  <c r="AD893" i="7"/>
  <c r="Y893" i="7"/>
  <c r="AA893" i="7"/>
  <c r="X893" i="7"/>
  <c r="U893" i="7"/>
  <c r="AJ898" i="7"/>
  <c r="AJ899" i="7" s="1"/>
  <c r="AG898" i="7"/>
  <c r="AG899" i="7" s="1"/>
  <c r="AH898" i="7"/>
  <c r="AH899" i="7" s="1"/>
  <c r="AD898" i="7"/>
  <c r="AD899" i="7" s="1"/>
  <c r="AA898" i="7"/>
  <c r="AA899" i="7" s="1"/>
  <c r="X898" i="7"/>
  <c r="X899" i="7" s="1"/>
  <c r="U898" i="7"/>
  <c r="U899" i="7" s="1"/>
  <c r="Y898" i="7"/>
  <c r="Y899" i="7" s="1"/>
  <c r="AJ22" i="7"/>
  <c r="AG22" i="7"/>
  <c r="AD22" i="7"/>
  <c r="AA22" i="7"/>
  <c r="U22" i="7"/>
  <c r="X22" i="7"/>
  <c r="AJ54" i="7"/>
  <c r="AG54" i="7"/>
  <c r="AD54" i="7"/>
  <c r="AA54" i="7"/>
  <c r="X54" i="7"/>
  <c r="U54" i="7"/>
  <c r="AJ60" i="7"/>
  <c r="AG60" i="7"/>
  <c r="AD60" i="7"/>
  <c r="AA60" i="7"/>
  <c r="X60" i="7"/>
  <c r="U60" i="7"/>
  <c r="AJ149" i="7"/>
  <c r="AG149" i="7"/>
  <c r="AA149" i="7"/>
  <c r="AD149" i="7"/>
  <c r="X149" i="7"/>
  <c r="U149" i="7"/>
  <c r="AJ109" i="7"/>
  <c r="AG109" i="7"/>
  <c r="AD109" i="7"/>
  <c r="AA109" i="7"/>
  <c r="X109" i="7"/>
  <c r="U109" i="7"/>
  <c r="AJ120" i="7"/>
  <c r="AK120" i="7"/>
  <c r="AG120" i="7"/>
  <c r="AD120" i="7"/>
  <c r="AA120" i="7"/>
  <c r="AB120" i="7"/>
  <c r="X120" i="7"/>
  <c r="U120" i="7"/>
  <c r="AJ142" i="7"/>
  <c r="AG142" i="7"/>
  <c r="AD142" i="7"/>
  <c r="AA142" i="7"/>
  <c r="X142" i="7"/>
  <c r="U142" i="7"/>
  <c r="AJ14" i="7"/>
  <c r="AG14" i="7"/>
  <c r="AD14" i="7"/>
  <c r="AA14" i="7"/>
  <c r="X14" i="7"/>
  <c r="U14" i="7"/>
  <c r="AJ33" i="7"/>
  <c r="AJ34" i="7" s="1"/>
  <c r="AG33" i="7"/>
  <c r="AG34" i="7" s="1"/>
  <c r="AD33" i="7"/>
  <c r="AA33" i="7"/>
  <c r="AA34" i="7" s="1"/>
  <c r="X33" i="7"/>
  <c r="X34" i="7" s="1"/>
  <c r="U33" i="7"/>
  <c r="U34" i="7" s="1"/>
  <c r="AJ28" i="7"/>
  <c r="AG28" i="7"/>
  <c r="AD28" i="7"/>
  <c r="X28" i="7"/>
  <c r="AA28" i="7"/>
  <c r="U28" i="7"/>
  <c r="AJ50" i="7"/>
  <c r="AD50" i="7"/>
  <c r="AG50" i="7"/>
  <c r="AA50" i="7"/>
  <c r="X50" i="7"/>
  <c r="U50" i="7"/>
  <c r="AJ52" i="7"/>
  <c r="AG52" i="7"/>
  <c r="AD52" i="7"/>
  <c r="AA52" i="7"/>
  <c r="X52" i="7"/>
  <c r="U52" i="7"/>
  <c r="AJ65" i="7"/>
  <c r="AG65" i="7"/>
  <c r="AD65" i="7"/>
  <c r="AA65" i="7"/>
  <c r="X65" i="7"/>
  <c r="U65" i="7"/>
  <c r="AJ74" i="7"/>
  <c r="AK74" i="7"/>
  <c r="AH74" i="7"/>
  <c r="AG74" i="7"/>
  <c r="AD74" i="7"/>
  <c r="AB74" i="7"/>
  <c r="AA74" i="7"/>
  <c r="X74" i="7"/>
  <c r="Y74" i="7"/>
  <c r="U74" i="7"/>
  <c r="AJ77" i="7"/>
  <c r="AJ78" i="7" s="1"/>
  <c r="AG77" i="7"/>
  <c r="AG78" i="7" s="1"/>
  <c r="AD77" i="7"/>
  <c r="AD78" i="7" s="1"/>
  <c r="AA77" i="7"/>
  <c r="AA78" i="7" s="1"/>
  <c r="X77" i="7"/>
  <c r="X78" i="7" s="1"/>
  <c r="U77" i="7"/>
  <c r="U78" i="7" s="1"/>
  <c r="AJ100" i="7"/>
  <c r="AJ101" i="7" s="1"/>
  <c r="AG100" i="7"/>
  <c r="AG101" i="7" s="1"/>
  <c r="AA100" i="7"/>
  <c r="AA101" i="7" s="1"/>
  <c r="AD100" i="7"/>
  <c r="AD101" i="7" s="1"/>
  <c r="X100" i="7"/>
  <c r="X101" i="7" s="1"/>
  <c r="U100" i="7"/>
  <c r="U101" i="7" s="1"/>
  <c r="AJ105" i="7"/>
  <c r="AG105" i="7"/>
  <c r="AD105" i="7"/>
  <c r="AA105" i="7"/>
  <c r="X105" i="7"/>
  <c r="U105" i="7"/>
  <c r="AK127" i="7"/>
  <c r="AJ127" i="7"/>
  <c r="AG127" i="7"/>
  <c r="AD127" i="7"/>
  <c r="AB127" i="7"/>
  <c r="AA127" i="7"/>
  <c r="X127" i="7"/>
  <c r="U127" i="7"/>
  <c r="AK131" i="7"/>
  <c r="AJ131" i="7"/>
  <c r="AG131" i="7"/>
  <c r="AD131" i="7"/>
  <c r="AB131" i="7"/>
  <c r="AA131" i="7"/>
  <c r="X131" i="7"/>
  <c r="U131" i="7"/>
  <c r="AJ139" i="7"/>
  <c r="AG139" i="7"/>
  <c r="AH139" i="7"/>
  <c r="AD139" i="7"/>
  <c r="AE139" i="7" s="1"/>
  <c r="AF139" i="7" s="1"/>
  <c r="AA139" i="7"/>
  <c r="Y139" i="7"/>
  <c r="X139" i="7"/>
  <c r="U139" i="7"/>
  <c r="AK118" i="7"/>
  <c r="AJ118" i="7"/>
  <c r="AG118" i="7"/>
  <c r="AA118" i="7"/>
  <c r="AB118" i="7"/>
  <c r="AD118" i="7"/>
  <c r="X118" i="7"/>
  <c r="U118" i="7"/>
  <c r="AJ145" i="7"/>
  <c r="AG145" i="7"/>
  <c r="AD145" i="7"/>
  <c r="AA145" i="7"/>
  <c r="X145" i="7"/>
  <c r="U145" i="7"/>
  <c r="AJ103" i="7"/>
  <c r="AG103" i="7"/>
  <c r="AD103" i="7"/>
  <c r="X103" i="7"/>
  <c r="AA103" i="7"/>
  <c r="U103" i="7"/>
  <c r="AJ112" i="7"/>
  <c r="AH112" i="7"/>
  <c r="AG112" i="7"/>
  <c r="AD112" i="7"/>
  <c r="AA112" i="7"/>
  <c r="X112" i="7"/>
  <c r="Y112" i="7"/>
  <c r="U112" i="7"/>
  <c r="AJ168" i="7"/>
  <c r="AG168" i="7"/>
  <c r="AD168" i="7"/>
  <c r="AA168" i="7"/>
  <c r="X168" i="7"/>
  <c r="U168" i="7"/>
  <c r="AJ171" i="7"/>
  <c r="AG171" i="7"/>
  <c r="AD171" i="7"/>
  <c r="AA171" i="7"/>
  <c r="X171" i="7"/>
  <c r="U171" i="7"/>
  <c r="AJ182" i="7"/>
  <c r="AG182" i="7"/>
  <c r="AA182" i="7"/>
  <c r="X182" i="7"/>
  <c r="AD182" i="7"/>
  <c r="AE182" i="7" s="1"/>
  <c r="AF182" i="7" s="1"/>
  <c r="U182" i="7"/>
  <c r="AJ185" i="7"/>
  <c r="AH185" i="7"/>
  <c r="AG185" i="7"/>
  <c r="AD185" i="7"/>
  <c r="AA185" i="7"/>
  <c r="X185" i="7"/>
  <c r="Y185" i="7"/>
  <c r="U185" i="7"/>
  <c r="AJ181" i="7"/>
  <c r="AG181" i="7"/>
  <c r="AD181" i="7"/>
  <c r="AA181" i="7"/>
  <c r="X181" i="7"/>
  <c r="U181" i="7"/>
  <c r="AJ198" i="7"/>
  <c r="AG198" i="7"/>
  <c r="AD198" i="7"/>
  <c r="AA198" i="7"/>
  <c r="X198" i="7"/>
  <c r="U198" i="7"/>
  <c r="AJ199" i="7"/>
  <c r="AH199" i="7"/>
  <c r="AG199" i="7"/>
  <c r="AD199" i="7"/>
  <c r="AA199" i="7"/>
  <c r="Y199" i="7"/>
  <c r="X199" i="7"/>
  <c r="U199" i="7"/>
  <c r="AJ200" i="7"/>
  <c r="AG200" i="7"/>
  <c r="AD200" i="7"/>
  <c r="X200" i="7"/>
  <c r="AA200" i="7"/>
  <c r="U200" i="7"/>
  <c r="AJ225" i="7"/>
  <c r="AH225" i="7"/>
  <c r="AG225" i="7"/>
  <c r="AD225" i="7"/>
  <c r="AA225" i="7"/>
  <c r="Y225" i="7"/>
  <c r="X225" i="7"/>
  <c r="U225" i="7"/>
  <c r="AJ214" i="7"/>
  <c r="AG214" i="7"/>
  <c r="AD214" i="7"/>
  <c r="AA214" i="7"/>
  <c r="X214" i="7"/>
  <c r="U214" i="7"/>
  <c r="AJ282" i="7"/>
  <c r="AH282" i="7"/>
  <c r="AG282" i="7"/>
  <c r="AD282" i="7"/>
  <c r="AA282" i="7"/>
  <c r="Y282" i="7"/>
  <c r="X282" i="7"/>
  <c r="U282" i="7"/>
  <c r="AJ246" i="7"/>
  <c r="AG246" i="7"/>
  <c r="AD246" i="7"/>
  <c r="AA246" i="7"/>
  <c r="X246" i="7"/>
  <c r="U246" i="7"/>
  <c r="AJ245" i="7"/>
  <c r="AG245" i="7"/>
  <c r="AD245" i="7"/>
  <c r="AA245" i="7"/>
  <c r="X245" i="7"/>
  <c r="U245" i="7"/>
  <c r="AJ238" i="7"/>
  <c r="AG238" i="7"/>
  <c r="AD238" i="7"/>
  <c r="X238" i="7"/>
  <c r="AA238" i="7"/>
  <c r="U238" i="7"/>
  <c r="AJ252" i="7"/>
  <c r="AH252" i="7"/>
  <c r="AG252" i="7"/>
  <c r="AD252" i="7"/>
  <c r="AA252" i="7"/>
  <c r="X252" i="7"/>
  <c r="Y252" i="7"/>
  <c r="U252" i="7"/>
  <c r="AJ296" i="7"/>
  <c r="AG296" i="7"/>
  <c r="AA296" i="7"/>
  <c r="AD296" i="7"/>
  <c r="X296" i="7"/>
  <c r="U296" i="7"/>
  <c r="AK265" i="7"/>
  <c r="AJ265" i="7"/>
  <c r="AG265" i="7"/>
  <c r="AD265" i="7"/>
  <c r="AB265" i="7"/>
  <c r="AA265" i="7"/>
  <c r="X265" i="7"/>
  <c r="U265" i="7"/>
  <c r="AJ286" i="7"/>
  <c r="AG286" i="7"/>
  <c r="AD286" i="7"/>
  <c r="AA286" i="7"/>
  <c r="X286" i="7"/>
  <c r="U286" i="7"/>
  <c r="AK321" i="7"/>
  <c r="AJ321" i="7"/>
  <c r="AD321" i="7"/>
  <c r="AG321" i="7"/>
  <c r="AA321" i="7"/>
  <c r="X321" i="7"/>
  <c r="AB321" i="7"/>
  <c r="U321" i="7"/>
  <c r="AJ334" i="7"/>
  <c r="AG334" i="7"/>
  <c r="AD334" i="7"/>
  <c r="AA334" i="7"/>
  <c r="X334" i="7"/>
  <c r="U334" i="7"/>
  <c r="AK324" i="7"/>
  <c r="AJ324" i="7"/>
  <c r="AG324" i="7"/>
  <c r="AD324" i="7"/>
  <c r="AA324" i="7"/>
  <c r="X324" i="7"/>
  <c r="AB324" i="7"/>
  <c r="U324" i="7"/>
  <c r="AJ306" i="7"/>
  <c r="AG306" i="7"/>
  <c r="AD306" i="7"/>
  <c r="AA306" i="7"/>
  <c r="X306" i="7"/>
  <c r="U306" i="7"/>
  <c r="AJ310" i="7"/>
  <c r="AG310" i="7"/>
  <c r="AD310" i="7"/>
  <c r="X310" i="7"/>
  <c r="AA310" i="7"/>
  <c r="U310" i="7"/>
  <c r="AJ354" i="7"/>
  <c r="AG354" i="7"/>
  <c r="AH354" i="7"/>
  <c r="AD354" i="7"/>
  <c r="X354" i="7"/>
  <c r="Y354" i="7"/>
  <c r="AA354" i="7"/>
  <c r="U354" i="7"/>
  <c r="AJ339" i="7"/>
  <c r="AG339" i="7"/>
  <c r="AD339" i="7"/>
  <c r="X339" i="7"/>
  <c r="AA339" i="7"/>
  <c r="U339" i="7"/>
  <c r="AJ363" i="7"/>
  <c r="AG363" i="7"/>
  <c r="AD363" i="7"/>
  <c r="AA363" i="7"/>
  <c r="X363" i="7"/>
  <c r="U363" i="7"/>
  <c r="AJ383" i="7"/>
  <c r="AG383" i="7"/>
  <c r="AD383" i="7"/>
  <c r="AE383" i="7" s="1"/>
  <c r="AF383" i="7" s="1"/>
  <c r="X383" i="7"/>
  <c r="AA383" i="7"/>
  <c r="U383" i="7"/>
  <c r="AJ376" i="7"/>
  <c r="AG376" i="7"/>
  <c r="AD376" i="7"/>
  <c r="X376" i="7"/>
  <c r="AA376" i="7"/>
  <c r="U376" i="7"/>
  <c r="AJ402" i="7"/>
  <c r="AK402" i="7"/>
  <c r="AG402" i="7"/>
  <c r="AD402" i="7"/>
  <c r="AB402" i="7"/>
  <c r="AA402" i="7"/>
  <c r="X402" i="7"/>
  <c r="U402" i="7"/>
  <c r="AJ405" i="7"/>
  <c r="AJ406" i="7" s="1"/>
  <c r="AG405" i="7"/>
  <c r="AG406" i="7" s="1"/>
  <c r="AH405" i="7"/>
  <c r="AH406" i="7" s="1"/>
  <c r="AD405" i="7"/>
  <c r="AD406" i="7" s="1"/>
  <c r="Y405" i="7"/>
  <c r="Y406" i="7" s="1"/>
  <c r="AA405" i="7"/>
  <c r="AA406" i="7" s="1"/>
  <c r="X405" i="7"/>
  <c r="X406" i="7" s="1"/>
  <c r="U405" i="7"/>
  <c r="U406" i="7" s="1"/>
  <c r="AJ428" i="7"/>
  <c r="AJ429" i="7" s="1"/>
  <c r="AG428" i="7"/>
  <c r="AG429" i="7" s="1"/>
  <c r="AD428" i="7"/>
  <c r="AD429" i="7" s="1"/>
  <c r="AA428" i="7"/>
  <c r="AA429" i="7" s="1"/>
  <c r="X428" i="7"/>
  <c r="X429" i="7" s="1"/>
  <c r="U428" i="7"/>
  <c r="U429" i="7" s="1"/>
  <c r="AJ447" i="7"/>
  <c r="AG447" i="7"/>
  <c r="AD447" i="7"/>
  <c r="AA447" i="7"/>
  <c r="X447" i="7"/>
  <c r="U447" i="7"/>
  <c r="AJ430" i="7"/>
  <c r="AJ431" i="7" s="1"/>
  <c r="AG430" i="7"/>
  <c r="AG431" i="7" s="1"/>
  <c r="AD430" i="7"/>
  <c r="AD431" i="7" s="1"/>
  <c r="X430" i="7"/>
  <c r="X431" i="7" s="1"/>
  <c r="AA430" i="7"/>
  <c r="AA431" i="7" s="1"/>
  <c r="U430" i="7"/>
  <c r="U431" i="7" s="1"/>
  <c r="AJ421" i="7"/>
  <c r="AG421" i="7"/>
  <c r="AD421" i="7"/>
  <c r="X421" i="7"/>
  <c r="AA421" i="7"/>
  <c r="U421" i="7"/>
  <c r="AJ455" i="7"/>
  <c r="AJ456" i="7" s="1"/>
  <c r="AG455" i="7"/>
  <c r="AG456" i="7" s="1"/>
  <c r="AD455" i="7"/>
  <c r="AD456" i="7" s="1"/>
  <c r="AA455" i="7"/>
  <c r="AA456" i="7" s="1"/>
  <c r="X455" i="7"/>
  <c r="X456" i="7" s="1"/>
  <c r="U455" i="7"/>
  <c r="U456" i="7" s="1"/>
  <c r="AJ468" i="7"/>
  <c r="AG468" i="7"/>
  <c r="AD468" i="7"/>
  <c r="X468" i="7"/>
  <c r="U468" i="7"/>
  <c r="AA468" i="7"/>
  <c r="AK496" i="7"/>
  <c r="AK497" i="7" s="1"/>
  <c r="AJ496" i="7"/>
  <c r="AJ497" i="7" s="1"/>
  <c r="AD496" i="7"/>
  <c r="AD497" i="7" s="1"/>
  <c r="AG496" i="7"/>
  <c r="AG497" i="7" s="1"/>
  <c r="AA496" i="7"/>
  <c r="AA497" i="7" s="1"/>
  <c r="X496" i="7"/>
  <c r="X497" i="7" s="1"/>
  <c r="AB496" i="7"/>
  <c r="AB497" i="7" s="1"/>
  <c r="U496" i="7"/>
  <c r="U497" i="7" s="1"/>
  <c r="AJ515" i="7"/>
  <c r="AG515" i="7"/>
  <c r="AD515" i="7"/>
  <c r="AA515" i="7"/>
  <c r="X515" i="7"/>
  <c r="U515" i="7"/>
  <c r="AJ539" i="7"/>
  <c r="AG539" i="7"/>
  <c r="AH539" i="7"/>
  <c r="AD539" i="7"/>
  <c r="AA539" i="7"/>
  <c r="X539" i="7"/>
  <c r="Y539" i="7"/>
  <c r="U539" i="7"/>
  <c r="AJ508" i="7"/>
  <c r="AH508" i="7"/>
  <c r="AG508" i="7"/>
  <c r="AD508" i="7"/>
  <c r="Y508" i="7"/>
  <c r="X508" i="7"/>
  <c r="AA508" i="7"/>
  <c r="U508" i="7"/>
  <c r="AJ516" i="7"/>
  <c r="AH516" i="7"/>
  <c r="AG516" i="7"/>
  <c r="AD516" i="7"/>
  <c r="AA516" i="7"/>
  <c r="X516" i="7"/>
  <c r="Y516" i="7"/>
  <c r="U516" i="7"/>
  <c r="AJ530" i="7"/>
  <c r="AK530" i="7"/>
  <c r="AG530" i="7"/>
  <c r="AH530" i="7"/>
  <c r="AD530" i="7"/>
  <c r="AA530" i="7"/>
  <c r="X530" i="7"/>
  <c r="AB530" i="7"/>
  <c r="Y530" i="7"/>
  <c r="U530" i="7"/>
  <c r="AJ532" i="7"/>
  <c r="AK532" i="7"/>
  <c r="AG532" i="7"/>
  <c r="AD532" i="7"/>
  <c r="AA532" i="7"/>
  <c r="AB532" i="7"/>
  <c r="X532" i="7"/>
  <c r="U532" i="7"/>
  <c r="AJ557" i="7"/>
  <c r="AG557" i="7"/>
  <c r="AD557" i="7"/>
  <c r="X557" i="7"/>
  <c r="AA557" i="7"/>
  <c r="U557" i="7"/>
  <c r="AJ566" i="7"/>
  <c r="AG566" i="7"/>
  <c r="AD566" i="7"/>
  <c r="AA566" i="7"/>
  <c r="X566" i="7"/>
  <c r="U566" i="7"/>
  <c r="AJ567" i="7"/>
  <c r="AG567" i="7"/>
  <c r="AH567" i="7"/>
  <c r="AD567" i="7"/>
  <c r="AA567" i="7"/>
  <c r="Y567" i="7"/>
  <c r="U567" i="7"/>
  <c r="X567" i="7"/>
  <c r="AJ579" i="7"/>
  <c r="AG579" i="7"/>
  <c r="AD579" i="7"/>
  <c r="AA579" i="7"/>
  <c r="X579" i="7"/>
  <c r="U579" i="7"/>
  <c r="AJ585" i="7"/>
  <c r="AG585" i="7"/>
  <c r="AD585" i="7"/>
  <c r="AA585" i="7"/>
  <c r="X585" i="7"/>
  <c r="U585" i="7"/>
  <c r="AJ684" i="7"/>
  <c r="AG684" i="7"/>
  <c r="AD684" i="7"/>
  <c r="AE684" i="7" s="1"/>
  <c r="AF684" i="7" s="1"/>
  <c r="AA684" i="7"/>
  <c r="X684" i="7"/>
  <c r="U684" i="7"/>
  <c r="AJ732" i="7"/>
  <c r="AG732" i="7"/>
  <c r="AD732" i="7"/>
  <c r="AA732" i="7"/>
  <c r="X732" i="7"/>
  <c r="U732" i="7"/>
  <c r="AJ686" i="7"/>
  <c r="AG686" i="7"/>
  <c r="X686" i="7"/>
  <c r="AA686" i="7"/>
  <c r="AD686" i="7"/>
  <c r="U686" i="7"/>
  <c r="AJ789" i="7"/>
  <c r="AG789" i="7"/>
  <c r="AD789" i="7"/>
  <c r="X789" i="7"/>
  <c r="AA789" i="7"/>
  <c r="U789" i="7"/>
  <c r="AJ750" i="7"/>
  <c r="AK750" i="7"/>
  <c r="AG750" i="7"/>
  <c r="AA750" i="7"/>
  <c r="AB750" i="7"/>
  <c r="X750" i="7"/>
  <c r="U750" i="7"/>
  <c r="AD750" i="7"/>
  <c r="AJ706" i="7"/>
  <c r="AG706" i="7"/>
  <c r="AD706" i="7"/>
  <c r="AE706" i="7" s="1"/>
  <c r="AF706" i="7" s="1"/>
  <c r="X706" i="7"/>
  <c r="AA706" i="7"/>
  <c r="U706" i="7"/>
  <c r="AJ604" i="7"/>
  <c r="AG604" i="7"/>
  <c r="AD604" i="7"/>
  <c r="AE604" i="7" s="1"/>
  <c r="AF604" i="7" s="1"/>
  <c r="AA604" i="7"/>
  <c r="X604" i="7"/>
  <c r="U604" i="7"/>
  <c r="AK752" i="7"/>
  <c r="AJ752" i="7"/>
  <c r="AD752" i="7"/>
  <c r="AE752" i="7" s="1"/>
  <c r="AF752" i="7" s="1"/>
  <c r="AG752" i="7"/>
  <c r="AA752" i="7"/>
  <c r="AB752" i="7"/>
  <c r="X752" i="7"/>
  <c r="U752" i="7"/>
  <c r="AJ608" i="7"/>
  <c r="AG608" i="7"/>
  <c r="AD608" i="7"/>
  <c r="AE608" i="7" s="1"/>
  <c r="AF608" i="7" s="1"/>
  <c r="X608" i="7"/>
  <c r="AA608" i="7"/>
  <c r="U608" i="7"/>
  <c r="AJ768" i="7"/>
  <c r="AG768" i="7"/>
  <c r="AD768" i="7"/>
  <c r="AA768" i="7"/>
  <c r="X768" i="7"/>
  <c r="U768" i="7"/>
  <c r="AJ711" i="7"/>
  <c r="AG711" i="7"/>
  <c r="AD711" i="7"/>
  <c r="X711" i="7"/>
  <c r="AA711" i="7"/>
  <c r="U711" i="7"/>
  <c r="AJ774" i="7"/>
  <c r="AA774" i="7"/>
  <c r="X774" i="7"/>
  <c r="AD774" i="7"/>
  <c r="AG774" i="7"/>
  <c r="U774" i="7"/>
  <c r="AJ716" i="7"/>
  <c r="AG716" i="7"/>
  <c r="AD716" i="7"/>
  <c r="AA716" i="7"/>
  <c r="X716" i="7"/>
  <c r="U716" i="7"/>
  <c r="AJ619" i="7"/>
  <c r="AG619" i="7"/>
  <c r="AD619" i="7"/>
  <c r="X619" i="7"/>
  <c r="U619" i="7"/>
  <c r="AA619" i="7"/>
  <c r="AJ623" i="7"/>
  <c r="AG623" i="7"/>
  <c r="AD623" i="7"/>
  <c r="AA623" i="7"/>
  <c r="X623" i="7"/>
  <c r="U623" i="7"/>
  <c r="AJ691" i="7"/>
  <c r="AG691" i="7"/>
  <c r="AD691" i="7"/>
  <c r="AA691" i="7"/>
  <c r="X691" i="7"/>
  <c r="U691" i="7"/>
  <c r="AJ632" i="7"/>
  <c r="AG632" i="7"/>
  <c r="AD632" i="7"/>
  <c r="X632" i="7"/>
  <c r="AA632" i="7"/>
  <c r="U632" i="7"/>
  <c r="AJ636" i="7"/>
  <c r="AG636" i="7"/>
  <c r="AD636" i="7"/>
  <c r="AA636" i="7"/>
  <c r="X636" i="7"/>
  <c r="U636" i="7"/>
  <c r="AJ640" i="7"/>
  <c r="AG640" i="7"/>
  <c r="AD640" i="7"/>
  <c r="AA640" i="7"/>
  <c r="X640" i="7"/>
  <c r="U640" i="7"/>
  <c r="AJ641" i="7"/>
  <c r="AG641" i="7"/>
  <c r="AD641" i="7"/>
  <c r="X641" i="7"/>
  <c r="AA641" i="7"/>
  <c r="U641" i="7"/>
  <c r="AJ645" i="7"/>
  <c r="AG645" i="7"/>
  <c r="AD645" i="7"/>
  <c r="AA645" i="7"/>
  <c r="X645" i="7"/>
  <c r="U645" i="7"/>
  <c r="AJ651" i="7"/>
  <c r="AG651" i="7"/>
  <c r="AD651" i="7"/>
  <c r="AA651" i="7"/>
  <c r="X651" i="7"/>
  <c r="U651" i="7"/>
  <c r="AJ653" i="7"/>
  <c r="AG653" i="7"/>
  <c r="AD653" i="7"/>
  <c r="AE653" i="7" s="1"/>
  <c r="AF653" i="7" s="1"/>
  <c r="AA653" i="7"/>
  <c r="X653" i="7"/>
  <c r="U653" i="7"/>
  <c r="AJ657" i="7"/>
  <c r="AG657" i="7"/>
  <c r="AD657" i="7"/>
  <c r="AA657" i="7"/>
  <c r="X657" i="7"/>
  <c r="U657" i="7"/>
  <c r="AJ786" i="7"/>
  <c r="AG786" i="7"/>
  <c r="AD786" i="7"/>
  <c r="AA786" i="7"/>
  <c r="X786" i="7"/>
  <c r="U786" i="7"/>
  <c r="AJ664" i="7"/>
  <c r="AG664" i="7"/>
  <c r="AD664" i="7"/>
  <c r="AE664" i="7" s="1"/>
  <c r="AF664" i="7" s="1"/>
  <c r="AA664" i="7"/>
  <c r="U664" i="7"/>
  <c r="X664" i="7"/>
  <c r="AJ721" i="7"/>
  <c r="AG721" i="7"/>
  <c r="AD721" i="7"/>
  <c r="AA721" i="7"/>
  <c r="X721" i="7"/>
  <c r="U721" i="7"/>
  <c r="AJ723" i="7"/>
  <c r="AG723" i="7"/>
  <c r="AD723" i="7"/>
  <c r="AA723" i="7"/>
  <c r="X723" i="7"/>
  <c r="U723" i="7"/>
  <c r="AJ674" i="7"/>
  <c r="AG674" i="7"/>
  <c r="AD674" i="7"/>
  <c r="AE674" i="7" s="1"/>
  <c r="AF674" i="7" s="1"/>
  <c r="AA674" i="7"/>
  <c r="X674" i="7"/>
  <c r="U674" i="7"/>
  <c r="AJ810" i="7"/>
  <c r="AJ811" i="7" s="1"/>
  <c r="AG810" i="7"/>
  <c r="AG811" i="7" s="1"/>
  <c r="AD810" i="7"/>
  <c r="AD811" i="7" s="1"/>
  <c r="AA810" i="7"/>
  <c r="AA811" i="7" s="1"/>
  <c r="X810" i="7"/>
  <c r="X811" i="7" s="1"/>
  <c r="U810" i="7"/>
  <c r="U811" i="7" s="1"/>
  <c r="AJ837" i="7"/>
  <c r="AG837" i="7"/>
  <c r="AD837" i="7"/>
  <c r="AE837" i="7" s="1"/>
  <c r="AF837" i="7" s="1"/>
  <c r="X837" i="7"/>
  <c r="AA837" i="7"/>
  <c r="U837" i="7"/>
  <c r="AJ839" i="7"/>
  <c r="AG839" i="7"/>
  <c r="AD839" i="7"/>
  <c r="AE839" i="7" s="1"/>
  <c r="AF839" i="7" s="1"/>
  <c r="AA839" i="7"/>
  <c r="X839" i="7"/>
  <c r="U839" i="7"/>
  <c r="AJ841" i="7"/>
  <c r="AG841" i="7"/>
  <c r="AH841" i="7"/>
  <c r="AD841" i="7"/>
  <c r="AE841" i="7" s="1"/>
  <c r="AF841" i="7" s="1"/>
  <c r="AA841" i="7"/>
  <c r="Y841" i="7"/>
  <c r="X841" i="7"/>
  <c r="U841" i="7"/>
  <c r="AK913" i="7"/>
  <c r="AJ913" i="7"/>
  <c r="AG913" i="7"/>
  <c r="AH913" i="7"/>
  <c r="AD913" i="7"/>
  <c r="AB913" i="7"/>
  <c r="AA913" i="7"/>
  <c r="X913" i="7"/>
  <c r="Y913" i="7"/>
  <c r="U913" i="7"/>
  <c r="T46" i="7"/>
  <c r="T95" i="7"/>
  <c r="T137" i="7"/>
  <c r="T167" i="7"/>
  <c r="T191" i="7"/>
  <c r="T209" i="7"/>
  <c r="T222" i="7"/>
  <c r="T269" i="7"/>
  <c r="T241" i="7"/>
  <c r="AH241" i="7" s="1"/>
  <c r="T271" i="7"/>
  <c r="T276" i="7"/>
  <c r="T316" i="7"/>
  <c r="T324" i="7"/>
  <c r="AH324" i="7" s="1"/>
  <c r="T306" i="7"/>
  <c r="AH306" i="7" s="1"/>
  <c r="T364" i="7"/>
  <c r="T363" i="7"/>
  <c r="Y363" i="7" s="1"/>
  <c r="T383" i="7"/>
  <c r="AH383" i="7" s="1"/>
  <c r="T390" i="7"/>
  <c r="T428" i="7"/>
  <c r="AH428" i="7" s="1"/>
  <c r="AH429" i="7" s="1"/>
  <c r="T447" i="7"/>
  <c r="AH447" i="7" s="1"/>
  <c r="T443" i="7"/>
  <c r="T483" i="7"/>
  <c r="T505" i="7"/>
  <c r="T538" i="7"/>
  <c r="T507" i="7"/>
  <c r="Y507" i="7" s="1"/>
  <c r="T540" i="7"/>
  <c r="T547" i="7"/>
  <c r="T569" i="7"/>
  <c r="T679" i="7"/>
  <c r="T731" i="7"/>
  <c r="AH731" i="7" s="1"/>
  <c r="T750" i="7"/>
  <c r="Y750" i="7" s="1"/>
  <c r="T690" i="7"/>
  <c r="T601" i="7"/>
  <c r="T739" i="7"/>
  <c r="T767" i="7"/>
  <c r="Y767" i="7" s="1"/>
  <c r="T716" i="7"/>
  <c r="Y716" i="7" s="1"/>
  <c r="T718" i="7"/>
  <c r="AH718" i="7" s="1"/>
  <c r="T659" i="7"/>
  <c r="AH659" i="7" s="1"/>
  <c r="T815" i="7"/>
  <c r="AH815" i="7" s="1"/>
  <c r="AM846" i="7"/>
  <c r="AM892" i="7"/>
  <c r="AM904" i="7"/>
  <c r="T16" i="7"/>
  <c r="Y16" i="7" s="1"/>
  <c r="T66" i="7"/>
  <c r="T105" i="7"/>
  <c r="Y105" i="7" s="1"/>
  <c r="T146" i="7"/>
  <c r="T198" i="7"/>
  <c r="AH198" i="7" s="1"/>
  <c r="T228" i="7"/>
  <c r="T290" i="7"/>
  <c r="T259" i="7"/>
  <c r="AH259" i="7" s="1"/>
  <c r="T286" i="7"/>
  <c r="Y286" i="7" s="1"/>
  <c r="T310" i="7"/>
  <c r="AH310" i="7" s="1"/>
  <c r="T376" i="7"/>
  <c r="AH376" i="7" s="1"/>
  <c r="T430" i="7"/>
  <c r="Y430" i="7" s="1"/>
  <c r="Y431" i="7" s="1"/>
  <c r="T455" i="7"/>
  <c r="Y455" i="7" s="1"/>
  <c r="Y456" i="7" s="1"/>
  <c r="T462" i="7"/>
  <c r="T476" i="7"/>
  <c r="T492" i="7"/>
  <c r="Y492" i="7" s="1"/>
  <c r="T535" i="7"/>
  <c r="T517" i="7"/>
  <c r="AH517" i="7" s="1"/>
  <c r="T551" i="7"/>
  <c r="T565" i="7"/>
  <c r="AH565" i="7" s="1"/>
  <c r="T583" i="7"/>
  <c r="T585" i="7"/>
  <c r="AH585" i="7" s="1"/>
  <c r="T591" i="7"/>
  <c r="T678" i="7"/>
  <c r="T686" i="7"/>
  <c r="AH686" i="7" s="1"/>
  <c r="T789" i="7"/>
  <c r="AH789" i="7" s="1"/>
  <c r="T705" i="7"/>
  <c r="T740" i="7"/>
  <c r="AH740" i="7" s="1"/>
  <c r="T776" i="7"/>
  <c r="Y776" i="7" s="1"/>
  <c r="T625" i="7"/>
  <c r="Y625" i="7" s="1"/>
  <c r="T647" i="7"/>
  <c r="AH647" i="7" s="1"/>
  <c r="T669" i="7"/>
  <c r="AH669" i="7" s="1"/>
  <c r="AM868" i="7"/>
  <c r="AM903" i="7"/>
  <c r="AM217" i="7"/>
  <c r="T217" i="7"/>
  <c r="AM230" i="7"/>
  <c r="T230" i="7"/>
  <c r="AM272" i="7"/>
  <c r="T272" i="7"/>
  <c r="AM346" i="7"/>
  <c r="T346" i="7"/>
  <c r="AM370" i="7"/>
  <c r="T370" i="7"/>
  <c r="AM439" i="7"/>
  <c r="T439" i="7"/>
  <c r="AM467" i="7"/>
  <c r="T467" i="7"/>
  <c r="AM526" i="7"/>
  <c r="T526" i="7"/>
  <c r="AM576" i="7"/>
  <c r="T576" i="7"/>
  <c r="AM757" i="7"/>
  <c r="T757" i="7"/>
  <c r="AM598" i="7"/>
  <c r="T598" i="7"/>
  <c r="AM770" i="7"/>
  <c r="T770" i="7"/>
  <c r="AM638" i="7"/>
  <c r="T638" i="7"/>
  <c r="AM782" i="7"/>
  <c r="T782" i="7"/>
  <c r="AM821" i="7"/>
  <c r="T821" i="7"/>
  <c r="T292" i="7"/>
  <c r="T83" i="7"/>
  <c r="T109" i="7"/>
  <c r="AH109" i="7" s="1"/>
  <c r="T142" i="7"/>
  <c r="Y142" i="7" s="1"/>
  <c r="T279" i="7"/>
  <c r="T249" i="7"/>
  <c r="Y249" i="7" s="1"/>
  <c r="T298" i="7"/>
  <c r="AM262" i="7"/>
  <c r="T262" i="7"/>
  <c r="AM332" i="7"/>
  <c r="T332" i="7"/>
  <c r="T412" i="7"/>
  <c r="Y412" i="7" s="1"/>
  <c r="Y413" i="7" s="1"/>
  <c r="T403" i="7"/>
  <c r="AH403" i="7" s="1"/>
  <c r="AM423" i="7"/>
  <c r="T423" i="7"/>
  <c r="AM203" i="7"/>
  <c r="T203" i="7"/>
  <c r="AM260" i="7"/>
  <c r="T260" i="7"/>
  <c r="AM183" i="7"/>
  <c r="T183" i="7"/>
  <c r="T194" i="7"/>
  <c r="T273" i="7"/>
  <c r="T265" i="7"/>
  <c r="AH265" i="7" s="1"/>
  <c r="AM287" i="7"/>
  <c r="T287" i="7"/>
  <c r="T12" i="7"/>
  <c r="T22" i="7"/>
  <c r="AH22" i="7" s="1"/>
  <c r="AI22" i="7" s="1"/>
  <c r="T36" i="7"/>
  <c r="T52" i="7"/>
  <c r="Y52" i="7" s="1"/>
  <c r="T60" i="7"/>
  <c r="AH60" i="7" s="1"/>
  <c r="T80" i="7"/>
  <c r="T92" i="7"/>
  <c r="T115" i="7"/>
  <c r="T159" i="7"/>
  <c r="Y159" i="7" s="1"/>
  <c r="T118" i="7"/>
  <c r="AH118" i="7" s="1"/>
  <c r="T152" i="7"/>
  <c r="T171" i="7"/>
  <c r="Y171" i="7" s="1"/>
  <c r="T206" i="7"/>
  <c r="AM195" i="7"/>
  <c r="T195" i="7"/>
  <c r="AM256" i="7"/>
  <c r="T256" i="7"/>
  <c r="T329" i="7"/>
  <c r="T323" i="7"/>
  <c r="AH323" i="7" s="1"/>
  <c r="T343" i="7"/>
  <c r="AH343" i="7" s="1"/>
  <c r="T362" i="7"/>
  <c r="AM382" i="7"/>
  <c r="T382" i="7"/>
  <c r="AM473" i="7"/>
  <c r="T473" i="7"/>
  <c r="AM523" i="7"/>
  <c r="T523" i="7"/>
  <c r="AM554" i="7"/>
  <c r="T554" i="7"/>
  <c r="AM676" i="7"/>
  <c r="T676" i="7"/>
  <c r="AM687" i="7"/>
  <c r="T687" i="7"/>
  <c r="AM754" i="7"/>
  <c r="T754" i="7"/>
  <c r="T826" i="7"/>
  <c r="AM826" i="7"/>
  <c r="T901" i="7"/>
  <c r="AM901" i="7"/>
  <c r="T931" i="7"/>
  <c r="AM931" i="7"/>
  <c r="T11" i="7"/>
  <c r="T14" i="7"/>
  <c r="AH14" i="7" s="1"/>
  <c r="T21" i="7"/>
  <c r="T29" i="7"/>
  <c r="T28" i="7"/>
  <c r="Y28" i="7" s="1"/>
  <c r="T42" i="7"/>
  <c r="T51" i="7"/>
  <c r="T54" i="7"/>
  <c r="AH54" i="7" s="1"/>
  <c r="T59" i="7"/>
  <c r="T64" i="7"/>
  <c r="T82" i="7"/>
  <c r="Y82" i="7" s="1"/>
  <c r="T71" i="7"/>
  <c r="T79" i="7"/>
  <c r="AH79" i="7" s="1"/>
  <c r="T87" i="7"/>
  <c r="T100" i="7"/>
  <c r="AH100" i="7" s="1"/>
  <c r="AH101" i="7" s="1"/>
  <c r="T94" i="7"/>
  <c r="T114" i="7"/>
  <c r="AH114" i="7" s="1"/>
  <c r="T156" i="7"/>
  <c r="T108" i="7"/>
  <c r="T126" i="7"/>
  <c r="T131" i="7"/>
  <c r="AH131" i="7" s="1"/>
  <c r="T135" i="7"/>
  <c r="T140" i="7"/>
  <c r="T120" i="7"/>
  <c r="Y120" i="7" s="1"/>
  <c r="Z120" i="7" s="1"/>
  <c r="T132" i="7"/>
  <c r="T144" i="7"/>
  <c r="T158" i="7"/>
  <c r="T103" i="7"/>
  <c r="AH103" i="7" s="1"/>
  <c r="T169" i="7"/>
  <c r="T164" i="7"/>
  <c r="T182" i="7"/>
  <c r="AH182" i="7" s="1"/>
  <c r="T178" i="7"/>
  <c r="AM188" i="7"/>
  <c r="T188" i="7"/>
  <c r="T232" i="7"/>
  <c r="AM283" i="7"/>
  <c r="T283" i="7"/>
  <c r="T237" i="7"/>
  <c r="T248" i="7"/>
  <c r="AM295" i="7"/>
  <c r="T295" i="7"/>
  <c r="T303" i="7"/>
  <c r="T321" i="7"/>
  <c r="AH321" i="7" s="1"/>
  <c r="AM330" i="7"/>
  <c r="T330" i="7"/>
  <c r="T356" i="7"/>
  <c r="T354" i="7"/>
  <c r="AM350" i="7"/>
  <c r="T350" i="7"/>
  <c r="T391" i="7"/>
  <c r="T402" i="7"/>
  <c r="AH402" i="7" s="1"/>
  <c r="AM410" i="7"/>
  <c r="T410" i="7"/>
  <c r="T436" i="7"/>
  <c r="T421" i="7"/>
  <c r="Y421" i="7" s="1"/>
  <c r="AM450" i="7"/>
  <c r="T450" i="7"/>
  <c r="T471" i="7"/>
  <c r="T489" i="7"/>
  <c r="AM506" i="7"/>
  <c r="T506" i="7"/>
  <c r="T534" i="7"/>
  <c r="Y534" i="7" s="1"/>
  <c r="AM512" i="7"/>
  <c r="T512" i="7"/>
  <c r="T579" i="7"/>
  <c r="Y579" i="7" s="1"/>
  <c r="AM587" i="7"/>
  <c r="T587" i="7"/>
  <c r="T787" i="7"/>
  <c r="AM788" i="7"/>
  <c r="T788" i="7"/>
  <c r="T709" i="7"/>
  <c r="AM798" i="7"/>
  <c r="T798" i="7"/>
  <c r="AM725" i="7"/>
  <c r="T725" i="7"/>
  <c r="AM727" i="7"/>
  <c r="T727" i="7"/>
  <c r="AM796" i="7"/>
  <c r="T796" i="7"/>
  <c r="AM317" i="7"/>
  <c r="T317" i="7"/>
  <c r="AM352" i="7"/>
  <c r="T352" i="7"/>
  <c r="AM393" i="7"/>
  <c r="T393" i="7"/>
  <c r="AM434" i="7"/>
  <c r="T434" i="7"/>
  <c r="AM486" i="7"/>
  <c r="T486" i="7"/>
  <c r="AM531" i="7"/>
  <c r="T531" i="7"/>
  <c r="AM570" i="7"/>
  <c r="T570" i="7"/>
  <c r="AM759" i="7"/>
  <c r="T759" i="7"/>
  <c r="AM698" i="7"/>
  <c r="T698" i="7"/>
  <c r="AM618" i="7"/>
  <c r="T618" i="7"/>
  <c r="T856" i="7"/>
  <c r="AM856" i="7"/>
  <c r="T872" i="7"/>
  <c r="AM872" i="7"/>
  <c r="T691" i="7"/>
  <c r="AH691" i="7" s="1"/>
  <c r="T640" i="7"/>
  <c r="AH640" i="7" s="1"/>
  <c r="T651" i="7"/>
  <c r="Y651" i="7" s="1"/>
  <c r="T786" i="7"/>
  <c r="AH786" i="7" s="1"/>
  <c r="T723" i="7"/>
  <c r="AH723" i="7" s="1"/>
  <c r="T837" i="7"/>
  <c r="AH837" i="7" s="1"/>
  <c r="AM844" i="7"/>
  <c r="AM855" i="7"/>
  <c r="AM879" i="7"/>
  <c r="AM884" i="7"/>
  <c r="AM909" i="7"/>
  <c r="AM878" i="7"/>
  <c r="AM104" i="7"/>
  <c r="T104" i="7"/>
  <c r="AM129" i="7"/>
  <c r="T129" i="7"/>
  <c r="AM113" i="7"/>
  <c r="T113" i="7"/>
  <c r="AM180" i="7"/>
  <c r="T180" i="7"/>
  <c r="AM201" i="7"/>
  <c r="T201" i="7"/>
  <c r="AM212" i="7"/>
  <c r="T212" i="7"/>
  <c r="AM293" i="7"/>
  <c r="T293" i="7"/>
  <c r="AM697" i="7"/>
  <c r="T697" i="7"/>
  <c r="AM682" i="7"/>
  <c r="T682" i="7"/>
  <c r="AM753" i="7"/>
  <c r="T753" i="7"/>
  <c r="AM769" i="7"/>
  <c r="T769" i="7"/>
  <c r="AM617" i="7"/>
  <c r="T617" i="7"/>
  <c r="AM628" i="7"/>
  <c r="T628" i="7"/>
  <c r="AM720" i="7"/>
  <c r="T720" i="7"/>
  <c r="AM794" i="7"/>
  <c r="T794" i="7"/>
  <c r="AM662" i="7"/>
  <c r="T662" i="7"/>
  <c r="AM672" i="7"/>
  <c r="T672" i="7"/>
  <c r="AM820" i="7"/>
  <c r="T820" i="7"/>
  <c r="AM9" i="7"/>
  <c r="U9" i="7" s="1"/>
  <c r="T9" i="7"/>
  <c r="AM30" i="7"/>
  <c r="T30" i="7"/>
  <c r="AM75" i="7"/>
  <c r="T75" i="7"/>
  <c r="AM123" i="7"/>
  <c r="T123" i="7"/>
  <c r="T15" i="7"/>
  <c r="T20" i="7"/>
  <c r="AM23" i="7"/>
  <c r="T23" i="7"/>
  <c r="T45" i="7"/>
  <c r="T50" i="7"/>
  <c r="AH50" i="7" s="1"/>
  <c r="AM53" i="7"/>
  <c r="T53" i="7"/>
  <c r="T65" i="7"/>
  <c r="T68" i="7"/>
  <c r="AM84" i="7"/>
  <c r="T84" i="7"/>
  <c r="T89" i="7"/>
  <c r="T97" i="7"/>
  <c r="AM98" i="7"/>
  <c r="T98" i="7"/>
  <c r="T157" i="7"/>
  <c r="T107" i="7"/>
  <c r="AM125" i="7"/>
  <c r="T125" i="7"/>
  <c r="T136" i="7"/>
  <c r="T139" i="7"/>
  <c r="AM119" i="7"/>
  <c r="T119" i="7"/>
  <c r="T145" i="7"/>
  <c r="T148" i="7"/>
  <c r="AM153" i="7"/>
  <c r="T153" i="7"/>
  <c r="T166" i="7"/>
  <c r="T173" i="7"/>
  <c r="Y173" i="7" s="1"/>
  <c r="AM184" i="7"/>
  <c r="T184" i="7"/>
  <c r="T197" i="7"/>
  <c r="T207" i="7"/>
  <c r="AH207" i="7" s="1"/>
  <c r="AM189" i="7"/>
  <c r="T189" i="7"/>
  <c r="T221" i="7"/>
  <c r="T224" i="7"/>
  <c r="AM227" i="7"/>
  <c r="T227" i="7"/>
  <c r="T278" i="7"/>
  <c r="T281" i="7"/>
  <c r="AH281" i="7" s="1"/>
  <c r="AM284" i="7"/>
  <c r="T284" i="7"/>
  <c r="T242" i="7"/>
  <c r="T244" i="7"/>
  <c r="AH244" i="7" s="1"/>
  <c r="AM258" i="7"/>
  <c r="T258" i="7"/>
  <c r="AM251" i="7"/>
  <c r="T251" i="7"/>
  <c r="AM275" i="7"/>
  <c r="T275" i="7"/>
  <c r="AM268" i="7"/>
  <c r="T268" i="7"/>
  <c r="AM315" i="7"/>
  <c r="T315" i="7"/>
  <c r="AM335" i="7"/>
  <c r="T335" i="7"/>
  <c r="AM326" i="7"/>
  <c r="T326" i="7"/>
  <c r="AM309" i="7"/>
  <c r="T309" i="7"/>
  <c r="AM348" i="7"/>
  <c r="T348" i="7"/>
  <c r="AM344" i="7"/>
  <c r="T344" i="7"/>
  <c r="AM380" i="7"/>
  <c r="T380" i="7"/>
  <c r="AM371" i="7"/>
  <c r="T371" i="7"/>
  <c r="AM394" i="7"/>
  <c r="T394" i="7"/>
  <c r="AM399" i="7"/>
  <c r="T399" i="7"/>
  <c r="AM415" i="7"/>
  <c r="T415" i="7"/>
  <c r="AM438" i="7"/>
  <c r="T438" i="7"/>
  <c r="AM442" i="7"/>
  <c r="T442" i="7"/>
  <c r="AM453" i="7"/>
  <c r="T453" i="7"/>
  <c r="AM472" i="7"/>
  <c r="T472" i="7"/>
  <c r="AM482" i="7"/>
  <c r="T482" i="7"/>
  <c r="AM491" i="7"/>
  <c r="T491" i="7"/>
  <c r="AM504" i="7"/>
  <c r="T504" i="7"/>
  <c r="AM521" i="7"/>
  <c r="T521" i="7"/>
  <c r="AM510" i="7"/>
  <c r="T510" i="7"/>
  <c r="AM529" i="7"/>
  <c r="T529" i="7"/>
  <c r="AM518" i="7"/>
  <c r="T518" i="7"/>
  <c r="AM550" i="7"/>
  <c r="T550" i="7"/>
  <c r="AM581" i="7"/>
  <c r="T581" i="7"/>
  <c r="AM578" i="7"/>
  <c r="T578" i="7"/>
  <c r="AM573" i="7"/>
  <c r="T573" i="7"/>
  <c r="AM728" i="7"/>
  <c r="T728" i="7"/>
  <c r="AM683" i="7"/>
  <c r="T683" i="7"/>
  <c r="AM595" i="7"/>
  <c r="T595" i="7"/>
  <c r="AM695" i="7"/>
  <c r="T695" i="7"/>
  <c r="AM747" i="7"/>
  <c r="T747" i="7"/>
  <c r="AM597" i="7"/>
  <c r="T597" i="7"/>
  <c r="AM700" i="7"/>
  <c r="T700" i="7"/>
  <c r="AM764" i="7"/>
  <c r="T764" i="7"/>
  <c r="AM609" i="7"/>
  <c r="T609" i="7"/>
  <c r="AM712" i="7"/>
  <c r="T712" i="7"/>
  <c r="AM715" i="7"/>
  <c r="T715" i="7"/>
  <c r="AM630" i="7"/>
  <c r="T630" i="7"/>
  <c r="AM639" i="7"/>
  <c r="T639" i="7"/>
  <c r="AM650" i="7"/>
  <c r="T650" i="7"/>
  <c r="AM785" i="7"/>
  <c r="T785" i="7"/>
  <c r="AM722" i="7"/>
  <c r="T722" i="7"/>
  <c r="AM828" i="7"/>
  <c r="T828" i="7"/>
  <c r="T845" i="7"/>
  <c r="AM845" i="7"/>
  <c r="AM57" i="7"/>
  <c r="T57" i="7"/>
  <c r="AM17" i="7"/>
  <c r="T17" i="7"/>
  <c r="AM47" i="7"/>
  <c r="T47" i="7"/>
  <c r="AM67" i="7"/>
  <c r="T67" i="7"/>
  <c r="AM96" i="7"/>
  <c r="T96" i="7"/>
  <c r="AM106" i="7"/>
  <c r="T106" i="7"/>
  <c r="AM138" i="7"/>
  <c r="T138" i="7"/>
  <c r="AM147" i="7"/>
  <c r="T147" i="7"/>
  <c r="AM172" i="7"/>
  <c r="T172" i="7"/>
  <c r="AM193" i="7"/>
  <c r="T193" i="7"/>
  <c r="AM223" i="7"/>
  <c r="T223" i="7"/>
  <c r="AM280" i="7"/>
  <c r="T280" i="7"/>
  <c r="AM254" i="7"/>
  <c r="T254" i="7"/>
  <c r="AM704" i="7"/>
  <c r="T704" i="7"/>
  <c r="AM603" i="7"/>
  <c r="T603" i="7"/>
  <c r="AM612" i="7"/>
  <c r="T612" i="7"/>
  <c r="AM775" i="7"/>
  <c r="T775" i="7"/>
  <c r="AM620" i="7"/>
  <c r="T620" i="7"/>
  <c r="AM633" i="7"/>
  <c r="T633" i="7"/>
  <c r="AM642" i="7"/>
  <c r="T642" i="7"/>
  <c r="AM654" i="7"/>
  <c r="T654" i="7"/>
  <c r="AM665" i="7"/>
  <c r="T665" i="7"/>
  <c r="AM756" i="7"/>
  <c r="T756" i="7"/>
  <c r="AM840" i="7"/>
  <c r="T840" i="7"/>
  <c r="T10" i="7"/>
  <c r="AM13" i="7"/>
  <c r="T13" i="7"/>
  <c r="T33" i="7"/>
  <c r="Y33" i="7" s="1"/>
  <c r="Y34" i="7" s="1"/>
  <c r="T31" i="7"/>
  <c r="AM39" i="7"/>
  <c r="T39" i="7"/>
  <c r="T55" i="7"/>
  <c r="T58" i="7"/>
  <c r="AM61" i="7"/>
  <c r="T61" i="7"/>
  <c r="T72" i="7"/>
  <c r="T77" i="7"/>
  <c r="AH77" i="7" s="1"/>
  <c r="AH78" i="7" s="1"/>
  <c r="AM81" i="7"/>
  <c r="T81" i="7"/>
  <c r="T149" i="7"/>
  <c r="Y149" i="7" s="1"/>
  <c r="T151" i="7"/>
  <c r="AM155" i="7"/>
  <c r="T155" i="7"/>
  <c r="T127" i="7"/>
  <c r="Y127" i="7" s="1"/>
  <c r="T130" i="7"/>
  <c r="AM134" i="7"/>
  <c r="T134" i="7"/>
  <c r="T121" i="7"/>
  <c r="T124" i="7"/>
  <c r="AM143" i="7"/>
  <c r="T143" i="7"/>
  <c r="T111" i="7"/>
  <c r="T168" i="7"/>
  <c r="AH168" i="7" s="1"/>
  <c r="AM162" i="7"/>
  <c r="T162" i="7"/>
  <c r="T176" i="7"/>
  <c r="T181" i="7"/>
  <c r="AH181" i="7" s="1"/>
  <c r="AM204" i="7"/>
  <c r="T204" i="7"/>
  <c r="T190" i="7"/>
  <c r="AH190" i="7" s="1"/>
  <c r="T200" i="7"/>
  <c r="Y200" i="7" s="1"/>
  <c r="AM219" i="7"/>
  <c r="T219" i="7"/>
  <c r="T213" i="7"/>
  <c r="T214" i="7"/>
  <c r="AH214" i="7" s="1"/>
  <c r="AM218" i="7"/>
  <c r="T218" i="7"/>
  <c r="T291" i="7"/>
  <c r="Y291" i="7" s="1"/>
  <c r="T246" i="7"/>
  <c r="AH246" i="7" s="1"/>
  <c r="AM257" i="7"/>
  <c r="T257" i="7"/>
  <c r="AM235" i="7"/>
  <c r="T235" i="7"/>
  <c r="AM247" i="7"/>
  <c r="T247" i="7"/>
  <c r="AM297" i="7"/>
  <c r="T297" i="7"/>
  <c r="AM264" i="7"/>
  <c r="T264" i="7"/>
  <c r="AM289" i="7"/>
  <c r="T289" i="7"/>
  <c r="AM311" i="7"/>
  <c r="T311" i="7"/>
  <c r="AM322" i="7"/>
  <c r="T322" i="7"/>
  <c r="AM320" i="7"/>
  <c r="T320" i="7"/>
  <c r="AM340" i="7"/>
  <c r="T340" i="7"/>
  <c r="AM353" i="7"/>
  <c r="T353" i="7"/>
  <c r="AM359" i="7"/>
  <c r="T359" i="7"/>
  <c r="AM369" i="7"/>
  <c r="T369" i="7"/>
  <c r="AM377" i="7"/>
  <c r="T377" i="7"/>
  <c r="AM408" i="7"/>
  <c r="T408" i="7"/>
  <c r="AM397" i="7"/>
  <c r="T397" i="7"/>
  <c r="AM446" i="7"/>
  <c r="T446" i="7"/>
  <c r="AM444" i="7"/>
  <c r="T444" i="7"/>
  <c r="AM420" i="7"/>
  <c r="T420" i="7"/>
  <c r="AM458" i="7"/>
  <c r="T458" i="7"/>
  <c r="AM475" i="7"/>
  <c r="T475" i="7"/>
  <c r="AM470" i="7"/>
  <c r="T470" i="7"/>
  <c r="AM487" i="7"/>
  <c r="T487" i="7"/>
  <c r="AM520" i="7"/>
  <c r="T520" i="7"/>
  <c r="AM525" i="7"/>
  <c r="T525" i="7"/>
  <c r="AM543" i="7"/>
  <c r="T543" i="7"/>
  <c r="AM533" i="7"/>
  <c r="T533" i="7"/>
  <c r="AM546" i="7"/>
  <c r="T546" i="7"/>
  <c r="AM563" i="7"/>
  <c r="T563" i="7"/>
  <c r="AM582" i="7"/>
  <c r="T582" i="7"/>
  <c r="AM560" i="7"/>
  <c r="T560" i="7"/>
  <c r="AM574" i="7"/>
  <c r="T574" i="7"/>
  <c r="AM804" i="7"/>
  <c r="T804" i="7"/>
  <c r="AM685" i="7"/>
  <c r="T685" i="7"/>
  <c r="AM681" i="7"/>
  <c r="T681" i="7"/>
  <c r="AM746" i="7"/>
  <c r="T746" i="7"/>
  <c r="AM688" i="7"/>
  <c r="T688" i="7"/>
  <c r="AM600" i="7"/>
  <c r="T600" i="7"/>
  <c r="AM708" i="7"/>
  <c r="T708" i="7"/>
  <c r="AM606" i="7"/>
  <c r="T606" i="7"/>
  <c r="AM766" i="7"/>
  <c r="T766" i="7"/>
  <c r="AM779" i="7"/>
  <c r="T779" i="7"/>
  <c r="AM624" i="7"/>
  <c r="T624" i="7"/>
  <c r="AM637" i="7"/>
  <c r="T637" i="7"/>
  <c r="AM646" i="7"/>
  <c r="T646" i="7"/>
  <c r="AM658" i="7"/>
  <c r="T658" i="7"/>
  <c r="AM668" i="7"/>
  <c r="T668" i="7"/>
  <c r="AM812" i="7"/>
  <c r="T812" i="7"/>
  <c r="T735" i="7"/>
  <c r="AH735" i="7" s="1"/>
  <c r="T699" i="7"/>
  <c r="T702" i="7"/>
  <c r="T706" i="7"/>
  <c r="Y706" i="7" s="1"/>
  <c r="T710" i="7"/>
  <c r="AH710" i="7" s="1"/>
  <c r="T751" i="7"/>
  <c r="T738" i="7"/>
  <c r="T604" i="7"/>
  <c r="AH604" i="7" s="1"/>
  <c r="T752" i="7"/>
  <c r="AH752" i="7" s="1"/>
  <c r="T755" i="7"/>
  <c r="T610" i="7"/>
  <c r="T614" i="7"/>
  <c r="T768" i="7"/>
  <c r="AH768" i="7" s="1"/>
  <c r="T771" i="7"/>
  <c r="T773" i="7"/>
  <c r="T777" i="7"/>
  <c r="T741" i="7"/>
  <c r="T713" i="7"/>
  <c r="T717" i="7"/>
  <c r="T622" i="7"/>
  <c r="Y622" i="7" s="1"/>
  <c r="T626" i="7"/>
  <c r="T726" i="7"/>
  <c r="T631" i="7"/>
  <c r="T635" i="7"/>
  <c r="AH635" i="7" s="1"/>
  <c r="T791" i="7"/>
  <c r="T792" i="7"/>
  <c r="T692" i="7"/>
  <c r="T644" i="7"/>
  <c r="Y644" i="7" s="1"/>
  <c r="T648" i="7"/>
  <c r="T780" i="7"/>
  <c r="T652" i="7"/>
  <c r="AH652" i="7" s="1"/>
  <c r="T656" i="7"/>
  <c r="T660" i="7"/>
  <c r="T783" i="7"/>
  <c r="T663" i="7"/>
  <c r="T667" i="7"/>
  <c r="T670" i="7"/>
  <c r="T797" i="7"/>
  <c r="T724" i="7"/>
  <c r="T808" i="7"/>
  <c r="Y808" i="7" s="1"/>
  <c r="T818" i="7"/>
  <c r="T822" i="7"/>
  <c r="T838" i="7"/>
  <c r="AM849" i="7"/>
  <c r="T860" i="7"/>
  <c r="AM860" i="7"/>
  <c r="T928" i="7"/>
  <c r="AM928" i="7"/>
  <c r="T885" i="7"/>
  <c r="AM885" i="7"/>
  <c r="T920" i="7"/>
  <c r="AM920" i="7"/>
  <c r="T852" i="7"/>
  <c r="AM852" i="7"/>
  <c r="T918" i="7"/>
  <c r="AM918" i="7"/>
  <c r="T894" i="7"/>
  <c r="AM894" i="7"/>
  <c r="T906" i="7"/>
  <c r="AM906" i="7"/>
  <c r="T914" i="7"/>
  <c r="AM914" i="7"/>
  <c r="T245" i="7"/>
  <c r="Y245" i="7" s="1"/>
  <c r="T238" i="7"/>
  <c r="Y238" i="7" s="1"/>
  <c r="T261" i="7"/>
  <c r="AH261" i="7" s="1"/>
  <c r="T250" i="7"/>
  <c r="T296" i="7"/>
  <c r="AH296" i="7" s="1"/>
  <c r="T274" i="7"/>
  <c r="T263" i="7"/>
  <c r="T267" i="7"/>
  <c r="T288" i="7"/>
  <c r="T312" i="7"/>
  <c r="Y312" i="7" s="1"/>
  <c r="T313" i="7"/>
  <c r="T334" i="7"/>
  <c r="T319" i="7"/>
  <c r="AH319" i="7" s="1"/>
  <c r="T325" i="7"/>
  <c r="T314" i="7"/>
  <c r="T308" i="7"/>
  <c r="T360" i="7"/>
  <c r="T347" i="7"/>
  <c r="AH347" i="7" s="1"/>
  <c r="T365" i="7"/>
  <c r="T339" i="7"/>
  <c r="T358" i="7"/>
  <c r="T349" i="7"/>
  <c r="T385" i="7"/>
  <c r="T373" i="7"/>
  <c r="T379" i="7"/>
  <c r="AH379" i="7" s="1"/>
  <c r="T388" i="7"/>
  <c r="AH388" i="7" s="1"/>
  <c r="AH389" i="7" s="1"/>
  <c r="T407" i="7"/>
  <c r="T405" i="7"/>
  <c r="T401" i="7"/>
  <c r="T437" i="7"/>
  <c r="AH437" i="7" s="1"/>
  <c r="T424" i="7"/>
  <c r="T433" i="7"/>
  <c r="T440" i="7"/>
  <c r="T441" i="7"/>
  <c r="Y441" i="7" s="1"/>
  <c r="T416" i="7"/>
  <c r="T418" i="7"/>
  <c r="T452" i="7"/>
  <c r="AH452" i="7" s="1"/>
  <c r="T463" i="7"/>
  <c r="Y463" i="7" s="1"/>
  <c r="T474" i="7"/>
  <c r="T478" i="7"/>
  <c r="T468" i="7"/>
  <c r="AH468" i="7" s="1"/>
  <c r="T496" i="7"/>
  <c r="AH496" i="7" s="1"/>
  <c r="AH497" i="7" s="1"/>
  <c r="T494" i="7"/>
  <c r="Y494" i="7" s="1"/>
  <c r="Y495" i="7" s="1"/>
  <c r="T514" i="7"/>
  <c r="T515" i="7"/>
  <c r="AH515" i="7" s="1"/>
  <c r="T539" i="7"/>
  <c r="T524" i="7"/>
  <c r="T509" i="7"/>
  <c r="T527" i="7"/>
  <c r="T542" i="7"/>
  <c r="T532" i="7"/>
  <c r="AH532" i="7" s="1"/>
  <c r="T541" i="7"/>
  <c r="T513" i="7"/>
  <c r="AH513" i="7" s="1"/>
  <c r="T549" i="7"/>
  <c r="T557" i="7"/>
  <c r="Y557" i="7" s="1"/>
  <c r="T566" i="7"/>
  <c r="T577" i="7"/>
  <c r="T568" i="7"/>
  <c r="Y568" i="7" s="1"/>
  <c r="T584" i="7"/>
  <c r="T572" i="7"/>
  <c r="T562" i="7"/>
  <c r="T592" i="7"/>
  <c r="Y592" i="7" s="1"/>
  <c r="Z592" i="7" s="1"/>
  <c r="T677" i="7"/>
  <c r="T801" i="7"/>
  <c r="T684" i="7"/>
  <c r="AH684" i="7" s="1"/>
  <c r="T732" i="7"/>
  <c r="AH732" i="7" s="1"/>
  <c r="T680" i="7"/>
  <c r="T694" i="7"/>
  <c r="T760" i="7"/>
  <c r="T749" i="7"/>
  <c r="T802" i="7"/>
  <c r="T596" i="7"/>
  <c r="T599" i="7"/>
  <c r="Y599" i="7" s="1"/>
  <c r="T736" i="7"/>
  <c r="T799" i="7"/>
  <c r="T703" i="7"/>
  <c r="T707" i="7"/>
  <c r="T737" i="7"/>
  <c r="T763" i="7"/>
  <c r="AH763" i="7" s="1"/>
  <c r="T602" i="7"/>
  <c r="T605" i="7"/>
  <c r="Y605" i="7" s="1"/>
  <c r="T761" i="7"/>
  <c r="T608" i="7"/>
  <c r="AH608" i="7" s="1"/>
  <c r="AI608" i="7" s="1"/>
  <c r="T611" i="7"/>
  <c r="T615" i="7"/>
  <c r="AH615" i="7" s="1"/>
  <c r="T744" i="7"/>
  <c r="T711" i="7"/>
  <c r="AH711" i="7" s="1"/>
  <c r="T774" i="7"/>
  <c r="T778" i="7"/>
  <c r="AH778" i="7" s="1"/>
  <c r="T742" i="7"/>
  <c r="AH742" i="7" s="1"/>
  <c r="T714" i="7"/>
  <c r="T619" i="7"/>
  <c r="T623" i="7"/>
  <c r="AH623" i="7" s="1"/>
  <c r="T627" i="7"/>
  <c r="Y627" i="7" s="1"/>
  <c r="T629" i="7"/>
  <c r="T632" i="7"/>
  <c r="T636" i="7"/>
  <c r="Y636" i="7" s="1"/>
  <c r="T719" i="7"/>
  <c r="Y719" i="7" s="1"/>
  <c r="T793" i="7"/>
  <c r="T641" i="7"/>
  <c r="T645" i="7"/>
  <c r="AH645" i="7" s="1"/>
  <c r="T649" i="7"/>
  <c r="AH649" i="7" s="1"/>
  <c r="T781" i="7"/>
  <c r="T653" i="7"/>
  <c r="T657" i="7"/>
  <c r="Y657" i="7" s="1"/>
  <c r="T661" i="7"/>
  <c r="Y661" i="7" s="1"/>
  <c r="T784" i="7"/>
  <c r="T664" i="7"/>
  <c r="T721" i="7"/>
  <c r="AH721" i="7" s="1"/>
  <c r="T671" i="7"/>
  <c r="Y671" i="7" s="1"/>
  <c r="T673" i="7"/>
  <c r="T674" i="7"/>
  <c r="T810" i="7"/>
  <c r="AH810" i="7" s="1"/>
  <c r="AH811" i="7" s="1"/>
  <c r="T819" i="7"/>
  <c r="AH819" i="7" s="1"/>
  <c r="T823" i="7"/>
  <c r="T839" i="7"/>
  <c r="AM834" i="7"/>
  <c r="AM859" i="7"/>
  <c r="AM917" i="7"/>
  <c r="AM927" i="7"/>
  <c r="AM890" i="7"/>
  <c r="AM875" i="7"/>
  <c r="AM886" i="7"/>
  <c r="AM887" i="7"/>
  <c r="AM925" i="7"/>
  <c r="T900" i="7"/>
  <c r="AM900" i="7"/>
  <c r="AM843" i="7"/>
  <c r="AM831" i="7"/>
  <c r="AM836" i="7"/>
  <c r="AM833" i="7"/>
  <c r="AM854" i="7"/>
  <c r="AM858" i="7"/>
  <c r="AM866" i="7"/>
  <c r="AM871" i="7"/>
  <c r="AM923" i="7"/>
  <c r="AM881" i="7"/>
  <c r="AM922" i="7"/>
  <c r="AM889" i="7"/>
  <c r="AM895" i="7"/>
  <c r="AM874" i="7"/>
  <c r="AM877" i="7"/>
  <c r="AM896" i="7"/>
  <c r="AM908" i="7"/>
  <c r="AM910" i="7"/>
  <c r="AM912" i="7"/>
  <c r="AM924" i="7"/>
  <c r="AM932" i="7"/>
  <c r="AM842" i="7"/>
  <c r="AM830" i="7"/>
  <c r="AM835" i="7"/>
  <c r="AM827" i="7"/>
  <c r="AM853" i="7"/>
  <c r="AM857" i="7"/>
  <c r="AM861" i="7"/>
  <c r="AM865" i="7"/>
  <c r="AM888" i="7"/>
  <c r="AM880" i="7"/>
  <c r="AM929" i="7"/>
  <c r="AM882" i="7"/>
  <c r="AM902" i="7"/>
  <c r="AM873" i="7"/>
  <c r="AM876" i="7"/>
  <c r="AM905" i="7"/>
  <c r="AM907" i="7"/>
  <c r="AM916" i="7"/>
  <c r="AM911" i="7"/>
  <c r="AM883" i="7"/>
  <c r="AM915" i="7"/>
  <c r="AD725" i="3"/>
  <c r="AD693" i="3"/>
  <c r="AD661" i="3"/>
  <c r="AD629" i="3"/>
  <c r="AD597" i="3"/>
  <c r="AD565" i="3"/>
  <c r="AD717" i="3"/>
  <c r="AD685" i="3"/>
  <c r="AD653" i="3"/>
  <c r="AD621" i="3"/>
  <c r="AD589" i="3"/>
  <c r="AD557" i="3"/>
  <c r="AD741" i="3"/>
  <c r="AD709" i="3"/>
  <c r="AD677" i="3"/>
  <c r="AD645" i="3"/>
  <c r="AD613" i="3"/>
  <c r="AD581" i="3"/>
  <c r="AD549" i="3"/>
  <c r="AC516" i="3"/>
  <c r="AD516" i="3" s="1"/>
  <c r="AC507" i="3"/>
  <c r="AD507" i="3" s="1"/>
  <c r="AC475" i="3"/>
  <c r="AD475" i="3" s="1"/>
  <c r="AC427" i="3"/>
  <c r="AD427" i="3"/>
  <c r="AC421" i="3"/>
  <c r="AD421" i="3"/>
  <c r="AC397" i="3"/>
  <c r="AD397" i="3"/>
  <c r="AC304" i="3"/>
  <c r="AD304" i="3" s="1"/>
  <c r="AC275" i="3"/>
  <c r="AD275" i="3"/>
  <c r="AC269" i="3"/>
  <c r="AD269" i="3" s="1"/>
  <c r="AC111" i="3"/>
  <c r="AD111" i="3"/>
  <c r="AC524" i="3"/>
  <c r="AD524" i="3" s="1"/>
  <c r="AC519" i="3"/>
  <c r="AD519" i="3"/>
  <c r="AC513" i="3"/>
  <c r="AD513" i="3"/>
  <c r="AC492" i="3"/>
  <c r="AD492" i="3" s="1"/>
  <c r="AC460" i="3"/>
  <c r="AD460" i="3" s="1"/>
  <c r="AC440" i="3"/>
  <c r="AD440" i="3" s="1"/>
  <c r="AC435" i="3"/>
  <c r="AD435" i="3" s="1"/>
  <c r="AC429" i="3"/>
  <c r="AD429" i="3"/>
  <c r="AC336" i="3"/>
  <c r="AD336" i="3" s="1"/>
  <c r="AC331" i="3"/>
  <c r="AD331" i="3"/>
  <c r="AC325" i="3"/>
  <c r="AD325" i="3"/>
  <c r="AC312" i="3"/>
  <c r="AD312" i="3" s="1"/>
  <c r="AC307" i="3"/>
  <c r="AD307" i="3"/>
  <c r="AC301" i="3"/>
  <c r="AD301" i="3" s="1"/>
  <c r="AC143" i="3"/>
  <c r="AD143" i="3"/>
  <c r="AC119" i="3"/>
  <c r="AD119" i="3" s="1"/>
  <c r="AD744" i="3"/>
  <c r="AC740" i="3"/>
  <c r="AD740" i="3" s="1"/>
  <c r="AD736" i="3"/>
  <c r="AC732" i="3"/>
  <c r="AD732" i="3" s="1"/>
  <c r="AD728" i="3"/>
  <c r="AC724" i="3"/>
  <c r="AD724" i="3" s="1"/>
  <c r="AD720" i="3"/>
  <c r="AC716" i="3"/>
  <c r="AD716" i="3" s="1"/>
  <c r="AD712" i="3"/>
  <c r="AC708" i="3"/>
  <c r="AD708" i="3" s="1"/>
  <c r="AD704" i="3"/>
  <c r="AC700" i="3"/>
  <c r="AD700" i="3" s="1"/>
  <c r="AD696" i="3"/>
  <c r="AD692" i="3"/>
  <c r="AC692" i="3"/>
  <c r="AD688" i="3"/>
  <c r="AC684" i="3"/>
  <c r="AD684" i="3" s="1"/>
  <c r="AD680" i="3"/>
  <c r="AC676" i="3"/>
  <c r="AD676" i="3" s="1"/>
  <c r="AD672" i="3"/>
  <c r="AC668" i="3"/>
  <c r="AD668" i="3" s="1"/>
  <c r="AD664" i="3"/>
  <c r="AC660" i="3"/>
  <c r="AD660" i="3" s="1"/>
  <c r="AD656" i="3"/>
  <c r="AC652" i="3"/>
  <c r="AD652" i="3" s="1"/>
  <c r="AD648" i="3"/>
  <c r="AC644" i="3"/>
  <c r="AD644" i="3" s="1"/>
  <c r="AD640" i="3"/>
  <c r="AC636" i="3"/>
  <c r="AD636" i="3" s="1"/>
  <c r="AD632" i="3"/>
  <c r="AC628" i="3"/>
  <c r="AD628" i="3" s="1"/>
  <c r="AD624" i="3"/>
  <c r="AC620" i="3"/>
  <c r="AD620" i="3" s="1"/>
  <c r="AD616" i="3"/>
  <c r="AC612" i="3"/>
  <c r="AD612" i="3" s="1"/>
  <c r="AD608" i="3"/>
  <c r="AC604" i="3"/>
  <c r="AD604" i="3" s="1"/>
  <c r="AD600" i="3"/>
  <c r="AC596" i="3"/>
  <c r="AD596" i="3" s="1"/>
  <c r="AD592" i="3"/>
  <c r="AC588" i="3"/>
  <c r="AD588" i="3" s="1"/>
  <c r="AD584" i="3"/>
  <c r="AC580" i="3"/>
  <c r="AD580" i="3" s="1"/>
  <c r="AD576" i="3"/>
  <c r="AC572" i="3"/>
  <c r="AD572" i="3" s="1"/>
  <c r="AD568" i="3"/>
  <c r="AD564" i="3"/>
  <c r="AC564" i="3"/>
  <c r="AD560" i="3"/>
  <c r="AC556" i="3"/>
  <c r="AD556" i="3" s="1"/>
  <c r="AD552" i="3"/>
  <c r="AC548" i="3"/>
  <c r="AD548" i="3" s="1"/>
  <c r="AD544" i="3"/>
  <c r="AC540" i="3"/>
  <c r="AD540" i="3" s="1"/>
  <c r="AC532" i="3"/>
  <c r="AD532" i="3" s="1"/>
  <c r="AC527" i="3"/>
  <c r="AD527" i="3"/>
  <c r="AC521" i="3"/>
  <c r="AD521" i="3"/>
  <c r="AC495" i="3"/>
  <c r="AD495" i="3"/>
  <c r="AC491" i="3"/>
  <c r="AD491" i="3"/>
  <c r="AD488" i="3"/>
  <c r="AC463" i="3"/>
  <c r="AD463" i="3"/>
  <c r="AC459" i="3"/>
  <c r="AD459" i="3" s="1"/>
  <c r="AD456" i="3"/>
  <c r="AC368" i="3"/>
  <c r="AD368" i="3" s="1"/>
  <c r="AC363" i="3"/>
  <c r="AD363" i="3"/>
  <c r="AC357" i="3"/>
  <c r="AD357" i="3"/>
  <c r="AC344" i="3"/>
  <c r="AD344" i="3" s="1"/>
  <c r="AC339" i="3"/>
  <c r="AD339" i="3" s="1"/>
  <c r="AC333" i="3"/>
  <c r="AD333" i="3"/>
  <c r="AC145" i="3"/>
  <c r="AD145" i="3" s="1"/>
  <c r="AC121" i="3"/>
  <c r="AD121" i="3" s="1"/>
  <c r="AC511" i="3"/>
  <c r="AD511" i="3"/>
  <c r="AC479" i="3"/>
  <c r="AD479" i="3" s="1"/>
  <c r="AC432" i="3"/>
  <c r="AD432" i="3" s="1"/>
  <c r="AC408" i="3"/>
  <c r="AD408" i="3" s="1"/>
  <c r="AC403" i="3"/>
  <c r="AD403" i="3" s="1"/>
  <c r="AC299" i="3"/>
  <c r="AD299" i="3"/>
  <c r="AC293" i="3"/>
  <c r="AD293" i="3" s="1"/>
  <c r="AC280" i="3"/>
  <c r="AD280" i="3" s="1"/>
  <c r="AC140" i="3"/>
  <c r="AD140" i="3" s="1"/>
  <c r="AC116" i="3"/>
  <c r="AD116" i="3" s="1"/>
  <c r="AC87" i="3"/>
  <c r="AD87" i="3"/>
  <c r="AC743" i="3"/>
  <c r="AD743" i="3"/>
  <c r="AD739" i="3"/>
  <c r="AD737" i="3"/>
  <c r="AC735" i="3"/>
  <c r="AD735" i="3"/>
  <c r="AD731" i="3"/>
  <c r="AD729" i="3"/>
  <c r="AC727" i="3"/>
  <c r="AD727" i="3"/>
  <c r="AD723" i="3"/>
  <c r="AD721" i="3"/>
  <c r="AC719" i="3"/>
  <c r="AD719" i="3"/>
  <c r="AD715" i="3"/>
  <c r="AD713" i="3"/>
  <c r="AC711" i="3"/>
  <c r="AD711" i="3"/>
  <c r="AD707" i="3"/>
  <c r="AD705" i="3"/>
  <c r="AC703" i="3"/>
  <c r="AD703" i="3"/>
  <c r="AD699" i="3"/>
  <c r="AD697" i="3"/>
  <c r="AC695" i="3"/>
  <c r="AD695" i="3"/>
  <c r="AD691" i="3"/>
  <c r="AD689" i="3"/>
  <c r="AC687" i="3"/>
  <c r="AD687" i="3"/>
  <c r="AD683" i="3"/>
  <c r="AD681" i="3"/>
  <c r="AC679" i="3"/>
  <c r="AD679" i="3"/>
  <c r="AD675" i="3"/>
  <c r="AD673" i="3"/>
  <c r="AC671" i="3"/>
  <c r="AD671" i="3"/>
  <c r="AD667" i="3"/>
  <c r="AD665" i="3"/>
  <c r="AC663" i="3"/>
  <c r="AD663" i="3"/>
  <c r="AD659" i="3"/>
  <c r="AD657" i="3"/>
  <c r="AC655" i="3"/>
  <c r="AD655" i="3"/>
  <c r="AD651" i="3"/>
  <c r="AD649" i="3"/>
  <c r="AC647" i="3"/>
  <c r="AD647" i="3"/>
  <c r="AD643" i="3"/>
  <c r="AD641" i="3"/>
  <c r="AC639" i="3"/>
  <c r="AD639" i="3"/>
  <c r="AD635" i="3"/>
  <c r="AD633" i="3"/>
  <c r="AC631" i="3"/>
  <c r="AD631" i="3"/>
  <c r="AD627" i="3"/>
  <c r="AD625" i="3"/>
  <c r="AC623" i="3"/>
  <c r="AD623" i="3"/>
  <c r="AD619" i="3"/>
  <c r="AD617" i="3"/>
  <c r="AC615" i="3"/>
  <c r="AD615" i="3"/>
  <c r="AD611" i="3"/>
  <c r="AD609" i="3"/>
  <c r="AC607" i="3"/>
  <c r="AD607" i="3"/>
  <c r="AD603" i="3"/>
  <c r="AD601" i="3"/>
  <c r="AC599" i="3"/>
  <c r="AD599" i="3"/>
  <c r="AD595" i="3"/>
  <c r="AD593" i="3"/>
  <c r="AC591" i="3"/>
  <c r="AD591" i="3"/>
  <c r="AD587" i="3"/>
  <c r="AD585" i="3"/>
  <c r="AC583" i="3"/>
  <c r="AD583" i="3"/>
  <c r="AD579" i="3"/>
  <c r="AD577" i="3"/>
  <c r="AC575" i="3"/>
  <c r="AD575" i="3"/>
  <c r="AD571" i="3"/>
  <c r="AD569" i="3"/>
  <c r="AC567" i="3"/>
  <c r="AD567" i="3"/>
  <c r="AD563" i="3"/>
  <c r="AD561" i="3"/>
  <c r="AC559" i="3"/>
  <c r="AD559" i="3"/>
  <c r="AD555" i="3"/>
  <c r="AD553" i="3"/>
  <c r="AC551" i="3"/>
  <c r="AD551" i="3"/>
  <c r="AD547" i="3"/>
  <c r="AD545" i="3"/>
  <c r="AC543" i="3"/>
  <c r="AD543" i="3"/>
  <c r="AD539" i="3"/>
  <c r="AD537" i="3"/>
  <c r="AC535" i="3"/>
  <c r="AD535" i="3"/>
  <c r="AC529" i="3"/>
  <c r="AD529" i="3"/>
  <c r="AC508" i="3"/>
  <c r="AD508" i="3" s="1"/>
  <c r="AC504" i="3"/>
  <c r="AD504" i="3" s="1"/>
  <c r="AC476" i="3"/>
  <c r="AD476" i="3" s="1"/>
  <c r="AC472" i="3"/>
  <c r="AD472" i="3" s="1"/>
  <c r="AC400" i="3"/>
  <c r="AD400" i="3" s="1"/>
  <c r="AC395" i="3"/>
  <c r="AD395" i="3" s="1"/>
  <c r="AC389" i="3"/>
  <c r="AD389" i="3"/>
  <c r="AC376" i="3"/>
  <c r="AD376" i="3" s="1"/>
  <c r="AC371" i="3"/>
  <c r="AD371" i="3"/>
  <c r="AC365" i="3"/>
  <c r="AD365" i="3"/>
  <c r="AC272" i="3"/>
  <c r="AD272" i="3" s="1"/>
  <c r="AC267" i="3"/>
  <c r="AD267" i="3"/>
  <c r="AD263" i="3"/>
  <c r="AD261" i="3"/>
  <c r="AC259" i="3"/>
  <c r="AD259" i="3"/>
  <c r="AD255" i="3"/>
  <c r="AD253" i="3"/>
  <c r="AC251" i="3"/>
  <c r="AD251" i="3"/>
  <c r="AD247" i="3"/>
  <c r="AD245" i="3"/>
  <c r="AC243" i="3"/>
  <c r="AD243" i="3"/>
  <c r="AD239" i="3"/>
  <c r="AD237" i="3"/>
  <c r="AC235" i="3"/>
  <c r="AD235" i="3"/>
  <c r="AD231" i="3"/>
  <c r="AD229" i="3"/>
  <c r="AC227" i="3"/>
  <c r="AD227" i="3"/>
  <c r="AD223" i="3"/>
  <c r="AD221" i="3"/>
  <c r="AC219" i="3"/>
  <c r="AD219" i="3"/>
  <c r="AD215" i="3"/>
  <c r="AD213" i="3"/>
  <c r="AC211" i="3"/>
  <c r="AD211" i="3"/>
  <c r="AD207" i="3"/>
  <c r="AD205" i="3"/>
  <c r="AC203" i="3"/>
  <c r="AD203" i="3"/>
  <c r="AD199" i="3"/>
  <c r="AD197" i="3"/>
  <c r="AC195" i="3"/>
  <c r="AD195" i="3"/>
  <c r="AD191" i="3"/>
  <c r="AD189" i="3"/>
  <c r="AC187" i="3"/>
  <c r="AD187" i="3"/>
  <c r="AD183" i="3"/>
  <c r="AD181" i="3"/>
  <c r="AC169" i="3"/>
  <c r="AD169" i="3" s="1"/>
  <c r="AC132" i="3"/>
  <c r="AD132" i="3" s="1"/>
  <c r="AC108" i="3"/>
  <c r="AD108" i="3" s="1"/>
  <c r="AC103" i="3"/>
  <c r="AD103" i="3"/>
  <c r="AC84" i="3"/>
  <c r="AD84" i="3" s="1"/>
  <c r="AD536" i="3"/>
  <c r="AD528" i="3"/>
  <c r="AD520" i="3"/>
  <c r="AD512" i="3"/>
  <c r="AC503" i="3"/>
  <c r="AD503" i="3" s="1"/>
  <c r="AD500" i="3"/>
  <c r="AC487" i="3"/>
  <c r="AD487" i="3" s="1"/>
  <c r="AD484" i="3"/>
  <c r="AC471" i="3"/>
  <c r="AD471" i="3"/>
  <c r="AD468" i="3"/>
  <c r="AC455" i="3"/>
  <c r="AD455" i="3" s="1"/>
  <c r="AD452" i="3"/>
  <c r="AC448" i="3"/>
  <c r="AD448" i="3" s="1"/>
  <c r="AC443" i="3"/>
  <c r="AD443" i="3" s="1"/>
  <c r="AC437" i="3"/>
  <c r="AD437" i="3"/>
  <c r="AC416" i="3"/>
  <c r="AD416" i="3" s="1"/>
  <c r="AC411" i="3"/>
  <c r="AD411" i="3"/>
  <c r="AC405" i="3"/>
  <c r="AD405" i="3"/>
  <c r="AC384" i="3"/>
  <c r="AD384" i="3" s="1"/>
  <c r="AC379" i="3"/>
  <c r="AD379" i="3"/>
  <c r="AC373" i="3"/>
  <c r="AD373" i="3" s="1"/>
  <c r="AC352" i="3"/>
  <c r="AD352" i="3" s="1"/>
  <c r="AC347" i="3"/>
  <c r="AD347" i="3"/>
  <c r="AC341" i="3"/>
  <c r="AD341" i="3"/>
  <c r="AC320" i="3"/>
  <c r="AD320" i="3" s="1"/>
  <c r="AC315" i="3"/>
  <c r="AD315" i="3" s="1"/>
  <c r="AC309" i="3"/>
  <c r="AD309" i="3"/>
  <c r="AC288" i="3"/>
  <c r="AD288" i="3" s="1"/>
  <c r="AC283" i="3"/>
  <c r="AD283" i="3"/>
  <c r="AC277" i="3"/>
  <c r="AD277" i="3"/>
  <c r="AC113" i="3"/>
  <c r="AD113" i="3" s="1"/>
  <c r="AC89" i="3"/>
  <c r="AD89" i="3" s="1"/>
  <c r="AC71" i="3"/>
  <c r="AD71" i="3"/>
  <c r="AC41" i="3"/>
  <c r="AD41" i="3" s="1"/>
  <c r="AD17" i="3"/>
  <c r="AD12" i="3"/>
  <c r="AC499" i="3"/>
  <c r="AD499" i="3" s="1"/>
  <c r="AD496" i="3"/>
  <c r="AC483" i="3"/>
  <c r="AD483" i="3"/>
  <c r="AD480" i="3"/>
  <c r="AC467" i="3"/>
  <c r="AD467" i="3"/>
  <c r="AD464" i="3"/>
  <c r="AC451" i="3"/>
  <c r="AD451" i="3" s="1"/>
  <c r="AC445" i="3"/>
  <c r="AD445" i="3"/>
  <c r="AD424" i="3"/>
  <c r="AC424" i="3"/>
  <c r="AC419" i="3"/>
  <c r="AD419" i="3"/>
  <c r="AC413" i="3"/>
  <c r="AD413" i="3" s="1"/>
  <c r="AC392" i="3"/>
  <c r="AD392" i="3" s="1"/>
  <c r="AC387" i="3"/>
  <c r="AD387" i="3" s="1"/>
  <c r="AC381" i="3"/>
  <c r="AD381" i="3"/>
  <c r="AC360" i="3"/>
  <c r="AD360" i="3" s="1"/>
  <c r="AC355" i="3"/>
  <c r="AD355" i="3"/>
  <c r="AC349" i="3"/>
  <c r="AD349" i="3" s="1"/>
  <c r="AC328" i="3"/>
  <c r="AD328" i="3" s="1"/>
  <c r="AC323" i="3"/>
  <c r="AD323" i="3" s="1"/>
  <c r="AC317" i="3"/>
  <c r="AD317" i="3" s="1"/>
  <c r="AC296" i="3"/>
  <c r="AD296" i="3" s="1"/>
  <c r="AC291" i="3"/>
  <c r="AD291" i="3" s="1"/>
  <c r="AC285" i="3"/>
  <c r="AD285" i="3" s="1"/>
  <c r="AC100" i="3"/>
  <c r="AD100" i="3" s="1"/>
  <c r="AD73" i="3"/>
  <c r="AC73" i="3"/>
  <c r="AD444" i="3"/>
  <c r="AD436" i="3"/>
  <c r="AD428" i="3"/>
  <c r="AD420" i="3"/>
  <c r="AD412" i="3"/>
  <c r="AD404" i="3"/>
  <c r="AD396" i="3"/>
  <c r="AD388" i="3"/>
  <c r="AD380" i="3"/>
  <c r="AD372" i="3"/>
  <c r="AD364" i="3"/>
  <c r="AD356" i="3"/>
  <c r="AD348" i="3"/>
  <c r="AD340" i="3"/>
  <c r="AD332" i="3"/>
  <c r="AD324" i="3"/>
  <c r="AD316" i="3"/>
  <c r="AD308" i="3"/>
  <c r="AD300" i="3"/>
  <c r="AD292" i="3"/>
  <c r="AD284" i="3"/>
  <c r="AD276" i="3"/>
  <c r="AD268" i="3"/>
  <c r="AD177" i="3"/>
  <c r="AD172" i="3"/>
  <c r="AC164" i="3"/>
  <c r="AD164" i="3" s="1"/>
  <c r="AD153" i="3"/>
  <c r="AD148" i="3"/>
  <c r="AC135" i="3"/>
  <c r="AD135" i="3"/>
  <c r="AC105" i="3"/>
  <c r="AD105" i="3" s="1"/>
  <c r="AD49" i="3"/>
  <c r="AD44" i="3"/>
  <c r="AC36" i="3"/>
  <c r="AD36" i="3" s="1"/>
  <c r="AD25" i="3"/>
  <c r="AD20" i="3"/>
  <c r="AC264" i="3"/>
  <c r="AD264" i="3" s="1"/>
  <c r="AD260" i="3"/>
  <c r="AD256" i="3"/>
  <c r="AC256" i="3"/>
  <c r="AD252" i="3"/>
  <c r="AC248" i="3"/>
  <c r="AD248" i="3" s="1"/>
  <c r="AD244" i="3"/>
  <c r="AC240" i="3"/>
  <c r="AD240" i="3" s="1"/>
  <c r="AD236" i="3"/>
  <c r="AC232" i="3"/>
  <c r="AD232" i="3" s="1"/>
  <c r="AD228" i="3"/>
  <c r="AC224" i="3"/>
  <c r="AD224" i="3" s="1"/>
  <c r="AD220" i="3"/>
  <c r="AC216" i="3"/>
  <c r="AD216" i="3" s="1"/>
  <c r="AD212" i="3"/>
  <c r="AC208" i="3"/>
  <c r="AD208" i="3" s="1"/>
  <c r="AD204" i="3"/>
  <c r="AC200" i="3"/>
  <c r="AD200" i="3" s="1"/>
  <c r="AD196" i="3"/>
  <c r="AC192" i="3"/>
  <c r="AD192" i="3" s="1"/>
  <c r="AD188" i="3"/>
  <c r="AC184" i="3"/>
  <c r="AD184" i="3" s="1"/>
  <c r="AD180" i="3"/>
  <c r="AC167" i="3"/>
  <c r="AD167" i="3"/>
  <c r="AC137" i="3"/>
  <c r="AD137" i="3" s="1"/>
  <c r="AD81" i="3"/>
  <c r="AD76" i="3"/>
  <c r="AC68" i="3"/>
  <c r="AD68" i="3" s="1"/>
  <c r="AD57" i="3"/>
  <c r="AD52" i="3"/>
  <c r="AC39" i="3"/>
  <c r="AD39" i="3" s="1"/>
  <c r="AD161" i="3"/>
  <c r="AD156" i="3"/>
  <c r="AD129" i="3"/>
  <c r="AD124" i="3"/>
  <c r="AD97" i="3"/>
  <c r="AD92" i="3"/>
  <c r="AD65" i="3"/>
  <c r="AD60" i="3"/>
  <c r="AD33" i="3"/>
  <c r="AD28" i="3"/>
  <c r="AD176" i="3"/>
  <c r="AD168" i="3"/>
  <c r="AD160" i="3"/>
  <c r="AD152" i="3"/>
  <c r="AD144" i="3"/>
  <c r="AD136" i="3"/>
  <c r="AD128" i="3"/>
  <c r="AD120" i="3"/>
  <c r="AD112" i="3"/>
  <c r="AD104" i="3"/>
  <c r="AD96" i="3"/>
  <c r="AD88" i="3"/>
  <c r="AD80" i="3"/>
  <c r="AD72" i="3"/>
  <c r="AD64" i="3"/>
  <c r="AD56" i="3"/>
  <c r="AD48" i="3"/>
  <c r="AD40" i="3"/>
  <c r="AD32" i="3"/>
  <c r="AD24" i="3"/>
  <c r="AD16" i="3"/>
  <c r="AD10" i="3"/>
  <c r="AA718" i="3"/>
  <c r="Z645" i="3"/>
  <c r="AA645" i="3"/>
  <c r="Z629" i="3"/>
  <c r="AA629" i="3" s="1"/>
  <c r="Z613" i="3"/>
  <c r="AA613" i="3"/>
  <c r="Z597" i="3"/>
  <c r="AA597" i="3"/>
  <c r="Z581" i="3"/>
  <c r="AA581" i="3" s="1"/>
  <c r="Z565" i="3"/>
  <c r="AA565" i="3" s="1"/>
  <c r="Z549" i="3"/>
  <c r="AA549" i="3" s="1"/>
  <c r="Z533" i="3"/>
  <c r="AA533" i="3"/>
  <c r="AA530" i="3"/>
  <c r="Z517" i="3"/>
  <c r="AA517" i="3"/>
  <c r="Z501" i="3"/>
  <c r="AA501" i="3" s="1"/>
  <c r="Z485" i="3"/>
  <c r="AA485" i="3"/>
  <c r="Z469" i="3"/>
  <c r="AA469" i="3"/>
  <c r="Z453" i="3"/>
  <c r="AA453" i="3"/>
  <c r="AA450" i="3"/>
  <c r="Z437" i="3"/>
  <c r="AA437" i="3" s="1"/>
  <c r="Z421" i="3"/>
  <c r="AA421" i="3"/>
  <c r="Z405" i="3"/>
  <c r="AA405" i="3" s="1"/>
  <c r="Z389" i="3"/>
  <c r="AA389" i="3"/>
  <c r="Z373" i="3"/>
  <c r="AA373" i="3" s="1"/>
  <c r="Z357" i="3"/>
  <c r="AA357" i="3"/>
  <c r="AA204" i="3"/>
  <c r="Z180" i="3"/>
  <c r="AA180" i="3" s="1"/>
  <c r="Z172" i="3"/>
  <c r="AA172" i="3"/>
  <c r="Z164" i="3"/>
  <c r="AA164" i="3" s="1"/>
  <c r="Z156" i="3"/>
  <c r="AA156" i="3"/>
  <c r="Z148" i="3"/>
  <c r="AA148" i="3" s="1"/>
  <c r="Z140" i="3"/>
  <c r="AA140" i="3" s="1"/>
  <c r="Z132" i="3"/>
  <c r="AA132" i="3" s="1"/>
  <c r="Z124" i="3"/>
  <c r="AA124" i="3"/>
  <c r="Z116" i="3"/>
  <c r="AA116" i="3" s="1"/>
  <c r="Z108" i="3"/>
  <c r="AA108" i="3"/>
  <c r="Z100" i="3"/>
  <c r="AA100" i="3" s="1"/>
  <c r="Z92" i="3"/>
  <c r="AA92" i="3"/>
  <c r="Z84" i="3"/>
  <c r="AA84" i="3" s="1"/>
  <c r="Z76" i="3"/>
  <c r="AA76" i="3" s="1"/>
  <c r="Z68" i="3"/>
  <c r="AA68" i="3" s="1"/>
  <c r="Z60" i="3"/>
  <c r="AA60" i="3"/>
  <c r="Z52" i="3"/>
  <c r="AA52" i="3" s="1"/>
  <c r="Z44" i="3"/>
  <c r="AA44" i="3"/>
  <c r="Z36" i="3"/>
  <c r="AA36" i="3" s="1"/>
  <c r="Z28" i="3"/>
  <c r="AA28" i="3"/>
  <c r="Z20" i="3"/>
  <c r="AA20" i="3" s="1"/>
  <c r="Z12" i="3"/>
  <c r="AA12" i="3" s="1"/>
  <c r="Z641" i="3"/>
  <c r="AA641" i="3" s="1"/>
  <c r="AA638" i="3"/>
  <c r="Z625" i="3"/>
  <c r="AA625" i="3" s="1"/>
  <c r="AA622" i="3"/>
  <c r="Z609" i="3"/>
  <c r="AA609" i="3"/>
  <c r="AA606" i="3"/>
  <c r="Z593" i="3"/>
  <c r="AA593" i="3"/>
  <c r="AA590" i="3"/>
  <c r="Z577" i="3"/>
  <c r="AA577" i="3" s="1"/>
  <c r="AA574" i="3"/>
  <c r="Z561" i="3"/>
  <c r="AA561" i="3"/>
  <c r="AA558" i="3"/>
  <c r="Z545" i="3"/>
  <c r="AA545" i="3"/>
  <c r="AA542" i="3"/>
  <c r="Z529" i="3"/>
  <c r="AA529" i="3"/>
  <c r="AA526" i="3"/>
  <c r="Z513" i="3"/>
  <c r="AA513" i="3" s="1"/>
  <c r="AA510" i="3"/>
  <c r="Z497" i="3"/>
  <c r="AA497" i="3"/>
  <c r="AA494" i="3"/>
  <c r="Z481" i="3"/>
  <c r="AA481" i="3"/>
  <c r="AA478" i="3"/>
  <c r="Z465" i="3"/>
  <c r="AA465" i="3" s="1"/>
  <c r="AA462" i="3"/>
  <c r="Z449" i="3"/>
  <c r="AA449" i="3" s="1"/>
  <c r="AA446" i="3"/>
  <c r="Z433" i="3"/>
  <c r="AA433" i="3"/>
  <c r="AA430" i="3"/>
  <c r="Z417" i="3"/>
  <c r="AA417" i="3" s="1"/>
  <c r="AA414" i="3"/>
  <c r="Z401" i="3"/>
  <c r="AA401" i="3"/>
  <c r="AA398" i="3"/>
  <c r="Z385" i="3"/>
  <c r="AA385" i="3" s="1"/>
  <c r="AA382" i="3"/>
  <c r="Z369" i="3"/>
  <c r="AA369" i="3" s="1"/>
  <c r="AA366" i="3"/>
  <c r="Z353" i="3"/>
  <c r="AA353" i="3"/>
  <c r="AA345" i="3"/>
  <c r="AA340" i="3"/>
  <c r="AA313" i="3"/>
  <c r="AA308" i="3"/>
  <c r="AA281" i="3"/>
  <c r="AA276" i="3"/>
  <c r="AA249" i="3"/>
  <c r="AA244" i="3"/>
  <c r="AA217" i="3"/>
  <c r="AA212" i="3"/>
  <c r="AA185" i="3"/>
  <c r="AA739" i="3"/>
  <c r="AA738" i="3"/>
  <c r="AA731" i="3"/>
  <c r="AA730" i="3"/>
  <c r="AA723" i="3"/>
  <c r="AA722" i="3"/>
  <c r="AA715" i="3"/>
  <c r="AA714" i="3"/>
  <c r="AA707" i="3"/>
  <c r="AA706" i="3"/>
  <c r="AA699" i="3"/>
  <c r="AA698" i="3"/>
  <c r="AA691" i="3"/>
  <c r="AA690" i="3"/>
  <c r="AA683" i="3"/>
  <c r="AA682" i="3"/>
  <c r="AA675" i="3"/>
  <c r="AA674" i="3"/>
  <c r="AA667" i="3"/>
  <c r="AA666" i="3"/>
  <c r="AA659" i="3"/>
  <c r="AA658" i="3"/>
  <c r="AA651" i="3"/>
  <c r="AA650" i="3"/>
  <c r="Z637" i="3"/>
  <c r="AA637" i="3" s="1"/>
  <c r="AA634" i="3"/>
  <c r="Z621" i="3"/>
  <c r="AA621" i="3"/>
  <c r="AA618" i="3"/>
  <c r="Z605" i="3"/>
  <c r="AA605" i="3"/>
  <c r="AA602" i="3"/>
  <c r="Z589" i="3"/>
  <c r="AA589" i="3" s="1"/>
  <c r="AA586" i="3"/>
  <c r="Z573" i="3"/>
  <c r="AA573" i="3"/>
  <c r="AA570" i="3"/>
  <c r="Z557" i="3"/>
  <c r="AA557" i="3"/>
  <c r="AA554" i="3"/>
  <c r="Z541" i="3"/>
  <c r="AA541" i="3"/>
  <c r="AA538" i="3"/>
  <c r="Z525" i="3"/>
  <c r="AA525" i="3" s="1"/>
  <c r="AA522" i="3"/>
  <c r="Z509" i="3"/>
  <c r="AA509" i="3"/>
  <c r="AA506" i="3"/>
  <c r="Z493" i="3"/>
  <c r="AA493" i="3"/>
  <c r="AA490" i="3"/>
  <c r="Z477" i="3"/>
  <c r="AA477" i="3" s="1"/>
  <c r="AA474" i="3"/>
  <c r="Z461" i="3"/>
  <c r="AA461" i="3" s="1"/>
  <c r="AA458" i="3"/>
  <c r="Z445" i="3"/>
  <c r="AA445" i="3"/>
  <c r="AA442" i="3"/>
  <c r="Z429" i="3"/>
  <c r="AA429" i="3" s="1"/>
  <c r="AA426" i="3"/>
  <c r="Z413" i="3"/>
  <c r="AA413" i="3"/>
  <c r="AA410" i="3"/>
  <c r="Z397" i="3"/>
  <c r="AA397" i="3" s="1"/>
  <c r="AA394" i="3"/>
  <c r="Z381" i="3"/>
  <c r="AA381" i="3" s="1"/>
  <c r="AA378" i="3"/>
  <c r="Z365" i="3"/>
  <c r="AA365" i="3"/>
  <c r="AA362" i="3"/>
  <c r="AA348" i="3"/>
  <c r="AA321" i="3"/>
  <c r="AA316" i="3"/>
  <c r="AA289" i="3"/>
  <c r="AA284" i="3"/>
  <c r="AA257" i="3"/>
  <c r="AA252" i="3"/>
  <c r="AA225" i="3"/>
  <c r="AA220" i="3"/>
  <c r="AA193" i="3"/>
  <c r="AA188" i="3"/>
  <c r="Z742" i="3"/>
  <c r="AA742" i="3" s="1"/>
  <c r="AA737" i="3"/>
  <c r="Z734" i="3"/>
  <c r="AA734" i="3" s="1"/>
  <c r="AA729" i="3"/>
  <c r="Z726" i="3"/>
  <c r="AA726" i="3" s="1"/>
  <c r="AA721" i="3"/>
  <c r="Z718" i="3"/>
  <c r="AA713" i="3"/>
  <c r="Z710" i="3"/>
  <c r="AA710" i="3" s="1"/>
  <c r="AA705" i="3"/>
  <c r="Z702" i="3"/>
  <c r="AA702" i="3" s="1"/>
  <c r="AA697" i="3"/>
  <c r="Z694" i="3"/>
  <c r="AA694" i="3" s="1"/>
  <c r="AA689" i="3"/>
  <c r="Z686" i="3"/>
  <c r="AA686" i="3" s="1"/>
  <c r="AA681" i="3"/>
  <c r="Z678" i="3"/>
  <c r="AA678" i="3" s="1"/>
  <c r="AA673" i="3"/>
  <c r="Z670" i="3"/>
  <c r="AA670" i="3" s="1"/>
  <c r="AA665" i="3"/>
  <c r="Z662" i="3"/>
  <c r="AA662" i="3" s="1"/>
  <c r="AA657" i="3"/>
  <c r="Z654" i="3"/>
  <c r="AA654" i="3" s="1"/>
  <c r="Z649" i="3"/>
  <c r="AA649" i="3" s="1"/>
  <c r="AA646" i="3"/>
  <c r="Z642" i="3"/>
  <c r="AA642" i="3" s="1"/>
  <c r="Z633" i="3"/>
  <c r="AA633" i="3" s="1"/>
  <c r="AA630" i="3"/>
  <c r="Z626" i="3"/>
  <c r="AA626" i="3" s="1"/>
  <c r="Z617" i="3"/>
  <c r="AA617" i="3" s="1"/>
  <c r="AA614" i="3"/>
  <c r="Z610" i="3"/>
  <c r="AA610" i="3" s="1"/>
  <c r="Z601" i="3"/>
  <c r="AA601" i="3" s="1"/>
  <c r="AA598" i="3"/>
  <c r="Z594" i="3"/>
  <c r="AA594" i="3" s="1"/>
  <c r="Z585" i="3"/>
  <c r="AA585" i="3" s="1"/>
  <c r="AA582" i="3"/>
  <c r="Z578" i="3"/>
  <c r="AA578" i="3" s="1"/>
  <c r="Z569" i="3"/>
  <c r="AA569" i="3" s="1"/>
  <c r="AA566" i="3"/>
  <c r="Z562" i="3"/>
  <c r="AA562" i="3" s="1"/>
  <c r="Z553" i="3"/>
  <c r="AA553" i="3" s="1"/>
  <c r="AA550" i="3"/>
  <c r="Z546" i="3"/>
  <c r="AA546" i="3" s="1"/>
  <c r="Z537" i="3"/>
  <c r="AA537" i="3" s="1"/>
  <c r="AA534" i="3"/>
  <c r="Z530" i="3"/>
  <c r="Z521" i="3"/>
  <c r="AA521" i="3" s="1"/>
  <c r="AA518" i="3"/>
  <c r="Z514" i="3"/>
  <c r="AA514" i="3" s="1"/>
  <c r="Z505" i="3"/>
  <c r="AA505" i="3" s="1"/>
  <c r="AA502" i="3"/>
  <c r="Z498" i="3"/>
  <c r="AA498" i="3" s="1"/>
  <c r="Z489" i="3"/>
  <c r="AA489" i="3" s="1"/>
  <c r="AA486" i="3"/>
  <c r="Z482" i="3"/>
  <c r="AA482" i="3" s="1"/>
  <c r="Z473" i="3"/>
  <c r="AA473" i="3" s="1"/>
  <c r="AA470" i="3"/>
  <c r="Z466" i="3"/>
  <c r="AA466" i="3" s="1"/>
  <c r="Z457" i="3"/>
  <c r="AA457" i="3" s="1"/>
  <c r="AA454" i="3"/>
  <c r="Z450" i="3"/>
  <c r="Z441" i="3"/>
  <c r="AA441" i="3" s="1"/>
  <c r="AA438" i="3"/>
  <c r="Z434" i="3"/>
  <c r="AA434" i="3" s="1"/>
  <c r="Z425" i="3"/>
  <c r="AA425" i="3" s="1"/>
  <c r="AA422" i="3"/>
  <c r="Z418" i="3"/>
  <c r="AA418" i="3" s="1"/>
  <c r="Z409" i="3"/>
  <c r="AA409" i="3" s="1"/>
  <c r="AA406" i="3"/>
  <c r="Z402" i="3"/>
  <c r="AA402" i="3" s="1"/>
  <c r="Z393" i="3"/>
  <c r="AA393" i="3" s="1"/>
  <c r="AA390" i="3"/>
  <c r="Z386" i="3"/>
  <c r="AA386" i="3" s="1"/>
  <c r="Z377" i="3"/>
  <c r="AA377" i="3" s="1"/>
  <c r="AA374" i="3"/>
  <c r="Z370" i="3"/>
  <c r="AA370" i="3" s="1"/>
  <c r="Z361" i="3"/>
  <c r="AA361" i="3" s="1"/>
  <c r="AA358" i="3"/>
  <c r="Z354" i="3"/>
  <c r="AA354" i="3" s="1"/>
  <c r="Z337" i="3"/>
  <c r="AA337" i="3" s="1"/>
  <c r="AA335" i="3"/>
  <c r="Z332" i="3"/>
  <c r="AA332" i="3" s="1"/>
  <c r="AA329" i="3"/>
  <c r="AA324" i="3"/>
  <c r="Z305" i="3"/>
  <c r="AA305" i="3" s="1"/>
  <c r="AA303" i="3"/>
  <c r="Z300" i="3"/>
  <c r="AA300" i="3" s="1"/>
  <c r="AA297" i="3"/>
  <c r="AA292" i="3"/>
  <c r="Z273" i="3"/>
  <c r="AA273" i="3" s="1"/>
  <c r="AA271" i="3"/>
  <c r="Z268" i="3"/>
  <c r="AA268" i="3" s="1"/>
  <c r="AA265" i="3"/>
  <c r="AA260" i="3"/>
  <c r="Z241" i="3"/>
  <c r="AA241" i="3" s="1"/>
  <c r="AA239" i="3"/>
  <c r="Z236" i="3"/>
  <c r="AA236" i="3" s="1"/>
  <c r="AA233" i="3"/>
  <c r="AA228" i="3"/>
  <c r="Z209" i="3"/>
  <c r="AA209" i="3" s="1"/>
  <c r="AA207" i="3"/>
  <c r="Z204" i="3"/>
  <c r="AA201" i="3"/>
  <c r="AA196" i="3"/>
  <c r="AA344" i="3"/>
  <c r="AA336" i="3"/>
  <c r="AA328" i="3"/>
  <c r="AA320" i="3"/>
  <c r="AA312" i="3"/>
  <c r="AA304" i="3"/>
  <c r="AA296" i="3"/>
  <c r="AA288" i="3"/>
  <c r="AA280" i="3"/>
  <c r="AA272" i="3"/>
  <c r="AA264" i="3"/>
  <c r="AA256" i="3"/>
  <c r="AA248" i="3"/>
  <c r="AA240" i="3"/>
  <c r="AA232" i="3"/>
  <c r="AA224" i="3"/>
  <c r="AA216" i="3"/>
  <c r="AA208" i="3"/>
  <c r="AA200" i="3"/>
  <c r="AA192" i="3"/>
  <c r="AA184" i="3"/>
  <c r="Z177" i="3"/>
  <c r="AA177" i="3" s="1"/>
  <c r="AA173" i="3"/>
  <c r="AA169" i="3"/>
  <c r="Z169" i="3"/>
  <c r="AA165" i="3"/>
  <c r="Z161" i="3"/>
  <c r="AA161" i="3" s="1"/>
  <c r="AA157" i="3"/>
  <c r="Z153" i="3"/>
  <c r="AA153" i="3" s="1"/>
  <c r="AA149" i="3"/>
  <c r="Z145" i="3"/>
  <c r="AA145" i="3" s="1"/>
  <c r="AA141" i="3"/>
  <c r="Z137" i="3"/>
  <c r="AA137" i="3" s="1"/>
  <c r="AA133" i="3"/>
  <c r="Z129" i="3"/>
  <c r="AA129" i="3" s="1"/>
  <c r="AA125" i="3"/>
  <c r="Z121" i="3"/>
  <c r="AA121" i="3" s="1"/>
  <c r="AA117" i="3"/>
  <c r="Z113" i="3"/>
  <c r="AA113" i="3" s="1"/>
  <c r="AA109" i="3"/>
  <c r="Z105" i="3"/>
  <c r="AA105" i="3" s="1"/>
  <c r="AA101" i="3"/>
  <c r="Z97" i="3"/>
  <c r="AA97" i="3" s="1"/>
  <c r="AA93" i="3"/>
  <c r="Z89" i="3"/>
  <c r="AA89" i="3" s="1"/>
  <c r="AA85" i="3"/>
  <c r="Z81" i="3"/>
  <c r="AA81" i="3" s="1"/>
  <c r="AA77" i="3"/>
  <c r="Z73" i="3"/>
  <c r="AA73" i="3" s="1"/>
  <c r="AA69" i="3"/>
  <c r="Z65" i="3"/>
  <c r="AA65" i="3" s="1"/>
  <c r="AA61" i="3"/>
  <c r="Z57" i="3"/>
  <c r="AA57" i="3" s="1"/>
  <c r="AA53" i="3"/>
  <c r="Z49" i="3"/>
  <c r="AA49" i="3" s="1"/>
  <c r="AA45" i="3"/>
  <c r="AA41" i="3"/>
  <c r="Z41" i="3"/>
  <c r="AA37" i="3"/>
  <c r="Z33" i="3"/>
  <c r="AA33" i="3" s="1"/>
  <c r="AA29" i="3"/>
  <c r="Z25" i="3"/>
  <c r="AA25" i="3" s="1"/>
  <c r="AA21" i="3"/>
  <c r="Z17" i="3"/>
  <c r="AA17" i="3" s="1"/>
  <c r="AA13" i="3"/>
  <c r="AA10" i="3"/>
  <c r="X718" i="3"/>
  <c r="X686" i="3"/>
  <c r="X654" i="3"/>
  <c r="W645" i="3"/>
  <c r="X645" i="3"/>
  <c r="X642" i="3"/>
  <c r="W629" i="3"/>
  <c r="X629" i="3" s="1"/>
  <c r="W613" i="3"/>
  <c r="X613" i="3"/>
  <c r="W597" i="3"/>
  <c r="X597" i="3"/>
  <c r="X594" i="3"/>
  <c r="W581" i="3"/>
  <c r="X581" i="3"/>
  <c r="X578" i="3"/>
  <c r="W565" i="3"/>
  <c r="X565" i="3" s="1"/>
  <c r="W549" i="3"/>
  <c r="X549" i="3"/>
  <c r="W533" i="3"/>
  <c r="X533" i="3"/>
  <c r="X530" i="3"/>
  <c r="W517" i="3"/>
  <c r="X517" i="3"/>
  <c r="X514" i="3"/>
  <c r="W501" i="3"/>
  <c r="X501" i="3" s="1"/>
  <c r="W485" i="3"/>
  <c r="X485" i="3"/>
  <c r="W469" i="3"/>
  <c r="X469" i="3"/>
  <c r="X466" i="3"/>
  <c r="W453" i="3"/>
  <c r="X453" i="3"/>
  <c r="X450" i="3"/>
  <c r="W437" i="3"/>
  <c r="X437" i="3" s="1"/>
  <c r="W421" i="3"/>
  <c r="X421" i="3"/>
  <c r="W405" i="3"/>
  <c r="X405" i="3"/>
  <c r="X402" i="3"/>
  <c r="W389" i="3"/>
  <c r="X389" i="3"/>
  <c r="X386" i="3"/>
  <c r="W373" i="3"/>
  <c r="X373" i="3" s="1"/>
  <c r="W357" i="3"/>
  <c r="X357" i="3"/>
  <c r="X332" i="3"/>
  <c r="X273" i="3"/>
  <c r="X241" i="3"/>
  <c r="X204" i="3"/>
  <c r="W180" i="3"/>
  <c r="X180" i="3" s="1"/>
  <c r="W172" i="3"/>
  <c r="X172" i="3"/>
  <c r="W164" i="3"/>
  <c r="X164" i="3" s="1"/>
  <c r="W156" i="3"/>
  <c r="X156" i="3"/>
  <c r="W148" i="3"/>
  <c r="X148" i="3" s="1"/>
  <c r="W140" i="3"/>
  <c r="X140" i="3"/>
  <c r="W132" i="3"/>
  <c r="X132" i="3" s="1"/>
  <c r="W124" i="3"/>
  <c r="X124" i="3"/>
  <c r="W116" i="3"/>
  <c r="X116" i="3" s="1"/>
  <c r="W108" i="3"/>
  <c r="X108" i="3"/>
  <c r="W100" i="3"/>
  <c r="X100" i="3" s="1"/>
  <c r="W92" i="3"/>
  <c r="X92" i="3"/>
  <c r="W84" i="3"/>
  <c r="X84" i="3" s="1"/>
  <c r="W76" i="3"/>
  <c r="X76" i="3"/>
  <c r="W68" i="3"/>
  <c r="X68" i="3" s="1"/>
  <c r="W60" i="3"/>
  <c r="X60" i="3"/>
  <c r="W52" i="3"/>
  <c r="X52" i="3" s="1"/>
  <c r="W44" i="3"/>
  <c r="X44" i="3"/>
  <c r="W36" i="3"/>
  <c r="X36" i="3" s="1"/>
  <c r="W28" i="3"/>
  <c r="X28" i="3"/>
  <c r="W20" i="3"/>
  <c r="X20" i="3" s="1"/>
  <c r="W12" i="3"/>
  <c r="X12" i="3"/>
  <c r="W641" i="3"/>
  <c r="X641" i="3" s="1"/>
  <c r="X638" i="3"/>
  <c r="W625" i="3"/>
  <c r="X625" i="3"/>
  <c r="X622" i="3"/>
  <c r="W609" i="3"/>
  <c r="X609" i="3"/>
  <c r="X606" i="3"/>
  <c r="W593" i="3"/>
  <c r="X593" i="3"/>
  <c r="X590" i="3"/>
  <c r="W577" i="3"/>
  <c r="X577" i="3" s="1"/>
  <c r="X574" i="3"/>
  <c r="W561" i="3"/>
  <c r="X561" i="3"/>
  <c r="X558" i="3"/>
  <c r="W545" i="3"/>
  <c r="X545" i="3"/>
  <c r="X542" i="3"/>
  <c r="W529" i="3"/>
  <c r="X529" i="3"/>
  <c r="X526" i="3"/>
  <c r="W513" i="3"/>
  <c r="X513" i="3" s="1"/>
  <c r="X510" i="3"/>
  <c r="W497" i="3"/>
  <c r="X497" i="3"/>
  <c r="X494" i="3"/>
  <c r="W481" i="3"/>
  <c r="X481" i="3"/>
  <c r="X478" i="3"/>
  <c r="W465" i="3"/>
  <c r="X465" i="3"/>
  <c r="X462" i="3"/>
  <c r="W449" i="3"/>
  <c r="X449" i="3" s="1"/>
  <c r="X446" i="3"/>
  <c r="W433" i="3"/>
  <c r="X433" i="3"/>
  <c r="X430" i="3"/>
  <c r="W417" i="3"/>
  <c r="X417" i="3"/>
  <c r="X414" i="3"/>
  <c r="W401" i="3"/>
  <c r="X401" i="3"/>
  <c r="X398" i="3"/>
  <c r="W385" i="3"/>
  <c r="X385" i="3" s="1"/>
  <c r="X382" i="3"/>
  <c r="W369" i="3"/>
  <c r="X369" i="3"/>
  <c r="X366" i="3"/>
  <c r="W353" i="3"/>
  <c r="X353" i="3"/>
  <c r="X345" i="3"/>
  <c r="X340" i="3"/>
  <c r="X313" i="3"/>
  <c r="X308" i="3"/>
  <c r="X281" i="3"/>
  <c r="X276" i="3"/>
  <c r="X249" i="3"/>
  <c r="X244" i="3"/>
  <c r="X217" i="3"/>
  <c r="X212" i="3"/>
  <c r="X185" i="3"/>
  <c r="X739" i="3"/>
  <c r="X738" i="3"/>
  <c r="X731" i="3"/>
  <c r="X730" i="3"/>
  <c r="X723" i="3"/>
  <c r="X722" i="3"/>
  <c r="X715" i="3"/>
  <c r="X714" i="3"/>
  <c r="X707" i="3"/>
  <c r="X706" i="3"/>
  <c r="X699" i="3"/>
  <c r="X698" i="3"/>
  <c r="X691" i="3"/>
  <c r="X690" i="3"/>
  <c r="X683" i="3"/>
  <c r="X682" i="3"/>
  <c r="X675" i="3"/>
  <c r="X674" i="3"/>
  <c r="X667" i="3"/>
  <c r="X666" i="3"/>
  <c r="X659" i="3"/>
  <c r="X658" i="3"/>
  <c r="X651" i="3"/>
  <c r="X650" i="3"/>
  <c r="W637" i="3"/>
  <c r="X637" i="3"/>
  <c r="X634" i="3"/>
  <c r="W621" i="3"/>
  <c r="X621" i="3"/>
  <c r="X618" i="3"/>
  <c r="W605" i="3"/>
  <c r="X605" i="3"/>
  <c r="X602" i="3"/>
  <c r="W589" i="3"/>
  <c r="X589" i="3" s="1"/>
  <c r="X586" i="3"/>
  <c r="W573" i="3"/>
  <c r="X573" i="3"/>
  <c r="X570" i="3"/>
  <c r="W557" i="3"/>
  <c r="X557" i="3"/>
  <c r="X554" i="3"/>
  <c r="W541" i="3"/>
  <c r="X541" i="3"/>
  <c r="X538" i="3"/>
  <c r="W525" i="3"/>
  <c r="X525" i="3" s="1"/>
  <c r="X522" i="3"/>
  <c r="W509" i="3"/>
  <c r="X509" i="3"/>
  <c r="X506" i="3"/>
  <c r="W493" i="3"/>
  <c r="X493" i="3"/>
  <c r="X490" i="3"/>
  <c r="W477" i="3"/>
  <c r="X477" i="3"/>
  <c r="X474" i="3"/>
  <c r="W461" i="3"/>
  <c r="X461" i="3" s="1"/>
  <c r="X458" i="3"/>
  <c r="W445" i="3"/>
  <c r="X445" i="3"/>
  <c r="X442" i="3"/>
  <c r="W429" i="3"/>
  <c r="X429" i="3"/>
  <c r="X426" i="3"/>
  <c r="W413" i="3"/>
  <c r="X413" i="3"/>
  <c r="X410" i="3"/>
  <c r="W397" i="3"/>
  <c r="X397" i="3" s="1"/>
  <c r="X394" i="3"/>
  <c r="W381" i="3"/>
  <c r="X381" i="3"/>
  <c r="X378" i="3"/>
  <c r="W365" i="3"/>
  <c r="X365" i="3"/>
  <c r="X362" i="3"/>
  <c r="X348" i="3"/>
  <c r="X321" i="3"/>
  <c r="X316" i="3"/>
  <c r="X289" i="3"/>
  <c r="X284" i="3"/>
  <c r="X257" i="3"/>
  <c r="X252" i="3"/>
  <c r="X225" i="3"/>
  <c r="X220" i="3"/>
  <c r="X193" i="3"/>
  <c r="X188" i="3"/>
  <c r="W742" i="3"/>
  <c r="X742" i="3" s="1"/>
  <c r="X737" i="3"/>
  <c r="W734" i="3"/>
  <c r="X734" i="3" s="1"/>
  <c r="X729" i="3"/>
  <c r="W726" i="3"/>
  <c r="X726" i="3" s="1"/>
  <c r="X721" i="3"/>
  <c r="W718" i="3"/>
  <c r="X713" i="3"/>
  <c r="W710" i="3"/>
  <c r="X710" i="3" s="1"/>
  <c r="X705" i="3"/>
  <c r="W702" i="3"/>
  <c r="X702" i="3" s="1"/>
  <c r="X697" i="3"/>
  <c r="W694" i="3"/>
  <c r="X694" i="3" s="1"/>
  <c r="X689" i="3"/>
  <c r="W686" i="3"/>
  <c r="X681" i="3"/>
  <c r="W678" i="3"/>
  <c r="X678" i="3" s="1"/>
  <c r="X673" i="3"/>
  <c r="W670" i="3"/>
  <c r="X670" i="3" s="1"/>
  <c r="X665" i="3"/>
  <c r="W662" i="3"/>
  <c r="X662" i="3" s="1"/>
  <c r="X657" i="3"/>
  <c r="W654" i="3"/>
  <c r="W649" i="3"/>
  <c r="X649" i="3"/>
  <c r="X646" i="3"/>
  <c r="W642" i="3"/>
  <c r="W633" i="3"/>
  <c r="X633" i="3"/>
  <c r="X630" i="3"/>
  <c r="W626" i="3"/>
  <c r="X626" i="3" s="1"/>
  <c r="W617" i="3"/>
  <c r="X617" i="3"/>
  <c r="X614" i="3"/>
  <c r="W610" i="3"/>
  <c r="X610" i="3" s="1"/>
  <c r="W601" i="3"/>
  <c r="X601" i="3"/>
  <c r="X598" i="3"/>
  <c r="W594" i="3"/>
  <c r="W585" i="3"/>
  <c r="X585" i="3"/>
  <c r="X582" i="3"/>
  <c r="W578" i="3"/>
  <c r="W569" i="3"/>
  <c r="X569" i="3"/>
  <c r="X566" i="3"/>
  <c r="W562" i="3"/>
  <c r="X562" i="3" s="1"/>
  <c r="W553" i="3"/>
  <c r="X553" i="3"/>
  <c r="X550" i="3"/>
  <c r="W546" i="3"/>
  <c r="X546" i="3" s="1"/>
  <c r="W537" i="3"/>
  <c r="X537" i="3"/>
  <c r="X534" i="3"/>
  <c r="W530" i="3"/>
  <c r="W521" i="3"/>
  <c r="X521" i="3"/>
  <c r="X518" i="3"/>
  <c r="W514" i="3"/>
  <c r="W505" i="3"/>
  <c r="X505" i="3"/>
  <c r="X502" i="3"/>
  <c r="W498" i="3"/>
  <c r="X498" i="3" s="1"/>
  <c r="W489" i="3"/>
  <c r="X489" i="3"/>
  <c r="X486" i="3"/>
  <c r="W482" i="3"/>
  <c r="X482" i="3" s="1"/>
  <c r="W473" i="3"/>
  <c r="X473" i="3"/>
  <c r="X470" i="3"/>
  <c r="W466" i="3"/>
  <c r="W457" i="3"/>
  <c r="X457" i="3"/>
  <c r="X454" i="3"/>
  <c r="W450" i="3"/>
  <c r="W441" i="3"/>
  <c r="X441" i="3"/>
  <c r="X438" i="3"/>
  <c r="W434" i="3"/>
  <c r="X434" i="3" s="1"/>
  <c r="W425" i="3"/>
  <c r="X425" i="3"/>
  <c r="X422" i="3"/>
  <c r="W418" i="3"/>
  <c r="X418" i="3" s="1"/>
  <c r="W409" i="3"/>
  <c r="X409" i="3"/>
  <c r="X406" i="3"/>
  <c r="W402" i="3"/>
  <c r="W393" i="3"/>
  <c r="X393" i="3"/>
  <c r="X390" i="3"/>
  <c r="W386" i="3"/>
  <c r="W377" i="3"/>
  <c r="X377" i="3"/>
  <c r="X374" i="3"/>
  <c r="W370" i="3"/>
  <c r="X370" i="3" s="1"/>
  <c r="W361" i="3"/>
  <c r="X361" i="3"/>
  <c r="X358" i="3"/>
  <c r="W354" i="3"/>
  <c r="X354" i="3" s="1"/>
  <c r="W337" i="3"/>
  <c r="X337" i="3" s="1"/>
  <c r="X335" i="3"/>
  <c r="W332" i="3"/>
  <c r="X329" i="3"/>
  <c r="X324" i="3"/>
  <c r="W305" i="3"/>
  <c r="X305" i="3" s="1"/>
  <c r="X303" i="3"/>
  <c r="W300" i="3"/>
  <c r="X300" i="3" s="1"/>
  <c r="X297" i="3"/>
  <c r="X292" i="3"/>
  <c r="W273" i="3"/>
  <c r="X271" i="3"/>
  <c r="W268" i="3"/>
  <c r="X268" i="3" s="1"/>
  <c r="X265" i="3"/>
  <c r="X260" i="3"/>
  <c r="W241" i="3"/>
  <c r="X239" i="3"/>
  <c r="W236" i="3"/>
  <c r="X236" i="3" s="1"/>
  <c r="X233" i="3"/>
  <c r="X228" i="3"/>
  <c r="W209" i="3"/>
  <c r="X209" i="3" s="1"/>
  <c r="X207" i="3"/>
  <c r="W204" i="3"/>
  <c r="X201" i="3"/>
  <c r="X196" i="3"/>
  <c r="X344" i="3"/>
  <c r="X336" i="3"/>
  <c r="X328" i="3"/>
  <c r="X320" i="3"/>
  <c r="X312" i="3"/>
  <c r="X304" i="3"/>
  <c r="X296" i="3"/>
  <c r="X288" i="3"/>
  <c r="X280" i="3"/>
  <c r="X272" i="3"/>
  <c r="X264" i="3"/>
  <c r="X256" i="3"/>
  <c r="X248" i="3"/>
  <c r="X240" i="3"/>
  <c r="X232" i="3"/>
  <c r="X224" i="3"/>
  <c r="X216" i="3"/>
  <c r="X208" i="3"/>
  <c r="X200" i="3"/>
  <c r="X192" i="3"/>
  <c r="X184" i="3"/>
  <c r="W177" i="3"/>
  <c r="X177" i="3" s="1"/>
  <c r="X173" i="3"/>
  <c r="X169" i="3"/>
  <c r="W169" i="3"/>
  <c r="X165" i="3"/>
  <c r="W161" i="3"/>
  <c r="X161" i="3" s="1"/>
  <c r="X157" i="3"/>
  <c r="W153" i="3"/>
  <c r="X153" i="3" s="1"/>
  <c r="X149" i="3"/>
  <c r="W145" i="3"/>
  <c r="X145" i="3" s="1"/>
  <c r="X141" i="3"/>
  <c r="X137" i="3"/>
  <c r="W137" i="3"/>
  <c r="X133" i="3"/>
  <c r="W129" i="3"/>
  <c r="X129" i="3" s="1"/>
  <c r="X125" i="3"/>
  <c r="W121" i="3"/>
  <c r="X121" i="3" s="1"/>
  <c r="X117" i="3"/>
  <c r="W113" i="3"/>
  <c r="X113" i="3" s="1"/>
  <c r="X109" i="3"/>
  <c r="X105" i="3"/>
  <c r="W105" i="3"/>
  <c r="X101" i="3"/>
  <c r="W97" i="3"/>
  <c r="X97" i="3" s="1"/>
  <c r="X93" i="3"/>
  <c r="W89" i="3"/>
  <c r="X89" i="3" s="1"/>
  <c r="X85" i="3"/>
  <c r="W81" i="3"/>
  <c r="X81" i="3" s="1"/>
  <c r="X77" i="3"/>
  <c r="X73" i="3"/>
  <c r="W73" i="3"/>
  <c r="X69" i="3"/>
  <c r="W65" i="3"/>
  <c r="X65" i="3" s="1"/>
  <c r="X61" i="3"/>
  <c r="W57" i="3"/>
  <c r="X57" i="3" s="1"/>
  <c r="X53" i="3"/>
  <c r="W49" i="3"/>
  <c r="X49" i="3" s="1"/>
  <c r="X45" i="3"/>
  <c r="X41" i="3"/>
  <c r="W41" i="3"/>
  <c r="X37" i="3"/>
  <c r="W33" i="3"/>
  <c r="X33" i="3" s="1"/>
  <c r="X29" i="3"/>
  <c r="W25" i="3"/>
  <c r="X25" i="3" s="1"/>
  <c r="X21" i="3"/>
  <c r="W17" i="3"/>
  <c r="X17" i="3" s="1"/>
  <c r="X13" i="3"/>
  <c r="X10" i="3"/>
  <c r="AK669" i="9" l="1"/>
  <c r="AL669" i="9" s="1"/>
  <c r="AK616" i="9"/>
  <c r="AL616" i="9" s="1"/>
  <c r="AK772" i="9"/>
  <c r="AL772" i="9" s="1"/>
  <c r="AK615" i="9"/>
  <c r="AL615" i="9" s="1"/>
  <c r="AK288" i="9"/>
  <c r="AL288" i="9" s="1"/>
  <c r="AD809" i="7"/>
  <c r="AK880" i="9"/>
  <c r="AL880" i="9" s="1"/>
  <c r="AK841" i="9"/>
  <c r="AL841" i="9" s="1"/>
  <c r="AK684" i="9"/>
  <c r="AL684" i="9" s="1"/>
  <c r="AK787" i="9"/>
  <c r="AL787" i="9" s="1"/>
  <c r="AK600" i="9"/>
  <c r="AL600" i="9" s="1"/>
  <c r="AK568" i="9"/>
  <c r="AL568" i="9" s="1"/>
  <c r="AK563" i="9"/>
  <c r="AL563" i="9" s="1"/>
  <c r="AK547" i="9"/>
  <c r="AL547" i="9" s="1"/>
  <c r="AK442" i="9"/>
  <c r="AL442" i="9" s="1"/>
  <c r="AK408" i="9"/>
  <c r="AL408" i="9" s="1"/>
  <c r="AK296" i="9"/>
  <c r="AL296" i="9" s="1"/>
  <c r="AK785" i="9"/>
  <c r="AL785" i="9" s="1"/>
  <c r="AK658" i="9"/>
  <c r="AL658" i="9" s="1"/>
  <c r="AK650" i="9"/>
  <c r="AL650" i="9" s="1"/>
  <c r="AK644" i="9"/>
  <c r="AL644" i="9" s="1"/>
  <c r="AK636" i="9"/>
  <c r="AL636" i="9" s="1"/>
  <c r="AK608" i="9"/>
  <c r="AL608" i="9" s="1"/>
  <c r="AK822" i="9"/>
  <c r="AL822" i="9" s="1"/>
  <c r="AK718" i="9"/>
  <c r="AL718" i="9" s="1"/>
  <c r="AK694" i="9"/>
  <c r="AL694" i="9" s="1"/>
  <c r="AK467" i="9"/>
  <c r="AL467" i="9" s="1"/>
  <c r="AK222" i="9"/>
  <c r="AL222" i="9" s="1"/>
  <c r="AK167" i="9"/>
  <c r="AL167" i="9" s="1"/>
  <c r="AK158" i="9"/>
  <c r="AL158" i="9" s="1"/>
  <c r="AK97" i="9"/>
  <c r="AL97" i="9" s="1"/>
  <c r="AK72" i="9"/>
  <c r="AL72" i="9" s="1"/>
  <c r="AK59" i="9"/>
  <c r="AL59" i="9" s="1"/>
  <c r="AK242" i="9"/>
  <c r="AL242" i="9" s="1"/>
  <c r="AK540" i="9"/>
  <c r="AL540" i="9" s="1"/>
  <c r="AK217" i="9"/>
  <c r="AL217" i="9" s="1"/>
  <c r="AK236" i="9"/>
  <c r="AL236" i="9" s="1"/>
  <c r="AK886" i="9"/>
  <c r="AL886" i="9" s="1"/>
  <c r="AK882" i="9"/>
  <c r="AL882" i="9" s="1"/>
  <c r="AK895" i="9"/>
  <c r="AL895" i="9" s="1"/>
  <c r="AK858" i="9"/>
  <c r="AL858" i="9" s="1"/>
  <c r="AK827" i="9"/>
  <c r="AL827" i="9" s="1"/>
  <c r="AK789" i="9"/>
  <c r="AL789" i="9" s="1"/>
  <c r="AK676" i="9"/>
  <c r="AL676" i="9" s="1"/>
  <c r="AK671" i="9"/>
  <c r="AL671" i="9" s="1"/>
  <c r="AK663" i="9"/>
  <c r="AL663" i="9" s="1"/>
  <c r="AK660" i="9"/>
  <c r="AL660" i="9" s="1"/>
  <c r="AK652" i="9"/>
  <c r="AL652" i="9" s="1"/>
  <c r="AK646" i="9"/>
  <c r="AL646" i="9" s="1"/>
  <c r="AK638" i="9"/>
  <c r="AL638" i="9" s="1"/>
  <c r="AK630" i="9"/>
  <c r="AL630" i="9" s="1"/>
  <c r="AK622" i="9"/>
  <c r="AL622" i="9" s="1"/>
  <c r="AK602" i="9"/>
  <c r="AL602" i="9" s="1"/>
  <c r="AK747" i="9"/>
  <c r="AL747" i="9" s="1"/>
  <c r="AK287" i="9"/>
  <c r="AL287" i="9" s="1"/>
  <c r="AK218" i="9"/>
  <c r="AL218" i="9" s="1"/>
  <c r="AK82" i="9"/>
  <c r="AL82" i="9" s="1"/>
  <c r="AK65" i="9"/>
  <c r="AL65" i="9" s="1"/>
  <c r="AK55" i="9"/>
  <c r="AL55" i="9" s="1"/>
  <c r="AK506" i="9"/>
  <c r="AL506" i="9" s="1"/>
  <c r="AK462" i="9"/>
  <c r="AL462" i="9" s="1"/>
  <c r="AK443" i="9"/>
  <c r="AL443" i="9" s="1"/>
  <c r="AK799" i="9"/>
  <c r="AL799" i="9" s="1"/>
  <c r="AK680" i="9"/>
  <c r="AL680" i="9" s="1"/>
  <c r="AK673" i="9"/>
  <c r="AL673" i="9" s="1"/>
  <c r="AK667" i="9"/>
  <c r="AL667" i="9" s="1"/>
  <c r="AK783" i="9"/>
  <c r="AL783" i="9" s="1"/>
  <c r="AK656" i="9"/>
  <c r="AL656" i="9" s="1"/>
  <c r="AK780" i="9"/>
  <c r="AL780" i="9" s="1"/>
  <c r="AK642" i="9"/>
  <c r="AL642" i="9" s="1"/>
  <c r="AK634" i="9"/>
  <c r="AL634" i="9" s="1"/>
  <c r="AK626" i="9"/>
  <c r="AL626" i="9" s="1"/>
  <c r="AK618" i="9"/>
  <c r="AL618" i="9" s="1"/>
  <c r="AK776" i="9"/>
  <c r="AL776" i="9" s="1"/>
  <c r="AK611" i="9"/>
  <c r="AL611" i="9" s="1"/>
  <c r="AF227" i="9"/>
  <c r="AE229" i="9"/>
  <c r="AF826" i="9"/>
  <c r="AE829" i="9"/>
  <c r="AE343" i="9"/>
  <c r="AD351" i="9"/>
  <c r="AF151" i="9"/>
  <c r="AF154" i="9" s="1"/>
  <c r="AE154" i="9"/>
  <c r="AF87" i="9"/>
  <c r="AE88" i="9"/>
  <c r="AE91" i="9" s="1"/>
  <c r="AF898" i="9"/>
  <c r="AF899" i="9" s="1"/>
  <c r="AE899" i="9"/>
  <c r="AI227" i="9"/>
  <c r="AI229" i="9" s="1"/>
  <c r="AH229" i="9"/>
  <c r="AD76" i="9"/>
  <c r="AD86" i="9" s="1"/>
  <c r="AI864" i="9"/>
  <c r="AH867" i="9"/>
  <c r="AH870" i="9" s="1"/>
  <c r="AF746" i="9"/>
  <c r="AF748" i="9" s="1"/>
  <c r="AE748" i="9"/>
  <c r="AD497" i="9"/>
  <c r="AD498" i="9"/>
  <c r="AI470" i="9"/>
  <c r="AI479" i="9" s="1"/>
  <c r="AH479" i="9"/>
  <c r="AL452" i="9"/>
  <c r="AL454" i="9" s="1"/>
  <c r="AJ454" i="9"/>
  <c r="AJ457" i="9" s="1"/>
  <c r="AL390" i="9"/>
  <c r="AL392" i="9" s="1"/>
  <c r="AJ392" i="9"/>
  <c r="AJ396" i="9" s="1"/>
  <c r="AF375" i="9"/>
  <c r="AF381" i="9" s="1"/>
  <c r="AE381" i="9"/>
  <c r="AL319" i="9"/>
  <c r="AL328" i="9" s="1"/>
  <c r="AJ328" i="9"/>
  <c r="AJ338" i="9" s="1"/>
  <c r="AF232" i="9"/>
  <c r="AF233" i="9" s="1"/>
  <c r="AE233" i="9"/>
  <c r="AI171" i="9"/>
  <c r="AI174" i="9" s="1"/>
  <c r="AH174" i="9"/>
  <c r="AF103" i="9"/>
  <c r="AE110" i="9"/>
  <c r="AI50" i="9"/>
  <c r="AH63" i="9"/>
  <c r="AH62" i="9"/>
  <c r="AI920" i="9"/>
  <c r="AI921" i="9" s="1"/>
  <c r="AG921" i="9"/>
  <c r="AG934" i="9" s="1"/>
  <c r="AI830" i="9"/>
  <c r="AI832" i="9" s="1"/>
  <c r="AH832" i="9"/>
  <c r="AF415" i="9"/>
  <c r="AE417" i="9"/>
  <c r="AI358" i="9"/>
  <c r="AI361" i="9" s="1"/>
  <c r="AH361" i="9"/>
  <c r="AI306" i="9"/>
  <c r="AH318" i="9"/>
  <c r="AF36" i="9"/>
  <c r="AE38" i="9"/>
  <c r="AE37" i="9"/>
  <c r="AF922" i="9"/>
  <c r="AF926" i="9" s="1"/>
  <c r="AE926" i="9"/>
  <c r="AI486" i="9"/>
  <c r="AH488" i="9"/>
  <c r="AL373" i="9"/>
  <c r="AL374" i="9" s="1"/>
  <c r="AJ374" i="9"/>
  <c r="AJ387" i="9" s="1"/>
  <c r="AF216" i="9"/>
  <c r="AF226" i="9" s="1"/>
  <c r="AE226" i="9"/>
  <c r="AF9" i="9"/>
  <c r="AE19" i="9"/>
  <c r="AE18" i="9"/>
  <c r="AI499" i="9"/>
  <c r="AH500" i="9"/>
  <c r="AH501" i="9"/>
  <c r="AI436" i="9"/>
  <c r="AI445" i="9" s="1"/>
  <c r="AH445" i="9"/>
  <c r="AI368" i="9"/>
  <c r="AH372" i="9"/>
  <c r="AI301" i="9"/>
  <c r="AH302" i="9"/>
  <c r="AH305" i="9" s="1"/>
  <c r="AI271" i="9"/>
  <c r="AI277" i="9" s="1"/>
  <c r="AG277" i="9"/>
  <c r="AG300" i="9" s="1"/>
  <c r="AI206" i="9"/>
  <c r="AI208" i="9" s="1"/>
  <c r="AH208" i="9"/>
  <c r="AF833" i="9"/>
  <c r="AF848" i="9" s="1"/>
  <c r="AE848" i="9"/>
  <c r="AF815" i="9"/>
  <c r="AE816" i="9"/>
  <c r="AE817" i="9"/>
  <c r="AI796" i="9"/>
  <c r="AI800" i="9" s="1"/>
  <c r="AH800" i="9"/>
  <c r="AF730" i="9"/>
  <c r="AF743" i="9" s="1"/>
  <c r="AE743" i="9"/>
  <c r="AD589" i="9"/>
  <c r="AD590" i="9"/>
  <c r="AI537" i="9"/>
  <c r="AI544" i="9" s="1"/>
  <c r="AG544" i="9"/>
  <c r="AG545" i="9"/>
  <c r="AF491" i="9"/>
  <c r="AF493" i="9" s="1"/>
  <c r="AE493" i="9"/>
  <c r="AF480" i="9"/>
  <c r="AF481" i="9" s="1"/>
  <c r="AE481" i="9"/>
  <c r="AI428" i="9"/>
  <c r="AI429" i="9" s="1"/>
  <c r="AH429" i="9"/>
  <c r="AI343" i="9"/>
  <c r="AI351" i="9" s="1"/>
  <c r="AH351" i="9"/>
  <c r="AI235" i="9"/>
  <c r="AH239" i="9"/>
  <c r="AF212" i="9"/>
  <c r="AE215" i="9"/>
  <c r="AI188" i="9"/>
  <c r="AI196" i="9" s="1"/>
  <c r="AH196" i="9"/>
  <c r="AI162" i="9"/>
  <c r="AI163" i="9" s="1"/>
  <c r="AH163" i="9"/>
  <c r="AI111" i="9"/>
  <c r="AI117" i="9" s="1"/>
  <c r="AH117" i="9"/>
  <c r="AF77" i="9"/>
  <c r="AF78" i="9" s="1"/>
  <c r="AE78" i="9"/>
  <c r="AL26" i="9"/>
  <c r="AJ27" i="9"/>
  <c r="AJ35" i="9" s="1"/>
  <c r="AI898" i="9"/>
  <c r="AI899" i="9" s="1"/>
  <c r="AH899" i="9"/>
  <c r="AK698" i="9"/>
  <c r="AL698" i="9" s="1"/>
  <c r="AI393" i="9"/>
  <c r="AI395" i="9" s="1"/>
  <c r="AH395" i="9"/>
  <c r="AF33" i="9"/>
  <c r="AF34" i="9" s="1"/>
  <c r="AE34" i="9"/>
  <c r="AF892" i="9"/>
  <c r="AF897" i="9" s="1"/>
  <c r="AE897" i="9"/>
  <c r="AF864" i="9"/>
  <c r="AE867" i="9"/>
  <c r="AE870" i="9" s="1"/>
  <c r="AI849" i="9"/>
  <c r="AI850" i="9" s="1"/>
  <c r="AH850" i="9"/>
  <c r="AI812" i="9"/>
  <c r="AI813" i="9" s="1"/>
  <c r="AH813" i="9"/>
  <c r="AI746" i="9"/>
  <c r="AI748" i="9" s="1"/>
  <c r="AH748" i="9"/>
  <c r="AI804" i="9"/>
  <c r="AI805" i="9" s="1"/>
  <c r="AH805" i="9"/>
  <c r="AK566" i="9"/>
  <c r="AL566" i="9" s="1"/>
  <c r="AK550" i="9"/>
  <c r="AL550" i="9" s="1"/>
  <c r="AF504" i="9"/>
  <c r="AF519" i="9" s="1"/>
  <c r="AE519" i="9"/>
  <c r="AL496" i="9"/>
  <c r="AL497" i="9" s="1"/>
  <c r="AJ497" i="9"/>
  <c r="AJ498" i="9"/>
  <c r="AI466" i="9"/>
  <c r="AH469" i="9"/>
  <c r="AF458" i="9"/>
  <c r="AE459" i="9"/>
  <c r="AE460" i="9"/>
  <c r="AE452" i="9"/>
  <c r="AD454" i="9"/>
  <c r="AD457" i="9" s="1"/>
  <c r="AF412" i="9"/>
  <c r="AF413" i="9" s="1"/>
  <c r="AE413" i="9"/>
  <c r="AD392" i="9"/>
  <c r="AD396" i="9" s="1"/>
  <c r="AI385" i="9"/>
  <c r="AI386" i="9" s="1"/>
  <c r="AH386" i="9"/>
  <c r="AI375" i="9"/>
  <c r="AI381" i="9" s="1"/>
  <c r="AH381" i="9"/>
  <c r="AD328" i="9"/>
  <c r="AD338" i="9"/>
  <c r="AK238" i="9"/>
  <c r="AL238" i="9" s="1"/>
  <c r="AK280" i="9"/>
  <c r="AL280" i="9" s="1"/>
  <c r="AI256" i="9"/>
  <c r="AI270" i="9" s="1"/>
  <c r="AH270" i="9"/>
  <c r="AF295" i="9"/>
  <c r="AF299" i="9" s="1"/>
  <c r="AE299" i="9"/>
  <c r="AF240" i="9"/>
  <c r="AF253" i="9" s="1"/>
  <c r="AE253" i="9"/>
  <c r="AF286" i="9"/>
  <c r="AF294" i="9" s="1"/>
  <c r="AE294" i="9"/>
  <c r="AI203" i="9"/>
  <c r="AI205" i="9" s="1"/>
  <c r="AH205" i="9"/>
  <c r="AF178" i="9"/>
  <c r="AF179" i="9" s="1"/>
  <c r="AE179" i="9"/>
  <c r="AF166" i="9"/>
  <c r="AF170" i="9" s="1"/>
  <c r="AE170" i="9"/>
  <c r="AF92" i="9"/>
  <c r="AF93" i="9" s="1"/>
  <c r="AE93" i="9"/>
  <c r="AF89" i="9"/>
  <c r="AF90" i="9" s="1"/>
  <c r="AE90" i="9"/>
  <c r="AI64" i="9"/>
  <c r="AH69" i="9"/>
  <c r="AH70" i="9"/>
  <c r="AF42" i="9"/>
  <c r="AE44" i="9"/>
  <c r="AE43" i="9"/>
  <c r="AF28" i="9"/>
  <c r="AF32" i="9" s="1"/>
  <c r="AE32" i="9"/>
  <c r="AD919" i="9"/>
  <c r="AD934" i="9" s="1"/>
  <c r="AF591" i="9"/>
  <c r="AE593" i="9"/>
  <c r="AE594" i="9"/>
  <c r="AF554" i="9"/>
  <c r="AE555" i="9"/>
  <c r="AE556" i="9"/>
  <c r="AI415" i="9"/>
  <c r="AH417" i="9"/>
  <c r="AL399" i="9"/>
  <c r="AL404" i="9" s="1"/>
  <c r="AJ404" i="9"/>
  <c r="AJ414" i="9" s="1"/>
  <c r="AK112" i="9"/>
  <c r="AL112" i="9" s="1"/>
  <c r="AI79" i="9"/>
  <c r="AI85" i="9" s="1"/>
  <c r="AH85" i="9"/>
  <c r="AI36" i="9"/>
  <c r="AH37" i="9"/>
  <c r="AH38" i="9"/>
  <c r="AI931" i="9"/>
  <c r="AI933" i="9" s="1"/>
  <c r="AH933" i="9"/>
  <c r="AI871" i="9"/>
  <c r="AI891" i="9" s="1"/>
  <c r="AH891" i="9"/>
  <c r="AK823" i="9"/>
  <c r="AL823" i="9" s="1"/>
  <c r="AK808" i="9"/>
  <c r="AL808" i="9" s="1"/>
  <c r="AK726" i="9"/>
  <c r="AL726" i="9" s="1"/>
  <c r="AK791" i="9"/>
  <c r="AL791" i="9" s="1"/>
  <c r="AK711" i="9"/>
  <c r="AL711" i="9" s="1"/>
  <c r="AK703" i="9"/>
  <c r="AL703" i="9" s="1"/>
  <c r="AI744" i="9"/>
  <c r="AI745" i="9" s="1"/>
  <c r="AH745" i="9"/>
  <c r="AK732" i="9"/>
  <c r="AL732" i="9" s="1"/>
  <c r="AF560" i="9"/>
  <c r="AE561" i="9"/>
  <c r="AK573" i="9"/>
  <c r="AL573" i="9" s="1"/>
  <c r="AK583" i="9"/>
  <c r="AL583" i="9" s="1"/>
  <c r="AF557" i="9"/>
  <c r="AE558" i="9"/>
  <c r="AE559" i="9"/>
  <c r="AK518" i="9"/>
  <c r="AL518" i="9" s="1"/>
  <c r="AL529" i="9"/>
  <c r="AL536" i="9" s="1"/>
  <c r="AJ536" i="9"/>
  <c r="AJ545" i="9" s="1"/>
  <c r="AF520" i="9"/>
  <c r="AF522" i="9" s="1"/>
  <c r="AE522" i="9"/>
  <c r="AF494" i="9"/>
  <c r="AE495" i="9"/>
  <c r="AI450" i="9"/>
  <c r="AH451" i="9"/>
  <c r="AD374" i="9"/>
  <c r="AD387" i="9"/>
  <c r="AK330" i="9"/>
  <c r="AL330" i="9" s="1"/>
  <c r="AI216" i="9"/>
  <c r="AI226" i="9" s="1"/>
  <c r="AH226" i="9"/>
  <c r="AK193" i="9"/>
  <c r="AL193" i="9" s="1"/>
  <c r="AK182" i="9"/>
  <c r="AL182" i="9" s="1"/>
  <c r="AK169" i="9"/>
  <c r="AL169" i="9" s="1"/>
  <c r="AK105" i="9"/>
  <c r="AL105" i="9" s="1"/>
  <c r="AK144" i="9"/>
  <c r="AL144" i="9" s="1"/>
  <c r="AI134" i="9"/>
  <c r="AI141" i="9" s="1"/>
  <c r="AG141" i="9"/>
  <c r="AG161" i="9" s="1"/>
  <c r="AI9" i="9"/>
  <c r="AH18" i="9"/>
  <c r="AH19" i="9"/>
  <c r="AI759" i="9"/>
  <c r="AI762" i="9" s="1"/>
  <c r="AG762" i="9"/>
  <c r="AG806" i="9"/>
  <c r="AE482" i="9"/>
  <c r="AD484" i="9"/>
  <c r="AD485" i="9"/>
  <c r="AK471" i="9"/>
  <c r="AL471" i="9" s="1"/>
  <c r="AF388" i="9"/>
  <c r="AF389" i="9" s="1"/>
  <c r="AE389" i="9"/>
  <c r="AF339" i="9"/>
  <c r="AE342" i="9"/>
  <c r="AF278" i="9"/>
  <c r="AE285" i="9"/>
  <c r="AE271" i="9"/>
  <c r="AD277" i="9"/>
  <c r="AF206" i="9"/>
  <c r="AF208" i="9" s="1"/>
  <c r="AE208" i="9"/>
  <c r="AL118" i="9"/>
  <c r="AL133" i="9" s="1"/>
  <c r="AJ133" i="9"/>
  <c r="AJ161" i="9" s="1"/>
  <c r="AI155" i="9"/>
  <c r="AI160" i="9" s="1"/>
  <c r="AH160" i="9"/>
  <c r="AI852" i="9"/>
  <c r="AH862" i="9"/>
  <c r="AH863" i="9"/>
  <c r="AI807" i="9"/>
  <c r="AH809" i="9"/>
  <c r="AI581" i="9"/>
  <c r="AI586" i="9" s="1"/>
  <c r="AH586" i="9"/>
  <c r="AI523" i="9"/>
  <c r="AI528" i="9" s="1"/>
  <c r="AH528" i="9"/>
  <c r="AI461" i="9"/>
  <c r="AH464" i="9"/>
  <c r="AH465" i="9"/>
  <c r="AI430" i="9"/>
  <c r="AI431" i="9" s="1"/>
  <c r="AH431" i="9"/>
  <c r="AF162" i="9"/>
  <c r="AE163" i="9"/>
  <c r="AI352" i="9"/>
  <c r="AI355" i="9" s="1"/>
  <c r="AG355" i="9"/>
  <c r="AG367" i="9" s="1"/>
  <c r="AF812" i="9"/>
  <c r="AF813" i="9" s="1"/>
  <c r="AE813" i="9"/>
  <c r="AF804" i="9"/>
  <c r="AF805" i="9" s="1"/>
  <c r="AE805" i="9"/>
  <c r="AI432" i="9"/>
  <c r="AI435" i="9" s="1"/>
  <c r="AH435" i="9"/>
  <c r="AI407" i="9"/>
  <c r="AI409" i="9" s="1"/>
  <c r="AH409" i="9"/>
  <c r="AF385" i="9"/>
  <c r="AF386" i="9" s="1"/>
  <c r="AE386" i="9"/>
  <c r="AL256" i="9"/>
  <c r="AL270" i="9" s="1"/>
  <c r="AJ270" i="9"/>
  <c r="AJ300" i="9" s="1"/>
  <c r="AI254" i="9"/>
  <c r="AI255" i="9" s="1"/>
  <c r="AH255" i="9"/>
  <c r="AD205" i="9"/>
  <c r="AD211" i="9" s="1"/>
  <c r="AI71" i="9"/>
  <c r="AH73" i="9"/>
  <c r="AD758" i="9"/>
  <c r="AI399" i="9"/>
  <c r="AI404" i="9" s="1"/>
  <c r="AH404" i="9"/>
  <c r="AF868" i="9"/>
  <c r="AF869" i="9" s="1"/>
  <c r="AE869" i="9"/>
  <c r="AF744" i="9"/>
  <c r="AE745" i="9"/>
  <c r="AI763" i="9"/>
  <c r="AI795" i="9" s="1"/>
  <c r="AH795" i="9"/>
  <c r="AI529" i="9"/>
  <c r="AI536" i="9" s="1"/>
  <c r="AH536" i="9"/>
  <c r="AI410" i="9"/>
  <c r="AI411" i="9" s="1"/>
  <c r="AH411" i="9"/>
  <c r="AI833" i="9"/>
  <c r="AI848" i="9" s="1"/>
  <c r="AH848" i="9"/>
  <c r="AI815" i="9"/>
  <c r="AH817" i="9"/>
  <c r="AH816" i="9"/>
  <c r="AI730" i="9"/>
  <c r="AI743" i="9" s="1"/>
  <c r="AH743" i="9"/>
  <c r="AI587" i="9"/>
  <c r="AI589" i="9" s="1"/>
  <c r="AH589" i="9"/>
  <c r="AE537" i="9"/>
  <c r="AF537" i="9" s="1"/>
  <c r="AD544" i="9"/>
  <c r="AI491" i="9"/>
  <c r="AH493" i="9"/>
  <c r="AI480" i="9"/>
  <c r="AI481" i="9" s="1"/>
  <c r="AH481" i="9"/>
  <c r="AF428" i="9"/>
  <c r="AE429" i="9"/>
  <c r="AE405" i="9"/>
  <c r="AL343" i="9"/>
  <c r="AL351" i="9" s="1"/>
  <c r="AJ351" i="9"/>
  <c r="AJ367" i="9" s="1"/>
  <c r="AF303" i="9"/>
  <c r="AF304" i="9" s="1"/>
  <c r="AE304" i="9"/>
  <c r="AI212" i="9"/>
  <c r="AH215" i="9"/>
  <c r="AH234" i="9" s="1"/>
  <c r="AK191" i="9"/>
  <c r="AL191" i="9" s="1"/>
  <c r="AF197" i="9"/>
  <c r="AE202" i="9"/>
  <c r="AF180" i="9"/>
  <c r="AE186" i="9"/>
  <c r="AK116" i="9"/>
  <c r="AL116" i="9" s="1"/>
  <c r="AF142" i="9"/>
  <c r="AF150" i="9" s="1"/>
  <c r="AE150" i="9"/>
  <c r="AF111" i="9"/>
  <c r="AE117" i="9"/>
  <c r="AI77" i="9"/>
  <c r="AH78" i="9"/>
  <c r="AI26" i="9"/>
  <c r="AH27" i="9"/>
  <c r="AF818" i="9"/>
  <c r="AE824" i="9"/>
  <c r="AE825" i="9"/>
  <c r="AF446" i="9"/>
  <c r="AF448" i="9" s="1"/>
  <c r="AE448" i="9"/>
  <c r="AF397" i="9"/>
  <c r="AE398" i="9"/>
  <c r="AK282" i="9"/>
  <c r="AL282" i="9" s="1"/>
  <c r="AL227" i="9"/>
  <c r="AL229" i="9" s="1"/>
  <c r="AJ229" i="9"/>
  <c r="AJ234" i="9" s="1"/>
  <c r="AI74" i="9"/>
  <c r="AI76" i="9" s="1"/>
  <c r="AH76" i="9"/>
  <c r="AI33" i="9"/>
  <c r="AI34" i="9" s="1"/>
  <c r="AH34" i="9"/>
  <c r="AI927" i="9"/>
  <c r="AI930" i="9" s="1"/>
  <c r="AH930" i="9"/>
  <c r="AF801" i="9"/>
  <c r="AF803" i="9" s="1"/>
  <c r="AE803" i="9"/>
  <c r="AF595" i="9"/>
  <c r="AE729" i="9"/>
  <c r="AF562" i="9"/>
  <c r="AF580" i="9" s="1"/>
  <c r="AE580" i="9"/>
  <c r="AF546" i="9"/>
  <c r="AE552" i="9"/>
  <c r="AE553" i="9"/>
  <c r="AI504" i="9"/>
  <c r="AI519" i="9" s="1"/>
  <c r="AH519" i="9"/>
  <c r="AE496" i="9"/>
  <c r="AF466" i="9"/>
  <c r="AE469" i="9"/>
  <c r="AI458" i="9"/>
  <c r="AH459" i="9"/>
  <c r="AH460" i="9"/>
  <c r="AL432" i="9"/>
  <c r="AL435" i="9" s="1"/>
  <c r="AJ435" i="9"/>
  <c r="AJ449" i="9" s="1"/>
  <c r="AI412" i="9"/>
  <c r="AI413" i="9" s="1"/>
  <c r="AH413" i="9"/>
  <c r="AF334" i="9"/>
  <c r="AF337" i="9" s="1"/>
  <c r="AE337" i="9"/>
  <c r="AI295" i="9"/>
  <c r="AI299" i="9" s="1"/>
  <c r="AH299" i="9"/>
  <c r="AI240" i="9"/>
  <c r="AI253" i="9" s="1"/>
  <c r="AH253" i="9"/>
  <c r="AI286" i="9"/>
  <c r="AI294" i="9" s="1"/>
  <c r="AH294" i="9"/>
  <c r="AL203" i="9"/>
  <c r="AL205" i="9" s="1"/>
  <c r="AJ205" i="9"/>
  <c r="AJ211" i="9" s="1"/>
  <c r="AI178" i="9"/>
  <c r="AI179" i="9" s="1"/>
  <c r="AH179" i="9"/>
  <c r="AI166" i="9"/>
  <c r="AI170" i="9" s="1"/>
  <c r="AH170" i="9"/>
  <c r="AI92" i="9"/>
  <c r="AI93" i="9" s="1"/>
  <c r="AH93" i="9"/>
  <c r="AI89" i="9"/>
  <c r="AI90" i="9" s="1"/>
  <c r="AH90" i="9"/>
  <c r="AF64" i="9"/>
  <c r="AK64" i="9" s="1"/>
  <c r="AE70" i="9"/>
  <c r="AE69" i="9"/>
  <c r="AI42" i="9"/>
  <c r="AH43" i="9"/>
  <c r="AH44" i="9"/>
  <c r="AI28" i="9"/>
  <c r="AI32" i="9" s="1"/>
  <c r="AH32" i="9"/>
  <c r="AL900" i="9"/>
  <c r="AL919" i="9" s="1"/>
  <c r="AJ919" i="9"/>
  <c r="AJ934" i="9" s="1"/>
  <c r="AL830" i="9"/>
  <c r="AL832" i="9" s="1"/>
  <c r="AJ832" i="9"/>
  <c r="AJ851" i="9" s="1"/>
  <c r="AI749" i="9"/>
  <c r="AI758" i="9" s="1"/>
  <c r="AH758" i="9"/>
  <c r="AI591" i="9"/>
  <c r="AH593" i="9"/>
  <c r="AH594" i="9"/>
  <c r="AI554" i="9"/>
  <c r="AH556" i="9"/>
  <c r="AH555" i="9"/>
  <c r="AF455" i="9"/>
  <c r="AF456" i="9" s="1"/>
  <c r="AE456" i="9"/>
  <c r="AD404" i="9"/>
  <c r="AD414" i="9" s="1"/>
  <c r="AI94" i="9"/>
  <c r="AI99" i="9" s="1"/>
  <c r="AH99" i="9"/>
  <c r="AF931" i="9"/>
  <c r="AE933" i="9"/>
  <c r="AF871" i="9"/>
  <c r="AE891" i="9"/>
  <c r="AK843" i="9"/>
  <c r="AL843" i="9" s="1"/>
  <c r="AI560" i="9"/>
  <c r="AH561" i="9"/>
  <c r="AH590" i="9"/>
  <c r="AI557" i="9"/>
  <c r="AH558" i="9"/>
  <c r="AH559" i="9"/>
  <c r="AD536" i="9"/>
  <c r="AD545" i="9" s="1"/>
  <c r="AI520" i="9"/>
  <c r="AI522" i="9" s="1"/>
  <c r="AH522" i="9"/>
  <c r="AI494" i="9"/>
  <c r="AI495" i="9" s="1"/>
  <c r="AH495" i="9"/>
  <c r="AI418" i="9"/>
  <c r="AI425" i="9" s="1"/>
  <c r="AH425" i="9"/>
  <c r="AF382" i="9"/>
  <c r="AF384" i="9" s="1"/>
  <c r="AE384" i="9"/>
  <c r="AF356" i="9"/>
  <c r="AF357" i="9" s="1"/>
  <c r="AE357" i="9"/>
  <c r="AF362" i="9"/>
  <c r="AF366" i="9" s="1"/>
  <c r="AE366" i="9"/>
  <c r="AF332" i="9"/>
  <c r="AF333" i="9" s="1"/>
  <c r="AE333" i="9"/>
  <c r="AI329" i="9"/>
  <c r="AI331" i="9" s="1"/>
  <c r="AG331" i="9"/>
  <c r="AG338" i="9" s="1"/>
  <c r="AF209" i="9"/>
  <c r="AF210" i="9" s="1"/>
  <c r="AE210" i="9"/>
  <c r="AF176" i="9"/>
  <c r="AE177" i="9"/>
  <c r="AE134" i="9"/>
  <c r="AD141" i="9"/>
  <c r="AF39" i="9"/>
  <c r="AE40" i="9"/>
  <c r="AE41" i="9"/>
  <c r="AD762" i="9"/>
  <c r="AI482" i="9"/>
  <c r="AI484" i="9" s="1"/>
  <c r="AH484" i="9"/>
  <c r="AI388" i="9"/>
  <c r="AI389" i="9" s="1"/>
  <c r="AH389" i="9"/>
  <c r="AI339" i="9"/>
  <c r="AI342" i="9" s="1"/>
  <c r="AH342" i="9"/>
  <c r="AH367" i="9" s="1"/>
  <c r="AI278" i="9"/>
  <c r="AI285" i="9" s="1"/>
  <c r="AH285" i="9"/>
  <c r="AF164" i="9"/>
  <c r="AF165" i="9" s="1"/>
  <c r="AE165" i="9"/>
  <c r="AE118" i="9"/>
  <c r="AD133" i="9"/>
  <c r="AF100" i="9"/>
  <c r="AE101" i="9"/>
  <c r="AK60" i="9"/>
  <c r="AL60" i="9" s="1"/>
  <c r="AF796" i="9"/>
  <c r="AF800" i="9" s="1"/>
  <c r="AE800" i="9"/>
  <c r="AL587" i="9"/>
  <c r="AL589" i="9" s="1"/>
  <c r="AJ589" i="9"/>
  <c r="AJ590" i="9"/>
  <c r="AF235" i="9"/>
  <c r="AF239" i="9" s="1"/>
  <c r="AE239" i="9"/>
  <c r="AI230" i="9"/>
  <c r="AI231" i="9" s="1"/>
  <c r="AG231" i="9"/>
  <c r="AG234" i="9" s="1"/>
  <c r="AF188" i="9"/>
  <c r="AE196" i="9"/>
  <c r="AF45" i="9"/>
  <c r="AE49" i="9"/>
  <c r="AE48" i="9"/>
  <c r="AF393" i="9"/>
  <c r="AE395" i="9"/>
  <c r="AI892" i="9"/>
  <c r="AI897" i="9" s="1"/>
  <c r="AH897" i="9"/>
  <c r="AF849" i="9"/>
  <c r="AF850" i="9" s="1"/>
  <c r="AE850" i="9"/>
  <c r="AI502" i="9"/>
  <c r="AI503" i="9" s="1"/>
  <c r="AH503" i="9"/>
  <c r="AF489" i="9"/>
  <c r="AF490" i="9" s="1"/>
  <c r="AE490" i="9"/>
  <c r="AI426" i="9"/>
  <c r="AI427" i="9" s="1"/>
  <c r="AH427" i="9"/>
  <c r="AI20" i="9"/>
  <c r="AH25" i="9"/>
  <c r="AH24" i="9"/>
  <c r="AI810" i="9"/>
  <c r="AI811" i="9" s="1"/>
  <c r="AH811" i="9"/>
  <c r="AH814" i="9" s="1"/>
  <c r="AF79" i="9"/>
  <c r="AF85" i="9" s="1"/>
  <c r="AE85" i="9"/>
  <c r="AF450" i="9"/>
  <c r="AE451" i="9"/>
  <c r="AF155" i="9"/>
  <c r="AF160" i="9" s="1"/>
  <c r="AE160" i="9"/>
  <c r="AF852" i="9"/>
  <c r="AE862" i="9"/>
  <c r="AE863" i="9"/>
  <c r="AI826" i="9"/>
  <c r="AH829" i="9"/>
  <c r="AF807" i="9"/>
  <c r="AK807" i="9" s="1"/>
  <c r="AE809" i="9"/>
  <c r="AK628" i="9"/>
  <c r="AL628" i="9" s="1"/>
  <c r="AK620" i="9"/>
  <c r="AL620" i="9" s="1"/>
  <c r="AK778" i="9"/>
  <c r="AL778" i="9" s="1"/>
  <c r="AK770" i="9"/>
  <c r="AL770" i="9" s="1"/>
  <c r="AK613" i="9"/>
  <c r="AL613" i="9" s="1"/>
  <c r="AF581" i="9"/>
  <c r="AF586" i="9" s="1"/>
  <c r="AE586" i="9"/>
  <c r="AF523" i="9"/>
  <c r="AF528" i="9" s="1"/>
  <c r="AE528" i="9"/>
  <c r="AF461" i="9"/>
  <c r="AE464" i="9"/>
  <c r="AE465" i="9"/>
  <c r="AF430" i="9"/>
  <c r="AF431" i="9" s="1"/>
  <c r="AE431" i="9"/>
  <c r="AI405" i="9"/>
  <c r="AI406" i="9" s="1"/>
  <c r="AG406" i="9"/>
  <c r="AG414" i="9" s="1"/>
  <c r="AI303" i="9"/>
  <c r="AI304" i="9" s="1"/>
  <c r="AH304" i="9"/>
  <c r="AI197" i="9"/>
  <c r="AI202" i="9" s="1"/>
  <c r="AH202" i="9"/>
  <c r="AI180" i="9"/>
  <c r="AI186" i="9" s="1"/>
  <c r="AH186" i="9"/>
  <c r="AI142" i="9"/>
  <c r="AI150" i="9" s="1"/>
  <c r="AH150" i="9"/>
  <c r="AI151" i="9"/>
  <c r="AI154" i="9" s="1"/>
  <c r="AH154" i="9"/>
  <c r="AI87" i="9"/>
  <c r="AH88" i="9"/>
  <c r="AH91" i="9" s="1"/>
  <c r="AI45" i="9"/>
  <c r="AH48" i="9"/>
  <c r="AH49" i="9"/>
  <c r="AE26" i="9"/>
  <c r="AD27" i="9"/>
  <c r="AD35" i="9" s="1"/>
  <c r="AI818" i="9"/>
  <c r="AH824" i="9"/>
  <c r="AH825" i="9"/>
  <c r="AI446" i="9"/>
  <c r="AI448" i="9" s="1"/>
  <c r="AH448" i="9"/>
  <c r="AI397" i="9"/>
  <c r="AI398" i="9" s="1"/>
  <c r="AH398" i="9"/>
  <c r="AE352" i="9"/>
  <c r="AD355" i="9"/>
  <c r="AD229" i="9"/>
  <c r="AD234" i="9" s="1"/>
  <c r="AL74" i="9"/>
  <c r="AL76" i="9" s="1"/>
  <c r="AJ76" i="9"/>
  <c r="AJ86" i="9" s="1"/>
  <c r="AF927" i="9"/>
  <c r="AF930" i="9" s="1"/>
  <c r="AE930" i="9"/>
  <c r="AI801" i="9"/>
  <c r="AI803" i="9" s="1"/>
  <c r="AH803" i="9"/>
  <c r="AK606" i="9"/>
  <c r="AL606" i="9" s="1"/>
  <c r="AK764" i="9"/>
  <c r="AL764" i="9" s="1"/>
  <c r="AI595" i="9"/>
  <c r="AH729" i="9"/>
  <c r="AI562" i="9"/>
  <c r="AI580" i="9" s="1"/>
  <c r="AH580" i="9"/>
  <c r="AI546" i="9"/>
  <c r="AH552" i="9"/>
  <c r="AH553" i="9"/>
  <c r="AF502" i="9"/>
  <c r="AE503" i="9"/>
  <c r="AI496" i="9"/>
  <c r="AI497" i="9" s="1"/>
  <c r="AH497" i="9"/>
  <c r="AI489" i="9"/>
  <c r="AI490" i="9" s="1"/>
  <c r="AH490" i="9"/>
  <c r="AF470" i="9"/>
  <c r="AF479" i="9" s="1"/>
  <c r="AE479" i="9"/>
  <c r="AE485" i="9" s="1"/>
  <c r="AI452" i="9"/>
  <c r="AI454" i="9" s="1"/>
  <c r="AH454" i="9"/>
  <c r="AH457" i="9" s="1"/>
  <c r="AD435" i="9"/>
  <c r="AD449" i="9" s="1"/>
  <c r="AF426" i="9"/>
  <c r="AF427" i="9" s="1"/>
  <c r="AE427" i="9"/>
  <c r="AF407" i="9"/>
  <c r="AF409" i="9" s="1"/>
  <c r="AE409" i="9"/>
  <c r="AI390" i="9"/>
  <c r="AI392" i="9" s="1"/>
  <c r="AI396" i="9" s="1"/>
  <c r="AH392" i="9"/>
  <c r="AI319" i="9"/>
  <c r="AI328" i="9" s="1"/>
  <c r="AH328" i="9"/>
  <c r="AH338" i="9" s="1"/>
  <c r="AI334" i="9"/>
  <c r="AI337" i="9" s="1"/>
  <c r="AH337" i="9"/>
  <c r="AD270" i="9"/>
  <c r="AK249" i="9"/>
  <c r="AL249" i="9" s="1"/>
  <c r="AF254" i="9"/>
  <c r="AE255" i="9"/>
  <c r="AK290" i="9"/>
  <c r="AL290" i="9" s="1"/>
  <c r="AI232" i="9"/>
  <c r="AI233" i="9" s="1"/>
  <c r="AH233" i="9"/>
  <c r="AE203" i="9"/>
  <c r="AK194" i="9"/>
  <c r="AL194" i="9" s="1"/>
  <c r="AK198" i="9"/>
  <c r="AL198" i="9" s="1"/>
  <c r="AK183" i="9"/>
  <c r="AL183" i="9" s="1"/>
  <c r="AF171" i="9"/>
  <c r="AE174" i="9"/>
  <c r="AK106" i="9"/>
  <c r="AL106" i="9" s="1"/>
  <c r="AK145" i="9"/>
  <c r="AL145" i="9" s="1"/>
  <c r="AI103" i="9"/>
  <c r="AH110" i="9"/>
  <c r="AF71" i="9"/>
  <c r="AE73" i="9"/>
  <c r="AF50" i="9"/>
  <c r="AE63" i="9"/>
  <c r="AE62" i="9"/>
  <c r="AF20" i="9"/>
  <c r="AE25" i="9"/>
  <c r="AE24" i="9"/>
  <c r="AK881" i="9"/>
  <c r="AL881" i="9" s="1"/>
  <c r="AI900" i="9"/>
  <c r="AI919" i="9" s="1"/>
  <c r="AH919" i="9"/>
  <c r="AK874" i="9"/>
  <c r="AL874" i="9" s="1"/>
  <c r="AK929" i="9"/>
  <c r="AL929" i="9" s="1"/>
  <c r="AK861" i="9"/>
  <c r="AL861" i="9" s="1"/>
  <c r="AD832" i="9"/>
  <c r="AD851" i="9"/>
  <c r="AF810" i="9"/>
  <c r="AF811" i="9" s="1"/>
  <c r="AE811" i="9"/>
  <c r="AE814" i="9" s="1"/>
  <c r="AL749" i="9"/>
  <c r="AL758" i="9" s="1"/>
  <c r="AJ758" i="9"/>
  <c r="AJ806" i="9"/>
  <c r="AI455" i="9"/>
  <c r="AI456" i="9" s="1"/>
  <c r="AH456" i="9"/>
  <c r="AF358" i="9"/>
  <c r="AF361" i="9" s="1"/>
  <c r="AE361" i="9"/>
  <c r="AF306" i="9"/>
  <c r="AF318" i="9" s="1"/>
  <c r="AE318" i="9"/>
  <c r="AF94" i="9"/>
  <c r="AF99" i="9" s="1"/>
  <c r="AE99" i="9"/>
  <c r="AI922" i="9"/>
  <c r="AI926" i="9" s="1"/>
  <c r="AH926" i="9"/>
  <c r="AI868" i="9"/>
  <c r="AI869" i="9" s="1"/>
  <c r="AH869" i="9"/>
  <c r="AF763" i="9"/>
  <c r="AF795" i="9" s="1"/>
  <c r="AE795" i="9"/>
  <c r="AK592" i="9"/>
  <c r="AL592" i="9" s="1"/>
  <c r="AK575" i="9"/>
  <c r="AL575" i="9" s="1"/>
  <c r="AK570" i="9"/>
  <c r="AL570" i="9" s="1"/>
  <c r="AK565" i="9"/>
  <c r="AL565" i="9" s="1"/>
  <c r="AF486" i="9"/>
  <c r="AE488" i="9"/>
  <c r="AF418" i="9"/>
  <c r="AF425" i="9" s="1"/>
  <c r="AE425" i="9"/>
  <c r="AF410" i="9"/>
  <c r="AF411" i="9" s="1"/>
  <c r="AE411" i="9"/>
  <c r="AI373" i="9"/>
  <c r="AI374" i="9" s="1"/>
  <c r="AH374" i="9"/>
  <c r="AI382" i="9"/>
  <c r="AI384" i="9" s="1"/>
  <c r="AH384" i="9"/>
  <c r="AI356" i="9"/>
  <c r="AI357" i="9" s="1"/>
  <c r="AH357" i="9"/>
  <c r="AI362" i="9"/>
  <c r="AI366" i="9" s="1"/>
  <c r="AH366" i="9"/>
  <c r="AI332" i="9"/>
  <c r="AI333" i="9" s="1"/>
  <c r="AH333" i="9"/>
  <c r="AI209" i="9"/>
  <c r="AH210" i="9"/>
  <c r="AK199" i="9"/>
  <c r="AL199" i="9" s="1"/>
  <c r="AI176" i="9"/>
  <c r="AI177" i="9" s="1"/>
  <c r="AH177" i="9"/>
  <c r="AH187" i="9" s="1"/>
  <c r="AK172" i="9"/>
  <c r="AL172" i="9" s="1"/>
  <c r="AK109" i="9"/>
  <c r="AL109" i="9" s="1"/>
  <c r="AK148" i="9"/>
  <c r="AL148" i="9" s="1"/>
  <c r="AI39" i="9"/>
  <c r="AK39" i="9" s="1"/>
  <c r="AH40" i="9"/>
  <c r="AH41" i="9"/>
  <c r="AK597" i="9"/>
  <c r="AL597" i="9" s="1"/>
  <c r="AK578" i="9"/>
  <c r="AL578" i="9" s="1"/>
  <c r="AK564" i="9"/>
  <c r="AL564" i="9" s="1"/>
  <c r="AK542" i="9"/>
  <c r="AL542" i="9" s="1"/>
  <c r="AF499" i="9"/>
  <c r="AE500" i="9"/>
  <c r="AE501" i="9"/>
  <c r="AL482" i="9"/>
  <c r="AL484" i="9" s="1"/>
  <c r="AJ484" i="9"/>
  <c r="AJ485" i="9"/>
  <c r="AF436" i="9"/>
  <c r="AF445" i="9" s="1"/>
  <c r="AE445" i="9"/>
  <c r="AF368" i="9"/>
  <c r="AF372" i="9" s="1"/>
  <c r="AE372" i="9"/>
  <c r="AF301" i="9"/>
  <c r="AF302" i="9" s="1"/>
  <c r="AF305" i="9" s="1"/>
  <c r="AE302" i="9"/>
  <c r="AE305" i="9" s="1"/>
  <c r="AI164" i="9"/>
  <c r="AI165" i="9" s="1"/>
  <c r="AH165" i="9"/>
  <c r="AI118" i="9"/>
  <c r="AI133" i="9" s="1"/>
  <c r="AH133" i="9"/>
  <c r="AI100" i="9"/>
  <c r="AI101" i="9" s="1"/>
  <c r="AH101" i="9"/>
  <c r="AK665" i="9"/>
  <c r="AL665" i="9" s="1"/>
  <c r="AK662" i="9"/>
  <c r="AL662" i="9" s="1"/>
  <c r="AK654" i="9"/>
  <c r="AL654" i="9" s="1"/>
  <c r="AK648" i="9"/>
  <c r="AL648" i="9" s="1"/>
  <c r="AK640" i="9"/>
  <c r="AL640" i="9" s="1"/>
  <c r="AK632" i="9"/>
  <c r="AL632" i="9" s="1"/>
  <c r="AK624" i="9"/>
  <c r="AL624" i="9" s="1"/>
  <c r="AK742" i="9"/>
  <c r="AL742" i="9" s="1"/>
  <c r="AK774" i="9"/>
  <c r="AL774" i="9" s="1"/>
  <c r="AK767" i="9"/>
  <c r="AL767" i="9" s="1"/>
  <c r="AK740" i="9"/>
  <c r="AL740" i="9" s="1"/>
  <c r="AK737" i="9"/>
  <c r="AL737" i="9" s="1"/>
  <c r="AK596" i="9"/>
  <c r="AL596" i="9" s="1"/>
  <c r="AK733" i="9"/>
  <c r="AL733" i="9" s="1"/>
  <c r="AK551" i="9"/>
  <c r="AL551" i="9" s="1"/>
  <c r="AK516" i="9"/>
  <c r="AL516" i="9" s="1"/>
  <c r="AK541" i="9"/>
  <c r="AL541" i="9" s="1"/>
  <c r="AK424" i="9"/>
  <c r="AL424" i="9" s="1"/>
  <c r="AK438" i="9"/>
  <c r="AL438" i="9" s="1"/>
  <c r="AK281" i="9"/>
  <c r="AL281" i="9" s="1"/>
  <c r="AK274" i="9"/>
  <c r="AL274" i="9" s="1"/>
  <c r="AK140" i="9"/>
  <c r="AL140" i="9" s="1"/>
  <c r="AK513" i="9"/>
  <c r="AL513" i="9" s="1"/>
  <c r="AK251" i="9"/>
  <c r="AL251" i="9" s="1"/>
  <c r="AK883" i="9"/>
  <c r="AL883" i="9" s="1"/>
  <c r="AK876" i="9"/>
  <c r="AL876" i="9" s="1"/>
  <c r="AK892" i="9"/>
  <c r="AK864" i="9"/>
  <c r="AK855" i="9"/>
  <c r="AL855" i="9" s="1"/>
  <c r="AK845" i="9"/>
  <c r="AL845" i="9" s="1"/>
  <c r="AK792" i="9"/>
  <c r="AL792" i="9" s="1"/>
  <c r="AK719" i="9"/>
  <c r="AL719" i="9" s="1"/>
  <c r="AK712" i="9"/>
  <c r="AL712" i="9" s="1"/>
  <c r="AK704" i="9"/>
  <c r="AL704" i="9" s="1"/>
  <c r="AK696" i="9"/>
  <c r="AL696" i="9" s="1"/>
  <c r="AK690" i="9"/>
  <c r="AL690" i="9" s="1"/>
  <c r="AK683" i="9"/>
  <c r="AL683" i="9" s="1"/>
  <c r="AK681" i="9"/>
  <c r="AL681" i="9" s="1"/>
  <c r="AK674" i="9"/>
  <c r="AL674" i="9" s="1"/>
  <c r="AK668" i="9"/>
  <c r="AL668" i="9" s="1"/>
  <c r="AK635" i="9"/>
  <c r="AL635" i="9" s="1"/>
  <c r="AK627" i="9"/>
  <c r="AL627" i="9" s="1"/>
  <c r="AK619" i="9"/>
  <c r="AL619" i="9" s="1"/>
  <c r="AK777" i="9"/>
  <c r="AL777" i="9" s="1"/>
  <c r="AK746" i="9"/>
  <c r="AK576" i="9"/>
  <c r="AL576" i="9" s="1"/>
  <c r="AK511" i="9"/>
  <c r="AL511" i="9" s="1"/>
  <c r="AK502" i="9"/>
  <c r="AK477" i="9"/>
  <c r="AL477" i="9" s="1"/>
  <c r="AK363" i="9"/>
  <c r="AL363" i="9" s="1"/>
  <c r="AK312" i="9"/>
  <c r="AL312" i="9" s="1"/>
  <c r="AK14" i="9"/>
  <c r="AL14" i="9" s="1"/>
  <c r="AK247" i="9"/>
  <c r="AL247" i="9" s="1"/>
  <c r="AK147" i="9"/>
  <c r="AL147" i="9" s="1"/>
  <c r="AK879" i="9"/>
  <c r="AL879" i="9" s="1"/>
  <c r="AK598" i="9"/>
  <c r="AL598" i="9" s="1"/>
  <c r="AK416" i="9"/>
  <c r="AL416" i="9" s="1"/>
  <c r="AK84" i="9"/>
  <c r="AL84" i="9" s="1"/>
  <c r="AK794" i="9"/>
  <c r="AL794" i="9" s="1"/>
  <c r="AK670" i="9"/>
  <c r="AL670" i="9" s="1"/>
  <c r="AK651" i="9"/>
  <c r="AL651" i="9" s="1"/>
  <c r="AK629" i="9"/>
  <c r="AL629" i="9" s="1"/>
  <c r="AK388" i="9"/>
  <c r="AK310" i="9"/>
  <c r="AL310" i="9" s="1"/>
  <c r="AK46" i="9"/>
  <c r="AL46" i="9" s="1"/>
  <c r="AK96" i="9"/>
  <c r="AL96" i="9" s="1"/>
  <c r="AK68" i="9"/>
  <c r="AL68" i="9" s="1"/>
  <c r="AK58" i="9"/>
  <c r="AL58" i="9" s="1"/>
  <c r="AK275" i="9"/>
  <c r="AL275" i="9" s="1"/>
  <c r="AK292" i="9"/>
  <c r="AL292" i="9" s="1"/>
  <c r="AK192" i="9"/>
  <c r="AL192" i="9" s="1"/>
  <c r="AK549" i="9"/>
  <c r="AL549" i="9" s="1"/>
  <c r="AK22" i="9"/>
  <c r="AL22" i="9" s="1"/>
  <c r="AK878" i="9"/>
  <c r="AL878" i="9" s="1"/>
  <c r="AK873" i="9"/>
  <c r="AL873" i="9" s="1"/>
  <c r="AK928" i="9"/>
  <c r="AL928" i="9" s="1"/>
  <c r="AK860" i="9"/>
  <c r="AL860" i="9" s="1"/>
  <c r="AK821" i="9"/>
  <c r="AL821" i="9" s="1"/>
  <c r="AK724" i="9"/>
  <c r="AL724" i="9" s="1"/>
  <c r="AK717" i="9"/>
  <c r="AL717" i="9" s="1"/>
  <c r="AK709" i="9"/>
  <c r="AL709" i="9" s="1"/>
  <c r="AK701" i="9"/>
  <c r="AL701" i="9" s="1"/>
  <c r="AK802" i="9"/>
  <c r="AL802" i="9" s="1"/>
  <c r="AK687" i="9"/>
  <c r="AL687" i="9" s="1"/>
  <c r="AK577" i="9"/>
  <c r="AL577" i="9" s="1"/>
  <c r="AK508" i="9"/>
  <c r="AL508" i="9" s="1"/>
  <c r="AK478" i="9"/>
  <c r="AL478" i="9" s="1"/>
  <c r="AK371" i="9"/>
  <c r="AL371" i="9" s="1"/>
  <c r="AK340" i="9"/>
  <c r="AL340" i="9" s="1"/>
  <c r="AK317" i="9"/>
  <c r="AL317" i="9" s="1"/>
  <c r="AK115" i="9"/>
  <c r="AL115" i="9" s="1"/>
  <c r="AK11" i="9"/>
  <c r="AL11" i="9" s="1"/>
  <c r="AK818" i="9"/>
  <c r="AK714" i="9"/>
  <c r="AL714" i="9" s="1"/>
  <c r="AK688" i="9"/>
  <c r="AL688" i="9" s="1"/>
  <c r="AK797" i="9"/>
  <c r="AL797" i="9" s="1"/>
  <c r="AK655" i="9"/>
  <c r="AL655" i="9" s="1"/>
  <c r="AK633" i="9"/>
  <c r="AL633" i="9" s="1"/>
  <c r="AK775" i="9"/>
  <c r="AL775" i="9" s="1"/>
  <c r="AK601" i="9"/>
  <c r="AL601" i="9" s="1"/>
  <c r="AK574" i="9"/>
  <c r="AL574" i="9" s="1"/>
  <c r="AK736" i="9"/>
  <c r="AL736" i="9" s="1"/>
  <c r="AK284" i="9"/>
  <c r="AL284" i="9" s="1"/>
  <c r="AK692" i="9"/>
  <c r="AL692" i="9" s="1"/>
  <c r="AK675" i="9"/>
  <c r="AL675" i="9" s="1"/>
  <c r="AK659" i="9"/>
  <c r="AL659" i="9" s="1"/>
  <c r="AK637" i="9"/>
  <c r="AL637" i="9" s="1"/>
  <c r="AK779" i="9"/>
  <c r="AL779" i="9" s="1"/>
  <c r="AK610" i="9"/>
  <c r="AL610" i="9" s="1"/>
  <c r="AK572" i="9"/>
  <c r="AL572" i="9" s="1"/>
  <c r="AK526" i="9"/>
  <c r="AL526" i="9" s="1"/>
  <c r="AK383" i="9"/>
  <c r="AL383" i="9" s="1"/>
  <c r="AK358" i="9"/>
  <c r="AK16" i="9"/>
  <c r="AL16" i="9" s="1"/>
  <c r="AK924" i="9"/>
  <c r="AL924" i="9" s="1"/>
  <c r="AK695" i="9"/>
  <c r="AL695" i="9" s="1"/>
  <c r="AK689" i="9"/>
  <c r="AL689" i="9" s="1"/>
  <c r="AK447" i="9"/>
  <c r="AL447" i="9" s="1"/>
  <c r="AK421" i="9"/>
  <c r="AL421" i="9" s="1"/>
  <c r="AK440" i="9"/>
  <c r="AL440" i="9" s="1"/>
  <c r="AK378" i="9"/>
  <c r="AL378" i="9" s="1"/>
  <c r="AK298" i="9"/>
  <c r="AL298" i="9" s="1"/>
  <c r="AK248" i="9"/>
  <c r="AL248" i="9" s="1"/>
  <c r="AK293" i="9"/>
  <c r="AL293" i="9" s="1"/>
  <c r="AK214" i="9"/>
  <c r="AL214" i="9" s="1"/>
  <c r="AK156" i="9"/>
  <c r="AL156" i="9" s="1"/>
  <c r="AK153" i="9"/>
  <c r="AL153" i="9" s="1"/>
  <c r="AK95" i="9"/>
  <c r="AL95" i="9" s="1"/>
  <c r="AK80" i="9"/>
  <c r="AL80" i="9" s="1"/>
  <c r="AK53" i="9"/>
  <c r="AL53" i="9" s="1"/>
  <c r="AK13" i="9"/>
  <c r="AL13" i="9" s="1"/>
  <c r="AK679" i="9"/>
  <c r="AL679" i="9" s="1"/>
  <c r="AK782" i="9"/>
  <c r="AL782" i="9" s="1"/>
  <c r="AK641" i="9"/>
  <c r="AL641" i="9" s="1"/>
  <c r="AK617" i="9"/>
  <c r="AL617" i="9" s="1"/>
  <c r="AK738" i="9"/>
  <c r="AL738" i="9" s="1"/>
  <c r="AK569" i="9"/>
  <c r="AL569" i="9" s="1"/>
  <c r="AK517" i="9"/>
  <c r="AL517" i="9" s="1"/>
  <c r="AK200" i="9"/>
  <c r="AL200" i="9" s="1"/>
  <c r="AE917" i="9"/>
  <c r="AF917" i="9" s="1"/>
  <c r="AE258" i="9"/>
  <c r="AF258" i="9" s="1"/>
  <c r="AE390" i="9"/>
  <c r="AF913" i="9"/>
  <c r="AE756" i="9"/>
  <c r="AF756" i="9" s="1"/>
  <c r="AK607" i="9"/>
  <c r="AL607" i="9" s="1"/>
  <c r="AK765" i="9"/>
  <c r="AL765" i="9" s="1"/>
  <c r="AK734" i="9"/>
  <c r="AL734" i="9" s="1"/>
  <c r="AE588" i="9"/>
  <c r="AF588" i="9" s="1"/>
  <c r="AE587" i="9"/>
  <c r="AE531" i="9"/>
  <c r="AF531" i="9" s="1"/>
  <c r="AK512" i="9"/>
  <c r="AL512" i="9" s="1"/>
  <c r="AK487" i="9"/>
  <c r="AL487" i="9" s="1"/>
  <c r="AK474" i="9"/>
  <c r="AL474" i="9" s="1"/>
  <c r="AE346" i="9"/>
  <c r="AF346" i="9" s="1"/>
  <c r="AK250" i="9"/>
  <c r="AL250" i="9" s="1"/>
  <c r="AK244" i="9"/>
  <c r="AL244" i="9" s="1"/>
  <c r="AK291" i="9"/>
  <c r="AL291" i="9" s="1"/>
  <c r="AK51" i="9"/>
  <c r="AL51" i="9" s="1"/>
  <c r="AK29" i="9"/>
  <c r="AL29" i="9" s="1"/>
  <c r="AK15" i="9"/>
  <c r="AL15" i="9" s="1"/>
  <c r="AK898" i="9"/>
  <c r="AK838" i="9"/>
  <c r="AL838" i="9" s="1"/>
  <c r="AK725" i="9"/>
  <c r="AL725" i="9" s="1"/>
  <c r="AK788" i="9"/>
  <c r="AL788" i="9" s="1"/>
  <c r="AK666" i="9"/>
  <c r="AL666" i="9" s="1"/>
  <c r="AK645" i="9"/>
  <c r="AL645" i="9" s="1"/>
  <c r="AK621" i="9"/>
  <c r="AL621" i="9" s="1"/>
  <c r="AK614" i="9"/>
  <c r="AL614" i="9" s="1"/>
  <c r="AK731" i="9"/>
  <c r="AL731" i="9" s="1"/>
  <c r="AK582" i="9"/>
  <c r="AL582" i="9" s="1"/>
  <c r="AE532" i="9"/>
  <c r="AF532" i="9" s="1"/>
  <c r="AK201" i="9"/>
  <c r="AL201" i="9" s="1"/>
  <c r="AK181" i="9"/>
  <c r="AL181" i="9" s="1"/>
  <c r="AK143" i="9"/>
  <c r="AL143" i="9" s="1"/>
  <c r="AK152" i="9"/>
  <c r="AL152" i="9" s="1"/>
  <c r="AK12" i="9"/>
  <c r="AL12" i="9" s="1"/>
  <c r="AK925" i="9"/>
  <c r="AL925" i="9" s="1"/>
  <c r="AE750" i="9"/>
  <c r="AF750" i="9" s="1"/>
  <c r="AK579" i="9"/>
  <c r="AL579" i="9" s="1"/>
  <c r="AK515" i="9"/>
  <c r="AL515" i="9" s="1"/>
  <c r="AK507" i="9"/>
  <c r="AL507" i="9" s="1"/>
  <c r="AK473" i="9"/>
  <c r="AL473" i="9" s="1"/>
  <c r="AK458" i="9"/>
  <c r="AK385" i="9"/>
  <c r="AK308" i="9"/>
  <c r="AL308" i="9" s="1"/>
  <c r="AE319" i="9"/>
  <c r="AE264" i="9"/>
  <c r="AF264" i="9" s="1"/>
  <c r="AK245" i="9"/>
  <c r="AL245" i="9" s="1"/>
  <c r="AK225" i="9"/>
  <c r="AL225" i="9" s="1"/>
  <c r="AK190" i="9"/>
  <c r="AL190" i="9" s="1"/>
  <c r="AK173" i="9"/>
  <c r="AL173" i="9" s="1"/>
  <c r="AK166" i="9"/>
  <c r="AK149" i="9"/>
  <c r="AL149" i="9" s="1"/>
  <c r="AK492" i="9"/>
  <c r="AL492" i="9" s="1"/>
  <c r="AK439" i="9"/>
  <c r="AL439" i="9" s="1"/>
  <c r="AE399" i="9"/>
  <c r="AF126" i="9"/>
  <c r="AK79" i="9"/>
  <c r="AK36" i="9"/>
  <c r="AK888" i="9"/>
  <c r="AL888" i="9" s="1"/>
  <c r="AE915" i="9"/>
  <c r="AF915" i="9" s="1"/>
  <c r="AK735" i="9"/>
  <c r="AL735" i="9" s="1"/>
  <c r="AF760" i="9"/>
  <c r="AK760" i="9" s="1"/>
  <c r="AL760" i="9" s="1"/>
  <c r="AK510" i="9"/>
  <c r="AL510" i="9" s="1"/>
  <c r="AK521" i="9"/>
  <c r="AL521" i="9" s="1"/>
  <c r="AK476" i="9"/>
  <c r="AL476" i="9" s="1"/>
  <c r="AK463" i="9"/>
  <c r="AL463" i="9" s="1"/>
  <c r="AK422" i="9"/>
  <c r="AL422" i="9" s="1"/>
  <c r="AK444" i="9"/>
  <c r="AL444" i="9" s="1"/>
  <c r="AF400" i="9"/>
  <c r="AK315" i="9"/>
  <c r="AL315" i="9" s="1"/>
  <c r="AK311" i="9"/>
  <c r="AL311" i="9" s="1"/>
  <c r="AK283" i="9"/>
  <c r="AL283" i="9" s="1"/>
  <c r="AF267" i="9"/>
  <c r="AK243" i="9"/>
  <c r="AL243" i="9" s="1"/>
  <c r="AK289" i="9"/>
  <c r="AL289" i="9" s="1"/>
  <c r="AK224" i="9"/>
  <c r="AL224" i="9" s="1"/>
  <c r="AK207" i="9"/>
  <c r="AL207" i="9" s="1"/>
  <c r="AF127" i="9"/>
  <c r="AF75" i="9"/>
  <c r="AK61" i="9"/>
  <c r="AL61" i="9" s="1"/>
  <c r="AK23" i="9"/>
  <c r="AL23" i="9" s="1"/>
  <c r="AK834" i="9"/>
  <c r="AL834" i="9" s="1"/>
  <c r="AK706" i="9"/>
  <c r="AL706" i="9" s="1"/>
  <c r="AE757" i="9"/>
  <c r="AF757" i="9" s="1"/>
  <c r="AE759" i="9"/>
  <c r="AK509" i="9"/>
  <c r="AL509" i="9" s="1"/>
  <c r="AK314" i="9"/>
  <c r="AL314" i="9" s="1"/>
  <c r="AK301" i="9"/>
  <c r="AK297" i="9"/>
  <c r="AL297" i="9" s="1"/>
  <c r="AK164" i="9"/>
  <c r="AK155" i="9"/>
  <c r="AK83" i="9"/>
  <c r="AL83" i="9" s="1"/>
  <c r="AE260" i="9"/>
  <c r="AF260" i="9" s="1"/>
  <c r="AE139" i="9"/>
  <c r="AF139" i="9" s="1"/>
  <c r="AK139" i="9" s="1"/>
  <c r="AL139" i="9" s="1"/>
  <c r="AF228" i="9"/>
  <c r="AK890" i="9"/>
  <c r="AL890" i="9" s="1"/>
  <c r="AK887" i="9"/>
  <c r="AL887" i="9" s="1"/>
  <c r="AK826" i="9"/>
  <c r="AK837" i="9"/>
  <c r="AL837" i="9" s="1"/>
  <c r="AK682" i="9"/>
  <c r="AL682" i="9" s="1"/>
  <c r="AK678" i="9"/>
  <c r="AL678" i="9" s="1"/>
  <c r="AF754" i="9"/>
  <c r="AK739" i="9"/>
  <c r="AL739" i="9" s="1"/>
  <c r="AK571" i="9"/>
  <c r="AL571" i="9" s="1"/>
  <c r="AK505" i="9"/>
  <c r="AL505" i="9" s="1"/>
  <c r="AE453" i="9"/>
  <c r="AF453" i="9" s="1"/>
  <c r="AE350" i="9"/>
  <c r="AF350" i="9" s="1"/>
  <c r="AK309" i="9"/>
  <c r="AL309" i="9" s="1"/>
  <c r="AF269" i="9"/>
  <c r="AE265" i="9"/>
  <c r="AF265" i="9" s="1"/>
  <c r="AE261" i="9"/>
  <c r="AF261" i="9" s="1"/>
  <c r="AF257" i="9"/>
  <c r="AK246" i="9"/>
  <c r="AL246" i="9" s="1"/>
  <c r="AK241" i="9"/>
  <c r="AL241" i="9" s="1"/>
  <c r="AE230" i="9"/>
  <c r="AE231" i="9" s="1"/>
  <c r="AE204" i="9"/>
  <c r="AF204" i="9" s="1"/>
  <c r="AE136" i="9"/>
  <c r="AF136" i="9" s="1"/>
  <c r="AK136" i="9" s="1"/>
  <c r="AL136" i="9" s="1"/>
  <c r="AK548" i="9"/>
  <c r="AL548" i="9" s="1"/>
  <c r="AK213" i="9"/>
  <c r="AL213" i="9" s="1"/>
  <c r="AK189" i="9"/>
  <c r="AL189" i="9" s="1"/>
  <c r="AK159" i="9"/>
  <c r="AL159" i="9" s="1"/>
  <c r="AK66" i="9"/>
  <c r="AL66" i="9" s="1"/>
  <c r="AK889" i="9"/>
  <c r="AL889" i="9" s="1"/>
  <c r="AE912" i="9"/>
  <c r="AF912" i="9" s="1"/>
  <c r="AF906" i="9"/>
  <c r="AF901" i="9"/>
  <c r="AK840" i="9"/>
  <c r="AL840" i="9" s="1"/>
  <c r="AK784" i="9"/>
  <c r="AL784" i="9" s="1"/>
  <c r="AK657" i="9"/>
  <c r="AL657" i="9" s="1"/>
  <c r="AK781" i="9"/>
  <c r="AL781" i="9" s="1"/>
  <c r="AK643" i="9"/>
  <c r="AL643" i="9" s="1"/>
  <c r="AK769" i="9"/>
  <c r="AL769" i="9" s="1"/>
  <c r="AK612" i="9"/>
  <c r="AL612" i="9" s="1"/>
  <c r="AK599" i="9"/>
  <c r="AL599" i="9" s="1"/>
  <c r="AK584" i="9"/>
  <c r="AL584" i="9" s="1"/>
  <c r="AK423" i="9"/>
  <c r="AL423" i="9" s="1"/>
  <c r="AK419" i="9"/>
  <c r="AL419" i="9" s="1"/>
  <c r="AK437" i="9"/>
  <c r="AL437" i="9" s="1"/>
  <c r="AK370" i="9"/>
  <c r="AL370" i="9" s="1"/>
  <c r="AK379" i="9"/>
  <c r="AL379" i="9" s="1"/>
  <c r="AK360" i="9"/>
  <c r="AL360" i="9" s="1"/>
  <c r="AE268" i="9"/>
  <c r="AF268" i="9" s="1"/>
  <c r="AE256" i="9"/>
  <c r="AF124" i="9"/>
  <c r="AK157" i="9"/>
  <c r="AL157" i="9" s="1"/>
  <c r="AK31" i="9"/>
  <c r="AL31" i="9" s="1"/>
  <c r="AK10" i="9"/>
  <c r="AL10" i="9" s="1"/>
  <c r="AF908" i="9"/>
  <c r="AE905" i="9"/>
  <c r="AF905" i="9" s="1"/>
  <c r="AK884" i="9"/>
  <c r="AL884" i="9" s="1"/>
  <c r="AF900" i="9"/>
  <c r="AK896" i="9"/>
  <c r="AL896" i="9" s="1"/>
  <c r="AK894" i="9"/>
  <c r="AL894" i="9" s="1"/>
  <c r="AK866" i="9"/>
  <c r="AL866" i="9" s="1"/>
  <c r="AK857" i="9"/>
  <c r="AL857" i="9" s="1"/>
  <c r="AK710" i="9"/>
  <c r="AL710" i="9" s="1"/>
  <c r="AE751" i="9"/>
  <c r="AF751" i="9" s="1"/>
  <c r="AE749" i="9"/>
  <c r="AK168" i="9"/>
  <c r="AL168" i="9" s="1"/>
  <c r="AE911" i="9"/>
  <c r="AF911" i="9" s="1"/>
  <c r="AK885" i="9"/>
  <c r="AL885" i="9" s="1"/>
  <c r="AK875" i="9"/>
  <c r="AL875" i="9" s="1"/>
  <c r="AK854" i="9"/>
  <c r="AL854" i="9" s="1"/>
  <c r="AK835" i="9"/>
  <c r="AL835" i="9" s="1"/>
  <c r="AK819" i="9"/>
  <c r="AL819" i="9" s="1"/>
  <c r="AK727" i="9"/>
  <c r="AL727" i="9" s="1"/>
  <c r="AK722" i="9"/>
  <c r="AL722" i="9" s="1"/>
  <c r="AK715" i="9"/>
  <c r="AL715" i="9" s="1"/>
  <c r="AK707" i="9"/>
  <c r="AL707" i="9" s="1"/>
  <c r="AK699" i="9"/>
  <c r="AL699" i="9" s="1"/>
  <c r="AK693" i="9"/>
  <c r="AL693" i="9" s="1"/>
  <c r="AK685" i="9"/>
  <c r="AL685" i="9" s="1"/>
  <c r="AE529" i="9"/>
  <c r="AK514" i="9"/>
  <c r="AL514" i="9" s="1"/>
  <c r="AK525" i="9"/>
  <c r="AL525" i="9" s="1"/>
  <c r="AK472" i="9"/>
  <c r="AL472" i="9" s="1"/>
  <c r="AE403" i="9"/>
  <c r="AF403" i="9" s="1"/>
  <c r="AK394" i="9"/>
  <c r="AL394" i="9" s="1"/>
  <c r="AE373" i="9"/>
  <c r="AK359" i="9"/>
  <c r="AL359" i="9" s="1"/>
  <c r="AK307" i="9"/>
  <c r="AL307" i="9" s="1"/>
  <c r="AK237" i="9"/>
  <c r="AL237" i="9" s="1"/>
  <c r="AK279" i="9"/>
  <c r="AL279" i="9" s="1"/>
  <c r="AF263" i="9"/>
  <c r="AF276" i="9"/>
  <c r="AK276" i="9" s="1"/>
  <c r="AL276" i="9" s="1"/>
  <c r="AK252" i="9"/>
  <c r="AL252" i="9" s="1"/>
  <c r="AF272" i="9"/>
  <c r="AK272" i="9" s="1"/>
  <c r="AL272" i="9" s="1"/>
  <c r="AK220" i="9"/>
  <c r="AL220" i="9" s="1"/>
  <c r="AK176" i="9"/>
  <c r="AE131" i="9"/>
  <c r="AF131" i="9" s="1"/>
  <c r="AF134" i="9"/>
  <c r="AK113" i="9"/>
  <c r="AL113" i="9" s="1"/>
  <c r="AK98" i="9"/>
  <c r="AL98" i="9" s="1"/>
  <c r="AK67" i="9"/>
  <c r="AL67" i="9" s="1"/>
  <c r="AK17" i="9"/>
  <c r="AL17" i="9" s="1"/>
  <c r="AK420" i="9"/>
  <c r="AL420" i="9" s="1"/>
  <c r="AK219" i="9"/>
  <c r="AL219" i="9" s="1"/>
  <c r="AK104" i="9"/>
  <c r="AL104" i="9" s="1"/>
  <c r="AF118" i="9"/>
  <c r="AE535" i="9"/>
  <c r="AF535" i="9" s="1"/>
  <c r="AE391" i="9"/>
  <c r="AF391" i="9" s="1"/>
  <c r="AE347" i="9"/>
  <c r="AF347" i="9" s="1"/>
  <c r="AE354" i="9"/>
  <c r="AF354" i="9" s="1"/>
  <c r="AK354" i="9" s="1"/>
  <c r="AL354" i="9" s="1"/>
  <c r="AE262" i="9"/>
  <c r="AF262" i="9" s="1"/>
  <c r="AK923" i="9"/>
  <c r="AL923" i="9" s="1"/>
  <c r="AK877" i="9"/>
  <c r="AL877" i="9" s="1"/>
  <c r="AK893" i="9"/>
  <c r="AL893" i="9" s="1"/>
  <c r="AK865" i="9"/>
  <c r="AL865" i="9" s="1"/>
  <c r="AK856" i="9"/>
  <c r="AL856" i="9" s="1"/>
  <c r="AK846" i="9"/>
  <c r="AL846" i="9" s="1"/>
  <c r="AK833" i="9"/>
  <c r="AK793" i="9"/>
  <c r="AL793" i="9" s="1"/>
  <c r="AK720" i="9"/>
  <c r="AL720" i="9" s="1"/>
  <c r="AK713" i="9"/>
  <c r="AL713" i="9" s="1"/>
  <c r="AK705" i="9"/>
  <c r="AL705" i="9" s="1"/>
  <c r="AK697" i="9"/>
  <c r="AL697" i="9" s="1"/>
  <c r="AK691" i="9"/>
  <c r="AL691" i="9" s="1"/>
  <c r="AE402" i="9"/>
  <c r="AF402" i="9" s="1"/>
  <c r="AK380" i="9"/>
  <c r="AL380" i="9" s="1"/>
  <c r="AK364" i="9"/>
  <c r="AL364" i="9" s="1"/>
  <c r="AK313" i="9"/>
  <c r="AL313" i="9" s="1"/>
  <c r="AK335" i="9"/>
  <c r="AL335" i="9" s="1"/>
  <c r="AK195" i="9"/>
  <c r="AL195" i="9" s="1"/>
  <c r="AK184" i="9"/>
  <c r="AL184" i="9" s="1"/>
  <c r="AK162" i="9"/>
  <c r="AK107" i="9"/>
  <c r="AL107" i="9" s="1"/>
  <c r="AK146" i="9"/>
  <c r="AL146" i="9" s="1"/>
  <c r="AE129" i="9"/>
  <c r="AF129" i="9" s="1"/>
  <c r="AE125" i="9"/>
  <c r="AF125" i="9" s="1"/>
  <c r="AE121" i="9"/>
  <c r="AF121" i="9" s="1"/>
  <c r="AK21" i="9"/>
  <c r="AL21" i="9" s="1"/>
  <c r="AK853" i="9"/>
  <c r="AL853" i="9" s="1"/>
  <c r="AK468" i="9"/>
  <c r="AL468" i="9" s="1"/>
  <c r="AK446" i="9"/>
  <c r="AK377" i="9"/>
  <c r="AL377" i="9" s="1"/>
  <c r="AK336" i="9"/>
  <c r="AL336" i="9" s="1"/>
  <c r="AE74" i="9"/>
  <c r="AF903" i="9"/>
  <c r="AK932" i="9"/>
  <c r="AL932" i="9" s="1"/>
  <c r="AK872" i="9"/>
  <c r="AL872" i="9" s="1"/>
  <c r="AK859" i="9"/>
  <c r="AL859" i="9" s="1"/>
  <c r="AK828" i="9"/>
  <c r="AL828" i="9" s="1"/>
  <c r="AK820" i="9"/>
  <c r="AL820" i="9" s="1"/>
  <c r="AK728" i="9"/>
  <c r="AL728" i="9" s="1"/>
  <c r="AK723" i="9"/>
  <c r="AL723" i="9" s="1"/>
  <c r="AK716" i="9"/>
  <c r="AL716" i="9" s="1"/>
  <c r="AK708" i="9"/>
  <c r="AL708" i="9" s="1"/>
  <c r="AK700" i="9"/>
  <c r="AL700" i="9" s="1"/>
  <c r="AK801" i="9"/>
  <c r="AK686" i="9"/>
  <c r="AL686" i="9" s="1"/>
  <c r="AK664" i="9"/>
  <c r="AL664" i="9" s="1"/>
  <c r="AK661" i="9"/>
  <c r="AL661" i="9" s="1"/>
  <c r="AK647" i="9"/>
  <c r="AL647" i="9" s="1"/>
  <c r="AK639" i="9"/>
  <c r="AL639" i="9" s="1"/>
  <c r="AK773" i="9"/>
  <c r="AL773" i="9" s="1"/>
  <c r="AK766" i="9"/>
  <c r="AL766" i="9" s="1"/>
  <c r="AK603" i="9"/>
  <c r="AL603" i="9" s="1"/>
  <c r="AF543" i="9"/>
  <c r="AK543" i="9" s="1"/>
  <c r="AL543" i="9" s="1"/>
  <c r="AE432" i="9"/>
  <c r="AE435" i="9" s="1"/>
  <c r="AF432" i="9"/>
  <c r="AF435" i="9" s="1"/>
  <c r="AK426" i="9"/>
  <c r="AK441" i="9"/>
  <c r="AL441" i="9" s="1"/>
  <c r="AK407" i="9"/>
  <c r="AF349" i="9"/>
  <c r="AF273" i="9"/>
  <c r="AK273" i="9" s="1"/>
  <c r="AL273" i="9" s="1"/>
  <c r="AK221" i="9"/>
  <c r="AL221" i="9" s="1"/>
  <c r="AF132" i="9"/>
  <c r="AE135" i="9"/>
  <c r="AF135" i="9" s="1"/>
  <c r="AK135" i="9" s="1"/>
  <c r="AL135" i="9" s="1"/>
  <c r="AK114" i="9"/>
  <c r="AL114" i="9" s="1"/>
  <c r="AK89" i="9"/>
  <c r="AK81" i="9"/>
  <c r="AL81" i="9" s="1"/>
  <c r="AK54" i="9"/>
  <c r="AL54" i="9" s="1"/>
  <c r="AE920" i="9"/>
  <c r="AE830" i="9"/>
  <c r="AK842" i="9"/>
  <c r="AL842" i="9" s="1"/>
  <c r="AK702" i="9"/>
  <c r="AL702" i="9" s="1"/>
  <c r="AK798" i="9"/>
  <c r="AL798" i="9" s="1"/>
  <c r="AK786" i="9"/>
  <c r="AL786" i="9" s="1"/>
  <c r="AK649" i="9"/>
  <c r="AL649" i="9" s="1"/>
  <c r="AK625" i="9"/>
  <c r="AL625" i="9" s="1"/>
  <c r="AK768" i="9"/>
  <c r="AL768" i="9" s="1"/>
  <c r="AF538" i="9"/>
  <c r="AK538" i="9" s="1"/>
  <c r="AL538" i="9" s="1"/>
  <c r="AK524" i="9"/>
  <c r="AL524" i="9" s="1"/>
  <c r="AK475" i="9"/>
  <c r="AL475" i="9" s="1"/>
  <c r="AK365" i="9"/>
  <c r="AL365" i="9" s="1"/>
  <c r="AE266" i="9"/>
  <c r="AF266" i="9" s="1"/>
  <c r="AK223" i="9"/>
  <c r="AL223" i="9" s="1"/>
  <c r="AK185" i="9"/>
  <c r="AL185" i="9" s="1"/>
  <c r="AF137" i="9"/>
  <c r="AK137" i="9" s="1"/>
  <c r="AL137" i="9" s="1"/>
  <c r="AK56" i="9"/>
  <c r="AL56" i="9" s="1"/>
  <c r="AK839" i="9"/>
  <c r="AL839" i="9" s="1"/>
  <c r="AK761" i="9"/>
  <c r="AL761" i="9" s="1"/>
  <c r="AK527" i="9"/>
  <c r="AL527" i="9" s="1"/>
  <c r="AE533" i="9"/>
  <c r="AF533" i="9" s="1"/>
  <c r="AE539" i="9"/>
  <c r="AF539" i="9" s="1"/>
  <c r="AK539" i="9" s="1"/>
  <c r="AL539" i="9" s="1"/>
  <c r="AF344" i="9"/>
  <c r="AF353" i="9"/>
  <c r="AK353" i="9" s="1"/>
  <c r="AL353" i="9" s="1"/>
  <c r="AE329" i="9"/>
  <c r="AF259" i="9"/>
  <c r="AF123" i="9"/>
  <c r="AF119" i="9"/>
  <c r="AE138" i="9"/>
  <c r="AF138" i="9" s="1"/>
  <c r="AK138" i="9" s="1"/>
  <c r="AL138" i="9" s="1"/>
  <c r="AF434" i="9"/>
  <c r="U809" i="7"/>
  <c r="U817" i="7"/>
  <c r="U816" i="7"/>
  <c r="AG817" i="7"/>
  <c r="AG816" i="7"/>
  <c r="AH817" i="7"/>
  <c r="AH816" i="7"/>
  <c r="X817" i="7"/>
  <c r="X816" i="7"/>
  <c r="AJ817" i="7"/>
  <c r="AJ816" i="7"/>
  <c r="AA817" i="7"/>
  <c r="AA816" i="7"/>
  <c r="X809" i="7"/>
  <c r="AA809" i="7"/>
  <c r="AG809" i="7"/>
  <c r="Y809" i="7"/>
  <c r="AA803" i="7"/>
  <c r="U803" i="7"/>
  <c r="AG803" i="7"/>
  <c r="X803" i="7"/>
  <c r="AJ803" i="7"/>
  <c r="AD803" i="7"/>
  <c r="U743" i="7"/>
  <c r="AD743" i="7"/>
  <c r="X743" i="7"/>
  <c r="AG743" i="7"/>
  <c r="AA743" i="7"/>
  <c r="AJ743" i="7"/>
  <c r="AA593" i="7"/>
  <c r="AG593" i="7"/>
  <c r="U593" i="7"/>
  <c r="AJ593" i="7"/>
  <c r="X593" i="7"/>
  <c r="AD593" i="7"/>
  <c r="AE562" i="7"/>
  <c r="Y559" i="7"/>
  <c r="Y558" i="7"/>
  <c r="AG559" i="7"/>
  <c r="AG558" i="7"/>
  <c r="AA559" i="7"/>
  <c r="AA558" i="7"/>
  <c r="AJ559" i="7"/>
  <c r="AJ558" i="7"/>
  <c r="U559" i="7"/>
  <c r="U558" i="7"/>
  <c r="X559" i="7"/>
  <c r="X558" i="7"/>
  <c r="AD559" i="7"/>
  <c r="AD558" i="7"/>
  <c r="Y501" i="7"/>
  <c r="Y500" i="7"/>
  <c r="AG501" i="7"/>
  <c r="AG500" i="7"/>
  <c r="AA501" i="7"/>
  <c r="AA500" i="7"/>
  <c r="AJ501" i="7"/>
  <c r="AJ500" i="7"/>
  <c r="U501" i="7"/>
  <c r="U500" i="7"/>
  <c r="AD501" i="7"/>
  <c r="AD500" i="7"/>
  <c r="X501" i="7"/>
  <c r="X500" i="7"/>
  <c r="AH501" i="7"/>
  <c r="AH500" i="7"/>
  <c r="AE480" i="7"/>
  <c r="AD481" i="7"/>
  <c r="AD464" i="7"/>
  <c r="U464" i="7"/>
  <c r="AG464" i="7"/>
  <c r="X464" i="7"/>
  <c r="AA464" i="7"/>
  <c r="AJ464" i="7"/>
  <c r="U392" i="7"/>
  <c r="AD392" i="7"/>
  <c r="AE426" i="7"/>
  <c r="AD427" i="7"/>
  <c r="AA392" i="7"/>
  <c r="AK392" i="7"/>
  <c r="AG392" i="7"/>
  <c r="X392" i="7"/>
  <c r="AB392" i="7"/>
  <c r="AJ392" i="7"/>
  <c r="AE375" i="7"/>
  <c r="U366" i="7"/>
  <c r="AG366" i="7"/>
  <c r="X366" i="7"/>
  <c r="AJ366" i="7"/>
  <c r="AA366" i="7"/>
  <c r="AD366" i="7"/>
  <c r="AE334" i="7"/>
  <c r="AG302" i="7"/>
  <c r="AG305" i="7" s="1"/>
  <c r="AJ302" i="7"/>
  <c r="AJ305" i="7" s="1"/>
  <c r="AE216" i="7"/>
  <c r="AD208" i="7"/>
  <c r="AA208" i="7"/>
  <c r="U208" i="7"/>
  <c r="AG208" i="7"/>
  <c r="X208" i="7"/>
  <c r="AJ208" i="7"/>
  <c r="AE171" i="7"/>
  <c r="U170" i="7"/>
  <c r="AG170" i="7"/>
  <c r="X170" i="7"/>
  <c r="AJ170" i="7"/>
  <c r="AA170" i="7"/>
  <c r="AD170" i="7"/>
  <c r="AE164" i="7"/>
  <c r="AD165" i="7"/>
  <c r="AE142" i="7"/>
  <c r="Z173" i="7"/>
  <c r="AI118" i="7"/>
  <c r="Z142" i="7"/>
  <c r="AA73" i="7"/>
  <c r="AD73" i="7"/>
  <c r="U73" i="7"/>
  <c r="AG73" i="7"/>
  <c r="X73" i="7"/>
  <c r="AJ73" i="7"/>
  <c r="AA44" i="7"/>
  <c r="AA43" i="7"/>
  <c r="AD44" i="7"/>
  <c r="AD43" i="7"/>
  <c r="U44" i="7"/>
  <c r="U43" i="7"/>
  <c r="AG44" i="7"/>
  <c r="AG43" i="7"/>
  <c r="X44" i="7"/>
  <c r="X43" i="7"/>
  <c r="AJ44" i="7"/>
  <c r="AJ43" i="7"/>
  <c r="AA38" i="7"/>
  <c r="AA37" i="7"/>
  <c r="AD38" i="7"/>
  <c r="AD37" i="7"/>
  <c r="U38" i="7"/>
  <c r="U37" i="7"/>
  <c r="AG38" i="7"/>
  <c r="AG37" i="7"/>
  <c r="X38" i="7"/>
  <c r="X37" i="7"/>
  <c r="AJ38" i="7"/>
  <c r="AJ37" i="7"/>
  <c r="AE33" i="7"/>
  <c r="AD34" i="7"/>
  <c r="AE815" i="7"/>
  <c r="AE816" i="7" s="1"/>
  <c r="AD817" i="7"/>
  <c r="AD305" i="7"/>
  <c r="AE807" i="7"/>
  <c r="AE809" i="7" s="1"/>
  <c r="X594" i="7"/>
  <c r="AA594" i="7"/>
  <c r="AG594" i="7"/>
  <c r="Z137" i="7"/>
  <c r="U594" i="7"/>
  <c r="AJ594" i="7"/>
  <c r="AD594" i="7"/>
  <c r="X465" i="7"/>
  <c r="U465" i="7"/>
  <c r="AD465" i="7"/>
  <c r="AG465" i="7"/>
  <c r="AA465" i="7"/>
  <c r="AJ465" i="7"/>
  <c r="AI837" i="7"/>
  <c r="AI640" i="7"/>
  <c r="AL347" i="7"/>
  <c r="AC349" i="7"/>
  <c r="U305" i="7"/>
  <c r="AC261" i="7"/>
  <c r="AL749" i="7"/>
  <c r="AC124" i="7"/>
  <c r="AI388" i="7"/>
  <c r="AI389" i="7" s="1"/>
  <c r="X305" i="7"/>
  <c r="AI274" i="7"/>
  <c r="AA305" i="7"/>
  <c r="Z273" i="7"/>
  <c r="AE103" i="7"/>
  <c r="AD91" i="7"/>
  <c r="AE92" i="7"/>
  <c r="AE93" i="7" s="1"/>
  <c r="U91" i="7"/>
  <c r="AG91" i="7"/>
  <c r="Z422" i="7"/>
  <c r="X91" i="7"/>
  <c r="AJ91" i="7"/>
  <c r="AA91" i="7"/>
  <c r="AI276" i="7"/>
  <c r="AI216" i="7"/>
  <c r="AI136" i="7"/>
  <c r="AK136" i="7" s="1"/>
  <c r="AL136" i="7" s="1"/>
  <c r="AE50" i="7"/>
  <c r="Z776" i="7"/>
  <c r="AI815" i="7"/>
  <c r="AI816" i="7" s="1"/>
  <c r="Z567" i="7"/>
  <c r="AC530" i="7"/>
  <c r="Z56" i="7"/>
  <c r="AI405" i="7"/>
  <c r="AI406" i="7" s="1"/>
  <c r="AI354" i="7"/>
  <c r="AI240" i="7"/>
  <c r="AC131" i="7"/>
  <c r="AC127" i="7"/>
  <c r="AL127" i="7"/>
  <c r="Z706" i="7"/>
  <c r="Z200" i="7"/>
  <c r="AL750" i="7"/>
  <c r="AL532" i="7"/>
  <c r="AL402" i="7"/>
  <c r="Z893" i="7"/>
  <c r="Z564" i="7"/>
  <c r="Z477" i="7"/>
  <c r="Z613" i="7"/>
  <c r="AC390" i="7"/>
  <c r="AI266" i="7"/>
  <c r="AL128" i="7"/>
  <c r="AC126" i="7"/>
  <c r="AL433" i="7"/>
  <c r="AL391" i="7"/>
  <c r="AL373" i="7"/>
  <c r="AL374" i="7" s="1"/>
  <c r="Z327" i="7"/>
  <c r="AC913" i="7"/>
  <c r="Z841" i="7"/>
  <c r="Z199" i="7"/>
  <c r="Z274" i="7"/>
  <c r="Z790" i="7"/>
  <c r="AI790" i="7"/>
  <c r="Z689" i="7"/>
  <c r="Z734" i="7"/>
  <c r="AI734" i="7"/>
  <c r="AK734" i="7" s="1"/>
  <c r="AL734" i="7" s="1"/>
  <c r="AC588" i="7"/>
  <c r="Z220" i="7"/>
  <c r="AI135" i="7"/>
  <c r="AI56" i="7"/>
  <c r="AL534" i="7"/>
  <c r="AI571" i="7"/>
  <c r="AC452" i="7"/>
  <c r="AI898" i="7"/>
  <c r="AI899" i="7" s="1"/>
  <c r="AC432" i="7"/>
  <c r="AL26" i="7"/>
  <c r="AL27" i="7" s="1"/>
  <c r="AI422" i="7"/>
  <c r="Z336" i="7"/>
  <c r="AL913" i="7"/>
  <c r="AC402" i="7"/>
  <c r="AC265" i="7"/>
  <c r="AI400" i="7"/>
  <c r="AC259" i="7"/>
  <c r="Z243" i="7"/>
  <c r="AC751" i="7"/>
  <c r="AL751" i="7"/>
  <c r="Z540" i="7"/>
  <c r="Z542" i="7"/>
  <c r="AC373" i="7"/>
  <c r="AC374" i="7" s="1"/>
  <c r="AC327" i="7"/>
  <c r="AL121" i="7"/>
  <c r="AI198" i="7"/>
  <c r="AI516" i="7"/>
  <c r="AI252" i="7"/>
  <c r="Z225" i="7"/>
  <c r="AI225" i="7"/>
  <c r="Z139" i="7"/>
  <c r="AC74" i="7"/>
  <c r="Z772" i="7"/>
  <c r="AI733" i="7"/>
  <c r="AK733" i="7" s="1"/>
  <c r="AL733" i="7" s="1"/>
  <c r="AI693" i="7"/>
  <c r="AI541" i="7"/>
  <c r="Z761" i="7"/>
  <c r="Z307" i="7"/>
  <c r="Z276" i="7"/>
  <c r="Z760" i="7"/>
  <c r="AI760" i="7"/>
  <c r="AI376" i="7"/>
  <c r="AI913" i="7"/>
  <c r="AI199" i="7"/>
  <c r="Z537" i="7"/>
  <c r="Z400" i="7"/>
  <c r="AI336" i="7"/>
  <c r="AL390" i="7"/>
  <c r="AL325" i="7"/>
  <c r="AL323" i="7"/>
  <c r="Z301" i="7"/>
  <c r="Z302" i="7" s="1"/>
  <c r="Z266" i="7"/>
  <c r="AL266" i="7"/>
  <c r="Z192" i="7"/>
  <c r="AL483" i="7"/>
  <c r="AC267" i="7"/>
  <c r="AC132" i="7"/>
  <c r="AC752" i="7"/>
  <c r="AL752" i="7"/>
  <c r="AH579" i="7"/>
  <c r="AI579" i="7" s="1"/>
  <c r="AH455" i="7"/>
  <c r="Y428" i="7"/>
  <c r="Y306" i="7"/>
  <c r="AH286" i="7"/>
  <c r="Z282" i="7"/>
  <c r="AI282" i="7"/>
  <c r="AH171" i="7"/>
  <c r="AL118" i="7"/>
  <c r="AH33" i="7"/>
  <c r="AI893" i="7"/>
  <c r="Z807" i="7"/>
  <c r="Y659" i="7"/>
  <c r="Z659" i="7" s="1"/>
  <c r="AI634" i="7"/>
  <c r="AI730" i="7"/>
  <c r="Z575" i="7"/>
  <c r="AI548" i="7"/>
  <c r="AH534" i="7"/>
  <c r="AI534" i="7" s="1"/>
  <c r="Y517" i="7"/>
  <c r="Z517" i="7" s="1"/>
  <c r="AI499" i="7"/>
  <c r="Z480" i="7"/>
  <c r="Z481" i="7" s="1"/>
  <c r="AI243" i="7"/>
  <c r="AH622" i="7"/>
  <c r="AI622" i="7" s="1"/>
  <c r="AI689" i="7"/>
  <c r="AI419" i="7"/>
  <c r="AI437" i="7"/>
  <c r="Z378" i="7"/>
  <c r="AI329" i="7"/>
  <c r="AC130" i="7"/>
  <c r="AI26" i="7"/>
  <c r="AI27" i="7" s="1"/>
  <c r="AC483" i="7"/>
  <c r="AL263" i="7"/>
  <c r="AL132" i="7"/>
  <c r="Z136" i="7"/>
  <c r="Y837" i="7"/>
  <c r="Z837" i="7" s="1"/>
  <c r="AK608" i="7"/>
  <c r="AL608" i="7" s="1"/>
  <c r="AH706" i="7"/>
  <c r="AI706" i="7" s="1"/>
  <c r="AK706" i="7" s="1"/>
  <c r="AL706" i="7" s="1"/>
  <c r="AI530" i="7"/>
  <c r="AH421" i="7"/>
  <c r="AI421" i="7" s="1"/>
  <c r="AH238" i="7"/>
  <c r="AI238" i="7" s="1"/>
  <c r="Y182" i="7"/>
  <c r="Z182" i="7" s="1"/>
  <c r="AH142" i="7"/>
  <c r="AI847" i="7"/>
  <c r="AH625" i="7"/>
  <c r="AI625" i="7" s="1"/>
  <c r="AI763" i="7"/>
  <c r="AH492" i="7"/>
  <c r="AI492" i="7" s="1"/>
  <c r="AC347" i="7"/>
  <c r="Z122" i="7"/>
  <c r="AI122" i="7"/>
  <c r="Z571" i="7"/>
  <c r="Z511" i="7"/>
  <c r="Z419" i="7"/>
  <c r="AI432" i="7"/>
  <c r="AC403" i="7"/>
  <c r="Z341" i="7"/>
  <c r="AI281" i="7"/>
  <c r="AC263" i="7"/>
  <c r="Y786" i="7"/>
  <c r="Z786" i="7" s="1"/>
  <c r="AI567" i="7"/>
  <c r="Y532" i="7"/>
  <c r="Z532" i="7" s="1"/>
  <c r="Z354" i="7"/>
  <c r="AH200" i="7"/>
  <c r="AI200" i="7" s="1"/>
  <c r="AH52" i="7"/>
  <c r="AI52" i="7" s="1"/>
  <c r="Z643" i="7"/>
  <c r="AI643" i="7"/>
  <c r="AI772" i="7"/>
  <c r="Y735" i="7"/>
  <c r="Z735" i="7" s="1"/>
  <c r="AH463" i="7"/>
  <c r="AI463" i="7" s="1"/>
  <c r="AI345" i="7"/>
  <c r="Z236" i="7"/>
  <c r="AI236" i="7"/>
  <c r="AC122" i="7"/>
  <c r="AI616" i="7"/>
  <c r="AI765" i="7"/>
  <c r="Z588" i="7"/>
  <c r="Y343" i="7"/>
  <c r="AI301" i="7"/>
  <c r="AI302" i="7" s="1"/>
  <c r="AI128" i="7"/>
  <c r="Z696" i="7"/>
  <c r="Y752" i="7"/>
  <c r="Z752" i="7" s="1"/>
  <c r="AC750" i="7"/>
  <c r="AH557" i="7"/>
  <c r="AH558" i="7" s="1"/>
  <c r="Y496" i="7"/>
  <c r="AH363" i="7"/>
  <c r="AI363" i="7" s="1"/>
  <c r="Y321" i="7"/>
  <c r="Z321" i="7" s="1"/>
  <c r="Y168" i="7"/>
  <c r="Z168" i="7" s="1"/>
  <c r="AH127" i="7"/>
  <c r="AI127" i="7" s="1"/>
  <c r="Y77" i="7"/>
  <c r="AH28" i="7"/>
  <c r="AI621" i="7"/>
  <c r="AK621" i="7" s="1"/>
  <c r="AL621" i="7" s="1"/>
  <c r="AI480" i="7"/>
  <c r="AH644" i="7"/>
  <c r="AI644" i="7" s="1"/>
  <c r="AK644" i="7" s="1"/>
  <c r="AL644" i="7" s="1"/>
  <c r="AL535" i="7"/>
  <c r="Z412" i="7"/>
  <c r="Z413" i="7" s="1"/>
  <c r="AH412" i="7"/>
  <c r="AI378" i="7"/>
  <c r="Y261" i="7"/>
  <c r="Z261" i="7" s="1"/>
  <c r="AI864" i="7"/>
  <c r="AC391" i="7"/>
  <c r="AI273" i="7"/>
  <c r="AJ883" i="7"/>
  <c r="AG883" i="7"/>
  <c r="AH883" i="7"/>
  <c r="AD883" i="7"/>
  <c r="AA883" i="7"/>
  <c r="X883" i="7"/>
  <c r="U883" i="7"/>
  <c r="Y883" i="7"/>
  <c r="AJ882" i="7"/>
  <c r="AH882" i="7"/>
  <c r="AD882" i="7"/>
  <c r="AG882" i="7"/>
  <c r="AA882" i="7"/>
  <c r="Y882" i="7"/>
  <c r="U882" i="7"/>
  <c r="X882" i="7"/>
  <c r="AJ932" i="7"/>
  <c r="AH932" i="7"/>
  <c r="AG932" i="7"/>
  <c r="AD932" i="7"/>
  <c r="AA932" i="7"/>
  <c r="X932" i="7"/>
  <c r="Y932" i="7"/>
  <c r="U932" i="7"/>
  <c r="AJ895" i="7"/>
  <c r="AG895" i="7"/>
  <c r="AH895" i="7"/>
  <c r="AD895" i="7"/>
  <c r="AA895" i="7"/>
  <c r="X895" i="7"/>
  <c r="Y895" i="7"/>
  <c r="U895" i="7"/>
  <c r="AJ843" i="7"/>
  <c r="AH843" i="7"/>
  <c r="AG843" i="7"/>
  <c r="AD843" i="7"/>
  <c r="AA843" i="7"/>
  <c r="Y843" i="7"/>
  <c r="U843" i="7"/>
  <c r="X843" i="7"/>
  <c r="Y674" i="7"/>
  <c r="Z674" i="7" s="1"/>
  <c r="AH674" i="7"/>
  <c r="AI674" i="7" s="1"/>
  <c r="AK674" i="7" s="1"/>
  <c r="AL674" i="7" s="1"/>
  <c r="AH632" i="7"/>
  <c r="AI632" i="7" s="1"/>
  <c r="Y632" i="7"/>
  <c r="Z632" i="7" s="1"/>
  <c r="AH611" i="7"/>
  <c r="AI611" i="7" s="1"/>
  <c r="Y611" i="7"/>
  <c r="Z611" i="7" s="1"/>
  <c r="AH596" i="7"/>
  <c r="AI596" i="7" s="1"/>
  <c r="AK596" i="7" s="1"/>
  <c r="AL596" i="7" s="1"/>
  <c r="Y596" i="7"/>
  <c r="Z596" i="7" s="1"/>
  <c r="AH514" i="7"/>
  <c r="AI514" i="7" s="1"/>
  <c r="Y514" i="7"/>
  <c r="Z514" i="7" s="1"/>
  <c r="AH373" i="7"/>
  <c r="Y373" i="7"/>
  <c r="Y334" i="7"/>
  <c r="AH334" i="7"/>
  <c r="AH250" i="7"/>
  <c r="AI250" i="7" s="1"/>
  <c r="Y250" i="7"/>
  <c r="Z250" i="7" s="1"/>
  <c r="AJ894" i="7"/>
  <c r="AH894" i="7"/>
  <c r="AG894" i="7"/>
  <c r="AD894" i="7"/>
  <c r="AE894" i="7" s="1"/>
  <c r="AF894" i="7" s="1"/>
  <c r="AA894" i="7"/>
  <c r="X894" i="7"/>
  <c r="Y894" i="7"/>
  <c r="U894" i="7"/>
  <c r="AJ860" i="7"/>
  <c r="AH860" i="7"/>
  <c r="AG860" i="7"/>
  <c r="X860" i="7"/>
  <c r="AA860" i="7"/>
  <c r="AD860" i="7"/>
  <c r="AE860" i="7" s="1"/>
  <c r="AF860" i="7" s="1"/>
  <c r="Y860" i="7"/>
  <c r="U860" i="7"/>
  <c r="Y783" i="7"/>
  <c r="Z783" i="7" s="1"/>
  <c r="AH783" i="7"/>
  <c r="AI783" i="7" s="1"/>
  <c r="AH726" i="7"/>
  <c r="AI726" i="7" s="1"/>
  <c r="Y726" i="7"/>
  <c r="Z726" i="7" s="1"/>
  <c r="AH771" i="7"/>
  <c r="AI771" i="7" s="1"/>
  <c r="AK771" i="7" s="1"/>
  <c r="AL771" i="7" s="1"/>
  <c r="Y771" i="7"/>
  <c r="Z771" i="7" s="1"/>
  <c r="AJ840" i="7"/>
  <c r="AH840" i="7"/>
  <c r="AG840" i="7"/>
  <c r="AD840" i="7"/>
  <c r="AA840" i="7"/>
  <c r="Y840" i="7"/>
  <c r="X840" i="7"/>
  <c r="U840" i="7"/>
  <c r="AJ612" i="7"/>
  <c r="AG612" i="7"/>
  <c r="AD612" i="7"/>
  <c r="AE612" i="7" s="1"/>
  <c r="AF612" i="7" s="1"/>
  <c r="AH612" i="7"/>
  <c r="AA612" i="7"/>
  <c r="X612" i="7"/>
  <c r="Y612" i="7"/>
  <c r="U612" i="7"/>
  <c r="AJ193" i="7"/>
  <c r="AG193" i="7"/>
  <c r="AH193" i="7"/>
  <c r="AA193" i="7"/>
  <c r="AD193" i="7"/>
  <c r="X193" i="7"/>
  <c r="Y193" i="7"/>
  <c r="U193" i="7"/>
  <c r="AJ67" i="7"/>
  <c r="AJ70" i="7" s="1"/>
  <c r="AG67" i="7"/>
  <c r="AG70" i="7" s="1"/>
  <c r="AH67" i="7"/>
  <c r="AD67" i="7"/>
  <c r="AD70" i="7" s="1"/>
  <c r="AA67" i="7"/>
  <c r="AA70" i="7" s="1"/>
  <c r="Y67" i="7"/>
  <c r="X67" i="7"/>
  <c r="X70" i="7" s="1"/>
  <c r="U67" i="7"/>
  <c r="U70" i="7" s="1"/>
  <c r="AJ722" i="7"/>
  <c r="AH722" i="7"/>
  <c r="AG722" i="7"/>
  <c r="AD722" i="7"/>
  <c r="AE722" i="7" s="1"/>
  <c r="AF722" i="7" s="1"/>
  <c r="AA722" i="7"/>
  <c r="Y722" i="7"/>
  <c r="X722" i="7"/>
  <c r="U722" i="7"/>
  <c r="AJ712" i="7"/>
  <c r="AH712" i="7"/>
  <c r="AG712" i="7"/>
  <c r="AD712" i="7"/>
  <c r="AE712" i="7" s="1"/>
  <c r="AF712" i="7" s="1"/>
  <c r="AA712" i="7"/>
  <c r="Y712" i="7"/>
  <c r="X712" i="7"/>
  <c r="U712" i="7"/>
  <c r="AJ683" i="7"/>
  <c r="AH683" i="7"/>
  <c r="AG683" i="7"/>
  <c r="AD683" i="7"/>
  <c r="AA683" i="7"/>
  <c r="X683" i="7"/>
  <c r="Y683" i="7"/>
  <c r="U683" i="7"/>
  <c r="AJ573" i="7"/>
  <c r="AG573" i="7"/>
  <c r="AD573" i="7"/>
  <c r="AH573" i="7"/>
  <c r="AA573" i="7"/>
  <c r="X573" i="7"/>
  <c r="Y573" i="7"/>
  <c r="U573" i="7"/>
  <c r="AJ453" i="7"/>
  <c r="AJ454" i="7" s="1"/>
  <c r="AK453" i="7"/>
  <c r="AK454" i="7" s="1"/>
  <c r="AH453" i="7"/>
  <c r="AH454" i="7" s="1"/>
  <c r="AG453" i="7"/>
  <c r="AG454" i="7" s="1"/>
  <c r="AD453" i="7"/>
  <c r="AD454" i="7" s="1"/>
  <c r="Y453" i="7"/>
  <c r="AB453" i="7"/>
  <c r="AB454" i="7" s="1"/>
  <c r="X453" i="7"/>
  <c r="X454" i="7" s="1"/>
  <c r="AA453" i="7"/>
  <c r="AA454" i="7" s="1"/>
  <c r="U453" i="7"/>
  <c r="U454" i="7" s="1"/>
  <c r="AJ438" i="7"/>
  <c r="AH438" i="7"/>
  <c r="AG438" i="7"/>
  <c r="AD438" i="7"/>
  <c r="X438" i="7"/>
  <c r="AA438" i="7"/>
  <c r="Y438" i="7"/>
  <c r="U438" i="7"/>
  <c r="AJ309" i="7"/>
  <c r="AH309" i="7"/>
  <c r="AG309" i="7"/>
  <c r="AD309" i="7"/>
  <c r="AA309" i="7"/>
  <c r="Y309" i="7"/>
  <c r="X309" i="7"/>
  <c r="U309" i="7"/>
  <c r="Y278" i="7"/>
  <c r="AH278" i="7"/>
  <c r="AH157" i="7"/>
  <c r="AI157" i="7" s="1"/>
  <c r="Y157" i="7"/>
  <c r="Z157" i="7" s="1"/>
  <c r="Y15" i="7"/>
  <c r="Z15" i="7" s="1"/>
  <c r="AH15" i="7"/>
  <c r="AI15" i="7" s="1"/>
  <c r="AJ672" i="7"/>
  <c r="AG672" i="7"/>
  <c r="AH672" i="7"/>
  <c r="AD672" i="7"/>
  <c r="AE672" i="7" s="1"/>
  <c r="AF672" i="7" s="1"/>
  <c r="AA672" i="7"/>
  <c r="Y672" i="7"/>
  <c r="X672" i="7"/>
  <c r="U672" i="7"/>
  <c r="AJ628" i="7"/>
  <c r="AG628" i="7"/>
  <c r="AH628" i="7"/>
  <c r="AD628" i="7"/>
  <c r="AE628" i="7" s="1"/>
  <c r="AF628" i="7" s="1"/>
  <c r="X628" i="7"/>
  <c r="Y628" i="7"/>
  <c r="AA628" i="7"/>
  <c r="U628" i="7"/>
  <c r="AJ201" i="7"/>
  <c r="AJ202" i="7" s="1"/>
  <c r="AG201" i="7"/>
  <c r="AG202" i="7" s="1"/>
  <c r="AH201" i="7"/>
  <c r="AD201" i="7"/>
  <c r="AD202" i="7" s="1"/>
  <c r="AA201" i="7"/>
  <c r="AA202" i="7" s="1"/>
  <c r="Y201" i="7"/>
  <c r="X201" i="7"/>
  <c r="X202" i="7" s="1"/>
  <c r="U201" i="7"/>
  <c r="U202" i="7" s="1"/>
  <c r="AK837" i="7"/>
  <c r="AL837" i="7" s="1"/>
  <c r="AJ827" i="7"/>
  <c r="AG827" i="7"/>
  <c r="AH827" i="7"/>
  <c r="AD827" i="7"/>
  <c r="AA827" i="7"/>
  <c r="X827" i="7"/>
  <c r="Y827" i="7"/>
  <c r="U827" i="7"/>
  <c r="AJ923" i="7"/>
  <c r="AG923" i="7"/>
  <c r="AH923" i="7"/>
  <c r="AA923" i="7"/>
  <c r="X923" i="7"/>
  <c r="AD923" i="7"/>
  <c r="Y923" i="7"/>
  <c r="U923" i="7"/>
  <c r="AJ887" i="7"/>
  <c r="AH887" i="7"/>
  <c r="AG887" i="7"/>
  <c r="AD887" i="7"/>
  <c r="AA887" i="7"/>
  <c r="Y887" i="7"/>
  <c r="X887" i="7"/>
  <c r="U887" i="7"/>
  <c r="AJ927" i="7"/>
  <c r="AG927" i="7"/>
  <c r="AH927" i="7"/>
  <c r="AD927" i="7"/>
  <c r="AA927" i="7"/>
  <c r="Y927" i="7"/>
  <c r="X927" i="7"/>
  <c r="U927" i="7"/>
  <c r="AH653" i="7"/>
  <c r="AI653" i="7" s="1"/>
  <c r="AK653" i="7" s="1"/>
  <c r="AL653" i="7" s="1"/>
  <c r="Y653" i="7"/>
  <c r="Z653" i="7" s="1"/>
  <c r="Y619" i="7"/>
  <c r="Z619" i="7" s="1"/>
  <c r="AH619" i="7"/>
  <c r="AI619" i="7" s="1"/>
  <c r="Y602" i="7"/>
  <c r="Z602" i="7" s="1"/>
  <c r="AH602" i="7"/>
  <c r="AI602" i="7" s="1"/>
  <c r="Y694" i="7"/>
  <c r="Z694" i="7" s="1"/>
  <c r="AH694" i="7"/>
  <c r="AI694" i="7" s="1"/>
  <c r="Y572" i="7"/>
  <c r="Z572" i="7" s="1"/>
  <c r="AH572" i="7"/>
  <c r="AI572" i="7" s="1"/>
  <c r="AH566" i="7"/>
  <c r="AI566" i="7" s="1"/>
  <c r="Y566" i="7"/>
  <c r="Z566" i="7" s="1"/>
  <c r="AH509" i="7"/>
  <c r="AI509" i="7" s="1"/>
  <c r="Y509" i="7"/>
  <c r="Z509" i="7" s="1"/>
  <c r="Y433" i="7"/>
  <c r="Z433" i="7" s="1"/>
  <c r="AH433" i="7"/>
  <c r="AI433" i="7" s="1"/>
  <c r="AH308" i="7"/>
  <c r="AI308" i="7" s="1"/>
  <c r="Y308" i="7"/>
  <c r="Z308" i="7" s="1"/>
  <c r="AJ914" i="7"/>
  <c r="AK914" i="7"/>
  <c r="AH914" i="7"/>
  <c r="AG914" i="7"/>
  <c r="AD914" i="7"/>
  <c r="AE914" i="7" s="1"/>
  <c r="AF914" i="7" s="1"/>
  <c r="AA914" i="7"/>
  <c r="Y914" i="7"/>
  <c r="AB914" i="7"/>
  <c r="X914" i="7"/>
  <c r="U914" i="7"/>
  <c r="AJ885" i="7"/>
  <c r="AH885" i="7"/>
  <c r="AG885" i="7"/>
  <c r="AD885" i="7"/>
  <c r="AE885" i="7" s="1"/>
  <c r="AF885" i="7" s="1"/>
  <c r="AA885" i="7"/>
  <c r="X885" i="7"/>
  <c r="Y885" i="7"/>
  <c r="U885" i="7"/>
  <c r="AH797" i="7"/>
  <c r="AI797" i="7" s="1"/>
  <c r="Y797" i="7"/>
  <c r="Z797" i="7" s="1"/>
  <c r="AH792" i="7"/>
  <c r="AI792" i="7" s="1"/>
  <c r="AK792" i="7" s="1"/>
  <c r="AL792" i="7" s="1"/>
  <c r="Y792" i="7"/>
  <c r="Z792" i="7" s="1"/>
  <c r="Y751" i="7"/>
  <c r="Z751" i="7" s="1"/>
  <c r="AH751" i="7"/>
  <c r="AI751" i="7" s="1"/>
  <c r="AJ665" i="7"/>
  <c r="AG665" i="7"/>
  <c r="AH665" i="7"/>
  <c r="AD665" i="7"/>
  <c r="AA665" i="7"/>
  <c r="X665" i="7"/>
  <c r="Y665" i="7"/>
  <c r="U665" i="7"/>
  <c r="AJ704" i="7"/>
  <c r="AH704" i="7"/>
  <c r="AG704" i="7"/>
  <c r="AD704" i="7"/>
  <c r="AA704" i="7"/>
  <c r="X704" i="7"/>
  <c r="Y704" i="7"/>
  <c r="U704" i="7"/>
  <c r="AJ147" i="7"/>
  <c r="AG147" i="7"/>
  <c r="AH147" i="7"/>
  <c r="AA147" i="7"/>
  <c r="AD147" i="7"/>
  <c r="Y147" i="7"/>
  <c r="X147" i="7"/>
  <c r="U147" i="7"/>
  <c r="AJ630" i="7"/>
  <c r="AH630" i="7"/>
  <c r="AD630" i="7"/>
  <c r="AG630" i="7"/>
  <c r="X630" i="7"/>
  <c r="AA630" i="7"/>
  <c r="Y630" i="7"/>
  <c r="U630" i="7"/>
  <c r="AJ695" i="7"/>
  <c r="AG695" i="7"/>
  <c r="AH695" i="7"/>
  <c r="AD695" i="7"/>
  <c r="AA695" i="7"/>
  <c r="X695" i="7"/>
  <c r="Y695" i="7"/>
  <c r="U695" i="7"/>
  <c r="AJ518" i="7"/>
  <c r="AG518" i="7"/>
  <c r="AH518" i="7"/>
  <c r="AD518" i="7"/>
  <c r="AA518" i="7"/>
  <c r="Y518" i="7"/>
  <c r="X518" i="7"/>
  <c r="U518" i="7"/>
  <c r="AJ399" i="7"/>
  <c r="AJ404" i="7" s="1"/>
  <c r="AK399" i="7"/>
  <c r="AK404" i="7" s="1"/>
  <c r="AG399" i="7"/>
  <c r="AG404" i="7" s="1"/>
  <c r="AH399" i="7"/>
  <c r="AD399" i="7"/>
  <c r="AD404" i="7" s="1"/>
  <c r="AB399" i="7"/>
  <c r="AB404" i="7" s="1"/>
  <c r="Y399" i="7"/>
  <c r="AA399" i="7"/>
  <c r="AA404" i="7" s="1"/>
  <c r="X399" i="7"/>
  <c r="X404" i="7" s="1"/>
  <c r="U399" i="7"/>
  <c r="U404" i="7" s="1"/>
  <c r="AJ344" i="7"/>
  <c r="AK344" i="7"/>
  <c r="AG344" i="7"/>
  <c r="AH344" i="7"/>
  <c r="AD344" i="7"/>
  <c r="AB344" i="7"/>
  <c r="Y344" i="7"/>
  <c r="AA344" i="7"/>
  <c r="X344" i="7"/>
  <c r="U344" i="7"/>
  <c r="AJ268" i="7"/>
  <c r="AK268" i="7"/>
  <c r="AG268" i="7"/>
  <c r="AH268" i="7"/>
  <c r="AD268" i="7"/>
  <c r="AA268" i="7"/>
  <c r="Y268" i="7"/>
  <c r="AB268" i="7"/>
  <c r="X268" i="7"/>
  <c r="U268" i="7"/>
  <c r="AH221" i="7"/>
  <c r="AI221" i="7" s="1"/>
  <c r="AK221" i="7" s="1"/>
  <c r="AL221" i="7" s="1"/>
  <c r="Y221" i="7"/>
  <c r="Z221" i="7" s="1"/>
  <c r="AH197" i="7"/>
  <c r="Y197" i="7"/>
  <c r="Y166" i="7"/>
  <c r="AH166" i="7"/>
  <c r="AH65" i="7"/>
  <c r="AI65" i="7" s="1"/>
  <c r="Y65" i="7"/>
  <c r="AK915" i="7"/>
  <c r="AJ915" i="7"/>
  <c r="AG915" i="7"/>
  <c r="AH915" i="7"/>
  <c r="AD915" i="7"/>
  <c r="AA915" i="7"/>
  <c r="AB915" i="7"/>
  <c r="X915" i="7"/>
  <c r="Y915" i="7"/>
  <c r="U915" i="7"/>
  <c r="AK907" i="7"/>
  <c r="AJ907" i="7"/>
  <c r="AG907" i="7"/>
  <c r="AH907" i="7"/>
  <c r="AD907" i="7"/>
  <c r="AA907" i="7"/>
  <c r="AB907" i="7"/>
  <c r="X907" i="7"/>
  <c r="U907" i="7"/>
  <c r="Y907" i="7"/>
  <c r="AK902" i="7"/>
  <c r="AJ902" i="7"/>
  <c r="AG902" i="7"/>
  <c r="AH902" i="7"/>
  <c r="AD902" i="7"/>
  <c r="AB902" i="7"/>
  <c r="AA902" i="7"/>
  <c r="X902" i="7"/>
  <c r="Y902" i="7"/>
  <c r="U902" i="7"/>
  <c r="AJ888" i="7"/>
  <c r="AG888" i="7"/>
  <c r="AH888" i="7"/>
  <c r="AD888" i="7"/>
  <c r="AA888" i="7"/>
  <c r="X888" i="7"/>
  <c r="U888" i="7"/>
  <c r="Y888" i="7"/>
  <c r="AK905" i="7"/>
  <c r="AJ905" i="7"/>
  <c r="AG905" i="7"/>
  <c r="AH905" i="7"/>
  <c r="AD905" i="7"/>
  <c r="AB905" i="7"/>
  <c r="AA905" i="7"/>
  <c r="X905" i="7"/>
  <c r="Y905" i="7"/>
  <c r="U905" i="7"/>
  <c r="AJ865" i="7"/>
  <c r="AH865" i="7"/>
  <c r="AG865" i="7"/>
  <c r="AD865" i="7"/>
  <c r="AA865" i="7"/>
  <c r="X865" i="7"/>
  <c r="Y865" i="7"/>
  <c r="U865" i="7"/>
  <c r="AK908" i="7"/>
  <c r="AJ908" i="7"/>
  <c r="AG908" i="7"/>
  <c r="AH908" i="7"/>
  <c r="AD908" i="7"/>
  <c r="AE908" i="7" s="1"/>
  <c r="AF908" i="7" s="1"/>
  <c r="AB908" i="7"/>
  <c r="AA908" i="7"/>
  <c r="Y908" i="7"/>
  <c r="X908" i="7"/>
  <c r="U908" i="7"/>
  <c r="AJ854" i="7"/>
  <c r="AH854" i="7"/>
  <c r="AG854" i="7"/>
  <c r="AD854" i="7"/>
  <c r="AA854" i="7"/>
  <c r="Y854" i="7"/>
  <c r="X854" i="7"/>
  <c r="U854" i="7"/>
  <c r="AH839" i="7"/>
  <c r="AI839" i="7" s="1"/>
  <c r="AK839" i="7" s="1"/>
  <c r="AL839" i="7" s="1"/>
  <c r="Y839" i="7"/>
  <c r="Z839" i="7" s="1"/>
  <c r="Y664" i="7"/>
  <c r="Z664" i="7" s="1"/>
  <c r="AH664" i="7"/>
  <c r="AI664" i="7" s="1"/>
  <c r="AK664" i="7" s="1"/>
  <c r="AL664" i="7" s="1"/>
  <c r="AH641" i="7"/>
  <c r="AI641" i="7" s="1"/>
  <c r="Y641" i="7"/>
  <c r="Z641" i="7" s="1"/>
  <c r="Y774" i="7"/>
  <c r="Z774" i="7" s="1"/>
  <c r="AH774" i="7"/>
  <c r="AI774" i="7" s="1"/>
  <c r="Y703" i="7"/>
  <c r="Z703" i="7" s="1"/>
  <c r="AH703" i="7"/>
  <c r="AI703" i="7" s="1"/>
  <c r="AH801" i="7"/>
  <c r="Y801" i="7"/>
  <c r="Y478" i="7"/>
  <c r="Z478" i="7" s="1"/>
  <c r="AH478" i="7"/>
  <c r="AI478" i="7" s="1"/>
  <c r="Y418" i="7"/>
  <c r="AH418" i="7"/>
  <c r="AH339" i="7"/>
  <c r="Y339" i="7"/>
  <c r="Y267" i="7"/>
  <c r="Z267" i="7" s="1"/>
  <c r="AH267" i="7"/>
  <c r="AI267" i="7" s="1"/>
  <c r="AJ852" i="7"/>
  <c r="AG852" i="7"/>
  <c r="AH852" i="7"/>
  <c r="AA852" i="7"/>
  <c r="AD852" i="7"/>
  <c r="Y852" i="7"/>
  <c r="X852" i="7"/>
  <c r="U852" i="7"/>
  <c r="AH822" i="7"/>
  <c r="AI822" i="7" s="1"/>
  <c r="Y822" i="7"/>
  <c r="Z822" i="7" s="1"/>
  <c r="AH780" i="7"/>
  <c r="AI780" i="7" s="1"/>
  <c r="Y780" i="7"/>
  <c r="Z780" i="7" s="1"/>
  <c r="AH713" i="7"/>
  <c r="AI713" i="7" s="1"/>
  <c r="Y713" i="7"/>
  <c r="Z713" i="7" s="1"/>
  <c r="AH755" i="7"/>
  <c r="AI755" i="7" s="1"/>
  <c r="Y755" i="7"/>
  <c r="Z755" i="7" s="1"/>
  <c r="Y699" i="7"/>
  <c r="Z699" i="7" s="1"/>
  <c r="AH699" i="7"/>
  <c r="AI699" i="7" s="1"/>
  <c r="AJ642" i="7"/>
  <c r="AH642" i="7"/>
  <c r="AG642" i="7"/>
  <c r="AD642" i="7"/>
  <c r="AE642" i="7" s="1"/>
  <c r="AF642" i="7" s="1"/>
  <c r="Y642" i="7"/>
  <c r="AA642" i="7"/>
  <c r="X642" i="7"/>
  <c r="U642" i="7"/>
  <c r="AJ620" i="7"/>
  <c r="AH620" i="7"/>
  <c r="AG620" i="7"/>
  <c r="AD620" i="7"/>
  <c r="AE620" i="7" s="1"/>
  <c r="AF620" i="7" s="1"/>
  <c r="AA620" i="7"/>
  <c r="X620" i="7"/>
  <c r="Y620" i="7"/>
  <c r="U620" i="7"/>
  <c r="AJ280" i="7"/>
  <c r="AH280" i="7"/>
  <c r="AG280" i="7"/>
  <c r="AA280" i="7"/>
  <c r="X280" i="7"/>
  <c r="Y280" i="7"/>
  <c r="U280" i="7"/>
  <c r="AD280" i="7"/>
  <c r="AJ106" i="7"/>
  <c r="AH106" i="7"/>
  <c r="AG106" i="7"/>
  <c r="AD106" i="7"/>
  <c r="X106" i="7"/>
  <c r="AA106" i="7"/>
  <c r="Y106" i="7"/>
  <c r="U106" i="7"/>
  <c r="AJ17" i="7"/>
  <c r="AH17" i="7"/>
  <c r="AG17" i="7"/>
  <c r="AD17" i="7"/>
  <c r="AA17" i="7"/>
  <c r="X17" i="7"/>
  <c r="Y17" i="7"/>
  <c r="U17" i="7"/>
  <c r="AJ650" i="7"/>
  <c r="AH650" i="7"/>
  <c r="AG650" i="7"/>
  <c r="AD650" i="7"/>
  <c r="X650" i="7"/>
  <c r="AA650" i="7"/>
  <c r="Y650" i="7"/>
  <c r="U650" i="7"/>
  <c r="AJ764" i="7"/>
  <c r="AH764" i="7"/>
  <c r="AG764" i="7"/>
  <c r="AD764" i="7"/>
  <c r="AA764" i="7"/>
  <c r="Y764" i="7"/>
  <c r="U764" i="7"/>
  <c r="X764" i="7"/>
  <c r="AJ597" i="7"/>
  <c r="AG597" i="7"/>
  <c r="AD597" i="7"/>
  <c r="AH597" i="7"/>
  <c r="AA597" i="7"/>
  <c r="X597" i="7"/>
  <c r="Y597" i="7"/>
  <c r="U597" i="7"/>
  <c r="AJ581" i="7"/>
  <c r="AH581" i="7"/>
  <c r="AG581" i="7"/>
  <c r="AD581" i="7"/>
  <c r="Y581" i="7"/>
  <c r="X581" i="7"/>
  <c r="U581" i="7"/>
  <c r="AA581" i="7"/>
  <c r="AJ510" i="7"/>
  <c r="AH510" i="7"/>
  <c r="AG510" i="7"/>
  <c r="AD510" i="7"/>
  <c r="Y510" i="7"/>
  <c r="X510" i="7"/>
  <c r="AA510" i="7"/>
  <c r="U510" i="7"/>
  <c r="AJ504" i="7"/>
  <c r="AG504" i="7"/>
  <c r="AD504" i="7"/>
  <c r="AH504" i="7"/>
  <c r="AA504" i="7"/>
  <c r="X504" i="7"/>
  <c r="Y504" i="7"/>
  <c r="U504" i="7"/>
  <c r="AK482" i="7"/>
  <c r="AK484" i="7" s="1"/>
  <c r="AJ482" i="7"/>
  <c r="AJ484" i="7" s="1"/>
  <c r="AH482" i="7"/>
  <c r="AG482" i="7"/>
  <c r="AG484" i="7" s="1"/>
  <c r="AD482" i="7"/>
  <c r="AD484" i="7" s="1"/>
  <c r="AA482" i="7"/>
  <c r="AA484" i="7" s="1"/>
  <c r="Y482" i="7"/>
  <c r="AB482" i="7"/>
  <c r="AB484" i="7" s="1"/>
  <c r="X482" i="7"/>
  <c r="X484" i="7" s="1"/>
  <c r="U482" i="7"/>
  <c r="U484" i="7" s="1"/>
  <c r="AJ371" i="7"/>
  <c r="AH371" i="7"/>
  <c r="AG371" i="7"/>
  <c r="AD371" i="7"/>
  <c r="AA371" i="7"/>
  <c r="Y371" i="7"/>
  <c r="X371" i="7"/>
  <c r="U371" i="7"/>
  <c r="AJ335" i="7"/>
  <c r="AJ337" i="7" s="1"/>
  <c r="AG335" i="7"/>
  <c r="AG337" i="7" s="1"/>
  <c r="AH335" i="7"/>
  <c r="AD335" i="7"/>
  <c r="AD337" i="7" s="1"/>
  <c r="X335" i="7"/>
  <c r="X337" i="7" s="1"/>
  <c r="Y335" i="7"/>
  <c r="AA335" i="7"/>
  <c r="AA337" i="7" s="1"/>
  <c r="U335" i="7"/>
  <c r="U337" i="7" s="1"/>
  <c r="AJ251" i="7"/>
  <c r="AG251" i="7"/>
  <c r="AH251" i="7"/>
  <c r="AD251" i="7"/>
  <c r="AA251" i="7"/>
  <c r="Y251" i="7"/>
  <c r="X251" i="7"/>
  <c r="U251" i="7"/>
  <c r="AH242" i="7"/>
  <c r="AI242" i="7" s="1"/>
  <c r="Y242" i="7"/>
  <c r="Z242" i="7" s="1"/>
  <c r="AH145" i="7"/>
  <c r="AI145" i="7" s="1"/>
  <c r="Y145" i="7"/>
  <c r="Z145" i="7" s="1"/>
  <c r="AH89" i="7"/>
  <c r="Y89" i="7"/>
  <c r="Y45" i="7"/>
  <c r="AH45" i="7"/>
  <c r="AJ75" i="7"/>
  <c r="AJ76" i="7" s="1"/>
  <c r="AK75" i="7"/>
  <c r="AK76" i="7" s="1"/>
  <c r="AH75" i="7"/>
  <c r="AH76" i="7" s="1"/>
  <c r="AG75" i="7"/>
  <c r="AG76" i="7" s="1"/>
  <c r="AD75" i="7"/>
  <c r="AD76" i="7" s="1"/>
  <c r="AA75" i="7"/>
  <c r="AA76" i="7" s="1"/>
  <c r="AB75" i="7"/>
  <c r="AB76" i="7" s="1"/>
  <c r="Y75" i="7"/>
  <c r="Y76" i="7" s="1"/>
  <c r="X75" i="7"/>
  <c r="X76" i="7" s="1"/>
  <c r="U75" i="7"/>
  <c r="U76" i="7" s="1"/>
  <c r="V9" i="7"/>
  <c r="AJ794" i="7"/>
  <c r="AH794" i="7"/>
  <c r="AD794" i="7"/>
  <c r="AE794" i="7" s="1"/>
  <c r="AF794" i="7" s="1"/>
  <c r="AG794" i="7"/>
  <c r="AA794" i="7"/>
  <c r="X794" i="7"/>
  <c r="Y794" i="7"/>
  <c r="U794" i="7"/>
  <c r="AJ769" i="7"/>
  <c r="AH769" i="7"/>
  <c r="AG769" i="7"/>
  <c r="AD769" i="7"/>
  <c r="AA769" i="7"/>
  <c r="X769" i="7"/>
  <c r="Y769" i="7"/>
  <c r="U769" i="7"/>
  <c r="AJ682" i="7"/>
  <c r="AG682" i="7"/>
  <c r="AH682" i="7"/>
  <c r="AD682" i="7"/>
  <c r="AA682" i="7"/>
  <c r="Y682" i="7"/>
  <c r="X682" i="7"/>
  <c r="U682" i="7"/>
  <c r="AJ293" i="7"/>
  <c r="AG293" i="7"/>
  <c r="AH293" i="7"/>
  <c r="AD293" i="7"/>
  <c r="AA293" i="7"/>
  <c r="Y293" i="7"/>
  <c r="X293" i="7"/>
  <c r="U293" i="7"/>
  <c r="AJ113" i="7"/>
  <c r="AJ117" i="7" s="1"/>
  <c r="AG113" i="7"/>
  <c r="AG117" i="7" s="1"/>
  <c r="AH113" i="7"/>
  <c r="AD113" i="7"/>
  <c r="AD117" i="7" s="1"/>
  <c r="AA113" i="7"/>
  <c r="AA117" i="7" s="1"/>
  <c r="Y113" i="7"/>
  <c r="X113" i="7"/>
  <c r="X117" i="7" s="1"/>
  <c r="U113" i="7"/>
  <c r="U117" i="7" s="1"/>
  <c r="AJ879" i="7"/>
  <c r="AH879" i="7"/>
  <c r="AG879" i="7"/>
  <c r="AD879" i="7"/>
  <c r="AE879" i="7" s="1"/>
  <c r="AF879" i="7" s="1"/>
  <c r="AA879" i="7"/>
  <c r="Y879" i="7"/>
  <c r="X879" i="7"/>
  <c r="U879" i="7"/>
  <c r="AJ486" i="7"/>
  <c r="AH486" i="7"/>
  <c r="AG486" i="7"/>
  <c r="AD486" i="7"/>
  <c r="Y486" i="7"/>
  <c r="U486" i="7"/>
  <c r="X486" i="7"/>
  <c r="AA486" i="7"/>
  <c r="AJ393" i="7"/>
  <c r="AG393" i="7"/>
  <c r="AD393" i="7"/>
  <c r="AA393" i="7"/>
  <c r="X393" i="7"/>
  <c r="Y393" i="7"/>
  <c r="AH393" i="7"/>
  <c r="U393" i="7"/>
  <c r="AJ727" i="7"/>
  <c r="AH727" i="7"/>
  <c r="AG727" i="7"/>
  <c r="AD727" i="7"/>
  <c r="AA727" i="7"/>
  <c r="Y727" i="7"/>
  <c r="X727" i="7"/>
  <c r="U727" i="7"/>
  <c r="AJ798" i="7"/>
  <c r="AH798" i="7"/>
  <c r="AG798" i="7"/>
  <c r="AA798" i="7"/>
  <c r="AD798" i="7"/>
  <c r="Y798" i="7"/>
  <c r="X798" i="7"/>
  <c r="U798" i="7"/>
  <c r="AJ450" i="7"/>
  <c r="AJ451" i="7" s="1"/>
  <c r="AH450" i="7"/>
  <c r="AH451" i="7" s="1"/>
  <c r="AG450" i="7"/>
  <c r="AG451" i="7" s="1"/>
  <c r="AD450" i="7"/>
  <c r="AD451" i="7" s="1"/>
  <c r="Y450" i="7"/>
  <c r="Y451" i="7" s="1"/>
  <c r="X450" i="7"/>
  <c r="AA450" i="7"/>
  <c r="U450" i="7"/>
  <c r="AJ410" i="7"/>
  <c r="AJ411" i="7" s="1"/>
  <c r="AG410" i="7"/>
  <c r="AG411" i="7" s="1"/>
  <c r="AH410" i="7"/>
  <c r="AH411" i="7" s="1"/>
  <c r="AD410" i="7"/>
  <c r="AD411" i="7" s="1"/>
  <c r="AA410" i="7"/>
  <c r="AA411" i="7" s="1"/>
  <c r="Y410" i="7"/>
  <c r="Y411" i="7" s="1"/>
  <c r="X410" i="7"/>
  <c r="X411" i="7" s="1"/>
  <c r="U410" i="7"/>
  <c r="U411" i="7" s="1"/>
  <c r="AJ330" i="7"/>
  <c r="AJ331" i="7" s="1"/>
  <c r="AH330" i="7"/>
  <c r="AH331" i="7" s="1"/>
  <c r="AG330" i="7"/>
  <c r="AG331" i="7" s="1"/>
  <c r="AD330" i="7"/>
  <c r="AE330" i="7" s="1"/>
  <c r="AF330" i="7" s="1"/>
  <c r="AA330" i="7"/>
  <c r="AA331" i="7" s="1"/>
  <c r="X330" i="7"/>
  <c r="X331" i="7" s="1"/>
  <c r="Y330" i="7"/>
  <c r="Y331" i="7" s="1"/>
  <c r="U330" i="7"/>
  <c r="U331" i="7" s="1"/>
  <c r="AJ283" i="7"/>
  <c r="AH283" i="7"/>
  <c r="AG283" i="7"/>
  <c r="AD283" i="7"/>
  <c r="X283" i="7"/>
  <c r="Y283" i="7"/>
  <c r="AA283" i="7"/>
  <c r="U283" i="7"/>
  <c r="AH126" i="7"/>
  <c r="AI126" i="7" s="1"/>
  <c r="Y126" i="7"/>
  <c r="Z126" i="7" s="1"/>
  <c r="AH94" i="7"/>
  <c r="Y94" i="7"/>
  <c r="AH71" i="7"/>
  <c r="Y71" i="7"/>
  <c r="AJ931" i="7"/>
  <c r="AJ933" i="7" s="1"/>
  <c r="AH931" i="7"/>
  <c r="AG931" i="7"/>
  <c r="AG933" i="7" s="1"/>
  <c r="AD931" i="7"/>
  <c r="AD933" i="7" s="1"/>
  <c r="Y931" i="7"/>
  <c r="Y933" i="7" s="1"/>
  <c r="AA931" i="7"/>
  <c r="AA933" i="7" s="1"/>
  <c r="X931" i="7"/>
  <c r="U931" i="7"/>
  <c r="U933" i="7" s="1"/>
  <c r="AJ826" i="7"/>
  <c r="AG826" i="7"/>
  <c r="AH826" i="7"/>
  <c r="AD826" i="7"/>
  <c r="AA826" i="7"/>
  <c r="Y826" i="7"/>
  <c r="U826" i="7"/>
  <c r="X826" i="7"/>
  <c r="Y362" i="7"/>
  <c r="AH362" i="7"/>
  <c r="AH206" i="7"/>
  <c r="Y206" i="7"/>
  <c r="AH12" i="7"/>
  <c r="AI12" i="7" s="1"/>
  <c r="Y12" i="7"/>
  <c r="Z12" i="7" s="1"/>
  <c r="AH298" i="7"/>
  <c r="AI298" i="7" s="1"/>
  <c r="AK298" i="7" s="1"/>
  <c r="AL298" i="7" s="1"/>
  <c r="Y298" i="7"/>
  <c r="Z298" i="7" s="1"/>
  <c r="AJ821" i="7"/>
  <c r="AG821" i="7"/>
  <c r="AH821" i="7"/>
  <c r="AA821" i="7"/>
  <c r="AD821" i="7"/>
  <c r="AE821" i="7" s="1"/>
  <c r="AF821" i="7" s="1"/>
  <c r="Y821" i="7"/>
  <c r="X821" i="7"/>
  <c r="U821" i="7"/>
  <c r="AJ638" i="7"/>
  <c r="AH638" i="7"/>
  <c r="AG638" i="7"/>
  <c r="AD638" i="7"/>
  <c r="AA638" i="7"/>
  <c r="X638" i="7"/>
  <c r="Y638" i="7"/>
  <c r="U638" i="7"/>
  <c r="AJ598" i="7"/>
  <c r="AG598" i="7"/>
  <c r="AH598" i="7"/>
  <c r="AD598" i="7"/>
  <c r="AA598" i="7"/>
  <c r="Y598" i="7"/>
  <c r="X598" i="7"/>
  <c r="U598" i="7"/>
  <c r="AJ576" i="7"/>
  <c r="AG576" i="7"/>
  <c r="AH576" i="7"/>
  <c r="AD576" i="7"/>
  <c r="AA576" i="7"/>
  <c r="Y576" i="7"/>
  <c r="X576" i="7"/>
  <c r="U576" i="7"/>
  <c r="AJ467" i="7"/>
  <c r="AJ469" i="7" s="1"/>
  <c r="AG467" i="7"/>
  <c r="AG469" i="7" s="1"/>
  <c r="AH467" i="7"/>
  <c r="AH469" i="7" s="1"/>
  <c r="AD467" i="7"/>
  <c r="AD469" i="7" s="1"/>
  <c r="Y467" i="7"/>
  <c r="AA467" i="7"/>
  <c r="AA469" i="7" s="1"/>
  <c r="X467" i="7"/>
  <c r="X469" i="7" s="1"/>
  <c r="U467" i="7"/>
  <c r="U469" i="7" s="1"/>
  <c r="AJ370" i="7"/>
  <c r="AH370" i="7"/>
  <c r="AG370" i="7"/>
  <c r="AD370" i="7"/>
  <c r="AA370" i="7"/>
  <c r="X370" i="7"/>
  <c r="Y370" i="7"/>
  <c r="U370" i="7"/>
  <c r="AJ272" i="7"/>
  <c r="AG272" i="7"/>
  <c r="AH272" i="7"/>
  <c r="AD272" i="7"/>
  <c r="AA272" i="7"/>
  <c r="Y272" i="7"/>
  <c r="X272" i="7"/>
  <c r="U272" i="7"/>
  <c r="AJ217" i="7"/>
  <c r="AG217" i="7"/>
  <c r="AH217" i="7"/>
  <c r="AD217" i="7"/>
  <c r="AA217" i="7"/>
  <c r="Y217" i="7"/>
  <c r="X217" i="7"/>
  <c r="U217" i="7"/>
  <c r="AH705" i="7"/>
  <c r="AI705" i="7" s="1"/>
  <c r="Y705" i="7"/>
  <c r="Z705" i="7" s="1"/>
  <c r="Y591" i="7"/>
  <c r="Y593" i="7" s="1"/>
  <c r="AH591" i="7"/>
  <c r="AH551" i="7"/>
  <c r="AI551" i="7" s="1"/>
  <c r="Y551" i="7"/>
  <c r="Z551" i="7" s="1"/>
  <c r="AH476" i="7"/>
  <c r="AI476" i="7" s="1"/>
  <c r="Y476" i="7"/>
  <c r="Z476" i="7" s="1"/>
  <c r="AH290" i="7"/>
  <c r="AI290" i="7" s="1"/>
  <c r="AK290" i="7" s="1"/>
  <c r="AL290" i="7" s="1"/>
  <c r="Y290" i="7"/>
  <c r="Z290" i="7" s="1"/>
  <c r="AG892" i="7"/>
  <c r="AJ892" i="7"/>
  <c r="AH892" i="7"/>
  <c r="AD892" i="7"/>
  <c r="AA892" i="7"/>
  <c r="X892" i="7"/>
  <c r="U892" i="7"/>
  <c r="Y892" i="7"/>
  <c r="AH601" i="7"/>
  <c r="AI601" i="7" s="1"/>
  <c r="Y601" i="7"/>
  <c r="Z601" i="7" s="1"/>
  <c r="AH679" i="7"/>
  <c r="AI679" i="7" s="1"/>
  <c r="Y679" i="7"/>
  <c r="Z679" i="7" s="1"/>
  <c r="AH443" i="7"/>
  <c r="AI443" i="7" s="1"/>
  <c r="Y443" i="7"/>
  <c r="Z443" i="7" s="1"/>
  <c r="Y191" i="7"/>
  <c r="Z191" i="7" s="1"/>
  <c r="AH191" i="7"/>
  <c r="AI191" i="7" s="1"/>
  <c r="AH46" i="7"/>
  <c r="AI46" i="7" s="1"/>
  <c r="AK46" i="7" s="1"/>
  <c r="AL46" i="7" s="1"/>
  <c r="Y46" i="7"/>
  <c r="Z46" i="7" s="1"/>
  <c r="AI810" i="7"/>
  <c r="AI811" i="7" s="1"/>
  <c r="AI723" i="7"/>
  <c r="Y721" i="7"/>
  <c r="Z721" i="7" s="1"/>
  <c r="AE721" i="7"/>
  <c r="AF721" i="7" s="1"/>
  <c r="AE786" i="7"/>
  <c r="AF786" i="7" s="1"/>
  <c r="AH657" i="7"/>
  <c r="AI657" i="7" s="1"/>
  <c r="V645" i="7"/>
  <c r="W645" i="7" s="1"/>
  <c r="AE645" i="7"/>
  <c r="AF645" i="7" s="1"/>
  <c r="AE640" i="7"/>
  <c r="AF640" i="7" s="1"/>
  <c r="AH636" i="7"/>
  <c r="AI636" i="7" s="1"/>
  <c r="AE632" i="7"/>
  <c r="AF632" i="7" s="1"/>
  <c r="Y691" i="7"/>
  <c r="Z691" i="7" s="1"/>
  <c r="Y623" i="7"/>
  <c r="Z623" i="7" s="1"/>
  <c r="V716" i="7"/>
  <c r="AE716" i="7"/>
  <c r="AF716" i="7" s="1"/>
  <c r="AE711" i="7"/>
  <c r="AF711" i="7" s="1"/>
  <c r="AI768" i="7"/>
  <c r="V750" i="7"/>
  <c r="W750" i="7" s="1"/>
  <c r="AE686" i="7"/>
  <c r="AF686" i="7" s="1"/>
  <c r="AI732" i="7"/>
  <c r="AI585" i="7"/>
  <c r="Z579" i="7"/>
  <c r="AE566" i="7"/>
  <c r="AF566" i="7" s="1"/>
  <c r="AE532" i="7"/>
  <c r="AF532" i="7" s="1"/>
  <c r="AE516" i="7"/>
  <c r="AF516" i="7" s="1"/>
  <c r="AE539" i="7"/>
  <c r="AF539" i="7" s="1"/>
  <c r="AI515" i="7"/>
  <c r="AI496" i="7"/>
  <c r="AI497" i="7" s="1"/>
  <c r="Y468" i="7"/>
  <c r="Z468" i="7" s="1"/>
  <c r="V455" i="7"/>
  <c r="AE430" i="7"/>
  <c r="AI447" i="7"/>
  <c r="AE428" i="7"/>
  <c r="AE402" i="7"/>
  <c r="AF402" i="7" s="1"/>
  <c r="Z363" i="7"/>
  <c r="AE339" i="7"/>
  <c r="AE310" i="7"/>
  <c r="AF310" i="7" s="1"/>
  <c r="AI306" i="7"/>
  <c r="Y324" i="7"/>
  <c r="Z324" i="7" s="1"/>
  <c r="AE324" i="7"/>
  <c r="AF324" i="7" s="1"/>
  <c r="AI321" i="7"/>
  <c r="AE265" i="7"/>
  <c r="AF265" i="7" s="1"/>
  <c r="AE296" i="7"/>
  <c r="AF296" i="7" s="1"/>
  <c r="AI296" i="7"/>
  <c r="AE252" i="7"/>
  <c r="AF252" i="7" s="1"/>
  <c r="Z238" i="7"/>
  <c r="AE245" i="7"/>
  <c r="AF245" i="7" s="1"/>
  <c r="AI246" i="7"/>
  <c r="AE282" i="7"/>
  <c r="AF282" i="7" s="1"/>
  <c r="AI214" i="7"/>
  <c r="AE225" i="7"/>
  <c r="AF225" i="7" s="1"/>
  <c r="AE199" i="7"/>
  <c r="AF199" i="7" s="1"/>
  <c r="AE181" i="7"/>
  <c r="AF181" i="7" s="1"/>
  <c r="AE168" i="7"/>
  <c r="AF168" i="7" s="1"/>
  <c r="AE131" i="7"/>
  <c r="AF131" i="7" s="1"/>
  <c r="V105" i="7"/>
  <c r="AE105" i="7"/>
  <c r="AF105" i="7" s="1"/>
  <c r="AE100" i="7"/>
  <c r="AI100" i="7"/>
  <c r="AI101" i="7" s="1"/>
  <c r="AE77" i="7"/>
  <c r="Z65" i="7"/>
  <c r="Z52" i="7"/>
  <c r="AI50" i="7"/>
  <c r="Z28" i="7"/>
  <c r="Z33" i="7"/>
  <c r="Z34" i="7" s="1"/>
  <c r="AI14" i="7"/>
  <c r="AH120" i="7"/>
  <c r="AI120" i="7" s="1"/>
  <c r="AE109" i="7"/>
  <c r="AF109" i="7" s="1"/>
  <c r="AE60" i="7"/>
  <c r="AF60" i="7" s="1"/>
  <c r="AI54" i="7"/>
  <c r="V22" i="7"/>
  <c r="AE22" i="7"/>
  <c r="AF22" i="7" s="1"/>
  <c r="AK22" i="7" s="1"/>
  <c r="AL22" i="7" s="1"/>
  <c r="AE893" i="7"/>
  <c r="AF893" i="7" s="1"/>
  <c r="AE822" i="7"/>
  <c r="AF822" i="7" s="1"/>
  <c r="AI819" i="7"/>
  <c r="AK819" i="7" s="1"/>
  <c r="AL819" i="7" s="1"/>
  <c r="AE797" i="7"/>
  <c r="AF797" i="7" s="1"/>
  <c r="Z671" i="7"/>
  <c r="AH671" i="7"/>
  <c r="AI671" i="7" s="1"/>
  <c r="AI669" i="7"/>
  <c r="AK669" i="7" s="1"/>
  <c r="AL669" i="7" s="1"/>
  <c r="V783" i="7"/>
  <c r="AE783" i="7"/>
  <c r="AF783" i="7" s="1"/>
  <c r="AE659" i="7"/>
  <c r="AF659" i="7" s="1"/>
  <c r="AI649" i="7"/>
  <c r="AE647" i="7"/>
  <c r="AF647" i="7" s="1"/>
  <c r="Z719" i="7"/>
  <c r="AH719" i="7"/>
  <c r="AI719" i="7" s="1"/>
  <c r="V718" i="7"/>
  <c r="AE726" i="7"/>
  <c r="AF726" i="7" s="1"/>
  <c r="Z627" i="7"/>
  <c r="AH627" i="7"/>
  <c r="AI627" i="7" s="1"/>
  <c r="V625" i="7"/>
  <c r="AB625" i="7" s="1"/>
  <c r="AC625" i="7" s="1"/>
  <c r="AE713" i="7"/>
  <c r="AF713" i="7" s="1"/>
  <c r="AI742" i="7"/>
  <c r="Y778" i="7"/>
  <c r="Z778" i="7" s="1"/>
  <c r="AE772" i="7"/>
  <c r="AF772" i="7" s="1"/>
  <c r="AI615" i="7"/>
  <c r="AE740" i="7"/>
  <c r="AF740" i="7" s="1"/>
  <c r="V602" i="7"/>
  <c r="AE703" i="7"/>
  <c r="AF703" i="7" s="1"/>
  <c r="V799" i="7"/>
  <c r="W799" i="7" s="1"/>
  <c r="AE577" i="7"/>
  <c r="AF577" i="7" s="1"/>
  <c r="Y379" i="7"/>
  <c r="Z379" i="7" s="1"/>
  <c r="AE360" i="7"/>
  <c r="AF360" i="7" s="1"/>
  <c r="AE336" i="7"/>
  <c r="AF336" i="7" s="1"/>
  <c r="AE279" i="7"/>
  <c r="AF279" i="7" s="1"/>
  <c r="AE838" i="7"/>
  <c r="AF838" i="7" s="1"/>
  <c r="AE652" i="7"/>
  <c r="AF652" i="7" s="1"/>
  <c r="AE773" i="7"/>
  <c r="AF773" i="7" s="1"/>
  <c r="AE675" i="7"/>
  <c r="AF675" i="7" s="1"/>
  <c r="AE583" i="7"/>
  <c r="AF583" i="7" s="1"/>
  <c r="AE307" i="7"/>
  <c r="AF307" i="7" s="1"/>
  <c r="AE261" i="7"/>
  <c r="AF261" i="7" s="1"/>
  <c r="AE169" i="7"/>
  <c r="AF169" i="7" s="1"/>
  <c r="AE146" i="7"/>
  <c r="AF146" i="7" s="1"/>
  <c r="AH159" i="7"/>
  <c r="AI159" i="7" s="1"/>
  <c r="AE126" i="7"/>
  <c r="AF126" i="7" s="1"/>
  <c r="AE760" i="7"/>
  <c r="AF760" i="7" s="1"/>
  <c r="AE679" i="7"/>
  <c r="AF679" i="7" s="1"/>
  <c r="AJ911" i="7"/>
  <c r="AK911" i="7"/>
  <c r="AH911" i="7"/>
  <c r="AG911" i="7"/>
  <c r="AD911" i="7"/>
  <c r="AB911" i="7"/>
  <c r="Y911" i="7"/>
  <c r="AA911" i="7"/>
  <c r="X911" i="7"/>
  <c r="U911" i="7"/>
  <c r="AJ876" i="7"/>
  <c r="AH876" i="7"/>
  <c r="AG876" i="7"/>
  <c r="AD876" i="7"/>
  <c r="X876" i="7"/>
  <c r="AA876" i="7"/>
  <c r="Y876" i="7"/>
  <c r="U876" i="7"/>
  <c r="AG929" i="7"/>
  <c r="AH929" i="7"/>
  <c r="AJ929" i="7"/>
  <c r="AD929" i="7"/>
  <c r="AA929" i="7"/>
  <c r="X929" i="7"/>
  <c r="U929" i="7"/>
  <c r="Y929" i="7"/>
  <c r="AJ861" i="7"/>
  <c r="AH861" i="7"/>
  <c r="AG861" i="7"/>
  <c r="AD861" i="7"/>
  <c r="AA861" i="7"/>
  <c r="Y861" i="7"/>
  <c r="X861" i="7"/>
  <c r="U861" i="7"/>
  <c r="AJ835" i="7"/>
  <c r="AH835" i="7"/>
  <c r="AG835" i="7"/>
  <c r="X835" i="7"/>
  <c r="AA835" i="7"/>
  <c r="Y835" i="7"/>
  <c r="AD835" i="7"/>
  <c r="U835" i="7"/>
  <c r="AJ924" i="7"/>
  <c r="AH924" i="7"/>
  <c r="AG924" i="7"/>
  <c r="AD924" i="7"/>
  <c r="AA924" i="7"/>
  <c r="Y924" i="7"/>
  <c r="X924" i="7"/>
  <c r="U924" i="7"/>
  <c r="AJ896" i="7"/>
  <c r="AH896" i="7"/>
  <c r="AG896" i="7"/>
  <c r="AD896" i="7"/>
  <c r="AE896" i="7" s="1"/>
  <c r="AF896" i="7" s="1"/>
  <c r="AA896" i="7"/>
  <c r="Y896" i="7"/>
  <c r="X896" i="7"/>
  <c r="U896" i="7"/>
  <c r="AJ889" i="7"/>
  <c r="AG889" i="7"/>
  <c r="AH889" i="7"/>
  <c r="AD889" i="7"/>
  <c r="AE889" i="7" s="1"/>
  <c r="AF889" i="7" s="1"/>
  <c r="AA889" i="7"/>
  <c r="Y889" i="7"/>
  <c r="X889" i="7"/>
  <c r="U889" i="7"/>
  <c r="AJ871" i="7"/>
  <c r="AH871" i="7"/>
  <c r="AG871" i="7"/>
  <c r="AD871" i="7"/>
  <c r="X871" i="7"/>
  <c r="Y871" i="7"/>
  <c r="AA871" i="7"/>
  <c r="U871" i="7"/>
  <c r="AJ833" i="7"/>
  <c r="AH833" i="7"/>
  <c r="AG833" i="7"/>
  <c r="AD833" i="7"/>
  <c r="AA833" i="7"/>
  <c r="Y833" i="7"/>
  <c r="X833" i="7"/>
  <c r="U833" i="7"/>
  <c r="AK900" i="7"/>
  <c r="AG900" i="7"/>
  <c r="AH900" i="7"/>
  <c r="AJ900" i="7"/>
  <c r="AB900" i="7"/>
  <c r="AD900" i="7"/>
  <c r="AA900" i="7"/>
  <c r="Y900" i="7"/>
  <c r="X900" i="7"/>
  <c r="U900" i="7"/>
  <c r="AJ886" i="7"/>
  <c r="AG886" i="7"/>
  <c r="AH886" i="7"/>
  <c r="AD886" i="7"/>
  <c r="AA886" i="7"/>
  <c r="X886" i="7"/>
  <c r="Y886" i="7"/>
  <c r="U886" i="7"/>
  <c r="AJ917" i="7"/>
  <c r="AK917" i="7"/>
  <c r="AH917" i="7"/>
  <c r="AG917" i="7"/>
  <c r="AD917" i="7"/>
  <c r="AA917" i="7"/>
  <c r="AB917" i="7"/>
  <c r="Y917" i="7"/>
  <c r="U917" i="7"/>
  <c r="X917" i="7"/>
  <c r="AH823" i="7"/>
  <c r="AI823" i="7" s="1"/>
  <c r="Y823" i="7"/>
  <c r="Z823" i="7" s="1"/>
  <c r="AH673" i="7"/>
  <c r="AI673" i="7" s="1"/>
  <c r="Y673" i="7"/>
  <c r="Z673" i="7" s="1"/>
  <c r="AH784" i="7"/>
  <c r="AI784" i="7" s="1"/>
  <c r="Y784" i="7"/>
  <c r="Z784" i="7" s="1"/>
  <c r="AH781" i="7"/>
  <c r="AI781" i="7" s="1"/>
  <c r="Y781" i="7"/>
  <c r="Z781" i="7" s="1"/>
  <c r="AH793" i="7"/>
  <c r="AI793" i="7" s="1"/>
  <c r="Y793" i="7"/>
  <c r="Z793" i="7" s="1"/>
  <c r="AH629" i="7"/>
  <c r="AI629" i="7" s="1"/>
  <c r="Y629" i="7"/>
  <c r="Z629" i="7" s="1"/>
  <c r="AH714" i="7"/>
  <c r="AI714" i="7" s="1"/>
  <c r="Y714" i="7"/>
  <c r="Z714" i="7" s="1"/>
  <c r="AH799" i="7"/>
  <c r="AI799" i="7" s="1"/>
  <c r="AK799" i="7" s="1"/>
  <c r="AL799" i="7" s="1"/>
  <c r="Y799" i="7"/>
  <c r="Z799" i="7" s="1"/>
  <c r="AH802" i="7"/>
  <c r="AI802" i="7" s="1"/>
  <c r="Y802" i="7"/>
  <c r="Z802" i="7" s="1"/>
  <c r="AH680" i="7"/>
  <c r="AI680" i="7" s="1"/>
  <c r="Y680" i="7"/>
  <c r="Z680" i="7" s="1"/>
  <c r="AH677" i="7"/>
  <c r="AI677" i="7" s="1"/>
  <c r="Y677" i="7"/>
  <c r="Z677" i="7" s="1"/>
  <c r="AH584" i="7"/>
  <c r="AI584" i="7" s="1"/>
  <c r="AK584" i="7" s="1"/>
  <c r="AL584" i="7" s="1"/>
  <c r="Y584" i="7"/>
  <c r="Z584" i="7" s="1"/>
  <c r="AH524" i="7"/>
  <c r="AI524" i="7" s="1"/>
  <c r="Y524" i="7"/>
  <c r="Z524" i="7" s="1"/>
  <c r="Y474" i="7"/>
  <c r="Z474" i="7" s="1"/>
  <c r="AH474" i="7"/>
  <c r="AI474" i="7" s="1"/>
  <c r="AH416" i="7"/>
  <c r="AI416" i="7" s="1"/>
  <c r="Y416" i="7"/>
  <c r="Z416" i="7" s="1"/>
  <c r="AH424" i="7"/>
  <c r="AI424" i="7" s="1"/>
  <c r="Y424" i="7"/>
  <c r="Z424" i="7" s="1"/>
  <c r="AH407" i="7"/>
  <c r="Y407" i="7"/>
  <c r="Y385" i="7"/>
  <c r="AH385" i="7"/>
  <c r="Y365" i="7"/>
  <c r="Z365" i="7" s="1"/>
  <c r="AH365" i="7"/>
  <c r="AI365" i="7" s="1"/>
  <c r="Y314" i="7"/>
  <c r="Z314" i="7" s="1"/>
  <c r="AH314" i="7"/>
  <c r="AI314" i="7" s="1"/>
  <c r="AH313" i="7"/>
  <c r="AI313" i="7" s="1"/>
  <c r="Y313" i="7"/>
  <c r="Z313" i="7" s="1"/>
  <c r="AH263" i="7"/>
  <c r="AI263" i="7" s="1"/>
  <c r="Y263" i="7"/>
  <c r="Z263" i="7" s="1"/>
  <c r="Y818" i="7"/>
  <c r="AH818" i="7"/>
  <c r="AH670" i="7"/>
  <c r="AI670" i="7" s="1"/>
  <c r="Y670" i="7"/>
  <c r="Z670" i="7" s="1"/>
  <c r="Y660" i="7"/>
  <c r="Z660" i="7" s="1"/>
  <c r="AH660" i="7"/>
  <c r="AI660" i="7" s="1"/>
  <c r="AK660" i="7" s="1"/>
  <c r="AL660" i="7" s="1"/>
  <c r="Y648" i="7"/>
  <c r="Z648" i="7" s="1"/>
  <c r="AH648" i="7"/>
  <c r="AI648" i="7" s="1"/>
  <c r="AK648" i="7" s="1"/>
  <c r="AL648" i="7" s="1"/>
  <c r="Y791" i="7"/>
  <c r="Z791" i="7" s="1"/>
  <c r="AH791" i="7"/>
  <c r="AI791" i="7" s="1"/>
  <c r="AH626" i="7"/>
  <c r="AI626" i="7" s="1"/>
  <c r="AK626" i="7" s="1"/>
  <c r="AL626" i="7" s="1"/>
  <c r="Y626" i="7"/>
  <c r="Z626" i="7" s="1"/>
  <c r="AH741" i="7"/>
  <c r="AI741" i="7" s="1"/>
  <c r="AK741" i="7" s="1"/>
  <c r="AL741" i="7" s="1"/>
  <c r="Y741" i="7"/>
  <c r="Z741" i="7" s="1"/>
  <c r="AJ668" i="7"/>
  <c r="AH668" i="7"/>
  <c r="AG668" i="7"/>
  <c r="AD668" i="7"/>
  <c r="AE668" i="7" s="1"/>
  <c r="AF668" i="7" s="1"/>
  <c r="AA668" i="7"/>
  <c r="X668" i="7"/>
  <c r="Y668" i="7"/>
  <c r="U668" i="7"/>
  <c r="AJ646" i="7"/>
  <c r="AG646" i="7"/>
  <c r="AH646" i="7"/>
  <c r="AD646" i="7"/>
  <c r="AA646" i="7"/>
  <c r="X646" i="7"/>
  <c r="U646" i="7"/>
  <c r="Y646" i="7"/>
  <c r="AJ624" i="7"/>
  <c r="AH624" i="7"/>
  <c r="AG624" i="7"/>
  <c r="AD624" i="7"/>
  <c r="AE624" i="7" s="1"/>
  <c r="AF624" i="7" s="1"/>
  <c r="Y624" i="7"/>
  <c r="X624" i="7"/>
  <c r="AA624" i="7"/>
  <c r="U624" i="7"/>
  <c r="AJ766" i="7"/>
  <c r="AH766" i="7"/>
  <c r="AG766" i="7"/>
  <c r="AD766" i="7"/>
  <c r="AA766" i="7"/>
  <c r="X766" i="7"/>
  <c r="Y766" i="7"/>
  <c r="U766" i="7"/>
  <c r="AJ708" i="7"/>
  <c r="AH708" i="7"/>
  <c r="AG708" i="7"/>
  <c r="AA708" i="7"/>
  <c r="AD708" i="7"/>
  <c r="AE708" i="7" s="1"/>
  <c r="AF708" i="7" s="1"/>
  <c r="X708" i="7"/>
  <c r="Y708" i="7"/>
  <c r="U708" i="7"/>
  <c r="AJ688" i="7"/>
  <c r="AH688" i="7"/>
  <c r="AG688" i="7"/>
  <c r="AD688" i="7"/>
  <c r="AE688" i="7" s="1"/>
  <c r="AF688" i="7" s="1"/>
  <c r="AA688" i="7"/>
  <c r="X688" i="7"/>
  <c r="Y688" i="7"/>
  <c r="U688" i="7"/>
  <c r="AJ681" i="7"/>
  <c r="AH681" i="7"/>
  <c r="AG681" i="7"/>
  <c r="AD681" i="7"/>
  <c r="AA681" i="7"/>
  <c r="Y681" i="7"/>
  <c r="X681" i="7"/>
  <c r="U681" i="7"/>
  <c r="AJ804" i="7"/>
  <c r="AJ805" i="7" s="1"/>
  <c r="AG804" i="7"/>
  <c r="AG805" i="7" s="1"/>
  <c r="AH804" i="7"/>
  <c r="AH805" i="7" s="1"/>
  <c r="AD804" i="7"/>
  <c r="AD805" i="7" s="1"/>
  <c r="AA804" i="7"/>
  <c r="AA805" i="7" s="1"/>
  <c r="Y804" i="7"/>
  <c r="Y805" i="7" s="1"/>
  <c r="X804" i="7"/>
  <c r="X805" i="7" s="1"/>
  <c r="U804" i="7"/>
  <c r="U805" i="7" s="1"/>
  <c r="AJ560" i="7"/>
  <c r="AJ561" i="7" s="1"/>
  <c r="AG560" i="7"/>
  <c r="AG561" i="7" s="1"/>
  <c r="AH560" i="7"/>
  <c r="AH561" i="7" s="1"/>
  <c r="AD560" i="7"/>
  <c r="AD561" i="7" s="1"/>
  <c r="Y560" i="7"/>
  <c r="Y561" i="7" s="1"/>
  <c r="AA560" i="7"/>
  <c r="AA561" i="7" s="1"/>
  <c r="X560" i="7"/>
  <c r="X561" i="7" s="1"/>
  <c r="U560" i="7"/>
  <c r="U561" i="7" s="1"/>
  <c r="AJ563" i="7"/>
  <c r="AH563" i="7"/>
  <c r="AG563" i="7"/>
  <c r="AD563" i="7"/>
  <c r="X563" i="7"/>
  <c r="AA563" i="7"/>
  <c r="Y563" i="7"/>
  <c r="U563" i="7"/>
  <c r="AJ533" i="7"/>
  <c r="AK533" i="7"/>
  <c r="AG533" i="7"/>
  <c r="AH533" i="7"/>
  <c r="AD533" i="7"/>
  <c r="AB533" i="7"/>
  <c r="Y533" i="7"/>
  <c r="AA533" i="7"/>
  <c r="X533" i="7"/>
  <c r="U533" i="7"/>
  <c r="AJ525" i="7"/>
  <c r="AG525" i="7"/>
  <c r="AH525" i="7"/>
  <c r="AD525" i="7"/>
  <c r="Y525" i="7"/>
  <c r="AA525" i="7"/>
  <c r="X525" i="7"/>
  <c r="U525" i="7"/>
  <c r="AJ487" i="7"/>
  <c r="AG487" i="7"/>
  <c r="AH487" i="7"/>
  <c r="AD487" i="7"/>
  <c r="AA487" i="7"/>
  <c r="X487" i="7"/>
  <c r="Y487" i="7"/>
  <c r="U487" i="7"/>
  <c r="AJ475" i="7"/>
  <c r="AH475" i="7"/>
  <c r="AD475" i="7"/>
  <c r="AG475" i="7"/>
  <c r="AA475" i="7"/>
  <c r="Y475" i="7"/>
  <c r="X475" i="7"/>
  <c r="U475" i="7"/>
  <c r="AJ420" i="7"/>
  <c r="AH420" i="7"/>
  <c r="AG420" i="7"/>
  <c r="AD420" i="7"/>
  <c r="Y420" i="7"/>
  <c r="AA420" i="7"/>
  <c r="X420" i="7"/>
  <c r="U420" i="7"/>
  <c r="AJ446" i="7"/>
  <c r="AJ448" i="7" s="1"/>
  <c r="AH446" i="7"/>
  <c r="AH448" i="7" s="1"/>
  <c r="AG446" i="7"/>
  <c r="AG448" i="7" s="1"/>
  <c r="AD446" i="7"/>
  <c r="AD448" i="7" s="1"/>
  <c r="Y446" i="7"/>
  <c r="X446" i="7"/>
  <c r="X448" i="7" s="1"/>
  <c r="AA446" i="7"/>
  <c r="AA448" i="7" s="1"/>
  <c r="U446" i="7"/>
  <c r="U448" i="7" s="1"/>
  <c r="AJ408" i="7"/>
  <c r="AJ409" i="7" s="1"/>
  <c r="AG408" i="7"/>
  <c r="AG409" i="7" s="1"/>
  <c r="AH408" i="7"/>
  <c r="AD408" i="7"/>
  <c r="AD409" i="7" s="1"/>
  <c r="AA408" i="7"/>
  <c r="AA409" i="7" s="1"/>
  <c r="X408" i="7"/>
  <c r="X409" i="7" s="1"/>
  <c r="Y408" i="7"/>
  <c r="U408" i="7"/>
  <c r="U409" i="7" s="1"/>
  <c r="AJ369" i="7"/>
  <c r="AG369" i="7"/>
  <c r="AH369" i="7"/>
  <c r="AD369" i="7"/>
  <c r="Y369" i="7"/>
  <c r="AA369" i="7"/>
  <c r="X369" i="7"/>
  <c r="U369" i="7"/>
  <c r="AJ353" i="7"/>
  <c r="AH353" i="7"/>
  <c r="AG353" i="7"/>
  <c r="AD353" i="7"/>
  <c r="AA353" i="7"/>
  <c r="Y353" i="7"/>
  <c r="X353" i="7"/>
  <c r="U353" i="7"/>
  <c r="AJ320" i="7"/>
  <c r="AK320" i="7"/>
  <c r="AG320" i="7"/>
  <c r="AH320" i="7"/>
  <c r="AD320" i="7"/>
  <c r="X320" i="7"/>
  <c r="AB320" i="7"/>
  <c r="AA320" i="7"/>
  <c r="Y320" i="7"/>
  <c r="U320" i="7"/>
  <c r="AJ311" i="7"/>
  <c r="AG311" i="7"/>
  <c r="AH311" i="7"/>
  <c r="AD311" i="7"/>
  <c r="AA311" i="7"/>
  <c r="Y311" i="7"/>
  <c r="X311" i="7"/>
  <c r="U311" i="7"/>
  <c r="AK264" i="7"/>
  <c r="AJ264" i="7"/>
  <c r="AH264" i="7"/>
  <c r="AG264" i="7"/>
  <c r="AD264" i="7"/>
  <c r="AB264" i="7"/>
  <c r="AA264" i="7"/>
  <c r="X264" i="7"/>
  <c r="U264" i="7"/>
  <c r="Y264" i="7"/>
  <c r="AJ247" i="7"/>
  <c r="AH247" i="7"/>
  <c r="AG247" i="7"/>
  <c r="AD247" i="7"/>
  <c r="AA247" i="7"/>
  <c r="X247" i="7"/>
  <c r="X253" i="7" s="1"/>
  <c r="Y247" i="7"/>
  <c r="U247" i="7"/>
  <c r="AK257" i="7"/>
  <c r="AJ257" i="7"/>
  <c r="AH257" i="7"/>
  <c r="AD257" i="7"/>
  <c r="AE257" i="7" s="1"/>
  <c r="AF257" i="7" s="1"/>
  <c r="AB257" i="7"/>
  <c r="AA257" i="7"/>
  <c r="X257" i="7"/>
  <c r="AG257" i="7"/>
  <c r="Y257" i="7"/>
  <c r="U257" i="7"/>
  <c r="AJ218" i="7"/>
  <c r="AH218" i="7"/>
  <c r="AG218" i="7"/>
  <c r="AD218" i="7"/>
  <c r="AE218" i="7" s="1"/>
  <c r="AF218" i="7" s="1"/>
  <c r="AA218" i="7"/>
  <c r="X218" i="7"/>
  <c r="Y218" i="7"/>
  <c r="U218" i="7"/>
  <c r="AJ219" i="7"/>
  <c r="AG219" i="7"/>
  <c r="AH219" i="7"/>
  <c r="AD219" i="7"/>
  <c r="AE219" i="7" s="1"/>
  <c r="AF219" i="7" s="1"/>
  <c r="AA219" i="7"/>
  <c r="Y219" i="7"/>
  <c r="X219" i="7"/>
  <c r="U219" i="7"/>
  <c r="AJ204" i="7"/>
  <c r="AK204" i="7"/>
  <c r="AG204" i="7"/>
  <c r="AH204" i="7"/>
  <c r="AD204" i="7"/>
  <c r="AA204" i="7"/>
  <c r="AB204" i="7"/>
  <c r="Y204" i="7"/>
  <c r="X204" i="7"/>
  <c r="U204" i="7"/>
  <c r="AJ162" i="7"/>
  <c r="AJ163" i="7" s="1"/>
  <c r="AG162" i="7"/>
  <c r="AG163" i="7" s="1"/>
  <c r="AH162" i="7"/>
  <c r="AH163" i="7" s="1"/>
  <c r="AD162" i="7"/>
  <c r="AD163" i="7" s="1"/>
  <c r="AA162" i="7"/>
  <c r="AA163" i="7" s="1"/>
  <c r="Y162" i="7"/>
  <c r="Y163" i="7" s="1"/>
  <c r="X162" i="7"/>
  <c r="X163" i="7" s="1"/>
  <c r="U162" i="7"/>
  <c r="U163" i="7" s="1"/>
  <c r="AJ143" i="7"/>
  <c r="AH143" i="7"/>
  <c r="AG143" i="7"/>
  <c r="AD143" i="7"/>
  <c r="AD150" i="7" s="1"/>
  <c r="AA143" i="7"/>
  <c r="X143" i="7"/>
  <c r="X150" i="7" s="1"/>
  <c r="Y143" i="7"/>
  <c r="U143" i="7"/>
  <c r="AJ134" i="7"/>
  <c r="AG134" i="7"/>
  <c r="AH134" i="7"/>
  <c r="AA134" i="7"/>
  <c r="AD134" i="7"/>
  <c r="Y134" i="7"/>
  <c r="X134" i="7"/>
  <c r="U134" i="7"/>
  <c r="AJ155" i="7"/>
  <c r="AJ160" i="7" s="1"/>
  <c r="AH155" i="7"/>
  <c r="AG155" i="7"/>
  <c r="AG160" i="7" s="1"/>
  <c r="AD155" i="7"/>
  <c r="AD160" i="7" s="1"/>
  <c r="AA155" i="7"/>
  <c r="AA160" i="7" s="1"/>
  <c r="X155" i="7"/>
  <c r="X160" i="7" s="1"/>
  <c r="Y155" i="7"/>
  <c r="U155" i="7"/>
  <c r="U160" i="7" s="1"/>
  <c r="AJ81" i="7"/>
  <c r="AG81" i="7"/>
  <c r="AH81" i="7"/>
  <c r="AD81" i="7"/>
  <c r="AA81" i="7"/>
  <c r="X81" i="7"/>
  <c r="Y81" i="7"/>
  <c r="U81" i="7"/>
  <c r="AJ61" i="7"/>
  <c r="AG61" i="7"/>
  <c r="AH61" i="7"/>
  <c r="AD61" i="7"/>
  <c r="AA61" i="7"/>
  <c r="X61" i="7"/>
  <c r="Y61" i="7"/>
  <c r="U61" i="7"/>
  <c r="AJ39" i="7"/>
  <c r="AH39" i="7"/>
  <c r="AG39" i="7"/>
  <c r="AD39" i="7"/>
  <c r="Y39" i="7"/>
  <c r="X39" i="7"/>
  <c r="AA39" i="7"/>
  <c r="U39" i="7"/>
  <c r="AJ13" i="7"/>
  <c r="AH13" i="7"/>
  <c r="AD13" i="7"/>
  <c r="AG13" i="7"/>
  <c r="AA13" i="7"/>
  <c r="Y13" i="7"/>
  <c r="U13" i="7"/>
  <c r="X13" i="7"/>
  <c r="AG878" i="7"/>
  <c r="AH878" i="7"/>
  <c r="AJ878" i="7"/>
  <c r="AD878" i="7"/>
  <c r="AA878" i="7"/>
  <c r="X878" i="7"/>
  <c r="Y878" i="7"/>
  <c r="U878" i="7"/>
  <c r="AJ855" i="7"/>
  <c r="AG855" i="7"/>
  <c r="AH855" i="7"/>
  <c r="AD855" i="7"/>
  <c r="AA855" i="7"/>
  <c r="Y855" i="7"/>
  <c r="X855" i="7"/>
  <c r="U855" i="7"/>
  <c r="AJ872" i="7"/>
  <c r="AG872" i="7"/>
  <c r="AH872" i="7"/>
  <c r="AD872" i="7"/>
  <c r="AA872" i="7"/>
  <c r="Y872" i="7"/>
  <c r="X872" i="7"/>
  <c r="U872" i="7"/>
  <c r="AH709" i="7"/>
  <c r="AI709" i="7" s="1"/>
  <c r="Y709" i="7"/>
  <c r="Z709" i="7" s="1"/>
  <c r="AJ512" i="7"/>
  <c r="AG512" i="7"/>
  <c r="AH512" i="7"/>
  <c r="AD512" i="7"/>
  <c r="Y512" i="7"/>
  <c r="AA512" i="7"/>
  <c r="X512" i="7"/>
  <c r="U512" i="7"/>
  <c r="Y489" i="7"/>
  <c r="AH489" i="7"/>
  <c r="AH248" i="7"/>
  <c r="AI248" i="7" s="1"/>
  <c r="Y248" i="7"/>
  <c r="Z248" i="7" s="1"/>
  <c r="AH232" i="7"/>
  <c r="Y232" i="7"/>
  <c r="Y158" i="7"/>
  <c r="Z158" i="7" s="1"/>
  <c r="AH158" i="7"/>
  <c r="AI158" i="7" s="1"/>
  <c r="Y108" i="7"/>
  <c r="Z108" i="7" s="1"/>
  <c r="AH108" i="7"/>
  <c r="AI108" i="7" s="1"/>
  <c r="AH51" i="7"/>
  <c r="AI51" i="7" s="1"/>
  <c r="AK51" i="7" s="1"/>
  <c r="AL51" i="7" s="1"/>
  <c r="Y51" i="7"/>
  <c r="Z51" i="7" s="1"/>
  <c r="Y21" i="7"/>
  <c r="Z21" i="7" s="1"/>
  <c r="AH21" i="7"/>
  <c r="AI21" i="7" s="1"/>
  <c r="AJ687" i="7"/>
  <c r="AG687" i="7"/>
  <c r="AH687" i="7"/>
  <c r="AD687" i="7"/>
  <c r="AA687" i="7"/>
  <c r="Y687" i="7"/>
  <c r="X687" i="7"/>
  <c r="U687" i="7"/>
  <c r="AJ554" i="7"/>
  <c r="AH554" i="7"/>
  <c r="AG554" i="7"/>
  <c r="AD554" i="7"/>
  <c r="Y554" i="7"/>
  <c r="AA554" i="7"/>
  <c r="X554" i="7"/>
  <c r="U554" i="7"/>
  <c r="AJ473" i="7"/>
  <c r="AH473" i="7"/>
  <c r="AD473" i="7"/>
  <c r="AG473" i="7"/>
  <c r="X473" i="7"/>
  <c r="AA473" i="7"/>
  <c r="Y473" i="7"/>
  <c r="U473" i="7"/>
  <c r="AJ256" i="7"/>
  <c r="AK256" i="7"/>
  <c r="AG256" i="7"/>
  <c r="AH256" i="7"/>
  <c r="AD256" i="7"/>
  <c r="AA256" i="7"/>
  <c r="AB256" i="7"/>
  <c r="Y256" i="7"/>
  <c r="X256" i="7"/>
  <c r="U256" i="7"/>
  <c r="AH115" i="7"/>
  <c r="AI115" i="7" s="1"/>
  <c r="Y115" i="7"/>
  <c r="Z115" i="7" s="1"/>
  <c r="AH194" i="7"/>
  <c r="AI194" i="7" s="1"/>
  <c r="Y194" i="7"/>
  <c r="Z194" i="7" s="1"/>
  <c r="AJ260" i="7"/>
  <c r="AK260" i="7"/>
  <c r="AG260" i="7"/>
  <c r="AH260" i="7"/>
  <c r="AD260" i="7"/>
  <c r="AA260" i="7"/>
  <c r="AB260" i="7"/>
  <c r="Y260" i="7"/>
  <c r="X260" i="7"/>
  <c r="U260" i="7"/>
  <c r="AJ423" i="7"/>
  <c r="AH423" i="7"/>
  <c r="AD423" i="7"/>
  <c r="AE423" i="7" s="1"/>
  <c r="AF423" i="7" s="1"/>
  <c r="AG423" i="7"/>
  <c r="AA423" i="7"/>
  <c r="Y423" i="7"/>
  <c r="X423" i="7"/>
  <c r="U423" i="7"/>
  <c r="AJ332" i="7"/>
  <c r="AJ333" i="7" s="1"/>
  <c r="AG332" i="7"/>
  <c r="AG333" i="7" s="1"/>
  <c r="AH332" i="7"/>
  <c r="AH333" i="7" s="1"/>
  <c r="AD332" i="7"/>
  <c r="AD333" i="7" s="1"/>
  <c r="Y332" i="7"/>
  <c r="Y333" i="7" s="1"/>
  <c r="AA332" i="7"/>
  <c r="AA333" i="7" s="1"/>
  <c r="X332" i="7"/>
  <c r="X333" i="7" s="1"/>
  <c r="U332" i="7"/>
  <c r="U333" i="7" s="1"/>
  <c r="Y83" i="7"/>
  <c r="Z83" i="7" s="1"/>
  <c r="AH83" i="7"/>
  <c r="AI83" i="7" s="1"/>
  <c r="AJ903" i="7"/>
  <c r="AK903" i="7"/>
  <c r="AH903" i="7"/>
  <c r="AG903" i="7"/>
  <c r="AD903" i="7"/>
  <c r="AB903" i="7"/>
  <c r="AA903" i="7"/>
  <c r="Y903" i="7"/>
  <c r="X903" i="7"/>
  <c r="U903" i="7"/>
  <c r="AH462" i="7"/>
  <c r="AI462" i="7" s="1"/>
  <c r="Y462" i="7"/>
  <c r="Z462" i="7" s="1"/>
  <c r="AH228" i="7"/>
  <c r="AI228" i="7" s="1"/>
  <c r="Y228" i="7"/>
  <c r="Z228" i="7" s="1"/>
  <c r="AH66" i="7"/>
  <c r="AI66" i="7" s="1"/>
  <c r="Y66" i="7"/>
  <c r="Z66" i="7" s="1"/>
  <c r="AJ846" i="7"/>
  <c r="AH846" i="7"/>
  <c r="AG846" i="7"/>
  <c r="AD846" i="7"/>
  <c r="AA846" i="7"/>
  <c r="Y846" i="7"/>
  <c r="X846" i="7"/>
  <c r="U846" i="7"/>
  <c r="Y690" i="7"/>
  <c r="Z690" i="7" s="1"/>
  <c r="AH690" i="7"/>
  <c r="AI690" i="7" s="1"/>
  <c r="AK690" i="7" s="1"/>
  <c r="AL690" i="7" s="1"/>
  <c r="AH569" i="7"/>
  <c r="AI569" i="7" s="1"/>
  <c r="AK569" i="7" s="1"/>
  <c r="AL569" i="7" s="1"/>
  <c r="Y569" i="7"/>
  <c r="Z569" i="7" s="1"/>
  <c r="Y316" i="7"/>
  <c r="Z316" i="7" s="1"/>
  <c r="AH316" i="7"/>
  <c r="AI316" i="7" s="1"/>
  <c r="AH269" i="7"/>
  <c r="AI269" i="7" s="1"/>
  <c r="Y269" i="7"/>
  <c r="Z269" i="7" s="1"/>
  <c r="Y167" i="7"/>
  <c r="Z167" i="7" s="1"/>
  <c r="AH167" i="7"/>
  <c r="AI167" i="7" s="1"/>
  <c r="V913" i="7"/>
  <c r="W913" i="7" s="1"/>
  <c r="V839" i="7"/>
  <c r="V810" i="7"/>
  <c r="V723" i="7"/>
  <c r="AI721" i="7"/>
  <c r="V651" i="7"/>
  <c r="AB651" i="7" s="1"/>
  <c r="AC651" i="7" s="1"/>
  <c r="AI645" i="7"/>
  <c r="V641" i="7"/>
  <c r="W641" i="7" s="1"/>
  <c r="V636" i="7"/>
  <c r="Z636" i="7"/>
  <c r="AE623" i="7"/>
  <c r="AF623" i="7" s="1"/>
  <c r="Z716" i="7"/>
  <c r="AH716" i="7"/>
  <c r="AI716" i="7" s="1"/>
  <c r="V774" i="7"/>
  <c r="AE774" i="7"/>
  <c r="AF774" i="7" s="1"/>
  <c r="Y711" i="7"/>
  <c r="Z711" i="7" s="1"/>
  <c r="AI711" i="7"/>
  <c r="Y768" i="7"/>
  <c r="Z768" i="7" s="1"/>
  <c r="Y608" i="7"/>
  <c r="Z608" i="7" s="1"/>
  <c r="V752" i="7"/>
  <c r="W752" i="7" s="1"/>
  <c r="AI604" i="7"/>
  <c r="AK604" i="7" s="1"/>
  <c r="AL604" i="7" s="1"/>
  <c r="V706" i="7"/>
  <c r="AB706" i="7" s="1"/>
  <c r="AC706" i="7" s="1"/>
  <c r="Z750" i="7"/>
  <c r="AH750" i="7"/>
  <c r="AI750" i="7" s="1"/>
  <c r="Y789" i="7"/>
  <c r="Z789" i="7" s="1"/>
  <c r="AI686" i="7"/>
  <c r="V732" i="7"/>
  <c r="AI684" i="7"/>
  <c r="AK684" i="7" s="1"/>
  <c r="AL684" i="7" s="1"/>
  <c r="V585" i="7"/>
  <c r="AE579" i="7"/>
  <c r="AF579" i="7" s="1"/>
  <c r="AE567" i="7"/>
  <c r="AF567" i="7" s="1"/>
  <c r="Z557" i="7"/>
  <c r="V530" i="7"/>
  <c r="W530" i="7" s="1"/>
  <c r="V508" i="7"/>
  <c r="AB508" i="7" s="1"/>
  <c r="AC508" i="7" s="1"/>
  <c r="V515" i="7"/>
  <c r="AE496" i="7"/>
  <c r="Z455" i="7"/>
  <c r="Z456" i="7" s="1"/>
  <c r="AE455" i="7"/>
  <c r="V421" i="7"/>
  <c r="AB421" i="7" s="1"/>
  <c r="AC421" i="7" s="1"/>
  <c r="Z421" i="7"/>
  <c r="Z430" i="7"/>
  <c r="Z431" i="7" s="1"/>
  <c r="V447" i="7"/>
  <c r="V405" i="7"/>
  <c r="AI402" i="7"/>
  <c r="V376" i="7"/>
  <c r="W376" i="7" s="1"/>
  <c r="Y376" i="7"/>
  <c r="Z376" i="7" s="1"/>
  <c r="Y383" i="7"/>
  <c r="Z383" i="7" s="1"/>
  <c r="AI383" i="7"/>
  <c r="AK383" i="7" s="1"/>
  <c r="AL383" i="7" s="1"/>
  <c r="V363" i="7"/>
  <c r="AB363" i="7" s="1"/>
  <c r="AC363" i="7" s="1"/>
  <c r="V354" i="7"/>
  <c r="Y310" i="7"/>
  <c r="Z310" i="7" s="1"/>
  <c r="AI310" i="7"/>
  <c r="V306" i="7"/>
  <c r="AI324" i="7"/>
  <c r="V334" i="7"/>
  <c r="AE321" i="7"/>
  <c r="AF321" i="7" s="1"/>
  <c r="V286" i="7"/>
  <c r="AE286" i="7"/>
  <c r="AI265" i="7"/>
  <c r="V296" i="7"/>
  <c r="W296" i="7" s="1"/>
  <c r="Z252" i="7"/>
  <c r="V238" i="7"/>
  <c r="AB238" i="7" s="1"/>
  <c r="AC238" i="7" s="1"/>
  <c r="Z245" i="7"/>
  <c r="AH245" i="7"/>
  <c r="AI245" i="7" s="1"/>
  <c r="V246" i="7"/>
  <c r="W246" i="7" s="1"/>
  <c r="V214" i="7"/>
  <c r="W214" i="7" s="1"/>
  <c r="V200" i="7"/>
  <c r="AB200" i="7" s="1"/>
  <c r="AC200" i="7" s="1"/>
  <c r="V198" i="7"/>
  <c r="W198" i="7" s="1"/>
  <c r="Y181" i="7"/>
  <c r="Z181" i="7" s="1"/>
  <c r="V185" i="7"/>
  <c r="AB185" i="7" s="1"/>
  <c r="AC185" i="7" s="1"/>
  <c r="AI182" i="7"/>
  <c r="AK182" i="7" s="1"/>
  <c r="AL182" i="7" s="1"/>
  <c r="V171" i="7"/>
  <c r="AI168" i="7"/>
  <c r="V112" i="7"/>
  <c r="AB112" i="7" s="1"/>
  <c r="AC112" i="7" s="1"/>
  <c r="Y103" i="7"/>
  <c r="AI103" i="7"/>
  <c r="V145" i="7"/>
  <c r="W145" i="7" s="1"/>
  <c r="Y118" i="7"/>
  <c r="V139" i="7"/>
  <c r="Y131" i="7"/>
  <c r="Z131" i="7" s="1"/>
  <c r="AI131" i="7"/>
  <c r="V127" i="7"/>
  <c r="W127" i="7" s="1"/>
  <c r="Z105" i="7"/>
  <c r="AH105" i="7"/>
  <c r="AI105" i="7" s="1"/>
  <c r="V100" i="7"/>
  <c r="V101" i="7" s="1"/>
  <c r="V74" i="7"/>
  <c r="V28" i="7"/>
  <c r="V14" i="7"/>
  <c r="V120" i="7"/>
  <c r="W120" i="7" s="1"/>
  <c r="AC120" i="7"/>
  <c r="AI109" i="7"/>
  <c r="V149" i="7"/>
  <c r="AE149" i="7"/>
  <c r="AF149" i="7" s="1"/>
  <c r="Y60" i="7"/>
  <c r="Z60" i="7" s="1"/>
  <c r="V54" i="7"/>
  <c r="W54" i="7" s="1"/>
  <c r="Y22" i="7"/>
  <c r="Z22" i="7" s="1"/>
  <c r="V847" i="7"/>
  <c r="Y815" i="7"/>
  <c r="Y816" i="7" s="1"/>
  <c r="V807" i="7"/>
  <c r="V671" i="7"/>
  <c r="AB671" i="7" s="1"/>
  <c r="AC671" i="7" s="1"/>
  <c r="Y669" i="7"/>
  <c r="Z669" i="7" s="1"/>
  <c r="V666" i="7"/>
  <c r="V661" i="7"/>
  <c r="AE780" i="7"/>
  <c r="AF780" i="7" s="1"/>
  <c r="Y649" i="7"/>
  <c r="Z649" i="7" s="1"/>
  <c r="Y647" i="7"/>
  <c r="Z647" i="7" s="1"/>
  <c r="AI647" i="7"/>
  <c r="V643" i="7"/>
  <c r="AB643" i="7" s="1"/>
  <c r="AC643" i="7" s="1"/>
  <c r="V719" i="7"/>
  <c r="AB719" i="7" s="1"/>
  <c r="AC719" i="7" s="1"/>
  <c r="Y718" i="7"/>
  <c r="Z718" i="7" s="1"/>
  <c r="V634" i="7"/>
  <c r="AB634" i="7" s="1"/>
  <c r="AC634" i="7" s="1"/>
  <c r="V627" i="7"/>
  <c r="Z625" i="7"/>
  <c r="AE625" i="7"/>
  <c r="AF625" i="7" s="1"/>
  <c r="V621" i="7"/>
  <c r="AB621" i="7" s="1"/>
  <c r="AC621" i="7" s="1"/>
  <c r="V742" i="7"/>
  <c r="W742" i="7" s="1"/>
  <c r="AI778" i="7"/>
  <c r="AK778" i="7" s="1"/>
  <c r="AL778" i="7" s="1"/>
  <c r="AH776" i="7"/>
  <c r="AI776" i="7" s="1"/>
  <c r="AK776" i="7" s="1"/>
  <c r="AL776" i="7" s="1"/>
  <c r="V615" i="7"/>
  <c r="W615" i="7" s="1"/>
  <c r="AI740" i="7"/>
  <c r="Y763" i="7"/>
  <c r="AI710" i="7"/>
  <c r="V703" i="7"/>
  <c r="AH592" i="7"/>
  <c r="AI592" i="7" s="1"/>
  <c r="AK592" i="7" s="1"/>
  <c r="AL592" i="7" s="1"/>
  <c r="AE541" i="7"/>
  <c r="AF541" i="7" s="1"/>
  <c r="AE524" i="7"/>
  <c r="AF524" i="7" s="1"/>
  <c r="AE537" i="7"/>
  <c r="Z441" i="7"/>
  <c r="AH441" i="7"/>
  <c r="AI441" i="7" s="1"/>
  <c r="Y388" i="7"/>
  <c r="Y389" i="7" s="1"/>
  <c r="AI319" i="7"/>
  <c r="AE274" i="7"/>
  <c r="AF274" i="7" s="1"/>
  <c r="Y259" i="7"/>
  <c r="Z259" i="7" s="1"/>
  <c r="AE259" i="7"/>
  <c r="AF259" i="7" s="1"/>
  <c r="AE244" i="7"/>
  <c r="AF244" i="7" s="1"/>
  <c r="AE190" i="7"/>
  <c r="AF190" i="7" s="1"/>
  <c r="AE114" i="7"/>
  <c r="AF114" i="7" s="1"/>
  <c r="Y652" i="7"/>
  <c r="Z652" i="7" s="1"/>
  <c r="Z644" i="7"/>
  <c r="AE744" i="7"/>
  <c r="AE613" i="7"/>
  <c r="AF613" i="7" s="1"/>
  <c r="V739" i="7"/>
  <c r="AE707" i="7"/>
  <c r="AF707" i="7" s="1"/>
  <c r="AE790" i="7"/>
  <c r="AF790" i="7" s="1"/>
  <c r="Y565" i="7"/>
  <c r="Z565" i="7" s="1"/>
  <c r="AE511" i="7"/>
  <c r="AF511" i="7" s="1"/>
  <c r="AH494" i="7"/>
  <c r="AE364" i="7"/>
  <c r="AF364" i="7" s="1"/>
  <c r="AE316" i="7"/>
  <c r="AF316" i="7" s="1"/>
  <c r="AE266" i="7"/>
  <c r="AF266" i="7" s="1"/>
  <c r="Y281" i="7"/>
  <c r="Z281" i="7" s="1"/>
  <c r="AH173" i="7"/>
  <c r="AI173" i="7" s="1"/>
  <c r="AK173" i="7" s="1"/>
  <c r="AL173" i="7" s="1"/>
  <c r="V97" i="7"/>
  <c r="AH16" i="7"/>
  <c r="AI16" i="7" s="1"/>
  <c r="AJ104" i="7"/>
  <c r="AH104" i="7"/>
  <c r="AG104" i="7"/>
  <c r="AD104" i="7"/>
  <c r="AA104" i="7"/>
  <c r="AA110" i="7" s="1"/>
  <c r="Y104" i="7"/>
  <c r="X104" i="7"/>
  <c r="U104" i="7"/>
  <c r="AJ698" i="7"/>
  <c r="AG698" i="7"/>
  <c r="AH698" i="7"/>
  <c r="AD698" i="7"/>
  <c r="AA698" i="7"/>
  <c r="X698" i="7"/>
  <c r="U698" i="7"/>
  <c r="Y698" i="7"/>
  <c r="AJ570" i="7"/>
  <c r="AH570" i="7"/>
  <c r="AG570" i="7"/>
  <c r="AD570" i="7"/>
  <c r="AA570" i="7"/>
  <c r="Y570" i="7"/>
  <c r="X570" i="7"/>
  <c r="U570" i="7"/>
  <c r="AJ317" i="7"/>
  <c r="AH317" i="7"/>
  <c r="AG317" i="7"/>
  <c r="AD317" i="7"/>
  <c r="AA317" i="7"/>
  <c r="X317" i="7"/>
  <c r="Y317" i="7"/>
  <c r="U317" i="7"/>
  <c r="AH787" i="7"/>
  <c r="AI787" i="7" s="1"/>
  <c r="AK787" i="7" s="1"/>
  <c r="AL787" i="7" s="1"/>
  <c r="Y787" i="7"/>
  <c r="Z787" i="7" s="1"/>
  <c r="AJ506" i="7"/>
  <c r="AH506" i="7"/>
  <c r="AG506" i="7"/>
  <c r="AD506" i="7"/>
  <c r="X506" i="7"/>
  <c r="AA506" i="7"/>
  <c r="Y506" i="7"/>
  <c r="U506" i="7"/>
  <c r="AK350" i="7"/>
  <c r="AJ350" i="7"/>
  <c r="AH350" i="7"/>
  <c r="AG350" i="7"/>
  <c r="AD350" i="7"/>
  <c r="AA350" i="7"/>
  <c r="X350" i="7"/>
  <c r="AB350" i="7"/>
  <c r="Y350" i="7"/>
  <c r="U350" i="7"/>
  <c r="AJ295" i="7"/>
  <c r="AH295" i="7"/>
  <c r="AG295" i="7"/>
  <c r="AD295" i="7"/>
  <c r="AA295" i="7"/>
  <c r="X295" i="7"/>
  <c r="Y295" i="7"/>
  <c r="U295" i="7"/>
  <c r="AH178" i="7"/>
  <c r="Y178" i="7"/>
  <c r="AH29" i="7"/>
  <c r="AI29" i="7" s="1"/>
  <c r="Y29" i="7"/>
  <c r="Z29" i="7" s="1"/>
  <c r="AK916" i="7"/>
  <c r="AJ916" i="7"/>
  <c r="AG916" i="7"/>
  <c r="AH916" i="7"/>
  <c r="AD916" i="7"/>
  <c r="AE916" i="7" s="1"/>
  <c r="AF916" i="7" s="1"/>
  <c r="AB916" i="7"/>
  <c r="AA916" i="7"/>
  <c r="Y916" i="7"/>
  <c r="X916" i="7"/>
  <c r="U916" i="7"/>
  <c r="AJ873" i="7"/>
  <c r="AG873" i="7"/>
  <c r="AH873" i="7"/>
  <c r="AD873" i="7"/>
  <c r="AA873" i="7"/>
  <c r="X873" i="7"/>
  <c r="Y873" i="7"/>
  <c r="U873" i="7"/>
  <c r="AJ880" i="7"/>
  <c r="AG880" i="7"/>
  <c r="AH880" i="7"/>
  <c r="AD880" i="7"/>
  <c r="AA880" i="7"/>
  <c r="X880" i="7"/>
  <c r="Y880" i="7"/>
  <c r="U880" i="7"/>
  <c r="AJ857" i="7"/>
  <c r="AG857" i="7"/>
  <c r="AH857" i="7"/>
  <c r="AD857" i="7"/>
  <c r="AA857" i="7"/>
  <c r="Y857" i="7"/>
  <c r="U857" i="7"/>
  <c r="X857" i="7"/>
  <c r="AK830" i="7"/>
  <c r="AJ830" i="7"/>
  <c r="AG830" i="7"/>
  <c r="AH830" i="7"/>
  <c r="AD830" i="7"/>
  <c r="AA830" i="7"/>
  <c r="AB830" i="7"/>
  <c r="Y830" i="7"/>
  <c r="U830" i="7"/>
  <c r="X830" i="7"/>
  <c r="AJ912" i="7"/>
  <c r="AK912" i="7"/>
  <c r="AH912" i="7"/>
  <c r="AG912" i="7"/>
  <c r="AD912" i="7"/>
  <c r="AE912" i="7" s="1"/>
  <c r="AF912" i="7" s="1"/>
  <c r="AA912" i="7"/>
  <c r="X912" i="7"/>
  <c r="AB912" i="7"/>
  <c r="U912" i="7"/>
  <c r="Y912" i="7"/>
  <c r="AJ877" i="7"/>
  <c r="AH877" i="7"/>
  <c r="AG877" i="7"/>
  <c r="AD877" i="7"/>
  <c r="AA877" i="7"/>
  <c r="Y877" i="7"/>
  <c r="X877" i="7"/>
  <c r="U877" i="7"/>
  <c r="AJ922" i="7"/>
  <c r="AH922" i="7"/>
  <c r="AG922" i="7"/>
  <c r="AD922" i="7"/>
  <c r="AA922" i="7"/>
  <c r="X922" i="7"/>
  <c r="Y922" i="7"/>
  <c r="U922" i="7"/>
  <c r="AJ866" i="7"/>
  <c r="AH866" i="7"/>
  <c r="AG866" i="7"/>
  <c r="AD866" i="7"/>
  <c r="AE866" i="7" s="1"/>
  <c r="AF866" i="7" s="1"/>
  <c r="AA866" i="7"/>
  <c r="Y866" i="7"/>
  <c r="X866" i="7"/>
  <c r="U866" i="7"/>
  <c r="AJ836" i="7"/>
  <c r="AG836" i="7"/>
  <c r="AH836" i="7"/>
  <c r="AD836" i="7"/>
  <c r="AA836" i="7"/>
  <c r="Y836" i="7"/>
  <c r="X836" i="7"/>
  <c r="U836" i="7"/>
  <c r="AJ875" i="7"/>
  <c r="AG875" i="7"/>
  <c r="AH875" i="7"/>
  <c r="AD875" i="7"/>
  <c r="AA875" i="7"/>
  <c r="Y875" i="7"/>
  <c r="X875" i="7"/>
  <c r="U875" i="7"/>
  <c r="AJ859" i="7"/>
  <c r="AG859" i="7"/>
  <c r="AH859" i="7"/>
  <c r="AD859" i="7"/>
  <c r="AA859" i="7"/>
  <c r="Y859" i="7"/>
  <c r="X859" i="7"/>
  <c r="U859" i="7"/>
  <c r="AH744" i="7"/>
  <c r="Y744" i="7"/>
  <c r="AH737" i="7"/>
  <c r="AI737" i="7" s="1"/>
  <c r="AK737" i="7" s="1"/>
  <c r="AL737" i="7" s="1"/>
  <c r="Y737" i="7"/>
  <c r="Z737" i="7" s="1"/>
  <c r="AH736" i="7"/>
  <c r="AI736" i="7" s="1"/>
  <c r="Y736" i="7"/>
  <c r="Z736" i="7" s="1"/>
  <c r="AH749" i="7"/>
  <c r="Y749" i="7"/>
  <c r="Y549" i="7"/>
  <c r="Z549" i="7" s="1"/>
  <c r="AH549" i="7"/>
  <c r="AI549" i="7" s="1"/>
  <c r="AH349" i="7"/>
  <c r="AI349" i="7" s="1"/>
  <c r="Y349" i="7"/>
  <c r="Z349" i="7" s="1"/>
  <c r="AH325" i="7"/>
  <c r="AI325" i="7" s="1"/>
  <c r="Y325" i="7"/>
  <c r="Z325" i="7" s="1"/>
  <c r="AJ906" i="7"/>
  <c r="AK906" i="7"/>
  <c r="AH906" i="7"/>
  <c r="AG906" i="7"/>
  <c r="AA906" i="7"/>
  <c r="Y906" i="7"/>
  <c r="AD906" i="7"/>
  <c r="X906" i="7"/>
  <c r="U906" i="7"/>
  <c r="AB906" i="7"/>
  <c r="AK918" i="7"/>
  <c r="AJ918" i="7"/>
  <c r="AG918" i="7"/>
  <c r="AH918" i="7"/>
  <c r="AD918" i="7"/>
  <c r="AB918" i="7"/>
  <c r="AA918" i="7"/>
  <c r="X918" i="7"/>
  <c r="U918" i="7"/>
  <c r="Y918" i="7"/>
  <c r="AJ920" i="7"/>
  <c r="AJ921" i="7" s="1"/>
  <c r="AH920" i="7"/>
  <c r="AH921" i="7" s="1"/>
  <c r="AG920" i="7"/>
  <c r="AG921" i="7" s="1"/>
  <c r="AD920" i="7"/>
  <c r="AD921" i="7" s="1"/>
  <c r="Y920" i="7"/>
  <c r="Y921" i="7" s="1"/>
  <c r="X920" i="7"/>
  <c r="X921" i="7" s="1"/>
  <c r="AA920" i="7"/>
  <c r="AA921" i="7" s="1"/>
  <c r="U920" i="7"/>
  <c r="U921" i="7" s="1"/>
  <c r="AJ928" i="7"/>
  <c r="AH928" i="7"/>
  <c r="AG928" i="7"/>
  <c r="AD928" i="7"/>
  <c r="AA928" i="7"/>
  <c r="Y928" i="7"/>
  <c r="U928" i="7"/>
  <c r="X928" i="7"/>
  <c r="AJ849" i="7"/>
  <c r="AJ850" i="7" s="1"/>
  <c r="AH849" i="7"/>
  <c r="AH850" i="7" s="1"/>
  <c r="AG849" i="7"/>
  <c r="AG850" i="7" s="1"/>
  <c r="AD849" i="7"/>
  <c r="AD850" i="7" s="1"/>
  <c r="AA849" i="7"/>
  <c r="AA850" i="7" s="1"/>
  <c r="X849" i="7"/>
  <c r="X850" i="7" s="1"/>
  <c r="Y849" i="7"/>
  <c r="Y850" i="7" s="1"/>
  <c r="U849" i="7"/>
  <c r="U850" i="7" s="1"/>
  <c r="AH667" i="7"/>
  <c r="AI667" i="7" s="1"/>
  <c r="Y667" i="7"/>
  <c r="Z667" i="7" s="1"/>
  <c r="Y656" i="7"/>
  <c r="Z656" i="7" s="1"/>
  <c r="AH656" i="7"/>
  <c r="AI656" i="7" s="1"/>
  <c r="AH777" i="7"/>
  <c r="AI777" i="7" s="1"/>
  <c r="Y777" i="7"/>
  <c r="Z777" i="7" s="1"/>
  <c r="Y614" i="7"/>
  <c r="Z614" i="7" s="1"/>
  <c r="AH614" i="7"/>
  <c r="AI614" i="7" s="1"/>
  <c r="Y124" i="7"/>
  <c r="Z124" i="7" s="1"/>
  <c r="AH124" i="7"/>
  <c r="AI124" i="7" s="1"/>
  <c r="AH130" i="7"/>
  <c r="AI130" i="7" s="1"/>
  <c r="Y130" i="7"/>
  <c r="Z130" i="7" s="1"/>
  <c r="Y151" i="7"/>
  <c r="AH151" i="7"/>
  <c r="AH58" i="7"/>
  <c r="AI58" i="7" s="1"/>
  <c r="Y58" i="7"/>
  <c r="Z58" i="7" s="1"/>
  <c r="AH31" i="7"/>
  <c r="AI31" i="7" s="1"/>
  <c r="Y31" i="7"/>
  <c r="Z31" i="7" s="1"/>
  <c r="AH10" i="7"/>
  <c r="AI10" i="7" s="1"/>
  <c r="Y10" i="7"/>
  <c r="Z10" i="7" s="1"/>
  <c r="AK756" i="7"/>
  <c r="AJ756" i="7"/>
  <c r="AH756" i="7"/>
  <c r="AG756" i="7"/>
  <c r="AD756" i="7"/>
  <c r="AE756" i="7" s="1"/>
  <c r="AF756" i="7" s="1"/>
  <c r="AB756" i="7"/>
  <c r="X756" i="7"/>
  <c r="AA756" i="7"/>
  <c r="Y756" i="7"/>
  <c r="U756" i="7"/>
  <c r="AJ654" i="7"/>
  <c r="AG654" i="7"/>
  <c r="AH654" i="7"/>
  <c r="AD654" i="7"/>
  <c r="AA654" i="7"/>
  <c r="Y654" i="7"/>
  <c r="X654" i="7"/>
  <c r="U654" i="7"/>
  <c r="AJ633" i="7"/>
  <c r="AH633" i="7"/>
  <c r="AG633" i="7"/>
  <c r="AD633" i="7"/>
  <c r="X633" i="7"/>
  <c r="AA633" i="7"/>
  <c r="Y633" i="7"/>
  <c r="U633" i="7"/>
  <c r="AJ775" i="7"/>
  <c r="AG775" i="7"/>
  <c r="AH775" i="7"/>
  <c r="AD775" i="7"/>
  <c r="AA775" i="7"/>
  <c r="Y775" i="7"/>
  <c r="U775" i="7"/>
  <c r="X775" i="7"/>
  <c r="AJ603" i="7"/>
  <c r="AG603" i="7"/>
  <c r="AH603" i="7"/>
  <c r="X603" i="7"/>
  <c r="Y603" i="7"/>
  <c r="AD603" i="7"/>
  <c r="AA603" i="7"/>
  <c r="U603" i="7"/>
  <c r="AJ254" i="7"/>
  <c r="AJ255" i="7" s="1"/>
  <c r="AG254" i="7"/>
  <c r="AG255" i="7" s="1"/>
  <c r="AH254" i="7"/>
  <c r="AH255" i="7" s="1"/>
  <c r="AD254" i="7"/>
  <c r="AA254" i="7"/>
  <c r="AA255" i="7" s="1"/>
  <c r="X254" i="7"/>
  <c r="X255" i="7" s="1"/>
  <c r="Y254" i="7"/>
  <c r="Y255" i="7" s="1"/>
  <c r="U254" i="7"/>
  <c r="U255" i="7" s="1"/>
  <c r="AJ223" i="7"/>
  <c r="AH223" i="7"/>
  <c r="AG223" i="7"/>
  <c r="AD223" i="7"/>
  <c r="AE223" i="7" s="1"/>
  <c r="AF223" i="7" s="1"/>
  <c r="AA223" i="7"/>
  <c r="X223" i="7"/>
  <c r="Y223" i="7"/>
  <c r="U223" i="7"/>
  <c r="AJ172" i="7"/>
  <c r="AJ174" i="7" s="1"/>
  <c r="AG172" i="7"/>
  <c r="AG174" i="7" s="1"/>
  <c r="AH172" i="7"/>
  <c r="AA172" i="7"/>
  <c r="AA174" i="7" s="1"/>
  <c r="AD172" i="7"/>
  <c r="AD174" i="7" s="1"/>
  <c r="Y172" i="7"/>
  <c r="Y174" i="7" s="1"/>
  <c r="X172" i="7"/>
  <c r="X174" i="7" s="1"/>
  <c r="U172" i="7"/>
  <c r="U174" i="7" s="1"/>
  <c r="AJ138" i="7"/>
  <c r="AH138" i="7"/>
  <c r="AG138" i="7"/>
  <c r="AD138" i="7"/>
  <c r="AE138" i="7" s="1"/>
  <c r="AF138" i="7" s="1"/>
  <c r="X138" i="7"/>
  <c r="Y138" i="7"/>
  <c r="AA138" i="7"/>
  <c r="U138" i="7"/>
  <c r="AJ96" i="7"/>
  <c r="AG96" i="7"/>
  <c r="AH96" i="7"/>
  <c r="AD96" i="7"/>
  <c r="AA96" i="7"/>
  <c r="Y96" i="7"/>
  <c r="X96" i="7"/>
  <c r="U96" i="7"/>
  <c r="AJ47" i="7"/>
  <c r="AJ49" i="7" s="1"/>
  <c r="AH47" i="7"/>
  <c r="AG47" i="7"/>
  <c r="AG49" i="7" s="1"/>
  <c r="AD47" i="7"/>
  <c r="AD49" i="7" s="1"/>
  <c r="AA47" i="7"/>
  <c r="AA49" i="7" s="1"/>
  <c r="X47" i="7"/>
  <c r="X49" i="7" s="1"/>
  <c r="Y47" i="7"/>
  <c r="U47" i="7"/>
  <c r="U49" i="7" s="1"/>
  <c r="AJ57" i="7"/>
  <c r="AH57" i="7"/>
  <c r="AD57" i="7"/>
  <c r="AG57" i="7"/>
  <c r="AA57" i="7"/>
  <c r="X57" i="7"/>
  <c r="Y57" i="7"/>
  <c r="U57" i="7"/>
  <c r="AJ828" i="7"/>
  <c r="AH828" i="7"/>
  <c r="AG828" i="7"/>
  <c r="AD828" i="7"/>
  <c r="Y828" i="7"/>
  <c r="X828" i="7"/>
  <c r="AA828" i="7"/>
  <c r="U828" i="7"/>
  <c r="AJ785" i="7"/>
  <c r="AG785" i="7"/>
  <c r="AH785" i="7"/>
  <c r="AD785" i="7"/>
  <c r="AA785" i="7"/>
  <c r="Y785" i="7"/>
  <c r="X785" i="7"/>
  <c r="U785" i="7"/>
  <c r="AJ639" i="7"/>
  <c r="AG639" i="7"/>
  <c r="AH639" i="7"/>
  <c r="AD639" i="7"/>
  <c r="X639" i="7"/>
  <c r="Y639" i="7"/>
  <c r="AA639" i="7"/>
  <c r="U639" i="7"/>
  <c r="AJ715" i="7"/>
  <c r="AG715" i="7"/>
  <c r="AD715" i="7"/>
  <c r="AH715" i="7"/>
  <c r="AA715" i="7"/>
  <c r="Y715" i="7"/>
  <c r="X715" i="7"/>
  <c r="U715" i="7"/>
  <c r="AJ609" i="7"/>
  <c r="AH609" i="7"/>
  <c r="AG609" i="7"/>
  <c r="AD609" i="7"/>
  <c r="AA609" i="7"/>
  <c r="Y609" i="7"/>
  <c r="X609" i="7"/>
  <c r="U609" i="7"/>
  <c r="AJ700" i="7"/>
  <c r="AG700" i="7"/>
  <c r="AH700" i="7"/>
  <c r="AA700" i="7"/>
  <c r="AD700" i="7"/>
  <c r="Y700" i="7"/>
  <c r="X700" i="7"/>
  <c r="U700" i="7"/>
  <c r="AJ747" i="7"/>
  <c r="AG747" i="7"/>
  <c r="AH747" i="7"/>
  <c r="AD747" i="7"/>
  <c r="AA747" i="7"/>
  <c r="X747" i="7"/>
  <c r="Y747" i="7"/>
  <c r="U747" i="7"/>
  <c r="AJ595" i="7"/>
  <c r="AG595" i="7"/>
  <c r="AH595" i="7"/>
  <c r="AD595" i="7"/>
  <c r="Y595" i="7"/>
  <c r="AA595" i="7"/>
  <c r="X595" i="7"/>
  <c r="U595" i="7"/>
  <c r="AJ728" i="7"/>
  <c r="AG728" i="7"/>
  <c r="AH728" i="7"/>
  <c r="AD728" i="7"/>
  <c r="AE728" i="7" s="1"/>
  <c r="AF728" i="7" s="1"/>
  <c r="AA728" i="7"/>
  <c r="Y728" i="7"/>
  <c r="X728" i="7"/>
  <c r="U728" i="7"/>
  <c r="AJ578" i="7"/>
  <c r="AH578" i="7"/>
  <c r="AD578" i="7"/>
  <c r="AA578" i="7"/>
  <c r="X578" i="7"/>
  <c r="AG578" i="7"/>
  <c r="Y578" i="7"/>
  <c r="U578" i="7"/>
  <c r="AJ550" i="7"/>
  <c r="AH550" i="7"/>
  <c r="AG550" i="7"/>
  <c r="AD550" i="7"/>
  <c r="AA550" i="7"/>
  <c r="X550" i="7"/>
  <c r="Y550" i="7"/>
  <c r="U550" i="7"/>
  <c r="AK529" i="7"/>
  <c r="AJ529" i="7"/>
  <c r="AH529" i="7"/>
  <c r="AD529" i="7"/>
  <c r="AG529" i="7"/>
  <c r="AA529" i="7"/>
  <c r="Y529" i="7"/>
  <c r="AB529" i="7"/>
  <c r="X529" i="7"/>
  <c r="U529" i="7"/>
  <c r="AJ521" i="7"/>
  <c r="AG521" i="7"/>
  <c r="AH521" i="7"/>
  <c r="AD521" i="7"/>
  <c r="X521" i="7"/>
  <c r="Y521" i="7"/>
  <c r="AA521" i="7"/>
  <c r="U521" i="7"/>
  <c r="AJ491" i="7"/>
  <c r="AJ493" i="7" s="1"/>
  <c r="AH491" i="7"/>
  <c r="AH493" i="7" s="1"/>
  <c r="AG491" i="7"/>
  <c r="AG493" i="7" s="1"/>
  <c r="AD491" i="7"/>
  <c r="AD493" i="7" s="1"/>
  <c r="AA491" i="7"/>
  <c r="AA493" i="7" s="1"/>
  <c r="X491" i="7"/>
  <c r="X493" i="7" s="1"/>
  <c r="Y491" i="7"/>
  <c r="Y493" i="7" s="1"/>
  <c r="U491" i="7"/>
  <c r="U493" i="7" s="1"/>
  <c r="AJ472" i="7"/>
  <c r="AH472" i="7"/>
  <c r="AG472" i="7"/>
  <c r="AD472" i="7"/>
  <c r="AE472" i="7" s="1"/>
  <c r="AF472" i="7" s="1"/>
  <c r="Y472" i="7"/>
  <c r="AA472" i="7"/>
  <c r="X472" i="7"/>
  <c r="U472" i="7"/>
  <c r="AJ442" i="7"/>
  <c r="AG442" i="7"/>
  <c r="AD442" i="7"/>
  <c r="AH442" i="7"/>
  <c r="AA442" i="7"/>
  <c r="Y442" i="7"/>
  <c r="X442" i="7"/>
  <c r="U442" i="7"/>
  <c r="AJ415" i="7"/>
  <c r="AJ417" i="7" s="1"/>
  <c r="AG415" i="7"/>
  <c r="AG417" i="7" s="1"/>
  <c r="AD415" i="7"/>
  <c r="AD417" i="7" s="1"/>
  <c r="AH415" i="7"/>
  <c r="AA415" i="7"/>
  <c r="AA417" i="7" s="1"/>
  <c r="X415" i="7"/>
  <c r="X417" i="7" s="1"/>
  <c r="Y415" i="7"/>
  <c r="U415" i="7"/>
  <c r="U417" i="7" s="1"/>
  <c r="AJ394" i="7"/>
  <c r="AH394" i="7"/>
  <c r="AG394" i="7"/>
  <c r="AD394" i="7"/>
  <c r="Y394" i="7"/>
  <c r="X394" i="7"/>
  <c r="AA394" i="7"/>
  <c r="U394" i="7"/>
  <c r="AJ380" i="7"/>
  <c r="AG380" i="7"/>
  <c r="AH380" i="7"/>
  <c r="X380" i="7"/>
  <c r="AD380" i="7"/>
  <c r="Y380" i="7"/>
  <c r="AA380" i="7"/>
  <c r="U380" i="7"/>
  <c r="AK348" i="7"/>
  <c r="AJ348" i="7"/>
  <c r="AH348" i="7"/>
  <c r="AG348" i="7"/>
  <c r="AD348" i="7"/>
  <c r="AA348" i="7"/>
  <c r="X348" i="7"/>
  <c r="AB348" i="7"/>
  <c r="Y348" i="7"/>
  <c r="U348" i="7"/>
  <c r="AK326" i="7"/>
  <c r="AJ326" i="7"/>
  <c r="AH326" i="7"/>
  <c r="AG326" i="7"/>
  <c r="AD326" i="7"/>
  <c r="AA326" i="7"/>
  <c r="X326" i="7"/>
  <c r="AB326" i="7"/>
  <c r="Y326" i="7"/>
  <c r="U326" i="7"/>
  <c r="AJ315" i="7"/>
  <c r="AH315" i="7"/>
  <c r="AG315" i="7"/>
  <c r="AD315" i="7"/>
  <c r="AA315" i="7"/>
  <c r="X315" i="7"/>
  <c r="Y315" i="7"/>
  <c r="U315" i="7"/>
  <c r="AJ275" i="7"/>
  <c r="AH275" i="7"/>
  <c r="AG275" i="7"/>
  <c r="AD275" i="7"/>
  <c r="X275" i="7"/>
  <c r="AA275" i="7"/>
  <c r="Y275" i="7"/>
  <c r="U275" i="7"/>
  <c r="AJ258" i="7"/>
  <c r="AK258" i="7"/>
  <c r="AG258" i="7"/>
  <c r="AH258" i="7"/>
  <c r="AD258" i="7"/>
  <c r="AA258" i="7"/>
  <c r="AB258" i="7"/>
  <c r="Y258" i="7"/>
  <c r="X258" i="7"/>
  <c r="U258" i="7"/>
  <c r="AJ284" i="7"/>
  <c r="AG284" i="7"/>
  <c r="AH284" i="7"/>
  <c r="AD284" i="7"/>
  <c r="AA284" i="7"/>
  <c r="Y284" i="7"/>
  <c r="X284" i="7"/>
  <c r="U284" i="7"/>
  <c r="AK227" i="7"/>
  <c r="AK229" i="7" s="1"/>
  <c r="AJ227" i="7"/>
  <c r="AJ229" i="7" s="1"/>
  <c r="AH227" i="7"/>
  <c r="AH229" i="7" s="1"/>
  <c r="AG227" i="7"/>
  <c r="AG229" i="7" s="1"/>
  <c r="AD227" i="7"/>
  <c r="AD229" i="7" s="1"/>
  <c r="AB227" i="7"/>
  <c r="AB229" i="7" s="1"/>
  <c r="X227" i="7"/>
  <c r="X229" i="7" s="1"/>
  <c r="Y227" i="7"/>
  <c r="Y229" i="7" s="1"/>
  <c r="AA227" i="7"/>
  <c r="AA229" i="7" s="1"/>
  <c r="U227" i="7"/>
  <c r="U229" i="7" s="1"/>
  <c r="AJ189" i="7"/>
  <c r="AG189" i="7"/>
  <c r="AH189" i="7"/>
  <c r="AD189" i="7"/>
  <c r="AA189" i="7"/>
  <c r="Y189" i="7"/>
  <c r="U189" i="7"/>
  <c r="X189" i="7"/>
  <c r="AJ184" i="7"/>
  <c r="AG184" i="7"/>
  <c r="AH184" i="7"/>
  <c r="AA184" i="7"/>
  <c r="AD184" i="7"/>
  <c r="Y184" i="7"/>
  <c r="X184" i="7"/>
  <c r="U184" i="7"/>
  <c r="AJ153" i="7"/>
  <c r="AJ154" i="7" s="1"/>
  <c r="AG153" i="7"/>
  <c r="AG154" i="7" s="1"/>
  <c r="AH153" i="7"/>
  <c r="AD153" i="7"/>
  <c r="AD154" i="7" s="1"/>
  <c r="AA153" i="7"/>
  <c r="AA154" i="7" s="1"/>
  <c r="Y153" i="7"/>
  <c r="X153" i="7"/>
  <c r="X154" i="7" s="1"/>
  <c r="U153" i="7"/>
  <c r="U154" i="7" s="1"/>
  <c r="AJ119" i="7"/>
  <c r="AK119" i="7"/>
  <c r="AG119" i="7"/>
  <c r="AD119" i="7"/>
  <c r="AB119" i="7"/>
  <c r="AH119" i="7"/>
  <c r="X119" i="7"/>
  <c r="AA119" i="7"/>
  <c r="Y119" i="7"/>
  <c r="U119" i="7"/>
  <c r="AJ125" i="7"/>
  <c r="AK125" i="7"/>
  <c r="AG125" i="7"/>
  <c r="AH125" i="7"/>
  <c r="AA125" i="7"/>
  <c r="AD125" i="7"/>
  <c r="AE125" i="7" s="1"/>
  <c r="AF125" i="7" s="1"/>
  <c r="Y125" i="7"/>
  <c r="AB125" i="7"/>
  <c r="X125" i="7"/>
  <c r="U125" i="7"/>
  <c r="AJ98" i="7"/>
  <c r="AH98" i="7"/>
  <c r="AG98" i="7"/>
  <c r="AD98" i="7"/>
  <c r="AE98" i="7" s="1"/>
  <c r="AF98" i="7" s="1"/>
  <c r="AA98" i="7"/>
  <c r="Y98" i="7"/>
  <c r="X98" i="7"/>
  <c r="U98" i="7"/>
  <c r="AJ84" i="7"/>
  <c r="AG84" i="7"/>
  <c r="AH84" i="7"/>
  <c r="AD84" i="7"/>
  <c r="AA84" i="7"/>
  <c r="X84" i="7"/>
  <c r="Y84" i="7"/>
  <c r="U84" i="7"/>
  <c r="AJ53" i="7"/>
  <c r="AG53" i="7"/>
  <c r="AH53" i="7"/>
  <c r="AD53" i="7"/>
  <c r="AE53" i="7" s="1"/>
  <c r="AF53" i="7" s="1"/>
  <c r="AA53" i="7"/>
  <c r="Y53" i="7"/>
  <c r="X53" i="7"/>
  <c r="U53" i="7"/>
  <c r="AJ23" i="7"/>
  <c r="AJ25" i="7" s="1"/>
  <c r="AH23" i="7"/>
  <c r="AG23" i="7"/>
  <c r="AG25" i="7" s="1"/>
  <c r="AD23" i="7"/>
  <c r="AD25" i="7" s="1"/>
  <c r="AA23" i="7"/>
  <c r="AA25" i="7" s="1"/>
  <c r="X23" i="7"/>
  <c r="X25" i="7" s="1"/>
  <c r="Y23" i="7"/>
  <c r="U23" i="7"/>
  <c r="U25" i="7" s="1"/>
  <c r="AK123" i="7"/>
  <c r="AJ123" i="7"/>
  <c r="AG123" i="7"/>
  <c r="AH123" i="7"/>
  <c r="AA123" i="7"/>
  <c r="AB123" i="7"/>
  <c r="AD123" i="7"/>
  <c r="Y123" i="7"/>
  <c r="X123" i="7"/>
  <c r="U123" i="7"/>
  <c r="AJ30" i="7"/>
  <c r="AJ32" i="7" s="1"/>
  <c r="AG30" i="7"/>
  <c r="AH30" i="7"/>
  <c r="AD30" i="7"/>
  <c r="AA30" i="7"/>
  <c r="AA32" i="7" s="1"/>
  <c r="X30" i="7"/>
  <c r="Y30" i="7"/>
  <c r="U30" i="7"/>
  <c r="AJ820" i="7"/>
  <c r="AJ825" i="7" s="1"/>
  <c r="AH820" i="7"/>
  <c r="AG820" i="7"/>
  <c r="AD820" i="7"/>
  <c r="AD824" i="7" s="1"/>
  <c r="X820" i="7"/>
  <c r="Y820" i="7"/>
  <c r="U820" i="7"/>
  <c r="AA820" i="7"/>
  <c r="AA825" i="7" s="1"/>
  <c r="AJ662" i="7"/>
  <c r="AG662" i="7"/>
  <c r="AH662" i="7"/>
  <c r="AD662" i="7"/>
  <c r="AA662" i="7"/>
  <c r="X662" i="7"/>
  <c r="Y662" i="7"/>
  <c r="U662" i="7"/>
  <c r="AJ720" i="7"/>
  <c r="AG720" i="7"/>
  <c r="AH720" i="7"/>
  <c r="AD720" i="7"/>
  <c r="AA720" i="7"/>
  <c r="Y720" i="7"/>
  <c r="X720" i="7"/>
  <c r="U720" i="7"/>
  <c r="AJ617" i="7"/>
  <c r="AH617" i="7"/>
  <c r="AG617" i="7"/>
  <c r="AD617" i="7"/>
  <c r="X617" i="7"/>
  <c r="AA617" i="7"/>
  <c r="Y617" i="7"/>
  <c r="U617" i="7"/>
  <c r="AJ753" i="7"/>
  <c r="AK753" i="7"/>
  <c r="AG753" i="7"/>
  <c r="AH753" i="7"/>
  <c r="AD753" i="7"/>
  <c r="AE753" i="7" s="1"/>
  <c r="AF753" i="7" s="1"/>
  <c r="AA753" i="7"/>
  <c r="AB753" i="7"/>
  <c r="X753" i="7"/>
  <c r="U753" i="7"/>
  <c r="Y753" i="7"/>
  <c r="AJ697" i="7"/>
  <c r="AH697" i="7"/>
  <c r="AG697" i="7"/>
  <c r="AD697" i="7"/>
  <c r="AA697" i="7"/>
  <c r="Y697" i="7"/>
  <c r="U697" i="7"/>
  <c r="X697" i="7"/>
  <c r="AJ212" i="7"/>
  <c r="AJ215" i="7" s="1"/>
  <c r="AG212" i="7"/>
  <c r="AG215" i="7" s="1"/>
  <c r="AH212" i="7"/>
  <c r="AD212" i="7"/>
  <c r="AD215" i="7" s="1"/>
  <c r="AA212" i="7"/>
  <c r="AA215" i="7" s="1"/>
  <c r="X212" i="7"/>
  <c r="X215" i="7" s="1"/>
  <c r="Y212" i="7"/>
  <c r="U212" i="7"/>
  <c r="U215" i="7" s="1"/>
  <c r="AJ180" i="7"/>
  <c r="AH180" i="7"/>
  <c r="AG180" i="7"/>
  <c r="AD180" i="7"/>
  <c r="AA180" i="7"/>
  <c r="X180" i="7"/>
  <c r="Y180" i="7"/>
  <c r="U180" i="7"/>
  <c r="AK129" i="7"/>
  <c r="AJ129" i="7"/>
  <c r="AH129" i="7"/>
  <c r="AG129" i="7"/>
  <c r="AD129" i="7"/>
  <c r="AB129" i="7"/>
  <c r="AA129" i="7"/>
  <c r="Y129" i="7"/>
  <c r="X129" i="7"/>
  <c r="U129" i="7"/>
  <c r="AJ909" i="7"/>
  <c r="AK909" i="7"/>
  <c r="AH909" i="7"/>
  <c r="AG909" i="7"/>
  <c r="AD909" i="7"/>
  <c r="AE909" i="7" s="1"/>
  <c r="AF909" i="7" s="1"/>
  <c r="AA909" i="7"/>
  <c r="AB909" i="7"/>
  <c r="Y909" i="7"/>
  <c r="X909" i="7"/>
  <c r="U909" i="7"/>
  <c r="AG844" i="7"/>
  <c r="AH844" i="7"/>
  <c r="AJ844" i="7"/>
  <c r="AD844" i="7"/>
  <c r="AA844" i="7"/>
  <c r="X844" i="7"/>
  <c r="U844" i="7"/>
  <c r="Y844" i="7"/>
  <c r="AJ618" i="7"/>
  <c r="AG618" i="7"/>
  <c r="AD618" i="7"/>
  <c r="AH618" i="7"/>
  <c r="AA618" i="7"/>
  <c r="X618" i="7"/>
  <c r="Y618" i="7"/>
  <c r="U618" i="7"/>
  <c r="AJ759" i="7"/>
  <c r="AJ762" i="7" s="1"/>
  <c r="AG759" i="7"/>
  <c r="AG762" i="7" s="1"/>
  <c r="AH759" i="7"/>
  <c r="AH762" i="7" s="1"/>
  <c r="AD759" i="7"/>
  <c r="AA759" i="7"/>
  <c r="AA762" i="7" s="1"/>
  <c r="X759" i="7"/>
  <c r="X762" i="7" s="1"/>
  <c r="Y759" i="7"/>
  <c r="Y762" i="7" s="1"/>
  <c r="U759" i="7"/>
  <c r="U762" i="7" s="1"/>
  <c r="AK531" i="7"/>
  <c r="AJ531" i="7"/>
  <c r="AH531" i="7"/>
  <c r="AG531" i="7"/>
  <c r="AD531" i="7"/>
  <c r="AB531" i="7"/>
  <c r="Y531" i="7"/>
  <c r="AA531" i="7"/>
  <c r="U531" i="7"/>
  <c r="X531" i="7"/>
  <c r="AJ434" i="7"/>
  <c r="AJ435" i="7" s="1"/>
  <c r="AK434" i="7"/>
  <c r="AK435" i="7" s="1"/>
  <c r="AH434" i="7"/>
  <c r="AG434" i="7"/>
  <c r="AG435" i="7" s="1"/>
  <c r="AD434" i="7"/>
  <c r="AE434" i="7" s="1"/>
  <c r="AF434" i="7" s="1"/>
  <c r="X434" i="7"/>
  <c r="X435" i="7" s="1"/>
  <c r="AB434" i="7"/>
  <c r="AB435" i="7" s="1"/>
  <c r="AA434" i="7"/>
  <c r="AA435" i="7" s="1"/>
  <c r="Y434" i="7"/>
  <c r="U434" i="7"/>
  <c r="U435" i="7" s="1"/>
  <c r="AJ352" i="7"/>
  <c r="AG352" i="7"/>
  <c r="AH352" i="7"/>
  <c r="AD352" i="7"/>
  <c r="X352" i="7"/>
  <c r="X355" i="7" s="1"/>
  <c r="Y352" i="7"/>
  <c r="AA352" i="7"/>
  <c r="AA355" i="7" s="1"/>
  <c r="U352" i="7"/>
  <c r="AJ796" i="7"/>
  <c r="AJ800" i="7" s="1"/>
  <c r="AG796" i="7"/>
  <c r="AH796" i="7"/>
  <c r="AD796" i="7"/>
  <c r="AA796" i="7"/>
  <c r="Y796" i="7"/>
  <c r="U796" i="7"/>
  <c r="X796" i="7"/>
  <c r="AJ725" i="7"/>
  <c r="AG725" i="7"/>
  <c r="AH725" i="7"/>
  <c r="AD725" i="7"/>
  <c r="AA725" i="7"/>
  <c r="Y725" i="7"/>
  <c r="X725" i="7"/>
  <c r="U725" i="7"/>
  <c r="AK587" i="7"/>
  <c r="AK589" i="7" s="1"/>
  <c r="AJ587" i="7"/>
  <c r="AJ589" i="7" s="1"/>
  <c r="AH587" i="7"/>
  <c r="AH589" i="7" s="1"/>
  <c r="AG587" i="7"/>
  <c r="AG589" i="7" s="1"/>
  <c r="AD587" i="7"/>
  <c r="AD589" i="7" s="1"/>
  <c r="Y587" i="7"/>
  <c r="Y589" i="7" s="1"/>
  <c r="AB587" i="7"/>
  <c r="AB589" i="7" s="1"/>
  <c r="X587" i="7"/>
  <c r="X589" i="7" s="1"/>
  <c r="AA587" i="7"/>
  <c r="AA589" i="7" s="1"/>
  <c r="U587" i="7"/>
  <c r="U589" i="7" s="1"/>
  <c r="Y471" i="7"/>
  <c r="Z471" i="7" s="1"/>
  <c r="AH471" i="7"/>
  <c r="AI471" i="7" s="1"/>
  <c r="AH436" i="7"/>
  <c r="Y436" i="7"/>
  <c r="Y391" i="7"/>
  <c r="Z391" i="7" s="1"/>
  <c r="AH391" i="7"/>
  <c r="AI391" i="7" s="1"/>
  <c r="AH356" i="7"/>
  <c r="Y356" i="7"/>
  <c r="AH303" i="7"/>
  <c r="Y303" i="7"/>
  <c r="AH237" i="7"/>
  <c r="AI237" i="7" s="1"/>
  <c r="Y237" i="7"/>
  <c r="Z237" i="7" s="1"/>
  <c r="AH164" i="7"/>
  <c r="Y164" i="7"/>
  <c r="AH144" i="7"/>
  <c r="AI144" i="7" s="1"/>
  <c r="Y144" i="7"/>
  <c r="Z144" i="7" s="1"/>
  <c r="AH156" i="7"/>
  <c r="AI156" i="7" s="1"/>
  <c r="Y156" i="7"/>
  <c r="Z156" i="7" s="1"/>
  <c r="AH87" i="7"/>
  <c r="AH88" i="7" s="1"/>
  <c r="Y87" i="7"/>
  <c r="Y88" i="7" s="1"/>
  <c r="Y64" i="7"/>
  <c r="AH64" i="7"/>
  <c r="AH42" i="7"/>
  <c r="Y42" i="7"/>
  <c r="AJ901" i="7"/>
  <c r="AK901" i="7"/>
  <c r="AH901" i="7"/>
  <c r="AG901" i="7"/>
  <c r="AD901" i="7"/>
  <c r="AA901" i="7"/>
  <c r="AB901" i="7"/>
  <c r="Y901" i="7"/>
  <c r="X901" i="7"/>
  <c r="U901" i="7"/>
  <c r="Y152" i="7"/>
  <c r="Z152" i="7" s="1"/>
  <c r="AH152" i="7"/>
  <c r="AI152" i="7" s="1"/>
  <c r="AH92" i="7"/>
  <c r="AH93" i="7" s="1"/>
  <c r="Y92" i="7"/>
  <c r="Y93" i="7" s="1"/>
  <c r="AH36" i="7"/>
  <c r="Y36" i="7"/>
  <c r="Y37" i="7" s="1"/>
  <c r="AJ287" i="7"/>
  <c r="AH287" i="7"/>
  <c r="AD287" i="7"/>
  <c r="AG287" i="7"/>
  <c r="AA287" i="7"/>
  <c r="X287" i="7"/>
  <c r="Y287" i="7"/>
  <c r="U287" i="7"/>
  <c r="AH279" i="7"/>
  <c r="AI279" i="7" s="1"/>
  <c r="Y279" i="7"/>
  <c r="Z279" i="7" s="1"/>
  <c r="AH292" i="7"/>
  <c r="AI292" i="7" s="1"/>
  <c r="Y292" i="7"/>
  <c r="Z292" i="7" s="1"/>
  <c r="AJ782" i="7"/>
  <c r="AH782" i="7"/>
  <c r="AG782" i="7"/>
  <c r="AD782" i="7"/>
  <c r="AE782" i="7" s="1"/>
  <c r="AF782" i="7" s="1"/>
  <c r="AA782" i="7"/>
  <c r="Y782" i="7"/>
  <c r="X782" i="7"/>
  <c r="U782" i="7"/>
  <c r="AJ770" i="7"/>
  <c r="AG770" i="7"/>
  <c r="AH770" i="7"/>
  <c r="AD770" i="7"/>
  <c r="AA770" i="7"/>
  <c r="Y770" i="7"/>
  <c r="X770" i="7"/>
  <c r="U770" i="7"/>
  <c r="AJ757" i="7"/>
  <c r="AK757" i="7"/>
  <c r="AG757" i="7"/>
  <c r="AH757" i="7"/>
  <c r="AD757" i="7"/>
  <c r="AA757" i="7"/>
  <c r="AB757" i="7"/>
  <c r="Y757" i="7"/>
  <c r="X757" i="7"/>
  <c r="U757" i="7"/>
  <c r="AJ526" i="7"/>
  <c r="AH526" i="7"/>
  <c r="AG526" i="7"/>
  <c r="AD526" i="7"/>
  <c r="AA526" i="7"/>
  <c r="Y526" i="7"/>
  <c r="X526" i="7"/>
  <c r="U526" i="7"/>
  <c r="AJ439" i="7"/>
  <c r="AG439" i="7"/>
  <c r="AH439" i="7"/>
  <c r="AD439" i="7"/>
  <c r="AA439" i="7"/>
  <c r="X439" i="7"/>
  <c r="Y439" i="7"/>
  <c r="U439" i="7"/>
  <c r="AJ346" i="7"/>
  <c r="AK346" i="7"/>
  <c r="AG346" i="7"/>
  <c r="AH346" i="7"/>
  <c r="AD346" i="7"/>
  <c r="AB346" i="7"/>
  <c r="Y346" i="7"/>
  <c r="AA346" i="7"/>
  <c r="X346" i="7"/>
  <c r="U346" i="7"/>
  <c r="AJ230" i="7"/>
  <c r="AJ231" i="7" s="1"/>
  <c r="AH230" i="7"/>
  <c r="AH231" i="7" s="1"/>
  <c r="AG230" i="7"/>
  <c r="AG231" i="7" s="1"/>
  <c r="AD230" i="7"/>
  <c r="AD231" i="7" s="1"/>
  <c r="X230" i="7"/>
  <c r="X231" i="7" s="1"/>
  <c r="AA230" i="7"/>
  <c r="AA231" i="7" s="1"/>
  <c r="Y230" i="7"/>
  <c r="Y231" i="7" s="1"/>
  <c r="U230" i="7"/>
  <c r="U231" i="7" s="1"/>
  <c r="AJ868" i="7"/>
  <c r="AJ869" i="7" s="1"/>
  <c r="AG868" i="7"/>
  <c r="AG869" i="7" s="1"/>
  <c r="AH868" i="7"/>
  <c r="AH869" i="7" s="1"/>
  <c r="AD868" i="7"/>
  <c r="AD869" i="7" s="1"/>
  <c r="AA868" i="7"/>
  <c r="AA869" i="7" s="1"/>
  <c r="X868" i="7"/>
  <c r="X869" i="7" s="1"/>
  <c r="U868" i="7"/>
  <c r="U869" i="7" s="1"/>
  <c r="Y868" i="7"/>
  <c r="Y869" i="7" s="1"/>
  <c r="Y583" i="7"/>
  <c r="Z583" i="7" s="1"/>
  <c r="AH583" i="7"/>
  <c r="AI583" i="7" s="1"/>
  <c r="AH535" i="7"/>
  <c r="AI535" i="7" s="1"/>
  <c r="Y535" i="7"/>
  <c r="Z535" i="7" s="1"/>
  <c r="Y547" i="7"/>
  <c r="Z547" i="7" s="1"/>
  <c r="AH547" i="7"/>
  <c r="AI547" i="7" s="1"/>
  <c r="Y505" i="7"/>
  <c r="Z505" i="7" s="1"/>
  <c r="AH505" i="7"/>
  <c r="AI505" i="7" s="1"/>
  <c r="Y364" i="7"/>
  <c r="Z364" i="7" s="1"/>
  <c r="AH364" i="7"/>
  <c r="AI364" i="7" s="1"/>
  <c r="AH222" i="7"/>
  <c r="AI222" i="7" s="1"/>
  <c r="Y222" i="7"/>
  <c r="Z222" i="7" s="1"/>
  <c r="AE913" i="7"/>
  <c r="AF913" i="7" s="1"/>
  <c r="AI841" i="7"/>
  <c r="AK841" i="7" s="1"/>
  <c r="AL841" i="7" s="1"/>
  <c r="Y810" i="7"/>
  <c r="AE810" i="7"/>
  <c r="Y723" i="7"/>
  <c r="Z723" i="7" s="1"/>
  <c r="AE723" i="7"/>
  <c r="AF723" i="7" s="1"/>
  <c r="V664" i="7"/>
  <c r="AI786" i="7"/>
  <c r="V657" i="7"/>
  <c r="AB657" i="7" s="1"/>
  <c r="AC657" i="7" s="1"/>
  <c r="AE657" i="7"/>
  <c r="AF657" i="7" s="1"/>
  <c r="Z651" i="7"/>
  <c r="AH651" i="7"/>
  <c r="AI651" i="7" s="1"/>
  <c r="Y645" i="7"/>
  <c r="Z645" i="7" s="1"/>
  <c r="AE641" i="7"/>
  <c r="AF641" i="7" s="1"/>
  <c r="Y640" i="7"/>
  <c r="Z640" i="7" s="1"/>
  <c r="V691" i="7"/>
  <c r="AE691" i="7"/>
  <c r="AF691" i="7" s="1"/>
  <c r="AI623" i="7"/>
  <c r="V619" i="7"/>
  <c r="W619" i="7" s="1"/>
  <c r="AE619" i="7"/>
  <c r="AF619" i="7" s="1"/>
  <c r="V768" i="7"/>
  <c r="AE768" i="7"/>
  <c r="AF768" i="7" s="1"/>
  <c r="AI752" i="7"/>
  <c r="Y604" i="7"/>
  <c r="Z604" i="7" s="1"/>
  <c r="V789" i="7"/>
  <c r="AE789" i="7"/>
  <c r="AF789" i="7" s="1"/>
  <c r="Y686" i="7"/>
  <c r="Z686" i="7" s="1"/>
  <c r="AE732" i="7"/>
  <c r="AF732" i="7" s="1"/>
  <c r="Y684" i="7"/>
  <c r="Z684" i="7" s="1"/>
  <c r="Y585" i="7"/>
  <c r="Z585" i="7" s="1"/>
  <c r="V567" i="7"/>
  <c r="AB567" i="7" s="1"/>
  <c r="AC567" i="7" s="1"/>
  <c r="V557" i="7"/>
  <c r="AE557" i="7"/>
  <c r="AE558" i="7" s="1"/>
  <c r="AI532" i="7"/>
  <c r="Z530" i="7"/>
  <c r="AE530" i="7"/>
  <c r="AF530" i="7" s="1"/>
  <c r="AL530" i="7"/>
  <c r="Z516" i="7"/>
  <c r="AE508" i="7"/>
  <c r="AF508" i="7" s="1"/>
  <c r="Z539" i="7"/>
  <c r="AE515" i="7"/>
  <c r="AF515" i="7" s="1"/>
  <c r="V468" i="7"/>
  <c r="AE468" i="7"/>
  <c r="AF468" i="7" s="1"/>
  <c r="AE421" i="7"/>
  <c r="AF421" i="7" s="1"/>
  <c r="AH430" i="7"/>
  <c r="Y447" i="7"/>
  <c r="Z447" i="7" s="1"/>
  <c r="AE447" i="7"/>
  <c r="AF447" i="7" s="1"/>
  <c r="AI428" i="7"/>
  <c r="AI429" i="7" s="1"/>
  <c r="Z405" i="7"/>
  <c r="Z406" i="7" s="1"/>
  <c r="AE405" i="7"/>
  <c r="Y402" i="7"/>
  <c r="Z402" i="7" s="1"/>
  <c r="AE376" i="7"/>
  <c r="AF376" i="7" s="1"/>
  <c r="AE363" i="7"/>
  <c r="AF363" i="7" s="1"/>
  <c r="AE354" i="7"/>
  <c r="AF354" i="7" s="1"/>
  <c r="AE306" i="7"/>
  <c r="Y265" i="7"/>
  <c r="Z265" i="7" s="1"/>
  <c r="AE238" i="7"/>
  <c r="AF238" i="7" s="1"/>
  <c r="AE246" i="7"/>
  <c r="AF246" i="7" s="1"/>
  <c r="AE214" i="7"/>
  <c r="AF214" i="7" s="1"/>
  <c r="AE200" i="7"/>
  <c r="AF200" i="7" s="1"/>
  <c r="Y198" i="7"/>
  <c r="Z198" i="7" s="1"/>
  <c r="AE198" i="7"/>
  <c r="AF198" i="7" s="1"/>
  <c r="AI181" i="7"/>
  <c r="AE185" i="7"/>
  <c r="AF185" i="7" s="1"/>
  <c r="AE112" i="7"/>
  <c r="AF112" i="7" s="1"/>
  <c r="AE145" i="7"/>
  <c r="AF145" i="7" s="1"/>
  <c r="AE118" i="7"/>
  <c r="AE127" i="7"/>
  <c r="AF127" i="7" s="1"/>
  <c r="Y100" i="7"/>
  <c r="AI77" i="7"/>
  <c r="AI78" i="7" s="1"/>
  <c r="AE74" i="7"/>
  <c r="AL74" i="7"/>
  <c r="V52" i="7"/>
  <c r="AE52" i="7"/>
  <c r="AF52" i="7" s="1"/>
  <c r="Y50" i="7"/>
  <c r="AE28" i="7"/>
  <c r="Y14" i="7"/>
  <c r="Z14" i="7" s="1"/>
  <c r="AE14" i="7"/>
  <c r="AF14" i="7" s="1"/>
  <c r="AE120" i="7"/>
  <c r="AF120" i="7" s="1"/>
  <c r="AL120" i="7"/>
  <c r="Y109" i="7"/>
  <c r="Z109" i="7" s="1"/>
  <c r="Z149" i="7"/>
  <c r="AH149" i="7"/>
  <c r="AI149" i="7" s="1"/>
  <c r="AI60" i="7"/>
  <c r="Y54" i="7"/>
  <c r="Z54" i="7" s="1"/>
  <c r="AE54" i="7"/>
  <c r="AF54" i="7" s="1"/>
  <c r="V898" i="7"/>
  <c r="V899" i="7" s="1"/>
  <c r="AE898" i="7"/>
  <c r="AE847" i="7"/>
  <c r="AF847" i="7" s="1"/>
  <c r="V819" i="7"/>
  <c r="AE671" i="7"/>
  <c r="AF671" i="7" s="1"/>
  <c r="Z666" i="7"/>
  <c r="AE666" i="7"/>
  <c r="AF666" i="7" s="1"/>
  <c r="Z661" i="7"/>
  <c r="AH661" i="7"/>
  <c r="AI661" i="7" s="1"/>
  <c r="AI659" i="7"/>
  <c r="V655" i="7"/>
  <c r="AE655" i="7"/>
  <c r="AF655" i="7" s="1"/>
  <c r="V649" i="7"/>
  <c r="AE643" i="7"/>
  <c r="AF643" i="7" s="1"/>
  <c r="AE719" i="7"/>
  <c r="AF719" i="7" s="1"/>
  <c r="AE718" i="7"/>
  <c r="AF718" i="7" s="1"/>
  <c r="AI718" i="7"/>
  <c r="Z634" i="7"/>
  <c r="AE634" i="7"/>
  <c r="AF634" i="7" s="1"/>
  <c r="AE627" i="7"/>
  <c r="AF627" i="7" s="1"/>
  <c r="Z621" i="7"/>
  <c r="Y742" i="7"/>
  <c r="Z742" i="7" s="1"/>
  <c r="AE742" i="7"/>
  <c r="AF742" i="7" s="1"/>
  <c r="V776" i="7"/>
  <c r="AB776" i="7" s="1"/>
  <c r="AC776" i="7" s="1"/>
  <c r="Y615" i="7"/>
  <c r="Z615" i="7" s="1"/>
  <c r="AE615" i="7"/>
  <c r="AF615" i="7" s="1"/>
  <c r="Y740" i="7"/>
  <c r="Z740" i="7" s="1"/>
  <c r="Z492" i="7"/>
  <c r="AE440" i="7"/>
  <c r="AF440" i="7" s="1"/>
  <c r="AE400" i="7"/>
  <c r="AF400" i="7" s="1"/>
  <c r="AE345" i="7"/>
  <c r="AF345" i="7" s="1"/>
  <c r="Y347" i="7"/>
  <c r="Z347" i="7" s="1"/>
  <c r="Y319" i="7"/>
  <c r="AH312" i="7"/>
  <c r="AI312" i="7" s="1"/>
  <c r="AH249" i="7"/>
  <c r="AI249" i="7" s="1"/>
  <c r="Y244" i="7"/>
  <c r="Z244" i="7" s="1"/>
  <c r="AE241" i="7"/>
  <c r="AF241" i="7" s="1"/>
  <c r="AE213" i="7"/>
  <c r="AF213" i="7" s="1"/>
  <c r="Y190" i="7"/>
  <c r="Z190" i="7" s="1"/>
  <c r="Y114" i="7"/>
  <c r="Z114" i="7" s="1"/>
  <c r="AH82" i="7"/>
  <c r="AI82" i="7" s="1"/>
  <c r="AK82" i="7" s="1"/>
  <c r="AL82" i="7" s="1"/>
  <c r="AH808" i="7"/>
  <c r="AI808" i="7" s="1"/>
  <c r="AK808" i="7" s="1"/>
  <c r="AL808" i="7" s="1"/>
  <c r="Y635" i="7"/>
  <c r="Z635" i="7" s="1"/>
  <c r="V773" i="7"/>
  <c r="AH605" i="7"/>
  <c r="AI605" i="7" s="1"/>
  <c r="AK605" i="7" s="1"/>
  <c r="AL605" i="7" s="1"/>
  <c r="AE549" i="7"/>
  <c r="AF549" i="7" s="1"/>
  <c r="AH507" i="7"/>
  <c r="AI507" i="7" s="1"/>
  <c r="AE471" i="7"/>
  <c r="AF471" i="7" s="1"/>
  <c r="AE461" i="7"/>
  <c r="AE443" i="7"/>
  <c r="AF443" i="7" s="1"/>
  <c r="AE432" i="7"/>
  <c r="Y437" i="7"/>
  <c r="Z437" i="7" s="1"/>
  <c r="AE390" i="7"/>
  <c r="AE362" i="7"/>
  <c r="Y323" i="7"/>
  <c r="Z323" i="7" s="1"/>
  <c r="AE323" i="7"/>
  <c r="AF323" i="7" s="1"/>
  <c r="Y207" i="7"/>
  <c r="Z207" i="7" s="1"/>
  <c r="Y79" i="7"/>
  <c r="AE738" i="7"/>
  <c r="AF738" i="7" s="1"/>
  <c r="V690" i="7"/>
  <c r="V591" i="7"/>
  <c r="AE483" i="7"/>
  <c r="AF483" i="7" s="1"/>
  <c r="AJ853" i="7"/>
  <c r="AG853" i="7"/>
  <c r="AH853" i="7"/>
  <c r="AD853" i="7"/>
  <c r="AE853" i="7" s="1"/>
  <c r="AF853" i="7" s="1"/>
  <c r="AA853" i="7"/>
  <c r="X853" i="7"/>
  <c r="Y853" i="7"/>
  <c r="U853" i="7"/>
  <c r="AJ842" i="7"/>
  <c r="AH842" i="7"/>
  <c r="AG842" i="7"/>
  <c r="AD842" i="7"/>
  <c r="X842" i="7"/>
  <c r="AA842" i="7"/>
  <c r="Y842" i="7"/>
  <c r="U842" i="7"/>
  <c r="AK910" i="7"/>
  <c r="AJ910" i="7"/>
  <c r="AG910" i="7"/>
  <c r="AH910" i="7"/>
  <c r="AD910" i="7"/>
  <c r="AB910" i="7"/>
  <c r="AA910" i="7"/>
  <c r="X910" i="7"/>
  <c r="Y910" i="7"/>
  <c r="U910" i="7"/>
  <c r="AJ874" i="7"/>
  <c r="AH874" i="7"/>
  <c r="AG874" i="7"/>
  <c r="AD874" i="7"/>
  <c r="AE874" i="7" s="1"/>
  <c r="AF874" i="7" s="1"/>
  <c r="AA874" i="7"/>
  <c r="Y874" i="7"/>
  <c r="X874" i="7"/>
  <c r="U874" i="7"/>
  <c r="AJ881" i="7"/>
  <c r="AG881" i="7"/>
  <c r="AH881" i="7"/>
  <c r="AD881" i="7"/>
  <c r="AE881" i="7" s="1"/>
  <c r="AF881" i="7" s="1"/>
  <c r="AA881" i="7"/>
  <c r="Y881" i="7"/>
  <c r="X881" i="7"/>
  <c r="U881" i="7"/>
  <c r="AJ858" i="7"/>
  <c r="AH858" i="7"/>
  <c r="AG858" i="7"/>
  <c r="AD858" i="7"/>
  <c r="AE858" i="7" s="1"/>
  <c r="AF858" i="7" s="1"/>
  <c r="X858" i="7"/>
  <c r="AA858" i="7"/>
  <c r="Y858" i="7"/>
  <c r="U858" i="7"/>
  <c r="AJ831" i="7"/>
  <c r="AK831" i="7"/>
  <c r="AH831" i="7"/>
  <c r="AG831" i="7"/>
  <c r="AD831" i="7"/>
  <c r="AB831" i="7"/>
  <c r="X831" i="7"/>
  <c r="AA831" i="7"/>
  <c r="Y831" i="7"/>
  <c r="U831" i="7"/>
  <c r="AJ925" i="7"/>
  <c r="AG925" i="7"/>
  <c r="AH925" i="7"/>
  <c r="AD925" i="7"/>
  <c r="AA925" i="7"/>
  <c r="X925" i="7"/>
  <c r="Y925" i="7"/>
  <c r="U925" i="7"/>
  <c r="AJ890" i="7"/>
  <c r="AH890" i="7"/>
  <c r="AG890" i="7"/>
  <c r="AD890" i="7"/>
  <c r="AE890" i="7" s="1"/>
  <c r="AF890" i="7" s="1"/>
  <c r="AA890" i="7"/>
  <c r="Y890" i="7"/>
  <c r="X890" i="7"/>
  <c r="U890" i="7"/>
  <c r="AJ834" i="7"/>
  <c r="AG834" i="7"/>
  <c r="AH834" i="7"/>
  <c r="AD834" i="7"/>
  <c r="AE834" i="7" s="1"/>
  <c r="AF834" i="7" s="1"/>
  <c r="AA834" i="7"/>
  <c r="X834" i="7"/>
  <c r="Y834" i="7"/>
  <c r="U834" i="7"/>
  <c r="AH707" i="7"/>
  <c r="AI707" i="7" s="1"/>
  <c r="Y707" i="7"/>
  <c r="Z707" i="7" s="1"/>
  <c r="AH562" i="7"/>
  <c r="Y562" i="7"/>
  <c r="AH577" i="7"/>
  <c r="AI577" i="7" s="1"/>
  <c r="Y577" i="7"/>
  <c r="Z577" i="7" s="1"/>
  <c r="AH527" i="7"/>
  <c r="AI527" i="7" s="1"/>
  <c r="Y527" i="7"/>
  <c r="Z527" i="7" s="1"/>
  <c r="Y440" i="7"/>
  <c r="Z440" i="7" s="1"/>
  <c r="AH440" i="7"/>
  <c r="AI440" i="7" s="1"/>
  <c r="AH401" i="7"/>
  <c r="AI401" i="7" s="1"/>
  <c r="Y401" i="7"/>
  <c r="Z401" i="7" s="1"/>
  <c r="AH358" i="7"/>
  <c r="Y358" i="7"/>
  <c r="AH360" i="7"/>
  <c r="AI360" i="7" s="1"/>
  <c r="Y360" i="7"/>
  <c r="Z360" i="7" s="1"/>
  <c r="AH288" i="7"/>
  <c r="AI288" i="7" s="1"/>
  <c r="Y288" i="7"/>
  <c r="Z288" i="7" s="1"/>
  <c r="AH838" i="7"/>
  <c r="AI838" i="7" s="1"/>
  <c r="Y838" i="7"/>
  <c r="Z838" i="7" s="1"/>
  <c r="AH724" i="7"/>
  <c r="AI724" i="7" s="1"/>
  <c r="AK724" i="7" s="1"/>
  <c r="AL724" i="7" s="1"/>
  <c r="Y724" i="7"/>
  <c r="Z724" i="7" s="1"/>
  <c r="Y663" i="7"/>
  <c r="Z663" i="7" s="1"/>
  <c r="AH663" i="7"/>
  <c r="AI663" i="7" s="1"/>
  <c r="AH692" i="7"/>
  <c r="AI692" i="7" s="1"/>
  <c r="AK692" i="7" s="1"/>
  <c r="AL692" i="7" s="1"/>
  <c r="Y692" i="7"/>
  <c r="Z692" i="7" s="1"/>
  <c r="Y631" i="7"/>
  <c r="Z631" i="7" s="1"/>
  <c r="AH631" i="7"/>
  <c r="AI631" i="7" s="1"/>
  <c r="AH717" i="7"/>
  <c r="AI717" i="7" s="1"/>
  <c r="AK717" i="7" s="1"/>
  <c r="AL717" i="7" s="1"/>
  <c r="Y717" i="7"/>
  <c r="Z717" i="7" s="1"/>
  <c r="AH773" i="7"/>
  <c r="AI773" i="7" s="1"/>
  <c r="Y773" i="7"/>
  <c r="Z773" i="7" s="1"/>
  <c r="Y610" i="7"/>
  <c r="Z610" i="7" s="1"/>
  <c r="AH610" i="7"/>
  <c r="AI610" i="7" s="1"/>
  <c r="AK610" i="7" s="1"/>
  <c r="AL610" i="7" s="1"/>
  <c r="AH738" i="7"/>
  <c r="AI738" i="7" s="1"/>
  <c r="Y738" i="7"/>
  <c r="Z738" i="7" s="1"/>
  <c r="AH702" i="7"/>
  <c r="AI702" i="7" s="1"/>
  <c r="Y702" i="7"/>
  <c r="Z702" i="7" s="1"/>
  <c r="AJ812" i="7"/>
  <c r="AH812" i="7"/>
  <c r="AH813" i="7" s="1"/>
  <c r="AG812" i="7"/>
  <c r="AD812" i="7"/>
  <c r="AA812" i="7"/>
  <c r="AA813" i="7" s="1"/>
  <c r="X812" i="7"/>
  <c r="Y812" i="7"/>
  <c r="Y813" i="7" s="1"/>
  <c r="U812" i="7"/>
  <c r="AJ658" i="7"/>
  <c r="AH658" i="7"/>
  <c r="AG658" i="7"/>
  <c r="AD658" i="7"/>
  <c r="AE658" i="7" s="1"/>
  <c r="AF658" i="7" s="1"/>
  <c r="AA658" i="7"/>
  <c r="Y658" i="7"/>
  <c r="X658" i="7"/>
  <c r="U658" i="7"/>
  <c r="AJ637" i="7"/>
  <c r="AG637" i="7"/>
  <c r="AH637" i="7"/>
  <c r="AD637" i="7"/>
  <c r="AE637" i="7" s="1"/>
  <c r="AF637" i="7" s="1"/>
  <c r="AA637" i="7"/>
  <c r="Y637" i="7"/>
  <c r="X637" i="7"/>
  <c r="U637" i="7"/>
  <c r="AJ779" i="7"/>
  <c r="AH779" i="7"/>
  <c r="AG779" i="7"/>
  <c r="AD779" i="7"/>
  <c r="AA779" i="7"/>
  <c r="Y779" i="7"/>
  <c r="X779" i="7"/>
  <c r="U779" i="7"/>
  <c r="AJ606" i="7"/>
  <c r="AG606" i="7"/>
  <c r="AH606" i="7"/>
  <c r="AD606" i="7"/>
  <c r="Y606" i="7"/>
  <c r="AA606" i="7"/>
  <c r="X606" i="7"/>
  <c r="U606" i="7"/>
  <c r="AJ600" i="7"/>
  <c r="AG600" i="7"/>
  <c r="AH600" i="7"/>
  <c r="AD600" i="7"/>
  <c r="AE600" i="7" s="1"/>
  <c r="AF600" i="7" s="1"/>
  <c r="AA600" i="7"/>
  <c r="X600" i="7"/>
  <c r="Y600" i="7"/>
  <c r="U600" i="7"/>
  <c r="AJ746" i="7"/>
  <c r="AG746" i="7"/>
  <c r="AH746" i="7"/>
  <c r="AD746" i="7"/>
  <c r="AA746" i="7"/>
  <c r="Y746" i="7"/>
  <c r="X746" i="7"/>
  <c r="U746" i="7"/>
  <c r="AJ685" i="7"/>
  <c r="AG685" i="7"/>
  <c r="AH685" i="7"/>
  <c r="AD685" i="7"/>
  <c r="AE685" i="7" s="1"/>
  <c r="AF685" i="7" s="1"/>
  <c r="AA685" i="7"/>
  <c r="X685" i="7"/>
  <c r="Y685" i="7"/>
  <c r="U685" i="7"/>
  <c r="AJ574" i="7"/>
  <c r="AH574" i="7"/>
  <c r="AG574" i="7"/>
  <c r="AD574" i="7"/>
  <c r="Y574" i="7"/>
  <c r="X574" i="7"/>
  <c r="AA574" i="7"/>
  <c r="U574" i="7"/>
  <c r="AJ582" i="7"/>
  <c r="AG582" i="7"/>
  <c r="AH582" i="7"/>
  <c r="AD582" i="7"/>
  <c r="AA582" i="7"/>
  <c r="X582" i="7"/>
  <c r="Y582" i="7"/>
  <c r="U582" i="7"/>
  <c r="AJ546" i="7"/>
  <c r="AG546" i="7"/>
  <c r="AH546" i="7"/>
  <c r="AA546" i="7"/>
  <c r="AD546" i="7"/>
  <c r="X546" i="7"/>
  <c r="Y546" i="7"/>
  <c r="U546" i="7"/>
  <c r="AJ543" i="7"/>
  <c r="AJ544" i="7" s="1"/>
  <c r="AH543" i="7"/>
  <c r="AH544" i="7" s="1"/>
  <c r="AG543" i="7"/>
  <c r="AG544" i="7" s="1"/>
  <c r="AD543" i="7"/>
  <c r="AD544" i="7" s="1"/>
  <c r="Y543" i="7"/>
  <c r="Y544" i="7" s="1"/>
  <c r="AA543" i="7"/>
  <c r="AA544" i="7" s="1"/>
  <c r="X543" i="7"/>
  <c r="X544" i="7" s="1"/>
  <c r="U543" i="7"/>
  <c r="U544" i="7" s="1"/>
  <c r="AJ520" i="7"/>
  <c r="AJ522" i="7" s="1"/>
  <c r="AH520" i="7"/>
  <c r="AD520" i="7"/>
  <c r="AG520" i="7"/>
  <c r="AA520" i="7"/>
  <c r="X520" i="7"/>
  <c r="Y520" i="7"/>
  <c r="U520" i="7"/>
  <c r="U522" i="7" s="1"/>
  <c r="AJ470" i="7"/>
  <c r="AH470" i="7"/>
  <c r="AG470" i="7"/>
  <c r="AD470" i="7"/>
  <c r="X470" i="7"/>
  <c r="AA470" i="7"/>
  <c r="Y470" i="7"/>
  <c r="U470" i="7"/>
  <c r="AJ458" i="7"/>
  <c r="AG458" i="7"/>
  <c r="AH458" i="7"/>
  <c r="AD458" i="7"/>
  <c r="Y458" i="7"/>
  <c r="AA458" i="7"/>
  <c r="X458" i="7"/>
  <c r="U458" i="7"/>
  <c r="AJ444" i="7"/>
  <c r="AG444" i="7"/>
  <c r="AH444" i="7"/>
  <c r="AD444" i="7"/>
  <c r="AA444" i="7"/>
  <c r="X444" i="7"/>
  <c r="Y444" i="7"/>
  <c r="U444" i="7"/>
  <c r="AJ397" i="7"/>
  <c r="AJ398" i="7" s="1"/>
  <c r="AH397" i="7"/>
  <c r="AH398" i="7" s="1"/>
  <c r="AD397" i="7"/>
  <c r="AD398" i="7" s="1"/>
  <c r="AG397" i="7"/>
  <c r="AG398" i="7" s="1"/>
  <c r="AA397" i="7"/>
  <c r="AA398" i="7" s="1"/>
  <c r="X397" i="7"/>
  <c r="X398" i="7" s="1"/>
  <c r="Y397" i="7"/>
  <c r="Y398" i="7" s="1"/>
  <c r="U397" i="7"/>
  <c r="U398" i="7" s="1"/>
  <c r="AJ377" i="7"/>
  <c r="AJ381" i="7" s="1"/>
  <c r="AH377" i="7"/>
  <c r="AG377" i="7"/>
  <c r="AD377" i="7"/>
  <c r="AE377" i="7" s="1"/>
  <c r="AF377" i="7" s="1"/>
  <c r="AA377" i="7"/>
  <c r="X377" i="7"/>
  <c r="Y377" i="7"/>
  <c r="U377" i="7"/>
  <c r="U381" i="7" s="1"/>
  <c r="AJ359" i="7"/>
  <c r="AJ361" i="7" s="1"/>
  <c r="AH359" i="7"/>
  <c r="AG359" i="7"/>
  <c r="AG361" i="7" s="1"/>
  <c r="AD359" i="7"/>
  <c r="AD361" i="7" s="1"/>
  <c r="AA359" i="7"/>
  <c r="AA361" i="7" s="1"/>
  <c r="Y359" i="7"/>
  <c r="X359" i="7"/>
  <c r="X361" i="7" s="1"/>
  <c r="U359" i="7"/>
  <c r="U361" i="7" s="1"/>
  <c r="AJ340" i="7"/>
  <c r="AJ342" i="7" s="1"/>
  <c r="AG340" i="7"/>
  <c r="AG342" i="7" s="1"/>
  <c r="AH340" i="7"/>
  <c r="AD340" i="7"/>
  <c r="AD342" i="7" s="1"/>
  <c r="Y340" i="7"/>
  <c r="AA340" i="7"/>
  <c r="AA342" i="7" s="1"/>
  <c r="U340" i="7"/>
  <c r="U342" i="7" s="1"/>
  <c r="X340" i="7"/>
  <c r="X342" i="7" s="1"/>
  <c r="AJ322" i="7"/>
  <c r="AK322" i="7"/>
  <c r="AG322" i="7"/>
  <c r="AH322" i="7"/>
  <c r="AD322" i="7"/>
  <c r="AB322" i="7"/>
  <c r="Y322" i="7"/>
  <c r="AA322" i="7"/>
  <c r="X322" i="7"/>
  <c r="U322" i="7"/>
  <c r="AJ289" i="7"/>
  <c r="AH289" i="7"/>
  <c r="AG289" i="7"/>
  <c r="AD289" i="7"/>
  <c r="AA289" i="7"/>
  <c r="X289" i="7"/>
  <c r="Y289" i="7"/>
  <c r="U289" i="7"/>
  <c r="AJ297" i="7"/>
  <c r="AH297" i="7"/>
  <c r="AG297" i="7"/>
  <c r="AD297" i="7"/>
  <c r="AA297" i="7"/>
  <c r="X297" i="7"/>
  <c r="Y297" i="7"/>
  <c r="U297" i="7"/>
  <c r="AJ235" i="7"/>
  <c r="AJ239" i="7" s="1"/>
  <c r="AH235" i="7"/>
  <c r="AG235" i="7"/>
  <c r="AG239" i="7" s="1"/>
  <c r="AD235" i="7"/>
  <c r="AD239" i="7" s="1"/>
  <c r="AA235" i="7"/>
  <c r="AA239" i="7" s="1"/>
  <c r="X235" i="7"/>
  <c r="X239" i="7" s="1"/>
  <c r="U235" i="7"/>
  <c r="U239" i="7" s="1"/>
  <c r="Y235" i="7"/>
  <c r="Y239" i="7" s="1"/>
  <c r="AH213" i="7"/>
  <c r="AI213" i="7" s="1"/>
  <c r="Y213" i="7"/>
  <c r="Z213" i="7" s="1"/>
  <c r="AH176" i="7"/>
  <c r="AH177" i="7" s="1"/>
  <c r="Y176" i="7"/>
  <c r="Y177" i="7" s="1"/>
  <c r="AH111" i="7"/>
  <c r="Y111" i="7"/>
  <c r="AH121" i="7"/>
  <c r="AI121" i="7" s="1"/>
  <c r="Y121" i="7"/>
  <c r="Z121" i="7" s="1"/>
  <c r="AH72" i="7"/>
  <c r="AI72" i="7" s="1"/>
  <c r="Y72" i="7"/>
  <c r="Z72" i="7" s="1"/>
  <c r="AH55" i="7"/>
  <c r="AI55" i="7" s="1"/>
  <c r="AK55" i="7" s="1"/>
  <c r="AL55" i="7" s="1"/>
  <c r="Y55" i="7"/>
  <c r="Z55" i="7" s="1"/>
  <c r="AJ845" i="7"/>
  <c r="AH845" i="7"/>
  <c r="AG845" i="7"/>
  <c r="AD845" i="7"/>
  <c r="X845" i="7"/>
  <c r="Y845" i="7"/>
  <c r="AA845" i="7"/>
  <c r="U845" i="7"/>
  <c r="AH224" i="7"/>
  <c r="AI224" i="7" s="1"/>
  <c r="Y224" i="7"/>
  <c r="Z224" i="7" s="1"/>
  <c r="AH148" i="7"/>
  <c r="AI148" i="7" s="1"/>
  <c r="Y148" i="7"/>
  <c r="Z148" i="7" s="1"/>
  <c r="Y107" i="7"/>
  <c r="Z107" i="7" s="1"/>
  <c r="AH107" i="7"/>
  <c r="AI107" i="7" s="1"/>
  <c r="AH97" i="7"/>
  <c r="AI97" i="7" s="1"/>
  <c r="Y97" i="7"/>
  <c r="Z97" i="7" s="1"/>
  <c r="AH68" i="7"/>
  <c r="AI68" i="7" s="1"/>
  <c r="Y68" i="7"/>
  <c r="Z68" i="7" s="1"/>
  <c r="AH20" i="7"/>
  <c r="Y20" i="7"/>
  <c r="AJ884" i="7"/>
  <c r="AH884" i="7"/>
  <c r="AG884" i="7"/>
  <c r="AD884" i="7"/>
  <c r="Y884" i="7"/>
  <c r="X884" i="7"/>
  <c r="AA884" i="7"/>
  <c r="U884" i="7"/>
  <c r="AJ856" i="7"/>
  <c r="AH856" i="7"/>
  <c r="AG856" i="7"/>
  <c r="AD856" i="7"/>
  <c r="AA856" i="7"/>
  <c r="X856" i="7"/>
  <c r="Y856" i="7"/>
  <c r="U856" i="7"/>
  <c r="AJ788" i="7"/>
  <c r="AG788" i="7"/>
  <c r="AH788" i="7"/>
  <c r="AA788" i="7"/>
  <c r="AD788" i="7"/>
  <c r="Y788" i="7"/>
  <c r="U788" i="7"/>
  <c r="X788" i="7"/>
  <c r="AJ188" i="7"/>
  <c r="AG188" i="7"/>
  <c r="AH188" i="7"/>
  <c r="AD188" i="7"/>
  <c r="AA188" i="7"/>
  <c r="X188" i="7"/>
  <c r="Y188" i="7"/>
  <c r="U188" i="7"/>
  <c r="Y169" i="7"/>
  <c r="Z169" i="7" s="1"/>
  <c r="AH169" i="7"/>
  <c r="AI169" i="7" s="1"/>
  <c r="AH132" i="7"/>
  <c r="AI132" i="7" s="1"/>
  <c r="Y132" i="7"/>
  <c r="Z132" i="7" s="1"/>
  <c r="AH59" i="7"/>
  <c r="AI59" i="7" s="1"/>
  <c r="Y59" i="7"/>
  <c r="Z59" i="7" s="1"/>
  <c r="AH11" i="7"/>
  <c r="AI11" i="7" s="1"/>
  <c r="Y11" i="7"/>
  <c r="Z11" i="7" s="1"/>
  <c r="AK754" i="7"/>
  <c r="AJ754" i="7"/>
  <c r="AH754" i="7"/>
  <c r="AG754" i="7"/>
  <c r="AD754" i="7"/>
  <c r="AB754" i="7"/>
  <c r="X754" i="7"/>
  <c r="Y754" i="7"/>
  <c r="U754" i="7"/>
  <c r="AA754" i="7"/>
  <c r="AJ676" i="7"/>
  <c r="AG676" i="7"/>
  <c r="AD676" i="7"/>
  <c r="AE676" i="7" s="1"/>
  <c r="AF676" i="7" s="1"/>
  <c r="AH676" i="7"/>
  <c r="AA676" i="7"/>
  <c r="Y676" i="7"/>
  <c r="X676" i="7"/>
  <c r="U676" i="7"/>
  <c r="AJ523" i="7"/>
  <c r="AH523" i="7"/>
  <c r="AG523" i="7"/>
  <c r="AD523" i="7"/>
  <c r="Y523" i="7"/>
  <c r="AA523" i="7"/>
  <c r="U523" i="7"/>
  <c r="X523" i="7"/>
  <c r="AJ382" i="7"/>
  <c r="AJ384" i="7" s="1"/>
  <c r="AG382" i="7"/>
  <c r="AG384" i="7" s="1"/>
  <c r="AH382" i="7"/>
  <c r="AH384" i="7" s="1"/>
  <c r="AD382" i="7"/>
  <c r="AD384" i="7" s="1"/>
  <c r="Y382" i="7"/>
  <c r="Y384" i="7" s="1"/>
  <c r="AA382" i="7"/>
  <c r="AA384" i="7" s="1"/>
  <c r="X382" i="7"/>
  <c r="X384" i="7" s="1"/>
  <c r="U382" i="7"/>
  <c r="U384" i="7" s="1"/>
  <c r="AJ195" i="7"/>
  <c r="AG195" i="7"/>
  <c r="AH195" i="7"/>
  <c r="AD195" i="7"/>
  <c r="AA195" i="7"/>
  <c r="X195" i="7"/>
  <c r="Y195" i="7"/>
  <c r="U195" i="7"/>
  <c r="AH80" i="7"/>
  <c r="AI80" i="7" s="1"/>
  <c r="Y80" i="7"/>
  <c r="Z80" i="7" s="1"/>
  <c r="AJ183" i="7"/>
  <c r="AH183" i="7"/>
  <c r="AG183" i="7"/>
  <c r="AD183" i="7"/>
  <c r="X183" i="7"/>
  <c r="Y183" i="7"/>
  <c r="AA183" i="7"/>
  <c r="U183" i="7"/>
  <c r="AJ203" i="7"/>
  <c r="AK203" i="7"/>
  <c r="AH203" i="7"/>
  <c r="AG203" i="7"/>
  <c r="AD203" i="7"/>
  <c r="AB203" i="7"/>
  <c r="X203" i="7"/>
  <c r="X205" i="7" s="1"/>
  <c r="AA203" i="7"/>
  <c r="AA205" i="7" s="1"/>
  <c r="Y203" i="7"/>
  <c r="U203" i="7"/>
  <c r="AK262" i="7"/>
  <c r="AJ262" i="7"/>
  <c r="AH262" i="7"/>
  <c r="AG262" i="7"/>
  <c r="AD262" i="7"/>
  <c r="AE262" i="7" s="1"/>
  <c r="AF262" i="7" s="1"/>
  <c r="AB262" i="7"/>
  <c r="Y262" i="7"/>
  <c r="AA262" i="7"/>
  <c r="X262" i="7"/>
  <c r="U262" i="7"/>
  <c r="Y678" i="7"/>
  <c r="Z678" i="7" s="1"/>
  <c r="AH678" i="7"/>
  <c r="AI678" i="7" s="1"/>
  <c r="AH146" i="7"/>
  <c r="AI146" i="7" s="1"/>
  <c r="Y146" i="7"/>
  <c r="Z146" i="7" s="1"/>
  <c r="AJ904" i="7"/>
  <c r="AK904" i="7"/>
  <c r="AH904" i="7"/>
  <c r="AD904" i="7"/>
  <c r="AA904" i="7"/>
  <c r="AG904" i="7"/>
  <c r="AB904" i="7"/>
  <c r="X904" i="7"/>
  <c r="Y904" i="7"/>
  <c r="U904" i="7"/>
  <c r="AH739" i="7"/>
  <c r="AI739" i="7" s="1"/>
  <c r="AK739" i="7" s="1"/>
  <c r="AL739" i="7" s="1"/>
  <c r="Y739" i="7"/>
  <c r="Z739" i="7" s="1"/>
  <c r="AH483" i="7"/>
  <c r="AI483" i="7" s="1"/>
  <c r="Y483" i="7"/>
  <c r="Z483" i="7" s="1"/>
  <c r="AH390" i="7"/>
  <c r="Y390" i="7"/>
  <c r="AH209" i="7"/>
  <c r="Y209" i="7"/>
  <c r="AH95" i="7"/>
  <c r="AI95" i="7" s="1"/>
  <c r="AK95" i="7" s="1"/>
  <c r="AL95" i="7" s="1"/>
  <c r="Y95" i="7"/>
  <c r="Z95" i="7" s="1"/>
  <c r="Z913" i="7"/>
  <c r="V841" i="7"/>
  <c r="AB841" i="7" s="1"/>
  <c r="AC841" i="7" s="1"/>
  <c r="V837" i="7"/>
  <c r="V674" i="7"/>
  <c r="V721" i="7"/>
  <c r="W721" i="7" s="1"/>
  <c r="V786" i="7"/>
  <c r="Z657" i="7"/>
  <c r="V653" i="7"/>
  <c r="W653" i="7" s="1"/>
  <c r="AE651" i="7"/>
  <c r="AF651" i="7" s="1"/>
  <c r="V640" i="7"/>
  <c r="AE636" i="7"/>
  <c r="AF636" i="7" s="1"/>
  <c r="V632" i="7"/>
  <c r="AI691" i="7"/>
  <c r="V623" i="7"/>
  <c r="V711" i="7"/>
  <c r="V608" i="7"/>
  <c r="V604" i="7"/>
  <c r="AE750" i="7"/>
  <c r="AF750" i="7" s="1"/>
  <c r="AI789" i="7"/>
  <c r="V686" i="7"/>
  <c r="Y732" i="7"/>
  <c r="Z732" i="7" s="1"/>
  <c r="V684" i="7"/>
  <c r="AE585" i="7"/>
  <c r="AF585" i="7" s="1"/>
  <c r="V579" i="7"/>
  <c r="AB579" i="7" s="1"/>
  <c r="AC579" i="7" s="1"/>
  <c r="V566" i="7"/>
  <c r="V532" i="7"/>
  <c r="W532" i="7" s="1"/>
  <c r="AC532" i="7"/>
  <c r="V516" i="7"/>
  <c r="Z508" i="7"/>
  <c r="AI508" i="7"/>
  <c r="V539" i="7"/>
  <c r="AB539" i="7" s="1"/>
  <c r="AC539" i="7" s="1"/>
  <c r="AI539" i="7"/>
  <c r="Y515" i="7"/>
  <c r="Z515" i="7" s="1"/>
  <c r="V496" i="7"/>
  <c r="AC496" i="7"/>
  <c r="AC497" i="7" s="1"/>
  <c r="AL496" i="7"/>
  <c r="AL497" i="7" s="1"/>
  <c r="AI468" i="7"/>
  <c r="V430" i="7"/>
  <c r="V428" i="7"/>
  <c r="V429" i="7" s="1"/>
  <c r="V402" i="7"/>
  <c r="W402" i="7" s="1"/>
  <c r="V383" i="7"/>
  <c r="V339" i="7"/>
  <c r="V310" i="7"/>
  <c r="V324" i="7"/>
  <c r="W324" i="7" s="1"/>
  <c r="AC324" i="7"/>
  <c r="AL324" i="7"/>
  <c r="V321" i="7"/>
  <c r="W321" i="7" s="1"/>
  <c r="AC321" i="7"/>
  <c r="AL321" i="7"/>
  <c r="Z286" i="7"/>
  <c r="V265" i="7"/>
  <c r="W265" i="7" s="1"/>
  <c r="AL265" i="7"/>
  <c r="Y296" i="7"/>
  <c r="Z296" i="7" s="1"/>
  <c r="V252" i="7"/>
  <c r="AB252" i="7" s="1"/>
  <c r="AC252" i="7" s="1"/>
  <c r="V245" i="7"/>
  <c r="Y246" i="7"/>
  <c r="Z246" i="7" s="1"/>
  <c r="V282" i="7"/>
  <c r="Y214" i="7"/>
  <c r="Z214" i="7" s="1"/>
  <c r="V225" i="7"/>
  <c r="AB225" i="7" s="1"/>
  <c r="AC225" i="7" s="1"/>
  <c r="V199" i="7"/>
  <c r="AB199" i="7" s="1"/>
  <c r="AC199" i="7" s="1"/>
  <c r="V181" i="7"/>
  <c r="Z185" i="7"/>
  <c r="AI185" i="7"/>
  <c r="V182" i="7"/>
  <c r="Z171" i="7"/>
  <c r="V168" i="7"/>
  <c r="Z112" i="7"/>
  <c r="AI112" i="7"/>
  <c r="V103" i="7"/>
  <c r="V118" i="7"/>
  <c r="AC118" i="7"/>
  <c r="AI139" i="7"/>
  <c r="AK139" i="7" s="1"/>
  <c r="AL139" i="7" s="1"/>
  <c r="V131" i="7"/>
  <c r="W131" i="7" s="1"/>
  <c r="AL131" i="7"/>
  <c r="Z127" i="7"/>
  <c r="V77" i="7"/>
  <c r="V78" i="7" s="1"/>
  <c r="Z74" i="7"/>
  <c r="AI74" i="7"/>
  <c r="V65" i="7"/>
  <c r="AE65" i="7"/>
  <c r="AF65" i="7" s="1"/>
  <c r="V50" i="7"/>
  <c r="V33" i="7"/>
  <c r="V142" i="7"/>
  <c r="V109" i="7"/>
  <c r="V60" i="7"/>
  <c r="Z898" i="7"/>
  <c r="Z899" i="7" s="1"/>
  <c r="V893" i="7"/>
  <c r="AB893" i="7" s="1"/>
  <c r="AC893" i="7" s="1"/>
  <c r="Z847" i="7"/>
  <c r="V822" i="7"/>
  <c r="Y819" i="7"/>
  <c r="Z819" i="7" s="1"/>
  <c r="V815" i="7"/>
  <c r="AI807" i="7"/>
  <c r="AI809" i="7" s="1"/>
  <c r="V797" i="7"/>
  <c r="V669" i="7"/>
  <c r="AI666" i="7"/>
  <c r="AE661" i="7"/>
  <c r="AF661" i="7" s="1"/>
  <c r="V659" i="7"/>
  <c r="Z655" i="7"/>
  <c r="AI655" i="7"/>
  <c r="V780" i="7"/>
  <c r="W780" i="7" s="1"/>
  <c r="AE649" i="7"/>
  <c r="AF649" i="7" s="1"/>
  <c r="V647" i="7"/>
  <c r="V792" i="7"/>
  <c r="V726" i="7"/>
  <c r="V713" i="7"/>
  <c r="V778" i="7"/>
  <c r="V772" i="7"/>
  <c r="AB772" i="7" s="1"/>
  <c r="AC772" i="7" s="1"/>
  <c r="V611" i="7"/>
  <c r="AE763" i="7"/>
  <c r="Y710" i="7"/>
  <c r="Z710" i="7" s="1"/>
  <c r="AE735" i="7"/>
  <c r="AF735" i="7" s="1"/>
  <c r="AE693" i="7"/>
  <c r="AF693" i="7" s="1"/>
  <c r="Z568" i="7"/>
  <c r="AH568" i="7"/>
  <c r="AI568" i="7" s="1"/>
  <c r="Y452" i="7"/>
  <c r="AE379" i="7"/>
  <c r="AF379" i="7" s="1"/>
  <c r="AE288" i="7"/>
  <c r="AF288" i="7" s="1"/>
  <c r="Y241" i="7"/>
  <c r="Z241" i="7" s="1"/>
  <c r="AH291" i="7"/>
  <c r="AI291" i="7" s="1"/>
  <c r="V158" i="7"/>
  <c r="AE58" i="7"/>
  <c r="AF58" i="7" s="1"/>
  <c r="AE631" i="7"/>
  <c r="AF631" i="7" s="1"/>
  <c r="V717" i="7"/>
  <c r="AH767" i="7"/>
  <c r="AI767" i="7" s="1"/>
  <c r="Z599" i="7"/>
  <c r="AH599" i="7"/>
  <c r="AI599" i="7" s="1"/>
  <c r="Y731" i="7"/>
  <c r="Z731" i="7" s="1"/>
  <c r="AE571" i="7"/>
  <c r="AF571" i="7" s="1"/>
  <c r="Y513" i="7"/>
  <c r="Z513" i="7" s="1"/>
  <c r="AE474" i="7"/>
  <c r="AF474" i="7" s="1"/>
  <c r="Y403" i="7"/>
  <c r="Z403" i="7" s="1"/>
  <c r="AI403" i="7"/>
  <c r="AI343" i="7"/>
  <c r="AE240" i="7"/>
  <c r="AE784" i="7"/>
  <c r="AF784" i="7" s="1"/>
  <c r="AE793" i="7"/>
  <c r="AF793" i="7" s="1"/>
  <c r="AE714" i="7"/>
  <c r="AF714" i="7" s="1"/>
  <c r="AE365" i="7"/>
  <c r="AF365" i="7" s="1"/>
  <c r="V596" i="7"/>
  <c r="AE802" i="7"/>
  <c r="AF802" i="7" s="1"/>
  <c r="V680" i="7"/>
  <c r="V730" i="7"/>
  <c r="AE730" i="7"/>
  <c r="V592" i="7"/>
  <c r="V568" i="7"/>
  <c r="AB568" i="7" s="1"/>
  <c r="AC568" i="7" s="1"/>
  <c r="V575" i="7"/>
  <c r="AB575" i="7" s="1"/>
  <c r="AC575" i="7" s="1"/>
  <c r="V548" i="7"/>
  <c r="V534" i="7"/>
  <c r="W534" i="7" s="1"/>
  <c r="Z534" i="7"/>
  <c r="V509" i="7"/>
  <c r="V502" i="7"/>
  <c r="V503" i="7" s="1"/>
  <c r="V499" i="7"/>
  <c r="V500" i="7" s="1"/>
  <c r="AE492" i="7"/>
  <c r="AF492" i="7" s="1"/>
  <c r="V480" i="7"/>
  <c r="AE477" i="7"/>
  <c r="AF477" i="7" s="1"/>
  <c r="V463" i="7"/>
  <c r="AB463" i="7" s="1"/>
  <c r="AC463" i="7" s="1"/>
  <c r="AE452" i="7"/>
  <c r="V441" i="7"/>
  <c r="AB441" i="7" s="1"/>
  <c r="AC441" i="7" s="1"/>
  <c r="V401" i="7"/>
  <c r="W401" i="7" s="1"/>
  <c r="V388" i="7"/>
  <c r="V389" i="7" s="1"/>
  <c r="AI379" i="7"/>
  <c r="V358" i="7"/>
  <c r="V347" i="7"/>
  <c r="W347" i="7" s="1"/>
  <c r="V319" i="7"/>
  <c r="V312" i="7"/>
  <c r="V274" i="7"/>
  <c r="V249" i="7"/>
  <c r="AB249" i="7" s="1"/>
  <c r="AC249" i="7" s="1"/>
  <c r="AE249" i="7"/>
  <c r="AF249" i="7" s="1"/>
  <c r="AI259" i="7"/>
  <c r="V236" i="7"/>
  <c r="AI244" i="7"/>
  <c r="AI241" i="7"/>
  <c r="V291" i="7"/>
  <c r="AB291" i="7" s="1"/>
  <c r="AC291" i="7" s="1"/>
  <c r="V269" i="7"/>
  <c r="W269" i="7" s="1"/>
  <c r="AC269" i="7"/>
  <c r="V222" i="7"/>
  <c r="AE222" i="7"/>
  <c r="AF222" i="7" s="1"/>
  <c r="AI190" i="7"/>
  <c r="V176" i="7"/>
  <c r="V177" i="7" s="1"/>
  <c r="V122" i="7"/>
  <c r="W122" i="7" s="1"/>
  <c r="AI114" i="7"/>
  <c r="V82" i="7"/>
  <c r="AB82" i="7" s="1"/>
  <c r="AC82" i="7" s="1"/>
  <c r="V20" i="7"/>
  <c r="Z808" i="7"/>
  <c r="V667" i="7"/>
  <c r="W667" i="7" s="1"/>
  <c r="AE663" i="7"/>
  <c r="AF663" i="7" s="1"/>
  <c r="V656" i="7"/>
  <c r="V635" i="7"/>
  <c r="W635" i="7" s="1"/>
  <c r="V622" i="7"/>
  <c r="AB622" i="7" s="1"/>
  <c r="AC622" i="7" s="1"/>
  <c r="V616" i="7"/>
  <c r="V771" i="7"/>
  <c r="W771" i="7" s="1"/>
  <c r="Z767" i="7"/>
  <c r="AE767" i="7"/>
  <c r="AF767" i="7" s="1"/>
  <c r="V755" i="7"/>
  <c r="W755" i="7" s="1"/>
  <c r="AC755" i="7"/>
  <c r="Z605" i="7"/>
  <c r="V765" i="7"/>
  <c r="AB765" i="7" s="1"/>
  <c r="AC765" i="7" s="1"/>
  <c r="AE765" i="7"/>
  <c r="AF765" i="7" s="1"/>
  <c r="Z701" i="7"/>
  <c r="V599" i="7"/>
  <c r="AB599" i="7" s="1"/>
  <c r="AC599" i="7" s="1"/>
  <c r="V689" i="7"/>
  <c r="AB689" i="7" s="1"/>
  <c r="AC689" i="7" s="1"/>
  <c r="V694" i="7"/>
  <c r="W694" i="7" s="1"/>
  <c r="V731" i="7"/>
  <c r="Z675" i="7"/>
  <c r="AI675" i="7"/>
  <c r="AL588" i="7"/>
  <c r="V569" i="7"/>
  <c r="V565" i="7"/>
  <c r="V513" i="7"/>
  <c r="W513" i="7" s="1"/>
  <c r="AI511" i="7"/>
  <c r="V535" i="7"/>
  <c r="W535" i="7" s="1"/>
  <c r="AC535" i="7"/>
  <c r="AE507" i="7"/>
  <c r="AF507" i="7" s="1"/>
  <c r="Z538" i="7"/>
  <c r="AE514" i="7"/>
  <c r="AF514" i="7" s="1"/>
  <c r="V494" i="7"/>
  <c r="V478" i="7"/>
  <c r="V466" i="7"/>
  <c r="Z466" i="7"/>
  <c r="AI461" i="7"/>
  <c r="V426" i="7"/>
  <c r="V443" i="7"/>
  <c r="W443" i="7" s="1"/>
  <c r="V419" i="7"/>
  <c r="AB419" i="7" s="1"/>
  <c r="AC419" i="7" s="1"/>
  <c r="Z432" i="7"/>
  <c r="V437" i="7"/>
  <c r="W437" i="7" s="1"/>
  <c r="AE403" i="7"/>
  <c r="AF403" i="7" s="1"/>
  <c r="V412" i="7"/>
  <c r="V378" i="7"/>
  <c r="AB378" i="7" s="1"/>
  <c r="AC378" i="7" s="1"/>
  <c r="Z375" i="7"/>
  <c r="AI375" i="7"/>
  <c r="V349" i="7"/>
  <c r="W349" i="7" s="1"/>
  <c r="V343" i="7"/>
  <c r="V341" i="7"/>
  <c r="AB341" i="7" s="1"/>
  <c r="AC341" i="7" s="1"/>
  <c r="AI307" i="7"/>
  <c r="V325" i="7"/>
  <c r="W325" i="7" s="1"/>
  <c r="AC323" i="7"/>
  <c r="V301" i="7"/>
  <c r="V302" i="7" s="1"/>
  <c r="AE301" i="7"/>
  <c r="AE302" i="7" s="1"/>
  <c r="V276" i="7"/>
  <c r="AB276" i="7" s="1"/>
  <c r="AC276" i="7" s="1"/>
  <c r="AI261" i="7"/>
  <c r="V237" i="7"/>
  <c r="V281" i="7"/>
  <c r="Z216" i="7"/>
  <c r="V224" i="7"/>
  <c r="AI220" i="7"/>
  <c r="V209" i="7"/>
  <c r="V210" i="7" s="1"/>
  <c r="AI207" i="7"/>
  <c r="AK207" i="7" s="1"/>
  <c r="AL207" i="7" s="1"/>
  <c r="V192" i="7"/>
  <c r="AB192" i="7" s="1"/>
  <c r="AC192" i="7" s="1"/>
  <c r="V173" i="7"/>
  <c r="V111" i="7"/>
  <c r="V144" i="7"/>
  <c r="AI140" i="7"/>
  <c r="V159" i="7"/>
  <c r="AB159" i="7" s="1"/>
  <c r="AC159" i="7" s="1"/>
  <c r="V128" i="7"/>
  <c r="W128" i="7" s="1"/>
  <c r="AC128" i="7"/>
  <c r="V157" i="7"/>
  <c r="V64" i="7"/>
  <c r="AE823" i="7"/>
  <c r="AF823" i="7" s="1"/>
  <c r="AE781" i="7"/>
  <c r="AF781" i="7" s="1"/>
  <c r="AE777" i="7"/>
  <c r="AF777" i="7" s="1"/>
  <c r="V738" i="7"/>
  <c r="AE505" i="7"/>
  <c r="AF505" i="7" s="1"/>
  <c r="AE462" i="7"/>
  <c r="AF462" i="7" s="1"/>
  <c r="AE422" i="7"/>
  <c r="AF422" i="7" s="1"/>
  <c r="AE391" i="7"/>
  <c r="AF391" i="7" s="1"/>
  <c r="AE385" i="7"/>
  <c r="AE611" i="7"/>
  <c r="AF611" i="7" s="1"/>
  <c r="AE602" i="7"/>
  <c r="AF602" i="7" s="1"/>
  <c r="V710" i="7"/>
  <c r="AE710" i="7"/>
  <c r="AF710" i="7" s="1"/>
  <c r="AI735" i="7"/>
  <c r="AE680" i="7"/>
  <c r="AF680" i="7" s="1"/>
  <c r="Z733" i="7"/>
  <c r="Z693" i="7"/>
  <c r="AE568" i="7"/>
  <c r="AF568" i="7" s="1"/>
  <c r="AE575" i="7"/>
  <c r="AF575" i="7" s="1"/>
  <c r="AI564" i="7"/>
  <c r="AK564" i="7" s="1"/>
  <c r="AL564" i="7" s="1"/>
  <c r="AE548" i="7"/>
  <c r="AF548" i="7" s="1"/>
  <c r="Z541" i="7"/>
  <c r="AE534" i="7"/>
  <c r="AF534" i="7" s="1"/>
  <c r="AI517" i="7"/>
  <c r="AK517" i="7" s="1"/>
  <c r="AL517" i="7" s="1"/>
  <c r="AE509" i="7"/>
  <c r="AF509" i="7" s="1"/>
  <c r="Z502" i="7"/>
  <c r="Z503" i="7" s="1"/>
  <c r="AE502" i="7"/>
  <c r="AE503" i="7" s="1"/>
  <c r="AI537" i="7"/>
  <c r="Z499" i="7"/>
  <c r="AE499" i="7"/>
  <c r="AE500" i="7" s="1"/>
  <c r="AI477" i="7"/>
  <c r="Z463" i="7"/>
  <c r="AE463" i="7"/>
  <c r="AF463" i="7" s="1"/>
  <c r="AI452" i="7"/>
  <c r="AL401" i="7"/>
  <c r="AE388" i="7"/>
  <c r="AE389" i="7" s="1"/>
  <c r="AE358" i="7"/>
  <c r="AC345" i="7"/>
  <c r="AE347" i="7"/>
  <c r="AF347" i="7" s="1"/>
  <c r="AE319" i="7"/>
  <c r="AL319" i="7"/>
  <c r="AE312" i="7"/>
  <c r="AF312" i="7" s="1"/>
  <c r="Z249" i="7"/>
  <c r="AE236" i="7"/>
  <c r="AF236" i="7" s="1"/>
  <c r="V243" i="7"/>
  <c r="AB243" i="7" s="1"/>
  <c r="AC243" i="7" s="1"/>
  <c r="AE243" i="7"/>
  <c r="AF243" i="7" s="1"/>
  <c r="Z291" i="7"/>
  <c r="AE291" i="7"/>
  <c r="AF291" i="7" s="1"/>
  <c r="AE269" i="7"/>
  <c r="AF269" i="7" s="1"/>
  <c r="AL269" i="7"/>
  <c r="AE176" i="7"/>
  <c r="AE177" i="7" s="1"/>
  <c r="AE158" i="7"/>
  <c r="AF158" i="7" s="1"/>
  <c r="AE122" i="7"/>
  <c r="AF122" i="7" s="1"/>
  <c r="AL122" i="7"/>
  <c r="AE20" i="7"/>
  <c r="V808" i="7"/>
  <c r="AE667" i="7"/>
  <c r="AF667" i="7" s="1"/>
  <c r="AI652" i="7"/>
  <c r="V644" i="7"/>
  <c r="AB644" i="7" s="1"/>
  <c r="AC644" i="7" s="1"/>
  <c r="AE635" i="7"/>
  <c r="AF635" i="7" s="1"/>
  <c r="Z622" i="7"/>
  <c r="AE622" i="7"/>
  <c r="AF622" i="7" s="1"/>
  <c r="Z616" i="7"/>
  <c r="AE616" i="7"/>
  <c r="AF616" i="7" s="1"/>
  <c r="V767" i="7"/>
  <c r="AI613" i="7"/>
  <c r="AE755" i="7"/>
  <c r="AF755" i="7" s="1"/>
  <c r="AL755" i="7"/>
  <c r="AI761" i="7"/>
  <c r="AK761" i="7" s="1"/>
  <c r="AL761" i="7" s="1"/>
  <c r="V605" i="7"/>
  <c r="AB605" i="7" s="1"/>
  <c r="AC605" i="7" s="1"/>
  <c r="V705" i="7"/>
  <c r="AE705" i="7"/>
  <c r="AF705" i="7" s="1"/>
  <c r="AI701" i="7"/>
  <c r="AK701" i="7" s="1"/>
  <c r="AL701" i="7" s="1"/>
  <c r="AE694" i="7"/>
  <c r="AF694" i="7" s="1"/>
  <c r="AE731" i="7"/>
  <c r="AF731" i="7" s="1"/>
  <c r="V677" i="7"/>
  <c r="AE677" i="7"/>
  <c r="AF677" i="7" s="1"/>
  <c r="V588" i="7"/>
  <c r="W588" i="7" s="1"/>
  <c r="AE588" i="7"/>
  <c r="AF588" i="7" s="1"/>
  <c r="AI565" i="7"/>
  <c r="AI513" i="7"/>
  <c r="Z507" i="7"/>
  <c r="V538" i="7"/>
  <c r="AE538" i="7"/>
  <c r="AF538" i="7" s="1"/>
  <c r="Z494" i="7"/>
  <c r="Z495" i="7" s="1"/>
  <c r="AE494" i="7"/>
  <c r="AE478" i="7"/>
  <c r="AF478" i="7" s="1"/>
  <c r="AI466" i="7"/>
  <c r="Z461" i="7"/>
  <c r="AE419" i="7"/>
  <c r="AF419" i="7" s="1"/>
  <c r="AE437" i="7"/>
  <c r="AF437" i="7" s="1"/>
  <c r="AE378" i="7"/>
  <c r="AF378" i="7" s="1"/>
  <c r="AE349" i="7"/>
  <c r="AF349" i="7" s="1"/>
  <c r="AL349" i="7"/>
  <c r="AE343" i="7"/>
  <c r="AL343" i="7"/>
  <c r="AE341" i="7"/>
  <c r="AF341" i="7" s="1"/>
  <c r="AC325" i="7"/>
  <c r="AE325" i="7"/>
  <c r="AF325" i="7" s="1"/>
  <c r="AI323" i="7"/>
  <c r="V329" i="7"/>
  <c r="AE329" i="7"/>
  <c r="AE276" i="7"/>
  <c r="AF276" i="7" s="1"/>
  <c r="AE237" i="7"/>
  <c r="AF237" i="7" s="1"/>
  <c r="Z240" i="7"/>
  <c r="AE281" i="7"/>
  <c r="AF281" i="7" s="1"/>
  <c r="AE224" i="7"/>
  <c r="AF224" i="7" s="1"/>
  <c r="AE220" i="7"/>
  <c r="AF220" i="7" s="1"/>
  <c r="AE192" i="7"/>
  <c r="AF192" i="7" s="1"/>
  <c r="AE111" i="7"/>
  <c r="AE144" i="7"/>
  <c r="AF144" i="7" s="1"/>
  <c r="AE140" i="7"/>
  <c r="AF140" i="7" s="1"/>
  <c r="Z159" i="7"/>
  <c r="AE159" i="7"/>
  <c r="AF159" i="7" s="1"/>
  <c r="Z128" i="7"/>
  <c r="AE128" i="7"/>
  <c r="AF128" i="7" s="1"/>
  <c r="AE157" i="7"/>
  <c r="AF157" i="7" s="1"/>
  <c r="AE79" i="7"/>
  <c r="V72" i="7"/>
  <c r="AE72" i="7"/>
  <c r="AF72" i="7" s="1"/>
  <c r="AE66" i="7"/>
  <c r="AF66" i="7" s="1"/>
  <c r="AE31" i="7"/>
  <c r="AF31" i="7" s="1"/>
  <c r="AE29" i="7"/>
  <c r="AF29" i="7" s="1"/>
  <c r="AE629" i="7"/>
  <c r="AF629" i="7" s="1"/>
  <c r="AE736" i="7"/>
  <c r="AF736" i="7" s="1"/>
  <c r="V679" i="7"/>
  <c r="AE591" i="7"/>
  <c r="AE593" i="7" s="1"/>
  <c r="AE416" i="7"/>
  <c r="AF416" i="7" s="1"/>
  <c r="AE327" i="7"/>
  <c r="AF327" i="7" s="1"/>
  <c r="AE303" i="7"/>
  <c r="AE271" i="7"/>
  <c r="AE292" i="7"/>
  <c r="AF292" i="7" s="1"/>
  <c r="V221" i="7"/>
  <c r="V166" i="7"/>
  <c r="V71" i="7"/>
  <c r="V73" i="7" s="1"/>
  <c r="V740" i="7"/>
  <c r="W740" i="7" s="1"/>
  <c r="V763" i="7"/>
  <c r="V735" i="7"/>
  <c r="V802" i="7"/>
  <c r="W802" i="7" s="1"/>
  <c r="V733" i="7"/>
  <c r="Z730" i="7"/>
  <c r="V693" i="7"/>
  <c r="V562" i="7"/>
  <c r="V577" i="7"/>
  <c r="AI575" i="7"/>
  <c r="V564" i="7"/>
  <c r="AB564" i="7" s="1"/>
  <c r="AC564" i="7" s="1"/>
  <c r="Z548" i="7"/>
  <c r="V541" i="7"/>
  <c r="AB541" i="7" s="1"/>
  <c r="AC541" i="7" s="1"/>
  <c r="AC534" i="7"/>
  <c r="V517" i="7"/>
  <c r="V524" i="7"/>
  <c r="W524" i="7" s="1"/>
  <c r="AI502" i="7"/>
  <c r="AI503" i="7" s="1"/>
  <c r="V537" i="7"/>
  <c r="V492" i="7"/>
  <c r="AB492" i="7" s="1"/>
  <c r="AC492" i="7" s="1"/>
  <c r="V477" i="7"/>
  <c r="AB477" i="7" s="1"/>
  <c r="AC477" i="7" s="1"/>
  <c r="V452" i="7"/>
  <c r="AL452" i="7"/>
  <c r="AE441" i="7"/>
  <c r="AF441" i="7" s="1"/>
  <c r="V440" i="7"/>
  <c r="AC401" i="7"/>
  <c r="AE401" i="7"/>
  <c r="AF401" i="7" s="1"/>
  <c r="V400" i="7"/>
  <c r="W400" i="7" s="1"/>
  <c r="AC400" i="7"/>
  <c r="AL400" i="7"/>
  <c r="V379" i="7"/>
  <c r="V345" i="7"/>
  <c r="W345" i="7" s="1"/>
  <c r="Z345" i="7"/>
  <c r="AL345" i="7"/>
  <c r="AI347" i="7"/>
  <c r="V360" i="7"/>
  <c r="AC319" i="7"/>
  <c r="V336" i="7"/>
  <c r="AB336" i="7" s="1"/>
  <c r="AC336" i="7" s="1"/>
  <c r="Z312" i="7"/>
  <c r="V288" i="7"/>
  <c r="V298" i="7"/>
  <c r="V259" i="7"/>
  <c r="W259" i="7" s="1"/>
  <c r="AL259" i="7"/>
  <c r="V244" i="7"/>
  <c r="V241" i="7"/>
  <c r="V279" i="7"/>
  <c r="V213" i="7"/>
  <c r="V190" i="7"/>
  <c r="V114" i="7"/>
  <c r="Z82" i="7"/>
  <c r="V58" i="7"/>
  <c r="V838" i="7"/>
  <c r="V724" i="7"/>
  <c r="V663" i="7"/>
  <c r="W663" i="7" s="1"/>
  <c r="AE656" i="7"/>
  <c r="AF656" i="7" s="1"/>
  <c r="V652" i="7"/>
  <c r="W652" i="7" s="1"/>
  <c r="V692" i="7"/>
  <c r="AI635" i="7"/>
  <c r="V631" i="7"/>
  <c r="V744" i="7"/>
  <c r="V745" i="7" s="1"/>
  <c r="V613" i="7"/>
  <c r="AB613" i="7" s="1"/>
  <c r="AC613" i="7" s="1"/>
  <c r="V761" i="7"/>
  <c r="AB761" i="7" s="1"/>
  <c r="AC761" i="7" s="1"/>
  <c r="Z765" i="7"/>
  <c r="V707" i="7"/>
  <c r="V701" i="7"/>
  <c r="AB701" i="7" s="1"/>
  <c r="AC701" i="7" s="1"/>
  <c r="AE599" i="7"/>
  <c r="AF599" i="7" s="1"/>
  <c r="V790" i="7"/>
  <c r="AB790" i="7" s="1"/>
  <c r="AC790" i="7" s="1"/>
  <c r="AE689" i="7"/>
  <c r="AF689" i="7" s="1"/>
  <c r="V734" i="7"/>
  <c r="AB734" i="7" s="1"/>
  <c r="AC734" i="7" s="1"/>
  <c r="V787" i="7"/>
  <c r="AI731" i="7"/>
  <c r="V801" i="7"/>
  <c r="AE801" i="7"/>
  <c r="V675" i="7"/>
  <c r="AB675" i="7" s="1"/>
  <c r="AC675" i="7" s="1"/>
  <c r="AI588" i="7"/>
  <c r="V571" i="7"/>
  <c r="AB571" i="7" s="1"/>
  <c r="AC571" i="7" s="1"/>
  <c r="V583" i="7"/>
  <c r="AE565" i="7"/>
  <c r="AF565" i="7" s="1"/>
  <c r="V549" i="7"/>
  <c r="AE513" i="7"/>
  <c r="AF513" i="7" s="1"/>
  <c r="V511" i="7"/>
  <c r="AB511" i="7" s="1"/>
  <c r="AC511" i="7" s="1"/>
  <c r="AE535" i="7"/>
  <c r="AF535" i="7" s="1"/>
  <c r="V507" i="7"/>
  <c r="AB507" i="7" s="1"/>
  <c r="AC507" i="7" s="1"/>
  <c r="AI538" i="7"/>
  <c r="V514" i="7"/>
  <c r="W514" i="7" s="1"/>
  <c r="V471" i="7"/>
  <c r="V474" i="7"/>
  <c r="AE466" i="7"/>
  <c r="V461" i="7"/>
  <c r="Z426" i="7"/>
  <c r="Z427" i="7" s="1"/>
  <c r="AI426" i="7"/>
  <c r="V432" i="7"/>
  <c r="AL432" i="7"/>
  <c r="V403" i="7"/>
  <c r="W403" i="7" s="1"/>
  <c r="AL403" i="7"/>
  <c r="AE412" i="7"/>
  <c r="V390" i="7"/>
  <c r="V375" i="7"/>
  <c r="V362" i="7"/>
  <c r="AC343" i="7"/>
  <c r="V364" i="7"/>
  <c r="AI341" i="7"/>
  <c r="V307" i="7"/>
  <c r="AB307" i="7" s="1"/>
  <c r="AC307" i="7" s="1"/>
  <c r="V323" i="7"/>
  <c r="W323" i="7" s="1"/>
  <c r="Z329" i="7"/>
  <c r="V316" i="7"/>
  <c r="V266" i="7"/>
  <c r="W266" i="7" s="1"/>
  <c r="AC266" i="7"/>
  <c r="V261" i="7"/>
  <c r="W261" i="7" s="1"/>
  <c r="AL261" i="7"/>
  <c r="V240" i="7"/>
  <c r="V216" i="7"/>
  <c r="V220" i="7"/>
  <c r="AB220" i="7" s="1"/>
  <c r="AC220" i="7" s="1"/>
  <c r="AE209" i="7"/>
  <c r="V207" i="7"/>
  <c r="AI192" i="7"/>
  <c r="V191" i="7"/>
  <c r="AE191" i="7"/>
  <c r="AF191" i="7" s="1"/>
  <c r="V169" i="7"/>
  <c r="V146" i="7"/>
  <c r="V140" i="7"/>
  <c r="AB140" i="7" s="1"/>
  <c r="AC140" i="7" s="1"/>
  <c r="Z140" i="7"/>
  <c r="V130" i="7"/>
  <c r="W130" i="7" s="1"/>
  <c r="AL130" i="7"/>
  <c r="V126" i="7"/>
  <c r="W126" i="7" s="1"/>
  <c r="AL126" i="7"/>
  <c r="V92" i="7"/>
  <c r="V93" i="7" s="1"/>
  <c r="AI79" i="7"/>
  <c r="AE673" i="7"/>
  <c r="AF673" i="7" s="1"/>
  <c r="V777" i="7"/>
  <c r="AE702" i="7"/>
  <c r="AF702" i="7" s="1"/>
  <c r="AE547" i="7"/>
  <c r="AF547" i="7" s="1"/>
  <c r="AE433" i="7"/>
  <c r="AF433" i="7" s="1"/>
  <c r="AE308" i="7"/>
  <c r="AF308" i="7" s="1"/>
  <c r="AE250" i="7"/>
  <c r="AF250" i="7" s="1"/>
  <c r="V116" i="7"/>
  <c r="AB116" i="7" s="1"/>
  <c r="AC116" i="7" s="1"/>
  <c r="V36" i="7"/>
  <c r="V37" i="7" s="1"/>
  <c r="V26" i="7"/>
  <c r="V27" i="7" s="1"/>
  <c r="AC26" i="7"/>
  <c r="AC27" i="7" s="1"/>
  <c r="V15" i="7"/>
  <c r="V864" i="7"/>
  <c r="V818" i="7"/>
  <c r="V660" i="7"/>
  <c r="V648" i="7"/>
  <c r="V791" i="7"/>
  <c r="W791" i="7" s="1"/>
  <c r="V626" i="7"/>
  <c r="V741" i="7"/>
  <c r="V614" i="7"/>
  <c r="V607" i="7"/>
  <c r="AB607" i="7" s="1"/>
  <c r="AC607" i="7" s="1"/>
  <c r="V751" i="7"/>
  <c r="W751" i="7" s="1"/>
  <c r="V709" i="7"/>
  <c r="V699" i="7"/>
  <c r="V601" i="7"/>
  <c r="V749" i="7"/>
  <c r="V696" i="7"/>
  <c r="AB696" i="7" s="1"/>
  <c r="AC696" i="7" s="1"/>
  <c r="V678" i="7"/>
  <c r="V572" i="7"/>
  <c r="V551" i="7"/>
  <c r="V540" i="7"/>
  <c r="AB540" i="7" s="1"/>
  <c r="AC540" i="7" s="1"/>
  <c r="AE542" i="7"/>
  <c r="AF542" i="7" s="1"/>
  <c r="V527" i="7"/>
  <c r="V489" i="7"/>
  <c r="V490" i="7" s="1"/>
  <c r="V476" i="7"/>
  <c r="V436" i="7"/>
  <c r="AC433" i="7"/>
  <c r="V424" i="7"/>
  <c r="V373" i="7"/>
  <c r="V368" i="7"/>
  <c r="V365" i="7"/>
  <c r="V356" i="7"/>
  <c r="V357" i="7" s="1"/>
  <c r="V314" i="7"/>
  <c r="AI327" i="7"/>
  <c r="V267" i="7"/>
  <c r="W267" i="7" s="1"/>
  <c r="AL267" i="7"/>
  <c r="V273" i="7"/>
  <c r="AB273" i="7" s="1"/>
  <c r="AC273" i="7" s="1"/>
  <c r="V248" i="7"/>
  <c r="Z271" i="7"/>
  <c r="AI271" i="7"/>
  <c r="V242" i="7"/>
  <c r="AE242" i="7"/>
  <c r="AF242" i="7" s="1"/>
  <c r="V290" i="7"/>
  <c r="AE232" i="7"/>
  <c r="V148" i="7"/>
  <c r="V121" i="7"/>
  <c r="W121" i="7" s="1"/>
  <c r="V68" i="7"/>
  <c r="V156" i="7"/>
  <c r="AE64" i="7"/>
  <c r="AE36" i="7"/>
  <c r="AE37" i="7" s="1"/>
  <c r="AE26" i="7"/>
  <c r="AE27" i="7" s="1"/>
  <c r="AE15" i="7"/>
  <c r="AF15" i="7" s="1"/>
  <c r="AE11" i="7"/>
  <c r="AF11" i="7" s="1"/>
  <c r="AE864" i="7"/>
  <c r="AE818" i="7"/>
  <c r="V670" i="7"/>
  <c r="AE670" i="7"/>
  <c r="AF670" i="7" s="1"/>
  <c r="AE791" i="7"/>
  <c r="AF791" i="7" s="1"/>
  <c r="AE614" i="7"/>
  <c r="AF614" i="7" s="1"/>
  <c r="Z607" i="7"/>
  <c r="AE607" i="7"/>
  <c r="AF607" i="7" s="1"/>
  <c r="AE751" i="7"/>
  <c r="AF751" i="7" s="1"/>
  <c r="AE709" i="7"/>
  <c r="AF709" i="7" s="1"/>
  <c r="AE699" i="7"/>
  <c r="AF699" i="7" s="1"/>
  <c r="AE601" i="7"/>
  <c r="AF601" i="7" s="1"/>
  <c r="AE749" i="7"/>
  <c r="AE696" i="7"/>
  <c r="AF696" i="7" s="1"/>
  <c r="AE678" i="7"/>
  <c r="AF678" i="7" s="1"/>
  <c r="AE572" i="7"/>
  <c r="AF572" i="7" s="1"/>
  <c r="AE551" i="7"/>
  <c r="AF551" i="7" s="1"/>
  <c r="AE540" i="7"/>
  <c r="AF540" i="7" s="1"/>
  <c r="AI542" i="7"/>
  <c r="AE527" i="7"/>
  <c r="AF527" i="7" s="1"/>
  <c r="AE489" i="7"/>
  <c r="AE476" i="7"/>
  <c r="AF476" i="7" s="1"/>
  <c r="V418" i="7"/>
  <c r="AE418" i="7"/>
  <c r="AE436" i="7"/>
  <c r="AE407" i="7"/>
  <c r="AE373" i="7"/>
  <c r="Z368" i="7"/>
  <c r="AE368" i="7"/>
  <c r="AE356" i="7"/>
  <c r="AE314" i="7"/>
  <c r="AF314" i="7" s="1"/>
  <c r="V313" i="7"/>
  <c r="AE267" i="7"/>
  <c r="AF267" i="7" s="1"/>
  <c r="AE273" i="7"/>
  <c r="AF273" i="7" s="1"/>
  <c r="AE248" i="7"/>
  <c r="AF248" i="7" s="1"/>
  <c r="V197" i="7"/>
  <c r="V115" i="7"/>
  <c r="V89" i="7"/>
  <c r="V90" i="7" s="1"/>
  <c r="V42" i="7"/>
  <c r="V43" i="7" s="1"/>
  <c r="V12" i="7"/>
  <c r="AE206" i="7"/>
  <c r="V164" i="7"/>
  <c r="V165" i="7" s="1"/>
  <c r="V136" i="7"/>
  <c r="AB136" i="7" s="1"/>
  <c r="AC136" i="7" s="1"/>
  <c r="AE97" i="7"/>
  <c r="AF97" i="7" s="1"/>
  <c r="V79" i="7"/>
  <c r="V66" i="7"/>
  <c r="V51" i="7"/>
  <c r="V31" i="7"/>
  <c r="Z26" i="7"/>
  <c r="Z27" i="7" s="1"/>
  <c r="V29" i="7"/>
  <c r="V11" i="7"/>
  <c r="Z864" i="7"/>
  <c r="V823" i="7"/>
  <c r="V673" i="7"/>
  <c r="V784" i="7"/>
  <c r="V781" i="7"/>
  <c r="V793" i="7"/>
  <c r="V629" i="7"/>
  <c r="V714" i="7"/>
  <c r="V610" i="7"/>
  <c r="AI607" i="7"/>
  <c r="V737" i="7"/>
  <c r="V702" i="7"/>
  <c r="V736" i="7"/>
  <c r="AC749" i="7"/>
  <c r="V760" i="7"/>
  <c r="AB760" i="7" s="1"/>
  <c r="AC760" i="7" s="1"/>
  <c r="AI696" i="7"/>
  <c r="V584" i="7"/>
  <c r="V547" i="7"/>
  <c r="AI540" i="7"/>
  <c r="V542" i="7"/>
  <c r="AB542" i="7" s="1"/>
  <c r="AC542" i="7" s="1"/>
  <c r="V505" i="7"/>
  <c r="W505" i="7" s="1"/>
  <c r="V483" i="7"/>
  <c r="W483" i="7" s="1"/>
  <c r="V462" i="7"/>
  <c r="V416" i="7"/>
  <c r="V433" i="7"/>
  <c r="W433" i="7" s="1"/>
  <c r="AE424" i="7"/>
  <c r="AF424" i="7" s="1"/>
  <c r="V422" i="7"/>
  <c r="AB422" i="7" s="1"/>
  <c r="AC422" i="7" s="1"/>
  <c r="V407" i="7"/>
  <c r="V391" i="7"/>
  <c r="W391" i="7" s="1"/>
  <c r="V385" i="7"/>
  <c r="V386" i="7" s="1"/>
  <c r="AI368" i="7"/>
  <c r="V308" i="7"/>
  <c r="V327" i="7"/>
  <c r="W327" i="7" s="1"/>
  <c r="AL327" i="7"/>
  <c r="AE313" i="7"/>
  <c r="AF313" i="7" s="1"/>
  <c r="V303" i="7"/>
  <c r="V304" i="7" s="1"/>
  <c r="V263" i="7"/>
  <c r="W263" i="7" s="1"/>
  <c r="AE263" i="7"/>
  <c r="AF263" i="7" s="1"/>
  <c r="V250" i="7"/>
  <c r="V271" i="7"/>
  <c r="V292" i="7"/>
  <c r="V232" i="7"/>
  <c r="V233" i="7" s="1"/>
  <c r="V55" i="7"/>
  <c r="V95" i="7"/>
  <c r="AC228" i="7"/>
  <c r="AE197" i="7"/>
  <c r="AE166" i="7"/>
  <c r="AE148" i="7"/>
  <c r="AF148" i="7" s="1"/>
  <c r="AE121" i="7"/>
  <c r="AF121" i="7" s="1"/>
  <c r="AI137" i="7"/>
  <c r="V135" i="7"/>
  <c r="AB135" i="7" s="1"/>
  <c r="AC135" i="7" s="1"/>
  <c r="AE135" i="7"/>
  <c r="AF135" i="7" s="1"/>
  <c r="AE115" i="7"/>
  <c r="AF115" i="7" s="1"/>
  <c r="AE116" i="7"/>
  <c r="AF116" i="7" s="1"/>
  <c r="AE89" i="7"/>
  <c r="AE68" i="7"/>
  <c r="AF68" i="7" s="1"/>
  <c r="AE42" i="7"/>
  <c r="AE43" i="7" s="1"/>
  <c r="AE12" i="7"/>
  <c r="AF12" i="7" s="1"/>
  <c r="AE156" i="7"/>
  <c r="AF156" i="7" s="1"/>
  <c r="AE71" i="7"/>
  <c r="V206" i="7"/>
  <c r="V208" i="7" s="1"/>
  <c r="V56" i="7"/>
  <c r="AB56" i="7" s="1"/>
  <c r="AC56" i="7" s="1"/>
  <c r="AE56" i="7"/>
  <c r="AF56" i="7" s="1"/>
  <c r="V278" i="7"/>
  <c r="V228" i="7"/>
  <c r="W228" i="7" s="1"/>
  <c r="AL228" i="7"/>
  <c r="V194" i="7"/>
  <c r="V178" i="7"/>
  <c r="V179" i="7" s="1"/>
  <c r="V152" i="7"/>
  <c r="V132" i="7"/>
  <c r="W132" i="7" s="1"/>
  <c r="V137" i="7"/>
  <c r="AB137" i="7" s="1"/>
  <c r="AC137" i="7" s="1"/>
  <c r="Z135" i="7"/>
  <c r="V108" i="7"/>
  <c r="V151" i="7"/>
  <c r="V94" i="7"/>
  <c r="V59" i="7"/>
  <c r="V46" i="7"/>
  <c r="V21" i="7"/>
  <c r="V10" i="7"/>
  <c r="V80" i="7"/>
  <c r="V16" i="7"/>
  <c r="AB16" i="7" s="1"/>
  <c r="AC16" i="7" s="1"/>
  <c r="V167" i="7"/>
  <c r="AE167" i="7"/>
  <c r="AF167" i="7" s="1"/>
  <c r="V124" i="7"/>
  <c r="W124" i="7" s="1"/>
  <c r="AL124" i="7"/>
  <c r="V107" i="7"/>
  <c r="V87" i="7"/>
  <c r="V88" i="7" s="1"/>
  <c r="AE87" i="7"/>
  <c r="AE88" i="7" s="1"/>
  <c r="V45" i="7"/>
  <c r="AE278" i="7"/>
  <c r="AE228" i="7"/>
  <c r="AF228" i="7" s="1"/>
  <c r="AE194" i="7"/>
  <c r="AF194" i="7" s="1"/>
  <c r="AE178" i="7"/>
  <c r="AE152" i="7"/>
  <c r="AF152" i="7" s="1"/>
  <c r="AC121" i="7"/>
  <c r="AE137" i="7"/>
  <c r="AF137" i="7" s="1"/>
  <c r="AE108" i="7"/>
  <c r="AF108" i="7" s="1"/>
  <c r="AE151" i="7"/>
  <c r="Z116" i="7"/>
  <c r="AI116" i="7"/>
  <c r="AE94" i="7"/>
  <c r="V83" i="7"/>
  <c r="AE83" i="7"/>
  <c r="AF83" i="7" s="1"/>
  <c r="AE59" i="7"/>
  <c r="AF59" i="7" s="1"/>
  <c r="AE21" i="7"/>
  <c r="AF21" i="7" s="1"/>
  <c r="AE10" i="7"/>
  <c r="AF10" i="7" s="1"/>
  <c r="AE80" i="7"/>
  <c r="AF80" i="7" s="1"/>
  <c r="Z16" i="7"/>
  <c r="AE16" i="7"/>
  <c r="AF16" i="7" s="1"/>
  <c r="AE124" i="7"/>
  <c r="AF124" i="7" s="1"/>
  <c r="AE107" i="7"/>
  <c r="AF107" i="7" s="1"/>
  <c r="AE45" i="7"/>
  <c r="X9" i="7"/>
  <c r="AJ9" i="7"/>
  <c r="AH9" i="7"/>
  <c r="Y9" i="7"/>
  <c r="AG9" i="7"/>
  <c r="AD9" i="7"/>
  <c r="AA9" i="7"/>
  <c r="AK461" i="9" l="1"/>
  <c r="AH211" i="9"/>
  <c r="AK332" i="9"/>
  <c r="AK436" i="9"/>
  <c r="AK445" i="9" s="1"/>
  <c r="AK418" i="9"/>
  <c r="AL418" i="9" s="1"/>
  <c r="AL425" i="9" s="1"/>
  <c r="AK178" i="9"/>
  <c r="AK562" i="9"/>
  <c r="AK412" i="9"/>
  <c r="AL412" i="9" s="1"/>
  <c r="AL413" i="9" s="1"/>
  <c r="AK356" i="9"/>
  <c r="AL356" i="9" s="1"/>
  <c r="AL357" i="9" s="1"/>
  <c r="AK581" i="9"/>
  <c r="AH545" i="9"/>
  <c r="AK595" i="9"/>
  <c r="AK729" i="9" s="1"/>
  <c r="AH414" i="9"/>
  <c r="AK50" i="9"/>
  <c r="AK295" i="9"/>
  <c r="AK375" i="9"/>
  <c r="AK504" i="9"/>
  <c r="AK519" i="9" s="1"/>
  <c r="AK339" i="9"/>
  <c r="AK382" i="9"/>
  <c r="AK306" i="9"/>
  <c r="AL306" i="9" s="1"/>
  <c r="AD367" i="9"/>
  <c r="AK927" i="9"/>
  <c r="AK922" i="9"/>
  <c r="AK216" i="9"/>
  <c r="AK286" i="9"/>
  <c r="AK294" i="9" s="1"/>
  <c r="AK334" i="9"/>
  <c r="AK804" i="9"/>
  <c r="AK812" i="9"/>
  <c r="AK813" i="9" s="1"/>
  <c r="AK796" i="9"/>
  <c r="AK800" i="9" s="1"/>
  <c r="AH806" i="9"/>
  <c r="AH851" i="9"/>
  <c r="AK397" i="9"/>
  <c r="AL397" i="9" s="1"/>
  <c r="AK188" i="9"/>
  <c r="AK196" i="9" s="1"/>
  <c r="AE234" i="9"/>
  <c r="AK470" i="9"/>
  <c r="AK430" i="9"/>
  <c r="AL430" i="9" s="1"/>
  <c r="AL431" i="9" s="1"/>
  <c r="AK20" i="9"/>
  <c r="AL20" i="9" s="1"/>
  <c r="AH35" i="9"/>
  <c r="AH86" i="9"/>
  <c r="AH449" i="9"/>
  <c r="AH485" i="9"/>
  <c r="AH300" i="9"/>
  <c r="AK9" i="9"/>
  <c r="AE449" i="9"/>
  <c r="AH498" i="9"/>
  <c r="AK455" i="9"/>
  <c r="AK151" i="9"/>
  <c r="AK849" i="9"/>
  <c r="AK850" i="9" s="1"/>
  <c r="AK303" i="9"/>
  <c r="AL303" i="9" s="1"/>
  <c r="AL304" i="9" s="1"/>
  <c r="AH161" i="9"/>
  <c r="AD300" i="9"/>
  <c r="AH934" i="9"/>
  <c r="AI187" i="9"/>
  <c r="AE590" i="9"/>
  <c r="AH102" i="9"/>
  <c r="AK240" i="9"/>
  <c r="AK253" i="9" s="1"/>
  <c r="AK730" i="9"/>
  <c r="AK743" i="9" s="1"/>
  <c r="AK480" i="9"/>
  <c r="AK87" i="9"/>
  <c r="AK88" i="9" s="1"/>
  <c r="AK91" i="9" s="1"/>
  <c r="AH396" i="9"/>
  <c r="AD161" i="9"/>
  <c r="AD935" i="9" s="1"/>
  <c r="AK42" i="9"/>
  <c r="AK44" i="9" s="1"/>
  <c r="AD806" i="9"/>
  <c r="AE102" i="9"/>
  <c r="AL87" i="9"/>
  <c r="AL9" i="9"/>
  <c r="AK19" i="9"/>
  <c r="AK18" i="9"/>
  <c r="AL42" i="9"/>
  <c r="AK43" i="9"/>
  <c r="AL39" i="9"/>
  <c r="AK41" i="9"/>
  <c r="AK40" i="9"/>
  <c r="AG935" i="9"/>
  <c r="AL89" i="9"/>
  <c r="AL90" i="9" s="1"/>
  <c r="AK90" i="9"/>
  <c r="AL922" i="9"/>
  <c r="AL926" i="9" s="1"/>
  <c r="AK926" i="9"/>
  <c r="AL301" i="9"/>
  <c r="AK302" i="9"/>
  <c r="AL385" i="9"/>
  <c r="AL386" i="9" s="1"/>
  <c r="AK386" i="9"/>
  <c r="AL730" i="9"/>
  <c r="AL743" i="9" s="1"/>
  <c r="AL358" i="9"/>
  <c r="AL361" i="9" s="1"/>
  <c r="AK361" i="9"/>
  <c r="AL382" i="9"/>
  <c r="AL384" i="9" s="1"/>
  <c r="AK384" i="9"/>
  <c r="AL64" i="9"/>
  <c r="AK70" i="9"/>
  <c r="AK69" i="9"/>
  <c r="AL864" i="9"/>
  <c r="AK867" i="9"/>
  <c r="AF501" i="9"/>
  <c r="AF500" i="9"/>
  <c r="AK209" i="9"/>
  <c r="AI210" i="9"/>
  <c r="AK486" i="9"/>
  <c r="AF488" i="9"/>
  <c r="AI211" i="9"/>
  <c r="AF862" i="9"/>
  <c r="AF863" i="9"/>
  <c r="AK45" i="9"/>
  <c r="AF48" i="9"/>
  <c r="AF49" i="9"/>
  <c r="AK100" i="9"/>
  <c r="AF101" i="9"/>
  <c r="AI555" i="9"/>
  <c r="AI556" i="9"/>
  <c r="AF552" i="9"/>
  <c r="AF553" i="9"/>
  <c r="AI27" i="9"/>
  <c r="AI35" i="9"/>
  <c r="AK111" i="9"/>
  <c r="AF117" i="9"/>
  <c r="AI816" i="9"/>
  <c r="AI817" i="9"/>
  <c r="AI73" i="9"/>
  <c r="AI367" i="9"/>
  <c r="AK278" i="9"/>
  <c r="AF285" i="9"/>
  <c r="AF482" i="9"/>
  <c r="AF484" i="9" s="1"/>
  <c r="AE484" i="9"/>
  <c r="AI451" i="9"/>
  <c r="AI457" i="9" s="1"/>
  <c r="AK560" i="9"/>
  <c r="AF561" i="9"/>
  <c r="AF452" i="9"/>
  <c r="AF454" i="9" s="1"/>
  <c r="AE454" i="9"/>
  <c r="AE457" i="9" s="1"/>
  <c r="AF867" i="9"/>
  <c r="AF870" i="9" s="1"/>
  <c r="AF215" i="9"/>
  <c r="AF110" i="9"/>
  <c r="AK763" i="9"/>
  <c r="AK94" i="9"/>
  <c r="AK92" i="9"/>
  <c r="AL407" i="9"/>
  <c r="AL409" i="9" s="1"/>
  <c r="AK409" i="9"/>
  <c r="AL927" i="9"/>
  <c r="AL930" i="9" s="1"/>
  <c r="AK930" i="9"/>
  <c r="AF74" i="9"/>
  <c r="AF76" i="9" s="1"/>
  <c r="AE76" i="9"/>
  <c r="AE86" i="9" s="1"/>
  <c r="AL446" i="9"/>
  <c r="AL448" i="9" s="1"/>
  <c r="AK448" i="9"/>
  <c r="AF133" i="9"/>
  <c r="AK499" i="9"/>
  <c r="AL332" i="9"/>
  <c r="AL333" i="9" s="1"/>
  <c r="AK333" i="9"/>
  <c r="AK520" i="9"/>
  <c r="AF919" i="9"/>
  <c r="AL826" i="9"/>
  <c r="AK829" i="9"/>
  <c r="AK851" i="9" s="1"/>
  <c r="AL155" i="9"/>
  <c r="AL160" i="9" s="1"/>
  <c r="AK160" i="9"/>
  <c r="AL216" i="9"/>
  <c r="AL226" i="9" s="1"/>
  <c r="AK226" i="9"/>
  <c r="AK410" i="9"/>
  <c r="AF399" i="9"/>
  <c r="AF404" i="9" s="1"/>
  <c r="AE404" i="9"/>
  <c r="AF319" i="9"/>
  <c r="AF328" i="9" s="1"/>
  <c r="AE328" i="9"/>
  <c r="AL458" i="9"/>
  <c r="AK459" i="9"/>
  <c r="AK460" i="9"/>
  <c r="AL807" i="9"/>
  <c r="AK809" i="9"/>
  <c r="AK71" i="9"/>
  <c r="AK206" i="9"/>
  <c r="AL502" i="9"/>
  <c r="AK503" i="9"/>
  <c r="AL746" i="9"/>
  <c r="AL748" i="9" s="1"/>
  <c r="AK748" i="9"/>
  <c r="AL892" i="9"/>
  <c r="AL897" i="9" s="1"/>
  <c r="AK897" i="9"/>
  <c r="AL581" i="9"/>
  <c r="AL586" i="9" s="1"/>
  <c r="AK586" i="9"/>
  <c r="AH387" i="9"/>
  <c r="AF73" i="9"/>
  <c r="AF86" i="9" s="1"/>
  <c r="AK254" i="9"/>
  <c r="AF255" i="9"/>
  <c r="AF503" i="9"/>
  <c r="AI729" i="9"/>
  <c r="AI806" i="9" s="1"/>
  <c r="AI49" i="9"/>
  <c r="AI48" i="9"/>
  <c r="AI829" i="9"/>
  <c r="AI851" i="9" s="1"/>
  <c r="AF451" i="9"/>
  <c r="AK393" i="9"/>
  <c r="AF395" i="9"/>
  <c r="AE141" i="9"/>
  <c r="AK871" i="9"/>
  <c r="AF891" i="9"/>
  <c r="AI102" i="9"/>
  <c r="AF729" i="9"/>
  <c r="AF824" i="9"/>
  <c r="AF825" i="9"/>
  <c r="AK180" i="9"/>
  <c r="AF186" i="9"/>
  <c r="AF405" i="9"/>
  <c r="AE406" i="9"/>
  <c r="AE544" i="9"/>
  <c r="AE919" i="9"/>
  <c r="AI862" i="9"/>
  <c r="AI863" i="9"/>
  <c r="AE498" i="9"/>
  <c r="AI38" i="9"/>
  <c r="AI37" i="9"/>
  <c r="AF556" i="9"/>
  <c r="AF555" i="9"/>
  <c r="AL27" i="9"/>
  <c r="AI302" i="9"/>
  <c r="AI305" i="9" s="1"/>
  <c r="AF37" i="9"/>
  <c r="AF38" i="9"/>
  <c r="AK415" i="9"/>
  <c r="AF417" i="9"/>
  <c r="AI63" i="9"/>
  <c r="AI62" i="9"/>
  <c r="AF88" i="9"/>
  <c r="AF91" i="9" s="1"/>
  <c r="AF829" i="9"/>
  <c r="AL801" i="9"/>
  <c r="AL803" i="9" s="1"/>
  <c r="AK803" i="9"/>
  <c r="AK398" i="9"/>
  <c r="AL188" i="9"/>
  <c r="AL833" i="9"/>
  <c r="AL848" i="9" s="1"/>
  <c r="AK848" i="9"/>
  <c r="AL176" i="9"/>
  <c r="AK177" i="9"/>
  <c r="AF759" i="9"/>
  <c r="AE762" i="9"/>
  <c r="AL178" i="9"/>
  <c r="AL179" i="9" s="1"/>
  <c r="AK179" i="9"/>
  <c r="AL461" i="9"/>
  <c r="AK464" i="9"/>
  <c r="AK465" i="9"/>
  <c r="AL334" i="9"/>
  <c r="AL337" i="9" s="1"/>
  <c r="AK337" i="9"/>
  <c r="AL388" i="9"/>
  <c r="AK389" i="9"/>
  <c r="AK396" i="9" s="1"/>
  <c r="AL804" i="9"/>
  <c r="AL805" i="9" s="1"/>
  <c r="AK805" i="9"/>
  <c r="AL796" i="9"/>
  <c r="AL800" i="9" s="1"/>
  <c r="AF593" i="9"/>
  <c r="AF594" i="9"/>
  <c r="AI500" i="9"/>
  <c r="AI501" i="9"/>
  <c r="AF19" i="9"/>
  <c r="AF18" i="9"/>
  <c r="AI488" i="9"/>
  <c r="AI318" i="9"/>
  <c r="AI338" i="9" s="1"/>
  <c r="AK554" i="9"/>
  <c r="AK232" i="9"/>
  <c r="AK489" i="9"/>
  <c r="AL162" i="9"/>
  <c r="AL163" i="9" s="1"/>
  <c r="AK163" i="9"/>
  <c r="AK235" i="9"/>
  <c r="AK134" i="9"/>
  <c r="AF141" i="9"/>
  <c r="AK362" i="9"/>
  <c r="AF749" i="9"/>
  <c r="AF758" i="9" s="1"/>
  <c r="AE758" i="9"/>
  <c r="AE806" i="9" s="1"/>
  <c r="AF256" i="9"/>
  <c r="AF270" i="9" s="1"/>
  <c r="AE270" i="9"/>
  <c r="AL164" i="9"/>
  <c r="AL165" i="9" s="1"/>
  <c r="AK165" i="9"/>
  <c r="AL36" i="9"/>
  <c r="AK38" i="9"/>
  <c r="AK37" i="9"/>
  <c r="AL166" i="9"/>
  <c r="AL170" i="9" s="1"/>
  <c r="AK170" i="9"/>
  <c r="AL295" i="9"/>
  <c r="AL299" i="9" s="1"/>
  <c r="AK299" i="9"/>
  <c r="AK546" i="9"/>
  <c r="AF587" i="9"/>
  <c r="AF589" i="9" s="1"/>
  <c r="AE589" i="9"/>
  <c r="AF390" i="9"/>
  <c r="AF392" i="9" s="1"/>
  <c r="AE392" i="9"/>
  <c r="AE396" i="9" s="1"/>
  <c r="AK810" i="9"/>
  <c r="AL151" i="9"/>
  <c r="AL154" i="9" s="1"/>
  <c r="AK154" i="9"/>
  <c r="AL50" i="9"/>
  <c r="AK62" i="9"/>
  <c r="AK63" i="9"/>
  <c r="AF62" i="9"/>
  <c r="AF63" i="9"/>
  <c r="AF352" i="9"/>
  <c r="AE355" i="9"/>
  <c r="AI824" i="9"/>
  <c r="AI825" i="9"/>
  <c r="AF26" i="9"/>
  <c r="AE27" i="9"/>
  <c r="AF464" i="9"/>
  <c r="AF465" i="9"/>
  <c r="AF809" i="9"/>
  <c r="AF814" i="9" s="1"/>
  <c r="AF196" i="9"/>
  <c r="AI545" i="9"/>
  <c r="AI561" i="9"/>
  <c r="AI590" i="9" s="1"/>
  <c r="AI175" i="9"/>
  <c r="AK466" i="9"/>
  <c r="AF469" i="9"/>
  <c r="AK77" i="9"/>
  <c r="AI78" i="9"/>
  <c r="AK744" i="9"/>
  <c r="AF745" i="9"/>
  <c r="AF163" i="9"/>
  <c r="AF175" i="9" s="1"/>
  <c r="AI809" i="9"/>
  <c r="AI814" i="9" s="1"/>
  <c r="AF271" i="9"/>
  <c r="AE277" i="9"/>
  <c r="AF342" i="9"/>
  <c r="AK494" i="9"/>
  <c r="AF495" i="9"/>
  <c r="AI417" i="9"/>
  <c r="AI449" i="9" s="1"/>
  <c r="AI69" i="9"/>
  <c r="AI70" i="9"/>
  <c r="AE187" i="9"/>
  <c r="AI469" i="9"/>
  <c r="AI485" i="9" s="1"/>
  <c r="AJ935" i="9"/>
  <c r="AH175" i="9"/>
  <c r="AF343" i="9"/>
  <c r="AF351" i="9" s="1"/>
  <c r="AE351" i="9"/>
  <c r="AF920" i="9"/>
  <c r="AE921" i="9"/>
  <c r="AK537" i="9"/>
  <c r="AF544" i="9"/>
  <c r="AF373" i="9"/>
  <c r="AF374" i="9" s="1"/>
  <c r="AE374" i="9"/>
  <c r="AE387" i="9" s="1"/>
  <c r="AF529" i="9"/>
  <c r="AF536" i="9" s="1"/>
  <c r="AE536" i="9"/>
  <c r="AI110" i="9"/>
  <c r="AI161" i="9" s="1"/>
  <c r="AK171" i="9"/>
  <c r="AF174" i="9"/>
  <c r="AF203" i="9"/>
  <c r="AF205" i="9" s="1"/>
  <c r="AE205" i="9"/>
  <c r="AE211" i="9" s="1"/>
  <c r="AI552" i="9"/>
  <c r="AI553" i="9"/>
  <c r="AI88" i="9"/>
  <c r="AI91" i="9" s="1"/>
  <c r="AI25" i="9"/>
  <c r="AI24" i="9"/>
  <c r="AI44" i="9"/>
  <c r="AI43" i="9"/>
  <c r="AF398" i="9"/>
  <c r="AE175" i="9"/>
  <c r="AI867" i="9"/>
  <c r="AI870" i="9" s="1"/>
  <c r="AF329" i="9"/>
  <c r="AE331" i="9"/>
  <c r="AK591" i="9"/>
  <c r="AF830" i="9"/>
  <c r="AF832" i="9" s="1"/>
  <c r="AE832" i="9"/>
  <c r="AE851" i="9" s="1"/>
  <c r="AL426" i="9"/>
  <c r="AL427" i="9" s="1"/>
  <c r="AK427" i="9"/>
  <c r="AK815" i="9"/>
  <c r="AK450" i="9"/>
  <c r="AK868" i="9"/>
  <c r="AK103" i="9"/>
  <c r="AK33" i="9"/>
  <c r="AF230" i="9"/>
  <c r="AK425" i="9"/>
  <c r="AL79" i="9"/>
  <c r="AL85" i="9" s="1"/>
  <c r="AK85" i="9"/>
  <c r="AL455" i="9"/>
  <c r="AL456" i="9" s="1"/>
  <c r="AK456" i="9"/>
  <c r="AL375" i="9"/>
  <c r="AL381" i="9" s="1"/>
  <c r="AK381" i="9"/>
  <c r="AL562" i="9"/>
  <c r="AL580" i="9" s="1"/>
  <c r="AK580" i="9"/>
  <c r="AL898" i="9"/>
  <c r="AL899" i="9" s="1"/>
  <c r="AK899" i="9"/>
  <c r="AK212" i="9"/>
  <c r="AK523" i="9"/>
  <c r="AL818" i="9"/>
  <c r="AK824" i="9"/>
  <c r="AK825" i="9"/>
  <c r="AL480" i="9"/>
  <c r="AL481" i="9" s="1"/>
  <c r="AK481" i="9"/>
  <c r="AK852" i="9"/>
  <c r="AK142" i="9"/>
  <c r="AL339" i="9"/>
  <c r="AK342" i="9"/>
  <c r="AK28" i="9"/>
  <c r="AL470" i="9"/>
  <c r="AL479" i="9" s="1"/>
  <c r="AK479" i="9"/>
  <c r="AI41" i="9"/>
  <c r="AI40" i="9"/>
  <c r="AF24" i="9"/>
  <c r="AF25" i="9"/>
  <c r="AI934" i="9"/>
  <c r="AE133" i="9"/>
  <c r="AF40" i="9"/>
  <c r="AF41" i="9"/>
  <c r="AF177" i="9"/>
  <c r="AF187" i="9" s="1"/>
  <c r="AI558" i="9"/>
  <c r="AI559" i="9"/>
  <c r="AK931" i="9"/>
  <c r="AF933" i="9"/>
  <c r="AI593" i="9"/>
  <c r="AI594" i="9"/>
  <c r="AF70" i="9"/>
  <c r="AF69" i="9"/>
  <c r="AI459" i="9"/>
  <c r="AI460" i="9"/>
  <c r="AF496" i="9"/>
  <c r="AF497" i="9" s="1"/>
  <c r="AE497" i="9"/>
  <c r="AK197" i="9"/>
  <c r="AF202" i="9"/>
  <c r="AI215" i="9"/>
  <c r="AI234" i="9" s="1"/>
  <c r="AK428" i="9"/>
  <c r="AF429" i="9"/>
  <c r="AF449" i="9" s="1"/>
  <c r="AK491" i="9"/>
  <c r="AI493" i="9"/>
  <c r="AI414" i="9"/>
  <c r="AI465" i="9"/>
  <c r="AI464" i="9"/>
  <c r="AI18" i="9"/>
  <c r="AI19" i="9"/>
  <c r="AE545" i="9"/>
  <c r="AK557" i="9"/>
  <c r="AF558" i="9"/>
  <c r="AF559" i="9"/>
  <c r="AF43" i="9"/>
  <c r="AF44" i="9"/>
  <c r="AF102" i="9"/>
  <c r="AF460" i="9"/>
  <c r="AF459" i="9"/>
  <c r="AI239" i="9"/>
  <c r="AI300" i="9" s="1"/>
  <c r="AF816" i="9"/>
  <c r="AF817" i="9"/>
  <c r="AK368" i="9"/>
  <c r="AI372" i="9"/>
  <c r="AI387" i="9" s="1"/>
  <c r="AF229" i="9"/>
  <c r="X933" i="7"/>
  <c r="AH933" i="7"/>
  <c r="U930" i="7"/>
  <c r="AD930" i="7"/>
  <c r="X930" i="7"/>
  <c r="AH930" i="7"/>
  <c r="AG926" i="7"/>
  <c r="Y930" i="7"/>
  <c r="AG930" i="7"/>
  <c r="AA930" i="7"/>
  <c r="AJ930" i="7"/>
  <c r="AA926" i="7"/>
  <c r="AJ926" i="7"/>
  <c r="Y926" i="7"/>
  <c r="U926" i="7"/>
  <c r="AD926" i="7"/>
  <c r="X926" i="7"/>
  <c r="AH926" i="7"/>
  <c r="X919" i="7"/>
  <c r="AB919" i="7"/>
  <c r="AK919" i="7"/>
  <c r="Y919" i="7"/>
  <c r="AJ919" i="7"/>
  <c r="AA919" i="7"/>
  <c r="AH919" i="7"/>
  <c r="U919" i="7"/>
  <c r="AE900" i="7"/>
  <c r="AD919" i="7"/>
  <c r="AG919" i="7"/>
  <c r="AF898" i="7"/>
  <c r="AF899" i="7" s="1"/>
  <c r="AE899" i="7"/>
  <c r="AD897" i="7"/>
  <c r="U897" i="7"/>
  <c r="AH897" i="7"/>
  <c r="AG748" i="7"/>
  <c r="X897" i="7"/>
  <c r="AJ897" i="7"/>
  <c r="AJ934" i="7" s="1"/>
  <c r="Y897" i="7"/>
  <c r="AG824" i="7"/>
  <c r="AA897" i="7"/>
  <c r="AG897" i="7"/>
  <c r="AG934" i="7" s="1"/>
  <c r="X891" i="7"/>
  <c r="AJ891" i="7"/>
  <c r="U891" i="7"/>
  <c r="AD891" i="7"/>
  <c r="AA891" i="7"/>
  <c r="AG891" i="7"/>
  <c r="AH867" i="7"/>
  <c r="Y891" i="7"/>
  <c r="AH891" i="7"/>
  <c r="X824" i="7"/>
  <c r="U867" i="7"/>
  <c r="AD867" i="7"/>
  <c r="AD870" i="7" s="1"/>
  <c r="Y748" i="7"/>
  <c r="Y800" i="7"/>
  <c r="Y867" i="7"/>
  <c r="AG867" i="7"/>
  <c r="AG870" i="7" s="1"/>
  <c r="X867" i="7"/>
  <c r="X870" i="7" s="1"/>
  <c r="AA867" i="7"/>
  <c r="AJ867" i="7"/>
  <c r="AJ862" i="7"/>
  <c r="Y862" i="7"/>
  <c r="AG862" i="7"/>
  <c r="U862" i="7"/>
  <c r="AA862" i="7"/>
  <c r="AD862" i="7"/>
  <c r="X862" i="7"/>
  <c r="AH862" i="7"/>
  <c r="Y848" i="7"/>
  <c r="AH848" i="7"/>
  <c r="AA848" i="7"/>
  <c r="AJ848" i="7"/>
  <c r="U848" i="7"/>
  <c r="AE833" i="7"/>
  <c r="AD848" i="7"/>
  <c r="X848" i="7"/>
  <c r="AG848" i="7"/>
  <c r="X832" i="7"/>
  <c r="AA832" i="7"/>
  <c r="AJ832" i="7"/>
  <c r="U832" i="7"/>
  <c r="U851" i="7" s="1"/>
  <c r="AD832" i="7"/>
  <c r="AK832" i="7"/>
  <c r="Y832" i="7"/>
  <c r="AH832" i="7"/>
  <c r="X829" i="7"/>
  <c r="AB832" i="7"/>
  <c r="AG832" i="7"/>
  <c r="Y829" i="7"/>
  <c r="AG829" i="7"/>
  <c r="AD829" i="7"/>
  <c r="AA829" i="7"/>
  <c r="AJ829" i="7"/>
  <c r="U824" i="7"/>
  <c r="U829" i="7"/>
  <c r="AH829" i="7"/>
  <c r="AJ824" i="7"/>
  <c r="AH824" i="7"/>
  <c r="Y824" i="7"/>
  <c r="AA824" i="7"/>
  <c r="V817" i="7"/>
  <c r="V816" i="7"/>
  <c r="U814" i="7"/>
  <c r="U813" i="7"/>
  <c r="AD814" i="7"/>
  <c r="AD813" i="7"/>
  <c r="AG814" i="7"/>
  <c r="AG813" i="7"/>
  <c r="X814" i="7"/>
  <c r="X813" i="7"/>
  <c r="AJ814" i="7"/>
  <c r="AJ813" i="7"/>
  <c r="AF810" i="7"/>
  <c r="AF811" i="7" s="1"/>
  <c r="AE811" i="7"/>
  <c r="X748" i="7"/>
  <c r="U800" i="7"/>
  <c r="V803" i="7"/>
  <c r="AA814" i="7"/>
  <c r="Z810" i="7"/>
  <c r="Z811" i="7" s="1"/>
  <c r="Y811" i="7"/>
  <c r="AA800" i="7"/>
  <c r="W810" i="7"/>
  <c r="W811" i="7" s="1"/>
  <c r="V811" i="7"/>
  <c r="V809" i="7"/>
  <c r="Z809" i="7"/>
  <c r="AH809" i="7"/>
  <c r="AH814" i="7" s="1"/>
  <c r="AJ528" i="7"/>
  <c r="AJ552" i="7"/>
  <c r="AA748" i="7"/>
  <c r="AJ748" i="7"/>
  <c r="Z801" i="7"/>
  <c r="Z803" i="7" s="1"/>
  <c r="Y803" i="7"/>
  <c r="AA552" i="7"/>
  <c r="X800" i="7"/>
  <c r="AI801" i="7"/>
  <c r="AI803" i="7" s="1"/>
  <c r="AH803" i="7"/>
  <c r="AF801" i="7"/>
  <c r="AF803" i="7" s="1"/>
  <c r="AE803" i="7"/>
  <c r="AG800" i="7"/>
  <c r="U795" i="7"/>
  <c r="AG795" i="7"/>
  <c r="Z743" i="7"/>
  <c r="AD528" i="7"/>
  <c r="U479" i="7"/>
  <c r="U485" i="7" s="1"/>
  <c r="AG522" i="7"/>
  <c r="U552" i="7"/>
  <c r="U748" i="7"/>
  <c r="AD748" i="7"/>
  <c r="AD800" i="7"/>
  <c r="AA795" i="7"/>
  <c r="AJ795" i="7"/>
  <c r="AH795" i="7"/>
  <c r="AH748" i="7"/>
  <c r="AH800" i="7"/>
  <c r="X795" i="7"/>
  <c r="AD795" i="7"/>
  <c r="AF763" i="7"/>
  <c r="AK763" i="7" s="1"/>
  <c r="Z763" i="7"/>
  <c r="Y795" i="7"/>
  <c r="X758" i="7"/>
  <c r="AB758" i="7"/>
  <c r="AG758" i="7"/>
  <c r="AE759" i="7"/>
  <c r="AD762" i="7"/>
  <c r="AA758" i="7"/>
  <c r="AK758" i="7"/>
  <c r="U758" i="7"/>
  <c r="AJ758" i="7"/>
  <c r="Z749" i="7"/>
  <c r="Y758" i="7"/>
  <c r="AF749" i="7"/>
  <c r="AI749" i="7"/>
  <c r="AH758" i="7"/>
  <c r="AD758" i="7"/>
  <c r="W749" i="7"/>
  <c r="AF744" i="7"/>
  <c r="AF745" i="7" s="1"/>
  <c r="AE745" i="7"/>
  <c r="Z744" i="7"/>
  <c r="Z745" i="7" s="1"/>
  <c r="Y745" i="7"/>
  <c r="AI744" i="7"/>
  <c r="AI745" i="7" s="1"/>
  <c r="AH745" i="7"/>
  <c r="AB730" i="7"/>
  <c r="V743" i="7"/>
  <c r="AH743" i="7"/>
  <c r="AI743" i="7"/>
  <c r="Y743" i="7"/>
  <c r="AF730" i="7"/>
  <c r="AF743" i="7" s="1"/>
  <c r="AE743" i="7"/>
  <c r="AA729" i="7"/>
  <c r="AG729" i="7"/>
  <c r="Y729" i="7"/>
  <c r="AJ729" i="7"/>
  <c r="U729" i="7"/>
  <c r="AD729" i="7"/>
  <c r="X729" i="7"/>
  <c r="AH729" i="7"/>
  <c r="AH593" i="7"/>
  <c r="V593" i="7"/>
  <c r="AJ586" i="7"/>
  <c r="X552" i="7"/>
  <c r="AA580" i="7"/>
  <c r="U586" i="7"/>
  <c r="AG586" i="7"/>
  <c r="Y528" i="7"/>
  <c r="AD552" i="7"/>
  <c r="X580" i="7"/>
  <c r="AJ580" i="7"/>
  <c r="AJ590" i="7" s="1"/>
  <c r="X586" i="7"/>
  <c r="AH586" i="7"/>
  <c r="U580" i="7"/>
  <c r="U590" i="7" s="1"/>
  <c r="AD580" i="7"/>
  <c r="Y586" i="7"/>
  <c r="U528" i="7"/>
  <c r="AG528" i="7"/>
  <c r="AG479" i="7"/>
  <c r="AG485" i="7" s="1"/>
  <c r="Y522" i="7"/>
  <c r="AH552" i="7"/>
  <c r="AG580" i="7"/>
  <c r="AA586" i="7"/>
  <c r="AD586" i="7"/>
  <c r="Z562" i="7"/>
  <c r="Y580" i="7"/>
  <c r="AF562" i="7"/>
  <c r="AI562" i="7"/>
  <c r="AH580" i="7"/>
  <c r="AH590" i="7" s="1"/>
  <c r="Y552" i="7"/>
  <c r="AA528" i="7"/>
  <c r="AH528" i="7"/>
  <c r="X522" i="7"/>
  <c r="AG552" i="7"/>
  <c r="V559" i="7"/>
  <c r="V558" i="7"/>
  <c r="Z559" i="7"/>
  <c r="Z558" i="7"/>
  <c r="X528" i="7"/>
  <c r="AD479" i="7"/>
  <c r="AD485" i="7" s="1"/>
  <c r="X556" i="7"/>
  <c r="X555" i="7"/>
  <c r="AG556" i="7"/>
  <c r="AG555" i="7"/>
  <c r="AA556" i="7"/>
  <c r="AA555" i="7"/>
  <c r="AH556" i="7"/>
  <c r="AH555" i="7"/>
  <c r="Y556" i="7"/>
  <c r="Y555" i="7"/>
  <c r="AJ556" i="7"/>
  <c r="AJ555" i="7"/>
  <c r="U556" i="7"/>
  <c r="U555" i="7"/>
  <c r="AD556" i="7"/>
  <c r="AD555" i="7"/>
  <c r="AF537" i="7"/>
  <c r="AK537" i="7" s="1"/>
  <c r="AB537" i="7"/>
  <c r="Y536" i="7"/>
  <c r="AH536" i="7"/>
  <c r="U536" i="7"/>
  <c r="AA536" i="7"/>
  <c r="AJ536" i="7"/>
  <c r="X536" i="7"/>
  <c r="AG536" i="7"/>
  <c r="AK536" i="7"/>
  <c r="AB536" i="7"/>
  <c r="AD536" i="7"/>
  <c r="AE520" i="7"/>
  <c r="AD522" i="7"/>
  <c r="AA522" i="7"/>
  <c r="AH522" i="7"/>
  <c r="X519" i="7"/>
  <c r="AG519" i="7"/>
  <c r="AA519" i="7"/>
  <c r="AJ519" i="7"/>
  <c r="U519" i="7"/>
  <c r="U545" i="7" s="1"/>
  <c r="AH519" i="7"/>
  <c r="Y519" i="7"/>
  <c r="AD519" i="7"/>
  <c r="Y479" i="7"/>
  <c r="Y417" i="7"/>
  <c r="Z501" i="7"/>
  <c r="Z500" i="7"/>
  <c r="AI501" i="7"/>
  <c r="AI500" i="7"/>
  <c r="W496" i="7"/>
  <c r="W497" i="7" s="1"/>
  <c r="V497" i="7"/>
  <c r="Z496" i="7"/>
  <c r="Z497" i="7" s="1"/>
  <c r="Y497" i="7"/>
  <c r="AF496" i="7"/>
  <c r="AF497" i="7" s="1"/>
  <c r="AE497" i="7"/>
  <c r="AF494" i="7"/>
  <c r="AF495" i="7" s="1"/>
  <c r="AE495" i="7"/>
  <c r="AI494" i="7"/>
  <c r="AI495" i="7" s="1"/>
  <c r="AH495" i="7"/>
  <c r="AB494" i="7"/>
  <c r="V495" i="7"/>
  <c r="AF489" i="7"/>
  <c r="AF490" i="7" s="1"/>
  <c r="AE490" i="7"/>
  <c r="Z489" i="7"/>
  <c r="Z490" i="7" s="1"/>
  <c r="Y490" i="7"/>
  <c r="AI489" i="7"/>
  <c r="AI490" i="7" s="1"/>
  <c r="AH490" i="7"/>
  <c r="Y488" i="7"/>
  <c r="AJ488" i="7"/>
  <c r="AJ498" i="7" s="1"/>
  <c r="AA488" i="7"/>
  <c r="AA498" i="7" s="1"/>
  <c r="AD488" i="7"/>
  <c r="AD498" i="7" s="1"/>
  <c r="X488" i="7"/>
  <c r="X498" i="7" s="1"/>
  <c r="AG488" i="7"/>
  <c r="AG498" i="7" s="1"/>
  <c r="U488" i="7"/>
  <c r="U498" i="7" s="1"/>
  <c r="AH488" i="7"/>
  <c r="AH498" i="7" s="1"/>
  <c r="Y484" i="7"/>
  <c r="AH484" i="7"/>
  <c r="AI481" i="7"/>
  <c r="X479" i="7"/>
  <c r="X485" i="7" s="1"/>
  <c r="AJ479" i="7"/>
  <c r="AJ485" i="7" s="1"/>
  <c r="Z464" i="7"/>
  <c r="AB480" i="7"/>
  <c r="V481" i="7"/>
  <c r="AI464" i="7"/>
  <c r="AA479" i="7"/>
  <c r="AA485" i="7" s="1"/>
  <c r="AH479" i="7"/>
  <c r="AH485" i="7" s="1"/>
  <c r="AF480" i="7"/>
  <c r="AF481" i="7" s="1"/>
  <c r="AE481" i="7"/>
  <c r="Y469" i="7"/>
  <c r="V464" i="7"/>
  <c r="AE464" i="7"/>
  <c r="Y464" i="7"/>
  <c r="AH464" i="7"/>
  <c r="Y460" i="7"/>
  <c r="Y459" i="7"/>
  <c r="U460" i="7"/>
  <c r="U459" i="7"/>
  <c r="AD460" i="7"/>
  <c r="AD459" i="7"/>
  <c r="AJ460" i="7"/>
  <c r="AJ459" i="7"/>
  <c r="X460" i="7"/>
  <c r="X459" i="7"/>
  <c r="AH460" i="7"/>
  <c r="AH459" i="7"/>
  <c r="AA460" i="7"/>
  <c r="AA459" i="7"/>
  <c r="AG460" i="7"/>
  <c r="AG459" i="7"/>
  <c r="AF455" i="7"/>
  <c r="AF456" i="7" s="1"/>
  <c r="AE456" i="7"/>
  <c r="AB455" i="7"/>
  <c r="V456" i="7"/>
  <c r="AI455" i="7"/>
  <c r="AI456" i="7" s="1"/>
  <c r="AH456" i="7"/>
  <c r="W452" i="7"/>
  <c r="AF452" i="7"/>
  <c r="Z452" i="7"/>
  <c r="Y454" i="7"/>
  <c r="Y457" i="7" s="1"/>
  <c r="U451" i="7"/>
  <c r="U457" i="7" s="1"/>
  <c r="AA451" i="7"/>
  <c r="AA457" i="7" s="1"/>
  <c r="X451" i="7"/>
  <c r="X457" i="7" s="1"/>
  <c r="X445" i="7"/>
  <c r="AJ445" i="7"/>
  <c r="U445" i="7"/>
  <c r="AD445" i="7"/>
  <c r="Y448" i="7"/>
  <c r="AG445" i="7"/>
  <c r="AA445" i="7"/>
  <c r="AI436" i="7"/>
  <c r="AH445" i="7"/>
  <c r="Z436" i="7"/>
  <c r="Y445" i="7"/>
  <c r="AF436" i="7"/>
  <c r="AK436" i="7" s="1"/>
  <c r="W432" i="7"/>
  <c r="Y435" i="7"/>
  <c r="AF432" i="7"/>
  <c r="AF435" i="7" s="1"/>
  <c r="AE435" i="7"/>
  <c r="AH435" i="7"/>
  <c r="AD435" i="7"/>
  <c r="AI430" i="7"/>
  <c r="AI431" i="7" s="1"/>
  <c r="AH431" i="7"/>
  <c r="AF430" i="7"/>
  <c r="AF431" i="7" s="1"/>
  <c r="AE431" i="7"/>
  <c r="AB430" i="7"/>
  <c r="V431" i="7"/>
  <c r="AF428" i="7"/>
  <c r="AF429" i="7" s="1"/>
  <c r="AE429" i="7"/>
  <c r="Z428" i="7"/>
  <c r="Z429" i="7" s="1"/>
  <c r="Y429" i="7"/>
  <c r="U425" i="7"/>
  <c r="AD425" i="7"/>
  <c r="AB426" i="7"/>
  <c r="V427" i="7"/>
  <c r="AJ425" i="7"/>
  <c r="X425" i="7"/>
  <c r="AG425" i="7"/>
  <c r="AI427" i="7"/>
  <c r="AA425" i="7"/>
  <c r="AF426" i="7"/>
  <c r="AF427" i="7" s="1"/>
  <c r="AE427" i="7"/>
  <c r="AI418" i="7"/>
  <c r="AH425" i="7"/>
  <c r="AF418" i="7"/>
  <c r="Z418" i="7"/>
  <c r="Y425" i="7"/>
  <c r="AH417" i="7"/>
  <c r="AI412" i="7"/>
  <c r="AI413" i="7" s="1"/>
  <c r="AH413" i="7"/>
  <c r="AF412" i="7"/>
  <c r="AF413" i="7" s="1"/>
  <c r="AE413" i="7"/>
  <c r="AB412" i="7"/>
  <c r="V413" i="7"/>
  <c r="X372" i="7"/>
  <c r="X381" i="7"/>
  <c r="AI407" i="7"/>
  <c r="AH409" i="7"/>
  <c r="Z407" i="7"/>
  <c r="Y409" i="7"/>
  <c r="AF407" i="7"/>
  <c r="AK407" i="7" s="1"/>
  <c r="AB405" i="7"/>
  <c r="V406" i="7"/>
  <c r="AF405" i="7"/>
  <c r="AF406" i="7" s="1"/>
  <c r="AE406" i="7"/>
  <c r="AH404" i="7"/>
  <c r="Y404" i="7"/>
  <c r="AG381" i="7"/>
  <c r="U355" i="7"/>
  <c r="AD355" i="7"/>
  <c r="X395" i="7"/>
  <c r="AJ395" i="7"/>
  <c r="U395" i="7"/>
  <c r="AA395" i="7"/>
  <c r="AH395" i="7"/>
  <c r="AD395" i="7"/>
  <c r="Y395" i="7"/>
  <c r="AG395" i="7"/>
  <c r="AJ372" i="7"/>
  <c r="AJ387" i="7" s="1"/>
  <c r="W390" i="7"/>
  <c r="W392" i="7" s="1"/>
  <c r="V392" i="7"/>
  <c r="Z390" i="7"/>
  <c r="Z392" i="7" s="1"/>
  <c r="Y392" i="7"/>
  <c r="Y396" i="7" s="1"/>
  <c r="AI390" i="7"/>
  <c r="AI392" i="7" s="1"/>
  <c r="AH392" i="7"/>
  <c r="AH396" i="7" s="1"/>
  <c r="AF390" i="7"/>
  <c r="AF392" i="7" s="1"/>
  <c r="AE392" i="7"/>
  <c r="AL392" i="7"/>
  <c r="AC392" i="7"/>
  <c r="AH381" i="7"/>
  <c r="AA381" i="7"/>
  <c r="AJ355" i="7"/>
  <c r="AH372" i="7"/>
  <c r="AA372" i="7"/>
  <c r="AI385" i="7"/>
  <c r="AI386" i="7" s="1"/>
  <c r="AH386" i="7"/>
  <c r="Z385" i="7"/>
  <c r="Z386" i="7" s="1"/>
  <c r="Y386" i="7"/>
  <c r="AF385" i="7"/>
  <c r="AF386" i="7" s="1"/>
  <c r="AE386" i="7"/>
  <c r="Y372" i="7"/>
  <c r="AG355" i="7"/>
  <c r="U372" i="7"/>
  <c r="U387" i="7" s="1"/>
  <c r="AD372" i="7"/>
  <c r="AG372" i="7"/>
  <c r="AB375" i="7"/>
  <c r="Y381" i="7"/>
  <c r="AD381" i="7"/>
  <c r="AF375" i="7"/>
  <c r="AK375" i="7" s="1"/>
  <c r="W373" i="7"/>
  <c r="W374" i="7" s="1"/>
  <c r="V374" i="7"/>
  <c r="Z373" i="7"/>
  <c r="Z374" i="7" s="1"/>
  <c r="Y374" i="7"/>
  <c r="AF373" i="7"/>
  <c r="AF374" i="7" s="1"/>
  <c r="AE374" i="7"/>
  <c r="AI373" i="7"/>
  <c r="AI374" i="7" s="1"/>
  <c r="AH374" i="7"/>
  <c r="AH355" i="7"/>
  <c r="Y355" i="7"/>
  <c r="V366" i="7"/>
  <c r="AI362" i="7"/>
  <c r="AI366" i="7" s="1"/>
  <c r="AH366" i="7"/>
  <c r="Z362" i="7"/>
  <c r="Z366" i="7" s="1"/>
  <c r="Y366" i="7"/>
  <c r="AF362" i="7"/>
  <c r="AF366" i="7" s="1"/>
  <c r="AE366" i="7"/>
  <c r="AF358" i="7"/>
  <c r="Z358" i="7"/>
  <c r="Y361" i="7"/>
  <c r="AI358" i="7"/>
  <c r="AH361" i="7"/>
  <c r="AF356" i="7"/>
  <c r="AF357" i="7" s="1"/>
  <c r="AE357" i="7"/>
  <c r="Z356" i="7"/>
  <c r="Z357" i="7" s="1"/>
  <c r="Y357" i="7"/>
  <c r="AI356" i="7"/>
  <c r="AI357" i="7" s="1"/>
  <c r="AH357" i="7"/>
  <c r="AB351" i="7"/>
  <c r="U351" i="7"/>
  <c r="AK351" i="7"/>
  <c r="X351" i="7"/>
  <c r="X367" i="7" s="1"/>
  <c r="AD351" i="7"/>
  <c r="AD367" i="7" s="1"/>
  <c r="AJ351" i="7"/>
  <c r="AA351" i="7"/>
  <c r="AA367" i="7" s="1"/>
  <c r="AH351" i="7"/>
  <c r="AG351" i="7"/>
  <c r="AG367" i="7" s="1"/>
  <c r="Z343" i="7"/>
  <c r="Y351" i="7"/>
  <c r="AF343" i="7"/>
  <c r="W343" i="7"/>
  <c r="Y342" i="7"/>
  <c r="AI339" i="7"/>
  <c r="AH342" i="7"/>
  <c r="AI334" i="7"/>
  <c r="AH337" i="7"/>
  <c r="AF334" i="7"/>
  <c r="Z334" i="7"/>
  <c r="Y337" i="7"/>
  <c r="AB328" i="7"/>
  <c r="X328" i="7"/>
  <c r="AA328" i="7"/>
  <c r="AH328" i="7"/>
  <c r="AF329" i="7"/>
  <c r="AF331" i="7" s="1"/>
  <c r="AE331" i="7"/>
  <c r="AG328" i="7"/>
  <c r="AB329" i="7"/>
  <c r="U328" i="7"/>
  <c r="AK328" i="7"/>
  <c r="AD331" i="7"/>
  <c r="AD328" i="7"/>
  <c r="AJ328" i="7"/>
  <c r="Z319" i="7"/>
  <c r="Y328" i="7"/>
  <c r="AA318" i="7"/>
  <c r="AJ318" i="7"/>
  <c r="AJ338" i="7" s="1"/>
  <c r="W319" i="7"/>
  <c r="U318" i="7"/>
  <c r="AD318" i="7"/>
  <c r="AF319" i="7"/>
  <c r="X318" i="7"/>
  <c r="X338" i="7" s="1"/>
  <c r="AG318" i="7"/>
  <c r="AG338" i="7" s="1"/>
  <c r="Y318" i="7"/>
  <c r="AH318" i="7"/>
  <c r="AI303" i="7"/>
  <c r="AI304" i="7" s="1"/>
  <c r="AH304" i="7"/>
  <c r="AF303" i="7"/>
  <c r="AF304" i="7" s="1"/>
  <c r="AE304" i="7"/>
  <c r="Y305" i="7"/>
  <c r="Y304" i="7"/>
  <c r="AH239" i="7"/>
  <c r="U299" i="7"/>
  <c r="AD299" i="7"/>
  <c r="AG299" i="7"/>
  <c r="AG294" i="7"/>
  <c r="U253" i="7"/>
  <c r="AD253" i="7"/>
  <c r="AA294" i="7"/>
  <c r="Y299" i="7"/>
  <c r="AD285" i="7"/>
  <c r="U294" i="7"/>
  <c r="X299" i="7"/>
  <c r="AH299" i="7"/>
  <c r="AC754" i="7"/>
  <c r="X294" i="7"/>
  <c r="Y205" i="7"/>
  <c r="AJ294" i="7"/>
  <c r="X110" i="7"/>
  <c r="AA285" i="7"/>
  <c r="AH205" i="7"/>
  <c r="Y294" i="7"/>
  <c r="AD294" i="7"/>
  <c r="AA299" i="7"/>
  <c r="AJ299" i="7"/>
  <c r="AJ110" i="7"/>
  <c r="AI286" i="7"/>
  <c r="AH294" i="7"/>
  <c r="AF286" i="7"/>
  <c r="X285" i="7"/>
  <c r="AJ285" i="7"/>
  <c r="U277" i="7"/>
  <c r="AD277" i="7"/>
  <c r="U285" i="7"/>
  <c r="AG285" i="7"/>
  <c r="AA277" i="7"/>
  <c r="AJ277" i="7"/>
  <c r="AF278" i="7"/>
  <c r="X277" i="7"/>
  <c r="AH277" i="7"/>
  <c r="Z278" i="7"/>
  <c r="Y285" i="7"/>
  <c r="AI278" i="7"/>
  <c r="AH285" i="7"/>
  <c r="Y277" i="7"/>
  <c r="AG277" i="7"/>
  <c r="AB271" i="7"/>
  <c r="AF271" i="7"/>
  <c r="AK271" i="7" s="1"/>
  <c r="AH270" i="7"/>
  <c r="Y270" i="7"/>
  <c r="AB270" i="7"/>
  <c r="AG270" i="7"/>
  <c r="U205" i="7"/>
  <c r="AK205" i="7"/>
  <c r="U270" i="7"/>
  <c r="AA270" i="7"/>
  <c r="AK270" i="7"/>
  <c r="AG110" i="7"/>
  <c r="X270" i="7"/>
  <c r="AD270" i="7"/>
  <c r="AJ270" i="7"/>
  <c r="AA253" i="7"/>
  <c r="AJ253" i="7"/>
  <c r="AG253" i="7"/>
  <c r="AB205" i="7"/>
  <c r="AG205" i="7"/>
  <c r="AE254" i="7"/>
  <c r="AD255" i="7"/>
  <c r="AH253" i="7"/>
  <c r="AB240" i="7"/>
  <c r="AF240" i="7"/>
  <c r="AK240" i="7" s="1"/>
  <c r="Y253" i="7"/>
  <c r="AI232" i="7"/>
  <c r="AI233" i="7" s="1"/>
  <c r="AH233" i="7"/>
  <c r="AF232" i="7"/>
  <c r="AF233" i="7" s="1"/>
  <c r="AE233" i="7"/>
  <c r="Z232" i="7"/>
  <c r="Z233" i="7" s="1"/>
  <c r="Y233" i="7"/>
  <c r="X226" i="7"/>
  <c r="X234" i="7" s="1"/>
  <c r="AH226" i="7"/>
  <c r="Y226" i="7"/>
  <c r="AG226" i="7"/>
  <c r="AG234" i="7" s="1"/>
  <c r="AJ150" i="7"/>
  <c r="AA226" i="7"/>
  <c r="AA234" i="7" s="1"/>
  <c r="AJ226" i="7"/>
  <c r="AJ234" i="7" s="1"/>
  <c r="U226" i="7"/>
  <c r="U234" i="7" s="1"/>
  <c r="AD226" i="7"/>
  <c r="AD234" i="7" s="1"/>
  <c r="AB216" i="7"/>
  <c r="AF216" i="7"/>
  <c r="Y215" i="7"/>
  <c r="AH215" i="7"/>
  <c r="U150" i="7"/>
  <c r="Z209" i="7"/>
  <c r="Z210" i="7" s="1"/>
  <c r="Y210" i="7"/>
  <c r="AF209" i="7"/>
  <c r="AF210" i="7" s="1"/>
  <c r="AE210" i="7"/>
  <c r="AI209" i="7"/>
  <c r="AI210" i="7" s="1"/>
  <c r="AH210" i="7"/>
  <c r="AD205" i="7"/>
  <c r="AJ205" i="7"/>
  <c r="X825" i="7"/>
  <c r="Z206" i="7"/>
  <c r="Z208" i="7" s="1"/>
  <c r="Y208" i="7"/>
  <c r="AI206" i="7"/>
  <c r="AI208" i="7" s="1"/>
  <c r="AH208" i="7"/>
  <c r="AF206" i="7"/>
  <c r="AF208" i="7" s="1"/>
  <c r="AE208" i="7"/>
  <c r="AI197" i="7"/>
  <c r="AH202" i="7"/>
  <c r="AF197" i="7"/>
  <c r="Z197" i="7"/>
  <c r="Y202" i="7"/>
  <c r="X196" i="7"/>
  <c r="X211" i="7" s="1"/>
  <c r="AG196" i="7"/>
  <c r="AG211" i="7" s="1"/>
  <c r="AA196" i="7"/>
  <c r="AA211" i="7" s="1"/>
  <c r="AJ196" i="7"/>
  <c r="AJ211" i="7" s="1"/>
  <c r="U196" i="7"/>
  <c r="U211" i="7" s="1"/>
  <c r="AD196" i="7"/>
  <c r="Y196" i="7"/>
  <c r="AH196" i="7"/>
  <c r="U186" i="7"/>
  <c r="AE180" i="7"/>
  <c r="AD186" i="7"/>
  <c r="Y186" i="7"/>
  <c r="AG186" i="7"/>
  <c r="X186" i="7"/>
  <c r="AH186" i="7"/>
  <c r="AA186" i="7"/>
  <c r="AJ186" i="7"/>
  <c r="AF178" i="7"/>
  <c r="AF179" i="7" s="1"/>
  <c r="AE179" i="7"/>
  <c r="Z178" i="7"/>
  <c r="Z179" i="7" s="1"/>
  <c r="Y179" i="7"/>
  <c r="Y187" i="7" s="1"/>
  <c r="AI178" i="7"/>
  <c r="AI179" i="7" s="1"/>
  <c r="AH179" i="7"/>
  <c r="AH187" i="7" s="1"/>
  <c r="AI171" i="7"/>
  <c r="AH174" i="7"/>
  <c r="AF171" i="7"/>
  <c r="AB171" i="7"/>
  <c r="AI166" i="7"/>
  <c r="AI170" i="7" s="1"/>
  <c r="AH170" i="7"/>
  <c r="AF166" i="7"/>
  <c r="AF170" i="7" s="1"/>
  <c r="AE170" i="7"/>
  <c r="Z166" i="7"/>
  <c r="Z170" i="7" s="1"/>
  <c r="Y170" i="7"/>
  <c r="W166" i="7"/>
  <c r="V170" i="7"/>
  <c r="AA150" i="7"/>
  <c r="AI164" i="7"/>
  <c r="AH165" i="7"/>
  <c r="Z164" i="7"/>
  <c r="Z165" i="7" s="1"/>
  <c r="Y165" i="7"/>
  <c r="AF164" i="7"/>
  <c r="AF165" i="7" s="1"/>
  <c r="AE165" i="7"/>
  <c r="AG150" i="7"/>
  <c r="Y160" i="7"/>
  <c r="AH160" i="7"/>
  <c r="AF151" i="7"/>
  <c r="AI151" i="7"/>
  <c r="AH154" i="7"/>
  <c r="Z151" i="7"/>
  <c r="Y154" i="7"/>
  <c r="Y150" i="7"/>
  <c r="AI142" i="7"/>
  <c r="AH150" i="7"/>
  <c r="AF142" i="7"/>
  <c r="U133" i="7"/>
  <c r="AH133" i="7"/>
  <c r="AK133" i="7"/>
  <c r="U141" i="7"/>
  <c r="AA141" i="7"/>
  <c r="AB133" i="7"/>
  <c r="AJ133" i="7"/>
  <c r="X141" i="7"/>
  <c r="AH141" i="7"/>
  <c r="Y141" i="7"/>
  <c r="AG141" i="7"/>
  <c r="AD133" i="7"/>
  <c r="AA133" i="7"/>
  <c r="X133" i="7"/>
  <c r="AG133" i="7"/>
  <c r="AD141" i="7"/>
  <c r="AJ141" i="7"/>
  <c r="AF118" i="7"/>
  <c r="W118" i="7"/>
  <c r="U110" i="7"/>
  <c r="AD110" i="7"/>
  <c r="Z118" i="7"/>
  <c r="Y133" i="7"/>
  <c r="Z111" i="7"/>
  <c r="Y117" i="7"/>
  <c r="AI111" i="7"/>
  <c r="AH117" i="7"/>
  <c r="AH110" i="7"/>
  <c r="AF111" i="7"/>
  <c r="Y110" i="7"/>
  <c r="U99" i="7"/>
  <c r="U102" i="7" s="1"/>
  <c r="AD99" i="7"/>
  <c r="AD102" i="7" s="1"/>
  <c r="X99" i="7"/>
  <c r="X102" i="7" s="1"/>
  <c r="AG99" i="7"/>
  <c r="AG102" i="7" s="1"/>
  <c r="AF100" i="7"/>
  <c r="AF101" i="7" s="1"/>
  <c r="AE101" i="7"/>
  <c r="Z100" i="7"/>
  <c r="Z101" i="7" s="1"/>
  <c r="Y101" i="7"/>
  <c r="AA99" i="7"/>
  <c r="AA102" i="7" s="1"/>
  <c r="AJ99" i="7"/>
  <c r="AJ102" i="7" s="1"/>
  <c r="Z94" i="7"/>
  <c r="Y99" i="7"/>
  <c r="Y102" i="7" s="1"/>
  <c r="AI94" i="7"/>
  <c r="AH99" i="7"/>
  <c r="AH102" i="7" s="1"/>
  <c r="AF94" i="7"/>
  <c r="AI89" i="7"/>
  <c r="AI90" i="7" s="1"/>
  <c r="AH90" i="7"/>
  <c r="AF89" i="7"/>
  <c r="AF90" i="7" s="1"/>
  <c r="AE90" i="7"/>
  <c r="X85" i="7"/>
  <c r="AG85" i="7"/>
  <c r="Z89" i="7"/>
  <c r="Z90" i="7" s="1"/>
  <c r="Y90" i="7"/>
  <c r="AG62" i="7"/>
  <c r="U85" i="7"/>
  <c r="AD85" i="7"/>
  <c r="AA85" i="7"/>
  <c r="AJ85" i="7"/>
  <c r="Z79" i="7"/>
  <c r="Y85" i="7"/>
  <c r="AF79" i="7"/>
  <c r="AK79" i="7" s="1"/>
  <c r="AH85" i="7"/>
  <c r="AF77" i="7"/>
  <c r="AF78" i="7" s="1"/>
  <c r="AE78" i="7"/>
  <c r="U62" i="7"/>
  <c r="Z77" i="7"/>
  <c r="Z78" i="7" s="1"/>
  <c r="Y78" i="7"/>
  <c r="AE73" i="7"/>
  <c r="AJ553" i="7"/>
  <c r="AF74" i="7"/>
  <c r="AA62" i="7"/>
  <c r="AJ62" i="7"/>
  <c r="AD18" i="7"/>
  <c r="AJ18" i="7"/>
  <c r="W74" i="7"/>
  <c r="AH73" i="7"/>
  <c r="AH86" i="7" s="1"/>
  <c r="X62" i="7"/>
  <c r="Z71" i="7"/>
  <c r="Z73" i="7" s="1"/>
  <c r="Y73" i="7"/>
  <c r="Y86" i="7" s="1"/>
  <c r="AH69" i="7"/>
  <c r="AG69" i="7"/>
  <c r="Y69" i="7"/>
  <c r="U69" i="7"/>
  <c r="AD62" i="7"/>
  <c r="AJ69" i="7"/>
  <c r="AD69" i="7"/>
  <c r="X69" i="7"/>
  <c r="AA69" i="7"/>
  <c r="U553" i="7"/>
  <c r="AG18" i="7"/>
  <c r="X18" i="7"/>
  <c r="AH24" i="7"/>
  <c r="Y62" i="7"/>
  <c r="AH62" i="7"/>
  <c r="AH48" i="7"/>
  <c r="AG48" i="7"/>
  <c r="Z45" i="7"/>
  <c r="Y48" i="7"/>
  <c r="U48" i="7"/>
  <c r="AJ48" i="7"/>
  <c r="AD48" i="7"/>
  <c r="AA48" i="7"/>
  <c r="X48" i="7"/>
  <c r="Y18" i="7"/>
  <c r="X553" i="7"/>
  <c r="Y44" i="7"/>
  <c r="Y43" i="7"/>
  <c r="AH44" i="7"/>
  <c r="AH43" i="7"/>
  <c r="AG825" i="7"/>
  <c r="Y41" i="7"/>
  <c r="Y40" i="7"/>
  <c r="AJ41" i="7"/>
  <c r="AJ40" i="7"/>
  <c r="U41" i="7"/>
  <c r="U40" i="7"/>
  <c r="AD41" i="7"/>
  <c r="AD40" i="7"/>
  <c r="AA41" i="7"/>
  <c r="AA40" i="7"/>
  <c r="AG41" i="7"/>
  <c r="AG40" i="7"/>
  <c r="X41" i="7"/>
  <c r="X40" i="7"/>
  <c r="AH41" i="7"/>
  <c r="AH40" i="7"/>
  <c r="AH38" i="7"/>
  <c r="AH37" i="7"/>
  <c r="AI33" i="7"/>
  <c r="AH34" i="7"/>
  <c r="AB33" i="7"/>
  <c r="V34" i="7"/>
  <c r="AF33" i="7"/>
  <c r="AF34" i="7" s="1"/>
  <c r="AE34" i="7"/>
  <c r="AF28" i="7"/>
  <c r="U32" i="7"/>
  <c r="U35" i="7" s="1"/>
  <c r="AB28" i="7"/>
  <c r="AI28" i="7"/>
  <c r="AH32" i="7"/>
  <c r="AH35" i="7" s="1"/>
  <c r="Y32" i="7"/>
  <c r="Y35" i="7" s="1"/>
  <c r="AD32" i="7"/>
  <c r="AD35" i="7" s="1"/>
  <c r="AA35" i="7"/>
  <c r="AJ35" i="7"/>
  <c r="AG32" i="7"/>
  <c r="AG35" i="7" s="1"/>
  <c r="X32" i="7"/>
  <c r="X35" i="7" s="1"/>
  <c r="AK198" i="7"/>
  <c r="AL198" i="7" s="1"/>
  <c r="AK354" i="7"/>
  <c r="AL354" i="7" s="1"/>
  <c r="U18" i="7"/>
  <c r="AA18" i="7"/>
  <c r="AH18" i="7"/>
  <c r="AK571" i="7"/>
  <c r="AL571" i="7" s="1"/>
  <c r="Y24" i="7"/>
  <c r="AD825" i="7"/>
  <c r="AJ24" i="7"/>
  <c r="X24" i="7"/>
  <c r="AD24" i="7"/>
  <c r="AG24" i="7"/>
  <c r="AA24" i="7"/>
  <c r="U24" i="7"/>
  <c r="U825" i="7"/>
  <c r="AA934" i="7"/>
  <c r="AH870" i="7"/>
  <c r="AH934" i="7"/>
  <c r="AA870" i="7"/>
  <c r="AJ870" i="7"/>
  <c r="U870" i="7"/>
  <c r="Y870" i="7"/>
  <c r="AF864" i="7"/>
  <c r="AB864" i="7"/>
  <c r="U863" i="7"/>
  <c r="AA863" i="7"/>
  <c r="X863" i="7"/>
  <c r="AH863" i="7"/>
  <c r="Y863" i="7"/>
  <c r="AG863" i="7"/>
  <c r="AD863" i="7"/>
  <c r="AJ863" i="7"/>
  <c r="AA851" i="7"/>
  <c r="Z818" i="7"/>
  <c r="Y825" i="7"/>
  <c r="AI818" i="7"/>
  <c r="AH825" i="7"/>
  <c r="AF818" i="7"/>
  <c r="AB80" i="7"/>
  <c r="AC80" i="7" s="1"/>
  <c r="AK135" i="7"/>
  <c r="AL135" i="7" s="1"/>
  <c r="AB156" i="7"/>
  <c r="AC156" i="7" s="1"/>
  <c r="AH553" i="7"/>
  <c r="AB89" i="7"/>
  <c r="AB517" i="7"/>
  <c r="AC517" i="7" s="1"/>
  <c r="AK376" i="7"/>
  <c r="AL376" i="7" s="1"/>
  <c r="Z815" i="7"/>
  <c r="Y817" i="7"/>
  <c r="U19" i="7"/>
  <c r="AB428" i="7"/>
  <c r="AB713" i="7"/>
  <c r="AC713" i="7" s="1"/>
  <c r="AG553" i="7"/>
  <c r="AK847" i="7"/>
  <c r="AL847" i="7" s="1"/>
  <c r="AI817" i="7"/>
  <c r="AF815" i="7"/>
  <c r="AE817" i="7"/>
  <c r="AB807" i="7"/>
  <c r="AF807" i="7"/>
  <c r="AF809" i="7" s="1"/>
  <c r="Y814" i="7"/>
  <c r="AI591" i="7"/>
  <c r="AH594" i="7"/>
  <c r="AF591" i="7"/>
  <c r="AE594" i="7"/>
  <c r="AB705" i="7"/>
  <c r="AC705" i="7" s="1"/>
  <c r="AD553" i="7"/>
  <c r="V594" i="7"/>
  <c r="Z591" i="7"/>
  <c r="Y594" i="7"/>
  <c r="AF557" i="7"/>
  <c r="AE559" i="7"/>
  <c r="AI557" i="7"/>
  <c r="AH559" i="7"/>
  <c r="AB476" i="7"/>
  <c r="AC476" i="7" s="1"/>
  <c r="Y553" i="7"/>
  <c r="AH91" i="7"/>
  <c r="AB168" i="7"/>
  <c r="AC168" i="7" s="1"/>
  <c r="AA553" i="7"/>
  <c r="AF502" i="7"/>
  <c r="AB502" i="7"/>
  <c r="AB503" i="7" s="1"/>
  <c r="AB46" i="7"/>
  <c r="AC46" i="7" s="1"/>
  <c r="AK765" i="7"/>
  <c r="AL765" i="7" s="1"/>
  <c r="AB499" i="7"/>
  <c r="AB500" i="7" s="1"/>
  <c r="V501" i="7"/>
  <c r="AB206" i="7"/>
  <c r="AB66" i="7"/>
  <c r="AC66" i="7" s="1"/>
  <c r="AK242" i="7"/>
  <c r="AL242" i="7" s="1"/>
  <c r="AG63" i="7"/>
  <c r="AG457" i="7"/>
  <c r="AF499" i="7"/>
  <c r="AE501" i="7"/>
  <c r="AB407" i="7"/>
  <c r="AB416" i="7"/>
  <c r="AC416" i="7" s="1"/>
  <c r="AB714" i="7"/>
  <c r="AC714" i="7" s="1"/>
  <c r="AB313" i="7"/>
  <c r="AC313" i="7" s="1"/>
  <c r="Z465" i="7"/>
  <c r="AF466" i="7"/>
  <c r="AB466" i="7"/>
  <c r="Z303" i="7"/>
  <c r="AB461" i="7"/>
  <c r="V465" i="7"/>
  <c r="AB659" i="7"/>
  <c r="AC659" i="7" s="1"/>
  <c r="Y465" i="7"/>
  <c r="AK547" i="7"/>
  <c r="AL547" i="7" s="1"/>
  <c r="AK137" i="7"/>
  <c r="AL137" i="7" s="1"/>
  <c r="AF461" i="7"/>
  <c r="AE465" i="7"/>
  <c r="AH465" i="7"/>
  <c r="AI465" i="7"/>
  <c r="X63" i="7"/>
  <c r="AJ457" i="7"/>
  <c r="AD457" i="7"/>
  <c r="AH457" i="7"/>
  <c r="AK419" i="7"/>
  <c r="AL419" i="7" s="1"/>
  <c r="AJ414" i="7"/>
  <c r="AB418" i="7"/>
  <c r="AB551" i="7"/>
  <c r="AC551" i="7" s="1"/>
  <c r="AB146" i="7"/>
  <c r="AC146" i="7" s="1"/>
  <c r="AD414" i="7"/>
  <c r="AK274" i="7"/>
  <c r="AL274" i="7" s="1"/>
  <c r="AB55" i="7"/>
  <c r="AC55" i="7" s="1"/>
  <c r="AA414" i="7"/>
  <c r="AB94" i="7"/>
  <c r="AB596" i="7"/>
  <c r="AC596" i="7" s="1"/>
  <c r="U414" i="7"/>
  <c r="AG414" i="7"/>
  <c r="AK640" i="7"/>
  <c r="AL640" i="7" s="1"/>
  <c r="AD396" i="7"/>
  <c r="AK551" i="7"/>
  <c r="AL551" i="7" s="1"/>
  <c r="AG396" i="7"/>
  <c r="X414" i="7"/>
  <c r="X396" i="7"/>
  <c r="AJ396" i="7"/>
  <c r="AD19" i="7"/>
  <c r="AK680" i="7"/>
  <c r="AL680" i="7" s="1"/>
  <c r="U396" i="7"/>
  <c r="AA396" i="7"/>
  <c r="AF388" i="7"/>
  <c r="AF389" i="7" s="1"/>
  <c r="Z388" i="7"/>
  <c r="Z389" i="7" s="1"/>
  <c r="AB83" i="7"/>
  <c r="AC83" i="7" s="1"/>
  <c r="AB368" i="7"/>
  <c r="AB440" i="7"/>
  <c r="AC440" i="7" s="1"/>
  <c r="AK291" i="7"/>
  <c r="AL291" i="7" s="1"/>
  <c r="AK548" i="7"/>
  <c r="AL548" i="7" s="1"/>
  <c r="AK790" i="7"/>
  <c r="AL790" i="7" s="1"/>
  <c r="AF368" i="7"/>
  <c r="AB471" i="7"/>
  <c r="AC471" i="7" s="1"/>
  <c r="AK224" i="7"/>
  <c r="AL224" i="7" s="1"/>
  <c r="AB158" i="7"/>
  <c r="AC158" i="7" s="1"/>
  <c r="AK515" i="7"/>
  <c r="AL515" i="7" s="1"/>
  <c r="W339" i="7"/>
  <c r="Z339" i="7"/>
  <c r="AF339" i="7"/>
  <c r="Z306" i="7"/>
  <c r="AF306" i="7"/>
  <c r="AF301" i="7"/>
  <c r="AE305" i="7"/>
  <c r="AH305" i="7"/>
  <c r="AB301" i="7"/>
  <c r="AB302" i="7" s="1"/>
  <c r="V305" i="7"/>
  <c r="AB232" i="7"/>
  <c r="AB250" i="7"/>
  <c r="AC250" i="7" s="1"/>
  <c r="AB12" i="7"/>
  <c r="AC12" i="7" s="1"/>
  <c r="AK273" i="7"/>
  <c r="AL273" i="7" s="1"/>
  <c r="AB572" i="7"/>
  <c r="AC572" i="7" s="1"/>
  <c r="AK513" i="7"/>
  <c r="AL513" i="7" s="1"/>
  <c r="AK509" i="7"/>
  <c r="AL509" i="7" s="1"/>
  <c r="AB726" i="7"/>
  <c r="AC726" i="7" s="1"/>
  <c r="AB673" i="7"/>
  <c r="AC673" i="7" s="1"/>
  <c r="AB290" i="7"/>
  <c r="AC290" i="7" s="1"/>
  <c r="AB388" i="7"/>
  <c r="AB389" i="7" s="1"/>
  <c r="AB778" i="7"/>
  <c r="AC778" i="7" s="1"/>
  <c r="AB310" i="7"/>
  <c r="AC310" i="7" s="1"/>
  <c r="AB383" i="7"/>
  <c r="AC383" i="7" s="1"/>
  <c r="AK308" i="7"/>
  <c r="AL308" i="7" s="1"/>
  <c r="AB679" i="7"/>
  <c r="AC679" i="7" s="1"/>
  <c r="AK378" i="7"/>
  <c r="AL378" i="7" s="1"/>
  <c r="AB157" i="7"/>
  <c r="AC157" i="7" s="1"/>
  <c r="AB77" i="7"/>
  <c r="AK214" i="7"/>
  <c r="AL214" i="7" s="1"/>
  <c r="AK516" i="7"/>
  <c r="AL516" i="7" s="1"/>
  <c r="U187" i="7"/>
  <c r="AG187" i="7"/>
  <c r="X187" i="7"/>
  <c r="AA187" i="7"/>
  <c r="AJ187" i="7"/>
  <c r="AB95" i="7"/>
  <c r="AC95" i="7" s="1"/>
  <c r="AB547" i="7"/>
  <c r="AC547" i="7" s="1"/>
  <c r="AB11" i="7"/>
  <c r="AC11" i="7" s="1"/>
  <c r="AB527" i="7"/>
  <c r="AC527" i="7" s="1"/>
  <c r="AB614" i="7"/>
  <c r="AC614" i="7" s="1"/>
  <c r="AB838" i="7"/>
  <c r="AC838" i="7" s="1"/>
  <c r="AB738" i="7"/>
  <c r="AC738" i="7" s="1"/>
  <c r="AB656" i="7"/>
  <c r="AC656" i="7" s="1"/>
  <c r="AB176" i="7"/>
  <c r="AB177" i="7" s="1"/>
  <c r="AI176" i="7"/>
  <c r="AI177" i="7" s="1"/>
  <c r="Z176" i="7"/>
  <c r="Z177" i="7" s="1"/>
  <c r="AB148" i="7"/>
  <c r="AC148" i="7" s="1"/>
  <c r="AB583" i="7"/>
  <c r="AC583" i="7" s="1"/>
  <c r="AB360" i="7"/>
  <c r="AC360" i="7" s="1"/>
  <c r="AF176" i="7"/>
  <c r="AF177" i="7" s="1"/>
  <c r="AC262" i="7"/>
  <c r="AC322" i="7"/>
  <c r="AA63" i="7"/>
  <c r="AJ63" i="7"/>
  <c r="AB364" i="7"/>
  <c r="AC364" i="7" s="1"/>
  <c r="AB711" i="7"/>
  <c r="AC711" i="7" s="1"/>
  <c r="Z195" i="7"/>
  <c r="Z676" i="7"/>
  <c r="Z397" i="7"/>
  <c r="Z398" i="7" s="1"/>
  <c r="AD187" i="7"/>
  <c r="AI42" i="7"/>
  <c r="AB21" i="7"/>
  <c r="AC21" i="7" s="1"/>
  <c r="AB152" i="7"/>
  <c r="AC152" i="7" s="1"/>
  <c r="AK56" i="7"/>
  <c r="AL56" i="7" s="1"/>
  <c r="AB489" i="7"/>
  <c r="AB316" i="7"/>
  <c r="AC316" i="7" s="1"/>
  <c r="AB735" i="7"/>
  <c r="AC735" i="7" s="1"/>
  <c r="AK276" i="7"/>
  <c r="AL276" i="7" s="1"/>
  <c r="AB690" i="7"/>
  <c r="AC690" i="7" s="1"/>
  <c r="AA175" i="7"/>
  <c r="AJ175" i="7"/>
  <c r="AK703" i="7"/>
  <c r="AL703" i="7" s="1"/>
  <c r="Z467" i="7"/>
  <c r="Z469" i="7" s="1"/>
  <c r="Z931" i="7"/>
  <c r="AC399" i="7"/>
  <c r="AC404" i="7" s="1"/>
  <c r="AB167" i="7"/>
  <c r="AC167" i="7" s="1"/>
  <c r="AB151" i="7"/>
  <c r="AB108" i="7"/>
  <c r="AC108" i="7" s="1"/>
  <c r="AB385" i="7"/>
  <c r="AK424" i="7"/>
  <c r="AL424" i="7" s="1"/>
  <c r="AB197" i="7"/>
  <c r="AB242" i="7"/>
  <c r="AC242" i="7" s="1"/>
  <c r="AB191" i="7"/>
  <c r="AC191" i="7" s="1"/>
  <c r="AB474" i="7"/>
  <c r="AC474" i="7" s="1"/>
  <c r="AK140" i="7"/>
  <c r="AL140" i="7" s="1"/>
  <c r="AK281" i="7"/>
  <c r="AL281" i="7" s="1"/>
  <c r="AK667" i="7"/>
  <c r="AL667" i="7" s="1"/>
  <c r="AI36" i="7"/>
  <c r="AK898" i="7"/>
  <c r="U175" i="7"/>
  <c r="AD175" i="7"/>
  <c r="AI257" i="7"/>
  <c r="AL264" i="7"/>
  <c r="AC320" i="7"/>
  <c r="Z251" i="7"/>
  <c r="Z908" i="7"/>
  <c r="Z518" i="7"/>
  <c r="Z147" i="7"/>
  <c r="X175" i="7"/>
  <c r="AB314" i="7"/>
  <c r="AC314" i="7" s="1"/>
  <c r="AB648" i="7"/>
  <c r="AC648" i="7" s="1"/>
  <c r="AB362" i="7"/>
  <c r="AK689" i="7"/>
  <c r="AL689" i="7" s="1"/>
  <c r="AK236" i="7"/>
  <c r="AL236" i="7" s="1"/>
  <c r="AK693" i="7"/>
  <c r="AL693" i="7" s="1"/>
  <c r="AB792" i="7"/>
  <c r="AC792" i="7" s="1"/>
  <c r="AG175" i="7"/>
  <c r="AK336" i="7"/>
  <c r="AL336" i="7" s="1"/>
  <c r="Z103" i="7"/>
  <c r="AF103" i="7"/>
  <c r="AL529" i="7"/>
  <c r="Z828" i="7"/>
  <c r="AI574" i="7"/>
  <c r="Z92" i="7"/>
  <c r="Z93" i="7" s="1"/>
  <c r="AF92" i="7"/>
  <c r="AF93" i="7" s="1"/>
  <c r="AI92" i="7"/>
  <c r="AI93" i="7" s="1"/>
  <c r="AB92" i="7"/>
  <c r="AB93" i="7" s="1"/>
  <c r="AB702" i="7"/>
  <c r="AC702" i="7" s="1"/>
  <c r="AB424" i="7"/>
  <c r="AC424" i="7" s="1"/>
  <c r="AB577" i="7"/>
  <c r="AC577" i="7" s="1"/>
  <c r="AB686" i="7"/>
  <c r="AC686" i="7" s="1"/>
  <c r="U63" i="7"/>
  <c r="U86" i="7"/>
  <c r="AA86" i="7"/>
  <c r="Z87" i="7"/>
  <c r="Y91" i="7"/>
  <c r="AG86" i="7"/>
  <c r="AF87" i="7"/>
  <c r="AF88" i="7" s="1"/>
  <c r="AE91" i="7"/>
  <c r="AB308" i="7"/>
  <c r="AC308" i="7" s="1"/>
  <c r="AB781" i="7"/>
  <c r="AC781" i="7" s="1"/>
  <c r="AB670" i="7"/>
  <c r="AC670" i="7" s="1"/>
  <c r="AK649" i="7"/>
  <c r="AL649" i="7" s="1"/>
  <c r="Y19" i="7"/>
  <c r="AK59" i="7"/>
  <c r="AL59" i="7" s="1"/>
  <c r="AB87" i="7"/>
  <c r="AB88" i="7" s="1"/>
  <c r="V91" i="7"/>
  <c r="AB59" i="7"/>
  <c r="AC59" i="7" s="1"/>
  <c r="Z42" i="7"/>
  <c r="AB629" i="7"/>
  <c r="AC629" i="7" s="1"/>
  <c r="AB79" i="7"/>
  <c r="AB115" i="7"/>
  <c r="AC115" i="7" s="1"/>
  <c r="AK10" i="7"/>
  <c r="AL10" i="7" s="1"/>
  <c r="AB107" i="7"/>
  <c r="AC107" i="7" s="1"/>
  <c r="AI87" i="7"/>
  <c r="AB737" i="7"/>
  <c r="AC737" i="7" s="1"/>
  <c r="AB610" i="7"/>
  <c r="AC610" i="7" s="1"/>
  <c r="AB626" i="7"/>
  <c r="AC626" i="7" s="1"/>
  <c r="AB169" i="7"/>
  <c r="AC169" i="7" s="1"/>
  <c r="AB207" i="7"/>
  <c r="AC207" i="7" s="1"/>
  <c r="AB190" i="7"/>
  <c r="AC190" i="7" s="1"/>
  <c r="AK237" i="7"/>
  <c r="AL237" i="7" s="1"/>
  <c r="AK541" i="7"/>
  <c r="AL541" i="7" s="1"/>
  <c r="Z846" i="7"/>
  <c r="AI668" i="7"/>
  <c r="AK668" i="7" s="1"/>
  <c r="AL668" i="7" s="1"/>
  <c r="AK199" i="7"/>
  <c r="AL199" i="7" s="1"/>
  <c r="X86" i="7"/>
  <c r="AD86" i="7"/>
  <c r="AJ86" i="7"/>
  <c r="AL914" i="7"/>
  <c r="AB584" i="7"/>
  <c r="AC584" i="7" s="1"/>
  <c r="AK144" i="7"/>
  <c r="AL144" i="7" s="1"/>
  <c r="AB680" i="7"/>
  <c r="AC680" i="7" s="1"/>
  <c r="AI71" i="7"/>
  <c r="AI73" i="7" s="1"/>
  <c r="AF71" i="7"/>
  <c r="AF73" i="7" s="1"/>
  <c r="Z272" i="7"/>
  <c r="AI931" i="7"/>
  <c r="Z510" i="7"/>
  <c r="Z581" i="7"/>
  <c r="Z280" i="7"/>
  <c r="AL908" i="7"/>
  <c r="AL902" i="7"/>
  <c r="AI630" i="7"/>
  <c r="AI672" i="7"/>
  <c r="AK672" i="7" s="1"/>
  <c r="AL672" i="7" s="1"/>
  <c r="AI193" i="7"/>
  <c r="AF64" i="7"/>
  <c r="AI64" i="7"/>
  <c r="AH70" i="7"/>
  <c r="Z64" i="7"/>
  <c r="Y70" i="7"/>
  <c r="AI256" i="7"/>
  <c r="Z50" i="7"/>
  <c r="Y63" i="7"/>
  <c r="Z821" i="7"/>
  <c r="AH63" i="7"/>
  <c r="AI531" i="7"/>
  <c r="AL227" i="7"/>
  <c r="AL229" i="7" s="1"/>
  <c r="AD63" i="7"/>
  <c r="AF50" i="7"/>
  <c r="W644" i="7"/>
  <c r="AB45" i="7"/>
  <c r="W527" i="7"/>
  <c r="W192" i="7"/>
  <c r="Y49" i="7"/>
  <c r="AF45" i="7"/>
  <c r="Z217" i="7"/>
  <c r="AI75" i="7"/>
  <c r="AI76" i="7" s="1"/>
  <c r="AI45" i="7"/>
  <c r="AH49" i="7"/>
  <c r="AB684" i="7"/>
  <c r="AC684" i="7" s="1"/>
  <c r="W684" i="7"/>
  <c r="Y38" i="7"/>
  <c r="Z36" i="7"/>
  <c r="AB292" i="7"/>
  <c r="AC292" i="7" s="1"/>
  <c r="AB248" i="7"/>
  <c r="AC248" i="7" s="1"/>
  <c r="AB356" i="7"/>
  <c r="AB237" i="7"/>
  <c r="AC237" i="7" s="1"/>
  <c r="AG19" i="7"/>
  <c r="AK80" i="7"/>
  <c r="AL80" i="7" s="1"/>
  <c r="AK21" i="7"/>
  <c r="AL21" i="7" s="1"/>
  <c r="AB194" i="7"/>
  <c r="AC194" i="7" s="1"/>
  <c r="AB31" i="7"/>
  <c r="AC31" i="7" s="1"/>
  <c r="AB42" i="7"/>
  <c r="AB43" i="7" s="1"/>
  <c r="V44" i="7"/>
  <c r="AB709" i="7"/>
  <c r="AC709" i="7" s="1"/>
  <c r="AB787" i="7"/>
  <c r="AC787" i="7" s="1"/>
  <c r="AK441" i="7"/>
  <c r="AL441" i="7" s="1"/>
  <c r="AK158" i="7"/>
  <c r="AL158" i="7" s="1"/>
  <c r="W157" i="7"/>
  <c r="AB478" i="7"/>
  <c r="AC478" i="7" s="1"/>
  <c r="AB721" i="7"/>
  <c r="AC721" i="7" s="1"/>
  <c r="AI904" i="7"/>
  <c r="AL754" i="7"/>
  <c r="AI788" i="7"/>
  <c r="AI856" i="7"/>
  <c r="AI397" i="7"/>
  <c r="AI398" i="7" s="1"/>
  <c r="AI520" i="7"/>
  <c r="AL910" i="7"/>
  <c r="AK783" i="7"/>
  <c r="AL783" i="7" s="1"/>
  <c r="AK893" i="7"/>
  <c r="AL893" i="7" s="1"/>
  <c r="AK225" i="7"/>
  <c r="AL225" i="7" s="1"/>
  <c r="AK566" i="7"/>
  <c r="AL566" i="7" s="1"/>
  <c r="Z17" i="7"/>
  <c r="Z620" i="7"/>
  <c r="AB601" i="7"/>
  <c r="AC601" i="7" s="1"/>
  <c r="AB777" i="7"/>
  <c r="AC777" i="7" s="1"/>
  <c r="AB298" i="7"/>
  <c r="AC298" i="7" s="1"/>
  <c r="AK663" i="7"/>
  <c r="AL663" i="7" s="1"/>
  <c r="AB222" i="7"/>
  <c r="AC222" i="7" s="1"/>
  <c r="AB669" i="7"/>
  <c r="AC669" i="7" s="1"/>
  <c r="AC904" i="7"/>
  <c r="Z606" i="7"/>
  <c r="Z858" i="7"/>
  <c r="AK732" i="7"/>
  <c r="AL732" i="7" s="1"/>
  <c r="AC346" i="7"/>
  <c r="AC531" i="7"/>
  <c r="Z697" i="7"/>
  <c r="AC529" i="7"/>
  <c r="AK772" i="7"/>
  <c r="AL772" i="7" s="1"/>
  <c r="Z344" i="7"/>
  <c r="AB178" i="7"/>
  <c r="AF42" i="7"/>
  <c r="AE44" i="7"/>
  <c r="AK148" i="7"/>
  <c r="AL148" i="7" s="1"/>
  <c r="AB462" i="7"/>
  <c r="AC462" i="7" s="1"/>
  <c r="AB793" i="7"/>
  <c r="AC793" i="7" s="1"/>
  <c r="AB784" i="7"/>
  <c r="AC784" i="7" s="1"/>
  <c r="AB823" i="7"/>
  <c r="AC823" i="7" s="1"/>
  <c r="AB51" i="7"/>
  <c r="AC51" i="7" s="1"/>
  <c r="AK527" i="7"/>
  <c r="AL527" i="7" s="1"/>
  <c r="AB436" i="7"/>
  <c r="AB699" i="7"/>
  <c r="AC699" i="7" s="1"/>
  <c r="AB631" i="7"/>
  <c r="AC631" i="7" s="1"/>
  <c r="AK220" i="7"/>
  <c r="AL220" i="7" s="1"/>
  <c r="AB443" i="7"/>
  <c r="AC443" i="7" s="1"/>
  <c r="AB667" i="7"/>
  <c r="AC667" i="7" s="1"/>
  <c r="AB60" i="7"/>
  <c r="AC60" i="7" s="1"/>
  <c r="AB50" i="7"/>
  <c r="AB640" i="7"/>
  <c r="AC640" i="7" s="1"/>
  <c r="AL262" i="7"/>
  <c r="Z574" i="7"/>
  <c r="AK447" i="7"/>
  <c r="AL447" i="7" s="1"/>
  <c r="AB691" i="7"/>
  <c r="AC691" i="7" s="1"/>
  <c r="Z526" i="7"/>
  <c r="AI526" i="7"/>
  <c r="Z757" i="7"/>
  <c r="Z901" i="7"/>
  <c r="Z909" i="7"/>
  <c r="AC129" i="7"/>
  <c r="AI275" i="7"/>
  <c r="AI928" i="7"/>
  <c r="AC916" i="7"/>
  <c r="Z104" i="7"/>
  <c r="AB703" i="7"/>
  <c r="AC703" i="7" s="1"/>
  <c r="AK567" i="7"/>
  <c r="AL567" i="7" s="1"/>
  <c r="AK282" i="7"/>
  <c r="AL282" i="7" s="1"/>
  <c r="Z410" i="7"/>
  <c r="Z411" i="7" s="1"/>
  <c r="AI393" i="7"/>
  <c r="Z879" i="7"/>
  <c r="AI113" i="7"/>
  <c r="AI769" i="7"/>
  <c r="Z335" i="7"/>
  <c r="AL905" i="7"/>
  <c r="AI309" i="7"/>
  <c r="AI438" i="7"/>
  <c r="AI932" i="7"/>
  <c r="AH19" i="7"/>
  <c r="AB660" i="7"/>
  <c r="AC660" i="7" s="1"/>
  <c r="AB10" i="7"/>
  <c r="AC10" i="7" s="1"/>
  <c r="AB303" i="7"/>
  <c r="AB29" i="7"/>
  <c r="AC29" i="7" s="1"/>
  <c r="AB68" i="7"/>
  <c r="AC68" i="7" s="1"/>
  <c r="AK677" i="7"/>
  <c r="AL677" i="7" s="1"/>
  <c r="AB139" i="7"/>
  <c r="AC139" i="7" s="1"/>
  <c r="W139" i="7"/>
  <c r="W171" i="7"/>
  <c r="AI578" i="7"/>
  <c r="AA19" i="7"/>
  <c r="AK194" i="7"/>
  <c r="AL194" i="7" s="1"/>
  <c r="AB791" i="7"/>
  <c r="AC791" i="7" s="1"/>
  <c r="AJ19" i="7"/>
  <c r="AK16" i="7"/>
  <c r="AL16" i="7" s="1"/>
  <c r="AB15" i="7"/>
  <c r="AC15" i="7" s="1"/>
  <c r="X19" i="7"/>
  <c r="AK83" i="7"/>
  <c r="AL83" i="7" s="1"/>
  <c r="AK167" i="7"/>
  <c r="AL167" i="7" s="1"/>
  <c r="AK313" i="7"/>
  <c r="AL313" i="7" s="1"/>
  <c r="W407" i="7"/>
  <c r="AB736" i="7"/>
  <c r="AC736" i="7" s="1"/>
  <c r="AK476" i="7"/>
  <c r="AL476" i="7" s="1"/>
  <c r="AB741" i="7"/>
  <c r="AC741" i="7" s="1"/>
  <c r="W741" i="7"/>
  <c r="AB818" i="7"/>
  <c r="W92" i="7"/>
  <c r="W93" i="7" s="1"/>
  <c r="AK565" i="7"/>
  <c r="AL565" i="7" s="1"/>
  <c r="AB707" i="7"/>
  <c r="AC707" i="7" s="1"/>
  <c r="AB72" i="7"/>
  <c r="AC72" i="7" s="1"/>
  <c r="AK616" i="7"/>
  <c r="AL616" i="7" s="1"/>
  <c r="AB209" i="7"/>
  <c r="AB616" i="7"/>
  <c r="AC616" i="7" s="1"/>
  <c r="W616" i="7"/>
  <c r="AB236" i="7"/>
  <c r="AC236" i="7" s="1"/>
  <c r="W236" i="7"/>
  <c r="AB164" i="7"/>
  <c r="AK248" i="7"/>
  <c r="AL248" i="7" s="1"/>
  <c r="AB365" i="7"/>
  <c r="AC365" i="7" s="1"/>
  <c r="AK66" i="7"/>
  <c r="AL66" i="7" s="1"/>
  <c r="AK422" i="7"/>
  <c r="AL422" i="7" s="1"/>
  <c r="AK643" i="7"/>
  <c r="AL643" i="7" s="1"/>
  <c r="AL901" i="7"/>
  <c r="AL909" i="7"/>
  <c r="AI258" i="7"/>
  <c r="AB509" i="7"/>
  <c r="AC509" i="7" s="1"/>
  <c r="AI881" i="7"/>
  <c r="AK881" i="7" s="1"/>
  <c r="AL881" i="7" s="1"/>
  <c r="AK54" i="7"/>
  <c r="AL54" i="7" s="1"/>
  <c r="AK14" i="7"/>
  <c r="AL14" i="7" s="1"/>
  <c r="AK768" i="7"/>
  <c r="AL768" i="7" s="1"/>
  <c r="AC900" i="7"/>
  <c r="AK760" i="7"/>
  <c r="AL760" i="7" s="1"/>
  <c r="AK797" i="7"/>
  <c r="AL797" i="7" s="1"/>
  <c r="AI852" i="7"/>
  <c r="AB678" i="7"/>
  <c r="AC678" i="7" s="1"/>
  <c r="AB801" i="7"/>
  <c r="AB692" i="7"/>
  <c r="AC692" i="7" s="1"/>
  <c r="AK656" i="7"/>
  <c r="AL656" i="7" s="1"/>
  <c r="AK157" i="7"/>
  <c r="AL157" i="7" s="1"/>
  <c r="AK437" i="7"/>
  <c r="AL437" i="7" s="1"/>
  <c r="AK243" i="7"/>
  <c r="AL243" i="7" s="1"/>
  <c r="AB358" i="7"/>
  <c r="AK585" i="7"/>
  <c r="AL585" i="7" s="1"/>
  <c r="AK615" i="7"/>
  <c r="AL615" i="7" s="1"/>
  <c r="AK742" i="7"/>
  <c r="AL742" i="7" s="1"/>
  <c r="AK657" i="7"/>
  <c r="AL657" i="7" s="1"/>
  <c r="Z346" i="7"/>
  <c r="Z770" i="7"/>
  <c r="Z123" i="7"/>
  <c r="Z284" i="7"/>
  <c r="Z728" i="7"/>
  <c r="AI138" i="7"/>
  <c r="AK138" i="7" s="1"/>
  <c r="AL138" i="7" s="1"/>
  <c r="AI223" i="7"/>
  <c r="AK223" i="7" s="1"/>
  <c r="AL223" i="7" s="1"/>
  <c r="AC918" i="7"/>
  <c r="Z859" i="7"/>
  <c r="AI877" i="7"/>
  <c r="Z916" i="7"/>
  <c r="Z155" i="7"/>
  <c r="Z160" i="7" s="1"/>
  <c r="AI134" i="7"/>
  <c r="AC257" i="7"/>
  <c r="AL257" i="7"/>
  <c r="Z247" i="7"/>
  <c r="AI446" i="7"/>
  <c r="AI448" i="7" s="1"/>
  <c r="AC533" i="7"/>
  <c r="AB602" i="7"/>
  <c r="AC602" i="7" s="1"/>
  <c r="AK252" i="7"/>
  <c r="AL252" i="7" s="1"/>
  <c r="Z914" i="7"/>
  <c r="AI804" i="7"/>
  <c r="AI805" i="7" s="1"/>
  <c r="AL900" i="7"/>
  <c r="W509" i="7"/>
  <c r="AI681" i="7"/>
  <c r="W66" i="7"/>
  <c r="W197" i="7"/>
  <c r="AF36" i="7"/>
  <c r="AF37" i="7" s="1"/>
  <c r="AE38" i="7"/>
  <c r="AB36" i="7"/>
  <c r="AB37" i="7" s="1"/>
  <c r="V38" i="7"/>
  <c r="Z129" i="7"/>
  <c r="AI753" i="7"/>
  <c r="AI828" i="7"/>
  <c r="Z450" i="7"/>
  <c r="Z451" i="7" s="1"/>
  <c r="AI188" i="7"/>
  <c r="Z371" i="7"/>
  <c r="W583" i="7"/>
  <c r="Z359" i="7"/>
  <c r="AI180" i="7"/>
  <c r="AI697" i="7"/>
  <c r="Z153" i="7"/>
  <c r="AI472" i="7"/>
  <c r="AK472" i="7" s="1"/>
  <c r="AL472" i="7" s="1"/>
  <c r="Z727" i="7"/>
  <c r="AI147" i="7"/>
  <c r="AI843" i="7"/>
  <c r="W10" i="7"/>
  <c r="W46" i="7"/>
  <c r="W164" i="7"/>
  <c r="W165" i="7" s="1"/>
  <c r="W26" i="7"/>
  <c r="W27" i="7" s="1"/>
  <c r="W461" i="7"/>
  <c r="W77" i="7"/>
  <c r="W78" i="7" s="1"/>
  <c r="W579" i="7"/>
  <c r="W640" i="7"/>
  <c r="AI715" i="7"/>
  <c r="Z804" i="7"/>
  <c r="Z805" i="7" s="1"/>
  <c r="AI371" i="7"/>
  <c r="AI854" i="7"/>
  <c r="W107" i="7"/>
  <c r="W16" i="7"/>
  <c r="W273" i="7"/>
  <c r="W424" i="7"/>
  <c r="W660" i="7"/>
  <c r="Z570" i="7"/>
  <c r="AI104" i="7"/>
  <c r="AC260" i="7"/>
  <c r="AI283" i="7"/>
  <c r="Z902" i="7"/>
  <c r="AK116" i="7"/>
  <c r="AL116" i="7" s="1"/>
  <c r="W735" i="7"/>
  <c r="W730" i="7"/>
  <c r="W60" i="7"/>
  <c r="W87" i="7"/>
  <c r="W88" i="7" s="1"/>
  <c r="W178" i="7"/>
  <c r="W179" i="7" s="1"/>
  <c r="W206" i="7"/>
  <c r="AF26" i="7"/>
  <c r="AF27" i="7" s="1"/>
  <c r="W705" i="7"/>
  <c r="W605" i="7"/>
  <c r="W689" i="7"/>
  <c r="W765" i="7"/>
  <c r="W291" i="7"/>
  <c r="AK474" i="7"/>
  <c r="AL474" i="7" s="1"/>
  <c r="Z382" i="7"/>
  <c r="Z384" i="7" s="1"/>
  <c r="AI812" i="7"/>
  <c r="AI757" i="7"/>
  <c r="AI550" i="7"/>
  <c r="Z785" i="7"/>
  <c r="Z875" i="7"/>
  <c r="Z866" i="7"/>
  <c r="AL256" i="7"/>
  <c r="AI872" i="7"/>
  <c r="Z486" i="7"/>
  <c r="AL915" i="7"/>
  <c r="AI683" i="7"/>
  <c r="AI840" i="7"/>
  <c r="AK670" i="7"/>
  <c r="AL670" i="7" s="1"/>
  <c r="W271" i="7"/>
  <c r="AK191" i="7"/>
  <c r="AL191" i="7" s="1"/>
  <c r="AK599" i="7"/>
  <c r="AL599" i="7" s="1"/>
  <c r="AF20" i="7"/>
  <c r="AB731" i="7"/>
  <c r="AC731" i="7" s="1"/>
  <c r="W222" i="7"/>
  <c r="AB604" i="7"/>
  <c r="AC604" i="7" s="1"/>
  <c r="W604" i="7"/>
  <c r="AB468" i="7"/>
  <c r="AC468" i="7" s="1"/>
  <c r="W468" i="7"/>
  <c r="AB774" i="7"/>
  <c r="AC774" i="7" s="1"/>
  <c r="W774" i="7"/>
  <c r="W314" i="7"/>
  <c r="AK152" i="7"/>
  <c r="AL152" i="7" s="1"/>
  <c r="W167" i="7"/>
  <c r="W781" i="7"/>
  <c r="W418" i="7"/>
  <c r="AK709" i="7"/>
  <c r="AL709" i="7" s="1"/>
  <c r="AK107" i="7"/>
  <c r="AL107" i="7" s="1"/>
  <c r="AK108" i="7"/>
  <c r="AL108" i="7" s="1"/>
  <c r="W21" i="7"/>
  <c r="W308" i="7"/>
  <c r="W79" i="7"/>
  <c r="AK11" i="7"/>
  <c r="AL11" i="7" s="1"/>
  <c r="W169" i="7"/>
  <c r="W571" i="7"/>
  <c r="W577" i="7"/>
  <c r="AK31" i="7"/>
  <c r="AL31" i="7" s="1"/>
  <c r="W329" i="7"/>
  <c r="AK478" i="7"/>
  <c r="AL478" i="7" s="1"/>
  <c r="W738" i="7"/>
  <c r="AK514" i="7"/>
  <c r="AL514" i="7" s="1"/>
  <c r="AB513" i="7"/>
  <c r="AC513" i="7" s="1"/>
  <c r="AB20" i="7"/>
  <c r="W388" i="7"/>
  <c r="W389" i="7" s="1"/>
  <c r="W680" i="7"/>
  <c r="W596" i="7"/>
  <c r="W772" i="7"/>
  <c r="W492" i="7"/>
  <c r="AB103" i="7"/>
  <c r="W103" i="7"/>
  <c r="AB632" i="7"/>
  <c r="AC632" i="7" s="1"/>
  <c r="W632" i="7"/>
  <c r="AB52" i="7"/>
  <c r="AC52" i="7" s="1"/>
  <c r="W52" i="7"/>
  <c r="AB783" i="7"/>
  <c r="AC783" i="7" s="1"/>
  <c r="W783" i="7"/>
  <c r="W199" i="7"/>
  <c r="W225" i="7"/>
  <c r="AC203" i="7"/>
  <c r="Z20" i="7"/>
  <c r="Y25" i="7"/>
  <c r="Z600" i="7"/>
  <c r="AI600" i="7"/>
  <c r="AK600" i="7" s="1"/>
  <c r="AL600" i="7" s="1"/>
  <c r="Z658" i="7"/>
  <c r="AB591" i="7"/>
  <c r="AK634" i="7"/>
  <c r="AL634" i="7" s="1"/>
  <c r="AK145" i="7"/>
  <c r="AL145" i="7" s="1"/>
  <c r="Z125" i="7"/>
  <c r="AL125" i="7"/>
  <c r="Z275" i="7"/>
  <c r="Z472" i="7"/>
  <c r="Z506" i="7"/>
  <c r="W634" i="7"/>
  <c r="W200" i="7"/>
  <c r="AK774" i="7"/>
  <c r="AL774" i="7" s="1"/>
  <c r="AI475" i="7"/>
  <c r="AI688" i="7"/>
  <c r="AK688" i="7" s="1"/>
  <c r="AL688" i="7" s="1"/>
  <c r="AI646" i="7"/>
  <c r="Z764" i="7"/>
  <c r="AC907" i="7"/>
  <c r="Z915" i="7"/>
  <c r="AC268" i="7"/>
  <c r="AC344" i="7"/>
  <c r="AI665" i="7"/>
  <c r="AB653" i="7"/>
  <c r="AC653" i="7" s="1"/>
  <c r="AI20" i="7"/>
  <c r="AH25" i="7"/>
  <c r="AI845" i="7"/>
  <c r="AI297" i="7"/>
  <c r="Z322" i="7"/>
  <c r="AL322" i="7"/>
  <c r="AC910" i="7"/>
  <c r="AK246" i="7"/>
  <c r="AL246" i="7" s="1"/>
  <c r="AK363" i="7"/>
  <c r="AL363" i="7" s="1"/>
  <c r="AB789" i="7"/>
  <c r="AC789" i="7" s="1"/>
  <c r="AI901" i="7"/>
  <c r="AL587" i="7"/>
  <c r="AL589" i="7" s="1"/>
  <c r="Z531" i="7"/>
  <c r="AI759" i="7"/>
  <c r="AI909" i="7"/>
  <c r="AL129" i="7"/>
  <c r="AL123" i="7"/>
  <c r="AI53" i="7"/>
  <c r="AK53" i="7" s="1"/>
  <c r="AL53" i="7" s="1"/>
  <c r="AI326" i="7"/>
  <c r="AC348" i="7"/>
  <c r="AL348" i="7"/>
  <c r="Z849" i="7"/>
  <c r="Z850" i="7" s="1"/>
  <c r="Z857" i="7"/>
  <c r="AI350" i="7"/>
  <c r="W643" i="7"/>
  <c r="Z903" i="7"/>
  <c r="Z332" i="7"/>
  <c r="Z333" i="7" s="1"/>
  <c r="AI332" i="7"/>
  <c r="AI333" i="7" s="1"/>
  <c r="Z260" i="7"/>
  <c r="AC256" i="7"/>
  <c r="AI554" i="7"/>
  <c r="Z687" i="7"/>
  <c r="Z872" i="7"/>
  <c r="AL204" i="7"/>
  <c r="Z369" i="7"/>
  <c r="AI420" i="7"/>
  <c r="Z525" i="7"/>
  <c r="AL533" i="7"/>
  <c r="AL917" i="7"/>
  <c r="Z833" i="7"/>
  <c r="AI871" i="7"/>
  <c r="Z889" i="7"/>
  <c r="AI896" i="7"/>
  <c r="AK896" i="7" s="1"/>
  <c r="AL896" i="7" s="1"/>
  <c r="Z924" i="7"/>
  <c r="AI835" i="7"/>
  <c r="Z861" i="7"/>
  <c r="AI861" i="7"/>
  <c r="AI876" i="7"/>
  <c r="AK360" i="7"/>
  <c r="AL360" i="7" s="1"/>
  <c r="Z826" i="7"/>
  <c r="AL75" i="7"/>
  <c r="AL76" i="7" s="1"/>
  <c r="AI650" i="7"/>
  <c r="AI106" i="7"/>
  <c r="Z927" i="7"/>
  <c r="Z887" i="7"/>
  <c r="Z894" i="7"/>
  <c r="Z883" i="7"/>
  <c r="AK636" i="7"/>
  <c r="AL636" i="7" s="1"/>
  <c r="AB786" i="7"/>
  <c r="AC786" i="7" s="1"/>
  <c r="AL904" i="7"/>
  <c r="AL203" i="7"/>
  <c r="AK443" i="7"/>
  <c r="AL443" i="7" s="1"/>
  <c r="AC901" i="7"/>
  <c r="AC909" i="7"/>
  <c r="AC119" i="7"/>
  <c r="AI595" i="7"/>
  <c r="AI700" i="7"/>
  <c r="Z57" i="7"/>
  <c r="AI172" i="7"/>
  <c r="Z922" i="7"/>
  <c r="AC830" i="7"/>
  <c r="AB334" i="7"/>
  <c r="Z512" i="7"/>
  <c r="Z219" i="7"/>
  <c r="AK740" i="7"/>
  <c r="AL740" i="7" s="1"/>
  <c r="AK659" i="7"/>
  <c r="AL659" i="7" s="1"/>
  <c r="AK109" i="7"/>
  <c r="AL109" i="7" s="1"/>
  <c r="AK245" i="7"/>
  <c r="AL245" i="7" s="1"/>
  <c r="AK296" i="7"/>
  <c r="AL296" i="7" s="1"/>
  <c r="AI576" i="7"/>
  <c r="Z638" i="7"/>
  <c r="AI268" i="7"/>
  <c r="AL344" i="7"/>
  <c r="AI399" i="7"/>
  <c r="AI404" i="7" s="1"/>
  <c r="Z573" i="7"/>
  <c r="AK156" i="7"/>
  <c r="AL156" i="7" s="1"/>
  <c r="AK68" i="7"/>
  <c r="AL68" i="7" s="1"/>
  <c r="AB278" i="7"/>
  <c r="W278" i="7"/>
  <c r="AK12" i="7"/>
  <c r="AL12" i="7" s="1"/>
  <c r="W547" i="7"/>
  <c r="W584" i="7"/>
  <c r="W737" i="7"/>
  <c r="W12" i="7"/>
  <c r="AK607" i="7"/>
  <c r="AL607" i="7" s="1"/>
  <c r="W356" i="7"/>
  <c r="W357" i="7" s="1"/>
  <c r="W540" i="7"/>
  <c r="W36" i="7"/>
  <c r="AK250" i="7"/>
  <c r="AL250" i="7" s="1"/>
  <c r="AK702" i="7"/>
  <c r="AL702" i="7" s="1"/>
  <c r="AK673" i="7"/>
  <c r="AL673" i="7" s="1"/>
  <c r="W140" i="7"/>
  <c r="W191" i="7"/>
  <c r="W316" i="7"/>
  <c r="W307" i="7"/>
  <c r="W838" i="7"/>
  <c r="W440" i="7"/>
  <c r="W541" i="7"/>
  <c r="W564" i="7"/>
  <c r="W209" i="7"/>
  <c r="W210" i="7" s="1"/>
  <c r="W412" i="7"/>
  <c r="W413" i="7" s="1"/>
  <c r="W478" i="7"/>
  <c r="W249" i="7"/>
  <c r="W358" i="7"/>
  <c r="W441" i="7"/>
  <c r="AK477" i="7"/>
  <c r="AL477" i="7" s="1"/>
  <c r="W499" i="7"/>
  <c r="W669" i="7"/>
  <c r="W33" i="7"/>
  <c r="W34" i="7" s="1"/>
  <c r="W252" i="7"/>
  <c r="AK364" i="7"/>
  <c r="AL364" i="7" s="1"/>
  <c r="AK489" i="7"/>
  <c r="AK15" i="7"/>
  <c r="AL15" i="7" s="1"/>
  <c r="AK463" i="7"/>
  <c r="AL463" i="7" s="1"/>
  <c r="AK575" i="7"/>
  <c r="AL575" i="7" s="1"/>
  <c r="AK611" i="7"/>
  <c r="AL611" i="7" s="1"/>
  <c r="AK802" i="7"/>
  <c r="AL802" i="7" s="1"/>
  <c r="AK735" i="7"/>
  <c r="AL735" i="7" s="1"/>
  <c r="AK471" i="7"/>
  <c r="AL471" i="7" s="1"/>
  <c r="AK666" i="7"/>
  <c r="AL666" i="7" s="1"/>
  <c r="AK279" i="7"/>
  <c r="AL279" i="7" s="1"/>
  <c r="W55" i="7"/>
  <c r="W232" i="7"/>
  <c r="W233" i="7" s="1"/>
  <c r="W292" i="7"/>
  <c r="W250" i="7"/>
  <c r="W702" i="7"/>
  <c r="W29" i="7"/>
  <c r="W31" i="7"/>
  <c r="W115" i="7"/>
  <c r="AK314" i="7"/>
  <c r="AL314" i="7" s="1"/>
  <c r="AK696" i="7"/>
  <c r="AL696" i="7" s="1"/>
  <c r="W670" i="7"/>
  <c r="W156" i="7"/>
  <c r="W68" i="7"/>
  <c r="W551" i="7"/>
  <c r="W572" i="7"/>
  <c r="W777" i="7"/>
  <c r="W146" i="7"/>
  <c r="W364" i="7"/>
  <c r="W362" i="7"/>
  <c r="W471" i="7"/>
  <c r="W801" i="7"/>
  <c r="W803" i="7" s="1"/>
  <c r="W787" i="7"/>
  <c r="W537" i="7"/>
  <c r="W243" i="7"/>
  <c r="W237" i="7"/>
  <c r="W341" i="7"/>
  <c r="W419" i="7"/>
  <c r="W82" i="7"/>
  <c r="W176" i="7"/>
  <c r="W177" i="7" s="1"/>
  <c r="AK492" i="7"/>
  <c r="AL492" i="7" s="1"/>
  <c r="W575" i="7"/>
  <c r="AK793" i="7"/>
  <c r="AL793" i="7" s="1"/>
  <c r="W659" i="7"/>
  <c r="W168" i="7"/>
  <c r="AK115" i="7"/>
  <c r="AL115" i="7" s="1"/>
  <c r="AK540" i="7"/>
  <c r="AL540" i="7" s="1"/>
  <c r="AK678" i="7"/>
  <c r="AL678" i="7" s="1"/>
  <c r="AK791" i="7"/>
  <c r="AL791" i="7" s="1"/>
  <c r="AK292" i="7"/>
  <c r="AL292" i="7" s="1"/>
  <c r="AK416" i="7"/>
  <c r="AL416" i="7" s="1"/>
  <c r="AK312" i="7"/>
  <c r="AL312" i="7" s="1"/>
  <c r="AK249" i="7"/>
  <c r="AL249" i="7" s="1"/>
  <c r="AK631" i="7"/>
  <c r="AL631" i="7" s="1"/>
  <c r="AK671" i="7"/>
  <c r="AL671" i="7" s="1"/>
  <c r="W430" i="7"/>
  <c r="W431" i="7" s="1"/>
  <c r="AI910" i="7"/>
  <c r="AI842" i="7"/>
  <c r="W591" i="7"/>
  <c r="AK718" i="7"/>
  <c r="AL718" i="7" s="1"/>
  <c r="AK52" i="7"/>
  <c r="AL52" i="7" s="1"/>
  <c r="AK619" i="7"/>
  <c r="AL619" i="7" s="1"/>
  <c r="Z230" i="7"/>
  <c r="Z231" i="7" s="1"/>
  <c r="Z725" i="7"/>
  <c r="Z759" i="7"/>
  <c r="Z762" i="7" s="1"/>
  <c r="Z820" i="7"/>
  <c r="AI123" i="7"/>
  <c r="AI23" i="7"/>
  <c r="Z53" i="7"/>
  <c r="AC125" i="7"/>
  <c r="Z119" i="7"/>
  <c r="AI119" i="7"/>
  <c r="Z184" i="7"/>
  <c r="Z348" i="7"/>
  <c r="Z578" i="7"/>
  <c r="Z912" i="7"/>
  <c r="AK244" i="7"/>
  <c r="AL244" i="7" s="1"/>
  <c r="AK780" i="7"/>
  <c r="AL780" i="7" s="1"/>
  <c r="AK149" i="7"/>
  <c r="AL149" i="7" s="1"/>
  <c r="AI155" i="7"/>
  <c r="AI160" i="7" s="1"/>
  <c r="Z134" i="7"/>
  <c r="Z162" i="7"/>
  <c r="Z163" i="7" s="1"/>
  <c r="AI247" i="7"/>
  <c r="Z563" i="7"/>
  <c r="AK60" i="7"/>
  <c r="AL60" i="7" s="1"/>
  <c r="AK686" i="7"/>
  <c r="AL686" i="7" s="1"/>
  <c r="AK645" i="7"/>
  <c r="AL645" i="7" s="1"/>
  <c r="Z798" i="7"/>
  <c r="AI798" i="7"/>
  <c r="AI879" i="7"/>
  <c r="AK879" i="7" s="1"/>
  <c r="AL879" i="7" s="1"/>
  <c r="W9" i="7"/>
  <c r="Z650" i="7"/>
  <c r="Z106" i="7"/>
  <c r="Z852" i="7"/>
  <c r="AI860" i="7"/>
  <c r="AK860" i="7" s="1"/>
  <c r="AL860" i="7" s="1"/>
  <c r="AI894" i="7"/>
  <c r="AK894" i="7" s="1"/>
  <c r="AL894" i="7" s="1"/>
  <c r="Z843" i="7"/>
  <c r="Z882" i="7"/>
  <c r="Z183" i="7"/>
  <c r="AI853" i="7"/>
  <c r="AK853" i="7" s="1"/>
  <c r="AL853" i="7" s="1"/>
  <c r="AK549" i="7"/>
  <c r="AL549" i="7" s="1"/>
  <c r="AK719" i="7"/>
  <c r="AL719" i="7" s="1"/>
  <c r="AK200" i="7"/>
  <c r="AL200" i="7" s="1"/>
  <c r="AK468" i="7"/>
  <c r="AL468" i="7" s="1"/>
  <c r="W567" i="7"/>
  <c r="AK789" i="7"/>
  <c r="AL789" i="7" s="1"/>
  <c r="AK691" i="7"/>
  <c r="AL691" i="7" s="1"/>
  <c r="Z439" i="7"/>
  <c r="AI439" i="7"/>
  <c r="AI287" i="7"/>
  <c r="AI796" i="7"/>
  <c r="AI212" i="7"/>
  <c r="AI215" i="7" s="1"/>
  <c r="AI184" i="7"/>
  <c r="AI442" i="7"/>
  <c r="Z491" i="7"/>
  <c r="Z493" i="7" s="1"/>
  <c r="Z603" i="7"/>
  <c r="Z775" i="7"/>
  <c r="Z918" i="7"/>
  <c r="AC912" i="7"/>
  <c r="AI698" i="7"/>
  <c r="AK316" i="7"/>
  <c r="AL316" i="7" s="1"/>
  <c r="AK613" i="7"/>
  <c r="AL613" i="7" s="1"/>
  <c r="W703" i="7"/>
  <c r="AK625" i="7"/>
  <c r="AL625" i="7" s="1"/>
  <c r="W719" i="7"/>
  <c r="AI81" i="7"/>
  <c r="Z143" i="7"/>
  <c r="AI162" i="7"/>
  <c r="AI163" i="7" s="1"/>
  <c r="Z320" i="7"/>
  <c r="Z408" i="7"/>
  <c r="Z487" i="7"/>
  <c r="AI525" i="7"/>
  <c r="AI917" i="7"/>
  <c r="Z929" i="7"/>
  <c r="AC911" i="7"/>
  <c r="AI911" i="7"/>
  <c r="AC482" i="7"/>
  <c r="AC484" i="7" s="1"/>
  <c r="AL907" i="7"/>
  <c r="Z885" i="7"/>
  <c r="AI927" i="7"/>
  <c r="AI923" i="7"/>
  <c r="AI827" i="7"/>
  <c r="Z453" i="7"/>
  <c r="AI195" i="7"/>
  <c r="AI382" i="7"/>
  <c r="AI384" i="7" s="1"/>
  <c r="AI340" i="7"/>
  <c r="AI444" i="7"/>
  <c r="AI582" i="7"/>
  <c r="Z746" i="7"/>
  <c r="Z637" i="7"/>
  <c r="Z831" i="7"/>
  <c r="AI858" i="7"/>
  <c r="AK858" i="7" s="1"/>
  <c r="AL858" i="7" s="1"/>
  <c r="Z881" i="7"/>
  <c r="Z874" i="7"/>
  <c r="AI874" i="7"/>
  <c r="AK874" i="7" s="1"/>
  <c r="AL874" i="7" s="1"/>
  <c r="AL346" i="7"/>
  <c r="AI617" i="7"/>
  <c r="Z700" i="7"/>
  <c r="Z609" i="7"/>
  <c r="AI609" i="7"/>
  <c r="Z715" i="7"/>
  <c r="AI47" i="7"/>
  <c r="Z96" i="7"/>
  <c r="AI633" i="7"/>
  <c r="Z654" i="7"/>
  <c r="AL756" i="7"/>
  <c r="Z836" i="7"/>
  <c r="AI866" i="7"/>
  <c r="AK866" i="7" s="1"/>
  <c r="AL866" i="7" s="1"/>
  <c r="AK511" i="7"/>
  <c r="AL511" i="7" s="1"/>
  <c r="AK114" i="7"/>
  <c r="AL114" i="7" s="1"/>
  <c r="W807" i="7"/>
  <c r="AK623" i="7"/>
  <c r="AL623" i="7" s="1"/>
  <c r="Z473" i="7"/>
  <c r="AI878" i="7"/>
  <c r="AI218" i="7"/>
  <c r="AK218" i="7" s="1"/>
  <c r="AL218" i="7" s="1"/>
  <c r="AI563" i="7"/>
  <c r="AI708" i="7"/>
  <c r="AK708" i="7" s="1"/>
  <c r="AL708" i="7" s="1"/>
  <c r="AK307" i="7"/>
  <c r="AL307" i="7" s="1"/>
  <c r="AK822" i="7"/>
  <c r="AL822" i="7" s="1"/>
  <c r="AK310" i="7"/>
  <c r="AL310" i="7" s="1"/>
  <c r="AK632" i="7"/>
  <c r="AL632" i="7" s="1"/>
  <c r="AI892" i="7"/>
  <c r="Z598" i="7"/>
  <c r="Z794" i="7"/>
  <c r="AI510" i="7"/>
  <c r="AI581" i="7"/>
  <c r="AI280" i="7"/>
  <c r="AI620" i="7"/>
  <c r="AK620" i="7" s="1"/>
  <c r="AL620" i="7" s="1"/>
  <c r="AI865" i="7"/>
  <c r="Z438" i="7"/>
  <c r="AI712" i="7"/>
  <c r="AK712" i="7" s="1"/>
  <c r="AL712" i="7" s="1"/>
  <c r="AI722" i="7"/>
  <c r="AK722" i="7" s="1"/>
  <c r="AL722" i="7" s="1"/>
  <c r="Z895" i="7"/>
  <c r="AI895" i="7"/>
  <c r="Z932" i="7"/>
  <c r="W711" i="7"/>
  <c r="W786" i="7"/>
  <c r="W841" i="7"/>
  <c r="Z754" i="7"/>
  <c r="Z470" i="7"/>
  <c r="AI685" i="7"/>
  <c r="AK685" i="7" s="1"/>
  <c r="AL685" i="7" s="1"/>
  <c r="AK655" i="7"/>
  <c r="AL655" i="7" s="1"/>
  <c r="AK185" i="7"/>
  <c r="AL185" i="7" s="1"/>
  <c r="AK238" i="7"/>
  <c r="AL238" i="7" s="1"/>
  <c r="AK421" i="7"/>
  <c r="AL421" i="7" s="1"/>
  <c r="W789" i="7"/>
  <c r="W691" i="7"/>
  <c r="Z868" i="7"/>
  <c r="Z869" i="7" s="1"/>
  <c r="Z796" i="7"/>
  <c r="Z434" i="7"/>
  <c r="Z435" i="7" s="1"/>
  <c r="AI785" i="7"/>
  <c r="AI96" i="7"/>
  <c r="Z254" i="7"/>
  <c r="Z255" i="7" s="1"/>
  <c r="AI254" i="7"/>
  <c r="AI775" i="7"/>
  <c r="AI654" i="7"/>
  <c r="Z928" i="7"/>
  <c r="AI859" i="7"/>
  <c r="AI836" i="7"/>
  <c r="AI857" i="7"/>
  <c r="AI873" i="7"/>
  <c r="AK190" i="7"/>
  <c r="AL190" i="7" s="1"/>
  <c r="W621" i="7"/>
  <c r="W363" i="7"/>
  <c r="W405" i="7"/>
  <c r="W406" i="7" s="1"/>
  <c r="AI473" i="7"/>
  <c r="Z708" i="7"/>
  <c r="Z624" i="7"/>
  <c r="Z668" i="7"/>
  <c r="AK146" i="7"/>
  <c r="AL146" i="7" s="1"/>
  <c r="AK577" i="7"/>
  <c r="AL577" i="7" s="1"/>
  <c r="W625" i="7"/>
  <c r="AK105" i="7"/>
  <c r="AL105" i="7" s="1"/>
  <c r="AI217" i="7"/>
  <c r="Z370" i="7"/>
  <c r="AI826" i="7"/>
  <c r="Z597" i="7"/>
  <c r="AI597" i="7"/>
  <c r="Z865" i="7"/>
  <c r="AC915" i="7"/>
  <c r="AI695" i="7"/>
  <c r="AC914" i="7"/>
  <c r="AL453" i="7"/>
  <c r="AL454" i="7" s="1"/>
  <c r="AI573" i="7"/>
  <c r="Z683" i="7"/>
  <c r="Z612" i="7"/>
  <c r="Z860" i="7"/>
  <c r="AK572" i="7"/>
  <c r="AL572" i="7" s="1"/>
  <c r="AK542" i="7"/>
  <c r="AL542" i="7" s="1"/>
  <c r="AB677" i="7"/>
  <c r="AC677" i="7" s="1"/>
  <c r="W677" i="7"/>
  <c r="AB767" i="7"/>
  <c r="AC767" i="7" s="1"/>
  <c r="W767" i="7"/>
  <c r="AB173" i="7"/>
  <c r="AC173" i="7" s="1"/>
  <c r="W173" i="7"/>
  <c r="AK58" i="7"/>
  <c r="AL58" i="7" s="1"/>
  <c r="AB516" i="7"/>
  <c r="AC516" i="7" s="1"/>
  <c r="W516" i="7"/>
  <c r="AB837" i="7"/>
  <c r="AC837" i="7" s="1"/>
  <c r="W837" i="7"/>
  <c r="AE322" i="7"/>
  <c r="AF322" i="7" s="1"/>
  <c r="AK440" i="7"/>
  <c r="AL440" i="7" s="1"/>
  <c r="V868" i="7"/>
  <c r="AE30" i="7"/>
  <c r="AE84" i="7"/>
  <c r="AF84" i="7" s="1"/>
  <c r="V918" i="7"/>
  <c r="W918" i="7" s="1"/>
  <c r="V830" i="7"/>
  <c r="V332" i="7"/>
  <c r="V833" i="7"/>
  <c r="V251" i="7"/>
  <c r="AB251" i="7" s="1"/>
  <c r="AC251" i="7" s="1"/>
  <c r="V642" i="7"/>
  <c r="AB642" i="7" s="1"/>
  <c r="AC642" i="7" s="1"/>
  <c r="AE344" i="7"/>
  <c r="AF344" i="7" s="1"/>
  <c r="V573" i="7"/>
  <c r="AB573" i="7" s="1"/>
  <c r="AC573" i="7" s="1"/>
  <c r="W80" i="7"/>
  <c r="W108" i="7"/>
  <c r="W152" i="7"/>
  <c r="W194" i="7"/>
  <c r="W416" i="7"/>
  <c r="W760" i="7"/>
  <c r="W629" i="7"/>
  <c r="W784" i="7"/>
  <c r="W673" i="7"/>
  <c r="W823" i="7"/>
  <c r="W11" i="7"/>
  <c r="W51" i="7"/>
  <c r="W136" i="7"/>
  <c r="W89" i="7"/>
  <c r="W90" i="7" s="1"/>
  <c r="W313" i="7"/>
  <c r="W148" i="7"/>
  <c r="W290" i="7"/>
  <c r="W242" i="7"/>
  <c r="W476" i="7"/>
  <c r="W678" i="7"/>
  <c r="W699" i="7"/>
  <c r="W709" i="7"/>
  <c r="W607" i="7"/>
  <c r="W614" i="7"/>
  <c r="W818" i="7"/>
  <c r="W15" i="7"/>
  <c r="W220" i="7"/>
  <c r="W375" i="7"/>
  <c r="W474" i="7"/>
  <c r="AB514" i="7"/>
  <c r="AC514" i="7" s="1"/>
  <c r="W507" i="7"/>
  <c r="W675" i="7"/>
  <c r="W613" i="7"/>
  <c r="AB744" i="7"/>
  <c r="W744" i="7"/>
  <c r="W745" i="7" s="1"/>
  <c r="AB114" i="7"/>
  <c r="AC114" i="7" s="1"/>
  <c r="W114" i="7"/>
  <c r="AB213" i="7"/>
  <c r="AC213" i="7" s="1"/>
  <c r="W213" i="7"/>
  <c r="AB379" i="7"/>
  <c r="AC379" i="7" s="1"/>
  <c r="W379" i="7"/>
  <c r="AB763" i="7"/>
  <c r="W763" i="7"/>
  <c r="AK622" i="7"/>
  <c r="AL622" i="7" s="1"/>
  <c r="AK635" i="7"/>
  <c r="AL635" i="7" s="1"/>
  <c r="AK710" i="7"/>
  <c r="AL710" i="7" s="1"/>
  <c r="AB611" i="7"/>
  <c r="AC611" i="7" s="1"/>
  <c r="W611" i="7"/>
  <c r="AB815" i="7"/>
  <c r="AB816" i="7" s="1"/>
  <c r="W815" i="7"/>
  <c r="AB142" i="7"/>
  <c r="W142" i="7"/>
  <c r="AB65" i="7"/>
  <c r="AC65" i="7" s="1"/>
  <c r="W65" i="7"/>
  <c r="AB181" i="7"/>
  <c r="AC181" i="7" s="1"/>
  <c r="W181" i="7"/>
  <c r="AB282" i="7"/>
  <c r="AC282" i="7" s="1"/>
  <c r="W282" i="7"/>
  <c r="AB608" i="7"/>
  <c r="AC608" i="7" s="1"/>
  <c r="W608" i="7"/>
  <c r="AB623" i="7"/>
  <c r="AC623" i="7" s="1"/>
  <c r="W623" i="7"/>
  <c r="AE188" i="7"/>
  <c r="AE359" i="7"/>
  <c r="AF359" i="7" s="1"/>
  <c r="AE458" i="7"/>
  <c r="AE459" i="7" s="1"/>
  <c r="AB819" i="7"/>
  <c r="AC819" i="7" s="1"/>
  <c r="W819" i="7"/>
  <c r="AB557" i="7"/>
  <c r="AB558" i="7" s="1"/>
  <c r="W557" i="7"/>
  <c r="AE346" i="7"/>
  <c r="AF346" i="7" s="1"/>
  <c r="AE770" i="7"/>
  <c r="AF770" i="7" s="1"/>
  <c r="AE725" i="7"/>
  <c r="AF725" i="7" s="1"/>
  <c r="V531" i="7"/>
  <c r="W531" i="7" s="1"/>
  <c r="AE531" i="7"/>
  <c r="AF531" i="7" s="1"/>
  <c r="AE153" i="7"/>
  <c r="AF153" i="7" s="1"/>
  <c r="AE639" i="7"/>
  <c r="AF639" i="7" s="1"/>
  <c r="AE877" i="7"/>
  <c r="AF877" i="7" s="1"/>
  <c r="AE880" i="7"/>
  <c r="AF880" i="7" s="1"/>
  <c r="AE350" i="7"/>
  <c r="AF350" i="7" s="1"/>
  <c r="AB149" i="7"/>
  <c r="AC149" i="7" s="1"/>
  <c r="W149" i="7"/>
  <c r="AB14" i="7"/>
  <c r="AC14" i="7" s="1"/>
  <c r="W14" i="7"/>
  <c r="AB306" i="7"/>
  <c r="W306" i="7"/>
  <c r="AB636" i="7"/>
  <c r="AC636" i="7" s="1"/>
  <c r="W636" i="7"/>
  <c r="V846" i="7"/>
  <c r="AB846" i="7" s="1"/>
  <c r="AC846" i="7" s="1"/>
  <c r="V81" i="7"/>
  <c r="AB81" i="7" s="1"/>
  <c r="AC81" i="7" s="1"/>
  <c r="V219" i="7"/>
  <c r="AB219" i="7" s="1"/>
  <c r="AC219" i="7" s="1"/>
  <c r="V369" i="7"/>
  <c r="AB369" i="7" s="1"/>
  <c r="AC369" i="7" s="1"/>
  <c r="V475" i="7"/>
  <c r="AB475" i="7" s="1"/>
  <c r="AC475" i="7" s="1"/>
  <c r="V876" i="7"/>
  <c r="AB876" i="7" s="1"/>
  <c r="AC876" i="7" s="1"/>
  <c r="AB22" i="7"/>
  <c r="AC22" i="7" s="1"/>
  <c r="W22" i="7"/>
  <c r="AK168" i="7"/>
  <c r="AL168" i="7" s="1"/>
  <c r="AK539" i="7"/>
  <c r="AL539" i="7" s="1"/>
  <c r="AB716" i="7"/>
  <c r="AC716" i="7" s="1"/>
  <c r="W716" i="7"/>
  <c r="AE272" i="7"/>
  <c r="AF272" i="7" s="1"/>
  <c r="AE467" i="7"/>
  <c r="AF467" i="7" s="1"/>
  <c r="AE598" i="7"/>
  <c r="AF598" i="7" s="1"/>
  <c r="AE283" i="7"/>
  <c r="AF283" i="7" s="1"/>
  <c r="V371" i="7"/>
  <c r="AB371" i="7" s="1"/>
  <c r="AC371" i="7" s="1"/>
  <c r="V908" i="7"/>
  <c r="W908" i="7" s="1"/>
  <c r="V628" i="7"/>
  <c r="AB628" i="7" s="1"/>
  <c r="AC628" i="7" s="1"/>
  <c r="V438" i="7"/>
  <c r="AB438" i="7" s="1"/>
  <c r="AC438" i="7" s="1"/>
  <c r="V712" i="7"/>
  <c r="AB712" i="7" s="1"/>
  <c r="AC712" i="7" s="1"/>
  <c r="V894" i="7"/>
  <c r="AB894" i="7" s="1"/>
  <c r="AC894" i="7" s="1"/>
  <c r="AB693" i="7"/>
  <c r="AC693" i="7" s="1"/>
  <c r="W693" i="7"/>
  <c r="AB144" i="7"/>
  <c r="AC144" i="7" s="1"/>
  <c r="W144" i="7"/>
  <c r="AB717" i="7"/>
  <c r="AC717" i="7" s="1"/>
  <c r="W717" i="7"/>
  <c r="AE662" i="7"/>
  <c r="AF662" i="7" s="1"/>
  <c r="AE123" i="7"/>
  <c r="AF123" i="7" s="1"/>
  <c r="V189" i="7"/>
  <c r="AB189" i="7" s="1"/>
  <c r="AC189" i="7" s="1"/>
  <c r="AE521" i="7"/>
  <c r="AF521" i="7" s="1"/>
  <c r="AE918" i="7"/>
  <c r="AF918" i="7" s="1"/>
  <c r="AE830" i="7"/>
  <c r="AB354" i="7"/>
  <c r="AC354" i="7" s="1"/>
  <c r="W354" i="7"/>
  <c r="V903" i="7"/>
  <c r="W903" i="7" s="1"/>
  <c r="AE13" i="7"/>
  <c r="AF13" i="7" s="1"/>
  <c r="V446" i="7"/>
  <c r="V766" i="7"/>
  <c r="AB766" i="7" s="1"/>
  <c r="AC766" i="7" s="1"/>
  <c r="AB105" i="7"/>
  <c r="AC105" i="7" s="1"/>
  <c r="W105" i="7"/>
  <c r="AK97" i="7"/>
  <c r="AL97" i="7" s="1"/>
  <c r="AK699" i="7"/>
  <c r="AL699" i="7" s="1"/>
  <c r="AB549" i="7"/>
  <c r="AC549" i="7" s="1"/>
  <c r="AB724" i="7"/>
  <c r="AC724" i="7" s="1"/>
  <c r="W724" i="7"/>
  <c r="AB58" i="7"/>
  <c r="AC58" i="7" s="1"/>
  <c r="W58" i="7"/>
  <c r="AB279" i="7"/>
  <c r="AC279" i="7" s="1"/>
  <c r="W279" i="7"/>
  <c r="AB562" i="7"/>
  <c r="W562" i="7"/>
  <c r="AK629" i="7"/>
  <c r="AL629" i="7" s="1"/>
  <c r="AK159" i="7"/>
  <c r="AL159" i="7" s="1"/>
  <c r="AB538" i="7"/>
  <c r="AC538" i="7" s="1"/>
  <c r="W538" i="7"/>
  <c r="AK731" i="7"/>
  <c r="AL731" i="7" s="1"/>
  <c r="AB808" i="7"/>
  <c r="AC808" i="7" s="1"/>
  <c r="W808" i="7"/>
  <c r="AK777" i="7"/>
  <c r="AL777" i="7" s="1"/>
  <c r="AB111" i="7"/>
  <c r="W111" i="7"/>
  <c r="AB281" i="7"/>
  <c r="AC281" i="7" s="1"/>
  <c r="W281" i="7"/>
  <c r="AB274" i="7"/>
  <c r="AC274" i="7" s="1"/>
  <c r="W274" i="7"/>
  <c r="AK784" i="7"/>
  <c r="AL784" i="7" s="1"/>
  <c r="AB647" i="7"/>
  <c r="AC647" i="7" s="1"/>
  <c r="W647" i="7"/>
  <c r="AB182" i="7"/>
  <c r="AC182" i="7" s="1"/>
  <c r="W182" i="7"/>
  <c r="AB674" i="7"/>
  <c r="AC674" i="7" s="1"/>
  <c r="W674" i="7"/>
  <c r="AE856" i="7"/>
  <c r="AF856" i="7" s="1"/>
  <c r="AE845" i="7"/>
  <c r="AF845" i="7" s="1"/>
  <c r="AE297" i="7"/>
  <c r="AF297" i="7" s="1"/>
  <c r="AE746" i="7"/>
  <c r="AE606" i="7"/>
  <c r="AF606" i="7" s="1"/>
  <c r="AE925" i="7"/>
  <c r="AF925" i="7" s="1"/>
  <c r="AB655" i="7"/>
  <c r="AC655" i="7" s="1"/>
  <c r="W655" i="7"/>
  <c r="AB898" i="7"/>
  <c r="W898" i="7"/>
  <c r="W899" i="7" s="1"/>
  <c r="AK723" i="7"/>
  <c r="AL723" i="7" s="1"/>
  <c r="AE526" i="7"/>
  <c r="AF526" i="7" s="1"/>
  <c r="AE901" i="7"/>
  <c r="AF901" i="7" s="1"/>
  <c r="AE352" i="7"/>
  <c r="AE617" i="7"/>
  <c r="AF617" i="7" s="1"/>
  <c r="AE284" i="7"/>
  <c r="AF284" i="7" s="1"/>
  <c r="AE326" i="7"/>
  <c r="AF326" i="7" s="1"/>
  <c r="AE550" i="7"/>
  <c r="AF550" i="7" s="1"/>
  <c r="AE700" i="7"/>
  <c r="AF700" i="7" s="1"/>
  <c r="AE828" i="7"/>
  <c r="AF828" i="7" s="1"/>
  <c r="AE47" i="7"/>
  <c r="AF47" i="7" s="1"/>
  <c r="AE633" i="7"/>
  <c r="AF633" i="7" s="1"/>
  <c r="AE928" i="7"/>
  <c r="AF928" i="7" s="1"/>
  <c r="AE570" i="7"/>
  <c r="AF570" i="7" s="1"/>
  <c r="AB627" i="7"/>
  <c r="AC627" i="7" s="1"/>
  <c r="W627" i="7"/>
  <c r="AB661" i="7"/>
  <c r="AC661" i="7" s="1"/>
  <c r="W661" i="7"/>
  <c r="AB847" i="7"/>
  <c r="AC847" i="7" s="1"/>
  <c r="W847" i="7"/>
  <c r="AB723" i="7"/>
  <c r="AC723" i="7" s="1"/>
  <c r="W723" i="7"/>
  <c r="V512" i="7"/>
  <c r="AB512" i="7" s="1"/>
  <c r="AC512" i="7" s="1"/>
  <c r="V872" i="7"/>
  <c r="AB872" i="7" s="1"/>
  <c r="AC872" i="7" s="1"/>
  <c r="V878" i="7"/>
  <c r="AB878" i="7" s="1"/>
  <c r="AC878" i="7" s="1"/>
  <c r="V134" i="7"/>
  <c r="V257" i="7"/>
  <c r="W257" i="7" s="1"/>
  <c r="V320" i="7"/>
  <c r="W320" i="7" s="1"/>
  <c r="V525" i="7"/>
  <c r="AB525" i="7" s="1"/>
  <c r="AC525" i="7" s="1"/>
  <c r="V563" i="7"/>
  <c r="AB563" i="7" s="1"/>
  <c r="AC563" i="7" s="1"/>
  <c r="V804" i="7"/>
  <c r="V886" i="7"/>
  <c r="AB886" i="7" s="1"/>
  <c r="AC886" i="7" s="1"/>
  <c r="AE886" i="7"/>
  <c r="AF886" i="7" s="1"/>
  <c r="V889" i="7"/>
  <c r="AB889" i="7" s="1"/>
  <c r="AC889" i="7" s="1"/>
  <c r="AK838" i="7"/>
  <c r="AL838" i="7" s="1"/>
  <c r="AK181" i="7"/>
  <c r="AL181" i="7" s="1"/>
  <c r="V17" i="7"/>
  <c r="AB17" i="7" s="1"/>
  <c r="AC17" i="7" s="1"/>
  <c r="AE927" i="7"/>
  <c r="V67" i="7"/>
  <c r="AB67" i="7" s="1"/>
  <c r="AC67" i="7" s="1"/>
  <c r="V612" i="7"/>
  <c r="AB612" i="7" s="1"/>
  <c r="AC612" i="7" s="1"/>
  <c r="V895" i="7"/>
  <c r="AB895" i="7" s="1"/>
  <c r="AC895" i="7" s="1"/>
  <c r="AB224" i="7"/>
  <c r="AC224" i="7" s="1"/>
  <c r="W224" i="7"/>
  <c r="AB548" i="7"/>
  <c r="AC548" i="7" s="1"/>
  <c r="W548" i="7"/>
  <c r="AB592" i="7"/>
  <c r="AC592" i="7" s="1"/>
  <c r="W592" i="7"/>
  <c r="AB566" i="7"/>
  <c r="AC566" i="7" s="1"/>
  <c r="W566" i="7"/>
  <c r="AB664" i="7"/>
  <c r="AC664" i="7" s="1"/>
  <c r="W664" i="7"/>
  <c r="AE275" i="7"/>
  <c r="AF275" i="7" s="1"/>
  <c r="AE906" i="7"/>
  <c r="AF906" i="7" s="1"/>
  <c r="AB666" i="7"/>
  <c r="AC666" i="7" s="1"/>
  <c r="W666" i="7"/>
  <c r="V861" i="7"/>
  <c r="AB861" i="7" s="1"/>
  <c r="AC861" i="7" s="1"/>
  <c r="V769" i="7"/>
  <c r="AB769" i="7" s="1"/>
  <c r="AC769" i="7" s="1"/>
  <c r="AB505" i="7"/>
  <c r="AC505" i="7" s="1"/>
  <c r="AK601" i="7"/>
  <c r="AL601" i="7" s="1"/>
  <c r="AK614" i="7"/>
  <c r="AL614" i="7" s="1"/>
  <c r="W83" i="7"/>
  <c r="W45" i="7"/>
  <c r="W59" i="7"/>
  <c r="W94" i="7"/>
  <c r="W151" i="7"/>
  <c r="W137" i="7"/>
  <c r="W56" i="7"/>
  <c r="W135" i="7"/>
  <c r="W95" i="7"/>
  <c r="W303" i="7"/>
  <c r="W304" i="7" s="1"/>
  <c r="W385" i="7"/>
  <c r="W386" i="7" s="1"/>
  <c r="W422" i="7"/>
  <c r="W462" i="7"/>
  <c r="W542" i="7"/>
  <c r="W736" i="7"/>
  <c r="W610" i="7"/>
  <c r="W714" i="7"/>
  <c r="W793" i="7"/>
  <c r="W42" i="7"/>
  <c r="W248" i="7"/>
  <c r="W365" i="7"/>
  <c r="W368" i="7"/>
  <c r="W436" i="7"/>
  <c r="W489" i="7"/>
  <c r="W490" i="7" s="1"/>
  <c r="W696" i="7"/>
  <c r="W601" i="7"/>
  <c r="W626" i="7"/>
  <c r="W648" i="7"/>
  <c r="W864" i="7"/>
  <c r="W116" i="7"/>
  <c r="W207" i="7"/>
  <c r="W216" i="7"/>
  <c r="W240" i="7"/>
  <c r="W511" i="7"/>
  <c r="W549" i="7"/>
  <c r="W734" i="7"/>
  <c r="W790" i="7"/>
  <c r="W701" i="7"/>
  <c r="W707" i="7"/>
  <c r="W761" i="7"/>
  <c r="W631" i="7"/>
  <c r="AB241" i="7"/>
  <c r="AC241" i="7" s="1"/>
  <c r="W241" i="7"/>
  <c r="AB288" i="7"/>
  <c r="AC288" i="7" s="1"/>
  <c r="W288" i="7"/>
  <c r="AB733" i="7"/>
  <c r="AC733" i="7" s="1"/>
  <c r="W733" i="7"/>
  <c r="AB71" i="7"/>
  <c r="W71" i="7"/>
  <c r="AB221" i="7"/>
  <c r="AC221" i="7" s="1"/>
  <c r="W221" i="7"/>
  <c r="AK72" i="7"/>
  <c r="AL72" i="7" s="1"/>
  <c r="AK192" i="7"/>
  <c r="AL192" i="7" s="1"/>
  <c r="AK341" i="7"/>
  <c r="AL341" i="7" s="1"/>
  <c r="AK823" i="7"/>
  <c r="AL823" i="7" s="1"/>
  <c r="AK767" i="7"/>
  <c r="AL767" i="7" s="1"/>
  <c r="AB312" i="7"/>
  <c r="AC312" i="7" s="1"/>
  <c r="W312" i="7"/>
  <c r="AK714" i="7"/>
  <c r="AL714" i="7" s="1"/>
  <c r="AB797" i="7"/>
  <c r="AC797" i="7" s="1"/>
  <c r="W797" i="7"/>
  <c r="AB822" i="7"/>
  <c r="AC822" i="7" s="1"/>
  <c r="W822" i="7"/>
  <c r="AB109" i="7"/>
  <c r="AC109" i="7" s="1"/>
  <c r="W109" i="7"/>
  <c r="AB245" i="7"/>
  <c r="AC245" i="7" s="1"/>
  <c r="W245" i="7"/>
  <c r="AE203" i="7"/>
  <c r="AE382" i="7"/>
  <c r="V397" i="7"/>
  <c r="V398" i="7" s="1"/>
  <c r="AE574" i="7"/>
  <c r="AF574" i="7" s="1"/>
  <c r="AE812" i="7"/>
  <c r="AE842" i="7"/>
  <c r="AF842" i="7" s="1"/>
  <c r="AB649" i="7"/>
  <c r="AC649" i="7" s="1"/>
  <c r="W649" i="7"/>
  <c r="AE868" i="7"/>
  <c r="AE697" i="7"/>
  <c r="AF697" i="7" s="1"/>
  <c r="AE23" i="7"/>
  <c r="AE25" i="7" s="1"/>
  <c r="AE189" i="7"/>
  <c r="AF189" i="7" s="1"/>
  <c r="AE747" i="7"/>
  <c r="AF747" i="7" s="1"/>
  <c r="AE609" i="7"/>
  <c r="AF609" i="7" s="1"/>
  <c r="V928" i="7"/>
  <c r="AB928" i="7" s="1"/>
  <c r="AC928" i="7" s="1"/>
  <c r="AE104" i="7"/>
  <c r="AF104" i="7" s="1"/>
  <c r="AB97" i="7"/>
  <c r="AC97" i="7" s="1"/>
  <c r="W97" i="7"/>
  <c r="AB286" i="7"/>
  <c r="W286" i="7"/>
  <c r="AB447" i="7"/>
  <c r="AC447" i="7" s="1"/>
  <c r="W447" i="7"/>
  <c r="V260" i="7"/>
  <c r="W260" i="7" s="1"/>
  <c r="V473" i="7"/>
  <c r="AB473" i="7" s="1"/>
  <c r="AC473" i="7" s="1"/>
  <c r="V687" i="7"/>
  <c r="AB687" i="7" s="1"/>
  <c r="AC687" i="7" s="1"/>
  <c r="V39" i="7"/>
  <c r="V40" i="7" s="1"/>
  <c r="V162" i="7"/>
  <c r="V163" i="7" s="1"/>
  <c r="V688" i="7"/>
  <c r="AB688" i="7" s="1"/>
  <c r="AC688" i="7" s="1"/>
  <c r="V924" i="7"/>
  <c r="AB924" i="7" s="1"/>
  <c r="AC924" i="7" s="1"/>
  <c r="AK773" i="7"/>
  <c r="AL773" i="7" s="1"/>
  <c r="AK786" i="7"/>
  <c r="AL786" i="7" s="1"/>
  <c r="AE931" i="7"/>
  <c r="AE410" i="7"/>
  <c r="V293" i="7"/>
  <c r="AB293" i="7" s="1"/>
  <c r="AC293" i="7" s="1"/>
  <c r="V504" i="7"/>
  <c r="AE597" i="7"/>
  <c r="AF597" i="7" s="1"/>
  <c r="AE280" i="7"/>
  <c r="AF280" i="7" s="1"/>
  <c r="V852" i="7"/>
  <c r="V905" i="7"/>
  <c r="W905" i="7" s="1"/>
  <c r="AE518" i="7"/>
  <c r="AF518" i="7" s="1"/>
  <c r="AE704" i="7"/>
  <c r="AF704" i="7" s="1"/>
  <c r="V843" i="7"/>
  <c r="AB843" i="7" s="1"/>
  <c r="AC843" i="7" s="1"/>
  <c r="AK736" i="7"/>
  <c r="AL736" i="7" s="1"/>
  <c r="AK538" i="7"/>
  <c r="AL538" i="7" s="1"/>
  <c r="AK694" i="7"/>
  <c r="AL694" i="7" s="1"/>
  <c r="AK568" i="7"/>
  <c r="AL568" i="7" s="1"/>
  <c r="AK602" i="7"/>
  <c r="AL602" i="7" s="1"/>
  <c r="AK505" i="7"/>
  <c r="AL505" i="7" s="1"/>
  <c r="AB64" i="7"/>
  <c r="AK507" i="7"/>
  <c r="AL507" i="7" s="1"/>
  <c r="AB569" i="7"/>
  <c r="AC569" i="7" s="1"/>
  <c r="AK222" i="7"/>
  <c r="AL222" i="7" s="1"/>
  <c r="AK365" i="7"/>
  <c r="AL365" i="7" s="1"/>
  <c r="AK288" i="7"/>
  <c r="AL288" i="7" s="1"/>
  <c r="AK379" i="7"/>
  <c r="AL379" i="7" s="1"/>
  <c r="AK661" i="7"/>
  <c r="AL661" i="7" s="1"/>
  <c r="AK65" i="7"/>
  <c r="AL65" i="7" s="1"/>
  <c r="AB339" i="7"/>
  <c r="AK651" i="7"/>
  <c r="AL651" i="7" s="1"/>
  <c r="Z904" i="7"/>
  <c r="AE904" i="7"/>
  <c r="AF904" i="7" s="1"/>
  <c r="V262" i="7"/>
  <c r="W262" i="7" s="1"/>
  <c r="AI203" i="7"/>
  <c r="V183" i="7"/>
  <c r="AB183" i="7" s="1"/>
  <c r="AC183" i="7" s="1"/>
  <c r="V195" i="7"/>
  <c r="AB195" i="7" s="1"/>
  <c r="AC195" i="7" s="1"/>
  <c r="Z523" i="7"/>
  <c r="Z188" i="7"/>
  <c r="Z788" i="7"/>
  <c r="AE788" i="7"/>
  <c r="AF788" i="7" s="1"/>
  <c r="Z856" i="7"/>
  <c r="V884" i="7"/>
  <c r="AB884" i="7" s="1"/>
  <c r="AC884" i="7" s="1"/>
  <c r="Z297" i="7"/>
  <c r="V289" i="7"/>
  <c r="AB289" i="7" s="1"/>
  <c r="AC289" i="7" s="1"/>
  <c r="Z340" i="7"/>
  <c r="V377" i="7"/>
  <c r="AB377" i="7" s="1"/>
  <c r="AC377" i="7" s="1"/>
  <c r="AE397" i="7"/>
  <c r="AE398" i="7" s="1"/>
  <c r="V444" i="7"/>
  <c r="AB444" i="7" s="1"/>
  <c r="AC444" i="7" s="1"/>
  <c r="V470" i="7"/>
  <c r="V543" i="7"/>
  <c r="AB543" i="7" s="1"/>
  <c r="AC543" i="7" s="1"/>
  <c r="Z546" i="7"/>
  <c r="V582" i="7"/>
  <c r="AB582" i="7" s="1"/>
  <c r="AC582" i="7" s="1"/>
  <c r="V685" i="7"/>
  <c r="AB685" i="7" s="1"/>
  <c r="AC685" i="7" s="1"/>
  <c r="V600" i="7"/>
  <c r="AB600" i="7" s="1"/>
  <c r="AC600" i="7" s="1"/>
  <c r="V779" i="7"/>
  <c r="AB779" i="7" s="1"/>
  <c r="AC779" i="7" s="1"/>
  <c r="V658" i="7"/>
  <c r="AB658" i="7" s="1"/>
  <c r="AC658" i="7" s="1"/>
  <c r="Z812" i="7"/>
  <c r="Z834" i="7"/>
  <c r="V890" i="7"/>
  <c r="AB890" i="7" s="1"/>
  <c r="AC890" i="7" s="1"/>
  <c r="Z925" i="7"/>
  <c r="V831" i="7"/>
  <c r="W831" i="7" s="1"/>
  <c r="V881" i="7"/>
  <c r="AB881" i="7" s="1"/>
  <c r="AC881" i="7" s="1"/>
  <c r="V910" i="7"/>
  <c r="W910" i="7" s="1"/>
  <c r="V853" i="7"/>
  <c r="AB853" i="7" s="1"/>
  <c r="AC853" i="7" s="1"/>
  <c r="AK738" i="7"/>
  <c r="AL738" i="7" s="1"/>
  <c r="AK627" i="7"/>
  <c r="AL627" i="7" s="1"/>
  <c r="AK508" i="7"/>
  <c r="AL508" i="7" s="1"/>
  <c r="AK641" i="7"/>
  <c r="AL641" i="7" s="1"/>
  <c r="V230" i="7"/>
  <c r="V439" i="7"/>
  <c r="AB439" i="7" s="1"/>
  <c r="AC439" i="7" s="1"/>
  <c r="V757" i="7"/>
  <c r="W757" i="7" s="1"/>
  <c r="AC757" i="7"/>
  <c r="V782" i="7"/>
  <c r="AB782" i="7" s="1"/>
  <c r="AC782" i="7" s="1"/>
  <c r="Z287" i="7"/>
  <c r="AE287" i="7"/>
  <c r="AF287" i="7" s="1"/>
  <c r="V587" i="7"/>
  <c r="V434" i="7"/>
  <c r="W434" i="7" s="1"/>
  <c r="V759" i="7"/>
  <c r="AE618" i="7"/>
  <c r="AF618" i="7" s="1"/>
  <c r="AE844" i="7"/>
  <c r="AF844" i="7" s="1"/>
  <c r="AI844" i="7"/>
  <c r="V129" i="7"/>
  <c r="W129" i="7" s="1"/>
  <c r="Z180" i="7"/>
  <c r="V212" i="7"/>
  <c r="V215" i="7" s="1"/>
  <c r="V697" i="7"/>
  <c r="AB697" i="7" s="1"/>
  <c r="AC697" i="7" s="1"/>
  <c r="AC753" i="7"/>
  <c r="V720" i="7"/>
  <c r="AB720" i="7" s="1"/>
  <c r="AC720" i="7" s="1"/>
  <c r="Z662" i="7"/>
  <c r="Z30" i="7"/>
  <c r="V123" i="7"/>
  <c r="W123" i="7" s="1"/>
  <c r="V53" i="7"/>
  <c r="AB53" i="7" s="1"/>
  <c r="AC53" i="7" s="1"/>
  <c r="Z84" i="7"/>
  <c r="V98" i="7"/>
  <c r="AB98" i="7" s="1"/>
  <c r="AC98" i="7" s="1"/>
  <c r="V119" i="7"/>
  <c r="W119" i="7" s="1"/>
  <c r="V184" i="7"/>
  <c r="AB184" i="7" s="1"/>
  <c r="AC184" i="7" s="1"/>
  <c r="AE184" i="7"/>
  <c r="AF184" i="7" s="1"/>
  <c r="V227" i="7"/>
  <c r="V258" i="7"/>
  <c r="W258" i="7" s="1"/>
  <c r="AC258" i="7"/>
  <c r="V315" i="7"/>
  <c r="AB315" i="7" s="1"/>
  <c r="AC315" i="7" s="1"/>
  <c r="V348" i="7"/>
  <c r="W348" i="7" s="1"/>
  <c r="V394" i="7"/>
  <c r="AB394" i="7" s="1"/>
  <c r="AC394" i="7" s="1"/>
  <c r="AE415" i="7"/>
  <c r="AE417" i="7" s="1"/>
  <c r="V442" i="7"/>
  <c r="AB442" i="7" s="1"/>
  <c r="AC442" i="7" s="1"/>
  <c r="V491" i="7"/>
  <c r="V529" i="7"/>
  <c r="V578" i="7"/>
  <c r="AB578" i="7" s="1"/>
  <c r="AC578" i="7" s="1"/>
  <c r="V595" i="7"/>
  <c r="Z747" i="7"/>
  <c r="V700" i="7"/>
  <c r="AB700" i="7" s="1"/>
  <c r="AC700" i="7" s="1"/>
  <c r="V715" i="7"/>
  <c r="AB715" i="7" s="1"/>
  <c r="AC715" i="7" s="1"/>
  <c r="V785" i="7"/>
  <c r="AB785" i="7" s="1"/>
  <c r="AC785" i="7" s="1"/>
  <c r="V57" i="7"/>
  <c r="AB57" i="7" s="1"/>
  <c r="AC57" i="7" s="1"/>
  <c r="Z47" i="7"/>
  <c r="V96" i="7"/>
  <c r="AB96" i="7" s="1"/>
  <c r="AC96" i="7" s="1"/>
  <c r="V172" i="7"/>
  <c r="AB172" i="7" s="1"/>
  <c r="AC172" i="7" s="1"/>
  <c r="AE172" i="7"/>
  <c r="AF172" i="7" s="1"/>
  <c r="Z223" i="7"/>
  <c r="V254" i="7"/>
  <c r="AE603" i="7"/>
  <c r="AF603" i="7" s="1"/>
  <c r="V654" i="7"/>
  <c r="AB654" i="7" s="1"/>
  <c r="AC654" i="7" s="1"/>
  <c r="V849" i="7"/>
  <c r="V920" i="7"/>
  <c r="V859" i="7"/>
  <c r="AB859" i="7" s="1"/>
  <c r="AC859" i="7" s="1"/>
  <c r="V836" i="7"/>
  <c r="AB836" i="7" s="1"/>
  <c r="AC836" i="7" s="1"/>
  <c r="V922" i="7"/>
  <c r="Z880" i="7"/>
  <c r="V873" i="7"/>
  <c r="AB873" i="7" s="1"/>
  <c r="AC873" i="7" s="1"/>
  <c r="V295" i="7"/>
  <c r="V506" i="7"/>
  <c r="AB506" i="7" s="1"/>
  <c r="AC506" i="7" s="1"/>
  <c r="V317" i="7"/>
  <c r="AB317" i="7" s="1"/>
  <c r="AC317" i="7" s="1"/>
  <c r="AK707" i="7"/>
  <c r="AL707" i="7" s="1"/>
  <c r="AB739" i="7"/>
  <c r="AC739" i="7" s="1"/>
  <c r="AK524" i="7"/>
  <c r="AL524" i="7" s="1"/>
  <c r="AB100" i="7"/>
  <c r="AB585" i="7"/>
  <c r="AC585" i="7" s="1"/>
  <c r="AB732" i="7"/>
  <c r="AC732" i="7" s="1"/>
  <c r="AE846" i="7"/>
  <c r="AF846" i="7" s="1"/>
  <c r="AE903" i="7"/>
  <c r="AF903" i="7" s="1"/>
  <c r="AL903" i="7"/>
  <c r="AE332" i="7"/>
  <c r="AE260" i="7"/>
  <c r="AF260" i="7" s="1"/>
  <c r="AL260" i="7"/>
  <c r="AE687" i="7"/>
  <c r="AF687" i="7" s="1"/>
  <c r="AE512" i="7"/>
  <c r="AF512" i="7" s="1"/>
  <c r="AE872" i="7"/>
  <c r="AF872" i="7" s="1"/>
  <c r="AI855" i="7"/>
  <c r="AE878" i="7"/>
  <c r="AF878" i="7" s="1"/>
  <c r="AE39" i="7"/>
  <c r="AI61" i="7"/>
  <c r="AE81" i="7"/>
  <c r="AF81" i="7" s="1"/>
  <c r="AI143" i="7"/>
  <c r="AE162" i="7"/>
  <c r="AE163" i="7" s="1"/>
  <c r="AI204" i="7"/>
  <c r="V264" i="7"/>
  <c r="W264" i="7" s="1"/>
  <c r="AE264" i="7"/>
  <c r="AF264" i="7" s="1"/>
  <c r="AI311" i="7"/>
  <c r="AE320" i="7"/>
  <c r="AF320" i="7" s="1"/>
  <c r="AL320" i="7"/>
  <c r="AI353" i="7"/>
  <c r="AE369" i="7"/>
  <c r="AF369" i="7" s="1"/>
  <c r="AI408" i="7"/>
  <c r="AE446" i="7"/>
  <c r="AI487" i="7"/>
  <c r="AE525" i="7"/>
  <c r="AF525" i="7" s="1"/>
  <c r="AI533" i="7"/>
  <c r="AE563" i="7"/>
  <c r="AF563" i="7" s="1"/>
  <c r="AI560" i="7"/>
  <c r="AI561" i="7" s="1"/>
  <c r="AE804" i="7"/>
  <c r="AE766" i="7"/>
  <c r="AF766" i="7" s="1"/>
  <c r="AI624" i="7"/>
  <c r="AK624" i="7" s="1"/>
  <c r="AL624" i="7" s="1"/>
  <c r="V646" i="7"/>
  <c r="AB646" i="7" s="1"/>
  <c r="AC646" i="7" s="1"/>
  <c r="AE646" i="7"/>
  <c r="AF646" i="7" s="1"/>
  <c r="Z871" i="7"/>
  <c r="AE924" i="7"/>
  <c r="AF924" i="7" s="1"/>
  <c r="AE861" i="7"/>
  <c r="AF861" i="7" s="1"/>
  <c r="AE876" i="7"/>
  <c r="AF876" i="7" s="1"/>
  <c r="AK679" i="7"/>
  <c r="AL679" i="7" s="1"/>
  <c r="AK169" i="7"/>
  <c r="AL169" i="7" s="1"/>
  <c r="AK675" i="7"/>
  <c r="AL675" i="7" s="1"/>
  <c r="AK652" i="7"/>
  <c r="AL652" i="7" s="1"/>
  <c r="AK713" i="7"/>
  <c r="AL713" i="7" s="1"/>
  <c r="AK726" i="7"/>
  <c r="AL726" i="7" s="1"/>
  <c r="AB718" i="7"/>
  <c r="AC718" i="7" s="1"/>
  <c r="AK711" i="7"/>
  <c r="AL711" i="7" s="1"/>
  <c r="AK716" i="7"/>
  <c r="AL716" i="7" s="1"/>
  <c r="AB645" i="7"/>
  <c r="AC645" i="7" s="1"/>
  <c r="AK721" i="7"/>
  <c r="AL721" i="7" s="1"/>
  <c r="V217" i="7"/>
  <c r="AB217" i="7" s="1"/>
  <c r="AC217" i="7" s="1"/>
  <c r="V370" i="7"/>
  <c r="AB370" i="7" s="1"/>
  <c r="AC370" i="7" s="1"/>
  <c r="V576" i="7"/>
  <c r="AB576" i="7" s="1"/>
  <c r="AC576" i="7" s="1"/>
  <c r="V330" i="7"/>
  <c r="AB330" i="7" s="1"/>
  <c r="AC330" i="7" s="1"/>
  <c r="V450" i="7"/>
  <c r="V451" i="7" s="1"/>
  <c r="V727" i="7"/>
  <c r="AB727" i="7" s="1"/>
  <c r="AC727" i="7" s="1"/>
  <c r="AE393" i="7"/>
  <c r="AE293" i="7"/>
  <c r="AF293" i="7" s="1"/>
  <c r="AI682" i="7"/>
  <c r="AE769" i="7"/>
  <c r="AF769" i="7" s="1"/>
  <c r="AE251" i="7"/>
  <c r="AF251" i="7" s="1"/>
  <c r="AI335" i="7"/>
  <c r="AE371" i="7"/>
  <c r="AF371" i="7" s="1"/>
  <c r="AI482" i="7"/>
  <c r="AI484" i="7" s="1"/>
  <c r="V581" i="7"/>
  <c r="AE581" i="7"/>
  <c r="V764" i="7"/>
  <c r="AB764" i="7" s="1"/>
  <c r="AC764" i="7" s="1"/>
  <c r="AE764" i="7"/>
  <c r="AF764" i="7" s="1"/>
  <c r="AE17" i="7"/>
  <c r="AF17" i="7" s="1"/>
  <c r="V280" i="7"/>
  <c r="AB280" i="7" s="1"/>
  <c r="AC280" i="7" s="1"/>
  <c r="AE905" i="7"/>
  <c r="AF905" i="7" s="1"/>
  <c r="V888" i="7"/>
  <c r="AB888" i="7" s="1"/>
  <c r="AC888" i="7" s="1"/>
  <c r="AE888" i="7"/>
  <c r="AF888" i="7" s="1"/>
  <c r="AC902" i="7"/>
  <c r="AI902" i="7"/>
  <c r="V907" i="7"/>
  <c r="W907" i="7" s="1"/>
  <c r="AE907" i="7"/>
  <c r="AF907" i="7" s="1"/>
  <c r="AI915" i="7"/>
  <c r="V268" i="7"/>
  <c r="W268" i="7" s="1"/>
  <c r="V399" i="7"/>
  <c r="V695" i="7"/>
  <c r="AB695" i="7" s="1"/>
  <c r="AC695" i="7" s="1"/>
  <c r="AE695" i="7"/>
  <c r="AF695" i="7" s="1"/>
  <c r="AE630" i="7"/>
  <c r="AF630" i="7" s="1"/>
  <c r="V147" i="7"/>
  <c r="AB147" i="7" s="1"/>
  <c r="AC147" i="7" s="1"/>
  <c r="AE147" i="7"/>
  <c r="AF147" i="7" s="1"/>
  <c r="V665" i="7"/>
  <c r="AB665" i="7" s="1"/>
  <c r="AC665" i="7" s="1"/>
  <c r="V885" i="7"/>
  <c r="AB885" i="7" s="1"/>
  <c r="AC885" i="7" s="1"/>
  <c r="AI914" i="7"/>
  <c r="V887" i="7"/>
  <c r="AB887" i="7" s="1"/>
  <c r="AC887" i="7" s="1"/>
  <c r="AE923" i="7"/>
  <c r="AF923" i="7" s="1"/>
  <c r="V827" i="7"/>
  <c r="AB827" i="7" s="1"/>
  <c r="AC827" i="7" s="1"/>
  <c r="AI201" i="7"/>
  <c r="AE438" i="7"/>
  <c r="AF438" i="7" s="1"/>
  <c r="AC453" i="7"/>
  <c r="AC454" i="7" s="1"/>
  <c r="AI453" i="7"/>
  <c r="AI454" i="7" s="1"/>
  <c r="Z712" i="7"/>
  <c r="Z722" i="7"/>
  <c r="Z67" i="7"/>
  <c r="AE67" i="7"/>
  <c r="AF67" i="7" s="1"/>
  <c r="Z193" i="7"/>
  <c r="AE895" i="7"/>
  <c r="AF895" i="7" s="1"/>
  <c r="V882" i="7"/>
  <c r="AB882" i="7" s="1"/>
  <c r="AC882" i="7" s="1"/>
  <c r="AI882" i="7"/>
  <c r="AI883" i="7"/>
  <c r="W692" i="7"/>
  <c r="W190" i="7"/>
  <c r="AB244" i="7"/>
  <c r="AC244" i="7" s="1"/>
  <c r="W298" i="7"/>
  <c r="W336" i="7"/>
  <c r="W360" i="7"/>
  <c r="W477" i="7"/>
  <c r="W517" i="7"/>
  <c r="W72" i="7"/>
  <c r="AK705" i="7"/>
  <c r="AL705" i="7" s="1"/>
  <c r="AB710" i="7"/>
  <c r="AC710" i="7" s="1"/>
  <c r="AK462" i="7"/>
  <c r="AL462" i="7" s="1"/>
  <c r="AK781" i="7"/>
  <c r="AL781" i="7" s="1"/>
  <c r="W64" i="7"/>
  <c r="W276" i="7"/>
  <c r="W301" i="7"/>
  <c r="W302" i="7" s="1"/>
  <c r="W378" i="7"/>
  <c r="AB437" i="7"/>
  <c r="AC437" i="7" s="1"/>
  <c r="W426" i="7"/>
  <c r="W427" i="7" s="1"/>
  <c r="AB565" i="7"/>
  <c r="AC565" i="7" s="1"/>
  <c r="W569" i="7"/>
  <c r="W731" i="7"/>
  <c r="W599" i="7"/>
  <c r="W622" i="7"/>
  <c r="AB635" i="7"/>
  <c r="AC635" i="7" s="1"/>
  <c r="W656" i="7"/>
  <c r="W20" i="7"/>
  <c r="W463" i="7"/>
  <c r="W480" i="7"/>
  <c r="W481" i="7" s="1"/>
  <c r="W158" i="7"/>
  <c r="W778" i="7"/>
  <c r="W713" i="7"/>
  <c r="W792" i="7"/>
  <c r="W50" i="7"/>
  <c r="W383" i="7"/>
  <c r="W428" i="7"/>
  <c r="W429" i="7" s="1"/>
  <c r="W686" i="7"/>
  <c r="Z262" i="7"/>
  <c r="Z203" i="7"/>
  <c r="AE183" i="7"/>
  <c r="AF183" i="7" s="1"/>
  <c r="AE195" i="7"/>
  <c r="AF195" i="7" s="1"/>
  <c r="V523" i="7"/>
  <c r="AE523" i="7"/>
  <c r="AI676" i="7"/>
  <c r="AK676" i="7" s="1"/>
  <c r="AL676" i="7" s="1"/>
  <c r="V754" i="7"/>
  <c r="W754" i="7" s="1"/>
  <c r="AE754" i="7"/>
  <c r="AF754" i="7" s="1"/>
  <c r="V788" i="7"/>
  <c r="AB788" i="7" s="1"/>
  <c r="AC788" i="7" s="1"/>
  <c r="AE884" i="7"/>
  <c r="AF884" i="7" s="1"/>
  <c r="Z845" i="7"/>
  <c r="V235" i="7"/>
  <c r="V239" i="7" s="1"/>
  <c r="AE235" i="7"/>
  <c r="AE239" i="7" s="1"/>
  <c r="AE289" i="7"/>
  <c r="AF289" i="7" s="1"/>
  <c r="AI322" i="7"/>
  <c r="V340" i="7"/>
  <c r="AB340" i="7" s="1"/>
  <c r="AC340" i="7" s="1"/>
  <c r="AE340" i="7"/>
  <c r="AF340" i="7" s="1"/>
  <c r="AI359" i="7"/>
  <c r="AE444" i="7"/>
  <c r="AF444" i="7" s="1"/>
  <c r="Z458" i="7"/>
  <c r="AI458" i="7"/>
  <c r="AE470" i="7"/>
  <c r="Z520" i="7"/>
  <c r="Z543" i="7"/>
  <c r="Z544" i="7" s="1"/>
  <c r="AE543" i="7"/>
  <c r="AF543" i="7" s="1"/>
  <c r="AI546" i="7"/>
  <c r="AE582" i="7"/>
  <c r="AF582" i="7" s="1"/>
  <c r="AI746" i="7"/>
  <c r="AI606" i="7"/>
  <c r="Z779" i="7"/>
  <c r="AE779" i="7"/>
  <c r="AF779" i="7" s="1"/>
  <c r="AI637" i="7"/>
  <c r="AK637" i="7" s="1"/>
  <c r="AL637" i="7" s="1"/>
  <c r="AI834" i="7"/>
  <c r="AK834" i="7" s="1"/>
  <c r="AL834" i="7" s="1"/>
  <c r="Z890" i="7"/>
  <c r="AI925" i="7"/>
  <c r="AE831" i="7"/>
  <c r="AF831" i="7" s="1"/>
  <c r="AL831" i="7"/>
  <c r="AE910" i="7"/>
  <c r="AF910" i="7" s="1"/>
  <c r="Z842" i="7"/>
  <c r="AB773" i="7"/>
  <c r="AC773" i="7" s="1"/>
  <c r="AK213" i="7"/>
  <c r="AL213" i="7" s="1"/>
  <c r="AK241" i="7"/>
  <c r="AL241" i="7" s="1"/>
  <c r="AK112" i="7"/>
  <c r="AL112" i="7" s="1"/>
  <c r="AB768" i="7"/>
  <c r="AC768" i="7" s="1"/>
  <c r="AB619" i="7"/>
  <c r="AC619" i="7" s="1"/>
  <c r="W657" i="7"/>
  <c r="AI868" i="7"/>
  <c r="AI869" i="7" s="1"/>
  <c r="AE230" i="7"/>
  <c r="AI346" i="7"/>
  <c r="AE439" i="7"/>
  <c r="AF439" i="7" s="1"/>
  <c r="AE757" i="7"/>
  <c r="AF757" i="7" s="1"/>
  <c r="AL757" i="7"/>
  <c r="AI770" i="7"/>
  <c r="AC587" i="7"/>
  <c r="AC589" i="7" s="1"/>
  <c r="AE587" i="7"/>
  <c r="AI725" i="7"/>
  <c r="V796" i="7"/>
  <c r="AE796" i="7"/>
  <c r="Z352" i="7"/>
  <c r="AI352" i="7"/>
  <c r="AL434" i="7"/>
  <c r="AL435" i="7" s="1"/>
  <c r="Z618" i="7"/>
  <c r="AI618" i="7"/>
  <c r="V844" i="7"/>
  <c r="AB844" i="7" s="1"/>
  <c r="AC844" i="7" s="1"/>
  <c r="AE129" i="7"/>
  <c r="AF129" i="7" s="1"/>
  <c r="AE212" i="7"/>
  <c r="AE215" i="7" s="1"/>
  <c r="V753" i="7"/>
  <c r="W753" i="7" s="1"/>
  <c r="AL753" i="7"/>
  <c r="Z720" i="7"/>
  <c r="AE720" i="7"/>
  <c r="AF720" i="7" s="1"/>
  <c r="AI662" i="7"/>
  <c r="V820" i="7"/>
  <c r="AB820" i="7" s="1"/>
  <c r="AC820" i="7" s="1"/>
  <c r="AE820" i="7"/>
  <c r="AF820" i="7" s="1"/>
  <c r="AI30" i="7"/>
  <c r="AC123" i="7"/>
  <c r="Z23" i="7"/>
  <c r="AI84" i="7"/>
  <c r="AI125" i="7"/>
  <c r="AL119" i="7"/>
  <c r="AI153" i="7"/>
  <c r="AI189" i="7"/>
  <c r="AC227" i="7"/>
  <c r="AC229" i="7" s="1"/>
  <c r="AE227" i="7"/>
  <c r="AI284" i="7"/>
  <c r="AE258" i="7"/>
  <c r="AF258" i="7" s="1"/>
  <c r="AL258" i="7"/>
  <c r="Z315" i="7"/>
  <c r="AE315" i="7"/>
  <c r="AF315" i="7" s="1"/>
  <c r="Z326" i="7"/>
  <c r="AE348" i="7"/>
  <c r="AF348" i="7" s="1"/>
  <c r="AE380" i="7"/>
  <c r="AF380" i="7" s="1"/>
  <c r="AI380" i="7"/>
  <c r="AE394" i="7"/>
  <c r="AF394" i="7" s="1"/>
  <c r="Z415" i="7"/>
  <c r="Z417" i="7" s="1"/>
  <c r="AI415" i="7"/>
  <c r="AI417" i="7" s="1"/>
  <c r="Z442" i="7"/>
  <c r="AE491" i="7"/>
  <c r="Z521" i="7"/>
  <c r="AI521" i="7"/>
  <c r="Z529" i="7"/>
  <c r="AI529" i="7"/>
  <c r="Z550" i="7"/>
  <c r="AI728" i="7"/>
  <c r="AK728" i="7" s="1"/>
  <c r="AL728" i="7" s="1"/>
  <c r="Z595" i="7"/>
  <c r="AE595" i="7"/>
  <c r="AI747" i="7"/>
  <c r="Z639" i="7"/>
  <c r="AI639" i="7"/>
  <c r="AE785" i="7"/>
  <c r="AF785" i="7" s="1"/>
  <c r="AI57" i="7"/>
  <c r="AE96" i="7"/>
  <c r="AF96" i="7" s="1"/>
  <c r="Z138" i="7"/>
  <c r="AI603" i="7"/>
  <c r="V775" i="7"/>
  <c r="AB775" i="7" s="1"/>
  <c r="AC775" i="7" s="1"/>
  <c r="AE775" i="7"/>
  <c r="AF775" i="7" s="1"/>
  <c r="AE654" i="7"/>
  <c r="AF654" i="7" s="1"/>
  <c r="Z756" i="7"/>
  <c r="AI756" i="7"/>
  <c r="AE849" i="7"/>
  <c r="AE920" i="7"/>
  <c r="AI918" i="7"/>
  <c r="V906" i="7"/>
  <c r="W906" i="7" s="1"/>
  <c r="AC906" i="7"/>
  <c r="AL906" i="7"/>
  <c r="AE859" i="7"/>
  <c r="AF859" i="7" s="1"/>
  <c r="AI875" i="7"/>
  <c r="AE836" i="7"/>
  <c r="AF836" i="7" s="1"/>
  <c r="AE922" i="7"/>
  <c r="Z877" i="7"/>
  <c r="V912" i="7"/>
  <c r="W912" i="7" s="1"/>
  <c r="AL912" i="7"/>
  <c r="AI830" i="7"/>
  <c r="V857" i="7"/>
  <c r="AB857" i="7" s="1"/>
  <c r="AC857" i="7" s="1"/>
  <c r="AE857" i="7"/>
  <c r="AF857" i="7" s="1"/>
  <c r="AI880" i="7"/>
  <c r="AE873" i="7"/>
  <c r="AF873" i="7" s="1"/>
  <c r="AI916" i="7"/>
  <c r="AE295" i="7"/>
  <c r="Z350" i="7"/>
  <c r="AE506" i="7"/>
  <c r="AF506" i="7" s="1"/>
  <c r="AE317" i="7"/>
  <c r="AF317" i="7" s="1"/>
  <c r="AI570" i="7"/>
  <c r="V698" i="7"/>
  <c r="AB698" i="7" s="1"/>
  <c r="AC698" i="7" s="1"/>
  <c r="AE698" i="7"/>
  <c r="AF698" i="7" s="1"/>
  <c r="W739" i="7"/>
  <c r="AB742" i="7"/>
  <c r="AC742" i="7" s="1"/>
  <c r="W671" i="7"/>
  <c r="W28" i="7"/>
  <c r="W100" i="7"/>
  <c r="W101" i="7" s="1"/>
  <c r="AB145" i="7"/>
  <c r="AC145" i="7" s="1"/>
  <c r="W112" i="7"/>
  <c r="AB198" i="7"/>
  <c r="AC198" i="7" s="1"/>
  <c r="AB246" i="7"/>
  <c r="AC246" i="7" s="1"/>
  <c r="AB296" i="7"/>
  <c r="AC296" i="7" s="1"/>
  <c r="W334" i="7"/>
  <c r="AB376" i="7"/>
  <c r="AC376" i="7" s="1"/>
  <c r="AB515" i="7"/>
  <c r="AC515" i="7" s="1"/>
  <c r="W508" i="7"/>
  <c r="AK579" i="7"/>
  <c r="AL579" i="7" s="1"/>
  <c r="W585" i="7"/>
  <c r="W732" i="7"/>
  <c r="W706" i="7"/>
  <c r="AB641" i="7"/>
  <c r="AC641" i="7" s="1"/>
  <c r="AB839" i="7"/>
  <c r="AC839" i="7" s="1"/>
  <c r="AI846" i="7"/>
  <c r="AI903" i="7"/>
  <c r="V423" i="7"/>
  <c r="AB423" i="7" s="1"/>
  <c r="AC423" i="7" s="1"/>
  <c r="V256" i="7"/>
  <c r="AE473" i="7"/>
  <c r="AF473" i="7" s="1"/>
  <c r="V554" i="7"/>
  <c r="V555" i="7" s="1"/>
  <c r="V855" i="7"/>
  <c r="AB855" i="7" s="1"/>
  <c r="AC855" i="7" s="1"/>
  <c r="Z878" i="7"/>
  <c r="Z13" i="7"/>
  <c r="Z39" i="7"/>
  <c r="AI39" i="7"/>
  <c r="V61" i="7"/>
  <c r="AB61" i="7" s="1"/>
  <c r="AC61" i="7" s="1"/>
  <c r="Z81" i="7"/>
  <c r="V155" i="7"/>
  <c r="V143" i="7"/>
  <c r="AB143" i="7" s="1"/>
  <c r="AC143" i="7" s="1"/>
  <c r="V204" i="7"/>
  <c r="W204" i="7" s="1"/>
  <c r="AC204" i="7"/>
  <c r="V218" i="7"/>
  <c r="AB218" i="7" s="1"/>
  <c r="AC218" i="7" s="1"/>
  <c r="V247" i="7"/>
  <c r="AB247" i="7" s="1"/>
  <c r="AC247" i="7" s="1"/>
  <c r="Z264" i="7"/>
  <c r="AI264" i="7"/>
  <c r="V311" i="7"/>
  <c r="AB311" i="7" s="1"/>
  <c r="AC311" i="7" s="1"/>
  <c r="V353" i="7"/>
  <c r="AB353" i="7" s="1"/>
  <c r="AC353" i="7" s="1"/>
  <c r="V408" i="7"/>
  <c r="AB408" i="7" s="1"/>
  <c r="AC408" i="7" s="1"/>
  <c r="Z446" i="7"/>
  <c r="Z448" i="7" s="1"/>
  <c r="V420" i="7"/>
  <c r="AB420" i="7" s="1"/>
  <c r="AC420" i="7" s="1"/>
  <c r="Z475" i="7"/>
  <c r="AE475" i="7"/>
  <c r="AF475" i="7" s="1"/>
  <c r="V487" i="7"/>
  <c r="AB487" i="7" s="1"/>
  <c r="AC487" i="7" s="1"/>
  <c r="V533" i="7"/>
  <c r="W533" i="7" s="1"/>
  <c r="V560" i="7"/>
  <c r="V561" i="7" s="1"/>
  <c r="V681" i="7"/>
  <c r="AB681" i="7" s="1"/>
  <c r="AC681" i="7" s="1"/>
  <c r="Z688" i="7"/>
  <c r="V708" i="7"/>
  <c r="AB708" i="7" s="1"/>
  <c r="AC708" i="7" s="1"/>
  <c r="Z766" i="7"/>
  <c r="AI766" i="7"/>
  <c r="V624" i="7"/>
  <c r="AB624" i="7" s="1"/>
  <c r="AC624" i="7" s="1"/>
  <c r="Z646" i="7"/>
  <c r="V668" i="7"/>
  <c r="AB668" i="7" s="1"/>
  <c r="AC668" i="7" s="1"/>
  <c r="Z917" i="7"/>
  <c r="AC917" i="7"/>
  <c r="Z886" i="7"/>
  <c r="V900" i="7"/>
  <c r="AI900" i="7"/>
  <c r="AI833" i="7"/>
  <c r="V871" i="7"/>
  <c r="V896" i="7"/>
  <c r="AB896" i="7" s="1"/>
  <c r="AC896" i="7" s="1"/>
  <c r="AI924" i="7"/>
  <c r="V835" i="7"/>
  <c r="AB835" i="7" s="1"/>
  <c r="AC835" i="7" s="1"/>
  <c r="Z835" i="7"/>
  <c r="AE929" i="7"/>
  <c r="AF929" i="7" s="1"/>
  <c r="AI929" i="7"/>
  <c r="V911" i="7"/>
  <c r="W911" i="7" s="1"/>
  <c r="AK583" i="7"/>
  <c r="AL583" i="7" s="1"/>
  <c r="AB799" i="7"/>
  <c r="AC799" i="7" s="1"/>
  <c r="W718" i="7"/>
  <c r="AK647" i="7"/>
  <c r="AL647" i="7" s="1"/>
  <c r="W455" i="7"/>
  <c r="W456" i="7" s="1"/>
  <c r="V892" i="7"/>
  <c r="AE892" i="7"/>
  <c r="AE217" i="7"/>
  <c r="AF217" i="7" s="1"/>
  <c r="AI272" i="7"/>
  <c r="AE370" i="7"/>
  <c r="AF370" i="7" s="1"/>
  <c r="AI467" i="7"/>
  <c r="AI469" i="7" s="1"/>
  <c r="Z576" i="7"/>
  <c r="AE576" i="7"/>
  <c r="AF576" i="7" s="1"/>
  <c r="AI598" i="7"/>
  <c r="V638" i="7"/>
  <c r="AB638" i="7" s="1"/>
  <c r="AC638" i="7" s="1"/>
  <c r="AE638" i="7"/>
  <c r="AF638" i="7" s="1"/>
  <c r="AI821" i="7"/>
  <c r="AK821" i="7" s="1"/>
  <c r="AL821" i="7" s="1"/>
  <c r="V826" i="7"/>
  <c r="AE826" i="7"/>
  <c r="Z283" i="7"/>
  <c r="AI410" i="7"/>
  <c r="AI411" i="7" s="1"/>
  <c r="AE450" i="7"/>
  <c r="AE451" i="7" s="1"/>
  <c r="AE727" i="7"/>
  <c r="AF727" i="7" s="1"/>
  <c r="AE486" i="7"/>
  <c r="V113" i="7"/>
  <c r="AB113" i="7" s="1"/>
  <c r="AC113" i="7" s="1"/>
  <c r="Z293" i="7"/>
  <c r="V682" i="7"/>
  <c r="AB682" i="7" s="1"/>
  <c r="AC682" i="7" s="1"/>
  <c r="V794" i="7"/>
  <c r="AB794" i="7" s="1"/>
  <c r="AC794" i="7" s="1"/>
  <c r="V75" i="7"/>
  <c r="W75" i="7" s="1"/>
  <c r="AC75" i="7"/>
  <c r="AC76" i="7" s="1"/>
  <c r="V335" i="7"/>
  <c r="AB335" i="7" s="1"/>
  <c r="AC335" i="7" s="1"/>
  <c r="V482" i="7"/>
  <c r="Z504" i="7"/>
  <c r="AE504" i="7"/>
  <c r="V510" i="7"/>
  <c r="AB510" i="7" s="1"/>
  <c r="AC510" i="7" s="1"/>
  <c r="V597" i="7"/>
  <c r="AB597" i="7" s="1"/>
  <c r="AC597" i="7" s="1"/>
  <c r="AI764" i="7"/>
  <c r="V650" i="7"/>
  <c r="AB650" i="7" s="1"/>
  <c r="AC650" i="7" s="1"/>
  <c r="AI17" i="7"/>
  <c r="V106" i="7"/>
  <c r="AB106" i="7" s="1"/>
  <c r="AC106" i="7" s="1"/>
  <c r="V620" i="7"/>
  <c r="AB620" i="7" s="1"/>
  <c r="AC620" i="7" s="1"/>
  <c r="AI642" i="7"/>
  <c r="AK642" i="7" s="1"/>
  <c r="AL642" i="7" s="1"/>
  <c r="V854" i="7"/>
  <c r="AB854" i="7" s="1"/>
  <c r="AC854" i="7" s="1"/>
  <c r="V865" i="7"/>
  <c r="AB865" i="7" s="1"/>
  <c r="AC865" i="7" s="1"/>
  <c r="Z905" i="7"/>
  <c r="Z888" i="7"/>
  <c r="V902" i="7"/>
  <c r="W902" i="7" s="1"/>
  <c r="Z907" i="7"/>
  <c r="V915" i="7"/>
  <c r="W915" i="7" s="1"/>
  <c r="Z268" i="7"/>
  <c r="AE268" i="7"/>
  <c r="AF268" i="7" s="1"/>
  <c r="AL268" i="7"/>
  <c r="AI344" i="7"/>
  <c r="Z399" i="7"/>
  <c r="Z404" i="7" s="1"/>
  <c r="AE399" i="7"/>
  <c r="AL399" i="7"/>
  <c r="AL404" i="7" s="1"/>
  <c r="AI518" i="7"/>
  <c r="Z704" i="7"/>
  <c r="AI704" i="7"/>
  <c r="AE665" i="7"/>
  <c r="AF665" i="7" s="1"/>
  <c r="AE887" i="7"/>
  <c r="AF887" i="7" s="1"/>
  <c r="Z923" i="7"/>
  <c r="AE827" i="7"/>
  <c r="AF827" i="7" s="1"/>
  <c r="V201" i="7"/>
  <c r="AB201" i="7" s="1"/>
  <c r="AC201" i="7" s="1"/>
  <c r="V672" i="7"/>
  <c r="AB672" i="7" s="1"/>
  <c r="AC672" i="7" s="1"/>
  <c r="V309" i="7"/>
  <c r="AB309" i="7" s="1"/>
  <c r="AC309" i="7" s="1"/>
  <c r="V453" i="7"/>
  <c r="W453" i="7" s="1"/>
  <c r="AE573" i="7"/>
  <c r="AF573" i="7" s="1"/>
  <c r="V683" i="7"/>
  <c r="AB683" i="7" s="1"/>
  <c r="AC683" i="7" s="1"/>
  <c r="V722" i="7"/>
  <c r="AB722" i="7" s="1"/>
  <c r="AC722" i="7" s="1"/>
  <c r="V193" i="7"/>
  <c r="AB193" i="7" s="1"/>
  <c r="AC193" i="7" s="1"/>
  <c r="AE193" i="7"/>
  <c r="AF193" i="7" s="1"/>
  <c r="V840" i="7"/>
  <c r="AB840" i="7" s="1"/>
  <c r="AC840" i="7" s="1"/>
  <c r="V860" i="7"/>
  <c r="AB860" i="7" s="1"/>
  <c r="AC860" i="7" s="1"/>
  <c r="V932" i="7"/>
  <c r="AB932" i="7" s="1"/>
  <c r="AC932" i="7" s="1"/>
  <c r="AE882" i="7"/>
  <c r="AF882" i="7" s="1"/>
  <c r="AB652" i="7"/>
  <c r="AC652" i="7" s="1"/>
  <c r="AB663" i="7"/>
  <c r="AC663" i="7" s="1"/>
  <c r="W244" i="7"/>
  <c r="AB524" i="7"/>
  <c r="AC524" i="7" s="1"/>
  <c r="AB802" i="7"/>
  <c r="AC802" i="7" s="1"/>
  <c r="AB740" i="7"/>
  <c r="AC740" i="7" s="1"/>
  <c r="AB166" i="7"/>
  <c r="W679" i="7"/>
  <c r="AK29" i="7"/>
  <c r="AL29" i="7" s="1"/>
  <c r="W710" i="7"/>
  <c r="W159" i="7"/>
  <c r="W466" i="7"/>
  <c r="W494" i="7"/>
  <c r="W495" i="7" s="1"/>
  <c r="W565" i="7"/>
  <c r="AB694" i="7"/>
  <c r="AC694" i="7" s="1"/>
  <c r="AB771" i="7"/>
  <c r="AC771" i="7" s="1"/>
  <c r="W502" i="7"/>
  <c r="W503" i="7" s="1"/>
  <c r="W568" i="7"/>
  <c r="W726" i="7"/>
  <c r="AB780" i="7"/>
  <c r="AC780" i="7" s="1"/>
  <c r="W893" i="7"/>
  <c r="W310" i="7"/>
  <c r="W539" i="7"/>
  <c r="V904" i="7"/>
  <c r="W904" i="7" s="1"/>
  <c r="AI262" i="7"/>
  <c r="V203" i="7"/>
  <c r="AI183" i="7"/>
  <c r="V382" i="7"/>
  <c r="AI523" i="7"/>
  <c r="V676" i="7"/>
  <c r="AB676" i="7" s="1"/>
  <c r="AC676" i="7" s="1"/>
  <c r="AI754" i="7"/>
  <c r="V188" i="7"/>
  <c r="V856" i="7"/>
  <c r="AB856" i="7" s="1"/>
  <c r="AC856" i="7" s="1"/>
  <c r="Z884" i="7"/>
  <c r="AI884" i="7"/>
  <c r="V845" i="7"/>
  <c r="AB845" i="7" s="1"/>
  <c r="AC845" i="7" s="1"/>
  <c r="Z235" i="7"/>
  <c r="Z239" i="7" s="1"/>
  <c r="AI235" i="7"/>
  <c r="AI239" i="7" s="1"/>
  <c r="V297" i="7"/>
  <c r="AB297" i="7" s="1"/>
  <c r="AC297" i="7" s="1"/>
  <c r="Z289" i="7"/>
  <c r="AI289" i="7"/>
  <c r="V322" i="7"/>
  <c r="W322" i="7" s="1"/>
  <c r="V359" i="7"/>
  <c r="AB359" i="7" s="1"/>
  <c r="AC359" i="7" s="1"/>
  <c r="Z377" i="7"/>
  <c r="AI377" i="7"/>
  <c r="AK377" i="7" s="1"/>
  <c r="AL377" i="7" s="1"/>
  <c r="Z444" i="7"/>
  <c r="V458" i="7"/>
  <c r="V459" i="7" s="1"/>
  <c r="AI470" i="7"/>
  <c r="V520" i="7"/>
  <c r="AI543" i="7"/>
  <c r="AI544" i="7" s="1"/>
  <c r="V546" i="7"/>
  <c r="AE546" i="7"/>
  <c r="Z582" i="7"/>
  <c r="V574" i="7"/>
  <c r="AB574" i="7" s="1"/>
  <c r="AC574" i="7" s="1"/>
  <c r="Z685" i="7"/>
  <c r="V746" i="7"/>
  <c r="V606" i="7"/>
  <c r="AB606" i="7" s="1"/>
  <c r="AC606" i="7" s="1"/>
  <c r="AI779" i="7"/>
  <c r="V637" i="7"/>
  <c r="AB637" i="7" s="1"/>
  <c r="AC637" i="7" s="1"/>
  <c r="AI658" i="7"/>
  <c r="AK658" i="7" s="1"/>
  <c r="AL658" i="7" s="1"/>
  <c r="V812" i="7"/>
  <c r="V834" i="7"/>
  <c r="AB834" i="7" s="1"/>
  <c r="AC834" i="7" s="1"/>
  <c r="AI890" i="7"/>
  <c r="AK890" i="7" s="1"/>
  <c r="AL890" i="7" s="1"/>
  <c r="V925" i="7"/>
  <c r="AB925" i="7" s="1"/>
  <c r="AC925" i="7" s="1"/>
  <c r="AC831" i="7"/>
  <c r="AI831" i="7"/>
  <c r="V858" i="7"/>
  <c r="AB858" i="7" s="1"/>
  <c r="AC858" i="7" s="1"/>
  <c r="V874" i="7"/>
  <c r="AB874" i="7" s="1"/>
  <c r="AC874" i="7" s="1"/>
  <c r="Z910" i="7"/>
  <c r="V842" i="7"/>
  <c r="AB842" i="7" s="1"/>
  <c r="AC842" i="7" s="1"/>
  <c r="Z853" i="7"/>
  <c r="W690" i="7"/>
  <c r="W773" i="7"/>
  <c r="W776" i="7"/>
  <c r="W768" i="7"/>
  <c r="AI230" i="7"/>
  <c r="AI231" i="7" s="1"/>
  <c r="V346" i="7"/>
  <c r="W346" i="7" s="1"/>
  <c r="V526" i="7"/>
  <c r="AB526" i="7" s="1"/>
  <c r="AC526" i="7" s="1"/>
  <c r="V770" i="7"/>
  <c r="AB770" i="7" s="1"/>
  <c r="AC770" i="7" s="1"/>
  <c r="Z782" i="7"/>
  <c r="AI782" i="7"/>
  <c r="AK782" i="7" s="1"/>
  <c r="AL782" i="7" s="1"/>
  <c r="V287" i="7"/>
  <c r="AB287" i="7" s="1"/>
  <c r="AC287" i="7" s="1"/>
  <c r="V901" i="7"/>
  <c r="W901" i="7" s="1"/>
  <c r="Z587" i="7"/>
  <c r="Z589" i="7" s="1"/>
  <c r="AI587" i="7"/>
  <c r="AI589" i="7" s="1"/>
  <c r="V725" i="7"/>
  <c r="AB725" i="7" s="1"/>
  <c r="AC725" i="7" s="1"/>
  <c r="V352" i="7"/>
  <c r="AC434" i="7"/>
  <c r="AC435" i="7" s="1"/>
  <c r="AI434" i="7"/>
  <c r="AI435" i="7" s="1"/>
  <c r="AL531" i="7"/>
  <c r="V618" i="7"/>
  <c r="AB618" i="7" s="1"/>
  <c r="AC618" i="7" s="1"/>
  <c r="Z844" i="7"/>
  <c r="V909" i="7"/>
  <c r="W909" i="7" s="1"/>
  <c r="AI129" i="7"/>
  <c r="V180" i="7"/>
  <c r="Z212" i="7"/>
  <c r="Z215" i="7" s="1"/>
  <c r="Z753" i="7"/>
  <c r="V617" i="7"/>
  <c r="AB617" i="7" s="1"/>
  <c r="AC617" i="7" s="1"/>
  <c r="Z617" i="7"/>
  <c r="AI720" i="7"/>
  <c r="V662" i="7"/>
  <c r="AB662" i="7" s="1"/>
  <c r="AC662" i="7" s="1"/>
  <c r="AI820" i="7"/>
  <c r="V30" i="7"/>
  <c r="AB30" i="7" s="1"/>
  <c r="AC30" i="7" s="1"/>
  <c r="V23" i="7"/>
  <c r="AB23" i="7" s="1"/>
  <c r="AC23" i="7" s="1"/>
  <c r="V84" i="7"/>
  <c r="AB84" i="7" s="1"/>
  <c r="AC84" i="7" s="1"/>
  <c r="Z98" i="7"/>
  <c r="AI98" i="7"/>
  <c r="AK98" i="7" s="1"/>
  <c r="AL98" i="7" s="1"/>
  <c r="V125" i="7"/>
  <c r="W125" i="7" s="1"/>
  <c r="AE119" i="7"/>
  <c r="AF119" i="7" s="1"/>
  <c r="V153" i="7"/>
  <c r="AB153" i="7" s="1"/>
  <c r="AC153" i="7" s="1"/>
  <c r="Z189" i="7"/>
  <c r="Z227" i="7"/>
  <c r="Z229" i="7" s="1"/>
  <c r="AI227" i="7"/>
  <c r="AI229" i="7" s="1"/>
  <c r="V284" i="7"/>
  <c r="AB284" i="7" s="1"/>
  <c r="AC284" i="7" s="1"/>
  <c r="Z258" i="7"/>
  <c r="V275" i="7"/>
  <c r="AB275" i="7" s="1"/>
  <c r="AC275" i="7" s="1"/>
  <c r="AI315" i="7"/>
  <c r="V326" i="7"/>
  <c r="W326" i="7" s="1"/>
  <c r="AC326" i="7"/>
  <c r="AL326" i="7"/>
  <c r="AI348" i="7"/>
  <c r="V380" i="7"/>
  <c r="AB380" i="7" s="1"/>
  <c r="AC380" i="7" s="1"/>
  <c r="Z380" i="7"/>
  <c r="Z394" i="7"/>
  <c r="AI394" i="7"/>
  <c r="V415" i="7"/>
  <c r="V417" i="7" s="1"/>
  <c r="AE442" i="7"/>
  <c r="AF442" i="7" s="1"/>
  <c r="V472" i="7"/>
  <c r="AB472" i="7" s="1"/>
  <c r="AC472" i="7" s="1"/>
  <c r="AI491" i="7"/>
  <c r="AI493" i="7" s="1"/>
  <c r="V521" i="7"/>
  <c r="AB521" i="7" s="1"/>
  <c r="AC521" i="7" s="1"/>
  <c r="AE529" i="7"/>
  <c r="V550" i="7"/>
  <c r="AB550" i="7" s="1"/>
  <c r="AC550" i="7" s="1"/>
  <c r="AE578" i="7"/>
  <c r="AF578" i="7" s="1"/>
  <c r="V728" i="7"/>
  <c r="AB728" i="7" s="1"/>
  <c r="AC728" i="7" s="1"/>
  <c r="V747" i="7"/>
  <c r="AB747" i="7" s="1"/>
  <c r="AC747" i="7" s="1"/>
  <c r="V609" i="7"/>
  <c r="AB609" i="7" s="1"/>
  <c r="AC609" i="7" s="1"/>
  <c r="AE715" i="7"/>
  <c r="AF715" i="7" s="1"/>
  <c r="V639" i="7"/>
  <c r="AB639" i="7" s="1"/>
  <c r="AC639" i="7" s="1"/>
  <c r="V828" i="7"/>
  <c r="AB828" i="7" s="1"/>
  <c r="AC828" i="7" s="1"/>
  <c r="AE57" i="7"/>
  <c r="AF57" i="7" s="1"/>
  <c r="V47" i="7"/>
  <c r="AB47" i="7" s="1"/>
  <c r="AC47" i="7" s="1"/>
  <c r="V138" i="7"/>
  <c r="AB138" i="7" s="1"/>
  <c r="AC138" i="7" s="1"/>
  <c r="Z172" i="7"/>
  <c r="Z174" i="7" s="1"/>
  <c r="V223" i="7"/>
  <c r="AB223" i="7" s="1"/>
  <c r="AC223" i="7" s="1"/>
  <c r="V603" i="7"/>
  <c r="AB603" i="7" s="1"/>
  <c r="AC603" i="7" s="1"/>
  <c r="V633" i="7"/>
  <c r="AB633" i="7" s="1"/>
  <c r="AC633" i="7" s="1"/>
  <c r="Z633" i="7"/>
  <c r="V756" i="7"/>
  <c r="W756" i="7" s="1"/>
  <c r="AC756" i="7"/>
  <c r="AI849" i="7"/>
  <c r="AI850" i="7" s="1"/>
  <c r="Z920" i="7"/>
  <c r="Z921" i="7" s="1"/>
  <c r="AI920" i="7"/>
  <c r="AI921" i="7" s="1"/>
  <c r="AL918" i="7"/>
  <c r="Z906" i="7"/>
  <c r="AI906" i="7"/>
  <c r="V875" i="7"/>
  <c r="AB875" i="7" s="1"/>
  <c r="AC875" i="7" s="1"/>
  <c r="AE875" i="7"/>
  <c r="AF875" i="7" s="1"/>
  <c r="V866" i="7"/>
  <c r="AB866" i="7" s="1"/>
  <c r="AC866" i="7" s="1"/>
  <c r="AI922" i="7"/>
  <c r="AI926" i="7" s="1"/>
  <c r="V877" i="7"/>
  <c r="AB877" i="7" s="1"/>
  <c r="AC877" i="7" s="1"/>
  <c r="AI912" i="7"/>
  <c r="Z830" i="7"/>
  <c r="Z832" i="7" s="1"/>
  <c r="AL830" i="7"/>
  <c r="V880" i="7"/>
  <c r="AB880" i="7" s="1"/>
  <c r="AC880" i="7" s="1"/>
  <c r="Z873" i="7"/>
  <c r="V916" i="7"/>
  <c r="W916" i="7" s="1"/>
  <c r="AL916" i="7"/>
  <c r="Z295" i="7"/>
  <c r="AI295" i="7"/>
  <c r="V350" i="7"/>
  <c r="W350" i="7" s="1"/>
  <c r="AC350" i="7"/>
  <c r="AL350" i="7"/>
  <c r="AI506" i="7"/>
  <c r="Z317" i="7"/>
  <c r="AI317" i="7"/>
  <c r="V570" i="7"/>
  <c r="AB570" i="7" s="1"/>
  <c r="AC570" i="7" s="1"/>
  <c r="Z698" i="7"/>
  <c r="V104" i="7"/>
  <c r="AB104" i="7" s="1"/>
  <c r="AC104" i="7" s="1"/>
  <c r="AB615" i="7"/>
  <c r="AC615" i="7" s="1"/>
  <c r="AB54" i="7"/>
  <c r="AC54" i="7" s="1"/>
  <c r="W185" i="7"/>
  <c r="AB214" i="7"/>
  <c r="AC214" i="7" s="1"/>
  <c r="W238" i="7"/>
  <c r="W421" i="7"/>
  <c r="W515" i="7"/>
  <c r="W651" i="7"/>
  <c r="AB810" i="7"/>
  <c r="W839" i="7"/>
  <c r="AC903" i="7"/>
  <c r="Z423" i="7"/>
  <c r="AI423" i="7"/>
  <c r="AK423" i="7" s="1"/>
  <c r="AL423" i="7" s="1"/>
  <c r="AI260" i="7"/>
  <c r="Z256" i="7"/>
  <c r="AE256" i="7"/>
  <c r="Z554" i="7"/>
  <c r="AE554" i="7"/>
  <c r="AE555" i="7" s="1"/>
  <c r="AI687" i="7"/>
  <c r="AI512" i="7"/>
  <c r="Z855" i="7"/>
  <c r="AE855" i="7"/>
  <c r="AF855" i="7" s="1"/>
  <c r="V13" i="7"/>
  <c r="AB13" i="7" s="1"/>
  <c r="AC13" i="7" s="1"/>
  <c r="AI13" i="7"/>
  <c r="Z61" i="7"/>
  <c r="AE61" i="7"/>
  <c r="AF61" i="7" s="1"/>
  <c r="AE155" i="7"/>
  <c r="AE134" i="7"/>
  <c r="AE143" i="7"/>
  <c r="AF143" i="7" s="1"/>
  <c r="Z204" i="7"/>
  <c r="AE204" i="7"/>
  <c r="AF204" i="7" s="1"/>
  <c r="AI219" i="7"/>
  <c r="AK219" i="7" s="1"/>
  <c r="AL219" i="7" s="1"/>
  <c r="Z218" i="7"/>
  <c r="Z257" i="7"/>
  <c r="AE247" i="7"/>
  <c r="AF247" i="7" s="1"/>
  <c r="AC264" i="7"/>
  <c r="Z311" i="7"/>
  <c r="AE311" i="7"/>
  <c r="AF311" i="7" s="1"/>
  <c r="AI320" i="7"/>
  <c r="Z353" i="7"/>
  <c r="AE353" i="7"/>
  <c r="AF353" i="7" s="1"/>
  <c r="AI369" i="7"/>
  <c r="AE408" i="7"/>
  <c r="AF408" i="7" s="1"/>
  <c r="Z420" i="7"/>
  <c r="AE420" i="7"/>
  <c r="AF420" i="7" s="1"/>
  <c r="AE487" i="7"/>
  <c r="AF487" i="7" s="1"/>
  <c r="Z533" i="7"/>
  <c r="AE533" i="7"/>
  <c r="AF533" i="7" s="1"/>
  <c r="Z560" i="7"/>
  <c r="Z561" i="7" s="1"/>
  <c r="AE560" i="7"/>
  <c r="AE561" i="7" s="1"/>
  <c r="Z681" i="7"/>
  <c r="AE681" i="7"/>
  <c r="AF681" i="7" s="1"/>
  <c r="V917" i="7"/>
  <c r="W917" i="7" s="1"/>
  <c r="AE917" i="7"/>
  <c r="AF917" i="7" s="1"/>
  <c r="AI886" i="7"/>
  <c r="Z900" i="7"/>
  <c r="AE871" i="7"/>
  <c r="AI889" i="7"/>
  <c r="AK889" i="7" s="1"/>
  <c r="AL889" i="7" s="1"/>
  <c r="Z896" i="7"/>
  <c r="AE835" i="7"/>
  <c r="AF835" i="7" s="1"/>
  <c r="V929" i="7"/>
  <c r="AB929" i="7" s="1"/>
  <c r="AC929" i="7" s="1"/>
  <c r="Z876" i="7"/>
  <c r="Z911" i="7"/>
  <c r="AE911" i="7"/>
  <c r="AF911" i="7" s="1"/>
  <c r="AL911" i="7"/>
  <c r="W602" i="7"/>
  <c r="Z892" i="7"/>
  <c r="Z897" i="7" s="1"/>
  <c r="V272" i="7"/>
  <c r="AB272" i="7" s="1"/>
  <c r="AC272" i="7" s="1"/>
  <c r="AI370" i="7"/>
  <c r="V467" i="7"/>
  <c r="AB467" i="7" s="1"/>
  <c r="AC467" i="7" s="1"/>
  <c r="V598" i="7"/>
  <c r="AB598" i="7" s="1"/>
  <c r="AC598" i="7" s="1"/>
  <c r="AI638" i="7"/>
  <c r="V821" i="7"/>
  <c r="AB821" i="7" s="1"/>
  <c r="AC821" i="7" s="1"/>
  <c r="V931" i="7"/>
  <c r="V283" i="7"/>
  <c r="AB283" i="7" s="1"/>
  <c r="AC283" i="7" s="1"/>
  <c r="Z330" i="7"/>
  <c r="Z331" i="7" s="1"/>
  <c r="AI330" i="7"/>
  <c r="AK330" i="7" s="1"/>
  <c r="AL330" i="7" s="1"/>
  <c r="V410" i="7"/>
  <c r="AI450" i="7"/>
  <c r="AI451" i="7" s="1"/>
  <c r="V798" i="7"/>
  <c r="AB798" i="7" s="1"/>
  <c r="AC798" i="7" s="1"/>
  <c r="AE798" i="7"/>
  <c r="AF798" i="7" s="1"/>
  <c r="AI727" i="7"/>
  <c r="V393" i="7"/>
  <c r="Z393" i="7"/>
  <c r="V486" i="7"/>
  <c r="AI486" i="7"/>
  <c r="V879" i="7"/>
  <c r="AB879" i="7" s="1"/>
  <c r="AC879" i="7" s="1"/>
  <c r="Z113" i="7"/>
  <c r="AE113" i="7"/>
  <c r="AF113" i="7" s="1"/>
  <c r="AI293" i="7"/>
  <c r="Z682" i="7"/>
  <c r="AE682" i="7"/>
  <c r="AF682" i="7" s="1"/>
  <c r="Z769" i="7"/>
  <c r="AI794" i="7"/>
  <c r="AK794" i="7" s="1"/>
  <c r="AL794" i="7" s="1"/>
  <c r="Z75" i="7"/>
  <c r="Z76" i="7" s="1"/>
  <c r="AE75" i="7"/>
  <c r="AF75" i="7" s="1"/>
  <c r="AI251" i="7"/>
  <c r="AE335" i="7"/>
  <c r="AF335" i="7" s="1"/>
  <c r="Z482" i="7"/>
  <c r="Z484" i="7" s="1"/>
  <c r="AE482" i="7"/>
  <c r="AL482" i="7"/>
  <c r="AL484" i="7" s="1"/>
  <c r="AI504" i="7"/>
  <c r="AE510" i="7"/>
  <c r="AF510" i="7" s="1"/>
  <c r="AE650" i="7"/>
  <c r="AF650" i="7" s="1"/>
  <c r="AE106" i="7"/>
  <c r="AF106" i="7" s="1"/>
  <c r="Z642" i="7"/>
  <c r="AE852" i="7"/>
  <c r="Z854" i="7"/>
  <c r="AE854" i="7"/>
  <c r="AF854" i="7" s="1"/>
  <c r="AC908" i="7"/>
  <c r="AI908" i="7"/>
  <c r="AE865" i="7"/>
  <c r="AF865" i="7" s="1"/>
  <c r="AC905" i="7"/>
  <c r="AI905" i="7"/>
  <c r="AI888" i="7"/>
  <c r="AE902" i="7"/>
  <c r="AF902" i="7" s="1"/>
  <c r="AI907" i="7"/>
  <c r="AE915" i="7"/>
  <c r="AF915" i="7" s="1"/>
  <c r="V344" i="7"/>
  <c r="W344" i="7" s="1"/>
  <c r="V518" i="7"/>
  <c r="AB518" i="7" s="1"/>
  <c r="AC518" i="7" s="1"/>
  <c r="Z695" i="7"/>
  <c r="V630" i="7"/>
  <c r="AB630" i="7" s="1"/>
  <c r="AC630" i="7" s="1"/>
  <c r="Z630" i="7"/>
  <c r="V704" i="7"/>
  <c r="AB704" i="7" s="1"/>
  <c r="AC704" i="7" s="1"/>
  <c r="Z665" i="7"/>
  <c r="AI885" i="7"/>
  <c r="AK885" i="7" s="1"/>
  <c r="AL885" i="7" s="1"/>
  <c r="V914" i="7"/>
  <c r="W914" i="7" s="1"/>
  <c r="V927" i="7"/>
  <c r="AI887" i="7"/>
  <c r="V923" i="7"/>
  <c r="AB923" i="7" s="1"/>
  <c r="AC923" i="7" s="1"/>
  <c r="Z827" i="7"/>
  <c r="Z201" i="7"/>
  <c r="AE201" i="7"/>
  <c r="AF201" i="7" s="1"/>
  <c r="Z628" i="7"/>
  <c r="AI628" i="7"/>
  <c r="AK628" i="7" s="1"/>
  <c r="AL628" i="7" s="1"/>
  <c r="Z672" i="7"/>
  <c r="Z309" i="7"/>
  <c r="AE309" i="7"/>
  <c r="AF309" i="7" s="1"/>
  <c r="AE453" i="7"/>
  <c r="AF453" i="7" s="1"/>
  <c r="AE683" i="7"/>
  <c r="AF683" i="7" s="1"/>
  <c r="AI67" i="7"/>
  <c r="AI612" i="7"/>
  <c r="AK612" i="7" s="1"/>
  <c r="AL612" i="7" s="1"/>
  <c r="Z840" i="7"/>
  <c r="AE840" i="7"/>
  <c r="AF840" i="7" s="1"/>
  <c r="AE843" i="7"/>
  <c r="AF843" i="7" s="1"/>
  <c r="AE932" i="7"/>
  <c r="AF932" i="7" s="1"/>
  <c r="V883" i="7"/>
  <c r="AB883" i="7" s="1"/>
  <c r="AC883" i="7" s="1"/>
  <c r="AE883" i="7"/>
  <c r="AF883" i="7" s="1"/>
  <c r="AE9" i="7"/>
  <c r="AI9" i="7"/>
  <c r="Z9" i="7"/>
  <c r="AI498" i="9" l="1"/>
  <c r="AK431" i="9"/>
  <c r="AK413" i="9"/>
  <c r="AL240" i="9"/>
  <c r="AL253" i="9" s="1"/>
  <c r="AK318" i="9"/>
  <c r="AL812" i="9"/>
  <c r="AL813" i="9" s="1"/>
  <c r="AE161" i="9"/>
  <c r="AL504" i="9"/>
  <c r="AL519" i="9" s="1"/>
  <c r="AL286" i="9"/>
  <c r="AL294" i="9" s="1"/>
  <c r="AE367" i="9"/>
  <c r="AK304" i="9"/>
  <c r="AL436" i="9"/>
  <c r="AL445" i="9" s="1"/>
  <c r="AL849" i="9"/>
  <c r="AL850" i="9" s="1"/>
  <c r="AL595" i="9"/>
  <c r="AE338" i="9"/>
  <c r="AK25" i="9"/>
  <c r="AK357" i="9"/>
  <c r="AE934" i="9"/>
  <c r="AH935" i="9"/>
  <c r="AE300" i="9"/>
  <c r="AF457" i="9"/>
  <c r="AF211" i="9"/>
  <c r="AK187" i="9"/>
  <c r="AF590" i="9"/>
  <c r="AI86" i="9"/>
  <c r="AF851" i="9"/>
  <c r="AF161" i="9"/>
  <c r="AK305" i="9"/>
  <c r="AK24" i="9"/>
  <c r="AF485" i="9"/>
  <c r="AK870" i="9"/>
  <c r="AF545" i="9"/>
  <c r="AE414" i="9"/>
  <c r="AI935" i="9"/>
  <c r="AF355" i="9"/>
  <c r="AF367" i="9" s="1"/>
  <c r="AK352" i="9"/>
  <c r="AL398" i="9"/>
  <c r="AL278" i="9"/>
  <c r="AL285" i="9" s="1"/>
  <c r="AK285" i="9"/>
  <c r="AL69" i="9"/>
  <c r="AL70" i="9"/>
  <c r="AL491" i="9"/>
  <c r="AL493" i="9" s="1"/>
  <c r="AK493" i="9"/>
  <c r="AL931" i="9"/>
  <c r="AL933" i="9" s="1"/>
  <c r="AK933" i="9"/>
  <c r="AL28" i="9"/>
  <c r="AK32" i="9"/>
  <c r="AK35" i="9" s="1"/>
  <c r="AL824" i="9"/>
  <c r="AL825" i="9"/>
  <c r="AL33" i="9"/>
  <c r="AL34" i="9" s="1"/>
  <c r="AK34" i="9"/>
  <c r="AL815" i="9"/>
  <c r="AK816" i="9"/>
  <c r="AK817" i="9"/>
  <c r="AL171" i="9"/>
  <c r="AL174" i="9" s="1"/>
  <c r="AK174" i="9"/>
  <c r="AL537" i="9"/>
  <c r="AL544" i="9" s="1"/>
  <c r="AK544" i="9"/>
  <c r="AL77" i="9"/>
  <c r="AL78" i="9" s="1"/>
  <c r="AK78" i="9"/>
  <c r="AL63" i="9"/>
  <c r="AL62" i="9"/>
  <c r="AL546" i="9"/>
  <c r="AK552" i="9"/>
  <c r="AK553" i="9"/>
  <c r="AL362" i="9"/>
  <c r="AL366" i="9" s="1"/>
  <c r="AK366" i="9"/>
  <c r="AK175" i="9"/>
  <c r="AL554" i="9"/>
  <c r="AK555" i="9"/>
  <c r="AK556" i="9"/>
  <c r="AF387" i="9"/>
  <c r="AL415" i="9"/>
  <c r="AK417" i="9"/>
  <c r="AL180" i="9"/>
  <c r="AL186" i="9" s="1"/>
  <c r="AK186" i="9"/>
  <c r="AL871" i="9"/>
  <c r="AK891" i="9"/>
  <c r="AL71" i="9"/>
  <c r="AK73" i="9"/>
  <c r="AL729" i="9"/>
  <c r="AL410" i="9"/>
  <c r="AL411" i="9" s="1"/>
  <c r="AK411" i="9"/>
  <c r="AL499" i="9"/>
  <c r="AK500" i="9"/>
  <c r="AK501" i="9"/>
  <c r="AL763" i="9"/>
  <c r="AL795" i="9" s="1"/>
  <c r="AK795" i="9"/>
  <c r="AL111" i="9"/>
  <c r="AL117" i="9" s="1"/>
  <c r="AK117" i="9"/>
  <c r="AL100" i="9"/>
  <c r="AL101" i="9" s="1"/>
  <c r="AK101" i="9"/>
  <c r="AF498" i="9"/>
  <c r="AL867" i="9"/>
  <c r="AL523" i="9"/>
  <c r="AL528" i="9" s="1"/>
  <c r="AK528" i="9"/>
  <c r="AL744" i="9"/>
  <c r="AL745" i="9" s="1"/>
  <c r="AK745" i="9"/>
  <c r="AL389" i="9"/>
  <c r="AL520" i="9"/>
  <c r="AL522" i="9" s="1"/>
  <c r="AK522" i="9"/>
  <c r="AL368" i="9"/>
  <c r="AK372" i="9"/>
  <c r="AK387" i="9" s="1"/>
  <c r="AL197" i="9"/>
  <c r="AL202" i="9" s="1"/>
  <c r="AK202" i="9"/>
  <c r="AL142" i="9"/>
  <c r="AL150" i="9" s="1"/>
  <c r="AK150" i="9"/>
  <c r="AL466" i="9"/>
  <c r="AK469" i="9"/>
  <c r="AK485" i="9" s="1"/>
  <c r="AL134" i="9"/>
  <c r="AL141" i="9" s="1"/>
  <c r="AK141" i="9"/>
  <c r="AL489" i="9"/>
  <c r="AL490" i="9" s="1"/>
  <c r="AK490" i="9"/>
  <c r="AL464" i="9"/>
  <c r="AL465" i="9"/>
  <c r="AK759" i="9"/>
  <c r="AF762" i="9"/>
  <c r="AF806" i="9" s="1"/>
  <c r="AL196" i="9"/>
  <c r="AK405" i="9"/>
  <c r="AF406" i="9"/>
  <c r="AF414" i="9" s="1"/>
  <c r="AL503" i="9"/>
  <c r="AL92" i="9"/>
  <c r="AK93" i="9"/>
  <c r="AK102" i="9" s="1"/>
  <c r="AL560" i="9"/>
  <c r="AK561" i="9"/>
  <c r="AK590" i="9" s="1"/>
  <c r="AL302" i="9"/>
  <c r="AL305" i="9" s="1"/>
  <c r="AL342" i="9"/>
  <c r="AL103" i="9"/>
  <c r="AK110" i="9"/>
  <c r="AL591" i="9"/>
  <c r="AK593" i="9"/>
  <c r="AK594" i="9"/>
  <c r="AF27" i="9"/>
  <c r="AL187" i="9"/>
  <c r="AL177" i="9"/>
  <c r="AL486" i="9"/>
  <c r="AK488" i="9"/>
  <c r="AL40" i="9"/>
  <c r="AL41" i="9"/>
  <c r="AL44" i="9"/>
  <c r="AL43" i="9"/>
  <c r="AL18" i="9"/>
  <c r="AL19" i="9"/>
  <c r="AL557" i="9"/>
  <c r="AK558" i="9"/>
  <c r="AK559" i="9"/>
  <c r="AL428" i="9"/>
  <c r="AL429" i="9" s="1"/>
  <c r="AK429" i="9"/>
  <c r="AL212" i="9"/>
  <c r="AK215" i="9"/>
  <c r="AL868" i="9"/>
  <c r="AL869" i="9" s="1"/>
  <c r="AK869" i="9"/>
  <c r="AK920" i="9"/>
  <c r="AF921" i="9"/>
  <c r="AF934" i="9" s="1"/>
  <c r="AL852" i="9"/>
  <c r="AK862" i="9"/>
  <c r="AK863" i="9"/>
  <c r="AK230" i="9"/>
  <c r="AF231" i="9"/>
  <c r="AF234" i="9" s="1"/>
  <c r="AL450" i="9"/>
  <c r="AK451" i="9"/>
  <c r="AK457" i="9"/>
  <c r="AK329" i="9"/>
  <c r="AF331" i="9"/>
  <c r="AF338" i="9" s="1"/>
  <c r="AL494" i="9"/>
  <c r="AL495" i="9" s="1"/>
  <c r="AK495" i="9"/>
  <c r="AK271" i="9"/>
  <c r="AF277" i="9"/>
  <c r="AF300" i="9" s="1"/>
  <c r="AE35" i="9"/>
  <c r="AL810" i="9"/>
  <c r="AL811" i="9" s="1"/>
  <c r="AK811" i="9"/>
  <c r="AK814" i="9" s="1"/>
  <c r="AL37" i="9"/>
  <c r="AL38" i="9"/>
  <c r="AL235" i="9"/>
  <c r="AK239" i="9"/>
  <c r="AL232" i="9"/>
  <c r="AL233" i="9" s="1"/>
  <c r="AK233" i="9"/>
  <c r="AL393" i="9"/>
  <c r="AL395" i="9" s="1"/>
  <c r="AK395" i="9"/>
  <c r="AL254" i="9"/>
  <c r="AL255" i="9" s="1"/>
  <c r="AK255" i="9"/>
  <c r="AL206" i="9"/>
  <c r="AL208" i="9" s="1"/>
  <c r="AK208" i="9"/>
  <c r="AL809" i="9"/>
  <c r="AL460" i="9"/>
  <c r="AL459" i="9"/>
  <c r="AL829" i="9"/>
  <c r="AL851" i="9" s="1"/>
  <c r="AL94" i="9"/>
  <c r="AL99" i="9" s="1"/>
  <c r="AK99" i="9"/>
  <c r="AF396" i="9"/>
  <c r="AL45" i="9"/>
  <c r="AK49" i="9"/>
  <c r="AK48" i="9"/>
  <c r="AL209" i="9"/>
  <c r="AL210" i="9" s="1"/>
  <c r="AK210" i="9"/>
  <c r="AL318" i="9"/>
  <c r="AL24" i="9"/>
  <c r="AL25" i="9"/>
  <c r="AL88" i="9"/>
  <c r="AL91" i="9" s="1"/>
  <c r="AL832" i="7"/>
  <c r="Z867" i="7"/>
  <c r="AF931" i="7"/>
  <c r="AF933" i="7" s="1"/>
  <c r="AE933" i="7"/>
  <c r="Z933" i="7"/>
  <c r="Y934" i="7"/>
  <c r="AB931" i="7"/>
  <c r="V933" i="7"/>
  <c r="AI933" i="7"/>
  <c r="AB927" i="7"/>
  <c r="V930" i="7"/>
  <c r="AF927" i="7"/>
  <c r="AF930" i="7" s="1"/>
  <c r="AE930" i="7"/>
  <c r="Z926" i="7"/>
  <c r="Z930" i="7"/>
  <c r="X934" i="7"/>
  <c r="AI930" i="7"/>
  <c r="AF922" i="7"/>
  <c r="AF926" i="7" s="1"/>
  <c r="AE926" i="7"/>
  <c r="Z919" i="7"/>
  <c r="AK801" i="7"/>
  <c r="AB922" i="7"/>
  <c r="V926" i="7"/>
  <c r="AB920" i="7"/>
  <c r="V921" i="7"/>
  <c r="AF920" i="7"/>
  <c r="AF921" i="7" s="1"/>
  <c r="AE921" i="7"/>
  <c r="W900" i="7"/>
  <c r="W919" i="7" s="1"/>
  <c r="V919" i="7"/>
  <c r="AL919" i="7"/>
  <c r="AD934" i="7"/>
  <c r="AC919" i="7"/>
  <c r="AI919" i="7"/>
  <c r="AF900" i="7"/>
  <c r="AF919" i="7" s="1"/>
  <c r="AE919" i="7"/>
  <c r="U934" i="7"/>
  <c r="AL898" i="7"/>
  <c r="AL899" i="7" s="1"/>
  <c r="AK899" i="7"/>
  <c r="AC898" i="7"/>
  <c r="AC899" i="7" s="1"/>
  <c r="AB899" i="7"/>
  <c r="AI897" i="7"/>
  <c r="AK810" i="7"/>
  <c r="AL810" i="7" s="1"/>
  <c r="AL811" i="7" s="1"/>
  <c r="AB892" i="7"/>
  <c r="V897" i="7"/>
  <c r="AF892" i="7"/>
  <c r="AF897" i="7" s="1"/>
  <c r="AE897" i="7"/>
  <c r="V891" i="7"/>
  <c r="Z891" i="7"/>
  <c r="AI891" i="7"/>
  <c r="AE891" i="7"/>
  <c r="AD851" i="7"/>
  <c r="AI867" i="7"/>
  <c r="AF868" i="7"/>
  <c r="AF869" i="7" s="1"/>
  <c r="AE869" i="7"/>
  <c r="AH851" i="7"/>
  <c r="AB868" i="7"/>
  <c r="V869" i="7"/>
  <c r="AB867" i="7"/>
  <c r="Y851" i="7"/>
  <c r="AJ851" i="7"/>
  <c r="X851" i="7"/>
  <c r="AE867" i="7"/>
  <c r="AE870" i="7" s="1"/>
  <c r="AK864" i="7"/>
  <c r="AF867" i="7"/>
  <c r="V867" i="7"/>
  <c r="V862" i="7"/>
  <c r="AI862" i="7"/>
  <c r="AE862" i="7"/>
  <c r="Z862" i="7"/>
  <c r="AG851" i="7"/>
  <c r="AF849" i="7"/>
  <c r="AF850" i="7" s="1"/>
  <c r="AE850" i="7"/>
  <c r="AB849" i="7"/>
  <c r="V850" i="7"/>
  <c r="Z848" i="7"/>
  <c r="AF833" i="7"/>
  <c r="AF848" i="7" s="1"/>
  <c r="AE848" i="7"/>
  <c r="AI848" i="7"/>
  <c r="AB833" i="7"/>
  <c r="V848" i="7"/>
  <c r="AI832" i="7"/>
  <c r="W830" i="7"/>
  <c r="W832" i="7" s="1"/>
  <c r="V832" i="7"/>
  <c r="AC832" i="7"/>
  <c r="AF830" i="7"/>
  <c r="AF832" i="7" s="1"/>
  <c r="AE832" i="7"/>
  <c r="Z829" i="7"/>
  <c r="AE829" i="7"/>
  <c r="AI829" i="7"/>
  <c r="V829" i="7"/>
  <c r="V824" i="7"/>
  <c r="AF824" i="7"/>
  <c r="Z824" i="7"/>
  <c r="AB824" i="7"/>
  <c r="AI824" i="7"/>
  <c r="AE824" i="7"/>
  <c r="W817" i="7"/>
  <c r="W816" i="7"/>
  <c r="AF817" i="7"/>
  <c r="AF816" i="7"/>
  <c r="Z817" i="7"/>
  <c r="Z816" i="7"/>
  <c r="AB812" i="7"/>
  <c r="V813" i="7"/>
  <c r="Z814" i="7"/>
  <c r="Z813" i="7"/>
  <c r="AF812" i="7"/>
  <c r="AF813" i="7" s="1"/>
  <c r="AE813" i="7"/>
  <c r="AI814" i="7"/>
  <c r="AI813" i="7"/>
  <c r="Y590" i="7"/>
  <c r="X590" i="7"/>
  <c r="AH806" i="7"/>
  <c r="Z800" i="7"/>
  <c r="AK811" i="7"/>
  <c r="AA545" i="7"/>
  <c r="Y806" i="7"/>
  <c r="AC810" i="7"/>
  <c r="AC811" i="7" s="1"/>
  <c r="AB811" i="7"/>
  <c r="W809" i="7"/>
  <c r="AA806" i="7"/>
  <c r="AI536" i="7"/>
  <c r="AA590" i="7"/>
  <c r="AB809" i="7"/>
  <c r="AK730" i="7"/>
  <c r="AK743" i="7" s="1"/>
  <c r="AJ545" i="7"/>
  <c r="AJ806" i="7"/>
  <c r="AF804" i="7"/>
  <c r="AF805" i="7" s="1"/>
  <c r="AE805" i="7"/>
  <c r="AB804" i="7"/>
  <c r="V805" i="7"/>
  <c r="X806" i="7"/>
  <c r="AK744" i="7"/>
  <c r="AK745" i="7" s="1"/>
  <c r="AC801" i="7"/>
  <c r="AC803" i="7" s="1"/>
  <c r="AB803" i="7"/>
  <c r="AL801" i="7"/>
  <c r="AL803" i="7" s="1"/>
  <c r="AK803" i="7"/>
  <c r="X545" i="7"/>
  <c r="U806" i="7"/>
  <c r="AD806" i="7"/>
  <c r="AG806" i="7"/>
  <c r="AL758" i="7"/>
  <c r="Y545" i="7"/>
  <c r="AD590" i="7"/>
  <c r="AI795" i="7"/>
  <c r="AF796" i="7"/>
  <c r="AF800" i="7" s="1"/>
  <c r="AE800" i="7"/>
  <c r="AI800" i="7"/>
  <c r="AE552" i="7"/>
  <c r="AB796" i="7"/>
  <c r="V800" i="7"/>
  <c r="AC763" i="7"/>
  <c r="AC795" i="7" s="1"/>
  <c r="AB795" i="7"/>
  <c r="AL763" i="7"/>
  <c r="Z795" i="7"/>
  <c r="V795" i="7"/>
  <c r="AE795" i="7"/>
  <c r="AF795" i="7"/>
  <c r="AC758" i="7"/>
  <c r="AB759" i="7"/>
  <c r="V762" i="7"/>
  <c r="AF759" i="7"/>
  <c r="AF762" i="7" s="1"/>
  <c r="AE762" i="7"/>
  <c r="AI762" i="7"/>
  <c r="AF758" i="7"/>
  <c r="V758" i="7"/>
  <c r="W758" i="7"/>
  <c r="AI758" i="7"/>
  <c r="AE758" i="7"/>
  <c r="Z758" i="7"/>
  <c r="AF746" i="7"/>
  <c r="AF748" i="7" s="1"/>
  <c r="AE748" i="7"/>
  <c r="AB746" i="7"/>
  <c r="V748" i="7"/>
  <c r="AI748" i="7"/>
  <c r="Z748" i="7"/>
  <c r="AC744" i="7"/>
  <c r="AC745" i="7" s="1"/>
  <c r="AB745" i="7"/>
  <c r="W743" i="7"/>
  <c r="AC730" i="7"/>
  <c r="AC743" i="7" s="1"/>
  <c r="AB743" i="7"/>
  <c r="AE729" i="7"/>
  <c r="AI729" i="7"/>
  <c r="Z729" i="7"/>
  <c r="V729" i="7"/>
  <c r="AB593" i="7"/>
  <c r="AI594" i="7"/>
  <c r="AI593" i="7"/>
  <c r="W593" i="7"/>
  <c r="Z594" i="7"/>
  <c r="Z593" i="7"/>
  <c r="AF594" i="7"/>
  <c r="AF593" i="7"/>
  <c r="W587" i="7"/>
  <c r="W589" i="7" s="1"/>
  <c r="V589" i="7"/>
  <c r="AF587" i="7"/>
  <c r="AF589" i="7" s="1"/>
  <c r="AE589" i="7"/>
  <c r="AG590" i="7"/>
  <c r="AB581" i="7"/>
  <c r="V586" i="7"/>
  <c r="AI586" i="7"/>
  <c r="AF581" i="7"/>
  <c r="AF586" i="7" s="1"/>
  <c r="AE586" i="7"/>
  <c r="Z586" i="7"/>
  <c r="AI528" i="7"/>
  <c r="AI552" i="7"/>
  <c r="AC562" i="7"/>
  <c r="AC580" i="7" s="1"/>
  <c r="AB580" i="7"/>
  <c r="AF580" i="7"/>
  <c r="AK562" i="7"/>
  <c r="AI580" i="7"/>
  <c r="Z580" i="7"/>
  <c r="AE580" i="7"/>
  <c r="V580" i="7"/>
  <c r="AJ449" i="7"/>
  <c r="AK494" i="7"/>
  <c r="AL494" i="7" s="1"/>
  <c r="AL495" i="7" s="1"/>
  <c r="Y485" i="7"/>
  <c r="Y498" i="7"/>
  <c r="AG545" i="7"/>
  <c r="W559" i="7"/>
  <c r="W558" i="7"/>
  <c r="AF559" i="7"/>
  <c r="AF558" i="7"/>
  <c r="AI559" i="7"/>
  <c r="AI558" i="7"/>
  <c r="AH545" i="7"/>
  <c r="Z556" i="7"/>
  <c r="Z555" i="7"/>
  <c r="AI556" i="7"/>
  <c r="AI555" i="7"/>
  <c r="V552" i="7"/>
  <c r="Z552" i="7"/>
  <c r="V544" i="7"/>
  <c r="AL537" i="7"/>
  <c r="AC537" i="7"/>
  <c r="AC544" i="7" s="1"/>
  <c r="AB544" i="7"/>
  <c r="AE544" i="7"/>
  <c r="AF544" i="7"/>
  <c r="W529" i="7"/>
  <c r="W536" i="7" s="1"/>
  <c r="V536" i="7"/>
  <c r="AI519" i="7"/>
  <c r="Z528" i="7"/>
  <c r="AC536" i="7"/>
  <c r="AF529" i="7"/>
  <c r="AF536" i="7" s="1"/>
  <c r="AE536" i="7"/>
  <c r="Z536" i="7"/>
  <c r="AL536" i="7"/>
  <c r="AB523" i="7"/>
  <c r="V528" i="7"/>
  <c r="AD545" i="7"/>
  <c r="AF523" i="7"/>
  <c r="AF528" i="7" s="1"/>
  <c r="AE528" i="7"/>
  <c r="AB520" i="7"/>
  <c r="V522" i="7"/>
  <c r="Z519" i="7"/>
  <c r="AI522" i="7"/>
  <c r="AI488" i="7"/>
  <c r="AI498" i="7" s="1"/>
  <c r="Z522" i="7"/>
  <c r="AF520" i="7"/>
  <c r="AF522" i="7" s="1"/>
  <c r="AE522" i="7"/>
  <c r="AB504" i="7"/>
  <c r="V519" i="7"/>
  <c r="AF504" i="7"/>
  <c r="AF519" i="7" s="1"/>
  <c r="AE519" i="7"/>
  <c r="V488" i="7"/>
  <c r="AK502" i="7"/>
  <c r="AK503" i="7" s="1"/>
  <c r="AF503" i="7"/>
  <c r="X449" i="7"/>
  <c r="W501" i="7"/>
  <c r="W500" i="7"/>
  <c r="AF501" i="7"/>
  <c r="AF500" i="7"/>
  <c r="Y414" i="7"/>
  <c r="AC494" i="7"/>
  <c r="AC495" i="7" s="1"/>
  <c r="AB495" i="7"/>
  <c r="AF491" i="7"/>
  <c r="AF493" i="7" s="1"/>
  <c r="AE493" i="7"/>
  <c r="AB491" i="7"/>
  <c r="V493" i="7"/>
  <c r="AC489" i="7"/>
  <c r="AC490" i="7" s="1"/>
  <c r="AB490" i="7"/>
  <c r="AL489" i="7"/>
  <c r="AL490" i="7" s="1"/>
  <c r="AK490" i="7"/>
  <c r="X387" i="7"/>
  <c r="AE488" i="7"/>
  <c r="AE498" i="7" s="1"/>
  <c r="Z488" i="7"/>
  <c r="Z498" i="7" s="1"/>
  <c r="AF482" i="7"/>
  <c r="AF484" i="7" s="1"/>
  <c r="AE484" i="7"/>
  <c r="AH449" i="7"/>
  <c r="W482" i="7"/>
  <c r="W484" i="7" s="1"/>
  <c r="V484" i="7"/>
  <c r="AC480" i="7"/>
  <c r="AC481" i="7" s="1"/>
  <c r="AB481" i="7"/>
  <c r="AK385" i="7"/>
  <c r="AL385" i="7" s="1"/>
  <c r="AL386" i="7" s="1"/>
  <c r="U338" i="7"/>
  <c r="AK418" i="7"/>
  <c r="AL418" i="7" s="1"/>
  <c r="AD449" i="7"/>
  <c r="AI479" i="7"/>
  <c r="AI485" i="7" s="1"/>
  <c r="AK455" i="7"/>
  <c r="AL455" i="7" s="1"/>
  <c r="AL456" i="7" s="1"/>
  <c r="AA387" i="7"/>
  <c r="AK480" i="7"/>
  <c r="AF470" i="7"/>
  <c r="AF479" i="7" s="1"/>
  <c r="AE479" i="7"/>
  <c r="Z479" i="7"/>
  <c r="Z485" i="7" s="1"/>
  <c r="AB470" i="7"/>
  <c r="V479" i="7"/>
  <c r="AG449" i="7"/>
  <c r="AB469" i="7"/>
  <c r="V469" i="7"/>
  <c r="AK466" i="7"/>
  <c r="AL466" i="7" s="1"/>
  <c r="AF469" i="7"/>
  <c r="AE469" i="7"/>
  <c r="AF465" i="7"/>
  <c r="AF464" i="7"/>
  <c r="W464" i="7"/>
  <c r="AB464" i="7"/>
  <c r="AI460" i="7"/>
  <c r="AI459" i="7"/>
  <c r="Z460" i="7"/>
  <c r="Z459" i="7"/>
  <c r="AK430" i="7"/>
  <c r="AL430" i="7" s="1"/>
  <c r="AL431" i="7" s="1"/>
  <c r="AA449" i="7"/>
  <c r="U449" i="7"/>
  <c r="AC455" i="7"/>
  <c r="AC456" i="7" s="1"/>
  <c r="AB456" i="7"/>
  <c r="Z454" i="7"/>
  <c r="Z457" i="7" s="1"/>
  <c r="V454" i="7"/>
  <c r="V457" i="7" s="1"/>
  <c r="W454" i="7"/>
  <c r="AE454" i="7"/>
  <c r="AE457" i="7" s="1"/>
  <c r="AF454" i="7"/>
  <c r="AF446" i="7"/>
  <c r="AF448" i="7" s="1"/>
  <c r="AE448" i="7"/>
  <c r="AB446" i="7"/>
  <c r="V448" i="7"/>
  <c r="AD387" i="7"/>
  <c r="AL436" i="7"/>
  <c r="AK428" i="7"/>
  <c r="AL428" i="7" s="1"/>
  <c r="AL429" i="7" s="1"/>
  <c r="V445" i="7"/>
  <c r="Z445" i="7"/>
  <c r="AC436" i="7"/>
  <c r="AC445" i="7" s="1"/>
  <c r="AB445" i="7"/>
  <c r="AE445" i="7"/>
  <c r="Y449" i="7"/>
  <c r="AF445" i="7"/>
  <c r="AI445" i="7"/>
  <c r="AH367" i="7"/>
  <c r="V435" i="7"/>
  <c r="W435" i="7"/>
  <c r="Y387" i="7"/>
  <c r="AC430" i="7"/>
  <c r="AC431" i="7" s="1"/>
  <c r="AB431" i="7"/>
  <c r="AC428" i="7"/>
  <c r="AC429" i="7" s="1"/>
  <c r="AB429" i="7"/>
  <c r="AK426" i="7"/>
  <c r="AC426" i="7"/>
  <c r="AC427" i="7" s="1"/>
  <c r="AB427" i="7"/>
  <c r="AF425" i="7"/>
  <c r="AC418" i="7"/>
  <c r="AC425" i="7" s="1"/>
  <c r="AB425" i="7"/>
  <c r="Z425" i="7"/>
  <c r="AI425" i="7"/>
  <c r="AI372" i="7"/>
  <c r="U367" i="7"/>
  <c r="AE425" i="7"/>
  <c r="V425" i="7"/>
  <c r="AK412" i="7"/>
  <c r="AK413" i="7" s="1"/>
  <c r="AC412" i="7"/>
  <c r="AC413" i="7" s="1"/>
  <c r="AB413" i="7"/>
  <c r="AB410" i="7"/>
  <c r="V411" i="7"/>
  <c r="AH414" i="7"/>
  <c r="AF410" i="7"/>
  <c r="AF411" i="7" s="1"/>
  <c r="AE411" i="7"/>
  <c r="AJ367" i="7"/>
  <c r="AL407" i="7"/>
  <c r="AC407" i="7"/>
  <c r="AC409" i="7" s="1"/>
  <c r="AB409" i="7"/>
  <c r="AK405" i="7"/>
  <c r="AL405" i="7" s="1"/>
  <c r="AL406" i="7" s="1"/>
  <c r="AG387" i="7"/>
  <c r="AE409" i="7"/>
  <c r="Z409" i="7"/>
  <c r="Z414" i="7" s="1"/>
  <c r="AF409" i="7"/>
  <c r="V409" i="7"/>
  <c r="AI409" i="7"/>
  <c r="AI414" i="7" s="1"/>
  <c r="AC405" i="7"/>
  <c r="AC406" i="7" s="1"/>
  <c r="AB406" i="7"/>
  <c r="AH387" i="7"/>
  <c r="W399" i="7"/>
  <c r="W404" i="7" s="1"/>
  <c r="V404" i="7"/>
  <c r="AF399" i="7"/>
  <c r="AF404" i="7" s="1"/>
  <c r="AE404" i="7"/>
  <c r="AK362" i="7"/>
  <c r="AL362" i="7" s="1"/>
  <c r="AL366" i="7" s="1"/>
  <c r="Z395" i="7"/>
  <c r="Z253" i="7"/>
  <c r="AB393" i="7"/>
  <c r="AB396" i="7" s="1"/>
  <c r="V395" i="7"/>
  <c r="AI395" i="7"/>
  <c r="AF393" i="7"/>
  <c r="AF395" i="7" s="1"/>
  <c r="AE395" i="7"/>
  <c r="AK358" i="7"/>
  <c r="AL358" i="7" s="1"/>
  <c r="Z381" i="7"/>
  <c r="AC385" i="7"/>
  <c r="AC386" i="7" s="1"/>
  <c r="AB386" i="7"/>
  <c r="AB382" i="7"/>
  <c r="V384" i="7"/>
  <c r="AI355" i="7"/>
  <c r="AH338" i="7"/>
  <c r="AF382" i="7"/>
  <c r="AF384" i="7" s="1"/>
  <c r="AE384" i="7"/>
  <c r="AL375" i="7"/>
  <c r="AE381" i="7"/>
  <c r="AF381" i="7"/>
  <c r="V381" i="7"/>
  <c r="AI381" i="7"/>
  <c r="AC375" i="7"/>
  <c r="AC381" i="7" s="1"/>
  <c r="AB381" i="7"/>
  <c r="Z372" i="7"/>
  <c r="Z387" i="7" s="1"/>
  <c r="AK356" i="7"/>
  <c r="AK357" i="7" s="1"/>
  <c r="AF372" i="7"/>
  <c r="AB372" i="7"/>
  <c r="V372" i="7"/>
  <c r="V387" i="7" s="1"/>
  <c r="AK303" i="7"/>
  <c r="AL303" i="7" s="1"/>
  <c r="AL304" i="7" s="1"/>
  <c r="AI305" i="7"/>
  <c r="AE372" i="7"/>
  <c r="W366" i="7"/>
  <c r="AC362" i="7"/>
  <c r="AC366" i="7" s="1"/>
  <c r="AB366" i="7"/>
  <c r="AC358" i="7"/>
  <c r="AC361" i="7" s="1"/>
  <c r="AB361" i="7"/>
  <c r="Z361" i="7"/>
  <c r="V361" i="7"/>
  <c r="AI361" i="7"/>
  <c r="AE361" i="7"/>
  <c r="AF361" i="7"/>
  <c r="AC356" i="7"/>
  <c r="AC357" i="7" s="1"/>
  <c r="AB357" i="7"/>
  <c r="AC351" i="7"/>
  <c r="AB352" i="7"/>
  <c r="V355" i="7"/>
  <c r="Z355" i="7"/>
  <c r="AF352" i="7"/>
  <c r="AF355" i="7" s="1"/>
  <c r="AE355" i="7"/>
  <c r="AI351" i="7"/>
  <c r="AL351" i="7"/>
  <c r="Y367" i="7"/>
  <c r="AF351" i="7"/>
  <c r="W351" i="7"/>
  <c r="Z351" i="7"/>
  <c r="AI299" i="7"/>
  <c r="AE351" i="7"/>
  <c r="AI328" i="7"/>
  <c r="AK329" i="7"/>
  <c r="AL329" i="7" s="1"/>
  <c r="AL331" i="7" s="1"/>
  <c r="V351" i="7"/>
  <c r="AF342" i="7"/>
  <c r="AI342" i="7"/>
  <c r="AB342" i="7"/>
  <c r="AE342" i="7"/>
  <c r="Z342" i="7"/>
  <c r="V342" i="7"/>
  <c r="AC334" i="7"/>
  <c r="AC337" i="7" s="1"/>
  <c r="AB337" i="7"/>
  <c r="AE337" i="7"/>
  <c r="AF337" i="7"/>
  <c r="AD338" i="7"/>
  <c r="AA338" i="7"/>
  <c r="Z337" i="7"/>
  <c r="V337" i="7"/>
  <c r="AK334" i="7"/>
  <c r="AI337" i="7"/>
  <c r="AB332" i="7"/>
  <c r="V333" i="7"/>
  <c r="Y338" i="7"/>
  <c r="AF332" i="7"/>
  <c r="AF333" i="7" s="1"/>
  <c r="AE333" i="7"/>
  <c r="AK111" i="7"/>
  <c r="AL111" i="7" s="1"/>
  <c r="V328" i="7"/>
  <c r="V331" i="7"/>
  <c r="AL328" i="7"/>
  <c r="AI331" i="7"/>
  <c r="AC329" i="7"/>
  <c r="AC331" i="7" s="1"/>
  <c r="AB331" i="7"/>
  <c r="AC328" i="7"/>
  <c r="AF328" i="7"/>
  <c r="W328" i="7"/>
  <c r="AI318" i="7"/>
  <c r="Z328" i="7"/>
  <c r="AE328" i="7"/>
  <c r="AE318" i="7"/>
  <c r="AK306" i="7"/>
  <c r="AL306" i="7" s="1"/>
  <c r="AF318" i="7"/>
  <c r="V318" i="7"/>
  <c r="AB318" i="7"/>
  <c r="Z318" i="7"/>
  <c r="AC303" i="7"/>
  <c r="AC304" i="7" s="1"/>
  <c r="AB304" i="7"/>
  <c r="AK278" i="7"/>
  <c r="AL278" i="7" s="1"/>
  <c r="Z305" i="7"/>
  <c r="Z304" i="7"/>
  <c r="AD300" i="7"/>
  <c r="AK195" i="7"/>
  <c r="AL195" i="7" s="1"/>
  <c r="AF302" i="7"/>
  <c r="AF305" i="7" s="1"/>
  <c r="Y211" i="7"/>
  <c r="AG300" i="7"/>
  <c r="AK286" i="7"/>
  <c r="AL286" i="7" s="1"/>
  <c r="AH234" i="7"/>
  <c r="Z294" i="7"/>
  <c r="AI277" i="7"/>
  <c r="AF295" i="7"/>
  <c r="AF299" i="7" s="1"/>
  <c r="AE299" i="7"/>
  <c r="AI553" i="7"/>
  <c r="AB295" i="7"/>
  <c r="V299" i="7"/>
  <c r="AD211" i="7"/>
  <c r="U300" i="7"/>
  <c r="X300" i="7"/>
  <c r="Z299" i="7"/>
  <c r="AC286" i="7"/>
  <c r="AC294" i="7" s="1"/>
  <c r="AB294" i="7"/>
  <c r="AG161" i="7"/>
  <c r="AE294" i="7"/>
  <c r="AI294" i="7"/>
  <c r="Y300" i="7"/>
  <c r="AA300" i="7"/>
  <c r="AF294" i="7"/>
  <c r="V294" i="7"/>
  <c r="AH211" i="7"/>
  <c r="AH300" i="7"/>
  <c r="AJ300" i="7"/>
  <c r="Z285" i="7"/>
  <c r="AF285" i="7"/>
  <c r="AI285" i="7"/>
  <c r="AC278" i="7"/>
  <c r="AC285" i="7" s="1"/>
  <c r="AB285" i="7"/>
  <c r="Z277" i="7"/>
  <c r="AE285" i="7"/>
  <c r="V285" i="7"/>
  <c r="AE277" i="7"/>
  <c r="V277" i="7"/>
  <c r="AL271" i="7"/>
  <c r="AF277" i="7"/>
  <c r="AC271" i="7"/>
  <c r="AC277" i="7" s="1"/>
  <c r="AB277" i="7"/>
  <c r="AF256" i="7"/>
  <c r="AF270" i="7" s="1"/>
  <c r="AE270" i="7"/>
  <c r="Z270" i="7"/>
  <c r="AI270" i="7"/>
  <c r="AC270" i="7"/>
  <c r="AL270" i="7"/>
  <c r="W256" i="7"/>
  <c r="W270" i="7" s="1"/>
  <c r="V270" i="7"/>
  <c r="AK232" i="7"/>
  <c r="AK233" i="7" s="1"/>
  <c r="AJ161" i="7"/>
  <c r="AF254" i="7"/>
  <c r="AF255" i="7" s="1"/>
  <c r="AE255" i="7"/>
  <c r="AB254" i="7"/>
  <c r="V255" i="7"/>
  <c r="AI255" i="7"/>
  <c r="AI253" i="7"/>
  <c r="AH175" i="7"/>
  <c r="AK197" i="7"/>
  <c r="AL197" i="7" s="1"/>
  <c r="Y234" i="7"/>
  <c r="AK209" i="7"/>
  <c r="AL209" i="7" s="1"/>
  <c r="AL210" i="7" s="1"/>
  <c r="Y175" i="7"/>
  <c r="V253" i="7"/>
  <c r="AL240" i="7"/>
  <c r="AE253" i="7"/>
  <c r="AC240" i="7"/>
  <c r="AC253" i="7" s="1"/>
  <c r="AB253" i="7"/>
  <c r="AF253" i="7"/>
  <c r="AC232" i="7"/>
  <c r="AC233" i="7" s="1"/>
  <c r="AB233" i="7"/>
  <c r="AF230" i="7"/>
  <c r="AF231" i="7" s="1"/>
  <c r="AE231" i="7"/>
  <c r="AB230" i="7"/>
  <c r="V231" i="7"/>
  <c r="AI226" i="7"/>
  <c r="AI234" i="7" s="1"/>
  <c r="Z226" i="7"/>
  <c r="Z234" i="7" s="1"/>
  <c r="AF227" i="7"/>
  <c r="AF229" i="7" s="1"/>
  <c r="AE229" i="7"/>
  <c r="W227" i="7"/>
  <c r="W229" i="7" s="1"/>
  <c r="V229" i="7"/>
  <c r="AF226" i="7"/>
  <c r="AK166" i="7"/>
  <c r="AL166" i="7" s="1"/>
  <c r="AL170" i="7" s="1"/>
  <c r="AK216" i="7"/>
  <c r="V226" i="7"/>
  <c r="AE226" i="7"/>
  <c r="AC216" i="7"/>
  <c r="AC226" i="7" s="1"/>
  <c r="AB226" i="7"/>
  <c r="Z186" i="7"/>
  <c r="AK178" i="7"/>
  <c r="AK179" i="7" s="1"/>
  <c r="V196" i="7"/>
  <c r="AK206" i="7"/>
  <c r="AK208" i="7" s="1"/>
  <c r="AC209" i="7"/>
  <c r="AC210" i="7" s="1"/>
  <c r="AB210" i="7"/>
  <c r="W208" i="7"/>
  <c r="AC206" i="7"/>
  <c r="AC208" i="7" s="1"/>
  <c r="AB208" i="7"/>
  <c r="AL205" i="7"/>
  <c r="W203" i="7"/>
  <c r="W205" i="7" s="1"/>
  <c r="V205" i="7"/>
  <c r="AI205" i="7"/>
  <c r="AF203" i="7"/>
  <c r="AF205" i="7" s="1"/>
  <c r="AE205" i="7"/>
  <c r="Z205" i="7"/>
  <c r="AC205" i="7"/>
  <c r="AF202" i="7"/>
  <c r="AC197" i="7"/>
  <c r="AC202" i="7" s="1"/>
  <c r="AB202" i="7"/>
  <c r="Z202" i="7"/>
  <c r="AI202" i="7"/>
  <c r="AE202" i="7"/>
  <c r="V202" i="7"/>
  <c r="Z196" i="7"/>
  <c r="AE196" i="7"/>
  <c r="AI196" i="7"/>
  <c r="AA161" i="7"/>
  <c r="AB180" i="7"/>
  <c r="V186" i="7"/>
  <c r="AI186" i="7"/>
  <c r="AF180" i="7"/>
  <c r="AF186" i="7" s="1"/>
  <c r="AE186" i="7"/>
  <c r="Y161" i="7"/>
  <c r="AC178" i="7"/>
  <c r="AC179" i="7" s="1"/>
  <c r="AB179" i="7"/>
  <c r="U161" i="7"/>
  <c r="AK151" i="7"/>
  <c r="AL151" i="7" s="1"/>
  <c r="AI141" i="7"/>
  <c r="AE174" i="7"/>
  <c r="V174" i="7"/>
  <c r="AF174" i="7"/>
  <c r="X161" i="7"/>
  <c r="W170" i="7"/>
  <c r="AC171" i="7"/>
  <c r="AC174" i="7" s="1"/>
  <c r="AB174" i="7"/>
  <c r="AK171" i="7"/>
  <c r="AI174" i="7"/>
  <c r="AC166" i="7"/>
  <c r="AC170" i="7" s="1"/>
  <c r="AB170" i="7"/>
  <c r="AD161" i="7"/>
  <c r="AK89" i="7"/>
  <c r="AK90" i="7" s="1"/>
  <c r="AC164" i="7"/>
  <c r="AC165" i="7" s="1"/>
  <c r="AB165" i="7"/>
  <c r="AK164" i="7"/>
  <c r="AI165" i="7"/>
  <c r="AI175" i="7" s="1"/>
  <c r="AK340" i="7"/>
  <c r="AL340" i="7" s="1"/>
  <c r="AL133" i="7"/>
  <c r="Z150" i="7"/>
  <c r="AK28" i="7"/>
  <c r="AL28" i="7" s="1"/>
  <c r="AF155" i="7"/>
  <c r="AF160" i="7" s="1"/>
  <c r="AE160" i="7"/>
  <c r="AB155" i="7"/>
  <c r="V160" i="7"/>
  <c r="AC151" i="7"/>
  <c r="AC154" i="7" s="1"/>
  <c r="AB154" i="7"/>
  <c r="AI154" i="7"/>
  <c r="V154" i="7"/>
  <c r="Z154" i="7"/>
  <c r="AE154" i="7"/>
  <c r="AF154" i="7"/>
  <c r="V150" i="7"/>
  <c r="AE150" i="7"/>
  <c r="AC142" i="7"/>
  <c r="AC150" i="7" s="1"/>
  <c r="AB150" i="7"/>
  <c r="AF150" i="7"/>
  <c r="AK142" i="7"/>
  <c r="AI150" i="7"/>
  <c r="AF134" i="7"/>
  <c r="AF141" i="7" s="1"/>
  <c r="AE141" i="7"/>
  <c r="AB134" i="7"/>
  <c r="V141" i="7"/>
  <c r="AC133" i="7"/>
  <c r="AK94" i="7"/>
  <c r="AL94" i="7" s="1"/>
  <c r="AH161" i="7"/>
  <c r="AE133" i="7"/>
  <c r="AI133" i="7"/>
  <c r="Z141" i="7"/>
  <c r="AK100" i="7"/>
  <c r="AL100" i="7" s="1"/>
  <c r="AL101" i="7" s="1"/>
  <c r="V133" i="7"/>
  <c r="AF133" i="7"/>
  <c r="AK77" i="7"/>
  <c r="AL77" i="7" s="1"/>
  <c r="AL78" i="7" s="1"/>
  <c r="Z133" i="7"/>
  <c r="W133" i="7"/>
  <c r="AE117" i="7"/>
  <c r="AI117" i="7"/>
  <c r="AF117" i="7"/>
  <c r="AI110" i="7"/>
  <c r="Z117" i="7"/>
  <c r="AC111" i="7"/>
  <c r="AC117" i="7" s="1"/>
  <c r="AB117" i="7"/>
  <c r="V117" i="7"/>
  <c r="Z110" i="7"/>
  <c r="AE110" i="7"/>
  <c r="AB110" i="7"/>
  <c r="AK103" i="7"/>
  <c r="AL103" i="7" s="1"/>
  <c r="AF110" i="7"/>
  <c r="V110" i="7"/>
  <c r="AB69" i="7"/>
  <c r="AC100" i="7"/>
  <c r="AC101" i="7" s="1"/>
  <c r="AB101" i="7"/>
  <c r="AC94" i="7"/>
  <c r="AC99" i="7" s="1"/>
  <c r="AB99" i="7"/>
  <c r="AB102" i="7" s="1"/>
  <c r="AI99" i="7"/>
  <c r="AI102" i="7" s="1"/>
  <c r="AE99" i="7"/>
  <c r="AE102" i="7" s="1"/>
  <c r="AF99" i="7"/>
  <c r="AF102" i="7" s="1"/>
  <c r="Z99" i="7"/>
  <c r="Z102" i="7" s="1"/>
  <c r="V99" i="7"/>
  <c r="V102" i="7" s="1"/>
  <c r="AC89" i="7"/>
  <c r="AC90" i="7" s="1"/>
  <c r="AB90" i="7"/>
  <c r="AI85" i="7"/>
  <c r="AI88" i="7"/>
  <c r="AI91" i="7" s="1"/>
  <c r="Z88" i="7"/>
  <c r="Z91" i="7" s="1"/>
  <c r="AC79" i="7"/>
  <c r="AC85" i="7" s="1"/>
  <c r="AB85" i="7"/>
  <c r="AL79" i="7"/>
  <c r="AE85" i="7"/>
  <c r="Z85" i="7"/>
  <c r="AF85" i="7"/>
  <c r="V85" i="7"/>
  <c r="AC77" i="7"/>
  <c r="AC78" i="7" s="1"/>
  <c r="AB78" i="7"/>
  <c r="AI457" i="7"/>
  <c r="Z49" i="7"/>
  <c r="AK591" i="7"/>
  <c r="V76" i="7"/>
  <c r="V86" i="7" s="1"/>
  <c r="AE76" i="7"/>
  <c r="AE86" i="7" s="1"/>
  <c r="AI18" i="7"/>
  <c r="AB73" i="7"/>
  <c r="W76" i="7"/>
  <c r="AF76" i="7"/>
  <c r="AF86" i="7" s="1"/>
  <c r="W73" i="7"/>
  <c r="Z69" i="7"/>
  <c r="AK818" i="7"/>
  <c r="AF69" i="7"/>
  <c r="V69" i="7"/>
  <c r="AE69" i="7"/>
  <c r="AI69" i="7"/>
  <c r="AI62" i="7"/>
  <c r="AB62" i="7"/>
  <c r="Z62" i="7"/>
  <c r="AE62" i="7"/>
  <c r="AK50" i="7"/>
  <c r="AL50" i="7" s="1"/>
  <c r="AF62" i="7"/>
  <c r="V62" i="7"/>
  <c r="AF48" i="7"/>
  <c r="AB48" i="7"/>
  <c r="AE48" i="7"/>
  <c r="AI48" i="7"/>
  <c r="Z48" i="7"/>
  <c r="V48" i="7"/>
  <c r="W44" i="7"/>
  <c r="W43" i="7"/>
  <c r="AI44" i="7"/>
  <c r="AI43" i="7"/>
  <c r="AF44" i="7"/>
  <c r="AF43" i="7"/>
  <c r="Z44" i="7"/>
  <c r="Z43" i="7"/>
  <c r="AI41" i="7"/>
  <c r="AI40" i="7"/>
  <c r="Z41" i="7"/>
  <c r="Z40" i="7"/>
  <c r="AE41" i="7"/>
  <c r="AE40" i="7"/>
  <c r="AI38" i="7"/>
  <c r="AI37" i="7"/>
  <c r="W38" i="7"/>
  <c r="W37" i="7"/>
  <c r="Z38" i="7"/>
  <c r="Z37" i="7"/>
  <c r="AC33" i="7"/>
  <c r="AC34" i="7" s="1"/>
  <c r="AB34" i="7"/>
  <c r="AK33" i="7"/>
  <c r="AI34" i="7"/>
  <c r="V32" i="7"/>
  <c r="V35" i="7" s="1"/>
  <c r="AC28" i="7"/>
  <c r="AC32" i="7" s="1"/>
  <c r="AB32" i="7"/>
  <c r="AB35" i="7" s="1"/>
  <c r="AE32" i="7"/>
  <c r="AE35" i="7" s="1"/>
  <c r="AI32" i="7"/>
  <c r="AI35" i="7" s="1"/>
  <c r="Z32" i="7"/>
  <c r="Z35" i="7" s="1"/>
  <c r="AE18" i="7"/>
  <c r="AK113" i="7"/>
  <c r="AL113" i="7" s="1"/>
  <c r="AB24" i="7"/>
  <c r="AI24" i="7"/>
  <c r="AE24" i="7"/>
  <c r="Z24" i="7"/>
  <c r="V24" i="7"/>
  <c r="Z18" i="7"/>
  <c r="Z870" i="7"/>
  <c r="V18" i="7"/>
  <c r="AB871" i="7"/>
  <c r="AB891" i="7" s="1"/>
  <c r="Z934" i="7"/>
  <c r="AF871" i="7"/>
  <c r="AE934" i="7"/>
  <c r="AI870" i="7"/>
  <c r="AI934" i="7"/>
  <c r="AC864" i="7"/>
  <c r="AL864" i="7"/>
  <c r="V870" i="7"/>
  <c r="AF870" i="7"/>
  <c r="AF852" i="7"/>
  <c r="AE863" i="7"/>
  <c r="AB852" i="7"/>
  <c r="AB862" i="7" s="1"/>
  <c r="V863" i="7"/>
  <c r="Z863" i="7"/>
  <c r="AI863" i="7"/>
  <c r="AB826" i="7"/>
  <c r="AB829" i="7" s="1"/>
  <c r="AF826" i="7"/>
  <c r="AE851" i="7"/>
  <c r="Z851" i="7"/>
  <c r="V825" i="7"/>
  <c r="AC818" i="7"/>
  <c r="AB825" i="7"/>
  <c r="AI825" i="7"/>
  <c r="AE825" i="7"/>
  <c r="AF825" i="7"/>
  <c r="Z825" i="7"/>
  <c r="AC815" i="7"/>
  <c r="AB817" i="7"/>
  <c r="AK815" i="7"/>
  <c r="AK816" i="7" s="1"/>
  <c r="AC807" i="7"/>
  <c r="AE814" i="7"/>
  <c r="AK807" i="7"/>
  <c r="AK809" i="7" s="1"/>
  <c r="V814" i="7"/>
  <c r="AF595" i="7"/>
  <c r="AB595" i="7"/>
  <c r="AB729" i="7" s="1"/>
  <c r="AK557" i="7"/>
  <c r="Z590" i="7"/>
  <c r="AK682" i="7"/>
  <c r="AL682" i="7" s="1"/>
  <c r="W594" i="7"/>
  <c r="AC591" i="7"/>
  <c r="AB594" i="7"/>
  <c r="AK695" i="7"/>
  <c r="AL695" i="7" s="1"/>
  <c r="AF560" i="7"/>
  <c r="AB560" i="7"/>
  <c r="AB561" i="7" s="1"/>
  <c r="AC557" i="7"/>
  <c r="AB559" i="7"/>
  <c r="AF554" i="7"/>
  <c r="AE556" i="7"/>
  <c r="AB554" i="7"/>
  <c r="AB555" i="7" s="1"/>
  <c r="V556" i="7"/>
  <c r="AK439" i="7"/>
  <c r="AL439" i="7" s="1"/>
  <c r="AF546" i="7"/>
  <c r="AE553" i="7"/>
  <c r="AB546" i="7"/>
  <c r="AB552" i="7" s="1"/>
  <c r="V553" i="7"/>
  <c r="AK499" i="7"/>
  <c r="Z553" i="7"/>
  <c r="AC502" i="7"/>
  <c r="AC499" i="7"/>
  <c r="AB501" i="7"/>
  <c r="AK247" i="7"/>
  <c r="AL247" i="7" s="1"/>
  <c r="AK576" i="7"/>
  <c r="AL576" i="7" s="1"/>
  <c r="AK630" i="7"/>
  <c r="AL630" i="7" s="1"/>
  <c r="AK878" i="7"/>
  <c r="AL878" i="7" s="1"/>
  <c r="AK859" i="7"/>
  <c r="AL859" i="7" s="1"/>
  <c r="AK47" i="7"/>
  <c r="AL47" i="7" s="1"/>
  <c r="AK217" i="7"/>
  <c r="AL217" i="7" s="1"/>
  <c r="AK473" i="7"/>
  <c r="AL473" i="7" s="1"/>
  <c r="AK81" i="7"/>
  <c r="AL81" i="7" s="1"/>
  <c r="AK827" i="7"/>
  <c r="AL827" i="7" s="1"/>
  <c r="AK892" i="7"/>
  <c r="W305" i="7"/>
  <c r="AK895" i="7"/>
  <c r="AL895" i="7" s="1"/>
  <c r="AF486" i="7"/>
  <c r="AB486" i="7"/>
  <c r="AB488" i="7" s="1"/>
  <c r="W465" i="7"/>
  <c r="AK176" i="7"/>
  <c r="AC466" i="7"/>
  <c r="AK769" i="7"/>
  <c r="AL769" i="7" s="1"/>
  <c r="AK461" i="7"/>
  <c r="AK464" i="7" s="1"/>
  <c r="AK526" i="7"/>
  <c r="AL526" i="7" s="1"/>
  <c r="AC461" i="7"/>
  <c r="AB465" i="7"/>
  <c r="AF458" i="7"/>
  <c r="AE460" i="7"/>
  <c r="AB458" i="7"/>
  <c r="AB459" i="7" s="1"/>
  <c r="V460" i="7"/>
  <c r="AB450" i="7"/>
  <c r="AB451" i="7" s="1"/>
  <c r="AF450" i="7"/>
  <c r="AK301" i="7"/>
  <c r="AB415" i="7"/>
  <c r="AB417" i="7" s="1"/>
  <c r="AF415" i="7"/>
  <c r="AK843" i="7"/>
  <c r="AL843" i="7" s="1"/>
  <c r="AK854" i="7"/>
  <c r="AL854" i="7" s="1"/>
  <c r="AK193" i="7"/>
  <c r="AL193" i="7" s="1"/>
  <c r="AK931" i="7"/>
  <c r="AK883" i="7"/>
  <c r="AL883" i="7" s="1"/>
  <c r="AK875" i="7"/>
  <c r="AL875" i="7" s="1"/>
  <c r="AK698" i="7"/>
  <c r="AL698" i="7" s="1"/>
  <c r="AK444" i="7"/>
  <c r="AL444" i="7" s="1"/>
  <c r="AB397" i="7"/>
  <c r="AB398" i="7" s="1"/>
  <c r="AK840" i="7"/>
  <c r="AL840" i="7" s="1"/>
  <c r="AK438" i="7"/>
  <c r="AL438" i="7" s="1"/>
  <c r="AF397" i="7"/>
  <c r="AK42" i="7"/>
  <c r="AI396" i="7"/>
  <c r="V396" i="7"/>
  <c r="AC388" i="7"/>
  <c r="AE396" i="7"/>
  <c r="Z396" i="7"/>
  <c r="AK388" i="7"/>
  <c r="AK389" i="7" s="1"/>
  <c r="AC368" i="7"/>
  <c r="AK368" i="7"/>
  <c r="AK280" i="7"/>
  <c r="AL280" i="7" s="1"/>
  <c r="AC339" i="7"/>
  <c r="AK609" i="7"/>
  <c r="AL609" i="7" s="1"/>
  <c r="AK842" i="7"/>
  <c r="AL842" i="7" s="1"/>
  <c r="AK339" i="7"/>
  <c r="AC306" i="7"/>
  <c r="AC301" i="7"/>
  <c r="AB305" i="7"/>
  <c r="AF235" i="7"/>
  <c r="AK857" i="7"/>
  <c r="AL857" i="7" s="1"/>
  <c r="AK96" i="7"/>
  <c r="AL96" i="7" s="1"/>
  <c r="AB235" i="7"/>
  <c r="AB239" i="7" s="1"/>
  <c r="AK184" i="7"/>
  <c r="AL184" i="7" s="1"/>
  <c r="AK932" i="7"/>
  <c r="AL932" i="7" s="1"/>
  <c r="AF212" i="7"/>
  <c r="AF215" i="7" s="1"/>
  <c r="AB212" i="7"/>
  <c r="AB215" i="7" s="1"/>
  <c r="AB188" i="7"/>
  <c r="AB196" i="7" s="1"/>
  <c r="AF188" i="7"/>
  <c r="AE187" i="7"/>
  <c r="AI187" i="7"/>
  <c r="V187" i="7"/>
  <c r="Z187" i="7"/>
  <c r="AC176" i="7"/>
  <c r="AK715" i="7"/>
  <c r="AL715" i="7" s="1"/>
  <c r="AB162" i="7"/>
  <c r="AB163" i="7" s="1"/>
  <c r="V175" i="7"/>
  <c r="AK275" i="7"/>
  <c r="AL275" i="7" s="1"/>
  <c r="AK845" i="7"/>
  <c r="AL845" i="7" s="1"/>
  <c r="AK71" i="7"/>
  <c r="Z175" i="7"/>
  <c r="AK578" i="7"/>
  <c r="AL578" i="7" s="1"/>
  <c r="AF162" i="7"/>
  <c r="AE175" i="7"/>
  <c r="AK574" i="7"/>
  <c r="AL574" i="7" s="1"/>
  <c r="AK700" i="7"/>
  <c r="AL700" i="7" s="1"/>
  <c r="AK487" i="7"/>
  <c r="AL487" i="7" s="1"/>
  <c r="AK650" i="7"/>
  <c r="AL650" i="7" s="1"/>
  <c r="AK420" i="7"/>
  <c r="AL420" i="7" s="1"/>
  <c r="AK353" i="7"/>
  <c r="AL353" i="7" s="1"/>
  <c r="AK550" i="7"/>
  <c r="AL550" i="7" s="1"/>
  <c r="AC103" i="7"/>
  <c r="AK876" i="7"/>
  <c r="AL876" i="7" s="1"/>
  <c r="AC92" i="7"/>
  <c r="AK64" i="7"/>
  <c r="AK92" i="7"/>
  <c r="AK93" i="7" s="1"/>
  <c r="AK835" i="7"/>
  <c r="AL835" i="7" s="1"/>
  <c r="Z86" i="7"/>
  <c r="AK646" i="7"/>
  <c r="AL646" i="7" s="1"/>
  <c r="AK309" i="7"/>
  <c r="AL309" i="7" s="1"/>
  <c r="AK106" i="7"/>
  <c r="AL106" i="7" s="1"/>
  <c r="AK335" i="7"/>
  <c r="AL335" i="7" s="1"/>
  <c r="AK683" i="7"/>
  <c r="AL683" i="7" s="1"/>
  <c r="AK865" i="7"/>
  <c r="AL865" i="7" s="1"/>
  <c r="AK855" i="7"/>
  <c r="AL855" i="7" s="1"/>
  <c r="AK371" i="7"/>
  <c r="AL371" i="7" s="1"/>
  <c r="AK697" i="7"/>
  <c r="AL697" i="7" s="1"/>
  <c r="AK856" i="7"/>
  <c r="AL856" i="7" s="1"/>
  <c r="W91" i="7"/>
  <c r="AC87" i="7"/>
  <c r="AB91" i="7"/>
  <c r="AK87" i="7"/>
  <c r="AK88" i="7" s="1"/>
  <c r="AF91" i="7"/>
  <c r="AK57" i="7"/>
  <c r="AL57" i="7" s="1"/>
  <c r="AK147" i="7"/>
  <c r="AL147" i="7" s="1"/>
  <c r="AK872" i="7"/>
  <c r="AL872" i="7" s="1"/>
  <c r="AK104" i="7"/>
  <c r="AL104" i="7" s="1"/>
  <c r="AC71" i="7"/>
  <c r="AI86" i="7"/>
  <c r="AC64" i="7"/>
  <c r="AB70" i="7"/>
  <c r="Z70" i="7"/>
  <c r="AF70" i="7"/>
  <c r="AI70" i="7"/>
  <c r="AE70" i="7"/>
  <c r="V70" i="7"/>
  <c r="AC50" i="7"/>
  <c r="AB63" i="7"/>
  <c r="V63" i="7"/>
  <c r="AE63" i="7"/>
  <c r="AI63" i="7"/>
  <c r="AF63" i="7"/>
  <c r="Z63" i="7"/>
  <c r="AI49" i="7"/>
  <c r="AE49" i="7"/>
  <c r="AK45" i="7"/>
  <c r="AF49" i="7"/>
  <c r="V49" i="7"/>
  <c r="W526" i="7"/>
  <c r="AC45" i="7"/>
  <c r="AB49" i="7"/>
  <c r="W704" i="7"/>
  <c r="AK665" i="7"/>
  <c r="AL665" i="7" s="1"/>
  <c r="W113" i="7"/>
  <c r="W117" i="7" s="1"/>
  <c r="AK475" i="7"/>
  <c r="AL475" i="7" s="1"/>
  <c r="AK873" i="7"/>
  <c r="AL873" i="7" s="1"/>
  <c r="AK788" i="7"/>
  <c r="AL788" i="7" s="1"/>
  <c r="AK928" i="7"/>
  <c r="AL928" i="7" s="1"/>
  <c r="AK617" i="7"/>
  <c r="AL617" i="7" s="1"/>
  <c r="AK283" i="7"/>
  <c r="AL283" i="7" s="1"/>
  <c r="AC42" i="7"/>
  <c r="AB44" i="7"/>
  <c r="AK311" i="7"/>
  <c r="AL311" i="7" s="1"/>
  <c r="W84" i="7"/>
  <c r="W672" i="7"/>
  <c r="AK877" i="7"/>
  <c r="AL877" i="7" s="1"/>
  <c r="AK681" i="7"/>
  <c r="AL681" i="7" s="1"/>
  <c r="AK573" i="7"/>
  <c r="AL573" i="7" s="1"/>
  <c r="AK201" i="7"/>
  <c r="AL201" i="7" s="1"/>
  <c r="AK785" i="7"/>
  <c r="AL785" i="7" s="1"/>
  <c r="AK287" i="7"/>
  <c r="AL287" i="7" s="1"/>
  <c r="AK597" i="7"/>
  <c r="AL597" i="7" s="1"/>
  <c r="AB39" i="7"/>
  <c r="AB40" i="7" s="1"/>
  <c r="V41" i="7"/>
  <c r="AI19" i="7"/>
  <c r="AK61" i="7"/>
  <c r="AL61" i="7" s="1"/>
  <c r="AE19" i="7"/>
  <c r="W247" i="7"/>
  <c r="AK836" i="7"/>
  <c r="AL836" i="7" s="1"/>
  <c r="AK775" i="7"/>
  <c r="AL775" i="7" s="1"/>
  <c r="AK582" i="7"/>
  <c r="AL582" i="7" s="1"/>
  <c r="AK563" i="7"/>
  <c r="AL563" i="7" s="1"/>
  <c r="AK172" i="7"/>
  <c r="AL172" i="7" s="1"/>
  <c r="W853" i="7"/>
  <c r="AK927" i="7"/>
  <c r="AK828" i="7"/>
  <c r="AL828" i="7" s="1"/>
  <c r="AK525" i="7"/>
  <c r="AL525" i="7" s="1"/>
  <c r="AF39" i="7"/>
  <c r="AK633" i="7"/>
  <c r="AL633" i="7" s="1"/>
  <c r="AK297" i="7"/>
  <c r="AL297" i="7" s="1"/>
  <c r="W860" i="7"/>
  <c r="W340" i="7"/>
  <c r="W342" i="7" s="1"/>
  <c r="W504" i="7"/>
  <c r="AF23" i="7"/>
  <c r="AK23" i="7" s="1"/>
  <c r="AL23" i="7" s="1"/>
  <c r="AF30" i="7"/>
  <c r="AC36" i="7"/>
  <c r="AB38" i="7"/>
  <c r="AK36" i="7"/>
  <c r="AK37" i="7" s="1"/>
  <c r="AF38" i="7"/>
  <c r="W311" i="7"/>
  <c r="W473" i="7"/>
  <c r="W923" i="7"/>
  <c r="W393" i="7"/>
  <c r="W408" i="7"/>
  <c r="W409" i="7" s="1"/>
  <c r="W506" i="7"/>
  <c r="W195" i="7"/>
  <c r="W894" i="7"/>
  <c r="W467" i="7"/>
  <c r="W469" i="7" s="1"/>
  <c r="W875" i="7"/>
  <c r="W668" i="7"/>
  <c r="W394" i="7"/>
  <c r="AI25" i="7"/>
  <c r="V25" i="7"/>
  <c r="AK798" i="7"/>
  <c r="AL798" i="7" s="1"/>
  <c r="W879" i="7"/>
  <c r="W47" i="7"/>
  <c r="W49" i="7" s="1"/>
  <c r="AK882" i="7"/>
  <c r="AL882" i="7" s="1"/>
  <c r="W487" i="7"/>
  <c r="W218" i="7"/>
  <c r="W280" i="7"/>
  <c r="W764" i="7"/>
  <c r="W727" i="7"/>
  <c r="W886" i="7"/>
  <c r="Z25" i="7"/>
  <c r="W598" i="7"/>
  <c r="W639" i="7"/>
  <c r="Z19" i="7"/>
  <c r="AK510" i="7"/>
  <c r="AL510" i="7" s="1"/>
  <c r="AK143" i="7"/>
  <c r="AL143" i="7" s="1"/>
  <c r="W104" i="7"/>
  <c r="AK442" i="7"/>
  <c r="AL442" i="7" s="1"/>
  <c r="W546" i="7"/>
  <c r="W201" i="7"/>
  <c r="W202" i="7" s="1"/>
  <c r="W620" i="7"/>
  <c r="AK380" i="7"/>
  <c r="AL380" i="7" s="1"/>
  <c r="AK923" i="7"/>
  <c r="AL923" i="7" s="1"/>
  <c r="W695" i="7"/>
  <c r="W785" i="7"/>
  <c r="W444" i="7"/>
  <c r="W183" i="7"/>
  <c r="W872" i="7"/>
  <c r="W628" i="7"/>
  <c r="W868" i="7"/>
  <c r="W869" i="7" s="1"/>
  <c r="AK408" i="7"/>
  <c r="AL408" i="7" s="1"/>
  <c r="W618" i="7"/>
  <c r="W297" i="7"/>
  <c r="W840" i="7"/>
  <c r="W61" i="7"/>
  <c r="AK654" i="7"/>
  <c r="AL654" i="7" s="1"/>
  <c r="W235" i="7"/>
  <c r="W239" i="7" s="1"/>
  <c r="AK861" i="7"/>
  <c r="AL861" i="7" s="1"/>
  <c r="W172" i="7"/>
  <c r="W174" i="7" s="1"/>
  <c r="W57" i="7"/>
  <c r="W98" i="7"/>
  <c r="W53" i="7"/>
  <c r="AK844" i="7"/>
  <c r="AL844" i="7" s="1"/>
  <c r="W289" i="7"/>
  <c r="W512" i="7"/>
  <c r="AC20" i="7"/>
  <c r="AB25" i="7"/>
  <c r="AK20" i="7"/>
  <c r="W518" i="7"/>
  <c r="W13" i="7"/>
  <c r="W880" i="7"/>
  <c r="W550" i="7"/>
  <c r="W617" i="7"/>
  <c r="W842" i="7"/>
  <c r="W874" i="7"/>
  <c r="W637" i="7"/>
  <c r="W606" i="7"/>
  <c r="W353" i="7"/>
  <c r="W155" i="7"/>
  <c r="W160" i="7" s="1"/>
  <c r="W698" i="7"/>
  <c r="AK543" i="7"/>
  <c r="AL543" i="7" s="1"/>
  <c r="W788" i="7"/>
  <c r="AK764" i="7"/>
  <c r="AL764" i="7" s="1"/>
  <c r="AK293" i="7"/>
  <c r="AL293" i="7" s="1"/>
  <c r="AK924" i="7"/>
  <c r="AL924" i="7" s="1"/>
  <c r="AK687" i="7"/>
  <c r="AL687" i="7" s="1"/>
  <c r="W295" i="7"/>
  <c r="W920" i="7"/>
  <c r="W921" i="7" s="1"/>
  <c r="W377" i="7"/>
  <c r="W928" i="7"/>
  <c r="AK880" i="7"/>
  <c r="AL880" i="7" s="1"/>
  <c r="AK770" i="7"/>
  <c r="AL770" i="7" s="1"/>
  <c r="W272" i="7"/>
  <c r="W570" i="7"/>
  <c r="W877" i="7"/>
  <c r="W866" i="7"/>
  <c r="W223" i="7"/>
  <c r="W472" i="7"/>
  <c r="W23" i="7"/>
  <c r="W25" i="7" s="1"/>
  <c r="W352" i="7"/>
  <c r="W722" i="7"/>
  <c r="W794" i="7"/>
  <c r="W682" i="7"/>
  <c r="W638" i="7"/>
  <c r="AK929" i="7"/>
  <c r="AL929" i="7" s="1"/>
  <c r="W420" i="7"/>
  <c r="W855" i="7"/>
  <c r="AK315" i="7"/>
  <c r="AL315" i="7" s="1"/>
  <c r="AK820" i="7"/>
  <c r="AL820" i="7" s="1"/>
  <c r="W885" i="7"/>
  <c r="AK888" i="7"/>
  <c r="AL888" i="7" s="1"/>
  <c r="W581" i="7"/>
  <c r="AK251" i="7"/>
  <c r="AL251" i="7" s="1"/>
  <c r="W646" i="7"/>
  <c r="W715" i="7"/>
  <c r="W595" i="7"/>
  <c r="AK618" i="7"/>
  <c r="AL618" i="7" s="1"/>
  <c r="W439" i="7"/>
  <c r="AK868" i="7"/>
  <c r="AK284" i="7"/>
  <c r="AL284" i="7" s="1"/>
  <c r="W766" i="7"/>
  <c r="AK598" i="7"/>
  <c r="AL598" i="7" s="1"/>
  <c r="W475" i="7"/>
  <c r="W846" i="7"/>
  <c r="AK84" i="7"/>
  <c r="AL84" i="7" s="1"/>
  <c r="W188" i="7"/>
  <c r="W676" i="7"/>
  <c r="W597" i="7"/>
  <c r="W624" i="7"/>
  <c r="AK317" i="7"/>
  <c r="AL317" i="7" s="1"/>
  <c r="W330" i="7"/>
  <c r="W331" i="7" s="1"/>
  <c r="W230" i="7"/>
  <c r="W231" i="7" s="1"/>
  <c r="W884" i="7"/>
  <c r="W852" i="7"/>
  <c r="W769" i="7"/>
  <c r="AK13" i="7"/>
  <c r="AL13" i="7" s="1"/>
  <c r="AK467" i="7"/>
  <c r="AL467" i="7" s="1"/>
  <c r="AK359" i="7"/>
  <c r="AL359" i="7" s="1"/>
  <c r="W573" i="7"/>
  <c r="W603" i="7"/>
  <c r="W521" i="7"/>
  <c r="W180" i="7"/>
  <c r="W858" i="7"/>
  <c r="W746" i="7"/>
  <c r="AK887" i="7"/>
  <c r="AL887" i="7" s="1"/>
  <c r="AK506" i="7"/>
  <c r="AL506" i="7" s="1"/>
  <c r="AK920" i="7"/>
  <c r="AK394" i="7"/>
  <c r="AL394" i="7" s="1"/>
  <c r="AK67" i="7"/>
  <c r="AL67" i="7" s="1"/>
  <c r="AK17" i="7"/>
  <c r="AL17" i="7" s="1"/>
  <c r="AK766" i="7"/>
  <c r="AL766" i="7" s="1"/>
  <c r="AK512" i="7"/>
  <c r="AL512" i="7" s="1"/>
  <c r="W315" i="7"/>
  <c r="W759" i="7"/>
  <c r="W762" i="7" s="1"/>
  <c r="AK518" i="7"/>
  <c r="AL518" i="7" s="1"/>
  <c r="W924" i="7"/>
  <c r="W861" i="7"/>
  <c r="AK886" i="7"/>
  <c r="AL886" i="7" s="1"/>
  <c r="W563" i="7"/>
  <c r="W446" i="7"/>
  <c r="W448" i="7" s="1"/>
  <c r="W712" i="7"/>
  <c r="AK272" i="7"/>
  <c r="AL272" i="7" s="1"/>
  <c r="W876" i="7"/>
  <c r="AK639" i="7"/>
  <c r="AL639" i="7" s="1"/>
  <c r="W251" i="7"/>
  <c r="V19" i="7"/>
  <c r="W633" i="7"/>
  <c r="W138" i="7"/>
  <c r="W747" i="7"/>
  <c r="W728" i="7"/>
  <c r="W380" i="7"/>
  <c r="W770" i="7"/>
  <c r="AK727" i="7"/>
  <c r="AL727" i="7" s="1"/>
  <c r="AK370" i="7"/>
  <c r="AL370" i="7" s="1"/>
  <c r="W143" i="7"/>
  <c r="W554" i="7"/>
  <c r="W423" i="7"/>
  <c r="AK922" i="7"/>
  <c r="W882" i="7"/>
  <c r="W827" i="7"/>
  <c r="W147" i="7"/>
  <c r="AK846" i="7"/>
  <c r="AL846" i="7" s="1"/>
  <c r="AK603" i="7"/>
  <c r="AL603" i="7" s="1"/>
  <c r="W700" i="7"/>
  <c r="W491" i="7"/>
  <c r="W493" i="7" s="1"/>
  <c r="AK189" i="7"/>
  <c r="AL189" i="7" s="1"/>
  <c r="W878" i="7"/>
  <c r="AK925" i="7"/>
  <c r="AL925" i="7" s="1"/>
  <c r="AK606" i="7"/>
  <c r="AL606" i="7" s="1"/>
  <c r="AK521" i="7"/>
  <c r="AL521" i="7" s="1"/>
  <c r="AK153" i="7"/>
  <c r="AL153" i="7" s="1"/>
  <c r="W833" i="7"/>
  <c r="W662" i="7"/>
  <c r="W458" i="7"/>
  <c r="W854" i="7"/>
  <c r="W106" i="7"/>
  <c r="W650" i="7"/>
  <c r="AK638" i="7"/>
  <c r="AL638" i="7" s="1"/>
  <c r="W892" i="7"/>
  <c r="W871" i="7"/>
  <c r="AK720" i="7"/>
  <c r="AL720" i="7" s="1"/>
  <c r="AK779" i="7"/>
  <c r="AL779" i="7" s="1"/>
  <c r="AK289" i="7"/>
  <c r="AL289" i="7" s="1"/>
  <c r="AK183" i="7"/>
  <c r="AL183" i="7" s="1"/>
  <c r="W922" i="7"/>
  <c r="W836" i="7"/>
  <c r="W859" i="7"/>
  <c r="W654" i="7"/>
  <c r="W658" i="7"/>
  <c r="W470" i="7"/>
  <c r="W843" i="7"/>
  <c r="AK704" i="7"/>
  <c r="AL704" i="7" s="1"/>
  <c r="W293" i="7"/>
  <c r="W39" i="7"/>
  <c r="W397" i="7"/>
  <c r="W398" i="7" s="1"/>
  <c r="W438" i="7"/>
  <c r="W371" i="7"/>
  <c r="W219" i="7"/>
  <c r="W81" i="7"/>
  <c r="W410" i="7"/>
  <c r="W411" i="7" s="1"/>
  <c r="W929" i="7"/>
  <c r="W828" i="7"/>
  <c r="W609" i="7"/>
  <c r="W275" i="7"/>
  <c r="W284" i="7"/>
  <c r="W153" i="7"/>
  <c r="W154" i="7" s="1"/>
  <c r="W30" i="7"/>
  <c r="W287" i="7"/>
  <c r="W925" i="7"/>
  <c r="W834" i="7"/>
  <c r="W812" i="7"/>
  <c r="W574" i="7"/>
  <c r="W520" i="7"/>
  <c r="W932" i="7"/>
  <c r="W865" i="7"/>
  <c r="W867" i="7" s="1"/>
  <c r="W560" i="7"/>
  <c r="W561" i="7" s="1"/>
  <c r="W820" i="7"/>
  <c r="W844" i="7"/>
  <c r="W887" i="7"/>
  <c r="W888" i="7"/>
  <c r="W450" i="7"/>
  <c r="W576" i="7"/>
  <c r="W370" i="7"/>
  <c r="W217" i="7"/>
  <c r="W317" i="7"/>
  <c r="W849" i="7"/>
  <c r="W850" i="7" s="1"/>
  <c r="W254" i="7"/>
  <c r="W255" i="7" s="1"/>
  <c r="W578" i="7"/>
  <c r="W442" i="7"/>
  <c r="W184" i="7"/>
  <c r="W720" i="7"/>
  <c r="W697" i="7"/>
  <c r="W212" i="7"/>
  <c r="W215" i="7" s="1"/>
  <c r="W890" i="7"/>
  <c r="W685" i="7"/>
  <c r="W582" i="7"/>
  <c r="W543" i="7"/>
  <c r="W544" i="7" s="1"/>
  <c r="AK747" i="7"/>
  <c r="AL747" i="7" s="1"/>
  <c r="W895" i="7"/>
  <c r="W67" i="7"/>
  <c r="W70" i="7" s="1"/>
  <c r="W17" i="7"/>
  <c r="W889" i="7"/>
  <c r="W804" i="7"/>
  <c r="W805" i="7" s="1"/>
  <c r="W525" i="7"/>
  <c r="W134" i="7"/>
  <c r="W189" i="7"/>
  <c r="AK725" i="7"/>
  <c r="AL725" i="7" s="1"/>
  <c r="W883" i="7"/>
  <c r="W927" i="7"/>
  <c r="W930" i="7" s="1"/>
  <c r="W931" i="7"/>
  <c r="W933" i="7" s="1"/>
  <c r="W630" i="7"/>
  <c r="W486" i="7"/>
  <c r="W798" i="7"/>
  <c r="W283" i="7"/>
  <c r="W821" i="7"/>
  <c r="W415" i="7"/>
  <c r="W417" i="7" s="1"/>
  <c r="W725" i="7"/>
  <c r="W359" i="7"/>
  <c r="W361" i="7" s="1"/>
  <c r="W845" i="7"/>
  <c r="W856" i="7"/>
  <c r="W382" i="7"/>
  <c r="W384" i="7" s="1"/>
  <c r="W193" i="7"/>
  <c r="W683" i="7"/>
  <c r="W309" i="7"/>
  <c r="W510" i="7"/>
  <c r="W335" i="7"/>
  <c r="W337" i="7" s="1"/>
  <c r="W826" i="7"/>
  <c r="W835" i="7"/>
  <c r="W896" i="7"/>
  <c r="W708" i="7"/>
  <c r="W681" i="7"/>
  <c r="W857" i="7"/>
  <c r="W775" i="7"/>
  <c r="W796" i="7"/>
  <c r="AK884" i="7"/>
  <c r="AL884" i="7" s="1"/>
  <c r="W523" i="7"/>
  <c r="W665" i="7"/>
  <c r="AK369" i="7"/>
  <c r="AL369" i="7" s="1"/>
  <c r="W873" i="7"/>
  <c r="W96" i="7"/>
  <c r="W782" i="7"/>
  <c r="W881" i="7"/>
  <c r="W779" i="7"/>
  <c r="W600" i="7"/>
  <c r="W688" i="7"/>
  <c r="W162" i="7"/>
  <c r="W163" i="7" s="1"/>
  <c r="W687" i="7"/>
  <c r="W612" i="7"/>
  <c r="AK570" i="7"/>
  <c r="AL570" i="7" s="1"/>
  <c r="AK662" i="7"/>
  <c r="AL662" i="7" s="1"/>
  <c r="W369" i="7"/>
  <c r="W642" i="7"/>
  <c r="W332" i="7"/>
  <c r="W333" i="7" s="1"/>
  <c r="AF9" i="7"/>
  <c r="AF18" i="7" s="1"/>
  <c r="AB9" i="7"/>
  <c r="AB18" i="7" s="1"/>
  <c r="AK161" i="9" l="1"/>
  <c r="AL814" i="9"/>
  <c r="AK812" i="7"/>
  <c r="AL812" i="7" s="1"/>
  <c r="AL813" i="7" s="1"/>
  <c r="AE935" i="9"/>
  <c r="AK449" i="9"/>
  <c r="AK498" i="9"/>
  <c r="AK211" i="9"/>
  <c r="AK545" i="9"/>
  <c r="AL870" i="9"/>
  <c r="AL211" i="9"/>
  <c r="AL545" i="9"/>
  <c r="AL175" i="9"/>
  <c r="AL230" i="9"/>
  <c r="AL231" i="9" s="1"/>
  <c r="AK231" i="9"/>
  <c r="AK234" i="9" s="1"/>
  <c r="AL488" i="9"/>
  <c r="AL498" i="9" s="1"/>
  <c r="AL594" i="9"/>
  <c r="AL593" i="9"/>
  <c r="AL405" i="9"/>
  <c r="AL406" i="9" s="1"/>
  <c r="AK406" i="9"/>
  <c r="AK414" i="9" s="1"/>
  <c r="AL759" i="9"/>
  <c r="AL762" i="9" s="1"/>
  <c r="AK762" i="9"/>
  <c r="AL500" i="9"/>
  <c r="AL501" i="9"/>
  <c r="AL552" i="9"/>
  <c r="AL553" i="9"/>
  <c r="AL920" i="9"/>
  <c r="AL921" i="9" s="1"/>
  <c r="AK921" i="9"/>
  <c r="AK934" i="9" s="1"/>
  <c r="AL215" i="9"/>
  <c r="AL234" i="9" s="1"/>
  <c r="AF35" i="9"/>
  <c r="AF935" i="9" s="1"/>
  <c r="AL93" i="9"/>
  <c r="AL102" i="9" s="1"/>
  <c r="AL469" i="9"/>
  <c r="AL485" i="9"/>
  <c r="AK86" i="9"/>
  <c r="AL891" i="9"/>
  <c r="AL352" i="9"/>
  <c r="AL355" i="9" s="1"/>
  <c r="AK355" i="9"/>
  <c r="AK367" i="9" s="1"/>
  <c r="AL451" i="9"/>
  <c r="AL457" i="9" s="1"/>
  <c r="AL558" i="9"/>
  <c r="AL559" i="9"/>
  <c r="AL561" i="9"/>
  <c r="AL590" i="9" s="1"/>
  <c r="AL73" i="9"/>
  <c r="AL86" i="9" s="1"/>
  <c r="AL417" i="9"/>
  <c r="AL449" i="9" s="1"/>
  <c r="AL555" i="9"/>
  <c r="AL556" i="9"/>
  <c r="AL32" i="9"/>
  <c r="AL35" i="9" s="1"/>
  <c r="AL48" i="9"/>
  <c r="AL49" i="9"/>
  <c r="AL239" i="9"/>
  <c r="AL271" i="9"/>
  <c r="AL277" i="9" s="1"/>
  <c r="AK277" i="9"/>
  <c r="AK300" i="9" s="1"/>
  <c r="AL329" i="9"/>
  <c r="AL331" i="9" s="1"/>
  <c r="AK331" i="9"/>
  <c r="AK338" i="9" s="1"/>
  <c r="AL863" i="9"/>
  <c r="AL862" i="9"/>
  <c r="AL110" i="9"/>
  <c r="AL161" i="9" s="1"/>
  <c r="AK806" i="9"/>
  <c r="AL372" i="9"/>
  <c r="AL387" i="9" s="1"/>
  <c r="AL396" i="9"/>
  <c r="AL816" i="9"/>
  <c r="AL817" i="9"/>
  <c r="AL931" i="7"/>
  <c r="AL933" i="7" s="1"/>
  <c r="AK933" i="7"/>
  <c r="AC931" i="7"/>
  <c r="AC933" i="7" s="1"/>
  <c r="AB933" i="7"/>
  <c r="AL927" i="7"/>
  <c r="AL930" i="7" s="1"/>
  <c r="AK930" i="7"/>
  <c r="V934" i="7"/>
  <c r="AC927" i="7"/>
  <c r="AC930" i="7" s="1"/>
  <c r="AB930" i="7"/>
  <c r="AL922" i="7"/>
  <c r="AL926" i="7" s="1"/>
  <c r="AK926" i="7"/>
  <c r="AK849" i="7"/>
  <c r="AK796" i="7"/>
  <c r="AK800" i="7" s="1"/>
  <c r="AF814" i="7"/>
  <c r="W926" i="7"/>
  <c r="AC922" i="7"/>
  <c r="AC926" i="7" s="1"/>
  <c r="AB926" i="7"/>
  <c r="AL920" i="7"/>
  <c r="AL921" i="7" s="1"/>
  <c r="AK921" i="7"/>
  <c r="AC920" i="7"/>
  <c r="AC921" i="7" s="1"/>
  <c r="AB921" i="7"/>
  <c r="AC892" i="7"/>
  <c r="AC897" i="7" s="1"/>
  <c r="AB897" i="7"/>
  <c r="AK833" i="7"/>
  <c r="AK848" i="7" s="1"/>
  <c r="AB870" i="7"/>
  <c r="W897" i="7"/>
  <c r="AL892" i="7"/>
  <c r="AL897" i="7" s="1"/>
  <c r="AK897" i="7"/>
  <c r="W891" i="7"/>
  <c r="AI851" i="7"/>
  <c r="AF891" i="7"/>
  <c r="AF934" i="7" s="1"/>
  <c r="AK804" i="7"/>
  <c r="AK805" i="7" s="1"/>
  <c r="AL868" i="7"/>
  <c r="AL869" i="7" s="1"/>
  <c r="AK869" i="7"/>
  <c r="AC868" i="7"/>
  <c r="AC869" i="7" s="1"/>
  <c r="AB869" i="7"/>
  <c r="AC867" i="7"/>
  <c r="AL867" i="7"/>
  <c r="AK867" i="7"/>
  <c r="AK870" i="7" s="1"/>
  <c r="AF863" i="7"/>
  <c r="AF862" i="7"/>
  <c r="W862" i="7"/>
  <c r="AC849" i="7"/>
  <c r="AC850" i="7" s="1"/>
  <c r="AB850" i="7"/>
  <c r="W824" i="7"/>
  <c r="AL849" i="7"/>
  <c r="AL850" i="7" s="1"/>
  <c r="AK850" i="7"/>
  <c r="W848" i="7"/>
  <c r="AC833" i="7"/>
  <c r="AC848" i="7" s="1"/>
  <c r="AB848" i="7"/>
  <c r="AF545" i="7"/>
  <c r="V851" i="7"/>
  <c r="W829" i="7"/>
  <c r="AL730" i="7"/>
  <c r="AL743" i="7" s="1"/>
  <c r="AL744" i="7"/>
  <c r="AL745" i="7" s="1"/>
  <c r="AF829" i="7"/>
  <c r="AF851" i="7" s="1"/>
  <c r="AC825" i="7"/>
  <c r="AC824" i="7"/>
  <c r="AL818" i="7"/>
  <c r="AL824" i="7" s="1"/>
  <c r="AK824" i="7"/>
  <c r="AC817" i="7"/>
  <c r="AC816" i="7"/>
  <c r="Z545" i="7"/>
  <c r="AK813" i="7"/>
  <c r="W814" i="7"/>
  <c r="W813" i="7"/>
  <c r="AE590" i="7"/>
  <c r="Z806" i="7"/>
  <c r="AB814" i="7"/>
  <c r="AC812" i="7"/>
  <c r="AC813" i="7" s="1"/>
  <c r="AB813" i="7"/>
  <c r="AC809" i="7"/>
  <c r="AK495" i="7"/>
  <c r="AI806" i="7"/>
  <c r="AC804" i="7"/>
  <c r="AC805" i="7" s="1"/>
  <c r="AB805" i="7"/>
  <c r="AE806" i="7"/>
  <c r="AI590" i="7"/>
  <c r="AK759" i="7"/>
  <c r="AL759" i="7" s="1"/>
  <c r="AL762" i="7" s="1"/>
  <c r="V590" i="7"/>
  <c r="V806" i="7"/>
  <c r="AK746" i="7"/>
  <c r="AK748" i="7" s="1"/>
  <c r="W795" i="7"/>
  <c r="AK523" i="7"/>
  <c r="AK528" i="7" s="1"/>
  <c r="AK504" i="7"/>
  <c r="AL504" i="7" s="1"/>
  <c r="AL519" i="7" s="1"/>
  <c r="AC796" i="7"/>
  <c r="AC800" i="7" s="1"/>
  <c r="AB800" i="7"/>
  <c r="W528" i="7"/>
  <c r="W800" i="7"/>
  <c r="AL796" i="7"/>
  <c r="AL800" i="7" s="1"/>
  <c r="AK382" i="7"/>
  <c r="AK384" i="7" s="1"/>
  <c r="AK581" i="7"/>
  <c r="AL581" i="7" s="1"/>
  <c r="AL586" i="7" s="1"/>
  <c r="AL795" i="7"/>
  <c r="AK795" i="7"/>
  <c r="AC759" i="7"/>
  <c r="AC762" i="7" s="1"/>
  <c r="AB762" i="7"/>
  <c r="AL746" i="7"/>
  <c r="AL748" i="7" s="1"/>
  <c r="AC746" i="7"/>
  <c r="AC748" i="7" s="1"/>
  <c r="AB748" i="7"/>
  <c r="W748" i="7"/>
  <c r="AF729" i="7"/>
  <c r="AF806" i="7" s="1"/>
  <c r="W729" i="7"/>
  <c r="AL591" i="7"/>
  <c r="AK593" i="7"/>
  <c r="AC594" i="7"/>
  <c r="AC593" i="7"/>
  <c r="W586" i="7"/>
  <c r="W580" i="7"/>
  <c r="AK491" i="7"/>
  <c r="AL491" i="7" s="1"/>
  <c r="AL493" i="7" s="1"/>
  <c r="AL502" i="7"/>
  <c r="AL503" i="7" s="1"/>
  <c r="AF387" i="7"/>
  <c r="AC581" i="7"/>
  <c r="AC586" i="7" s="1"/>
  <c r="AB586" i="7"/>
  <c r="AB590" i="7" s="1"/>
  <c r="AL562" i="7"/>
  <c r="AL580" i="7" s="1"/>
  <c r="AK580" i="7"/>
  <c r="AF561" i="7"/>
  <c r="AF590" i="7" s="1"/>
  <c r="AC559" i="7"/>
  <c r="AC558" i="7"/>
  <c r="AL557" i="7"/>
  <c r="AK558" i="7"/>
  <c r="AF556" i="7"/>
  <c r="AF555" i="7"/>
  <c r="W556" i="7"/>
  <c r="W555" i="7"/>
  <c r="AF553" i="7"/>
  <c r="AF552" i="7"/>
  <c r="W552" i="7"/>
  <c r="AF485" i="7"/>
  <c r="V498" i="7"/>
  <c r="V545" i="7"/>
  <c r="AI545" i="7"/>
  <c r="AK386" i="7"/>
  <c r="AK544" i="7"/>
  <c r="AE545" i="7"/>
  <c r="AL544" i="7"/>
  <c r="AC523" i="7"/>
  <c r="AC528" i="7" s="1"/>
  <c r="AB528" i="7"/>
  <c r="AK393" i="7"/>
  <c r="AL393" i="7" s="1"/>
  <c r="AL395" i="7" s="1"/>
  <c r="AF396" i="7"/>
  <c r="V485" i="7"/>
  <c r="AK520" i="7"/>
  <c r="AC520" i="7"/>
  <c r="AC522" i="7" s="1"/>
  <c r="AB522" i="7"/>
  <c r="W522" i="7"/>
  <c r="AK470" i="7"/>
  <c r="AL470" i="7" s="1"/>
  <c r="W519" i="7"/>
  <c r="Z449" i="7"/>
  <c r="AC504" i="7"/>
  <c r="AC519" i="7" s="1"/>
  <c r="AB519" i="7"/>
  <c r="AK431" i="7"/>
  <c r="AC503" i="7"/>
  <c r="AC501" i="7"/>
  <c r="AC500" i="7"/>
  <c r="AK501" i="7"/>
  <c r="AK500" i="7"/>
  <c r="AK456" i="7"/>
  <c r="AC491" i="7"/>
  <c r="AC493" i="7" s="1"/>
  <c r="AB493" i="7"/>
  <c r="AB498" i="7" s="1"/>
  <c r="AE485" i="7"/>
  <c r="AF488" i="7"/>
  <c r="AF498" i="7" s="1"/>
  <c r="W488" i="7"/>
  <c r="W498" i="7" s="1"/>
  <c r="AL480" i="7"/>
  <c r="AL481" i="7" s="1"/>
  <c r="AK481" i="7"/>
  <c r="AK446" i="7"/>
  <c r="AL446" i="7" s="1"/>
  <c r="AL448" i="7" s="1"/>
  <c r="AC470" i="7"/>
  <c r="AC479" i="7" s="1"/>
  <c r="AB479" i="7"/>
  <c r="AB485" i="7" s="1"/>
  <c r="W479" i="7"/>
  <c r="W485" i="7" s="1"/>
  <c r="AL469" i="7"/>
  <c r="AK469" i="7"/>
  <c r="AC469" i="7"/>
  <c r="AE387" i="7"/>
  <c r="V449" i="7"/>
  <c r="AC465" i="7"/>
  <c r="AC464" i="7"/>
  <c r="AL232" i="7"/>
  <c r="AL233" i="7" s="1"/>
  <c r="AK254" i="7"/>
  <c r="AL254" i="7" s="1"/>
  <c r="AL255" i="7" s="1"/>
  <c r="W460" i="7"/>
  <c r="W459" i="7"/>
  <c r="AF460" i="7"/>
  <c r="AF459" i="7"/>
  <c r="AE449" i="7"/>
  <c r="AF451" i="7"/>
  <c r="AF457" i="7" s="1"/>
  <c r="W451" i="7"/>
  <c r="W457" i="7" s="1"/>
  <c r="AI449" i="7"/>
  <c r="AC446" i="7"/>
  <c r="AC448" i="7" s="1"/>
  <c r="AB448" i="7"/>
  <c r="W445" i="7"/>
  <c r="AK445" i="7"/>
  <c r="AK410" i="7"/>
  <c r="AL410" i="7" s="1"/>
  <c r="AL411" i="7" s="1"/>
  <c r="AK429" i="7"/>
  <c r="AL445" i="7"/>
  <c r="V414" i="7"/>
  <c r="W355" i="7"/>
  <c r="W367" i="7" s="1"/>
  <c r="AL412" i="7"/>
  <c r="AL413" i="7" s="1"/>
  <c r="AI387" i="7"/>
  <c r="W425" i="7"/>
  <c r="AL426" i="7"/>
  <c r="AL427" i="7" s="1"/>
  <c r="AK427" i="7"/>
  <c r="AL425" i="7"/>
  <c r="AK331" i="7"/>
  <c r="AK406" i="7"/>
  <c r="AE414" i="7"/>
  <c r="AK425" i="7"/>
  <c r="AK230" i="7"/>
  <c r="AK231" i="7" s="1"/>
  <c r="AF417" i="7"/>
  <c r="AF449" i="7" s="1"/>
  <c r="AI338" i="7"/>
  <c r="AL356" i="7"/>
  <c r="AL357" i="7" s="1"/>
  <c r="AK366" i="7"/>
  <c r="Z367" i="7"/>
  <c r="AK409" i="7"/>
  <c r="AC410" i="7"/>
  <c r="AC411" i="7" s="1"/>
  <c r="AB411" i="7"/>
  <c r="AB414" i="7" s="1"/>
  <c r="AK342" i="7"/>
  <c r="AG935" i="7"/>
  <c r="AL409" i="7"/>
  <c r="AF398" i="7"/>
  <c r="AF414" i="7" s="1"/>
  <c r="W395" i="7"/>
  <c r="AC393" i="7"/>
  <c r="AC395" i="7" s="1"/>
  <c r="AB395" i="7"/>
  <c r="AC389" i="7"/>
  <c r="W372" i="7"/>
  <c r="AF338" i="7"/>
  <c r="AF367" i="7"/>
  <c r="W381" i="7"/>
  <c r="AK304" i="7"/>
  <c r="AK352" i="7"/>
  <c r="AL352" i="7" s="1"/>
  <c r="AL355" i="7" s="1"/>
  <c r="AA935" i="7"/>
  <c r="V367" i="7"/>
  <c r="AC382" i="7"/>
  <c r="AC384" i="7" s="1"/>
  <c r="AB384" i="7"/>
  <c r="AB387" i="7" s="1"/>
  <c r="AK381" i="7"/>
  <c r="AL381" i="7"/>
  <c r="AE338" i="7"/>
  <c r="AE367" i="7"/>
  <c r="AI367" i="7"/>
  <c r="AC372" i="7"/>
  <c r="AK372" i="7"/>
  <c r="U935" i="7"/>
  <c r="AK361" i="7"/>
  <c r="AL361" i="7"/>
  <c r="AC352" i="7"/>
  <c r="AC355" i="7" s="1"/>
  <c r="AB355" i="7"/>
  <c r="AB367" i="7" s="1"/>
  <c r="AF187" i="7"/>
  <c r="V338" i="7"/>
  <c r="AC342" i="7"/>
  <c r="AL334" i="7"/>
  <c r="AL337" i="7" s="1"/>
  <c r="AK337" i="7"/>
  <c r="AK332" i="7"/>
  <c r="AC332" i="7"/>
  <c r="AC333" i="7" s="1"/>
  <c r="AB333" i="7"/>
  <c r="AB338" i="7" s="1"/>
  <c r="Z338" i="7"/>
  <c r="W318" i="7"/>
  <c r="AK295" i="7"/>
  <c r="AL295" i="7" s="1"/>
  <c r="AL299" i="7" s="1"/>
  <c r="AL318" i="7"/>
  <c r="AK318" i="7"/>
  <c r="AC318" i="7"/>
  <c r="AL301" i="7"/>
  <c r="AK302" i="7"/>
  <c r="AK305" i="7" s="1"/>
  <c r="AI300" i="7"/>
  <c r="AC302" i="7"/>
  <c r="AC305" i="7" s="1"/>
  <c r="W299" i="7"/>
  <c r="AH935" i="7"/>
  <c r="Z211" i="7"/>
  <c r="AK210" i="7"/>
  <c r="AC295" i="7"/>
  <c r="AC299" i="7" s="1"/>
  <c r="AB299" i="7"/>
  <c r="W294" i="7"/>
  <c r="AD935" i="7"/>
  <c r="X935" i="7"/>
  <c r="AE234" i="7"/>
  <c r="W285" i="7"/>
  <c r="AJ935" i="7"/>
  <c r="AL285" i="7"/>
  <c r="AK294" i="7"/>
  <c r="AL206" i="7"/>
  <c r="AL208" i="7" s="1"/>
  <c r="Z300" i="7"/>
  <c r="AL294" i="7"/>
  <c r="W277" i="7"/>
  <c r="AI211" i="7"/>
  <c r="AK285" i="7"/>
  <c r="V234" i="7"/>
  <c r="AE300" i="7"/>
  <c r="AK277" i="7"/>
  <c r="AL277" i="7"/>
  <c r="Y935" i="7"/>
  <c r="V300" i="7"/>
  <c r="AK134" i="7"/>
  <c r="AL134" i="7" s="1"/>
  <c r="AL141" i="7" s="1"/>
  <c r="W253" i="7"/>
  <c r="AC254" i="7"/>
  <c r="AC255" i="7" s="1"/>
  <c r="AB255" i="7"/>
  <c r="AB300" i="7" s="1"/>
  <c r="Z161" i="7"/>
  <c r="AK253" i="7"/>
  <c r="AL253" i="7"/>
  <c r="AF239" i="7"/>
  <c r="AF300" i="7" s="1"/>
  <c r="W226" i="7"/>
  <c r="W234" i="7" s="1"/>
  <c r="AK170" i="7"/>
  <c r="AK155" i="7"/>
  <c r="AK160" i="7" s="1"/>
  <c r="AL230" i="7"/>
  <c r="AL231" i="7" s="1"/>
  <c r="AC230" i="7"/>
  <c r="AC231" i="7" s="1"/>
  <c r="AB231" i="7"/>
  <c r="AB234" i="7" s="1"/>
  <c r="AB187" i="7"/>
  <c r="AL178" i="7"/>
  <c r="AL179" i="7" s="1"/>
  <c r="AE211" i="7"/>
  <c r="AL216" i="7"/>
  <c r="AL226" i="7" s="1"/>
  <c r="AK226" i="7"/>
  <c r="V211" i="7"/>
  <c r="AL89" i="7"/>
  <c r="AL90" i="7" s="1"/>
  <c r="W186" i="7"/>
  <c r="AK202" i="7"/>
  <c r="AL202" i="7"/>
  <c r="W196" i="7"/>
  <c r="W211" i="7" s="1"/>
  <c r="AF196" i="7"/>
  <c r="AF211" i="7" s="1"/>
  <c r="AK180" i="7"/>
  <c r="AC180" i="7"/>
  <c r="AC186" i="7" s="1"/>
  <c r="AB186" i="7"/>
  <c r="AK871" i="7"/>
  <c r="AK78" i="7"/>
  <c r="AI161" i="7"/>
  <c r="AL176" i="7"/>
  <c r="AL177" i="7" s="1"/>
  <c r="AK177" i="7"/>
  <c r="AC177" i="7"/>
  <c r="AB86" i="7"/>
  <c r="W85" i="7"/>
  <c r="AL171" i="7"/>
  <c r="AL174" i="7" s="1"/>
  <c r="AK174" i="7"/>
  <c r="AE161" i="7"/>
  <c r="AL164" i="7"/>
  <c r="AL165" i="7" s="1"/>
  <c r="AK165" i="7"/>
  <c r="AL499" i="7"/>
  <c r="W99" i="7"/>
  <c r="W102" i="7" s="1"/>
  <c r="AK48" i="7"/>
  <c r="AC35" i="7"/>
  <c r="AF163" i="7"/>
  <c r="AF175" i="7" s="1"/>
  <c r="AC155" i="7"/>
  <c r="AC160" i="7" s="1"/>
  <c r="AB160" i="7"/>
  <c r="AK594" i="7"/>
  <c r="W150" i="7"/>
  <c r="AK154" i="7"/>
  <c r="AL154" i="7"/>
  <c r="AK101" i="7"/>
  <c r="W62" i="7"/>
  <c r="AL142" i="7"/>
  <c r="AL150" i="7" s="1"/>
  <c r="AK150" i="7"/>
  <c r="W141" i="7"/>
  <c r="AC134" i="7"/>
  <c r="AC141" i="7" s="1"/>
  <c r="AB141" i="7"/>
  <c r="AB161" i="7" s="1"/>
  <c r="V161" i="7"/>
  <c r="AF161" i="7"/>
  <c r="W110" i="7"/>
  <c r="AK117" i="7"/>
  <c r="AL117" i="7"/>
  <c r="AC110" i="7"/>
  <c r="AL110" i="7"/>
  <c r="AK110" i="7"/>
  <c r="AK99" i="7"/>
  <c r="AK102" i="7" s="1"/>
  <c r="AL99" i="7"/>
  <c r="AC93" i="7"/>
  <c r="AC102" i="7" s="1"/>
  <c r="AC88" i="7"/>
  <c r="AC91" i="7" s="1"/>
  <c r="AL85" i="7"/>
  <c r="AK85" i="7"/>
  <c r="AC73" i="7"/>
  <c r="AC86" i="7" s="1"/>
  <c r="AL71" i="7"/>
  <c r="AL73" i="7" s="1"/>
  <c r="AK73" i="7"/>
  <c r="AL64" i="7"/>
  <c r="AL69" i="7" s="1"/>
  <c r="AK69" i="7"/>
  <c r="W69" i="7"/>
  <c r="AC70" i="7"/>
  <c r="AC69" i="7"/>
  <c r="AC63" i="7"/>
  <c r="AC62" i="7"/>
  <c r="AL62" i="7"/>
  <c r="AK62" i="7"/>
  <c r="AC49" i="7"/>
  <c r="AC48" i="7"/>
  <c r="W48" i="7"/>
  <c r="AC44" i="7"/>
  <c r="AC43" i="7"/>
  <c r="AK44" i="7"/>
  <c r="AK43" i="7"/>
  <c r="AF41" i="7"/>
  <c r="AF40" i="7"/>
  <c r="W41" i="7"/>
  <c r="W40" i="7"/>
  <c r="AC38" i="7"/>
  <c r="AC37" i="7"/>
  <c r="AL33" i="7"/>
  <c r="AL34" i="7" s="1"/>
  <c r="AK34" i="7"/>
  <c r="AF32" i="7"/>
  <c r="AF35" i="7" s="1"/>
  <c r="W32" i="7"/>
  <c r="W35" i="7" s="1"/>
  <c r="AK554" i="7"/>
  <c r="AK559" i="7"/>
  <c r="W18" i="7"/>
  <c r="AC25" i="7"/>
  <c r="AC24" i="7"/>
  <c r="AK560" i="7"/>
  <c r="AK24" i="7"/>
  <c r="AK826" i="7"/>
  <c r="AK852" i="7"/>
  <c r="AF24" i="7"/>
  <c r="W24" i="7"/>
  <c r="W870" i="7"/>
  <c r="AF19" i="7"/>
  <c r="AB19" i="7"/>
  <c r="AC871" i="7"/>
  <c r="AB934" i="7"/>
  <c r="AL870" i="7"/>
  <c r="W863" i="7"/>
  <c r="AC852" i="7"/>
  <c r="AB863" i="7"/>
  <c r="W825" i="7"/>
  <c r="W851" i="7"/>
  <c r="AC826" i="7"/>
  <c r="AB851" i="7"/>
  <c r="AK825" i="7"/>
  <c r="AK595" i="7"/>
  <c r="AL815" i="7"/>
  <c r="AK817" i="7"/>
  <c r="AL807" i="7"/>
  <c r="AK814" i="7"/>
  <c r="AC595" i="7"/>
  <c r="AK546" i="7"/>
  <c r="AC560" i="7"/>
  <c r="AC554" i="7"/>
  <c r="AB556" i="7"/>
  <c r="AC546" i="7"/>
  <c r="AB553" i="7"/>
  <c r="W553" i="7"/>
  <c r="AL42" i="7"/>
  <c r="AK450" i="7"/>
  <c r="AK458" i="7"/>
  <c r="AK486" i="7"/>
  <c r="AC486" i="7"/>
  <c r="AL461" i="7"/>
  <c r="AK465" i="7"/>
  <c r="AK397" i="7"/>
  <c r="W396" i="7"/>
  <c r="AC458" i="7"/>
  <c r="AB460" i="7"/>
  <c r="AK415" i="7"/>
  <c r="AC450" i="7"/>
  <c r="AB457" i="7"/>
  <c r="AK235" i="7"/>
  <c r="AC415" i="7"/>
  <c r="AB449" i="7"/>
  <c r="AC397" i="7"/>
  <c r="W414" i="7"/>
  <c r="AL388" i="7"/>
  <c r="W338" i="7"/>
  <c r="AL368" i="7"/>
  <c r="AK188" i="7"/>
  <c r="AL339" i="7"/>
  <c r="AC235" i="7"/>
  <c r="AK162" i="7"/>
  <c r="AK212" i="7"/>
  <c r="AK215" i="7" s="1"/>
  <c r="AF234" i="7"/>
  <c r="AC212" i="7"/>
  <c r="W187" i="7"/>
  <c r="AC188" i="7"/>
  <c r="AB211" i="7"/>
  <c r="W175" i="7"/>
  <c r="AC162" i="7"/>
  <c r="AB175" i="7"/>
  <c r="AL92" i="7"/>
  <c r="W86" i="7"/>
  <c r="AL87" i="7"/>
  <c r="AK91" i="7"/>
  <c r="W63" i="7"/>
  <c r="AF25" i="7"/>
  <c r="AK70" i="7"/>
  <c r="AL63" i="7"/>
  <c r="AK63" i="7"/>
  <c r="AL45" i="7"/>
  <c r="AK49" i="7"/>
  <c r="AK39" i="7"/>
  <c r="AK30" i="7"/>
  <c r="W19" i="7"/>
  <c r="AB41" i="7"/>
  <c r="AC39" i="7"/>
  <c r="AL36" i="7"/>
  <c r="AK38" i="7"/>
  <c r="AL20" i="7"/>
  <c r="AK25" i="7"/>
  <c r="AK9" i="7"/>
  <c r="AK18" i="7" s="1"/>
  <c r="AC9" i="7"/>
  <c r="AC18" i="7" s="1"/>
  <c r="AL825" i="7" l="1"/>
  <c r="AL806" i="9"/>
  <c r="AL934" i="9"/>
  <c r="AL338" i="9"/>
  <c r="AL414" i="9"/>
  <c r="AL300" i="9"/>
  <c r="AL935" i="9" s="1"/>
  <c r="AL367" i="9"/>
  <c r="AK935" i="9"/>
  <c r="W934" i="7"/>
  <c r="AL804" i="7"/>
  <c r="AL805" i="7" s="1"/>
  <c r="AL833" i="7"/>
  <c r="AL848" i="7" s="1"/>
  <c r="AC870" i="7"/>
  <c r="AK891" i="7"/>
  <c r="AK934" i="7" s="1"/>
  <c r="AC891" i="7"/>
  <c r="AC934" i="7" s="1"/>
  <c r="AK863" i="7"/>
  <c r="AK862" i="7"/>
  <c r="AC863" i="7"/>
  <c r="AC862" i="7"/>
  <c r="AC829" i="7"/>
  <c r="AC851" i="7" s="1"/>
  <c r="AL523" i="7"/>
  <c r="AL528" i="7" s="1"/>
  <c r="AL826" i="7"/>
  <c r="AK829" i="7"/>
  <c r="AL382" i="7"/>
  <c r="AL384" i="7" s="1"/>
  <c r="AC814" i="7"/>
  <c r="AL817" i="7"/>
  <c r="AL816" i="7"/>
  <c r="AK396" i="7"/>
  <c r="AK395" i="7"/>
  <c r="W590" i="7"/>
  <c r="AL809" i="7"/>
  <c r="AL814" i="7" s="1"/>
  <c r="AB806" i="7"/>
  <c r="W806" i="7"/>
  <c r="W545" i="7"/>
  <c r="AK762" i="7"/>
  <c r="AK586" i="7"/>
  <c r="AK519" i="7"/>
  <c r="AB545" i="7"/>
  <c r="AK479" i="7"/>
  <c r="AK485" i="7" s="1"/>
  <c r="AC729" i="7"/>
  <c r="AC806" i="7" s="1"/>
  <c r="AK729" i="7"/>
  <c r="AL594" i="7"/>
  <c r="AL593" i="7"/>
  <c r="W449" i="7"/>
  <c r="AK493" i="7"/>
  <c r="AC561" i="7"/>
  <c r="AC590" i="7" s="1"/>
  <c r="AK561" i="7"/>
  <c r="AL559" i="7"/>
  <c r="AL558" i="7"/>
  <c r="AC556" i="7"/>
  <c r="AC555" i="7"/>
  <c r="AL554" i="7"/>
  <c r="AK555" i="7"/>
  <c r="AL546" i="7"/>
  <c r="AK552" i="7"/>
  <c r="AC553" i="7"/>
  <c r="AC552" i="7"/>
  <c r="W387" i="7"/>
  <c r="AK448" i="7"/>
  <c r="AC545" i="7"/>
  <c r="AL155" i="7"/>
  <c r="AL160" i="7" s="1"/>
  <c r="AL479" i="7"/>
  <c r="AL485" i="7" s="1"/>
  <c r="AL520" i="7"/>
  <c r="AK522" i="7"/>
  <c r="AL871" i="7"/>
  <c r="AK255" i="7"/>
  <c r="AL501" i="7"/>
  <c r="AL500" i="7"/>
  <c r="AC488" i="7"/>
  <c r="AC498" i="7" s="1"/>
  <c r="AK488" i="7"/>
  <c r="AK411" i="7"/>
  <c r="AC485" i="7"/>
  <c r="AL465" i="7"/>
  <c r="AL464" i="7"/>
  <c r="AC460" i="7"/>
  <c r="AC459" i="7"/>
  <c r="AL458" i="7"/>
  <c r="AK459" i="7"/>
  <c r="AL450" i="7"/>
  <c r="AK451" i="7"/>
  <c r="AK457" i="7" s="1"/>
  <c r="AC451" i="7"/>
  <c r="AC457" i="7" s="1"/>
  <c r="AC417" i="7"/>
  <c r="AC449" i="7" s="1"/>
  <c r="AL415" i="7"/>
  <c r="AK417" i="7"/>
  <c r="AK449" i="7" s="1"/>
  <c r="AC387" i="7"/>
  <c r="AK355" i="7"/>
  <c r="AK367" i="7" s="1"/>
  <c r="AC396" i="7"/>
  <c r="AC398" i="7"/>
  <c r="AC414" i="7" s="1"/>
  <c r="AL397" i="7"/>
  <c r="AK398" i="7"/>
  <c r="AK387" i="7"/>
  <c r="AL389" i="7"/>
  <c r="AL396" i="7" s="1"/>
  <c r="AC367" i="7"/>
  <c r="AL372" i="7"/>
  <c r="AI935" i="7"/>
  <c r="AK141" i="7"/>
  <c r="AK161" i="7" s="1"/>
  <c r="AL342" i="7"/>
  <c r="AL367" i="7" s="1"/>
  <c r="AK299" i="7"/>
  <c r="AC338" i="7"/>
  <c r="AL332" i="7"/>
  <c r="AK333" i="7"/>
  <c r="AK338" i="7" s="1"/>
  <c r="Z935" i="7"/>
  <c r="AL302" i="7"/>
  <c r="AL305" i="7" s="1"/>
  <c r="V935" i="7"/>
  <c r="W300" i="7"/>
  <c r="AE935" i="7"/>
  <c r="AC239" i="7"/>
  <c r="AC300" i="7" s="1"/>
  <c r="AK239" i="7"/>
  <c r="AL595" i="7"/>
  <c r="AC187" i="7"/>
  <c r="AL852" i="7"/>
  <c r="AC215" i="7"/>
  <c r="AC234" i="7" s="1"/>
  <c r="AK187" i="7"/>
  <c r="AK86" i="7"/>
  <c r="AK196" i="7"/>
  <c r="AK211" i="7" s="1"/>
  <c r="AC196" i="7"/>
  <c r="AC211" i="7" s="1"/>
  <c r="AK556" i="7"/>
  <c r="AL180" i="7"/>
  <c r="AK186" i="7"/>
  <c r="W161" i="7"/>
  <c r="AC163" i="7"/>
  <c r="AC175" i="7" s="1"/>
  <c r="AK163" i="7"/>
  <c r="AK175" i="7" s="1"/>
  <c r="AC161" i="7"/>
  <c r="AL86" i="7"/>
  <c r="AK553" i="7"/>
  <c r="AL560" i="7"/>
  <c r="AL93" i="7"/>
  <c r="AL102" i="7" s="1"/>
  <c r="AL88" i="7"/>
  <c r="AL91" i="7" s="1"/>
  <c r="AL70" i="7"/>
  <c r="AL49" i="7"/>
  <c r="AL48" i="7"/>
  <c r="AL44" i="7"/>
  <c r="AL43" i="7"/>
  <c r="AC41" i="7"/>
  <c r="AC40" i="7"/>
  <c r="AL39" i="7"/>
  <c r="AK40" i="7"/>
  <c r="AL38" i="7"/>
  <c r="AL37" i="7"/>
  <c r="AL30" i="7"/>
  <c r="AK32" i="7"/>
  <c r="AK35" i="7" s="1"/>
  <c r="AL486" i="7"/>
  <c r="AK851" i="7"/>
  <c r="AF935" i="7"/>
  <c r="AL25" i="7"/>
  <c r="AL24" i="7"/>
  <c r="AB935" i="7"/>
  <c r="AC19" i="7"/>
  <c r="AK19" i="7"/>
  <c r="AL235" i="7"/>
  <c r="AK460" i="7"/>
  <c r="AL162" i="7"/>
  <c r="AL188" i="7"/>
  <c r="AL212" i="7"/>
  <c r="AK234" i="7"/>
  <c r="AK41" i="7"/>
  <c r="AL9" i="7"/>
  <c r="AL18" i="7" s="1"/>
  <c r="AL387" i="7" l="1"/>
  <c r="AL891" i="7"/>
  <c r="AL934" i="7" s="1"/>
  <c r="AL863" i="7"/>
  <c r="AL862" i="7"/>
  <c r="AL829" i="7"/>
  <c r="AL851" i="7" s="1"/>
  <c r="AK545" i="7"/>
  <c r="AL161" i="7"/>
  <c r="AK590" i="7"/>
  <c r="AK806" i="7"/>
  <c r="AK414" i="7"/>
  <c r="AK498" i="7"/>
  <c r="AL729" i="7"/>
  <c r="AL806" i="7" s="1"/>
  <c r="W935" i="7"/>
  <c r="AK300" i="7"/>
  <c r="AL561" i="7"/>
  <c r="AL590" i="7" s="1"/>
  <c r="AL556" i="7"/>
  <c r="AL555" i="7"/>
  <c r="AL553" i="7"/>
  <c r="AL552" i="7"/>
  <c r="AL522" i="7"/>
  <c r="AL545" i="7" s="1"/>
  <c r="AL488" i="7"/>
  <c r="AL498" i="7" s="1"/>
  <c r="AL460" i="7"/>
  <c r="AL459" i="7"/>
  <c r="AL451" i="7"/>
  <c r="AL457" i="7" s="1"/>
  <c r="AL417" i="7"/>
  <c r="AL449" i="7" s="1"/>
  <c r="AL398" i="7"/>
  <c r="AL414" i="7" s="1"/>
  <c r="AL333" i="7"/>
  <c r="AL338" i="7" s="1"/>
  <c r="AL239" i="7"/>
  <c r="AL300" i="7" s="1"/>
  <c r="AL215" i="7"/>
  <c r="AL234" i="7" s="1"/>
  <c r="AL196" i="7"/>
  <c r="AL211" i="7" s="1"/>
  <c r="AL186" i="7"/>
  <c r="AL187" i="7"/>
  <c r="AL163" i="7"/>
  <c r="AL175" i="7" s="1"/>
  <c r="AC935" i="7"/>
  <c r="AL41" i="7"/>
  <c r="AL40" i="7"/>
  <c r="AL32" i="7"/>
  <c r="AL35" i="7" s="1"/>
  <c r="AK935" i="7"/>
  <c r="AL19" i="7"/>
  <c r="I88" i="6"/>
  <c r="I80" i="6"/>
  <c r="I72" i="6"/>
  <c r="I42" i="6"/>
  <c r="I23" i="6"/>
  <c r="AL935" i="7" l="1"/>
  <c r="I64" i="6"/>
  <c r="I34" i="6"/>
  <c r="I104" i="6"/>
  <c r="S9" i="5" l="1"/>
  <c r="V9" i="5"/>
  <c r="Y9" i="5"/>
  <c r="AB9" i="5"/>
  <c r="AE9" i="5"/>
  <c r="AH9" i="5"/>
  <c r="S10" i="5"/>
  <c r="V10" i="5"/>
  <c r="Y10" i="5"/>
  <c r="AB10" i="5"/>
  <c r="AE10" i="5"/>
  <c r="AH10" i="5"/>
  <c r="S11" i="5"/>
  <c r="V11" i="5"/>
  <c r="Y11" i="5"/>
  <c r="AB11" i="5"/>
  <c r="AE11" i="5"/>
  <c r="AH11" i="5"/>
  <c r="S12" i="5"/>
  <c r="V12" i="5"/>
  <c r="Y12" i="5"/>
  <c r="AB12" i="5"/>
  <c r="AE12" i="5"/>
  <c r="AH12" i="5"/>
  <c r="S13" i="5"/>
  <c r="V13" i="5"/>
  <c r="Y13" i="5"/>
  <c r="AB13" i="5"/>
  <c r="AE13" i="5"/>
  <c r="AH13" i="5"/>
  <c r="S14" i="5"/>
  <c r="V14" i="5"/>
  <c r="Y14" i="5"/>
  <c r="AB14" i="5"/>
  <c r="AE14" i="5"/>
  <c r="AH14" i="5"/>
  <c r="S15" i="5"/>
  <c r="V15" i="5"/>
  <c r="Y15" i="5"/>
  <c r="AB15" i="5"/>
  <c r="AE15" i="5"/>
  <c r="AH15" i="5"/>
  <c r="S16" i="5"/>
  <c r="V16" i="5"/>
  <c r="Y16" i="5"/>
  <c r="AB16" i="5"/>
  <c r="AE16" i="5"/>
  <c r="AH16" i="5"/>
  <c r="S19" i="5"/>
  <c r="V19" i="5"/>
  <c r="Y19" i="5"/>
  <c r="AB19" i="5"/>
  <c r="AE19" i="5"/>
  <c r="AH19" i="5"/>
  <c r="S20" i="5"/>
  <c r="V20" i="5"/>
  <c r="Y20" i="5"/>
  <c r="AB20" i="5"/>
  <c r="AE20" i="5"/>
  <c r="AH20" i="5"/>
  <c r="S21" i="5"/>
  <c r="V21" i="5"/>
  <c r="Y21" i="5"/>
  <c r="AB21" i="5"/>
  <c r="AE21" i="5"/>
  <c r="AH21" i="5"/>
  <c r="S22" i="5"/>
  <c r="V22" i="5"/>
  <c r="Y22" i="5"/>
  <c r="AB22" i="5"/>
  <c r="AE22" i="5"/>
  <c r="AH22" i="5"/>
  <c r="S27" i="5"/>
  <c r="V27" i="5"/>
  <c r="Y27" i="5"/>
  <c r="AB27" i="5"/>
  <c r="AE27" i="5"/>
  <c r="AH27" i="5"/>
  <c r="S28" i="5"/>
  <c r="V28" i="5"/>
  <c r="Y28" i="5"/>
  <c r="AB28" i="5"/>
  <c r="AE28" i="5"/>
  <c r="AH28" i="5"/>
  <c r="S32" i="5"/>
  <c r="S33" i="5" s="1"/>
  <c r="V32" i="5"/>
  <c r="V33" i="5" s="1"/>
  <c r="Y32" i="5"/>
  <c r="Y33" i="5" s="1"/>
  <c r="AB32" i="5"/>
  <c r="AB33" i="5" s="1"/>
  <c r="AE32" i="5"/>
  <c r="AE33" i="5" s="1"/>
  <c r="AH32" i="5"/>
  <c r="AH33" i="5" s="1"/>
  <c r="S29" i="5"/>
  <c r="V29" i="5"/>
  <c r="Y29" i="5"/>
  <c r="AB29" i="5"/>
  <c r="AE29" i="5"/>
  <c r="AH29" i="5"/>
  <c r="S30" i="5"/>
  <c r="V30" i="5"/>
  <c r="Y30" i="5"/>
  <c r="AB30" i="5"/>
  <c r="AE30" i="5"/>
  <c r="AH30" i="5"/>
  <c r="V25" i="5"/>
  <c r="V26" i="5" s="1"/>
  <c r="Z25" i="5"/>
  <c r="Z26" i="5" s="1"/>
  <c r="AE25" i="5"/>
  <c r="AE26" i="5" s="1"/>
  <c r="AI25" i="5"/>
  <c r="S35" i="5"/>
  <c r="S36" i="5" s="1"/>
  <c r="V35" i="5"/>
  <c r="V36" i="5" s="1"/>
  <c r="Y35" i="5"/>
  <c r="Y37" i="5" s="1"/>
  <c r="AB35" i="5"/>
  <c r="AB36" i="5" s="1"/>
  <c r="AE35" i="5"/>
  <c r="AE36" i="5" s="1"/>
  <c r="AH35" i="5"/>
  <c r="S38" i="5"/>
  <c r="S40" i="5" s="1"/>
  <c r="V38" i="5"/>
  <c r="V39" i="5" s="1"/>
  <c r="Y38" i="5"/>
  <c r="Y40" i="5" s="1"/>
  <c r="AB38" i="5"/>
  <c r="AE38" i="5"/>
  <c r="AE40" i="5" s="1"/>
  <c r="AH38" i="5"/>
  <c r="AH39" i="5" s="1"/>
  <c r="S41" i="5"/>
  <c r="S42" i="5" s="1"/>
  <c r="V41" i="5"/>
  <c r="V42" i="5" s="1"/>
  <c r="Y41" i="5"/>
  <c r="Y43" i="5" s="1"/>
  <c r="AB41" i="5"/>
  <c r="AB42" i="5" s="1"/>
  <c r="AE41" i="5"/>
  <c r="AE43" i="5" s="1"/>
  <c r="AH41" i="5"/>
  <c r="AH42" i="5" s="1"/>
  <c r="S44" i="5"/>
  <c r="V44" i="5"/>
  <c r="Y44" i="5"/>
  <c r="AB44" i="5"/>
  <c r="AE44" i="5"/>
  <c r="AH44" i="5"/>
  <c r="S45" i="5"/>
  <c r="V45" i="5"/>
  <c r="Y45" i="5"/>
  <c r="Y47" i="5" s="1"/>
  <c r="AB45" i="5"/>
  <c r="AE45" i="5"/>
  <c r="AH45" i="5"/>
  <c r="S46" i="5"/>
  <c r="V46" i="5"/>
  <c r="Y46" i="5"/>
  <c r="AB46" i="5"/>
  <c r="AE46" i="5"/>
  <c r="AH46" i="5"/>
  <c r="S49" i="5"/>
  <c r="V49" i="5"/>
  <c r="Y49" i="5"/>
  <c r="AB49" i="5"/>
  <c r="AE49" i="5"/>
  <c r="AH49" i="5"/>
  <c r="S50" i="5"/>
  <c r="V50" i="5"/>
  <c r="Y50" i="5"/>
  <c r="AB50" i="5"/>
  <c r="AE50" i="5"/>
  <c r="AH50" i="5"/>
  <c r="S51" i="5"/>
  <c r="V51" i="5"/>
  <c r="Y51" i="5"/>
  <c r="AB51" i="5"/>
  <c r="AE51" i="5"/>
  <c r="AH51" i="5"/>
  <c r="S52" i="5"/>
  <c r="V52" i="5"/>
  <c r="Y52" i="5"/>
  <c r="AB52" i="5"/>
  <c r="AE52" i="5"/>
  <c r="AH52" i="5"/>
  <c r="S53" i="5"/>
  <c r="V53" i="5"/>
  <c r="Y53" i="5"/>
  <c r="AB53" i="5"/>
  <c r="AE53" i="5"/>
  <c r="AH53" i="5"/>
  <c r="S54" i="5"/>
  <c r="V54" i="5"/>
  <c r="Y54" i="5"/>
  <c r="AB54" i="5"/>
  <c r="AE54" i="5"/>
  <c r="AH54" i="5"/>
  <c r="S55" i="5"/>
  <c r="V55" i="5"/>
  <c r="Y55" i="5"/>
  <c r="AB55" i="5"/>
  <c r="AE55" i="5"/>
  <c r="AH55" i="5"/>
  <c r="S56" i="5"/>
  <c r="V56" i="5"/>
  <c r="Y56" i="5"/>
  <c r="AB56" i="5"/>
  <c r="AE56" i="5"/>
  <c r="AH56" i="5"/>
  <c r="S57" i="5"/>
  <c r="V57" i="5"/>
  <c r="Y57" i="5"/>
  <c r="AB57" i="5"/>
  <c r="AE57" i="5"/>
  <c r="AH57" i="5"/>
  <c r="S58" i="5"/>
  <c r="V58" i="5"/>
  <c r="Y58" i="5"/>
  <c r="AB58" i="5"/>
  <c r="AE58" i="5"/>
  <c r="AH58" i="5"/>
  <c r="S59" i="5"/>
  <c r="V59" i="5"/>
  <c r="Y59" i="5"/>
  <c r="AB59" i="5"/>
  <c r="AE59" i="5"/>
  <c r="AH59" i="5"/>
  <c r="S60" i="5"/>
  <c r="V60" i="5"/>
  <c r="Y60" i="5"/>
  <c r="AB60" i="5"/>
  <c r="AE60" i="5"/>
  <c r="AH60" i="5"/>
  <c r="S63" i="5"/>
  <c r="V63" i="5"/>
  <c r="Y63" i="5"/>
  <c r="AB63" i="5"/>
  <c r="AE63" i="5"/>
  <c r="AH63" i="5"/>
  <c r="S64" i="5"/>
  <c r="V64" i="5"/>
  <c r="Y64" i="5"/>
  <c r="AB64" i="5"/>
  <c r="AE64" i="5"/>
  <c r="AH64" i="5"/>
  <c r="S65" i="5"/>
  <c r="V65" i="5"/>
  <c r="Y65" i="5"/>
  <c r="AB65" i="5"/>
  <c r="AE65" i="5"/>
  <c r="AH65" i="5"/>
  <c r="S66" i="5"/>
  <c r="V66" i="5"/>
  <c r="Y66" i="5"/>
  <c r="AB66" i="5"/>
  <c r="AE66" i="5"/>
  <c r="AH66" i="5"/>
  <c r="S67" i="5"/>
  <c r="V67" i="5"/>
  <c r="Y67" i="5"/>
  <c r="AB67" i="5"/>
  <c r="AE67" i="5"/>
  <c r="AH67" i="5"/>
  <c r="S76" i="5"/>
  <c r="S77" i="5" s="1"/>
  <c r="V76" i="5"/>
  <c r="V77" i="5" s="1"/>
  <c r="Y76" i="5"/>
  <c r="Y77" i="5" s="1"/>
  <c r="AB76" i="5"/>
  <c r="AB77" i="5" s="1"/>
  <c r="AE76" i="5"/>
  <c r="AE77" i="5" s="1"/>
  <c r="AH76" i="5"/>
  <c r="AH77" i="5" s="1"/>
  <c r="S78" i="5"/>
  <c r="V78" i="5"/>
  <c r="Y78" i="5"/>
  <c r="AB78" i="5"/>
  <c r="AE78" i="5"/>
  <c r="AH78" i="5"/>
  <c r="S79" i="5"/>
  <c r="V79" i="5"/>
  <c r="Y79" i="5"/>
  <c r="AB79" i="5"/>
  <c r="AE79" i="5"/>
  <c r="AH79" i="5"/>
  <c r="S80" i="5"/>
  <c r="V80" i="5"/>
  <c r="Y80" i="5"/>
  <c r="AB80" i="5"/>
  <c r="AE80" i="5"/>
  <c r="AH80" i="5"/>
  <c r="S81" i="5"/>
  <c r="V81" i="5"/>
  <c r="Y81" i="5"/>
  <c r="AB81" i="5"/>
  <c r="AE81" i="5"/>
  <c r="AH81" i="5"/>
  <c r="S82" i="5"/>
  <c r="V82" i="5"/>
  <c r="Y82" i="5"/>
  <c r="AB82" i="5"/>
  <c r="AE82" i="5"/>
  <c r="AH82" i="5"/>
  <c r="S83" i="5"/>
  <c r="V83" i="5"/>
  <c r="Y83" i="5"/>
  <c r="AB83" i="5"/>
  <c r="AE83" i="5"/>
  <c r="AH83" i="5"/>
  <c r="S70" i="5"/>
  <c r="V70" i="5"/>
  <c r="Y70" i="5"/>
  <c r="AB70" i="5"/>
  <c r="AE70" i="5"/>
  <c r="AH70" i="5"/>
  <c r="S71" i="5"/>
  <c r="S72" i="5" s="1"/>
  <c r="V71" i="5"/>
  <c r="Y71" i="5"/>
  <c r="AB71" i="5"/>
  <c r="AE71" i="5"/>
  <c r="AH71" i="5"/>
  <c r="V73" i="5"/>
  <c r="Z73" i="5"/>
  <c r="AE73" i="5"/>
  <c r="AI73" i="5"/>
  <c r="V74" i="5"/>
  <c r="Z74" i="5"/>
  <c r="AE74" i="5"/>
  <c r="AI74" i="5"/>
  <c r="S88" i="5"/>
  <c r="S89" i="5" s="1"/>
  <c r="V88" i="5"/>
  <c r="V89" i="5" s="1"/>
  <c r="Y88" i="5"/>
  <c r="Y89" i="5" s="1"/>
  <c r="AB88" i="5"/>
  <c r="AB89" i="5" s="1"/>
  <c r="AE88" i="5"/>
  <c r="AE89" i="5" s="1"/>
  <c r="AH88" i="5"/>
  <c r="AH89" i="5" s="1"/>
  <c r="S86" i="5"/>
  <c r="S87" i="5" s="1"/>
  <c r="S90" i="5" s="1"/>
  <c r="V86" i="5"/>
  <c r="V87" i="5" s="1"/>
  <c r="Y86" i="5"/>
  <c r="AB86" i="5"/>
  <c r="AE86" i="5"/>
  <c r="AE87" i="5" s="1"/>
  <c r="AH86" i="5"/>
  <c r="AH87" i="5" s="1"/>
  <c r="S93" i="5"/>
  <c r="V93" i="5"/>
  <c r="Y93" i="5"/>
  <c r="AB93" i="5"/>
  <c r="AE93" i="5"/>
  <c r="AH93" i="5"/>
  <c r="S94" i="5"/>
  <c r="V94" i="5"/>
  <c r="Y94" i="5"/>
  <c r="AB94" i="5"/>
  <c r="AE94" i="5"/>
  <c r="AH94" i="5"/>
  <c r="S95" i="5"/>
  <c r="V95" i="5"/>
  <c r="Y95" i="5"/>
  <c r="AB95" i="5"/>
  <c r="AE95" i="5"/>
  <c r="AH95" i="5"/>
  <c r="S96" i="5"/>
  <c r="V96" i="5"/>
  <c r="Y96" i="5"/>
  <c r="AB96" i="5"/>
  <c r="AE96" i="5"/>
  <c r="AH96" i="5"/>
  <c r="S99" i="5"/>
  <c r="S100" i="5" s="1"/>
  <c r="V99" i="5"/>
  <c r="V100" i="5" s="1"/>
  <c r="Y99" i="5"/>
  <c r="Y100" i="5" s="1"/>
  <c r="AB99" i="5"/>
  <c r="AB100" i="5" s="1"/>
  <c r="AE99" i="5"/>
  <c r="AE100" i="5" s="1"/>
  <c r="AH99" i="5"/>
  <c r="AH100" i="5" s="1"/>
  <c r="S97" i="5"/>
  <c r="V97" i="5"/>
  <c r="Y97" i="5"/>
  <c r="AB97" i="5"/>
  <c r="AE97" i="5"/>
  <c r="AH97" i="5"/>
  <c r="S91" i="5"/>
  <c r="S92" i="5" s="1"/>
  <c r="V91" i="5"/>
  <c r="V92" i="5" s="1"/>
  <c r="Y91" i="5"/>
  <c r="Y92" i="5" s="1"/>
  <c r="AB91" i="5"/>
  <c r="AB92" i="5" s="1"/>
  <c r="AE91" i="5"/>
  <c r="AE92" i="5" s="1"/>
  <c r="AH91" i="5"/>
  <c r="AH92" i="5" s="1"/>
  <c r="S150" i="5"/>
  <c r="V150" i="5"/>
  <c r="Y150" i="5"/>
  <c r="AB150" i="5"/>
  <c r="AE150" i="5"/>
  <c r="AH150" i="5"/>
  <c r="S151" i="5"/>
  <c r="V151" i="5"/>
  <c r="Y151" i="5"/>
  <c r="AB151" i="5"/>
  <c r="AE151" i="5"/>
  <c r="AH151" i="5"/>
  <c r="S152" i="5"/>
  <c r="V152" i="5"/>
  <c r="Y152" i="5"/>
  <c r="AB152" i="5"/>
  <c r="AE152" i="5"/>
  <c r="AH152" i="5"/>
  <c r="S102" i="5"/>
  <c r="V102" i="5"/>
  <c r="Y102" i="5"/>
  <c r="AB102" i="5"/>
  <c r="AE102" i="5"/>
  <c r="AH102" i="5"/>
  <c r="S110" i="5"/>
  <c r="V110" i="5"/>
  <c r="Y110" i="5"/>
  <c r="AB110" i="5"/>
  <c r="AE110" i="5"/>
  <c r="AH110" i="5"/>
  <c r="S111" i="5"/>
  <c r="V111" i="5"/>
  <c r="Y111" i="5"/>
  <c r="AB111" i="5"/>
  <c r="AE111" i="5"/>
  <c r="AH111" i="5"/>
  <c r="S112" i="5"/>
  <c r="V112" i="5"/>
  <c r="Y112" i="5"/>
  <c r="AB112" i="5"/>
  <c r="AE112" i="5"/>
  <c r="AH112" i="5"/>
  <c r="S113" i="5"/>
  <c r="V113" i="5"/>
  <c r="Y113" i="5"/>
  <c r="AB113" i="5"/>
  <c r="AE113" i="5"/>
  <c r="AH113" i="5"/>
  <c r="S114" i="5"/>
  <c r="V114" i="5"/>
  <c r="Y114" i="5"/>
  <c r="AB114" i="5"/>
  <c r="AE114" i="5"/>
  <c r="AH114" i="5"/>
  <c r="S154" i="5"/>
  <c r="V154" i="5"/>
  <c r="Y154" i="5"/>
  <c r="AB154" i="5"/>
  <c r="AE154" i="5"/>
  <c r="AH154" i="5"/>
  <c r="S155" i="5"/>
  <c r="V155" i="5"/>
  <c r="Y155" i="5"/>
  <c r="AB155" i="5"/>
  <c r="AE155" i="5"/>
  <c r="AH155" i="5"/>
  <c r="S156" i="5"/>
  <c r="V156" i="5"/>
  <c r="Y156" i="5"/>
  <c r="AB156" i="5"/>
  <c r="AE156" i="5"/>
  <c r="AH156" i="5"/>
  <c r="S157" i="5"/>
  <c r="V157" i="5"/>
  <c r="Y157" i="5"/>
  <c r="AB157" i="5"/>
  <c r="AE157" i="5"/>
  <c r="AH157" i="5"/>
  <c r="S158" i="5"/>
  <c r="V158" i="5"/>
  <c r="Y158" i="5"/>
  <c r="AB158" i="5"/>
  <c r="AE158" i="5"/>
  <c r="AH158" i="5"/>
  <c r="W133" i="5"/>
  <c r="Y133" i="5"/>
  <c r="AF133" i="5"/>
  <c r="AH133" i="5"/>
  <c r="W134" i="5"/>
  <c r="Y134" i="5"/>
  <c r="AF134" i="5"/>
  <c r="AH134" i="5"/>
  <c r="W135" i="5"/>
  <c r="Y135" i="5"/>
  <c r="AF135" i="5"/>
  <c r="AH135" i="5"/>
  <c r="W136" i="5"/>
  <c r="Y136" i="5"/>
  <c r="AF136" i="5"/>
  <c r="AH136" i="5"/>
  <c r="W137" i="5"/>
  <c r="Y137" i="5"/>
  <c r="AF137" i="5"/>
  <c r="AH137" i="5"/>
  <c r="W138" i="5"/>
  <c r="Y138" i="5"/>
  <c r="AF138" i="5"/>
  <c r="AH138" i="5"/>
  <c r="W139" i="5"/>
  <c r="Y139" i="5"/>
  <c r="AF139" i="5"/>
  <c r="AH139" i="5"/>
  <c r="V117" i="5"/>
  <c r="Z117" i="5"/>
  <c r="AE117" i="5"/>
  <c r="AI117" i="5"/>
  <c r="V118" i="5"/>
  <c r="Z118" i="5"/>
  <c r="AE118" i="5"/>
  <c r="AI118" i="5"/>
  <c r="V119" i="5"/>
  <c r="Z119" i="5"/>
  <c r="AE119" i="5"/>
  <c r="AI119" i="5"/>
  <c r="V120" i="5"/>
  <c r="Z120" i="5"/>
  <c r="AE120" i="5"/>
  <c r="AI120" i="5"/>
  <c r="V121" i="5"/>
  <c r="Z121" i="5"/>
  <c r="AE121" i="5"/>
  <c r="AI121" i="5"/>
  <c r="V122" i="5"/>
  <c r="Z122" i="5"/>
  <c r="AE122" i="5"/>
  <c r="AI122" i="5"/>
  <c r="V123" i="5"/>
  <c r="Z123" i="5"/>
  <c r="AE123" i="5"/>
  <c r="AI123" i="5"/>
  <c r="V124" i="5"/>
  <c r="Z124" i="5"/>
  <c r="AE124" i="5"/>
  <c r="AI124" i="5"/>
  <c r="V125" i="5"/>
  <c r="Z125" i="5"/>
  <c r="AE125" i="5"/>
  <c r="AI125" i="5"/>
  <c r="V126" i="5"/>
  <c r="Z126" i="5"/>
  <c r="AE126" i="5"/>
  <c r="AI126" i="5"/>
  <c r="V127" i="5"/>
  <c r="Z127" i="5"/>
  <c r="AE127" i="5"/>
  <c r="AI127" i="5"/>
  <c r="V128" i="5"/>
  <c r="Z128" i="5"/>
  <c r="AE128" i="5"/>
  <c r="AI128" i="5"/>
  <c r="V129" i="5"/>
  <c r="Z129" i="5"/>
  <c r="AE129" i="5"/>
  <c r="AI129" i="5"/>
  <c r="V130" i="5"/>
  <c r="Z130" i="5"/>
  <c r="AE130" i="5"/>
  <c r="AI130" i="5"/>
  <c r="V131" i="5"/>
  <c r="Z131" i="5"/>
  <c r="AE131" i="5"/>
  <c r="AI131" i="5"/>
  <c r="S141" i="5"/>
  <c r="V141" i="5"/>
  <c r="Y141" i="5"/>
  <c r="AB141" i="5"/>
  <c r="AE141" i="5"/>
  <c r="AH141" i="5"/>
  <c r="S142" i="5"/>
  <c r="V142" i="5"/>
  <c r="Y142" i="5"/>
  <c r="AB142" i="5"/>
  <c r="AE142" i="5"/>
  <c r="AH142" i="5"/>
  <c r="S143" i="5"/>
  <c r="V143" i="5"/>
  <c r="Y143" i="5"/>
  <c r="AB143" i="5"/>
  <c r="AE143" i="5"/>
  <c r="AH143" i="5"/>
  <c r="S144" i="5"/>
  <c r="V144" i="5"/>
  <c r="Y144" i="5"/>
  <c r="AB144" i="5"/>
  <c r="AE144" i="5"/>
  <c r="AH144" i="5"/>
  <c r="S145" i="5"/>
  <c r="V145" i="5"/>
  <c r="Y145" i="5"/>
  <c r="AB145" i="5"/>
  <c r="AE145" i="5"/>
  <c r="AH145" i="5"/>
  <c r="S146" i="5"/>
  <c r="V146" i="5"/>
  <c r="Y146" i="5"/>
  <c r="AB146" i="5"/>
  <c r="AE146" i="5"/>
  <c r="AH146" i="5"/>
  <c r="S147" i="5"/>
  <c r="V147" i="5"/>
  <c r="Y147" i="5"/>
  <c r="AB147" i="5"/>
  <c r="AE147" i="5"/>
  <c r="AH147" i="5"/>
  <c r="S148" i="5"/>
  <c r="V148" i="5"/>
  <c r="Y148" i="5"/>
  <c r="AB148" i="5"/>
  <c r="AE148" i="5"/>
  <c r="AH148" i="5"/>
  <c r="S115" i="5"/>
  <c r="V115" i="5"/>
  <c r="Y115" i="5"/>
  <c r="AB115" i="5"/>
  <c r="AE115" i="5"/>
  <c r="AH115" i="5"/>
  <c r="S103" i="5"/>
  <c r="V103" i="5"/>
  <c r="Y103" i="5"/>
  <c r="AB103" i="5"/>
  <c r="AE103" i="5"/>
  <c r="AH103" i="5"/>
  <c r="S104" i="5"/>
  <c r="V104" i="5"/>
  <c r="Y104" i="5"/>
  <c r="AB104" i="5"/>
  <c r="AE104" i="5"/>
  <c r="AH104" i="5"/>
  <c r="S105" i="5"/>
  <c r="V105" i="5"/>
  <c r="Y105" i="5"/>
  <c r="AB105" i="5"/>
  <c r="AE105" i="5"/>
  <c r="AH105" i="5"/>
  <c r="S106" i="5"/>
  <c r="V106" i="5"/>
  <c r="Y106" i="5"/>
  <c r="AB106" i="5"/>
  <c r="AE106" i="5"/>
  <c r="AH106" i="5"/>
  <c r="S107" i="5"/>
  <c r="V107" i="5"/>
  <c r="Y107" i="5"/>
  <c r="AB107" i="5"/>
  <c r="AE107" i="5"/>
  <c r="AH107" i="5"/>
  <c r="S108" i="5"/>
  <c r="V108" i="5"/>
  <c r="Y108" i="5"/>
  <c r="AB108" i="5"/>
  <c r="AE108" i="5"/>
  <c r="AH108" i="5"/>
  <c r="S165" i="5"/>
  <c r="V165" i="5"/>
  <c r="Y165" i="5"/>
  <c r="AB165" i="5"/>
  <c r="AE165" i="5"/>
  <c r="AH165" i="5"/>
  <c r="S166" i="5"/>
  <c r="V166" i="5"/>
  <c r="Y166" i="5"/>
  <c r="AB166" i="5"/>
  <c r="AE166" i="5"/>
  <c r="AH166" i="5"/>
  <c r="S167" i="5"/>
  <c r="V167" i="5"/>
  <c r="Y167" i="5"/>
  <c r="AB167" i="5"/>
  <c r="AE167" i="5"/>
  <c r="AH167" i="5"/>
  <c r="S168" i="5"/>
  <c r="V168" i="5"/>
  <c r="Y168" i="5"/>
  <c r="AB168" i="5"/>
  <c r="AE168" i="5"/>
  <c r="AH168" i="5"/>
  <c r="S170" i="5"/>
  <c r="V170" i="5"/>
  <c r="Y170" i="5"/>
  <c r="AB170" i="5"/>
  <c r="AE170" i="5"/>
  <c r="AH170" i="5"/>
  <c r="S161" i="5"/>
  <c r="S162" i="5" s="1"/>
  <c r="V161" i="5"/>
  <c r="V162" i="5" s="1"/>
  <c r="Y161" i="5"/>
  <c r="Y162" i="5" s="1"/>
  <c r="AB161" i="5"/>
  <c r="AE161" i="5"/>
  <c r="AE162" i="5" s="1"/>
  <c r="AH161" i="5"/>
  <c r="AH162" i="5" s="1"/>
  <c r="S163" i="5"/>
  <c r="S164" i="5" s="1"/>
  <c r="V163" i="5"/>
  <c r="V164" i="5" s="1"/>
  <c r="Y163" i="5"/>
  <c r="Y164" i="5" s="1"/>
  <c r="AB163" i="5"/>
  <c r="AB164" i="5" s="1"/>
  <c r="AE163" i="5"/>
  <c r="AE164" i="5" s="1"/>
  <c r="AH163" i="5"/>
  <c r="AH164" i="5" s="1"/>
  <c r="S171" i="5"/>
  <c r="V171" i="5"/>
  <c r="Y171" i="5"/>
  <c r="AB171" i="5"/>
  <c r="AE171" i="5"/>
  <c r="AH171" i="5"/>
  <c r="S172" i="5"/>
  <c r="V172" i="5"/>
  <c r="Y172" i="5"/>
  <c r="AB172" i="5"/>
  <c r="AE172" i="5"/>
  <c r="AH172" i="5"/>
  <c r="S179" i="5"/>
  <c r="V179" i="5"/>
  <c r="Y179" i="5"/>
  <c r="AB179" i="5"/>
  <c r="AE179" i="5"/>
  <c r="AH179" i="5"/>
  <c r="S180" i="5"/>
  <c r="V180" i="5"/>
  <c r="Y180" i="5"/>
  <c r="AB180" i="5"/>
  <c r="AE180" i="5"/>
  <c r="AH180" i="5"/>
  <c r="S181" i="5"/>
  <c r="V181" i="5"/>
  <c r="Y181" i="5"/>
  <c r="AB181" i="5"/>
  <c r="AE181" i="5"/>
  <c r="AH181" i="5"/>
  <c r="S182" i="5"/>
  <c r="V182" i="5"/>
  <c r="Y182" i="5"/>
  <c r="AB182" i="5"/>
  <c r="AE182" i="5"/>
  <c r="AH182" i="5"/>
  <c r="S183" i="5"/>
  <c r="V183" i="5"/>
  <c r="Y183" i="5"/>
  <c r="AB183" i="5"/>
  <c r="AE183" i="5"/>
  <c r="AH183" i="5"/>
  <c r="S184" i="5"/>
  <c r="V184" i="5"/>
  <c r="Y184" i="5"/>
  <c r="AB184" i="5"/>
  <c r="AE184" i="5"/>
  <c r="AH184" i="5"/>
  <c r="S175" i="5"/>
  <c r="S176" i="5" s="1"/>
  <c r="V175" i="5"/>
  <c r="V176" i="5" s="1"/>
  <c r="Y175" i="5"/>
  <c r="Y176" i="5" s="1"/>
  <c r="AB175" i="5"/>
  <c r="AE175" i="5"/>
  <c r="AH175" i="5"/>
  <c r="AH176" i="5" s="1"/>
  <c r="S177" i="5"/>
  <c r="S178" i="5" s="1"/>
  <c r="V177" i="5"/>
  <c r="V178" i="5" s="1"/>
  <c r="Y177" i="5"/>
  <c r="Y178" i="5" s="1"/>
  <c r="AB177" i="5"/>
  <c r="AB178" i="5" s="1"/>
  <c r="AE177" i="5"/>
  <c r="AE178" i="5" s="1"/>
  <c r="AH177" i="5"/>
  <c r="AH178" i="5" s="1"/>
  <c r="S196" i="5"/>
  <c r="V196" i="5"/>
  <c r="Y196" i="5"/>
  <c r="AB196" i="5"/>
  <c r="AE196" i="5"/>
  <c r="AH196" i="5"/>
  <c r="S205" i="5"/>
  <c r="V205" i="5"/>
  <c r="Y205" i="5"/>
  <c r="AB205" i="5"/>
  <c r="AE205" i="5"/>
  <c r="AH205" i="5"/>
  <c r="S206" i="5"/>
  <c r="V206" i="5"/>
  <c r="Y206" i="5"/>
  <c r="AB206" i="5"/>
  <c r="AE206" i="5"/>
  <c r="AH206" i="5"/>
  <c r="S197" i="5"/>
  <c r="V197" i="5"/>
  <c r="Y197" i="5"/>
  <c r="AB197" i="5"/>
  <c r="AE197" i="5"/>
  <c r="AH197" i="5"/>
  <c r="S187" i="5"/>
  <c r="V187" i="5"/>
  <c r="Y187" i="5"/>
  <c r="AB187" i="5"/>
  <c r="AE187" i="5"/>
  <c r="AH187" i="5"/>
  <c r="S188" i="5"/>
  <c r="V188" i="5"/>
  <c r="Y188" i="5"/>
  <c r="AB188" i="5"/>
  <c r="AE188" i="5"/>
  <c r="AH188" i="5"/>
  <c r="S198" i="5"/>
  <c r="V198" i="5"/>
  <c r="Y198" i="5"/>
  <c r="AB198" i="5"/>
  <c r="AE198" i="5"/>
  <c r="AH198" i="5"/>
  <c r="S189" i="5"/>
  <c r="V189" i="5"/>
  <c r="Y189" i="5"/>
  <c r="AB189" i="5"/>
  <c r="AE189" i="5"/>
  <c r="AH189" i="5"/>
  <c r="S190" i="5"/>
  <c r="V190" i="5"/>
  <c r="Y190" i="5"/>
  <c r="AB190" i="5"/>
  <c r="AE190" i="5"/>
  <c r="AH190" i="5"/>
  <c r="S191" i="5"/>
  <c r="V191" i="5"/>
  <c r="Y191" i="5"/>
  <c r="AB191" i="5"/>
  <c r="AE191" i="5"/>
  <c r="AH191" i="5"/>
  <c r="S192" i="5"/>
  <c r="V192" i="5"/>
  <c r="Y192" i="5"/>
  <c r="AB192" i="5"/>
  <c r="AE192" i="5"/>
  <c r="AH192" i="5"/>
  <c r="S193" i="5"/>
  <c r="V193" i="5"/>
  <c r="Y193" i="5"/>
  <c r="AB193" i="5"/>
  <c r="AE193" i="5"/>
  <c r="AH193" i="5"/>
  <c r="S194" i="5"/>
  <c r="V194" i="5"/>
  <c r="Y194" i="5"/>
  <c r="AB194" i="5"/>
  <c r="AE194" i="5"/>
  <c r="AH194" i="5"/>
  <c r="S199" i="5"/>
  <c r="V199" i="5"/>
  <c r="Y199" i="5"/>
  <c r="AB199" i="5"/>
  <c r="AE199" i="5"/>
  <c r="AH199" i="5"/>
  <c r="S208" i="5"/>
  <c r="S209" i="5" s="1"/>
  <c r="V208" i="5"/>
  <c r="V209" i="5" s="1"/>
  <c r="Y208" i="5"/>
  <c r="Y209" i="5" s="1"/>
  <c r="AB208" i="5"/>
  <c r="AB209" i="5" s="1"/>
  <c r="AE208" i="5"/>
  <c r="AE209" i="5" s="1"/>
  <c r="AH208" i="5"/>
  <c r="AH209" i="5" s="1"/>
  <c r="V202" i="5"/>
  <c r="Z202" i="5"/>
  <c r="AE202" i="5"/>
  <c r="AI202" i="5"/>
  <c r="V203" i="5"/>
  <c r="Z203" i="5"/>
  <c r="AE203" i="5"/>
  <c r="AI203" i="5"/>
  <c r="S200" i="5"/>
  <c r="V200" i="5"/>
  <c r="Y200" i="5"/>
  <c r="AB200" i="5"/>
  <c r="AE200" i="5"/>
  <c r="AH200" i="5"/>
  <c r="S215" i="5"/>
  <c r="V215" i="5"/>
  <c r="Y215" i="5"/>
  <c r="AB215" i="5"/>
  <c r="AE215" i="5"/>
  <c r="AH215" i="5"/>
  <c r="S216" i="5"/>
  <c r="V216" i="5"/>
  <c r="Y216" i="5"/>
  <c r="AB216" i="5"/>
  <c r="AE216" i="5"/>
  <c r="AH216" i="5"/>
  <c r="S217" i="5"/>
  <c r="V217" i="5"/>
  <c r="Y217" i="5"/>
  <c r="AB217" i="5"/>
  <c r="AE217" i="5"/>
  <c r="AH217" i="5"/>
  <c r="S218" i="5"/>
  <c r="V218" i="5"/>
  <c r="Y218" i="5"/>
  <c r="AB218" i="5"/>
  <c r="AE218" i="5"/>
  <c r="AH218" i="5"/>
  <c r="S219" i="5"/>
  <c r="V219" i="5"/>
  <c r="Y219" i="5"/>
  <c r="AB219" i="5"/>
  <c r="AE219" i="5"/>
  <c r="AH219" i="5"/>
  <c r="S220" i="5"/>
  <c r="V220" i="5"/>
  <c r="Y220" i="5"/>
  <c r="AB220" i="5"/>
  <c r="AE220" i="5"/>
  <c r="AH220" i="5"/>
  <c r="S221" i="5"/>
  <c r="V221" i="5"/>
  <c r="Y221" i="5"/>
  <c r="AB221" i="5"/>
  <c r="AE221" i="5"/>
  <c r="AH221" i="5"/>
  <c r="S222" i="5"/>
  <c r="V222" i="5"/>
  <c r="Y222" i="5"/>
  <c r="AB222" i="5"/>
  <c r="AE222" i="5"/>
  <c r="AH222" i="5"/>
  <c r="S223" i="5"/>
  <c r="V223" i="5"/>
  <c r="Y223" i="5"/>
  <c r="AB223" i="5"/>
  <c r="AE223" i="5"/>
  <c r="AH223" i="5"/>
  <c r="S224" i="5"/>
  <c r="V224" i="5"/>
  <c r="Y224" i="5"/>
  <c r="AB224" i="5"/>
  <c r="AE224" i="5"/>
  <c r="AH224" i="5"/>
  <c r="W229" i="5"/>
  <c r="W230" i="5" s="1"/>
  <c r="Y229" i="5"/>
  <c r="Y230" i="5" s="1"/>
  <c r="AF229" i="5"/>
  <c r="AF230" i="5" s="1"/>
  <c r="AH229" i="5"/>
  <c r="AH230" i="5" s="1"/>
  <c r="V226" i="5"/>
  <c r="Z226" i="5"/>
  <c r="AE226" i="5"/>
  <c r="AI226" i="5"/>
  <c r="V227" i="5"/>
  <c r="Z227" i="5"/>
  <c r="AE227" i="5"/>
  <c r="AI227" i="5"/>
  <c r="S231" i="5"/>
  <c r="S232" i="5" s="1"/>
  <c r="V231" i="5"/>
  <c r="V232" i="5" s="1"/>
  <c r="Y231" i="5"/>
  <c r="Y232" i="5" s="1"/>
  <c r="AB231" i="5"/>
  <c r="AB232" i="5" s="1"/>
  <c r="AE231" i="5"/>
  <c r="AE232" i="5" s="1"/>
  <c r="AH231" i="5"/>
  <c r="AH232" i="5" s="1"/>
  <c r="S211" i="5"/>
  <c r="V211" i="5"/>
  <c r="Y211" i="5"/>
  <c r="AB211" i="5"/>
  <c r="AE211" i="5"/>
  <c r="AH211" i="5"/>
  <c r="S212" i="5"/>
  <c r="V212" i="5"/>
  <c r="Y212" i="5"/>
  <c r="AB212" i="5"/>
  <c r="AE212" i="5"/>
  <c r="AH212" i="5"/>
  <c r="S213" i="5"/>
  <c r="V213" i="5"/>
  <c r="Y213" i="5"/>
  <c r="AB213" i="5"/>
  <c r="AE213" i="5"/>
  <c r="AH213" i="5"/>
  <c r="S285" i="5"/>
  <c r="V285" i="5"/>
  <c r="Y285" i="5"/>
  <c r="AB285" i="5"/>
  <c r="AE285" i="5"/>
  <c r="AH285" i="5"/>
  <c r="S286" i="5"/>
  <c r="V286" i="5"/>
  <c r="Y286" i="5"/>
  <c r="AB286" i="5"/>
  <c r="AE286" i="5"/>
  <c r="AH286" i="5"/>
  <c r="S287" i="5"/>
  <c r="V287" i="5"/>
  <c r="Y287" i="5"/>
  <c r="AB287" i="5"/>
  <c r="AE287" i="5"/>
  <c r="AH287" i="5"/>
  <c r="S288" i="5"/>
  <c r="V288" i="5"/>
  <c r="Y288" i="5"/>
  <c r="AB288" i="5"/>
  <c r="AE288" i="5"/>
  <c r="AH288" i="5"/>
  <c r="S289" i="5"/>
  <c r="V289" i="5"/>
  <c r="Y289" i="5"/>
  <c r="AB289" i="5"/>
  <c r="AE289" i="5"/>
  <c r="AH289" i="5"/>
  <c r="S290" i="5"/>
  <c r="V290" i="5"/>
  <c r="Y290" i="5"/>
  <c r="AB290" i="5"/>
  <c r="AE290" i="5"/>
  <c r="AH290" i="5"/>
  <c r="S291" i="5"/>
  <c r="V291" i="5"/>
  <c r="Y291" i="5"/>
  <c r="AB291" i="5"/>
  <c r="AE291" i="5"/>
  <c r="AH291" i="5"/>
  <c r="S292" i="5"/>
  <c r="V292" i="5"/>
  <c r="Y292" i="5"/>
  <c r="AB292" i="5"/>
  <c r="AE292" i="5"/>
  <c r="AH292" i="5"/>
  <c r="S239" i="5"/>
  <c r="V239" i="5"/>
  <c r="Y239" i="5"/>
  <c r="AB239" i="5"/>
  <c r="AE239" i="5"/>
  <c r="AH239" i="5"/>
  <c r="S240" i="5"/>
  <c r="V240" i="5"/>
  <c r="Y240" i="5"/>
  <c r="AB240" i="5"/>
  <c r="AE240" i="5"/>
  <c r="AH240" i="5"/>
  <c r="S241" i="5"/>
  <c r="V241" i="5"/>
  <c r="Y241" i="5"/>
  <c r="AB241" i="5"/>
  <c r="AE241" i="5"/>
  <c r="AH241" i="5"/>
  <c r="S242" i="5"/>
  <c r="V242" i="5"/>
  <c r="Y242" i="5"/>
  <c r="AB242" i="5"/>
  <c r="AE242" i="5"/>
  <c r="AH242" i="5"/>
  <c r="S253" i="5"/>
  <c r="S254" i="5" s="1"/>
  <c r="V253" i="5"/>
  <c r="V254" i="5" s="1"/>
  <c r="Y253" i="5"/>
  <c r="Y254" i="5" s="1"/>
  <c r="AB253" i="5"/>
  <c r="AB254" i="5" s="1"/>
  <c r="AE253" i="5"/>
  <c r="AE254" i="5" s="1"/>
  <c r="AH253" i="5"/>
  <c r="AH254" i="5" s="1"/>
  <c r="S243" i="5"/>
  <c r="V243" i="5"/>
  <c r="Y243" i="5"/>
  <c r="AB243" i="5"/>
  <c r="AE243" i="5"/>
  <c r="AH243" i="5"/>
  <c r="W270" i="5"/>
  <c r="Y270" i="5"/>
  <c r="AF270" i="5"/>
  <c r="AH270" i="5"/>
  <c r="W271" i="5"/>
  <c r="Y271" i="5"/>
  <c r="AF271" i="5"/>
  <c r="AH271" i="5"/>
  <c r="S244" i="5"/>
  <c r="V244" i="5"/>
  <c r="Y244" i="5"/>
  <c r="AB244" i="5"/>
  <c r="AE244" i="5"/>
  <c r="AH244" i="5"/>
  <c r="S245" i="5"/>
  <c r="V245" i="5"/>
  <c r="Y245" i="5"/>
  <c r="AB245" i="5"/>
  <c r="AE245" i="5"/>
  <c r="AH245" i="5"/>
  <c r="S246" i="5"/>
  <c r="V246" i="5"/>
  <c r="Y246" i="5"/>
  <c r="AB246" i="5"/>
  <c r="AE246" i="5"/>
  <c r="AH246" i="5"/>
  <c r="S247" i="5"/>
  <c r="V247" i="5"/>
  <c r="Y247" i="5"/>
  <c r="AB247" i="5"/>
  <c r="AE247" i="5"/>
  <c r="AH247" i="5"/>
  <c r="S248" i="5"/>
  <c r="V248" i="5"/>
  <c r="Y248" i="5"/>
  <c r="AB248" i="5"/>
  <c r="AE248" i="5"/>
  <c r="AH248" i="5"/>
  <c r="S249" i="5"/>
  <c r="V249" i="5"/>
  <c r="Y249" i="5"/>
  <c r="AB249" i="5"/>
  <c r="AE249" i="5"/>
  <c r="AH249" i="5"/>
  <c r="S250" i="5"/>
  <c r="V250" i="5"/>
  <c r="Y250" i="5"/>
  <c r="AB250" i="5"/>
  <c r="AE250" i="5"/>
  <c r="AH250" i="5"/>
  <c r="S251" i="5"/>
  <c r="V251" i="5"/>
  <c r="Y251" i="5"/>
  <c r="AB251" i="5"/>
  <c r="AE251" i="5"/>
  <c r="AH251" i="5"/>
  <c r="S294" i="5"/>
  <c r="V294" i="5"/>
  <c r="Y294" i="5"/>
  <c r="AB294" i="5"/>
  <c r="AE294" i="5"/>
  <c r="AH294" i="5"/>
  <c r="S295" i="5"/>
  <c r="V295" i="5"/>
  <c r="Y295" i="5"/>
  <c r="AB295" i="5"/>
  <c r="AE295" i="5"/>
  <c r="AH295" i="5"/>
  <c r="S296" i="5"/>
  <c r="V296" i="5"/>
  <c r="Y296" i="5"/>
  <c r="AB296" i="5"/>
  <c r="AE296" i="5"/>
  <c r="AH296" i="5"/>
  <c r="S297" i="5"/>
  <c r="V297" i="5"/>
  <c r="Y297" i="5"/>
  <c r="AB297" i="5"/>
  <c r="AE297" i="5"/>
  <c r="AH297" i="5"/>
  <c r="W272" i="5"/>
  <c r="Y272" i="5"/>
  <c r="AF272" i="5"/>
  <c r="AH272" i="5"/>
  <c r="W273" i="5"/>
  <c r="Y273" i="5"/>
  <c r="AF273" i="5"/>
  <c r="AH273" i="5"/>
  <c r="W274" i="5"/>
  <c r="Y274" i="5"/>
  <c r="AF274" i="5"/>
  <c r="AH274" i="5"/>
  <c r="W275" i="5"/>
  <c r="Y275" i="5"/>
  <c r="AF275" i="5"/>
  <c r="AH275" i="5"/>
  <c r="V255" i="5"/>
  <c r="Z255" i="5"/>
  <c r="AE255" i="5"/>
  <c r="AI255" i="5"/>
  <c r="V256" i="5"/>
  <c r="Z256" i="5"/>
  <c r="AE256" i="5"/>
  <c r="AI256" i="5"/>
  <c r="V257" i="5"/>
  <c r="Z257" i="5"/>
  <c r="AE257" i="5"/>
  <c r="AI257" i="5"/>
  <c r="V258" i="5"/>
  <c r="Z258" i="5"/>
  <c r="AE258" i="5"/>
  <c r="AI258" i="5"/>
  <c r="V259" i="5"/>
  <c r="Z259" i="5"/>
  <c r="AE259" i="5"/>
  <c r="AI259" i="5"/>
  <c r="V260" i="5"/>
  <c r="Z260" i="5"/>
  <c r="AE260" i="5"/>
  <c r="AI260" i="5"/>
  <c r="V261" i="5"/>
  <c r="Z261" i="5"/>
  <c r="AE261" i="5"/>
  <c r="AI261" i="5"/>
  <c r="V262" i="5"/>
  <c r="Z262" i="5"/>
  <c r="AE262" i="5"/>
  <c r="AI262" i="5"/>
  <c r="V263" i="5"/>
  <c r="Z263" i="5"/>
  <c r="AE263" i="5"/>
  <c r="AI263" i="5"/>
  <c r="V264" i="5"/>
  <c r="Z264" i="5"/>
  <c r="AE264" i="5"/>
  <c r="AI264" i="5"/>
  <c r="V265" i="5"/>
  <c r="Z265" i="5"/>
  <c r="AE265" i="5"/>
  <c r="AI265" i="5"/>
  <c r="V266" i="5"/>
  <c r="Z266" i="5"/>
  <c r="AE266" i="5"/>
  <c r="AI266" i="5"/>
  <c r="V267" i="5"/>
  <c r="Z267" i="5"/>
  <c r="AE267" i="5"/>
  <c r="AI267" i="5"/>
  <c r="V268" i="5"/>
  <c r="Z268" i="5"/>
  <c r="AE268" i="5"/>
  <c r="AI268" i="5"/>
  <c r="S277" i="5"/>
  <c r="V277" i="5"/>
  <c r="Y277" i="5"/>
  <c r="AB277" i="5"/>
  <c r="AE277" i="5"/>
  <c r="AH277" i="5"/>
  <c r="S278" i="5"/>
  <c r="V278" i="5"/>
  <c r="Y278" i="5"/>
  <c r="AB278" i="5"/>
  <c r="AE278" i="5"/>
  <c r="AH278" i="5"/>
  <c r="S279" i="5"/>
  <c r="V279" i="5"/>
  <c r="Y279" i="5"/>
  <c r="AB279" i="5"/>
  <c r="AE279" i="5"/>
  <c r="AH279" i="5"/>
  <c r="S280" i="5"/>
  <c r="V280" i="5"/>
  <c r="Y280" i="5"/>
  <c r="AB280" i="5"/>
  <c r="AE280" i="5"/>
  <c r="AH280" i="5"/>
  <c r="S281" i="5"/>
  <c r="V281" i="5"/>
  <c r="Y281" i="5"/>
  <c r="AB281" i="5"/>
  <c r="AE281" i="5"/>
  <c r="AH281" i="5"/>
  <c r="S282" i="5"/>
  <c r="V282" i="5"/>
  <c r="Y282" i="5"/>
  <c r="AB282" i="5"/>
  <c r="AE282" i="5"/>
  <c r="AH282" i="5"/>
  <c r="S283" i="5"/>
  <c r="V283" i="5"/>
  <c r="Y283" i="5"/>
  <c r="AB283" i="5"/>
  <c r="AE283" i="5"/>
  <c r="AH283" i="5"/>
  <c r="S234" i="5"/>
  <c r="V234" i="5"/>
  <c r="Y234" i="5"/>
  <c r="AB234" i="5"/>
  <c r="AE234" i="5"/>
  <c r="AH234" i="5"/>
  <c r="S235" i="5"/>
  <c r="V235" i="5"/>
  <c r="Y235" i="5"/>
  <c r="AB235" i="5"/>
  <c r="AE235" i="5"/>
  <c r="AH235" i="5"/>
  <c r="S236" i="5"/>
  <c r="V236" i="5"/>
  <c r="Y236" i="5"/>
  <c r="AB236" i="5"/>
  <c r="AE236" i="5"/>
  <c r="AH236" i="5"/>
  <c r="S237" i="5"/>
  <c r="V237" i="5"/>
  <c r="Y237" i="5"/>
  <c r="AB237" i="5"/>
  <c r="AE237" i="5"/>
  <c r="AH237" i="5"/>
  <c r="S302" i="5"/>
  <c r="S303" i="5" s="1"/>
  <c r="V302" i="5"/>
  <c r="V303" i="5" s="1"/>
  <c r="Y302" i="5"/>
  <c r="Y303" i="5" s="1"/>
  <c r="AB302" i="5"/>
  <c r="AB303" i="5" s="1"/>
  <c r="AE302" i="5"/>
  <c r="AE303" i="5" s="1"/>
  <c r="AH302" i="5"/>
  <c r="AH303" i="5" s="1"/>
  <c r="S300" i="5"/>
  <c r="V300" i="5"/>
  <c r="V301" i="5" s="1"/>
  <c r="Y300" i="5"/>
  <c r="Y301" i="5" s="1"/>
  <c r="AB300" i="5"/>
  <c r="AB301" i="5" s="1"/>
  <c r="AE300" i="5"/>
  <c r="AE301" i="5" s="1"/>
  <c r="AH300" i="5"/>
  <c r="AH301" i="5" s="1"/>
  <c r="W328" i="5"/>
  <c r="Y328" i="5"/>
  <c r="AF328" i="5"/>
  <c r="AH328" i="5"/>
  <c r="S333" i="5"/>
  <c r="V333" i="5"/>
  <c r="Y333" i="5"/>
  <c r="AB333" i="5"/>
  <c r="AE333" i="5"/>
  <c r="AH333" i="5"/>
  <c r="S334" i="5"/>
  <c r="V334" i="5"/>
  <c r="Y334" i="5"/>
  <c r="AB334" i="5"/>
  <c r="AE334" i="5"/>
  <c r="AH334" i="5"/>
  <c r="S335" i="5"/>
  <c r="V335" i="5"/>
  <c r="Y335" i="5"/>
  <c r="AB335" i="5"/>
  <c r="AE335" i="5"/>
  <c r="AH335" i="5"/>
  <c r="W329" i="5"/>
  <c r="Y329" i="5"/>
  <c r="AF329" i="5"/>
  <c r="AH329" i="5"/>
  <c r="V318" i="5"/>
  <c r="Z318" i="5"/>
  <c r="AE318" i="5"/>
  <c r="AI318" i="5"/>
  <c r="V319" i="5"/>
  <c r="Z319" i="5"/>
  <c r="AE319" i="5"/>
  <c r="AI319" i="5"/>
  <c r="S305" i="5"/>
  <c r="V305" i="5"/>
  <c r="Y305" i="5"/>
  <c r="AB305" i="5"/>
  <c r="AE305" i="5"/>
  <c r="AH305" i="5"/>
  <c r="S306" i="5"/>
  <c r="V306" i="5"/>
  <c r="Y306" i="5"/>
  <c r="AB306" i="5"/>
  <c r="AE306" i="5"/>
  <c r="AH306" i="5"/>
  <c r="S307" i="5"/>
  <c r="V307" i="5"/>
  <c r="Y307" i="5"/>
  <c r="AB307" i="5"/>
  <c r="AE307" i="5"/>
  <c r="AH307" i="5"/>
  <c r="S308" i="5"/>
  <c r="V308" i="5"/>
  <c r="Y308" i="5"/>
  <c r="AB308" i="5"/>
  <c r="AE308" i="5"/>
  <c r="AH308" i="5"/>
  <c r="S309" i="5"/>
  <c r="V309" i="5"/>
  <c r="Y309" i="5"/>
  <c r="AB309" i="5"/>
  <c r="AE309" i="5"/>
  <c r="AH309" i="5"/>
  <c r="S310" i="5"/>
  <c r="V310" i="5"/>
  <c r="Y310" i="5"/>
  <c r="AB310" i="5"/>
  <c r="AE310" i="5"/>
  <c r="AH310" i="5"/>
  <c r="V320" i="5"/>
  <c r="Z320" i="5"/>
  <c r="AE320" i="5"/>
  <c r="AI320" i="5"/>
  <c r="V321" i="5"/>
  <c r="Z321" i="5"/>
  <c r="AE321" i="5"/>
  <c r="AI321" i="5"/>
  <c r="V322" i="5"/>
  <c r="Z322" i="5"/>
  <c r="AE322" i="5"/>
  <c r="AI322" i="5"/>
  <c r="V323" i="5"/>
  <c r="Z323" i="5"/>
  <c r="AE323" i="5"/>
  <c r="AI323" i="5"/>
  <c r="V324" i="5"/>
  <c r="Z324" i="5"/>
  <c r="AE324" i="5"/>
  <c r="AI324" i="5"/>
  <c r="V325" i="5"/>
  <c r="Z325" i="5"/>
  <c r="AE325" i="5"/>
  <c r="AI325" i="5"/>
  <c r="V326" i="5"/>
  <c r="Z326" i="5"/>
  <c r="AE326" i="5"/>
  <c r="AI326" i="5"/>
  <c r="S331" i="5"/>
  <c r="S332" i="5" s="1"/>
  <c r="V331" i="5"/>
  <c r="V332" i="5" s="1"/>
  <c r="Y331" i="5"/>
  <c r="Y332" i="5" s="1"/>
  <c r="AB331" i="5"/>
  <c r="AB332" i="5" s="1"/>
  <c r="AE331" i="5"/>
  <c r="AE332" i="5" s="1"/>
  <c r="AH331" i="5"/>
  <c r="AH332" i="5" s="1"/>
  <c r="S311" i="5"/>
  <c r="V311" i="5"/>
  <c r="Y311" i="5"/>
  <c r="AB311" i="5"/>
  <c r="AE311" i="5"/>
  <c r="AH311" i="5"/>
  <c r="S312" i="5"/>
  <c r="V312" i="5"/>
  <c r="Y312" i="5"/>
  <c r="AB312" i="5"/>
  <c r="AE312" i="5"/>
  <c r="AH312" i="5"/>
  <c r="S313" i="5"/>
  <c r="V313" i="5"/>
  <c r="Y313" i="5"/>
  <c r="AB313" i="5"/>
  <c r="AE313" i="5"/>
  <c r="AH313" i="5"/>
  <c r="S314" i="5"/>
  <c r="V314" i="5"/>
  <c r="Y314" i="5"/>
  <c r="AB314" i="5"/>
  <c r="AE314" i="5"/>
  <c r="AH314" i="5"/>
  <c r="S315" i="5"/>
  <c r="V315" i="5"/>
  <c r="Y315" i="5"/>
  <c r="AB315" i="5"/>
  <c r="AE315" i="5"/>
  <c r="AH315" i="5"/>
  <c r="S316" i="5"/>
  <c r="V316" i="5"/>
  <c r="Y316" i="5"/>
  <c r="AB316" i="5"/>
  <c r="AE316" i="5"/>
  <c r="AH316" i="5"/>
  <c r="W351" i="5"/>
  <c r="Y351" i="5"/>
  <c r="AF351" i="5"/>
  <c r="AH351" i="5"/>
  <c r="S361" i="5"/>
  <c r="V361" i="5"/>
  <c r="Y361" i="5"/>
  <c r="AB361" i="5"/>
  <c r="AE361" i="5"/>
  <c r="AH361" i="5"/>
  <c r="S362" i="5"/>
  <c r="V362" i="5"/>
  <c r="Y362" i="5"/>
  <c r="AB362" i="5"/>
  <c r="AE362" i="5"/>
  <c r="AH362" i="5"/>
  <c r="S363" i="5"/>
  <c r="V363" i="5"/>
  <c r="Y363" i="5"/>
  <c r="AB363" i="5"/>
  <c r="AE363" i="5"/>
  <c r="AH363" i="5"/>
  <c r="S364" i="5"/>
  <c r="V364" i="5"/>
  <c r="Y364" i="5"/>
  <c r="AB364" i="5"/>
  <c r="AE364" i="5"/>
  <c r="AH364" i="5"/>
  <c r="W352" i="5"/>
  <c r="Y352" i="5"/>
  <c r="AF352" i="5"/>
  <c r="AH352" i="5"/>
  <c r="W353" i="5"/>
  <c r="Y353" i="5"/>
  <c r="AF353" i="5"/>
  <c r="AH353" i="5"/>
  <c r="V342" i="5"/>
  <c r="Z342" i="5"/>
  <c r="AE342" i="5"/>
  <c r="AI342" i="5"/>
  <c r="S338" i="5"/>
  <c r="V338" i="5"/>
  <c r="Y338" i="5"/>
  <c r="AB338" i="5"/>
  <c r="AE338" i="5"/>
  <c r="AH338" i="5"/>
  <c r="V343" i="5"/>
  <c r="Z343" i="5"/>
  <c r="AE343" i="5"/>
  <c r="AI343" i="5"/>
  <c r="V344" i="5"/>
  <c r="Z344" i="5"/>
  <c r="AE344" i="5"/>
  <c r="AI344" i="5"/>
  <c r="V345" i="5"/>
  <c r="Z345" i="5"/>
  <c r="AE345" i="5"/>
  <c r="AI345" i="5"/>
  <c r="V346" i="5"/>
  <c r="Z346" i="5"/>
  <c r="AE346" i="5"/>
  <c r="AI346" i="5"/>
  <c r="V347" i="5"/>
  <c r="Z347" i="5"/>
  <c r="AE347" i="5"/>
  <c r="AI347" i="5"/>
  <c r="V348" i="5"/>
  <c r="Z348" i="5"/>
  <c r="AE348" i="5"/>
  <c r="AI348" i="5"/>
  <c r="V349" i="5"/>
  <c r="Z349" i="5"/>
  <c r="AE349" i="5"/>
  <c r="AI349" i="5"/>
  <c r="S357" i="5"/>
  <c r="V357" i="5"/>
  <c r="Y357" i="5"/>
  <c r="AB357" i="5"/>
  <c r="AE357" i="5"/>
  <c r="AH357" i="5"/>
  <c r="S358" i="5"/>
  <c r="V358" i="5"/>
  <c r="Y358" i="5"/>
  <c r="AB358" i="5"/>
  <c r="AE358" i="5"/>
  <c r="AH358" i="5"/>
  <c r="S359" i="5"/>
  <c r="V359" i="5"/>
  <c r="Y359" i="5"/>
  <c r="AB359" i="5"/>
  <c r="AE359" i="5"/>
  <c r="AH359" i="5"/>
  <c r="S339" i="5"/>
  <c r="V339" i="5"/>
  <c r="Y339" i="5"/>
  <c r="AB339" i="5"/>
  <c r="AE339" i="5"/>
  <c r="AH339" i="5"/>
  <c r="S340" i="5"/>
  <c r="V340" i="5"/>
  <c r="Y340" i="5"/>
  <c r="AB340" i="5"/>
  <c r="AE340" i="5"/>
  <c r="AH340" i="5"/>
  <c r="S355" i="5"/>
  <c r="S356" i="5" s="1"/>
  <c r="V355" i="5"/>
  <c r="V356" i="5" s="1"/>
  <c r="Y355" i="5"/>
  <c r="Y356" i="5" s="1"/>
  <c r="AB355" i="5"/>
  <c r="AB356" i="5" s="1"/>
  <c r="AE355" i="5"/>
  <c r="AE356" i="5" s="1"/>
  <c r="AH355" i="5"/>
  <c r="AH356" i="5" s="1"/>
  <c r="S374" i="5"/>
  <c r="V374" i="5"/>
  <c r="Y374" i="5"/>
  <c r="AB374" i="5"/>
  <c r="AE374" i="5"/>
  <c r="AH374" i="5"/>
  <c r="S375" i="5"/>
  <c r="V375" i="5"/>
  <c r="Y375" i="5"/>
  <c r="AB375" i="5"/>
  <c r="AE375" i="5"/>
  <c r="AH375" i="5"/>
  <c r="S376" i="5"/>
  <c r="V376" i="5"/>
  <c r="Y376" i="5"/>
  <c r="AB376" i="5"/>
  <c r="AE376" i="5"/>
  <c r="AH376" i="5"/>
  <c r="S377" i="5"/>
  <c r="V377" i="5"/>
  <c r="Y377" i="5"/>
  <c r="AB377" i="5"/>
  <c r="AE377" i="5"/>
  <c r="AH377" i="5"/>
  <c r="S378" i="5"/>
  <c r="V378" i="5"/>
  <c r="Y378" i="5"/>
  <c r="AB378" i="5"/>
  <c r="AE378" i="5"/>
  <c r="AH378" i="5"/>
  <c r="S379" i="5"/>
  <c r="V379" i="5"/>
  <c r="Y379" i="5"/>
  <c r="AB379" i="5"/>
  <c r="AE379" i="5"/>
  <c r="AH379" i="5"/>
  <c r="S367" i="5"/>
  <c r="V367" i="5"/>
  <c r="Y367" i="5"/>
  <c r="AB367" i="5"/>
  <c r="AE367" i="5"/>
  <c r="AH367" i="5"/>
  <c r="S381" i="5"/>
  <c r="V381" i="5"/>
  <c r="Y381" i="5"/>
  <c r="AB381" i="5"/>
  <c r="AE381" i="5"/>
  <c r="AH381" i="5"/>
  <c r="S384" i="5"/>
  <c r="S385" i="5" s="1"/>
  <c r="V384" i="5"/>
  <c r="V385" i="5" s="1"/>
  <c r="Y384" i="5"/>
  <c r="Y385" i="5" s="1"/>
  <c r="AB384" i="5"/>
  <c r="AB385" i="5" s="1"/>
  <c r="AE384" i="5"/>
  <c r="AE385" i="5" s="1"/>
  <c r="AH384" i="5"/>
  <c r="AH385" i="5" s="1"/>
  <c r="S368" i="5"/>
  <c r="V368" i="5"/>
  <c r="Y368" i="5"/>
  <c r="AB368" i="5"/>
  <c r="AE368" i="5"/>
  <c r="AH368" i="5"/>
  <c r="S382" i="5"/>
  <c r="V382" i="5"/>
  <c r="Y382" i="5"/>
  <c r="AB382" i="5"/>
  <c r="AE382" i="5"/>
  <c r="AH382" i="5"/>
  <c r="V372" i="5"/>
  <c r="V373" i="5" s="1"/>
  <c r="Z372" i="5"/>
  <c r="Z373" i="5" s="1"/>
  <c r="AE372" i="5"/>
  <c r="AE373" i="5" s="1"/>
  <c r="AI372" i="5"/>
  <c r="AI373" i="5" s="1"/>
  <c r="S369" i="5"/>
  <c r="V369" i="5"/>
  <c r="Y369" i="5"/>
  <c r="AB369" i="5"/>
  <c r="AE369" i="5"/>
  <c r="AH369" i="5"/>
  <c r="S370" i="5"/>
  <c r="V370" i="5"/>
  <c r="Y370" i="5"/>
  <c r="AB370" i="5"/>
  <c r="AE370" i="5"/>
  <c r="AH370" i="5"/>
  <c r="S392" i="5"/>
  <c r="V392" i="5"/>
  <c r="Y392" i="5"/>
  <c r="AB392" i="5"/>
  <c r="AE392" i="5"/>
  <c r="AH392" i="5"/>
  <c r="S393" i="5"/>
  <c r="V393" i="5"/>
  <c r="Y393" i="5"/>
  <c r="AB393" i="5"/>
  <c r="AE393" i="5"/>
  <c r="AH393" i="5"/>
  <c r="V389" i="5"/>
  <c r="Z389" i="5"/>
  <c r="AE389" i="5"/>
  <c r="AI389" i="5"/>
  <c r="V390" i="5"/>
  <c r="Z390" i="5"/>
  <c r="AE390" i="5"/>
  <c r="AI390" i="5"/>
  <c r="S387" i="5"/>
  <c r="V387" i="5"/>
  <c r="V388" i="5" s="1"/>
  <c r="Y387" i="5"/>
  <c r="Y388" i="5" s="1"/>
  <c r="AB387" i="5"/>
  <c r="AB388" i="5" s="1"/>
  <c r="AE387" i="5"/>
  <c r="AH387" i="5"/>
  <c r="AH388" i="5" s="1"/>
  <c r="S409" i="5"/>
  <c r="S410" i="5" s="1"/>
  <c r="V409" i="5"/>
  <c r="V410" i="5" s="1"/>
  <c r="Y409" i="5"/>
  <c r="Y410" i="5" s="1"/>
  <c r="AB409" i="5"/>
  <c r="AB410" i="5" s="1"/>
  <c r="AE409" i="5"/>
  <c r="AE410" i="5" s="1"/>
  <c r="AH409" i="5"/>
  <c r="AH410" i="5" s="1"/>
  <c r="S411" i="5"/>
  <c r="S412" i="5" s="1"/>
  <c r="V411" i="5"/>
  <c r="V412" i="5" s="1"/>
  <c r="Y411" i="5"/>
  <c r="Y412" i="5" s="1"/>
  <c r="AB411" i="5"/>
  <c r="AB412" i="5" s="1"/>
  <c r="AE411" i="5"/>
  <c r="AE412" i="5" s="1"/>
  <c r="AH411" i="5"/>
  <c r="AH412" i="5" s="1"/>
  <c r="W404" i="5"/>
  <c r="W405" i="5" s="1"/>
  <c r="Y404" i="5"/>
  <c r="Y405" i="5" s="1"/>
  <c r="AF404" i="5"/>
  <c r="AF405" i="5" s="1"/>
  <c r="AH404" i="5"/>
  <c r="AH405" i="5" s="1"/>
  <c r="V398" i="5"/>
  <c r="Z398" i="5"/>
  <c r="AE398" i="5"/>
  <c r="AI398" i="5"/>
  <c r="V399" i="5"/>
  <c r="Z399" i="5"/>
  <c r="AE399" i="5"/>
  <c r="AI399" i="5"/>
  <c r="V400" i="5"/>
  <c r="Z400" i="5"/>
  <c r="AE400" i="5"/>
  <c r="AI400" i="5"/>
  <c r="V401" i="5"/>
  <c r="Z401" i="5"/>
  <c r="AE401" i="5"/>
  <c r="AI401" i="5"/>
  <c r="S396" i="5"/>
  <c r="S397" i="5" s="1"/>
  <c r="V396" i="5"/>
  <c r="V397" i="5" s="1"/>
  <c r="Y396" i="5"/>
  <c r="Y397" i="5" s="1"/>
  <c r="AB396" i="5"/>
  <c r="AE396" i="5"/>
  <c r="AE397" i="5" s="1"/>
  <c r="AH396" i="5"/>
  <c r="AH397" i="5" s="1"/>
  <c r="V402" i="5"/>
  <c r="Z402" i="5"/>
  <c r="AE402" i="5"/>
  <c r="AI402" i="5"/>
  <c r="S406" i="5"/>
  <c r="V406" i="5"/>
  <c r="Y406" i="5"/>
  <c r="AB406" i="5"/>
  <c r="AE406" i="5"/>
  <c r="AH406" i="5"/>
  <c r="S407" i="5"/>
  <c r="V407" i="5"/>
  <c r="Y407" i="5"/>
  <c r="AB407" i="5"/>
  <c r="AE407" i="5"/>
  <c r="AH407" i="5"/>
  <c r="S435" i="5"/>
  <c r="V435" i="5"/>
  <c r="Y435" i="5"/>
  <c r="AB435" i="5"/>
  <c r="AE435" i="5"/>
  <c r="AH435" i="5"/>
  <c r="S417" i="5"/>
  <c r="V417" i="5"/>
  <c r="Y417" i="5"/>
  <c r="AB417" i="5"/>
  <c r="AE417" i="5"/>
  <c r="AH417" i="5"/>
  <c r="S436" i="5"/>
  <c r="V436" i="5"/>
  <c r="Y436" i="5"/>
  <c r="AB436" i="5"/>
  <c r="AE436" i="5"/>
  <c r="AH436" i="5"/>
  <c r="S437" i="5"/>
  <c r="V437" i="5"/>
  <c r="Y437" i="5"/>
  <c r="AB437" i="5"/>
  <c r="AE437" i="5"/>
  <c r="AH437" i="5"/>
  <c r="S438" i="5"/>
  <c r="V438" i="5"/>
  <c r="Y438" i="5"/>
  <c r="AB438" i="5"/>
  <c r="AE438" i="5"/>
  <c r="AH438" i="5"/>
  <c r="S439" i="5"/>
  <c r="V439" i="5"/>
  <c r="Y439" i="5"/>
  <c r="AB439" i="5"/>
  <c r="AE439" i="5"/>
  <c r="AH439" i="5"/>
  <c r="S440" i="5"/>
  <c r="V440" i="5"/>
  <c r="Y440" i="5"/>
  <c r="AB440" i="5"/>
  <c r="AE440" i="5"/>
  <c r="AH440" i="5"/>
  <c r="S441" i="5"/>
  <c r="V441" i="5"/>
  <c r="Y441" i="5"/>
  <c r="AB441" i="5"/>
  <c r="AE441" i="5"/>
  <c r="AH441" i="5"/>
  <c r="S442" i="5"/>
  <c r="V442" i="5"/>
  <c r="Y442" i="5"/>
  <c r="AB442" i="5"/>
  <c r="AE442" i="5"/>
  <c r="AH442" i="5"/>
  <c r="S443" i="5"/>
  <c r="V443" i="5"/>
  <c r="Y443" i="5"/>
  <c r="AB443" i="5"/>
  <c r="AE443" i="5"/>
  <c r="AH443" i="5"/>
  <c r="S418" i="5"/>
  <c r="V418" i="5"/>
  <c r="Y418" i="5"/>
  <c r="AB418" i="5"/>
  <c r="AE418" i="5"/>
  <c r="AH418" i="5"/>
  <c r="S429" i="5"/>
  <c r="S430" i="5" s="1"/>
  <c r="V429" i="5"/>
  <c r="V430" i="5" s="1"/>
  <c r="Y429" i="5"/>
  <c r="Y430" i="5" s="1"/>
  <c r="AB429" i="5"/>
  <c r="AB430" i="5" s="1"/>
  <c r="AE429" i="5"/>
  <c r="AE430" i="5" s="1"/>
  <c r="AH429" i="5"/>
  <c r="AH430" i="5" s="1"/>
  <c r="S419" i="5"/>
  <c r="V419" i="5"/>
  <c r="Y419" i="5"/>
  <c r="AB419" i="5"/>
  <c r="AE419" i="5"/>
  <c r="AH419" i="5"/>
  <c r="S420" i="5"/>
  <c r="V420" i="5"/>
  <c r="Y420" i="5"/>
  <c r="AB420" i="5"/>
  <c r="AE420" i="5"/>
  <c r="AH420" i="5"/>
  <c r="S425" i="5"/>
  <c r="S426" i="5" s="1"/>
  <c r="V425" i="5"/>
  <c r="V426" i="5" s="1"/>
  <c r="Y425" i="5"/>
  <c r="Y426" i="5" s="1"/>
  <c r="AB425" i="5"/>
  <c r="AB426" i="5" s="1"/>
  <c r="AE425" i="5"/>
  <c r="AE426" i="5" s="1"/>
  <c r="AH425" i="5"/>
  <c r="AH426" i="5" s="1"/>
  <c r="S427" i="5"/>
  <c r="S428" i="5" s="1"/>
  <c r="V427" i="5"/>
  <c r="V428" i="5" s="1"/>
  <c r="Y427" i="5"/>
  <c r="Y428" i="5" s="1"/>
  <c r="AB427" i="5"/>
  <c r="AB428" i="5" s="1"/>
  <c r="AE427" i="5"/>
  <c r="AE428" i="5" s="1"/>
  <c r="AH427" i="5"/>
  <c r="AH428" i="5" s="1"/>
  <c r="S414" i="5"/>
  <c r="V414" i="5"/>
  <c r="Y414" i="5"/>
  <c r="AB414" i="5"/>
  <c r="AE414" i="5"/>
  <c r="AH414" i="5"/>
  <c r="S421" i="5"/>
  <c r="V421" i="5"/>
  <c r="Y421" i="5"/>
  <c r="AB421" i="5"/>
  <c r="AE421" i="5"/>
  <c r="AH421" i="5"/>
  <c r="S422" i="5"/>
  <c r="V422" i="5"/>
  <c r="Y422" i="5"/>
  <c r="AB422" i="5"/>
  <c r="AE422" i="5"/>
  <c r="AH422" i="5"/>
  <c r="S423" i="5"/>
  <c r="V423" i="5"/>
  <c r="Y423" i="5"/>
  <c r="AB423" i="5"/>
  <c r="AE423" i="5"/>
  <c r="AH423" i="5"/>
  <c r="S445" i="5"/>
  <c r="V445" i="5"/>
  <c r="Y445" i="5"/>
  <c r="AB445" i="5"/>
  <c r="AE445" i="5"/>
  <c r="AH445" i="5"/>
  <c r="S446" i="5"/>
  <c r="V446" i="5"/>
  <c r="Y446" i="5"/>
  <c r="AB446" i="5"/>
  <c r="AE446" i="5"/>
  <c r="AH446" i="5"/>
  <c r="V431" i="5"/>
  <c r="Z431" i="5"/>
  <c r="AE431" i="5"/>
  <c r="AI431" i="5"/>
  <c r="V432" i="5"/>
  <c r="Z432" i="5"/>
  <c r="AE432" i="5"/>
  <c r="AI432" i="5"/>
  <c r="V433" i="5"/>
  <c r="Z433" i="5"/>
  <c r="AE433" i="5"/>
  <c r="AI433" i="5"/>
  <c r="S415" i="5"/>
  <c r="V415" i="5"/>
  <c r="Y415" i="5"/>
  <c r="AB415" i="5"/>
  <c r="AE415" i="5"/>
  <c r="AH415" i="5"/>
  <c r="V451" i="5"/>
  <c r="Z451" i="5"/>
  <c r="AE451" i="5"/>
  <c r="AI451" i="5"/>
  <c r="V452" i="5"/>
  <c r="Z452" i="5"/>
  <c r="AE452" i="5"/>
  <c r="AI452" i="5"/>
  <c r="S454" i="5"/>
  <c r="S455" i="5" s="1"/>
  <c r="V454" i="5"/>
  <c r="V455" i="5" s="1"/>
  <c r="Y454" i="5"/>
  <c r="Y455" i="5" s="1"/>
  <c r="AB454" i="5"/>
  <c r="AB455" i="5" s="1"/>
  <c r="AE454" i="5"/>
  <c r="AE455" i="5" s="1"/>
  <c r="AH454" i="5"/>
  <c r="AH455" i="5" s="1"/>
  <c r="S449" i="5"/>
  <c r="V449" i="5"/>
  <c r="V450" i="5" s="1"/>
  <c r="Y449" i="5"/>
  <c r="Y450" i="5" s="1"/>
  <c r="AB449" i="5"/>
  <c r="AB450" i="5" s="1"/>
  <c r="AE449" i="5"/>
  <c r="AH449" i="5"/>
  <c r="S457" i="5"/>
  <c r="S458" i="5" s="1"/>
  <c r="V457" i="5"/>
  <c r="V458" i="5" s="1"/>
  <c r="Y457" i="5"/>
  <c r="AB457" i="5"/>
  <c r="AE457" i="5"/>
  <c r="AE458" i="5" s="1"/>
  <c r="AH457" i="5"/>
  <c r="AH458" i="5" s="1"/>
  <c r="S460" i="5"/>
  <c r="V460" i="5"/>
  <c r="Y460" i="5"/>
  <c r="AB460" i="5"/>
  <c r="AE460" i="5"/>
  <c r="AH460" i="5"/>
  <c r="S461" i="5"/>
  <c r="V461" i="5"/>
  <c r="Y461" i="5"/>
  <c r="AB461" i="5"/>
  <c r="AE461" i="5"/>
  <c r="AH461" i="5"/>
  <c r="S462" i="5"/>
  <c r="V462" i="5"/>
  <c r="Y462" i="5"/>
  <c r="AB462" i="5"/>
  <c r="AE462" i="5"/>
  <c r="AH462" i="5"/>
  <c r="S469" i="5"/>
  <c r="V469" i="5"/>
  <c r="Y469" i="5"/>
  <c r="AB469" i="5"/>
  <c r="AE469" i="5"/>
  <c r="AH469" i="5"/>
  <c r="S479" i="5"/>
  <c r="S480" i="5" s="1"/>
  <c r="V479" i="5"/>
  <c r="V480" i="5" s="1"/>
  <c r="Y479" i="5"/>
  <c r="Y480" i="5" s="1"/>
  <c r="AB479" i="5"/>
  <c r="AB480" i="5" s="1"/>
  <c r="AE479" i="5"/>
  <c r="AE480" i="5" s="1"/>
  <c r="AH479" i="5"/>
  <c r="AH480" i="5" s="1"/>
  <c r="S470" i="5"/>
  <c r="V470" i="5"/>
  <c r="Y470" i="5"/>
  <c r="AB470" i="5"/>
  <c r="AE470" i="5"/>
  <c r="AH470" i="5"/>
  <c r="S471" i="5"/>
  <c r="V471" i="5"/>
  <c r="Y471" i="5"/>
  <c r="AB471" i="5"/>
  <c r="AE471" i="5"/>
  <c r="AH471" i="5"/>
  <c r="S472" i="5"/>
  <c r="V472" i="5"/>
  <c r="Y472" i="5"/>
  <c r="AB472" i="5"/>
  <c r="AE472" i="5"/>
  <c r="AH472" i="5"/>
  <c r="S473" i="5"/>
  <c r="V473" i="5"/>
  <c r="Y473" i="5"/>
  <c r="AB473" i="5"/>
  <c r="AE473" i="5"/>
  <c r="AH473" i="5"/>
  <c r="S474" i="5"/>
  <c r="V474" i="5"/>
  <c r="Y474" i="5"/>
  <c r="AB474" i="5"/>
  <c r="AE474" i="5"/>
  <c r="AH474" i="5"/>
  <c r="S475" i="5"/>
  <c r="V475" i="5"/>
  <c r="Y475" i="5"/>
  <c r="AB475" i="5"/>
  <c r="AE475" i="5"/>
  <c r="AH475" i="5"/>
  <c r="S476" i="5"/>
  <c r="V476" i="5"/>
  <c r="Y476" i="5"/>
  <c r="AB476" i="5"/>
  <c r="AE476" i="5"/>
  <c r="AH476" i="5"/>
  <c r="S477" i="5"/>
  <c r="V477" i="5"/>
  <c r="Y477" i="5"/>
  <c r="AB477" i="5"/>
  <c r="AE477" i="5"/>
  <c r="AH477" i="5"/>
  <c r="V481" i="5"/>
  <c r="Z481" i="5"/>
  <c r="AE481" i="5"/>
  <c r="AI481" i="5"/>
  <c r="V482" i="5"/>
  <c r="Z482" i="5"/>
  <c r="AE482" i="5"/>
  <c r="AI482" i="5"/>
  <c r="S465" i="5"/>
  <c r="V465" i="5"/>
  <c r="Y465" i="5"/>
  <c r="AB465" i="5"/>
  <c r="AE465" i="5"/>
  <c r="AH465" i="5"/>
  <c r="S466" i="5"/>
  <c r="V466" i="5"/>
  <c r="Y466" i="5"/>
  <c r="AB466" i="5"/>
  <c r="AE466" i="5"/>
  <c r="AH466" i="5"/>
  <c r="S467" i="5"/>
  <c r="V467" i="5"/>
  <c r="Y467" i="5"/>
  <c r="AB467" i="5"/>
  <c r="AE467" i="5"/>
  <c r="AH467" i="5"/>
  <c r="S493" i="5"/>
  <c r="S494" i="5" s="1"/>
  <c r="V493" i="5"/>
  <c r="V494" i="5" s="1"/>
  <c r="Y493" i="5"/>
  <c r="Y494" i="5" s="1"/>
  <c r="AB493" i="5"/>
  <c r="AB494" i="5" s="1"/>
  <c r="AE493" i="5"/>
  <c r="AE494" i="5" s="1"/>
  <c r="AH493" i="5"/>
  <c r="AH494" i="5" s="1"/>
  <c r="S488" i="5"/>
  <c r="S489" i="5" s="1"/>
  <c r="V488" i="5"/>
  <c r="V489" i="5" s="1"/>
  <c r="Y488" i="5"/>
  <c r="Y489" i="5" s="1"/>
  <c r="AB488" i="5"/>
  <c r="AB489" i="5" s="1"/>
  <c r="AE488" i="5"/>
  <c r="AE489" i="5" s="1"/>
  <c r="AH488" i="5"/>
  <c r="AH489" i="5" s="1"/>
  <c r="S490" i="5"/>
  <c r="V490" i="5"/>
  <c r="Y490" i="5"/>
  <c r="AB490" i="5"/>
  <c r="AE490" i="5"/>
  <c r="AH490" i="5"/>
  <c r="S491" i="5"/>
  <c r="V491" i="5"/>
  <c r="Y491" i="5"/>
  <c r="AB491" i="5"/>
  <c r="AE491" i="5"/>
  <c r="AH491" i="5"/>
  <c r="S485" i="5"/>
  <c r="V485" i="5"/>
  <c r="Y485" i="5"/>
  <c r="AB485" i="5"/>
  <c r="AE485" i="5"/>
  <c r="AH485" i="5"/>
  <c r="V495" i="5"/>
  <c r="V496" i="5" s="1"/>
  <c r="Z495" i="5"/>
  <c r="Z496" i="5" s="1"/>
  <c r="AE495" i="5"/>
  <c r="AE496" i="5" s="1"/>
  <c r="AI495" i="5"/>
  <c r="AI496" i="5" s="1"/>
  <c r="S486" i="5"/>
  <c r="V486" i="5"/>
  <c r="Y486" i="5"/>
  <c r="AB486" i="5"/>
  <c r="AE486" i="5"/>
  <c r="AH486" i="5"/>
  <c r="S498" i="5"/>
  <c r="S500" i="5" s="1"/>
  <c r="V498" i="5"/>
  <c r="Y498" i="5"/>
  <c r="Y499" i="5" s="1"/>
  <c r="AB498" i="5"/>
  <c r="AB499" i="5" s="1"/>
  <c r="AE498" i="5"/>
  <c r="AH498" i="5"/>
  <c r="S519" i="5"/>
  <c r="V519" i="5"/>
  <c r="Y519" i="5"/>
  <c r="AB519" i="5"/>
  <c r="AE519" i="5"/>
  <c r="AH519" i="5"/>
  <c r="S503" i="5"/>
  <c r="V503" i="5"/>
  <c r="Y503" i="5"/>
  <c r="AB503" i="5"/>
  <c r="AE503" i="5"/>
  <c r="AH503" i="5"/>
  <c r="S504" i="5"/>
  <c r="V504" i="5"/>
  <c r="Y504" i="5"/>
  <c r="AB504" i="5"/>
  <c r="AE504" i="5"/>
  <c r="AH504" i="5"/>
  <c r="S505" i="5"/>
  <c r="V505" i="5"/>
  <c r="Y505" i="5"/>
  <c r="AB505" i="5"/>
  <c r="AE505" i="5"/>
  <c r="AH505" i="5"/>
  <c r="S520" i="5"/>
  <c r="V520" i="5"/>
  <c r="Y520" i="5"/>
  <c r="AB520" i="5"/>
  <c r="AE520" i="5"/>
  <c r="AH520" i="5"/>
  <c r="S501" i="5"/>
  <c r="V501" i="5"/>
  <c r="V502" i="5" s="1"/>
  <c r="Y501" i="5"/>
  <c r="Y502" i="5" s="1"/>
  <c r="AB501" i="5"/>
  <c r="AE501" i="5"/>
  <c r="AH501" i="5"/>
  <c r="AH502" i="5" s="1"/>
  <c r="S522" i="5"/>
  <c r="V522" i="5"/>
  <c r="Y522" i="5"/>
  <c r="AB522" i="5"/>
  <c r="AE522" i="5"/>
  <c r="AH522" i="5"/>
  <c r="S523" i="5"/>
  <c r="V523" i="5"/>
  <c r="Y523" i="5"/>
  <c r="AB523" i="5"/>
  <c r="AE523" i="5"/>
  <c r="AH523" i="5"/>
  <c r="S524" i="5"/>
  <c r="V524" i="5"/>
  <c r="Y524" i="5"/>
  <c r="AB524" i="5"/>
  <c r="AE524" i="5"/>
  <c r="AH524" i="5"/>
  <c r="S506" i="5"/>
  <c r="V506" i="5"/>
  <c r="Y506" i="5"/>
  <c r="AB506" i="5"/>
  <c r="AE506" i="5"/>
  <c r="AH506" i="5"/>
  <c r="S507" i="5"/>
  <c r="V507" i="5"/>
  <c r="Y507" i="5"/>
  <c r="AB507" i="5"/>
  <c r="AE507" i="5"/>
  <c r="AH507" i="5"/>
  <c r="S508" i="5"/>
  <c r="V508" i="5"/>
  <c r="Y508" i="5"/>
  <c r="AB508" i="5"/>
  <c r="AE508" i="5"/>
  <c r="AH508" i="5"/>
  <c r="S509" i="5"/>
  <c r="V509" i="5"/>
  <c r="Y509" i="5"/>
  <c r="AB509" i="5"/>
  <c r="AE509" i="5"/>
  <c r="AH509" i="5"/>
  <c r="S510" i="5"/>
  <c r="V510" i="5"/>
  <c r="Y510" i="5"/>
  <c r="AB510" i="5"/>
  <c r="AE510" i="5"/>
  <c r="AH510" i="5"/>
  <c r="S511" i="5"/>
  <c r="V511" i="5"/>
  <c r="Y511" i="5"/>
  <c r="AB511" i="5"/>
  <c r="AE511" i="5"/>
  <c r="AH511" i="5"/>
  <c r="S512" i="5"/>
  <c r="V512" i="5"/>
  <c r="Y512" i="5"/>
  <c r="AB512" i="5"/>
  <c r="AE512" i="5"/>
  <c r="AH512" i="5"/>
  <c r="S513" i="5"/>
  <c r="V513" i="5"/>
  <c r="Y513" i="5"/>
  <c r="AB513" i="5"/>
  <c r="AE513" i="5"/>
  <c r="AH513" i="5"/>
  <c r="S514" i="5"/>
  <c r="V514" i="5"/>
  <c r="Y514" i="5"/>
  <c r="AB514" i="5"/>
  <c r="AE514" i="5"/>
  <c r="AH514" i="5"/>
  <c r="W536" i="5"/>
  <c r="Y536" i="5"/>
  <c r="AF536" i="5"/>
  <c r="AH536" i="5"/>
  <c r="W537" i="5"/>
  <c r="Y537" i="5"/>
  <c r="AF537" i="5"/>
  <c r="AH537" i="5"/>
  <c r="W538" i="5"/>
  <c r="Y538" i="5"/>
  <c r="AF538" i="5"/>
  <c r="AH538" i="5"/>
  <c r="W539" i="5"/>
  <c r="Y539" i="5"/>
  <c r="AF539" i="5"/>
  <c r="AH539" i="5"/>
  <c r="W540" i="5"/>
  <c r="Y540" i="5"/>
  <c r="AF540" i="5"/>
  <c r="AH540" i="5"/>
  <c r="W541" i="5"/>
  <c r="Y541" i="5"/>
  <c r="AF541" i="5"/>
  <c r="AH541" i="5"/>
  <c r="V528" i="5"/>
  <c r="Z528" i="5"/>
  <c r="AE528" i="5"/>
  <c r="AI528" i="5"/>
  <c r="V529" i="5"/>
  <c r="Z529" i="5"/>
  <c r="AE529" i="5"/>
  <c r="AI529" i="5"/>
  <c r="V530" i="5"/>
  <c r="Z530" i="5"/>
  <c r="AE530" i="5"/>
  <c r="AI530" i="5"/>
  <c r="V531" i="5"/>
  <c r="Z531" i="5"/>
  <c r="AE531" i="5"/>
  <c r="AI531" i="5"/>
  <c r="V532" i="5"/>
  <c r="Z532" i="5"/>
  <c r="AE532" i="5"/>
  <c r="AI532" i="5"/>
  <c r="V533" i="5"/>
  <c r="Z533" i="5"/>
  <c r="AE533" i="5"/>
  <c r="AI533" i="5"/>
  <c r="V534" i="5"/>
  <c r="Z534" i="5"/>
  <c r="AE534" i="5"/>
  <c r="AI534" i="5"/>
  <c r="S525" i="5"/>
  <c r="V525" i="5"/>
  <c r="Y525" i="5"/>
  <c r="AB525" i="5"/>
  <c r="AE525" i="5"/>
  <c r="AH525" i="5"/>
  <c r="S526" i="5"/>
  <c r="V526" i="5"/>
  <c r="Y526" i="5"/>
  <c r="AB526" i="5"/>
  <c r="AE526" i="5"/>
  <c r="AH526" i="5"/>
  <c r="W542" i="5"/>
  <c r="Y542" i="5"/>
  <c r="AF542" i="5"/>
  <c r="AH542" i="5"/>
  <c r="S515" i="5"/>
  <c r="V515" i="5"/>
  <c r="Y515" i="5"/>
  <c r="AB515" i="5"/>
  <c r="AE515" i="5"/>
  <c r="AH515" i="5"/>
  <c r="S516" i="5"/>
  <c r="V516" i="5"/>
  <c r="Y516" i="5"/>
  <c r="AB516" i="5"/>
  <c r="AE516" i="5"/>
  <c r="AH516" i="5"/>
  <c r="S517" i="5"/>
  <c r="V517" i="5"/>
  <c r="Y517" i="5"/>
  <c r="AB517" i="5"/>
  <c r="AE517" i="5"/>
  <c r="AH517" i="5"/>
  <c r="S545" i="5"/>
  <c r="V545" i="5"/>
  <c r="Y545" i="5"/>
  <c r="AB545" i="5"/>
  <c r="AE545" i="5"/>
  <c r="AH545" i="5"/>
  <c r="S546" i="5"/>
  <c r="V546" i="5"/>
  <c r="Y546" i="5"/>
  <c r="AB546" i="5"/>
  <c r="AE546" i="5"/>
  <c r="AH546" i="5"/>
  <c r="S547" i="5"/>
  <c r="V547" i="5"/>
  <c r="Y547" i="5"/>
  <c r="AB547" i="5"/>
  <c r="AE547" i="5"/>
  <c r="AH547" i="5"/>
  <c r="S548" i="5"/>
  <c r="V548" i="5"/>
  <c r="Y548" i="5"/>
  <c r="AB548" i="5"/>
  <c r="AE548" i="5"/>
  <c r="AH548" i="5"/>
  <c r="S549" i="5"/>
  <c r="V549" i="5"/>
  <c r="Y549" i="5"/>
  <c r="AB549" i="5"/>
  <c r="AE549" i="5"/>
  <c r="AH549" i="5"/>
  <c r="S550" i="5"/>
  <c r="V550" i="5"/>
  <c r="Y550" i="5"/>
  <c r="AB550" i="5"/>
  <c r="AE550" i="5"/>
  <c r="AH550" i="5"/>
  <c r="S553" i="5"/>
  <c r="S554" i="5" s="1"/>
  <c r="V553" i="5"/>
  <c r="Y553" i="5"/>
  <c r="Y554" i="5" s="1"/>
  <c r="AB553" i="5"/>
  <c r="AE553" i="5"/>
  <c r="AE554" i="5" s="1"/>
  <c r="AH553" i="5"/>
  <c r="S556" i="5"/>
  <c r="S557" i="5" s="1"/>
  <c r="V556" i="5"/>
  <c r="Y556" i="5"/>
  <c r="AB556" i="5"/>
  <c r="AE556" i="5"/>
  <c r="AH556" i="5"/>
  <c r="S561" i="5"/>
  <c r="V561" i="5"/>
  <c r="Y561" i="5"/>
  <c r="AB561" i="5"/>
  <c r="AE561" i="5"/>
  <c r="AH561" i="5"/>
  <c r="S562" i="5"/>
  <c r="V562" i="5"/>
  <c r="Y562" i="5"/>
  <c r="AB562" i="5"/>
  <c r="AE562" i="5"/>
  <c r="AH562" i="5"/>
  <c r="S563" i="5"/>
  <c r="V563" i="5"/>
  <c r="Y563" i="5"/>
  <c r="AB563" i="5"/>
  <c r="AE563" i="5"/>
  <c r="AH563" i="5"/>
  <c r="S564" i="5"/>
  <c r="V564" i="5"/>
  <c r="Y564" i="5"/>
  <c r="AB564" i="5"/>
  <c r="AE564" i="5"/>
  <c r="AH564" i="5"/>
  <c r="S565" i="5"/>
  <c r="V565" i="5"/>
  <c r="Y565" i="5"/>
  <c r="AB565" i="5"/>
  <c r="AE565" i="5"/>
  <c r="AH565" i="5"/>
  <c r="S580" i="5"/>
  <c r="V580" i="5"/>
  <c r="Y580" i="5"/>
  <c r="AB580" i="5"/>
  <c r="AE580" i="5"/>
  <c r="AH580" i="5"/>
  <c r="S581" i="5"/>
  <c r="V581" i="5"/>
  <c r="Y581" i="5"/>
  <c r="AB581" i="5"/>
  <c r="AE581" i="5"/>
  <c r="AH581" i="5"/>
  <c r="S582" i="5"/>
  <c r="V582" i="5"/>
  <c r="Y582" i="5"/>
  <c r="AB582" i="5"/>
  <c r="AE582" i="5"/>
  <c r="AH582" i="5"/>
  <c r="S566" i="5"/>
  <c r="V566" i="5"/>
  <c r="Y566" i="5"/>
  <c r="AB566" i="5"/>
  <c r="AE566" i="5"/>
  <c r="AH566" i="5"/>
  <c r="S567" i="5"/>
  <c r="V567" i="5"/>
  <c r="Y567" i="5"/>
  <c r="AB567" i="5"/>
  <c r="AE567" i="5"/>
  <c r="AH567" i="5"/>
  <c r="S568" i="5"/>
  <c r="V568" i="5"/>
  <c r="Y568" i="5"/>
  <c r="AB568" i="5"/>
  <c r="AE568" i="5"/>
  <c r="AH568" i="5"/>
  <c r="S569" i="5"/>
  <c r="V569" i="5"/>
  <c r="Y569" i="5"/>
  <c r="AB569" i="5"/>
  <c r="AE569" i="5"/>
  <c r="AH569" i="5"/>
  <c r="S583" i="5"/>
  <c r="V583" i="5"/>
  <c r="Y583" i="5"/>
  <c r="AB583" i="5"/>
  <c r="AE583" i="5"/>
  <c r="AH583" i="5"/>
  <c r="S570" i="5"/>
  <c r="V570" i="5"/>
  <c r="Y570" i="5"/>
  <c r="AB570" i="5"/>
  <c r="AE570" i="5"/>
  <c r="AH570" i="5"/>
  <c r="S571" i="5"/>
  <c r="V571" i="5"/>
  <c r="Y571" i="5"/>
  <c r="AB571" i="5"/>
  <c r="AE571" i="5"/>
  <c r="AH571" i="5"/>
  <c r="S572" i="5"/>
  <c r="V572" i="5"/>
  <c r="Y572" i="5"/>
  <c r="AB572" i="5"/>
  <c r="AE572" i="5"/>
  <c r="AH572" i="5"/>
  <c r="S584" i="5"/>
  <c r="V584" i="5"/>
  <c r="Y584" i="5"/>
  <c r="AB584" i="5"/>
  <c r="AE584" i="5"/>
  <c r="AH584" i="5"/>
  <c r="V586" i="5"/>
  <c r="Z586" i="5"/>
  <c r="AE586" i="5"/>
  <c r="AI586" i="5"/>
  <c r="S573" i="5"/>
  <c r="V573" i="5"/>
  <c r="Y573" i="5"/>
  <c r="AB573" i="5"/>
  <c r="AE573" i="5"/>
  <c r="AH573" i="5"/>
  <c r="S574" i="5"/>
  <c r="V574" i="5"/>
  <c r="Y574" i="5"/>
  <c r="AB574" i="5"/>
  <c r="AE574" i="5"/>
  <c r="AH574" i="5"/>
  <c r="S575" i="5"/>
  <c r="V575" i="5"/>
  <c r="Y575" i="5"/>
  <c r="AB575" i="5"/>
  <c r="AE575" i="5"/>
  <c r="AH575" i="5"/>
  <c r="S576" i="5"/>
  <c r="V576" i="5"/>
  <c r="Y576" i="5"/>
  <c r="AB576" i="5"/>
  <c r="AE576" i="5"/>
  <c r="AH576" i="5"/>
  <c r="S577" i="5"/>
  <c r="V577" i="5"/>
  <c r="Y577" i="5"/>
  <c r="AB577" i="5"/>
  <c r="AE577" i="5"/>
  <c r="AH577" i="5"/>
  <c r="S559" i="5"/>
  <c r="S560" i="5" s="1"/>
  <c r="V559" i="5"/>
  <c r="V560" i="5" s="1"/>
  <c r="Y559" i="5"/>
  <c r="Y560" i="5" s="1"/>
  <c r="AB559" i="5"/>
  <c r="AB560" i="5" s="1"/>
  <c r="AE559" i="5"/>
  <c r="AE560" i="5" s="1"/>
  <c r="AH559" i="5"/>
  <c r="AH560" i="5" s="1"/>
  <c r="S578" i="5"/>
  <c r="V578" i="5"/>
  <c r="Y578" i="5"/>
  <c r="AB578" i="5"/>
  <c r="AE578" i="5"/>
  <c r="AH578" i="5"/>
  <c r="V587" i="5"/>
  <c r="Z587" i="5"/>
  <c r="AE587" i="5"/>
  <c r="AI587" i="5"/>
  <c r="S590" i="5"/>
  <c r="V590" i="5"/>
  <c r="Y590" i="5"/>
  <c r="AB590" i="5"/>
  <c r="AE590" i="5"/>
  <c r="AH590" i="5"/>
  <c r="S591" i="5"/>
  <c r="V591" i="5"/>
  <c r="Y591" i="5"/>
  <c r="AB591" i="5"/>
  <c r="AE591" i="5"/>
  <c r="AH591" i="5"/>
  <c r="S803" i="5"/>
  <c r="S804" i="5" s="1"/>
  <c r="V803" i="5"/>
  <c r="V804" i="5" s="1"/>
  <c r="Y803" i="5"/>
  <c r="Y804" i="5" s="1"/>
  <c r="AB803" i="5"/>
  <c r="AB804" i="5" s="1"/>
  <c r="AE803" i="5"/>
  <c r="AE804" i="5" s="1"/>
  <c r="AH803" i="5"/>
  <c r="AH804" i="5" s="1"/>
  <c r="S729" i="5"/>
  <c r="V729" i="5"/>
  <c r="Y729" i="5"/>
  <c r="AB729" i="5"/>
  <c r="AE729" i="5"/>
  <c r="AH729" i="5"/>
  <c r="S730" i="5"/>
  <c r="V730" i="5"/>
  <c r="Y730" i="5"/>
  <c r="AB730" i="5"/>
  <c r="AE730" i="5"/>
  <c r="AH730" i="5"/>
  <c r="S731" i="5"/>
  <c r="V731" i="5"/>
  <c r="Y731" i="5"/>
  <c r="AB731" i="5"/>
  <c r="AE731" i="5"/>
  <c r="AH731" i="5"/>
  <c r="S594" i="5"/>
  <c r="V594" i="5"/>
  <c r="Y594" i="5"/>
  <c r="AB594" i="5"/>
  <c r="AE594" i="5"/>
  <c r="AH594" i="5"/>
  <c r="S732" i="5"/>
  <c r="V732" i="5"/>
  <c r="Y732" i="5"/>
  <c r="AB732" i="5"/>
  <c r="AE732" i="5"/>
  <c r="AH732" i="5"/>
  <c r="W758" i="5"/>
  <c r="Y758" i="5"/>
  <c r="AF758" i="5"/>
  <c r="AH758" i="5"/>
  <c r="W759" i="5"/>
  <c r="Y759" i="5"/>
  <c r="AF759" i="5"/>
  <c r="AH759" i="5"/>
  <c r="S745" i="5"/>
  <c r="V745" i="5"/>
  <c r="Y745" i="5"/>
  <c r="AB745" i="5"/>
  <c r="AE745" i="5"/>
  <c r="AH745" i="5"/>
  <c r="S733" i="5"/>
  <c r="V733" i="5"/>
  <c r="Y733" i="5"/>
  <c r="AB733" i="5"/>
  <c r="AE733" i="5"/>
  <c r="AH733" i="5"/>
  <c r="V748" i="5"/>
  <c r="Z748" i="5"/>
  <c r="AE748" i="5"/>
  <c r="AI748" i="5"/>
  <c r="S746" i="5"/>
  <c r="V746" i="5"/>
  <c r="Y746" i="5"/>
  <c r="AB746" i="5"/>
  <c r="AE746" i="5"/>
  <c r="AH746" i="5"/>
  <c r="V749" i="5"/>
  <c r="Z749" i="5"/>
  <c r="AE749" i="5"/>
  <c r="AI749" i="5"/>
  <c r="S595" i="5"/>
  <c r="V595" i="5"/>
  <c r="Y595" i="5"/>
  <c r="AB595" i="5"/>
  <c r="AE595" i="5"/>
  <c r="AH595" i="5"/>
  <c r="S596" i="5"/>
  <c r="V596" i="5"/>
  <c r="Y596" i="5"/>
  <c r="AB596" i="5"/>
  <c r="AE596" i="5"/>
  <c r="AH596" i="5"/>
  <c r="S597" i="5"/>
  <c r="V597" i="5"/>
  <c r="Y597" i="5"/>
  <c r="AB597" i="5"/>
  <c r="AE597" i="5"/>
  <c r="AH597" i="5"/>
  <c r="S598" i="5"/>
  <c r="V598" i="5"/>
  <c r="Y598" i="5"/>
  <c r="AB598" i="5"/>
  <c r="AE598" i="5"/>
  <c r="AH598" i="5"/>
  <c r="S599" i="5"/>
  <c r="V599" i="5"/>
  <c r="Y599" i="5"/>
  <c r="AB599" i="5"/>
  <c r="AE599" i="5"/>
  <c r="AH599" i="5"/>
  <c r="S600" i="5"/>
  <c r="V600" i="5"/>
  <c r="Y600" i="5"/>
  <c r="AB600" i="5"/>
  <c r="AE600" i="5"/>
  <c r="AH600" i="5"/>
  <c r="S734" i="5"/>
  <c r="V734" i="5"/>
  <c r="Y734" i="5"/>
  <c r="AB734" i="5"/>
  <c r="AE734" i="5"/>
  <c r="AH734" i="5"/>
  <c r="S735" i="5"/>
  <c r="V735" i="5"/>
  <c r="Y735" i="5"/>
  <c r="AB735" i="5"/>
  <c r="AE735" i="5"/>
  <c r="AH735" i="5"/>
  <c r="S736" i="5"/>
  <c r="V736" i="5"/>
  <c r="Y736" i="5"/>
  <c r="AB736" i="5"/>
  <c r="AE736" i="5"/>
  <c r="AH736" i="5"/>
  <c r="V750" i="5"/>
  <c r="Z750" i="5"/>
  <c r="AE750" i="5"/>
  <c r="AI750" i="5"/>
  <c r="S762" i="5"/>
  <c r="V762" i="5"/>
  <c r="Y762" i="5"/>
  <c r="AB762" i="5"/>
  <c r="AE762" i="5"/>
  <c r="AH762" i="5"/>
  <c r="S763" i="5"/>
  <c r="V763" i="5"/>
  <c r="Y763" i="5"/>
  <c r="AB763" i="5"/>
  <c r="AE763" i="5"/>
  <c r="AH763" i="5"/>
  <c r="S764" i="5"/>
  <c r="V764" i="5"/>
  <c r="Y764" i="5"/>
  <c r="AB764" i="5"/>
  <c r="AE764" i="5"/>
  <c r="AH764" i="5"/>
  <c r="S737" i="5"/>
  <c r="V737" i="5"/>
  <c r="Y737" i="5"/>
  <c r="AB737" i="5"/>
  <c r="AE737" i="5"/>
  <c r="AH737" i="5"/>
  <c r="S601" i="5"/>
  <c r="V601" i="5"/>
  <c r="Y601" i="5"/>
  <c r="AB601" i="5"/>
  <c r="AE601" i="5"/>
  <c r="AH601" i="5"/>
  <c r="S602" i="5"/>
  <c r="V602" i="5"/>
  <c r="Y602" i="5"/>
  <c r="AB602" i="5"/>
  <c r="AE602" i="5"/>
  <c r="AH602" i="5"/>
  <c r="S738" i="5"/>
  <c r="V738" i="5"/>
  <c r="Y738" i="5"/>
  <c r="AB738" i="5"/>
  <c r="AE738" i="5"/>
  <c r="AH738" i="5"/>
  <c r="S603" i="5"/>
  <c r="V603" i="5"/>
  <c r="Y603" i="5"/>
  <c r="AB603" i="5"/>
  <c r="AE603" i="5"/>
  <c r="AH603" i="5"/>
  <c r="S604" i="5"/>
  <c r="V604" i="5"/>
  <c r="Y604" i="5"/>
  <c r="AB604" i="5"/>
  <c r="AE604" i="5"/>
  <c r="AH604" i="5"/>
  <c r="S605" i="5"/>
  <c r="V605" i="5"/>
  <c r="Y605" i="5"/>
  <c r="AB605" i="5"/>
  <c r="AE605" i="5"/>
  <c r="AH605" i="5"/>
  <c r="S606" i="5"/>
  <c r="V606" i="5"/>
  <c r="Y606" i="5"/>
  <c r="AB606" i="5"/>
  <c r="AE606" i="5"/>
  <c r="AH606" i="5"/>
  <c r="V751" i="5"/>
  <c r="Z751" i="5"/>
  <c r="AE751" i="5"/>
  <c r="AI751" i="5"/>
  <c r="W760" i="5"/>
  <c r="Y760" i="5"/>
  <c r="AF760" i="5"/>
  <c r="AH760" i="5"/>
  <c r="V752" i="5"/>
  <c r="Z752" i="5"/>
  <c r="AE752" i="5"/>
  <c r="AI752" i="5"/>
  <c r="V753" i="5"/>
  <c r="Z753" i="5"/>
  <c r="AE753" i="5"/>
  <c r="AI753" i="5"/>
  <c r="V754" i="5"/>
  <c r="Z754" i="5"/>
  <c r="AE754" i="5"/>
  <c r="AI754" i="5"/>
  <c r="S607" i="5"/>
  <c r="V607" i="5"/>
  <c r="Y607" i="5"/>
  <c r="AB607" i="5"/>
  <c r="AE607" i="5"/>
  <c r="AH607" i="5"/>
  <c r="S608" i="5"/>
  <c r="V608" i="5"/>
  <c r="Y608" i="5"/>
  <c r="AB608" i="5"/>
  <c r="AE608" i="5"/>
  <c r="AH608" i="5"/>
  <c r="S739" i="5"/>
  <c r="V739" i="5"/>
  <c r="Y739" i="5"/>
  <c r="AB739" i="5"/>
  <c r="AE739" i="5"/>
  <c r="AH739" i="5"/>
  <c r="S609" i="5"/>
  <c r="V609" i="5"/>
  <c r="Y609" i="5"/>
  <c r="AB609" i="5"/>
  <c r="AE609" i="5"/>
  <c r="AH609" i="5"/>
  <c r="S610" i="5"/>
  <c r="V610" i="5"/>
  <c r="Y610" i="5"/>
  <c r="AB610" i="5"/>
  <c r="AE610" i="5"/>
  <c r="AH610" i="5"/>
  <c r="S611" i="5"/>
  <c r="V611" i="5"/>
  <c r="Y611" i="5"/>
  <c r="AB611" i="5"/>
  <c r="AE611" i="5"/>
  <c r="AH611" i="5"/>
  <c r="S612" i="5"/>
  <c r="V612" i="5"/>
  <c r="Y612" i="5"/>
  <c r="AB612" i="5"/>
  <c r="AE612" i="5"/>
  <c r="AH612" i="5"/>
  <c r="S613" i="5"/>
  <c r="V613" i="5"/>
  <c r="Y613" i="5"/>
  <c r="AB613" i="5"/>
  <c r="AE613" i="5"/>
  <c r="AH613" i="5"/>
  <c r="S614" i="5"/>
  <c r="V614" i="5"/>
  <c r="Y614" i="5"/>
  <c r="AB614" i="5"/>
  <c r="AE614" i="5"/>
  <c r="AH614" i="5"/>
  <c r="S765" i="5"/>
  <c r="V765" i="5"/>
  <c r="Y765" i="5"/>
  <c r="AB765" i="5"/>
  <c r="AE765" i="5"/>
  <c r="AH765" i="5"/>
  <c r="S766" i="5"/>
  <c r="V766" i="5"/>
  <c r="Y766" i="5"/>
  <c r="AB766" i="5"/>
  <c r="AE766" i="5"/>
  <c r="AH766" i="5"/>
  <c r="S767" i="5"/>
  <c r="V767" i="5"/>
  <c r="Y767" i="5"/>
  <c r="AB767" i="5"/>
  <c r="AE767" i="5"/>
  <c r="AH767" i="5"/>
  <c r="S743" i="5"/>
  <c r="S744" i="5" s="1"/>
  <c r="V743" i="5"/>
  <c r="V744" i="5" s="1"/>
  <c r="Y743" i="5"/>
  <c r="Y744" i="5" s="1"/>
  <c r="AB743" i="5"/>
  <c r="AB744" i="5" s="1"/>
  <c r="AE743" i="5"/>
  <c r="AE744" i="5" s="1"/>
  <c r="AH743" i="5"/>
  <c r="AH744" i="5" s="1"/>
  <c r="S768" i="5"/>
  <c r="V768" i="5"/>
  <c r="Y768" i="5"/>
  <c r="AB768" i="5"/>
  <c r="AE768" i="5"/>
  <c r="AH768" i="5"/>
  <c r="S769" i="5"/>
  <c r="V769" i="5"/>
  <c r="Y769" i="5"/>
  <c r="AB769" i="5"/>
  <c r="AE769" i="5"/>
  <c r="AH769" i="5"/>
  <c r="S770" i="5"/>
  <c r="V770" i="5"/>
  <c r="Y770" i="5"/>
  <c r="AB770" i="5"/>
  <c r="AE770" i="5"/>
  <c r="AH770" i="5"/>
  <c r="S771" i="5"/>
  <c r="V771" i="5"/>
  <c r="Y771" i="5"/>
  <c r="AB771" i="5"/>
  <c r="AE771" i="5"/>
  <c r="AH771" i="5"/>
  <c r="S772" i="5"/>
  <c r="V772" i="5"/>
  <c r="Y772" i="5"/>
  <c r="AB772" i="5"/>
  <c r="AE772" i="5"/>
  <c r="AH772" i="5"/>
  <c r="S773" i="5"/>
  <c r="V773" i="5"/>
  <c r="Y773" i="5"/>
  <c r="AB773" i="5"/>
  <c r="AE773" i="5"/>
  <c r="AH773" i="5"/>
  <c r="S774" i="5"/>
  <c r="V774" i="5"/>
  <c r="Y774" i="5"/>
  <c r="AB774" i="5"/>
  <c r="AE774" i="5"/>
  <c r="AH774" i="5"/>
  <c r="S775" i="5"/>
  <c r="V775" i="5"/>
  <c r="Y775" i="5"/>
  <c r="AB775" i="5"/>
  <c r="AE775" i="5"/>
  <c r="AH775" i="5"/>
  <c r="S776" i="5"/>
  <c r="V776" i="5"/>
  <c r="Y776" i="5"/>
  <c r="AB776" i="5"/>
  <c r="AE776" i="5"/>
  <c r="AH776" i="5"/>
  <c r="S777" i="5"/>
  <c r="V777" i="5"/>
  <c r="Y777" i="5"/>
  <c r="AB777" i="5"/>
  <c r="AE777" i="5"/>
  <c r="AH777" i="5"/>
  <c r="S778" i="5"/>
  <c r="V778" i="5"/>
  <c r="Y778" i="5"/>
  <c r="AB778" i="5"/>
  <c r="AE778" i="5"/>
  <c r="AH778" i="5"/>
  <c r="S615" i="5"/>
  <c r="V615" i="5"/>
  <c r="Y615" i="5"/>
  <c r="AB615" i="5"/>
  <c r="AE615" i="5"/>
  <c r="AH615" i="5"/>
  <c r="S740" i="5"/>
  <c r="V740" i="5"/>
  <c r="Y740" i="5"/>
  <c r="AB740" i="5"/>
  <c r="AE740" i="5"/>
  <c r="AH740" i="5"/>
  <c r="S741" i="5"/>
  <c r="V741" i="5"/>
  <c r="Y741" i="5"/>
  <c r="AB741" i="5"/>
  <c r="AE741" i="5"/>
  <c r="AH741" i="5"/>
  <c r="S616" i="5"/>
  <c r="V616" i="5"/>
  <c r="Y616" i="5"/>
  <c r="AB616" i="5"/>
  <c r="AE616" i="5"/>
  <c r="AH616" i="5"/>
  <c r="S617" i="5"/>
  <c r="V617" i="5"/>
  <c r="Y617" i="5"/>
  <c r="AB617" i="5"/>
  <c r="AE617" i="5"/>
  <c r="AH617" i="5"/>
  <c r="S618" i="5"/>
  <c r="V618" i="5"/>
  <c r="Y618" i="5"/>
  <c r="AB618" i="5"/>
  <c r="AE618" i="5"/>
  <c r="AH618" i="5"/>
  <c r="S619" i="5"/>
  <c r="V619" i="5"/>
  <c r="Y619" i="5"/>
  <c r="AB619" i="5"/>
  <c r="AE619" i="5"/>
  <c r="AH619" i="5"/>
  <c r="S620" i="5"/>
  <c r="V620" i="5"/>
  <c r="Y620" i="5"/>
  <c r="AB620" i="5"/>
  <c r="AE620" i="5"/>
  <c r="AH620" i="5"/>
  <c r="S621" i="5"/>
  <c r="V621" i="5"/>
  <c r="Y621" i="5"/>
  <c r="AB621" i="5"/>
  <c r="AE621" i="5"/>
  <c r="AH621" i="5"/>
  <c r="S622" i="5"/>
  <c r="V622" i="5"/>
  <c r="Y622" i="5"/>
  <c r="AB622" i="5"/>
  <c r="AE622" i="5"/>
  <c r="AH622" i="5"/>
  <c r="S623" i="5"/>
  <c r="V623" i="5"/>
  <c r="Y623" i="5"/>
  <c r="AB623" i="5"/>
  <c r="AE623" i="5"/>
  <c r="AH623" i="5"/>
  <c r="S624" i="5"/>
  <c r="V624" i="5"/>
  <c r="Y624" i="5"/>
  <c r="AB624" i="5"/>
  <c r="AE624" i="5"/>
  <c r="AH624" i="5"/>
  <c r="S625" i="5"/>
  <c r="V625" i="5"/>
  <c r="Y625" i="5"/>
  <c r="AB625" i="5"/>
  <c r="AE625" i="5"/>
  <c r="AH625" i="5"/>
  <c r="S626" i="5"/>
  <c r="V626" i="5"/>
  <c r="Y626" i="5"/>
  <c r="AB626" i="5"/>
  <c r="AE626" i="5"/>
  <c r="AH626" i="5"/>
  <c r="S627" i="5"/>
  <c r="V627" i="5"/>
  <c r="Y627" i="5"/>
  <c r="AB627" i="5"/>
  <c r="AE627" i="5"/>
  <c r="AH627" i="5"/>
  <c r="S628" i="5"/>
  <c r="V628" i="5"/>
  <c r="Y628" i="5"/>
  <c r="AB628" i="5"/>
  <c r="AE628" i="5"/>
  <c r="AH628" i="5"/>
  <c r="S629" i="5"/>
  <c r="V629" i="5"/>
  <c r="Y629" i="5"/>
  <c r="AB629" i="5"/>
  <c r="AE629" i="5"/>
  <c r="AH629" i="5"/>
  <c r="S630" i="5"/>
  <c r="V630" i="5"/>
  <c r="Y630" i="5"/>
  <c r="AB630" i="5"/>
  <c r="AE630" i="5"/>
  <c r="AH630" i="5"/>
  <c r="S631" i="5"/>
  <c r="V631" i="5"/>
  <c r="Y631" i="5"/>
  <c r="AB631" i="5"/>
  <c r="AE631" i="5"/>
  <c r="AH631" i="5"/>
  <c r="S632" i="5"/>
  <c r="V632" i="5"/>
  <c r="Y632" i="5"/>
  <c r="AB632" i="5"/>
  <c r="AE632" i="5"/>
  <c r="AH632" i="5"/>
  <c r="S633" i="5"/>
  <c r="V633" i="5"/>
  <c r="Y633" i="5"/>
  <c r="AB633" i="5"/>
  <c r="AE633" i="5"/>
  <c r="AH633" i="5"/>
  <c r="S634" i="5"/>
  <c r="V634" i="5"/>
  <c r="Y634" i="5"/>
  <c r="AB634" i="5"/>
  <c r="AE634" i="5"/>
  <c r="AH634" i="5"/>
  <c r="S635" i="5"/>
  <c r="V635" i="5"/>
  <c r="Y635" i="5"/>
  <c r="AB635" i="5"/>
  <c r="AE635" i="5"/>
  <c r="AH635" i="5"/>
  <c r="S636" i="5"/>
  <c r="V636" i="5"/>
  <c r="Y636" i="5"/>
  <c r="AB636" i="5"/>
  <c r="AE636" i="5"/>
  <c r="AH636" i="5"/>
  <c r="S637" i="5"/>
  <c r="V637" i="5"/>
  <c r="Y637" i="5"/>
  <c r="AB637" i="5"/>
  <c r="AE637" i="5"/>
  <c r="AH637" i="5"/>
  <c r="S638" i="5"/>
  <c r="V638" i="5"/>
  <c r="Y638" i="5"/>
  <c r="AB638" i="5"/>
  <c r="AE638" i="5"/>
  <c r="AH638" i="5"/>
  <c r="S639" i="5"/>
  <c r="V639" i="5"/>
  <c r="Y639" i="5"/>
  <c r="AB639" i="5"/>
  <c r="AE639" i="5"/>
  <c r="AH639" i="5"/>
  <c r="S640" i="5"/>
  <c r="V640" i="5"/>
  <c r="Y640" i="5"/>
  <c r="AB640" i="5"/>
  <c r="AE640" i="5"/>
  <c r="AH640" i="5"/>
  <c r="S641" i="5"/>
  <c r="V641" i="5"/>
  <c r="Y641" i="5"/>
  <c r="AB641" i="5"/>
  <c r="AE641" i="5"/>
  <c r="AH641" i="5"/>
  <c r="S642" i="5"/>
  <c r="V642" i="5"/>
  <c r="Y642" i="5"/>
  <c r="AB642" i="5"/>
  <c r="AE642" i="5"/>
  <c r="AH642" i="5"/>
  <c r="S643" i="5"/>
  <c r="V643" i="5"/>
  <c r="Y643" i="5"/>
  <c r="AB643" i="5"/>
  <c r="AE643" i="5"/>
  <c r="AH643" i="5"/>
  <c r="S644" i="5"/>
  <c r="V644" i="5"/>
  <c r="Y644" i="5"/>
  <c r="AB644" i="5"/>
  <c r="AE644" i="5"/>
  <c r="AH644" i="5"/>
  <c r="S645" i="5"/>
  <c r="V645" i="5"/>
  <c r="Y645" i="5"/>
  <c r="AB645" i="5"/>
  <c r="AE645" i="5"/>
  <c r="AH645" i="5"/>
  <c r="S646" i="5"/>
  <c r="V646" i="5"/>
  <c r="Y646" i="5"/>
  <c r="AB646" i="5"/>
  <c r="AE646" i="5"/>
  <c r="AH646" i="5"/>
  <c r="S647" i="5"/>
  <c r="V647" i="5"/>
  <c r="Y647" i="5"/>
  <c r="AB647" i="5"/>
  <c r="AE647" i="5"/>
  <c r="AH647" i="5"/>
  <c r="S648" i="5"/>
  <c r="V648" i="5"/>
  <c r="Y648" i="5"/>
  <c r="AB648" i="5"/>
  <c r="AE648" i="5"/>
  <c r="AH648" i="5"/>
  <c r="S779" i="5"/>
  <c r="V779" i="5"/>
  <c r="Y779" i="5"/>
  <c r="AB779" i="5"/>
  <c r="AE779" i="5"/>
  <c r="AH779" i="5"/>
  <c r="S780" i="5"/>
  <c r="V780" i="5"/>
  <c r="Y780" i="5"/>
  <c r="AB780" i="5"/>
  <c r="AE780" i="5"/>
  <c r="AH780" i="5"/>
  <c r="S649" i="5"/>
  <c r="V649" i="5"/>
  <c r="Y649" i="5"/>
  <c r="AB649" i="5"/>
  <c r="AE649" i="5"/>
  <c r="AH649" i="5"/>
  <c r="S650" i="5"/>
  <c r="V650" i="5"/>
  <c r="Y650" i="5"/>
  <c r="AB650" i="5"/>
  <c r="AE650" i="5"/>
  <c r="AH650" i="5"/>
  <c r="S651" i="5"/>
  <c r="V651" i="5"/>
  <c r="Y651" i="5"/>
  <c r="AB651" i="5"/>
  <c r="AE651" i="5"/>
  <c r="AH651" i="5"/>
  <c r="S652" i="5"/>
  <c r="V652" i="5"/>
  <c r="Y652" i="5"/>
  <c r="AB652" i="5"/>
  <c r="AE652" i="5"/>
  <c r="AH652" i="5"/>
  <c r="S653" i="5"/>
  <c r="V653" i="5"/>
  <c r="Y653" i="5"/>
  <c r="AB653" i="5"/>
  <c r="AE653" i="5"/>
  <c r="AH653" i="5"/>
  <c r="S654" i="5"/>
  <c r="V654" i="5"/>
  <c r="Y654" i="5"/>
  <c r="AB654" i="5"/>
  <c r="AE654" i="5"/>
  <c r="AH654" i="5"/>
  <c r="S655" i="5"/>
  <c r="V655" i="5"/>
  <c r="Y655" i="5"/>
  <c r="AB655" i="5"/>
  <c r="AE655" i="5"/>
  <c r="AH655" i="5"/>
  <c r="S656" i="5"/>
  <c r="V656" i="5"/>
  <c r="Y656" i="5"/>
  <c r="AB656" i="5"/>
  <c r="AE656" i="5"/>
  <c r="AH656" i="5"/>
  <c r="S657" i="5"/>
  <c r="V657" i="5"/>
  <c r="Y657" i="5"/>
  <c r="AB657" i="5"/>
  <c r="AE657" i="5"/>
  <c r="AH657" i="5"/>
  <c r="S658" i="5"/>
  <c r="V658" i="5"/>
  <c r="Y658" i="5"/>
  <c r="AB658" i="5"/>
  <c r="AE658" i="5"/>
  <c r="AH658" i="5"/>
  <c r="S659" i="5"/>
  <c r="V659" i="5"/>
  <c r="Y659" i="5"/>
  <c r="AB659" i="5"/>
  <c r="AE659" i="5"/>
  <c r="AH659" i="5"/>
  <c r="S660" i="5"/>
  <c r="V660" i="5"/>
  <c r="Y660" i="5"/>
  <c r="AB660" i="5"/>
  <c r="AE660" i="5"/>
  <c r="AH660" i="5"/>
  <c r="S661" i="5"/>
  <c r="V661" i="5"/>
  <c r="Y661" i="5"/>
  <c r="AB661" i="5"/>
  <c r="AE661" i="5"/>
  <c r="AH661" i="5"/>
  <c r="S781" i="5"/>
  <c r="V781" i="5"/>
  <c r="Y781" i="5"/>
  <c r="AB781" i="5"/>
  <c r="AE781" i="5"/>
  <c r="AH781" i="5"/>
  <c r="S782" i="5"/>
  <c r="V782" i="5"/>
  <c r="Y782" i="5"/>
  <c r="AB782" i="5"/>
  <c r="AE782" i="5"/>
  <c r="AH782" i="5"/>
  <c r="S783" i="5"/>
  <c r="V783" i="5"/>
  <c r="Y783" i="5"/>
  <c r="AB783" i="5"/>
  <c r="AE783" i="5"/>
  <c r="AH783" i="5"/>
  <c r="S784" i="5"/>
  <c r="V784" i="5"/>
  <c r="Y784" i="5"/>
  <c r="AB784" i="5"/>
  <c r="AE784" i="5"/>
  <c r="AH784" i="5"/>
  <c r="S785" i="5"/>
  <c r="V785" i="5"/>
  <c r="Y785" i="5"/>
  <c r="AB785" i="5"/>
  <c r="AE785" i="5"/>
  <c r="AH785" i="5"/>
  <c r="S662" i="5"/>
  <c r="V662" i="5"/>
  <c r="Y662" i="5"/>
  <c r="AB662" i="5"/>
  <c r="AE662" i="5"/>
  <c r="AH662" i="5"/>
  <c r="S663" i="5"/>
  <c r="V663" i="5"/>
  <c r="Y663" i="5"/>
  <c r="AB663" i="5"/>
  <c r="AE663" i="5"/>
  <c r="AH663" i="5"/>
  <c r="S664" i="5"/>
  <c r="V664" i="5"/>
  <c r="Y664" i="5"/>
  <c r="AB664" i="5"/>
  <c r="AE664" i="5"/>
  <c r="AH664" i="5"/>
  <c r="S665" i="5"/>
  <c r="V665" i="5"/>
  <c r="Y665" i="5"/>
  <c r="AB665" i="5"/>
  <c r="AE665" i="5"/>
  <c r="AH665" i="5"/>
  <c r="S666" i="5"/>
  <c r="V666" i="5"/>
  <c r="Y666" i="5"/>
  <c r="AB666" i="5"/>
  <c r="AE666" i="5"/>
  <c r="AH666" i="5"/>
  <c r="S667" i="5"/>
  <c r="V667" i="5"/>
  <c r="Y667" i="5"/>
  <c r="AB667" i="5"/>
  <c r="AE667" i="5"/>
  <c r="AH667" i="5"/>
  <c r="S668" i="5"/>
  <c r="V668" i="5"/>
  <c r="Y668" i="5"/>
  <c r="AB668" i="5"/>
  <c r="AE668" i="5"/>
  <c r="AH668" i="5"/>
  <c r="S669" i="5"/>
  <c r="V669" i="5"/>
  <c r="Y669" i="5"/>
  <c r="AB669" i="5"/>
  <c r="AE669" i="5"/>
  <c r="AH669" i="5"/>
  <c r="S670" i="5"/>
  <c r="V670" i="5"/>
  <c r="Y670" i="5"/>
  <c r="AB670" i="5"/>
  <c r="AE670" i="5"/>
  <c r="AH670" i="5"/>
  <c r="S671" i="5"/>
  <c r="V671" i="5"/>
  <c r="Y671" i="5"/>
  <c r="AB671" i="5"/>
  <c r="AE671" i="5"/>
  <c r="AH671" i="5"/>
  <c r="S795" i="5"/>
  <c r="V795" i="5"/>
  <c r="Y795" i="5"/>
  <c r="AB795" i="5"/>
  <c r="AE795" i="5"/>
  <c r="AH795" i="5"/>
  <c r="S796" i="5"/>
  <c r="V796" i="5"/>
  <c r="Y796" i="5"/>
  <c r="AB796" i="5"/>
  <c r="AE796" i="5"/>
  <c r="AH796" i="5"/>
  <c r="S672" i="5"/>
  <c r="V672" i="5"/>
  <c r="Y672" i="5"/>
  <c r="AB672" i="5"/>
  <c r="AE672" i="5"/>
  <c r="AH672" i="5"/>
  <c r="S673" i="5"/>
  <c r="V673" i="5"/>
  <c r="Y673" i="5"/>
  <c r="AB673" i="5"/>
  <c r="AE673" i="5"/>
  <c r="AH673" i="5"/>
  <c r="V755" i="5"/>
  <c r="Z755" i="5"/>
  <c r="AE755" i="5"/>
  <c r="AI755" i="5"/>
  <c r="S674" i="5"/>
  <c r="V674" i="5"/>
  <c r="Y674" i="5"/>
  <c r="AB674" i="5"/>
  <c r="AE674" i="5"/>
  <c r="AH674" i="5"/>
  <c r="S675" i="5"/>
  <c r="V675" i="5"/>
  <c r="Y675" i="5"/>
  <c r="AB675" i="5"/>
  <c r="AE675" i="5"/>
  <c r="AH675" i="5"/>
  <c r="S676" i="5"/>
  <c r="V676" i="5"/>
  <c r="Y676" i="5"/>
  <c r="AB676" i="5"/>
  <c r="AE676" i="5"/>
  <c r="AH676" i="5"/>
  <c r="S677" i="5"/>
  <c r="V677" i="5"/>
  <c r="Y677" i="5"/>
  <c r="AB677" i="5"/>
  <c r="AE677" i="5"/>
  <c r="AH677" i="5"/>
  <c r="S678" i="5"/>
  <c r="V678" i="5"/>
  <c r="Y678" i="5"/>
  <c r="AB678" i="5"/>
  <c r="AE678" i="5"/>
  <c r="AH678" i="5"/>
  <c r="S679" i="5"/>
  <c r="V679" i="5"/>
  <c r="Y679" i="5"/>
  <c r="AB679" i="5"/>
  <c r="AE679" i="5"/>
  <c r="AH679" i="5"/>
  <c r="S680" i="5"/>
  <c r="V680" i="5"/>
  <c r="Y680" i="5"/>
  <c r="AB680" i="5"/>
  <c r="AE680" i="5"/>
  <c r="AH680" i="5"/>
  <c r="S786" i="5"/>
  <c r="V786" i="5"/>
  <c r="Y786" i="5"/>
  <c r="AB786" i="5"/>
  <c r="AE786" i="5"/>
  <c r="AH786" i="5"/>
  <c r="S787" i="5"/>
  <c r="V787" i="5"/>
  <c r="Y787" i="5"/>
  <c r="AB787" i="5"/>
  <c r="AE787" i="5"/>
  <c r="AH787" i="5"/>
  <c r="S788" i="5"/>
  <c r="V788" i="5"/>
  <c r="Y788" i="5"/>
  <c r="AB788" i="5"/>
  <c r="AE788" i="5"/>
  <c r="AH788" i="5"/>
  <c r="S789" i="5"/>
  <c r="V789" i="5"/>
  <c r="Y789" i="5"/>
  <c r="AB789" i="5"/>
  <c r="AE789" i="5"/>
  <c r="AH789" i="5"/>
  <c r="S681" i="5"/>
  <c r="V681" i="5"/>
  <c r="Y681" i="5"/>
  <c r="AB681" i="5"/>
  <c r="AE681" i="5"/>
  <c r="AH681" i="5"/>
  <c r="S797" i="5"/>
  <c r="V797" i="5"/>
  <c r="Y797" i="5"/>
  <c r="AB797" i="5"/>
  <c r="AE797" i="5"/>
  <c r="AH797" i="5"/>
  <c r="S798" i="5"/>
  <c r="V798" i="5"/>
  <c r="Y798" i="5"/>
  <c r="AB798" i="5"/>
  <c r="AE798" i="5"/>
  <c r="AH798" i="5"/>
  <c r="S682" i="5"/>
  <c r="V682" i="5"/>
  <c r="Y682" i="5"/>
  <c r="AB682" i="5"/>
  <c r="AE682" i="5"/>
  <c r="AH682" i="5"/>
  <c r="S683" i="5"/>
  <c r="V683" i="5"/>
  <c r="Y683" i="5"/>
  <c r="AB683" i="5"/>
  <c r="AE683" i="5"/>
  <c r="AH683" i="5"/>
  <c r="V756" i="5"/>
  <c r="Z756" i="5"/>
  <c r="AE756" i="5"/>
  <c r="AI756" i="5"/>
  <c r="S684" i="5"/>
  <c r="V684" i="5"/>
  <c r="Y684" i="5"/>
  <c r="AB684" i="5"/>
  <c r="AE684" i="5"/>
  <c r="AH684" i="5"/>
  <c r="S685" i="5"/>
  <c r="V685" i="5"/>
  <c r="Y685" i="5"/>
  <c r="AB685" i="5"/>
  <c r="AE685" i="5"/>
  <c r="AH685" i="5"/>
  <c r="S686" i="5"/>
  <c r="V686" i="5"/>
  <c r="Y686" i="5"/>
  <c r="AB686" i="5"/>
  <c r="AE686" i="5"/>
  <c r="AH686" i="5"/>
  <c r="S687" i="5"/>
  <c r="V687" i="5"/>
  <c r="Y687" i="5"/>
  <c r="AB687" i="5"/>
  <c r="AE687" i="5"/>
  <c r="AH687" i="5"/>
  <c r="S688" i="5"/>
  <c r="V688" i="5"/>
  <c r="Y688" i="5"/>
  <c r="AB688" i="5"/>
  <c r="AE688" i="5"/>
  <c r="AH688" i="5"/>
  <c r="S689" i="5"/>
  <c r="V689" i="5"/>
  <c r="Y689" i="5"/>
  <c r="AB689" i="5"/>
  <c r="AE689" i="5"/>
  <c r="AH689" i="5"/>
  <c r="S690" i="5"/>
  <c r="V690" i="5"/>
  <c r="Y690" i="5"/>
  <c r="AB690" i="5"/>
  <c r="AE690" i="5"/>
  <c r="AH690" i="5"/>
  <c r="S691" i="5"/>
  <c r="V691" i="5"/>
  <c r="Y691" i="5"/>
  <c r="AB691" i="5"/>
  <c r="AE691" i="5"/>
  <c r="AH691" i="5"/>
  <c r="S692" i="5"/>
  <c r="V692" i="5"/>
  <c r="Y692" i="5"/>
  <c r="AB692" i="5"/>
  <c r="AE692" i="5"/>
  <c r="AH692" i="5"/>
  <c r="S800" i="5"/>
  <c r="V800" i="5"/>
  <c r="Y800" i="5"/>
  <c r="AB800" i="5"/>
  <c r="AE800" i="5"/>
  <c r="AH800" i="5"/>
  <c r="S801" i="5"/>
  <c r="V801" i="5"/>
  <c r="Y801" i="5"/>
  <c r="AB801" i="5"/>
  <c r="AE801" i="5"/>
  <c r="AH801" i="5"/>
  <c r="S693" i="5"/>
  <c r="V693" i="5"/>
  <c r="Y693" i="5"/>
  <c r="AB693" i="5"/>
  <c r="AE693" i="5"/>
  <c r="AH693" i="5"/>
  <c r="S694" i="5"/>
  <c r="V694" i="5"/>
  <c r="Y694" i="5"/>
  <c r="AB694" i="5"/>
  <c r="AE694" i="5"/>
  <c r="AH694" i="5"/>
  <c r="S695" i="5"/>
  <c r="V695" i="5"/>
  <c r="Y695" i="5"/>
  <c r="AB695" i="5"/>
  <c r="AE695" i="5"/>
  <c r="AH695" i="5"/>
  <c r="S696" i="5"/>
  <c r="V696" i="5"/>
  <c r="Y696" i="5"/>
  <c r="AB696" i="5"/>
  <c r="AE696" i="5"/>
  <c r="AH696" i="5"/>
  <c r="S697" i="5"/>
  <c r="V697" i="5"/>
  <c r="Y697" i="5"/>
  <c r="AB697" i="5"/>
  <c r="AE697" i="5"/>
  <c r="AH697" i="5"/>
  <c r="S698" i="5"/>
  <c r="V698" i="5"/>
  <c r="Y698" i="5"/>
  <c r="AB698" i="5"/>
  <c r="AE698" i="5"/>
  <c r="AH698" i="5"/>
  <c r="S699" i="5"/>
  <c r="V699" i="5"/>
  <c r="Y699" i="5"/>
  <c r="AB699" i="5"/>
  <c r="AE699" i="5"/>
  <c r="AH699" i="5"/>
  <c r="S700" i="5"/>
  <c r="V700" i="5"/>
  <c r="Y700" i="5"/>
  <c r="AB700" i="5"/>
  <c r="AE700" i="5"/>
  <c r="AH700" i="5"/>
  <c r="S701" i="5"/>
  <c r="V701" i="5"/>
  <c r="Y701" i="5"/>
  <c r="AB701" i="5"/>
  <c r="AE701" i="5"/>
  <c r="AH701" i="5"/>
  <c r="S702" i="5"/>
  <c r="V702" i="5"/>
  <c r="Y702" i="5"/>
  <c r="AB702" i="5"/>
  <c r="AE702" i="5"/>
  <c r="AH702" i="5"/>
  <c r="S703" i="5"/>
  <c r="V703" i="5"/>
  <c r="Y703" i="5"/>
  <c r="AB703" i="5"/>
  <c r="AE703" i="5"/>
  <c r="AH703" i="5"/>
  <c r="S704" i="5"/>
  <c r="V704" i="5"/>
  <c r="Y704" i="5"/>
  <c r="AB704" i="5"/>
  <c r="AE704" i="5"/>
  <c r="AH704" i="5"/>
  <c r="S705" i="5"/>
  <c r="V705" i="5"/>
  <c r="Y705" i="5"/>
  <c r="AB705" i="5"/>
  <c r="AE705" i="5"/>
  <c r="AH705" i="5"/>
  <c r="S706" i="5"/>
  <c r="V706" i="5"/>
  <c r="Y706" i="5"/>
  <c r="AB706" i="5"/>
  <c r="AE706" i="5"/>
  <c r="AH706" i="5"/>
  <c r="S707" i="5"/>
  <c r="V707" i="5"/>
  <c r="Y707" i="5"/>
  <c r="AB707" i="5"/>
  <c r="AE707" i="5"/>
  <c r="AH707" i="5"/>
  <c r="S708" i="5"/>
  <c r="V708" i="5"/>
  <c r="Y708" i="5"/>
  <c r="AB708" i="5"/>
  <c r="AE708" i="5"/>
  <c r="AH708" i="5"/>
  <c r="S709" i="5"/>
  <c r="V709" i="5"/>
  <c r="Y709" i="5"/>
  <c r="AB709" i="5"/>
  <c r="AE709" i="5"/>
  <c r="AH709" i="5"/>
  <c r="S710" i="5"/>
  <c r="V710" i="5"/>
  <c r="Y710" i="5"/>
  <c r="AB710" i="5"/>
  <c r="AE710" i="5"/>
  <c r="AH710" i="5"/>
  <c r="S711" i="5"/>
  <c r="V711" i="5"/>
  <c r="Y711" i="5"/>
  <c r="AB711" i="5"/>
  <c r="AE711" i="5"/>
  <c r="AH711" i="5"/>
  <c r="S712" i="5"/>
  <c r="V712" i="5"/>
  <c r="Y712" i="5"/>
  <c r="AB712" i="5"/>
  <c r="AE712" i="5"/>
  <c r="AH712" i="5"/>
  <c r="S713" i="5"/>
  <c r="V713" i="5"/>
  <c r="Y713" i="5"/>
  <c r="AB713" i="5"/>
  <c r="AE713" i="5"/>
  <c r="AH713" i="5"/>
  <c r="S714" i="5"/>
  <c r="V714" i="5"/>
  <c r="Y714" i="5"/>
  <c r="AB714" i="5"/>
  <c r="AE714" i="5"/>
  <c r="AH714" i="5"/>
  <c r="S715" i="5"/>
  <c r="V715" i="5"/>
  <c r="Y715" i="5"/>
  <c r="AB715" i="5"/>
  <c r="AE715" i="5"/>
  <c r="AH715" i="5"/>
  <c r="S716" i="5"/>
  <c r="V716" i="5"/>
  <c r="Y716" i="5"/>
  <c r="AB716" i="5"/>
  <c r="AE716" i="5"/>
  <c r="AH716" i="5"/>
  <c r="S717" i="5"/>
  <c r="V717" i="5"/>
  <c r="Y717" i="5"/>
  <c r="AB717" i="5"/>
  <c r="AE717" i="5"/>
  <c r="AH717" i="5"/>
  <c r="S790" i="5"/>
  <c r="V790" i="5"/>
  <c r="Y790" i="5"/>
  <c r="AB790" i="5"/>
  <c r="AE790" i="5"/>
  <c r="AH790" i="5"/>
  <c r="S718" i="5"/>
  <c r="V718" i="5"/>
  <c r="Y718" i="5"/>
  <c r="AB718" i="5"/>
  <c r="AE718" i="5"/>
  <c r="AH718" i="5"/>
  <c r="S719" i="5"/>
  <c r="V719" i="5"/>
  <c r="Y719" i="5"/>
  <c r="AB719" i="5"/>
  <c r="AE719" i="5"/>
  <c r="AH719" i="5"/>
  <c r="S720" i="5"/>
  <c r="V720" i="5"/>
  <c r="Y720" i="5"/>
  <c r="AB720" i="5"/>
  <c r="AE720" i="5"/>
  <c r="AH720" i="5"/>
  <c r="S721" i="5"/>
  <c r="V721" i="5"/>
  <c r="Y721" i="5"/>
  <c r="AB721" i="5"/>
  <c r="AE721" i="5"/>
  <c r="AH721" i="5"/>
  <c r="S722" i="5"/>
  <c r="V722" i="5"/>
  <c r="Y722" i="5"/>
  <c r="AB722" i="5"/>
  <c r="AE722" i="5"/>
  <c r="AH722" i="5"/>
  <c r="S723" i="5"/>
  <c r="V723" i="5"/>
  <c r="Y723" i="5"/>
  <c r="AB723" i="5"/>
  <c r="AE723" i="5"/>
  <c r="AH723" i="5"/>
  <c r="S724" i="5"/>
  <c r="V724" i="5"/>
  <c r="Y724" i="5"/>
  <c r="AB724" i="5"/>
  <c r="AE724" i="5"/>
  <c r="AH724" i="5"/>
  <c r="S725" i="5"/>
  <c r="V725" i="5"/>
  <c r="Y725" i="5"/>
  <c r="AB725" i="5"/>
  <c r="AE725" i="5"/>
  <c r="AH725" i="5"/>
  <c r="S791" i="5"/>
  <c r="V791" i="5"/>
  <c r="Y791" i="5"/>
  <c r="AB791" i="5"/>
  <c r="AE791" i="5"/>
  <c r="AH791" i="5"/>
  <c r="S792" i="5"/>
  <c r="V792" i="5"/>
  <c r="Y792" i="5"/>
  <c r="AB792" i="5"/>
  <c r="AE792" i="5"/>
  <c r="AH792" i="5"/>
  <c r="S793" i="5"/>
  <c r="V793" i="5"/>
  <c r="Y793" i="5"/>
  <c r="AB793" i="5"/>
  <c r="AE793" i="5"/>
  <c r="AH793" i="5"/>
  <c r="S726" i="5"/>
  <c r="V726" i="5"/>
  <c r="Y726" i="5"/>
  <c r="AB726" i="5"/>
  <c r="AE726" i="5"/>
  <c r="AH726" i="5"/>
  <c r="S727" i="5"/>
  <c r="V727" i="5"/>
  <c r="Y727" i="5"/>
  <c r="AB727" i="5"/>
  <c r="AE727" i="5"/>
  <c r="AH727" i="5"/>
  <c r="S806" i="5"/>
  <c r="V806" i="5"/>
  <c r="Y806" i="5"/>
  <c r="AB806" i="5"/>
  <c r="AE806" i="5"/>
  <c r="AH806" i="5"/>
  <c r="S809" i="5"/>
  <c r="S810" i="5" s="1"/>
  <c r="V809" i="5"/>
  <c r="V810" i="5" s="1"/>
  <c r="Y809" i="5"/>
  <c r="Y810" i="5" s="1"/>
  <c r="AB809" i="5"/>
  <c r="AB810" i="5" s="1"/>
  <c r="AE809" i="5"/>
  <c r="AE810" i="5" s="1"/>
  <c r="AH809" i="5"/>
  <c r="AH810" i="5" s="1"/>
  <c r="S807" i="5"/>
  <c r="V807" i="5"/>
  <c r="Y807" i="5"/>
  <c r="AB807" i="5"/>
  <c r="AE807" i="5"/>
  <c r="AH807" i="5"/>
  <c r="S811" i="5"/>
  <c r="S812" i="5" s="1"/>
  <c r="V811" i="5"/>
  <c r="V812" i="5" s="1"/>
  <c r="Y811" i="5"/>
  <c r="Y812" i="5" s="1"/>
  <c r="AB811" i="5"/>
  <c r="AB812" i="5" s="1"/>
  <c r="AE811" i="5"/>
  <c r="AE812" i="5" s="1"/>
  <c r="AH811" i="5"/>
  <c r="AH812" i="5" s="1"/>
  <c r="S814" i="5"/>
  <c r="V814" i="5"/>
  <c r="Y814" i="5"/>
  <c r="Y815" i="5" s="1"/>
  <c r="AB814" i="5"/>
  <c r="AE814" i="5"/>
  <c r="AH814" i="5"/>
  <c r="AH815" i="5" s="1"/>
  <c r="S817" i="5"/>
  <c r="V817" i="5"/>
  <c r="Y817" i="5"/>
  <c r="AB817" i="5"/>
  <c r="AE817" i="5"/>
  <c r="AH817" i="5"/>
  <c r="S818" i="5"/>
  <c r="V818" i="5"/>
  <c r="Y818" i="5"/>
  <c r="AB818" i="5"/>
  <c r="AE818" i="5"/>
  <c r="AH818" i="5"/>
  <c r="S819" i="5"/>
  <c r="V819" i="5"/>
  <c r="Y819" i="5"/>
  <c r="AB819" i="5"/>
  <c r="AE819" i="5"/>
  <c r="AH819" i="5"/>
  <c r="S820" i="5"/>
  <c r="V820" i="5"/>
  <c r="Y820" i="5"/>
  <c r="AB820" i="5"/>
  <c r="AE820" i="5"/>
  <c r="AH820" i="5"/>
  <c r="S821" i="5"/>
  <c r="V821" i="5"/>
  <c r="Y821" i="5"/>
  <c r="AB821" i="5"/>
  <c r="AE821" i="5"/>
  <c r="AH821" i="5"/>
  <c r="S822" i="5"/>
  <c r="V822" i="5"/>
  <c r="Y822" i="5"/>
  <c r="AB822" i="5"/>
  <c r="AE822" i="5"/>
  <c r="AH822" i="5"/>
  <c r="S848" i="5"/>
  <c r="S849" i="5" s="1"/>
  <c r="V848" i="5"/>
  <c r="V849" i="5" s="1"/>
  <c r="Y848" i="5"/>
  <c r="Y849" i="5" s="1"/>
  <c r="AB848" i="5"/>
  <c r="AB849" i="5" s="1"/>
  <c r="AE848" i="5"/>
  <c r="AE849" i="5" s="1"/>
  <c r="AH848" i="5"/>
  <c r="AH849" i="5" s="1"/>
  <c r="S832" i="5"/>
  <c r="V832" i="5"/>
  <c r="Y832" i="5"/>
  <c r="AB832" i="5"/>
  <c r="AE832" i="5"/>
  <c r="AH832" i="5"/>
  <c r="S833" i="5"/>
  <c r="V833" i="5"/>
  <c r="Y833" i="5"/>
  <c r="AB833" i="5"/>
  <c r="AE833" i="5"/>
  <c r="AH833" i="5"/>
  <c r="S834" i="5"/>
  <c r="V834" i="5"/>
  <c r="Y834" i="5"/>
  <c r="AB834" i="5"/>
  <c r="AE834" i="5"/>
  <c r="AH834" i="5"/>
  <c r="S835" i="5"/>
  <c r="V835" i="5"/>
  <c r="Y835" i="5"/>
  <c r="AB835" i="5"/>
  <c r="AE835" i="5"/>
  <c r="AH835" i="5"/>
  <c r="S836" i="5"/>
  <c r="V836" i="5"/>
  <c r="Y836" i="5"/>
  <c r="AB836" i="5"/>
  <c r="AE836" i="5"/>
  <c r="AH836" i="5"/>
  <c r="S837" i="5"/>
  <c r="V837" i="5"/>
  <c r="Y837" i="5"/>
  <c r="AB837" i="5"/>
  <c r="AE837" i="5"/>
  <c r="AH837" i="5"/>
  <c r="S838" i="5"/>
  <c r="V838" i="5"/>
  <c r="Y838" i="5"/>
  <c r="AB838" i="5"/>
  <c r="AE838" i="5"/>
  <c r="AH838" i="5"/>
  <c r="S839" i="5"/>
  <c r="V839" i="5"/>
  <c r="Y839" i="5"/>
  <c r="AB839" i="5"/>
  <c r="AE839" i="5"/>
  <c r="AH839" i="5"/>
  <c r="S840" i="5"/>
  <c r="V840" i="5"/>
  <c r="Y840" i="5"/>
  <c r="AB840" i="5"/>
  <c r="AE840" i="5"/>
  <c r="AH840" i="5"/>
  <c r="S841" i="5"/>
  <c r="V841" i="5"/>
  <c r="Y841" i="5"/>
  <c r="AB841" i="5"/>
  <c r="AE841" i="5"/>
  <c r="AH841" i="5"/>
  <c r="S842" i="5"/>
  <c r="V842" i="5"/>
  <c r="Y842" i="5"/>
  <c r="AB842" i="5"/>
  <c r="AE842" i="5"/>
  <c r="AH842" i="5"/>
  <c r="S843" i="5"/>
  <c r="V843" i="5"/>
  <c r="Y843" i="5"/>
  <c r="AB843" i="5"/>
  <c r="AE843" i="5"/>
  <c r="AH843" i="5"/>
  <c r="S825" i="5"/>
  <c r="V825" i="5"/>
  <c r="Y825" i="5"/>
  <c r="AB825" i="5"/>
  <c r="AE825" i="5"/>
  <c r="AH825" i="5"/>
  <c r="V829" i="5"/>
  <c r="Z829" i="5"/>
  <c r="AE829" i="5"/>
  <c r="AI829" i="5"/>
  <c r="V830" i="5"/>
  <c r="Z830" i="5"/>
  <c r="AE830" i="5"/>
  <c r="AI830" i="5"/>
  <c r="S844" i="5"/>
  <c r="V844" i="5"/>
  <c r="Y844" i="5"/>
  <c r="AB844" i="5"/>
  <c r="AE844" i="5"/>
  <c r="AH844" i="5"/>
  <c r="S845" i="5"/>
  <c r="V845" i="5"/>
  <c r="Y845" i="5"/>
  <c r="AB845" i="5"/>
  <c r="AE845" i="5"/>
  <c r="AH845" i="5"/>
  <c r="S846" i="5"/>
  <c r="V846" i="5"/>
  <c r="Y846" i="5"/>
  <c r="AB846" i="5"/>
  <c r="AE846" i="5"/>
  <c r="AH846" i="5"/>
  <c r="S826" i="5"/>
  <c r="V826" i="5"/>
  <c r="Y826" i="5"/>
  <c r="AB826" i="5"/>
  <c r="AE826" i="5"/>
  <c r="AH826" i="5"/>
  <c r="S827" i="5"/>
  <c r="V827" i="5"/>
  <c r="Y827" i="5"/>
  <c r="AB827" i="5"/>
  <c r="AE827" i="5"/>
  <c r="AH827" i="5"/>
  <c r="S851" i="5"/>
  <c r="V851" i="5"/>
  <c r="Y851" i="5"/>
  <c r="AB851" i="5"/>
  <c r="AE851" i="5"/>
  <c r="AH851" i="5"/>
  <c r="S852" i="5"/>
  <c r="V852" i="5"/>
  <c r="Y852" i="5"/>
  <c r="AB852" i="5"/>
  <c r="AE852" i="5"/>
  <c r="AH852" i="5"/>
  <c r="S853" i="5"/>
  <c r="V853" i="5"/>
  <c r="Y853" i="5"/>
  <c r="AB853" i="5"/>
  <c r="AE853" i="5"/>
  <c r="AH853" i="5"/>
  <c r="S854" i="5"/>
  <c r="V854" i="5"/>
  <c r="Y854" i="5"/>
  <c r="AB854" i="5"/>
  <c r="AE854" i="5"/>
  <c r="AH854" i="5"/>
  <c r="S855" i="5"/>
  <c r="V855" i="5"/>
  <c r="Y855" i="5"/>
  <c r="AB855" i="5"/>
  <c r="AE855" i="5"/>
  <c r="AH855" i="5"/>
  <c r="S856" i="5"/>
  <c r="V856" i="5"/>
  <c r="Y856" i="5"/>
  <c r="AB856" i="5"/>
  <c r="AE856" i="5"/>
  <c r="AH856" i="5"/>
  <c r="S857" i="5"/>
  <c r="V857" i="5"/>
  <c r="Y857" i="5"/>
  <c r="AB857" i="5"/>
  <c r="AE857" i="5"/>
  <c r="AH857" i="5"/>
  <c r="S858" i="5"/>
  <c r="V858" i="5"/>
  <c r="Y858" i="5"/>
  <c r="AB858" i="5"/>
  <c r="AE858" i="5"/>
  <c r="AH858" i="5"/>
  <c r="S859" i="5"/>
  <c r="V859" i="5"/>
  <c r="Y859" i="5"/>
  <c r="AB859" i="5"/>
  <c r="AE859" i="5"/>
  <c r="AH859" i="5"/>
  <c r="S860" i="5"/>
  <c r="V860" i="5"/>
  <c r="Y860" i="5"/>
  <c r="AB860" i="5"/>
  <c r="AE860" i="5"/>
  <c r="AH860" i="5"/>
  <c r="S867" i="5"/>
  <c r="S868" i="5" s="1"/>
  <c r="V867" i="5"/>
  <c r="V868" i="5" s="1"/>
  <c r="Y867" i="5"/>
  <c r="Y868" i="5" s="1"/>
  <c r="AB867" i="5"/>
  <c r="AB868" i="5" s="1"/>
  <c r="AE867" i="5"/>
  <c r="AE868" i="5" s="1"/>
  <c r="AH867" i="5"/>
  <c r="AH868" i="5" s="1"/>
  <c r="S863" i="5"/>
  <c r="V863" i="5"/>
  <c r="Y863" i="5"/>
  <c r="AB863" i="5"/>
  <c r="AE863" i="5"/>
  <c r="AH863" i="5"/>
  <c r="S864" i="5"/>
  <c r="V864" i="5"/>
  <c r="Y864" i="5"/>
  <c r="AB864" i="5"/>
  <c r="AE864" i="5"/>
  <c r="AH864" i="5"/>
  <c r="S865" i="5"/>
  <c r="V865" i="5"/>
  <c r="Y865" i="5"/>
  <c r="AB865" i="5"/>
  <c r="AE865" i="5"/>
  <c r="AH865" i="5"/>
  <c r="S870" i="5"/>
  <c r="V870" i="5"/>
  <c r="Y870" i="5"/>
  <c r="AB870" i="5"/>
  <c r="AE870" i="5"/>
  <c r="AH870" i="5"/>
  <c r="S926" i="5"/>
  <c r="V926" i="5"/>
  <c r="Y926" i="5"/>
  <c r="AB926" i="5"/>
  <c r="AE926" i="5"/>
  <c r="AH926" i="5"/>
  <c r="S927" i="5"/>
  <c r="V927" i="5"/>
  <c r="Y927" i="5"/>
  <c r="AB927" i="5"/>
  <c r="AE927" i="5"/>
  <c r="AH927" i="5"/>
  <c r="S928" i="5"/>
  <c r="V928" i="5"/>
  <c r="Y928" i="5"/>
  <c r="AB928" i="5"/>
  <c r="AE928" i="5"/>
  <c r="AH928" i="5"/>
  <c r="S921" i="5"/>
  <c r="V921" i="5"/>
  <c r="Y921" i="5"/>
  <c r="AB921" i="5"/>
  <c r="AE921" i="5"/>
  <c r="AH921" i="5"/>
  <c r="S891" i="5"/>
  <c r="V891" i="5"/>
  <c r="Y891" i="5"/>
  <c r="AB891" i="5"/>
  <c r="AE891" i="5"/>
  <c r="AH891" i="5"/>
  <c r="S892" i="5"/>
  <c r="V892" i="5"/>
  <c r="Y892" i="5"/>
  <c r="AB892" i="5"/>
  <c r="AE892" i="5"/>
  <c r="AH892" i="5"/>
  <c r="S893" i="5"/>
  <c r="V893" i="5"/>
  <c r="Y893" i="5"/>
  <c r="AB893" i="5"/>
  <c r="AE893" i="5"/>
  <c r="AH893" i="5"/>
  <c r="S894" i="5"/>
  <c r="V894" i="5"/>
  <c r="Y894" i="5"/>
  <c r="AB894" i="5"/>
  <c r="AE894" i="5"/>
  <c r="AH894" i="5"/>
  <c r="S871" i="5"/>
  <c r="V871" i="5"/>
  <c r="Y871" i="5"/>
  <c r="AB871" i="5"/>
  <c r="AE871" i="5"/>
  <c r="AH871" i="5"/>
  <c r="S872" i="5"/>
  <c r="V872" i="5"/>
  <c r="Y872" i="5"/>
  <c r="AB872" i="5"/>
  <c r="AE872" i="5"/>
  <c r="AH872" i="5"/>
  <c r="S873" i="5"/>
  <c r="V873" i="5"/>
  <c r="Y873" i="5"/>
  <c r="AB873" i="5"/>
  <c r="AE873" i="5"/>
  <c r="AH873" i="5"/>
  <c r="S874" i="5"/>
  <c r="V874" i="5"/>
  <c r="Y874" i="5"/>
  <c r="AB874" i="5"/>
  <c r="AE874" i="5"/>
  <c r="AH874" i="5"/>
  <c r="S875" i="5"/>
  <c r="V875" i="5"/>
  <c r="Y875" i="5"/>
  <c r="AB875" i="5"/>
  <c r="AE875" i="5"/>
  <c r="AH875" i="5"/>
  <c r="S876" i="5"/>
  <c r="V876" i="5"/>
  <c r="Y876" i="5"/>
  <c r="AB876" i="5"/>
  <c r="AE876" i="5"/>
  <c r="AH876" i="5"/>
  <c r="S895" i="5"/>
  <c r="V895" i="5"/>
  <c r="Y895" i="5"/>
  <c r="AB895" i="5"/>
  <c r="AE895" i="5"/>
  <c r="AH895" i="5"/>
  <c r="S930" i="5"/>
  <c r="V930" i="5"/>
  <c r="Y930" i="5"/>
  <c r="AB930" i="5"/>
  <c r="AE930" i="5"/>
  <c r="AH930" i="5"/>
  <c r="S931" i="5"/>
  <c r="V931" i="5"/>
  <c r="Y931" i="5"/>
  <c r="AB931" i="5"/>
  <c r="AE931" i="5"/>
  <c r="AH931" i="5"/>
  <c r="S877" i="5"/>
  <c r="V877" i="5"/>
  <c r="Y877" i="5"/>
  <c r="AB877" i="5"/>
  <c r="AE877" i="5"/>
  <c r="AH877" i="5"/>
  <c r="V899" i="5"/>
  <c r="Z899" i="5"/>
  <c r="AE899" i="5"/>
  <c r="AI899" i="5"/>
  <c r="S878" i="5"/>
  <c r="V878" i="5"/>
  <c r="Y878" i="5"/>
  <c r="AB878" i="5"/>
  <c r="AE878" i="5"/>
  <c r="AH878" i="5"/>
  <c r="V900" i="5"/>
  <c r="Z900" i="5"/>
  <c r="AE900" i="5"/>
  <c r="AI900" i="5"/>
  <c r="S879" i="5"/>
  <c r="V879" i="5"/>
  <c r="Y879" i="5"/>
  <c r="AB879" i="5"/>
  <c r="AE879" i="5"/>
  <c r="AH879" i="5"/>
  <c r="S880" i="5"/>
  <c r="V880" i="5"/>
  <c r="Y880" i="5"/>
  <c r="AB880" i="5"/>
  <c r="AE880" i="5"/>
  <c r="AH880" i="5"/>
  <c r="S881" i="5"/>
  <c r="V881" i="5"/>
  <c r="Y881" i="5"/>
  <c r="AB881" i="5"/>
  <c r="AE881" i="5"/>
  <c r="AH881" i="5"/>
  <c r="S882" i="5"/>
  <c r="V882" i="5"/>
  <c r="Y882" i="5"/>
  <c r="AB882" i="5"/>
  <c r="AE882" i="5"/>
  <c r="AH882" i="5"/>
  <c r="V901" i="5"/>
  <c r="Z901" i="5"/>
  <c r="AE901" i="5"/>
  <c r="AI901" i="5"/>
  <c r="S883" i="5"/>
  <c r="V883" i="5"/>
  <c r="Y883" i="5"/>
  <c r="AB883" i="5"/>
  <c r="AE883" i="5"/>
  <c r="AH883" i="5"/>
  <c r="S884" i="5"/>
  <c r="V884" i="5"/>
  <c r="Y884" i="5"/>
  <c r="AB884" i="5"/>
  <c r="AE884" i="5"/>
  <c r="AH884" i="5"/>
  <c r="V902" i="5"/>
  <c r="Z902" i="5"/>
  <c r="AE902" i="5"/>
  <c r="AI902" i="5"/>
  <c r="V903" i="5"/>
  <c r="Z903" i="5"/>
  <c r="AE903" i="5"/>
  <c r="AI903" i="5"/>
  <c r="V904" i="5"/>
  <c r="Z904" i="5"/>
  <c r="AE904" i="5"/>
  <c r="AI904" i="5"/>
  <c r="S885" i="5"/>
  <c r="V885" i="5"/>
  <c r="Y885" i="5"/>
  <c r="AB885" i="5"/>
  <c r="AE885" i="5"/>
  <c r="AH885" i="5"/>
  <c r="V905" i="5"/>
  <c r="Z905" i="5"/>
  <c r="AE905" i="5"/>
  <c r="AI905" i="5"/>
  <c r="V906" i="5"/>
  <c r="Z906" i="5"/>
  <c r="AE906" i="5"/>
  <c r="AI906" i="5"/>
  <c r="V907" i="5"/>
  <c r="Z907" i="5"/>
  <c r="AE907" i="5"/>
  <c r="AI907" i="5"/>
  <c r="V908" i="5"/>
  <c r="Z908" i="5"/>
  <c r="AE908" i="5"/>
  <c r="AI908" i="5"/>
  <c r="V909" i="5"/>
  <c r="Z909" i="5"/>
  <c r="AE909" i="5"/>
  <c r="AI909" i="5"/>
  <c r="S886" i="5"/>
  <c r="V886" i="5"/>
  <c r="Y886" i="5"/>
  <c r="AB886" i="5"/>
  <c r="AE886" i="5"/>
  <c r="AH886" i="5"/>
  <c r="W919" i="5"/>
  <c r="W920" i="5" s="1"/>
  <c r="Y919" i="5"/>
  <c r="Y920" i="5" s="1"/>
  <c r="AF919" i="5"/>
  <c r="AF920" i="5" s="1"/>
  <c r="AH919" i="5"/>
  <c r="AH920" i="5" s="1"/>
  <c r="V910" i="5"/>
  <c r="Z910" i="5"/>
  <c r="AE910" i="5"/>
  <c r="AI910" i="5"/>
  <c r="V911" i="5"/>
  <c r="Z911" i="5"/>
  <c r="AE911" i="5"/>
  <c r="AI911" i="5"/>
  <c r="V912" i="5"/>
  <c r="Z912" i="5"/>
  <c r="AE912" i="5"/>
  <c r="AI912" i="5"/>
  <c r="V913" i="5"/>
  <c r="Z913" i="5"/>
  <c r="AE913" i="5"/>
  <c r="AI913" i="5"/>
  <c r="V914" i="5"/>
  <c r="Z914" i="5"/>
  <c r="AE914" i="5"/>
  <c r="AI914" i="5"/>
  <c r="V915" i="5"/>
  <c r="Z915" i="5"/>
  <c r="AE915" i="5"/>
  <c r="AI915" i="5"/>
  <c r="S922" i="5"/>
  <c r="V922" i="5"/>
  <c r="Y922" i="5"/>
  <c r="AB922" i="5"/>
  <c r="AE922" i="5"/>
  <c r="AH922" i="5"/>
  <c r="S897" i="5"/>
  <c r="S898" i="5" s="1"/>
  <c r="V897" i="5"/>
  <c r="V898" i="5" s="1"/>
  <c r="Y897" i="5"/>
  <c r="Y898" i="5" s="1"/>
  <c r="AB897" i="5"/>
  <c r="AB898" i="5" s="1"/>
  <c r="AE897" i="5"/>
  <c r="AE898" i="5" s="1"/>
  <c r="AH897" i="5"/>
  <c r="AH898" i="5" s="1"/>
  <c r="S923" i="5"/>
  <c r="V923" i="5"/>
  <c r="Y923" i="5"/>
  <c r="AB923" i="5"/>
  <c r="AE923" i="5"/>
  <c r="AH923" i="5"/>
  <c r="S924" i="5"/>
  <c r="V924" i="5"/>
  <c r="Y924" i="5"/>
  <c r="AB924" i="5"/>
  <c r="AE924" i="5"/>
  <c r="AH924" i="5"/>
  <c r="V916" i="5"/>
  <c r="Z916" i="5"/>
  <c r="AE916" i="5"/>
  <c r="AI916" i="5"/>
  <c r="V917" i="5"/>
  <c r="Z917" i="5"/>
  <c r="AE917" i="5"/>
  <c r="AI917" i="5"/>
  <c r="S887" i="5"/>
  <c r="V887" i="5"/>
  <c r="Y887" i="5"/>
  <c r="AB887" i="5"/>
  <c r="AE887" i="5"/>
  <c r="AH887" i="5"/>
  <c r="S888" i="5"/>
  <c r="V888" i="5"/>
  <c r="Y888" i="5"/>
  <c r="AB888" i="5"/>
  <c r="AE888" i="5"/>
  <c r="AH888" i="5"/>
  <c r="S889" i="5"/>
  <c r="V889" i="5"/>
  <c r="Y889" i="5"/>
  <c r="AB889" i="5"/>
  <c r="AE889" i="5"/>
  <c r="AH889" i="5"/>
  <c r="AH8" i="5"/>
  <c r="AE8" i="5"/>
  <c r="AB8" i="5"/>
  <c r="Y8" i="5"/>
  <c r="V8" i="5"/>
  <c r="S8" i="5"/>
  <c r="AE228" i="5" l="1"/>
  <c r="AE341" i="5"/>
  <c r="S341" i="5"/>
  <c r="AE214" i="5"/>
  <c r="AE207" i="5"/>
  <c r="S207" i="5"/>
  <c r="Y207" i="5"/>
  <c r="AE173" i="5"/>
  <c r="S173" i="5"/>
  <c r="AE132" i="5"/>
  <c r="AE350" i="5"/>
  <c r="AF330" i="5"/>
  <c r="AE238" i="5"/>
  <c r="Y72" i="5"/>
  <c r="AB747" i="5"/>
  <c r="Z228" i="5"/>
  <c r="AI75" i="5"/>
  <c r="V459" i="5"/>
  <c r="S380" i="5"/>
  <c r="AE298" i="5"/>
  <c r="Y173" i="5"/>
  <c r="W140" i="5"/>
  <c r="Y116" i="5"/>
  <c r="S153" i="5"/>
  <c r="AE75" i="5"/>
  <c r="Y84" i="5"/>
  <c r="S62" i="5"/>
  <c r="Y61" i="5"/>
  <c r="AE47" i="5"/>
  <c r="AE31" i="5"/>
  <c r="AE34" i="5" s="1"/>
  <c r="S31" i="5"/>
  <c r="AE24" i="5"/>
  <c r="S23" i="5"/>
  <c r="AB932" i="5"/>
  <c r="AH802" i="5"/>
  <c r="V802" i="5"/>
  <c r="AH487" i="5"/>
  <c r="V487" i="5"/>
  <c r="AH492" i="5"/>
  <c r="V492" i="5"/>
  <c r="AH447" i="5"/>
  <c r="V447" i="5"/>
  <c r="AB408" i="5"/>
  <c r="AH408" i="5"/>
  <c r="V408" i="5"/>
  <c r="Z403" i="5"/>
  <c r="AH394" i="5"/>
  <c r="V394" i="5"/>
  <c r="AB341" i="5"/>
  <c r="AB336" i="5"/>
  <c r="AH207" i="5"/>
  <c r="V207" i="5"/>
  <c r="AH186" i="5"/>
  <c r="V186" i="5"/>
  <c r="AH72" i="5"/>
  <c r="S37" i="5"/>
  <c r="Y39" i="5"/>
  <c r="Y140" i="5"/>
  <c r="Y284" i="5"/>
  <c r="S293" i="5"/>
  <c r="AE204" i="5"/>
  <c r="AE195" i="5"/>
  <c r="S185" i="5"/>
  <c r="AE109" i="5"/>
  <c r="AE116" i="5"/>
  <c r="AE153" i="5"/>
  <c r="Y828" i="5"/>
  <c r="Y317" i="5"/>
  <c r="AE327" i="5"/>
  <c r="Y304" i="5"/>
  <c r="S238" i="5"/>
  <c r="AE269" i="5"/>
  <c r="AF276" i="5"/>
  <c r="S214" i="5"/>
  <c r="S109" i="5"/>
  <c r="Y153" i="5"/>
  <c r="AE72" i="5"/>
  <c r="AE85" i="5" s="1"/>
  <c r="AE84" i="5"/>
  <c r="S84" i="5"/>
  <c r="S61" i="5"/>
  <c r="Y48" i="5"/>
  <c r="Y31" i="5"/>
  <c r="Y24" i="5"/>
  <c r="S43" i="5"/>
  <c r="S499" i="5"/>
  <c r="AE360" i="5"/>
  <c r="Y238" i="5"/>
  <c r="AE284" i="5"/>
  <c r="Y214" i="5"/>
  <c r="Y186" i="5"/>
  <c r="Y185" i="5"/>
  <c r="Y169" i="5"/>
  <c r="AE159" i="5"/>
  <c r="Y109" i="5"/>
  <c r="AE98" i="5"/>
  <c r="AE101" i="5" s="1"/>
  <c r="Y98" i="5"/>
  <c r="Y101" i="5" s="1"/>
  <c r="Y17" i="5"/>
  <c r="Z327" i="5"/>
  <c r="AI204" i="5"/>
  <c r="AH40" i="5"/>
  <c r="AE304" i="5"/>
  <c r="AB500" i="5"/>
  <c r="Y23" i="5"/>
  <c r="S39" i="5"/>
  <c r="AE42" i="5"/>
  <c r="Y87" i="5"/>
  <c r="Y90" i="5" s="1"/>
  <c r="AE317" i="5"/>
  <c r="Y336" i="5"/>
  <c r="Y195" i="5"/>
  <c r="AE185" i="5"/>
  <c r="S169" i="5"/>
  <c r="S174" i="5" s="1"/>
  <c r="S149" i="5"/>
  <c r="S159" i="5"/>
  <c r="S98" i="5"/>
  <c r="AE68" i="5"/>
  <c r="S68" i="5"/>
  <c r="AE61" i="5"/>
  <c r="AH929" i="5"/>
  <c r="Y761" i="5"/>
  <c r="AI588" i="5"/>
  <c r="AI483" i="5"/>
  <c r="Z434" i="5"/>
  <c r="Z391" i="5"/>
  <c r="AH383" i="5"/>
  <c r="V383" i="5"/>
  <c r="Z350" i="5"/>
  <c r="Y330" i="5"/>
  <c r="V284" i="5"/>
  <c r="AH252" i="5"/>
  <c r="V252" i="5"/>
  <c r="AI228" i="5"/>
  <c r="Z204" i="5"/>
  <c r="V169" i="5"/>
  <c r="V174" i="5" s="1"/>
  <c r="AB109" i="5"/>
  <c r="AB149" i="5"/>
  <c r="AH140" i="5"/>
  <c r="AB159" i="5"/>
  <c r="V116" i="5"/>
  <c r="V72" i="5"/>
  <c r="AB68" i="5"/>
  <c r="V69" i="5"/>
  <c r="AB62" i="5"/>
  <c r="AH61" i="5"/>
  <c r="AH23" i="5"/>
  <c r="S24" i="5"/>
  <c r="AE37" i="5"/>
  <c r="AB43" i="5"/>
  <c r="AE459" i="5"/>
  <c r="AH816" i="5"/>
  <c r="AE39" i="5"/>
  <c r="Y293" i="5"/>
  <c r="S195" i="5"/>
  <c r="AE201" i="5"/>
  <c r="Y159" i="5"/>
  <c r="S116" i="5"/>
  <c r="Y68" i="5"/>
  <c r="AE23" i="5"/>
  <c r="S558" i="5"/>
  <c r="Y932" i="5"/>
  <c r="AE929" i="5"/>
  <c r="AE802" i="5"/>
  <c r="S802" i="5"/>
  <c r="AE592" i="5"/>
  <c r="S592" i="5"/>
  <c r="AE588" i="5"/>
  <c r="AE487" i="5"/>
  <c r="S487" i="5"/>
  <c r="AE492" i="5"/>
  <c r="S492" i="5"/>
  <c r="AE483" i="5"/>
  <c r="Y464" i="5"/>
  <c r="AE453" i="5"/>
  <c r="AE447" i="5"/>
  <c r="S447" i="5"/>
  <c r="AE408" i="5"/>
  <c r="S408" i="5"/>
  <c r="V391" i="5"/>
  <c r="V395" i="5" s="1"/>
  <c r="AE394" i="5"/>
  <c r="S394" i="5"/>
  <c r="AE383" i="5"/>
  <c r="S383" i="5"/>
  <c r="W354" i="5"/>
  <c r="V204" i="5"/>
  <c r="Y174" i="5"/>
  <c r="AF140" i="5"/>
  <c r="V75" i="5"/>
  <c r="AE69" i="5"/>
  <c r="S69" i="5"/>
  <c r="AE90" i="5"/>
  <c r="S17" i="5"/>
  <c r="S18" i="5"/>
  <c r="V896" i="5"/>
  <c r="AB890" i="5"/>
  <c r="AH866" i="5"/>
  <c r="AH869" i="5"/>
  <c r="V866" i="5"/>
  <c r="V869" i="5" s="1"/>
  <c r="AB861" i="5"/>
  <c r="AB862" i="5"/>
  <c r="AB828" i="5"/>
  <c r="AH823" i="5"/>
  <c r="AH824" i="5"/>
  <c r="V794" i="5"/>
  <c r="Z757" i="5"/>
  <c r="V747" i="5"/>
  <c r="AH728" i="5"/>
  <c r="V579" i="5"/>
  <c r="V554" i="5"/>
  <c r="V555" i="5"/>
  <c r="V552" i="5"/>
  <c r="V551" i="5"/>
  <c r="AB527" i="5"/>
  <c r="AH518" i="5"/>
  <c r="AB521" i="5"/>
  <c r="V500" i="5"/>
  <c r="V499" i="5"/>
  <c r="AB478" i="5"/>
  <c r="AH463" i="5"/>
  <c r="AH464" i="5"/>
  <c r="AB458" i="5"/>
  <c r="AB459" i="5"/>
  <c r="AI453" i="5"/>
  <c r="V416" i="5"/>
  <c r="AH444" i="5"/>
  <c r="AB397" i="5"/>
  <c r="AI403" i="5"/>
  <c r="AB380" i="5"/>
  <c r="V585" i="5"/>
  <c r="AE17" i="5"/>
  <c r="AE18" i="5"/>
  <c r="Z918" i="5"/>
  <c r="AH896" i="5"/>
  <c r="AB925" i="5"/>
  <c r="V929" i="5"/>
  <c r="Z831" i="5"/>
  <c r="AH847" i="5"/>
  <c r="AB847" i="5"/>
  <c r="V823" i="5"/>
  <c r="V824" i="5"/>
  <c r="AB815" i="5"/>
  <c r="AB816" i="5"/>
  <c r="AB808" i="5"/>
  <c r="AB813" i="5" s="1"/>
  <c r="AB799" i="5"/>
  <c r="AH794" i="5"/>
  <c r="AH747" i="5"/>
  <c r="V728" i="5"/>
  <c r="AB742" i="5"/>
  <c r="AH592" i="5"/>
  <c r="AH593" i="5"/>
  <c r="V592" i="5"/>
  <c r="V593" i="5"/>
  <c r="AB585" i="5"/>
  <c r="AH579" i="5"/>
  <c r="AB557" i="5"/>
  <c r="AB558" i="5"/>
  <c r="AH554" i="5"/>
  <c r="AH555" i="5"/>
  <c r="AH552" i="5"/>
  <c r="AH551" i="5"/>
  <c r="AI535" i="5"/>
  <c r="AH543" i="5"/>
  <c r="AH527" i="5"/>
  <c r="V518" i="5"/>
  <c r="AH499" i="5"/>
  <c r="AH500" i="5"/>
  <c r="AB468" i="5"/>
  <c r="V478" i="5"/>
  <c r="V463" i="5"/>
  <c r="V464" i="5"/>
  <c r="AH450" i="5"/>
  <c r="AH416" i="5"/>
  <c r="AB424" i="5"/>
  <c r="V444" i="5"/>
  <c r="AB371" i="5"/>
  <c r="AB360" i="5"/>
  <c r="AH341" i="5"/>
  <c r="V341" i="5"/>
  <c r="AH365" i="5"/>
  <c r="Y354" i="5"/>
  <c r="V336" i="5"/>
  <c r="V238" i="5"/>
  <c r="AI269" i="5"/>
  <c r="AH276" i="5"/>
  <c r="AB293" i="5"/>
  <c r="AH214" i="5"/>
  <c r="AB225" i="5"/>
  <c r="AB201" i="5"/>
  <c r="AB176" i="5"/>
  <c r="AB186" i="5" s="1"/>
  <c r="AB185" i="5"/>
  <c r="V173" i="5"/>
  <c r="AI132" i="5"/>
  <c r="AH159" i="5"/>
  <c r="AB116" i="5"/>
  <c r="V109" i="5"/>
  <c r="AH98" i="5"/>
  <c r="AH101" i="5" s="1"/>
  <c r="AB87" i="5"/>
  <c r="AB90" i="5" s="1"/>
  <c r="Z75" i="5"/>
  <c r="V84" i="5"/>
  <c r="AH68" i="5"/>
  <c r="AH69" i="5"/>
  <c r="AB47" i="5"/>
  <c r="AB48" i="5"/>
  <c r="AB31" i="5"/>
  <c r="AB23" i="5"/>
  <c r="V43" i="5"/>
  <c r="AB69" i="5"/>
  <c r="V17" i="5"/>
  <c r="V18" i="5"/>
  <c r="V918" i="5"/>
  <c r="S896" i="5"/>
  <c r="Y925" i="5"/>
  <c r="S929" i="5"/>
  <c r="S866" i="5"/>
  <c r="S869" i="5" s="1"/>
  <c r="Y861" i="5"/>
  <c r="Y862" i="5"/>
  <c r="V831" i="5"/>
  <c r="Y847" i="5"/>
  <c r="AE823" i="5"/>
  <c r="AE824" i="5"/>
  <c r="S823" i="5"/>
  <c r="S824" i="5"/>
  <c r="Y808" i="5"/>
  <c r="Y813" i="5" s="1"/>
  <c r="S794" i="5"/>
  <c r="V757" i="5"/>
  <c r="AE747" i="5"/>
  <c r="AE728" i="5"/>
  <c r="Y742" i="5"/>
  <c r="Y585" i="5"/>
  <c r="S579" i="5"/>
  <c r="AE551" i="5"/>
  <c r="AE552" i="5"/>
  <c r="AE535" i="5"/>
  <c r="Y527" i="5"/>
  <c r="S502" i="5"/>
  <c r="AE518" i="5"/>
  <c r="S518" i="5"/>
  <c r="AE499" i="5"/>
  <c r="AE500" i="5"/>
  <c r="Y468" i="5"/>
  <c r="AE464" i="5"/>
  <c r="AE463" i="5"/>
  <c r="Y459" i="5"/>
  <c r="Y458" i="5"/>
  <c r="S450" i="5"/>
  <c r="V434" i="5"/>
  <c r="S416" i="5"/>
  <c r="Y424" i="5"/>
  <c r="AE388" i="5"/>
  <c r="AB304" i="5"/>
  <c r="S593" i="5"/>
  <c r="AE416" i="5"/>
  <c r="AI918" i="5"/>
  <c r="AH932" i="5"/>
  <c r="V932" i="5"/>
  <c r="AB896" i="5"/>
  <c r="AH925" i="5"/>
  <c r="V925" i="5"/>
  <c r="AB929" i="5"/>
  <c r="AH890" i="5"/>
  <c r="V890" i="5"/>
  <c r="AB866" i="5"/>
  <c r="AB869" i="5" s="1"/>
  <c r="AH861" i="5"/>
  <c r="AH862" i="5"/>
  <c r="V861" i="5"/>
  <c r="V862" i="5"/>
  <c r="AI831" i="5"/>
  <c r="AH828" i="5"/>
  <c r="V828" i="5"/>
  <c r="V847" i="5"/>
  <c r="AB823" i="5"/>
  <c r="V815" i="5"/>
  <c r="V816" i="5"/>
  <c r="AH808" i="5"/>
  <c r="AH813" i="5" s="1"/>
  <c r="V808" i="5"/>
  <c r="V813" i="5" s="1"/>
  <c r="AB802" i="5"/>
  <c r="AH799" i="5"/>
  <c r="V799" i="5"/>
  <c r="AB794" i="5"/>
  <c r="AI757" i="5"/>
  <c r="AH761" i="5"/>
  <c r="AB728" i="5"/>
  <c r="AH742" i="5"/>
  <c r="V742" i="5"/>
  <c r="AB592" i="5"/>
  <c r="AB593" i="5"/>
  <c r="Z588" i="5"/>
  <c r="AH585" i="5"/>
  <c r="AB579" i="5"/>
  <c r="AH558" i="5"/>
  <c r="AH557" i="5"/>
  <c r="V558" i="5"/>
  <c r="V557" i="5"/>
  <c r="AB554" i="5"/>
  <c r="AB555" i="5"/>
  <c r="AB551" i="5"/>
  <c r="AB463" i="5"/>
  <c r="AH380" i="5"/>
  <c r="V298" i="5"/>
  <c r="V201" i="5"/>
  <c r="V185" i="5"/>
  <c r="AB173" i="5"/>
  <c r="AH116" i="5"/>
  <c r="V153" i="5"/>
  <c r="AB84" i="5"/>
  <c r="AH48" i="5"/>
  <c r="AH31" i="5"/>
  <c r="V31" i="5"/>
  <c r="V34" i="5" s="1"/>
  <c r="V23" i="5"/>
  <c r="Y18" i="5"/>
  <c r="V37" i="5"/>
  <c r="AH43" i="5"/>
  <c r="AB552" i="5"/>
  <c r="AE555" i="5"/>
  <c r="AE593" i="5"/>
  <c r="Y816" i="5"/>
  <c r="AB824" i="5"/>
  <c r="AB98" i="5"/>
  <c r="AB101" i="5" s="1"/>
  <c r="V365" i="5"/>
  <c r="AB317" i="5"/>
  <c r="AI327" i="5"/>
  <c r="AH336" i="5"/>
  <c r="AH238" i="5"/>
  <c r="AB284" i="5"/>
  <c r="AB298" i="5"/>
  <c r="AB252" i="5"/>
  <c r="V214" i="5"/>
  <c r="AB195" i="5"/>
  <c r="AB162" i="5"/>
  <c r="AH173" i="5"/>
  <c r="AH169" i="5"/>
  <c r="AH174" i="5" s="1"/>
  <c r="V159" i="5"/>
  <c r="AH109" i="5"/>
  <c r="AB153" i="5"/>
  <c r="V98" i="5"/>
  <c r="V101" i="5" s="1"/>
  <c r="AH84" i="5"/>
  <c r="V68" i="5"/>
  <c r="V61" i="5"/>
  <c r="V62" i="5"/>
  <c r="AB39" i="5"/>
  <c r="AB40" i="5"/>
  <c r="AH36" i="5"/>
  <c r="AH37" i="5"/>
  <c r="AH17" i="5"/>
  <c r="AH18" i="5"/>
  <c r="AE896" i="5"/>
  <c r="Y890" i="5"/>
  <c r="AE866" i="5"/>
  <c r="AE869" i="5" s="1"/>
  <c r="Y799" i="5"/>
  <c r="AE794" i="5"/>
  <c r="S747" i="5"/>
  <c r="W761" i="5"/>
  <c r="S728" i="5"/>
  <c r="AE579" i="5"/>
  <c r="Y557" i="5"/>
  <c r="Y558" i="5"/>
  <c r="S551" i="5"/>
  <c r="S552" i="5"/>
  <c r="AF543" i="5"/>
  <c r="AE502" i="5"/>
  <c r="Y521" i="5"/>
  <c r="Y478" i="5"/>
  <c r="S464" i="5"/>
  <c r="S463" i="5"/>
  <c r="AE450" i="5"/>
  <c r="AE456" i="5" s="1"/>
  <c r="AE444" i="5"/>
  <c r="S444" i="5"/>
  <c r="AE403" i="5"/>
  <c r="S388" i="5"/>
  <c r="Y371" i="5"/>
  <c r="S555" i="5"/>
  <c r="AB18" i="5"/>
  <c r="AB17" i="5"/>
  <c r="AE918" i="5"/>
  <c r="AE932" i="5"/>
  <c r="S932" i="5"/>
  <c r="Y896" i="5"/>
  <c r="AE925" i="5"/>
  <c r="S925" i="5"/>
  <c r="Y929" i="5"/>
  <c r="AE890" i="5"/>
  <c r="S890" i="5"/>
  <c r="Y866" i="5"/>
  <c r="Y869" i="5" s="1"/>
  <c r="AE861" i="5"/>
  <c r="AE862" i="5"/>
  <c r="S861" i="5"/>
  <c r="S862" i="5"/>
  <c r="AE831" i="5"/>
  <c r="AE828" i="5"/>
  <c r="S828" i="5"/>
  <c r="AE847" i="5"/>
  <c r="S847" i="5"/>
  <c r="Y824" i="5"/>
  <c r="Y823" i="5"/>
  <c r="AE815" i="5"/>
  <c r="AE816" i="5"/>
  <c r="S815" i="5"/>
  <c r="S816" i="5"/>
  <c r="AE808" i="5"/>
  <c r="AE813" i="5" s="1"/>
  <c r="S808" i="5"/>
  <c r="S813" i="5" s="1"/>
  <c r="Y802" i="5"/>
  <c r="AE799" i="5"/>
  <c r="S799" i="5"/>
  <c r="Y794" i="5"/>
  <c r="AE757" i="5"/>
  <c r="Y747" i="5"/>
  <c r="AF761" i="5"/>
  <c r="Y728" i="5"/>
  <c r="AE742" i="5"/>
  <c r="S742" i="5"/>
  <c r="Y593" i="5"/>
  <c r="Y592" i="5"/>
  <c r="V588" i="5"/>
  <c r="AE585" i="5"/>
  <c r="S585" i="5"/>
  <c r="Y579" i="5"/>
  <c r="AE557" i="5"/>
  <c r="AE558" i="5"/>
  <c r="Y551" i="5"/>
  <c r="Y552" i="5"/>
  <c r="V535" i="5"/>
  <c r="AB24" i="5"/>
  <c r="AH62" i="5"/>
  <c r="Y555" i="5"/>
  <c r="S101" i="5"/>
  <c r="W543" i="5"/>
  <c r="AE527" i="5"/>
  <c r="S527" i="5"/>
  <c r="Y518" i="5"/>
  <c r="AE521" i="5"/>
  <c r="S521" i="5"/>
  <c r="Y492" i="5"/>
  <c r="AE468" i="5"/>
  <c r="S468" i="5"/>
  <c r="V483" i="5"/>
  <c r="AE478" i="5"/>
  <c r="S478" i="5"/>
  <c r="Y463" i="5"/>
  <c r="V453" i="5"/>
  <c r="V456" i="5" s="1"/>
  <c r="AE434" i="5"/>
  <c r="Y447" i="5"/>
  <c r="Y416" i="5"/>
  <c r="AE424" i="5"/>
  <c r="S424" i="5"/>
  <c r="Y444" i="5"/>
  <c r="Y408" i="5"/>
  <c r="V403" i="5"/>
  <c r="AE391" i="5"/>
  <c r="Y394" i="5"/>
  <c r="Y383" i="5"/>
  <c r="AE371" i="5"/>
  <c r="S371" i="5"/>
  <c r="AE380" i="5"/>
  <c r="S360" i="5"/>
  <c r="V350" i="5"/>
  <c r="Y341" i="5"/>
  <c r="Y365" i="5"/>
  <c r="AF354" i="5"/>
  <c r="S317" i="5"/>
  <c r="V327" i="5"/>
  <c r="S284" i="5"/>
  <c r="V269" i="5"/>
  <c r="Y298" i="5"/>
  <c r="S298" i="5"/>
  <c r="W276" i="5"/>
  <c r="Y252" i="5"/>
  <c r="AE252" i="5"/>
  <c r="S252" i="5"/>
  <c r="AE293" i="5"/>
  <c r="V228" i="5"/>
  <c r="Y225" i="5"/>
  <c r="AE225" i="5"/>
  <c r="S225" i="5"/>
  <c r="Y201" i="5"/>
  <c r="S201" i="5"/>
  <c r="AE169" i="5"/>
  <c r="AE174" i="5" s="1"/>
  <c r="Y149" i="5"/>
  <c r="AE149" i="5"/>
  <c r="V132" i="5"/>
  <c r="Y62" i="5"/>
  <c r="AE48" i="5"/>
  <c r="S48" i="5"/>
  <c r="V40" i="5"/>
  <c r="Y69" i="5"/>
  <c r="S186" i="5"/>
  <c r="S459" i="5"/>
  <c r="AB464" i="5"/>
  <c r="Y36" i="5"/>
  <c r="S47" i="5"/>
  <c r="Y487" i="5"/>
  <c r="Z535" i="5"/>
  <c r="Y543" i="5"/>
  <c r="V527" i="5"/>
  <c r="AB502" i="5"/>
  <c r="AB518" i="5"/>
  <c r="AH521" i="5"/>
  <c r="V521" i="5"/>
  <c r="AB487" i="5"/>
  <c r="AB492" i="5"/>
  <c r="AH468" i="5"/>
  <c r="V468" i="5"/>
  <c r="Z483" i="5"/>
  <c r="AH478" i="5"/>
  <c r="Z453" i="5"/>
  <c r="AI434" i="5"/>
  <c r="AB447" i="5"/>
  <c r="AB416" i="5"/>
  <c r="AH424" i="5"/>
  <c r="V424" i="5"/>
  <c r="AB444" i="5"/>
  <c r="AI391" i="5"/>
  <c r="AB394" i="5"/>
  <c r="AB383" i="5"/>
  <c r="AH371" i="5"/>
  <c r="V371" i="5"/>
  <c r="V380" i="5"/>
  <c r="AH360" i="5"/>
  <c r="V360" i="5"/>
  <c r="AI350" i="5"/>
  <c r="AB365" i="5"/>
  <c r="AH354" i="5"/>
  <c r="AH317" i="5"/>
  <c r="V317" i="5"/>
  <c r="AH330" i="5"/>
  <c r="AH304" i="5"/>
  <c r="V304" i="5"/>
  <c r="AB238" i="5"/>
  <c r="AH284" i="5"/>
  <c r="Z269" i="5"/>
  <c r="AH298" i="5"/>
  <c r="Y276" i="5"/>
  <c r="AH293" i="5"/>
  <c r="V293" i="5"/>
  <c r="AB214" i="5"/>
  <c r="AH225" i="5"/>
  <c r="V225" i="5"/>
  <c r="AH195" i="5"/>
  <c r="V195" i="5"/>
  <c r="AB207" i="5"/>
  <c r="AH201" i="5"/>
  <c r="AH185" i="5"/>
  <c r="AB169" i="5"/>
  <c r="AH149" i="5"/>
  <c r="V149" i="5"/>
  <c r="Z132" i="5"/>
  <c r="AH153" i="5"/>
  <c r="AH90" i="5"/>
  <c r="V90" i="5"/>
  <c r="AB72" i="5"/>
  <c r="AB61" i="5"/>
  <c r="AH47" i="5"/>
  <c r="V47" i="5"/>
  <c r="AH24" i="5"/>
  <c r="V24" i="5"/>
  <c r="AB37" i="5"/>
  <c r="V48" i="5"/>
  <c r="AE62" i="5"/>
  <c r="AH459" i="5"/>
  <c r="Y500" i="5"/>
  <c r="AI26" i="5"/>
  <c r="Y42" i="5"/>
  <c r="AE176" i="5"/>
  <c r="AE186" i="5" s="1"/>
  <c r="S301" i="5"/>
  <c r="S304" i="5" s="1"/>
  <c r="Y380" i="5"/>
  <c r="Y360" i="5"/>
  <c r="AE365" i="5"/>
  <c r="S365" i="5"/>
  <c r="AE336" i="5"/>
  <c r="S336" i="5"/>
  <c r="W330" i="5"/>
  <c r="AE497" i="5"/>
  <c r="V497" i="5"/>
  <c r="O9" i="5"/>
  <c r="O10" i="5"/>
  <c r="O11" i="5"/>
  <c r="O12" i="5"/>
  <c r="W12" i="5" s="1"/>
  <c r="X12" i="5" s="1"/>
  <c r="O13" i="5"/>
  <c r="O14" i="5"/>
  <c r="O15" i="5"/>
  <c r="O16" i="5"/>
  <c r="O19" i="5"/>
  <c r="O20" i="5"/>
  <c r="O21" i="5"/>
  <c r="O22" i="5"/>
  <c r="W22" i="5" s="1"/>
  <c r="X22" i="5" s="1"/>
  <c r="O27" i="5"/>
  <c r="O28" i="5"/>
  <c r="W28" i="5" s="1"/>
  <c r="X28" i="5" s="1"/>
  <c r="O32" i="5"/>
  <c r="O29" i="5"/>
  <c r="O30" i="5"/>
  <c r="O25" i="5"/>
  <c r="O35" i="5"/>
  <c r="O38" i="5"/>
  <c r="W38" i="5" s="1"/>
  <c r="O41" i="5"/>
  <c r="O44" i="5"/>
  <c r="O45" i="5"/>
  <c r="O46" i="5"/>
  <c r="O49" i="5"/>
  <c r="O50" i="5"/>
  <c r="O51" i="5"/>
  <c r="O52" i="5"/>
  <c r="W52" i="5" s="1"/>
  <c r="X52" i="5" s="1"/>
  <c r="O53" i="5"/>
  <c r="O54" i="5"/>
  <c r="W54" i="5" s="1"/>
  <c r="X54" i="5" s="1"/>
  <c r="O55" i="5"/>
  <c r="O56" i="5"/>
  <c r="O57" i="5"/>
  <c r="O58" i="5"/>
  <c r="O59" i="5"/>
  <c r="O60" i="5"/>
  <c r="O63" i="5"/>
  <c r="O64" i="5"/>
  <c r="O65" i="5"/>
  <c r="O66" i="5"/>
  <c r="W66" i="5" s="1"/>
  <c r="X66" i="5" s="1"/>
  <c r="O67" i="5"/>
  <c r="W67" i="5" s="1"/>
  <c r="X67" i="5" s="1"/>
  <c r="O76" i="5"/>
  <c r="O78" i="5"/>
  <c r="O79" i="5"/>
  <c r="W79" i="5" s="1"/>
  <c r="X79" i="5" s="1"/>
  <c r="O80" i="5"/>
  <c r="W80" i="5" s="1"/>
  <c r="X80" i="5" s="1"/>
  <c r="O81" i="5"/>
  <c r="O82" i="5"/>
  <c r="O83" i="5"/>
  <c r="O70" i="5"/>
  <c r="W70" i="5" s="1"/>
  <c r="O71" i="5"/>
  <c r="O73" i="5"/>
  <c r="O74" i="5"/>
  <c r="O88" i="5"/>
  <c r="W88" i="5" s="1"/>
  <c r="O86" i="5"/>
  <c r="O93" i="5"/>
  <c r="O94" i="5"/>
  <c r="O95" i="5"/>
  <c r="O96" i="5"/>
  <c r="O99" i="5"/>
  <c r="W99" i="5" s="1"/>
  <c r="O97" i="5"/>
  <c r="W97" i="5" s="1"/>
  <c r="X97" i="5" s="1"/>
  <c r="O91" i="5"/>
  <c r="W91" i="5" s="1"/>
  <c r="O150" i="5"/>
  <c r="W150" i="5" s="1"/>
  <c r="O151" i="5"/>
  <c r="O152" i="5"/>
  <c r="O102" i="5"/>
  <c r="O110" i="5"/>
  <c r="O111" i="5"/>
  <c r="W111" i="5" s="1"/>
  <c r="X111" i="5" s="1"/>
  <c r="O112" i="5"/>
  <c r="O113" i="5"/>
  <c r="W113" i="5" s="1"/>
  <c r="X113" i="5" s="1"/>
  <c r="O114" i="5"/>
  <c r="O154" i="5"/>
  <c r="W154" i="5" s="1"/>
  <c r="O155" i="5"/>
  <c r="O156" i="5"/>
  <c r="O157" i="5"/>
  <c r="O158" i="5"/>
  <c r="O133" i="5"/>
  <c r="O134" i="5"/>
  <c r="O135" i="5"/>
  <c r="O136" i="5"/>
  <c r="O137" i="5"/>
  <c r="O138" i="5"/>
  <c r="O139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41" i="5"/>
  <c r="O142" i="5"/>
  <c r="O143" i="5"/>
  <c r="O144" i="5"/>
  <c r="O145" i="5"/>
  <c r="O146" i="5"/>
  <c r="W146" i="5" s="1"/>
  <c r="X146" i="5" s="1"/>
  <c r="O147" i="5"/>
  <c r="O148" i="5"/>
  <c r="O115" i="5"/>
  <c r="O103" i="5"/>
  <c r="O104" i="5"/>
  <c r="O105" i="5"/>
  <c r="O106" i="5"/>
  <c r="O107" i="5"/>
  <c r="W107" i="5" s="1"/>
  <c r="X107" i="5" s="1"/>
  <c r="O108" i="5"/>
  <c r="O165" i="5"/>
  <c r="O166" i="5"/>
  <c r="O167" i="5"/>
  <c r="O168" i="5"/>
  <c r="O170" i="5"/>
  <c r="O161" i="5"/>
  <c r="O163" i="5"/>
  <c r="O171" i="5"/>
  <c r="O172" i="5"/>
  <c r="O179" i="5"/>
  <c r="O180" i="5"/>
  <c r="W180" i="5" s="1"/>
  <c r="X180" i="5" s="1"/>
  <c r="O181" i="5"/>
  <c r="O182" i="5"/>
  <c r="O183" i="5"/>
  <c r="O184" i="5"/>
  <c r="W184" i="5" s="1"/>
  <c r="X184" i="5" s="1"/>
  <c r="O175" i="5"/>
  <c r="O177" i="5"/>
  <c r="O196" i="5"/>
  <c r="O205" i="5"/>
  <c r="O206" i="5"/>
  <c r="O197" i="5"/>
  <c r="O187" i="5"/>
  <c r="O188" i="5"/>
  <c r="O198" i="5"/>
  <c r="O189" i="5"/>
  <c r="O190" i="5"/>
  <c r="O191" i="5"/>
  <c r="W191" i="5" s="1"/>
  <c r="X191" i="5" s="1"/>
  <c r="O192" i="5"/>
  <c r="O193" i="5"/>
  <c r="O194" i="5"/>
  <c r="O199" i="5"/>
  <c r="W199" i="5" s="1"/>
  <c r="X199" i="5" s="1"/>
  <c r="O208" i="5"/>
  <c r="O202" i="5"/>
  <c r="O203" i="5"/>
  <c r="O200" i="5"/>
  <c r="O215" i="5"/>
  <c r="O216" i="5"/>
  <c r="O217" i="5"/>
  <c r="O218" i="5"/>
  <c r="O219" i="5"/>
  <c r="O220" i="5"/>
  <c r="W220" i="5" s="1"/>
  <c r="X220" i="5" s="1"/>
  <c r="O221" i="5"/>
  <c r="O222" i="5"/>
  <c r="O223" i="5"/>
  <c r="O224" i="5"/>
  <c r="O229" i="5"/>
  <c r="O226" i="5"/>
  <c r="O227" i="5"/>
  <c r="O231" i="5"/>
  <c r="O211" i="5"/>
  <c r="O212" i="5"/>
  <c r="O213" i="5"/>
  <c r="O285" i="5"/>
  <c r="O286" i="5"/>
  <c r="O287" i="5"/>
  <c r="W287" i="5" s="1"/>
  <c r="X287" i="5" s="1"/>
  <c r="O288" i="5"/>
  <c r="O289" i="5"/>
  <c r="O290" i="5"/>
  <c r="O291" i="5"/>
  <c r="O292" i="5"/>
  <c r="O239" i="5"/>
  <c r="O240" i="5"/>
  <c r="O241" i="5"/>
  <c r="O242" i="5"/>
  <c r="W242" i="5" s="1"/>
  <c r="X242" i="5" s="1"/>
  <c r="O253" i="5"/>
  <c r="O243" i="5"/>
  <c r="W243" i="5" s="1"/>
  <c r="X243" i="5" s="1"/>
  <c r="O270" i="5"/>
  <c r="O271" i="5"/>
  <c r="O244" i="5"/>
  <c r="O245" i="5"/>
  <c r="W245" i="5" s="1"/>
  <c r="O246" i="5"/>
  <c r="O247" i="5"/>
  <c r="W247" i="5" s="1"/>
  <c r="X247" i="5" s="1"/>
  <c r="O248" i="5"/>
  <c r="O249" i="5"/>
  <c r="O250" i="5"/>
  <c r="O251" i="5"/>
  <c r="O294" i="5"/>
  <c r="O295" i="5"/>
  <c r="O296" i="5"/>
  <c r="O297" i="5"/>
  <c r="O272" i="5"/>
  <c r="O273" i="5"/>
  <c r="O274" i="5"/>
  <c r="O275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77" i="5"/>
  <c r="O278" i="5"/>
  <c r="W278" i="5" s="1"/>
  <c r="X278" i="5" s="1"/>
  <c r="O279" i="5"/>
  <c r="O280" i="5"/>
  <c r="O281" i="5"/>
  <c r="O282" i="5"/>
  <c r="O283" i="5"/>
  <c r="O234" i="5"/>
  <c r="O235" i="5"/>
  <c r="W235" i="5" s="1"/>
  <c r="X235" i="5" s="1"/>
  <c r="O236" i="5"/>
  <c r="W236" i="5" s="1"/>
  <c r="X236" i="5" s="1"/>
  <c r="O237" i="5"/>
  <c r="O302" i="5"/>
  <c r="O300" i="5"/>
  <c r="O328" i="5"/>
  <c r="O333" i="5"/>
  <c r="O334" i="5"/>
  <c r="O335" i="5"/>
  <c r="W335" i="5" s="1"/>
  <c r="X335" i="5" s="1"/>
  <c r="O329" i="5"/>
  <c r="O318" i="5"/>
  <c r="O319" i="5"/>
  <c r="O305" i="5"/>
  <c r="O306" i="5"/>
  <c r="O307" i="5"/>
  <c r="O308" i="5"/>
  <c r="O309" i="5"/>
  <c r="O310" i="5"/>
  <c r="O320" i="5"/>
  <c r="O321" i="5"/>
  <c r="O322" i="5"/>
  <c r="O323" i="5"/>
  <c r="O324" i="5"/>
  <c r="O325" i="5"/>
  <c r="O326" i="5"/>
  <c r="O331" i="5"/>
  <c r="W331" i="5" s="1"/>
  <c r="O311" i="5"/>
  <c r="W311" i="5" s="1"/>
  <c r="X311" i="5" s="1"/>
  <c r="O312" i="5"/>
  <c r="O313" i="5"/>
  <c r="O314" i="5"/>
  <c r="O315" i="5"/>
  <c r="O316" i="5"/>
  <c r="O351" i="5"/>
  <c r="O361" i="5"/>
  <c r="O362" i="5"/>
  <c r="W362" i="5" s="1"/>
  <c r="X362" i="5" s="1"/>
  <c r="O363" i="5"/>
  <c r="W363" i="5" s="1"/>
  <c r="X363" i="5" s="1"/>
  <c r="O364" i="5"/>
  <c r="O352" i="5"/>
  <c r="O353" i="5"/>
  <c r="O342" i="5"/>
  <c r="O338" i="5"/>
  <c r="O343" i="5"/>
  <c r="O344" i="5"/>
  <c r="O345" i="5"/>
  <c r="O346" i="5"/>
  <c r="O347" i="5"/>
  <c r="O348" i="5"/>
  <c r="O349" i="5"/>
  <c r="O357" i="5"/>
  <c r="W357" i="5" s="1"/>
  <c r="O358" i="5"/>
  <c r="O359" i="5"/>
  <c r="O339" i="5"/>
  <c r="O340" i="5"/>
  <c r="O355" i="5"/>
  <c r="O374" i="5"/>
  <c r="O375" i="5"/>
  <c r="O376" i="5"/>
  <c r="W376" i="5" s="1"/>
  <c r="X376" i="5" s="1"/>
  <c r="O377" i="5"/>
  <c r="W377" i="5" s="1"/>
  <c r="X377" i="5" s="1"/>
  <c r="O378" i="5"/>
  <c r="O379" i="5"/>
  <c r="W379" i="5" s="1"/>
  <c r="X379" i="5" s="1"/>
  <c r="O367" i="5"/>
  <c r="O381" i="5"/>
  <c r="O384" i="5"/>
  <c r="O368" i="5"/>
  <c r="O382" i="5"/>
  <c r="O372" i="5"/>
  <c r="O369" i="5"/>
  <c r="O370" i="5"/>
  <c r="O392" i="5"/>
  <c r="O393" i="5"/>
  <c r="O389" i="5"/>
  <c r="O390" i="5"/>
  <c r="O387" i="5"/>
  <c r="O409" i="5"/>
  <c r="O411" i="5"/>
  <c r="O404" i="5"/>
  <c r="O398" i="5"/>
  <c r="O399" i="5"/>
  <c r="O400" i="5"/>
  <c r="O401" i="5"/>
  <c r="O396" i="5"/>
  <c r="O402" i="5"/>
  <c r="O406" i="5"/>
  <c r="O407" i="5"/>
  <c r="O435" i="5"/>
  <c r="O417" i="5"/>
  <c r="O436" i="5"/>
  <c r="O437" i="5"/>
  <c r="O438" i="5"/>
  <c r="O439" i="5"/>
  <c r="O440" i="5"/>
  <c r="O441" i="5"/>
  <c r="O442" i="5"/>
  <c r="O443" i="5"/>
  <c r="O418" i="5"/>
  <c r="O429" i="5"/>
  <c r="O419" i="5"/>
  <c r="O420" i="5"/>
  <c r="O425" i="5"/>
  <c r="W425" i="5" s="1"/>
  <c r="O427" i="5"/>
  <c r="O414" i="5"/>
  <c r="O421" i="5"/>
  <c r="O422" i="5"/>
  <c r="O423" i="5"/>
  <c r="W423" i="5" s="1"/>
  <c r="X423" i="5" s="1"/>
  <c r="O445" i="5"/>
  <c r="O446" i="5"/>
  <c r="O431" i="5"/>
  <c r="O432" i="5"/>
  <c r="O433" i="5"/>
  <c r="O415" i="5"/>
  <c r="O451" i="5"/>
  <c r="O452" i="5"/>
  <c r="O454" i="5"/>
  <c r="W454" i="5" s="1"/>
  <c r="O449" i="5"/>
  <c r="O457" i="5"/>
  <c r="O460" i="5"/>
  <c r="O461" i="5"/>
  <c r="O462" i="5"/>
  <c r="O469" i="5"/>
  <c r="O479" i="5"/>
  <c r="O470" i="5"/>
  <c r="O471" i="5"/>
  <c r="O472" i="5"/>
  <c r="O473" i="5"/>
  <c r="O474" i="5"/>
  <c r="O475" i="5"/>
  <c r="O476" i="5"/>
  <c r="O477" i="5"/>
  <c r="O481" i="5"/>
  <c r="O482" i="5"/>
  <c r="O465" i="5"/>
  <c r="O466" i="5"/>
  <c r="O467" i="5"/>
  <c r="O493" i="5"/>
  <c r="W493" i="5" s="1"/>
  <c r="O488" i="5"/>
  <c r="O490" i="5"/>
  <c r="O491" i="5"/>
  <c r="O485" i="5"/>
  <c r="O495" i="5"/>
  <c r="O486" i="5"/>
  <c r="W486" i="5" s="1"/>
  <c r="X486" i="5" s="1"/>
  <c r="O498" i="5"/>
  <c r="O519" i="5"/>
  <c r="O503" i="5"/>
  <c r="O504" i="5"/>
  <c r="O505" i="5"/>
  <c r="O520" i="5"/>
  <c r="O501" i="5"/>
  <c r="O522" i="5"/>
  <c r="O523" i="5"/>
  <c r="O524" i="5"/>
  <c r="W524" i="5" s="1"/>
  <c r="X524" i="5" s="1"/>
  <c r="O506" i="5"/>
  <c r="O507" i="5"/>
  <c r="W507" i="5" s="1"/>
  <c r="X507" i="5" s="1"/>
  <c r="O508" i="5"/>
  <c r="O509" i="5"/>
  <c r="O510" i="5"/>
  <c r="O511" i="5"/>
  <c r="O512" i="5"/>
  <c r="O513" i="5"/>
  <c r="O514" i="5"/>
  <c r="O536" i="5"/>
  <c r="O537" i="5"/>
  <c r="O538" i="5"/>
  <c r="O539" i="5"/>
  <c r="O540" i="5"/>
  <c r="O541" i="5"/>
  <c r="O528" i="5"/>
  <c r="O529" i="5"/>
  <c r="O530" i="5"/>
  <c r="O531" i="5"/>
  <c r="O532" i="5"/>
  <c r="O533" i="5"/>
  <c r="O534" i="5"/>
  <c r="O525" i="5"/>
  <c r="O526" i="5"/>
  <c r="O542" i="5"/>
  <c r="O515" i="5"/>
  <c r="O516" i="5"/>
  <c r="O517" i="5"/>
  <c r="O545" i="5"/>
  <c r="O546" i="5"/>
  <c r="W546" i="5" s="1"/>
  <c r="X546" i="5" s="1"/>
  <c r="O547" i="5"/>
  <c r="O548" i="5"/>
  <c r="O549" i="5"/>
  <c r="O550" i="5"/>
  <c r="O553" i="5"/>
  <c r="O556" i="5"/>
  <c r="O561" i="5"/>
  <c r="O562" i="5"/>
  <c r="O563" i="5"/>
  <c r="O564" i="5"/>
  <c r="O565" i="5"/>
  <c r="O580" i="5"/>
  <c r="W580" i="5" s="1"/>
  <c r="O581" i="5"/>
  <c r="O582" i="5"/>
  <c r="O566" i="5"/>
  <c r="O567" i="5"/>
  <c r="O568" i="5"/>
  <c r="O569" i="5"/>
  <c r="O583" i="5"/>
  <c r="O570" i="5"/>
  <c r="O571" i="5"/>
  <c r="O572" i="5"/>
  <c r="O584" i="5"/>
  <c r="O586" i="5"/>
  <c r="O573" i="5"/>
  <c r="O574" i="5"/>
  <c r="O575" i="5"/>
  <c r="O576" i="5"/>
  <c r="O577" i="5"/>
  <c r="O559" i="5"/>
  <c r="O578" i="5"/>
  <c r="O587" i="5"/>
  <c r="O590" i="5"/>
  <c r="O591" i="5"/>
  <c r="O803" i="5"/>
  <c r="O729" i="5"/>
  <c r="W729" i="5" s="1"/>
  <c r="O730" i="5"/>
  <c r="O731" i="5"/>
  <c r="W731" i="5" s="1"/>
  <c r="X731" i="5" s="1"/>
  <c r="O594" i="5"/>
  <c r="O732" i="5"/>
  <c r="O758" i="5"/>
  <c r="O759" i="5"/>
  <c r="O745" i="5"/>
  <c r="O733" i="5"/>
  <c r="O748" i="5"/>
  <c r="O746" i="5"/>
  <c r="O749" i="5"/>
  <c r="O595" i="5"/>
  <c r="O596" i="5"/>
  <c r="O597" i="5"/>
  <c r="O598" i="5"/>
  <c r="O599" i="5"/>
  <c r="W599" i="5" s="1"/>
  <c r="X599" i="5" s="1"/>
  <c r="O600" i="5"/>
  <c r="O734" i="5"/>
  <c r="O735" i="5"/>
  <c r="O736" i="5"/>
  <c r="W736" i="5" s="1"/>
  <c r="X736" i="5" s="1"/>
  <c r="O750" i="5"/>
  <c r="O762" i="5"/>
  <c r="W762" i="5" s="1"/>
  <c r="O763" i="5"/>
  <c r="O764" i="5"/>
  <c r="O737" i="5"/>
  <c r="O601" i="5"/>
  <c r="O602" i="5"/>
  <c r="O738" i="5"/>
  <c r="O603" i="5"/>
  <c r="O604" i="5"/>
  <c r="O605" i="5"/>
  <c r="O606" i="5"/>
  <c r="O751" i="5"/>
  <c r="O760" i="5"/>
  <c r="O752" i="5"/>
  <c r="O753" i="5"/>
  <c r="O754" i="5"/>
  <c r="O607" i="5"/>
  <c r="O608" i="5"/>
  <c r="O739" i="5"/>
  <c r="W739" i="5" s="1"/>
  <c r="X739" i="5" s="1"/>
  <c r="O609" i="5"/>
  <c r="O610" i="5"/>
  <c r="O611" i="5"/>
  <c r="O612" i="5"/>
  <c r="O613" i="5"/>
  <c r="O614" i="5"/>
  <c r="O765" i="5"/>
  <c r="O766" i="5"/>
  <c r="W766" i="5" s="1"/>
  <c r="X766" i="5" s="1"/>
  <c r="O767" i="5"/>
  <c r="O743" i="5"/>
  <c r="W743" i="5" s="1"/>
  <c r="O768" i="5"/>
  <c r="O769" i="5"/>
  <c r="O770" i="5"/>
  <c r="O771" i="5"/>
  <c r="O772" i="5"/>
  <c r="O773" i="5"/>
  <c r="O774" i="5"/>
  <c r="O775" i="5"/>
  <c r="O776" i="5"/>
  <c r="O777" i="5"/>
  <c r="O778" i="5"/>
  <c r="O615" i="5"/>
  <c r="O740" i="5"/>
  <c r="O741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779" i="5"/>
  <c r="O780" i="5"/>
  <c r="O649" i="5"/>
  <c r="O650" i="5"/>
  <c r="O651" i="5"/>
  <c r="W651" i="5" s="1"/>
  <c r="O652" i="5"/>
  <c r="O653" i="5"/>
  <c r="W653" i="5" s="1"/>
  <c r="X653" i="5" s="1"/>
  <c r="O654" i="5"/>
  <c r="O655" i="5"/>
  <c r="O656" i="5"/>
  <c r="O657" i="5"/>
  <c r="O658" i="5"/>
  <c r="O659" i="5"/>
  <c r="O660" i="5"/>
  <c r="O661" i="5"/>
  <c r="W661" i="5" s="1"/>
  <c r="X661" i="5" s="1"/>
  <c r="O781" i="5"/>
  <c r="O782" i="5"/>
  <c r="O783" i="5"/>
  <c r="O784" i="5"/>
  <c r="O785" i="5"/>
  <c r="O662" i="5"/>
  <c r="O663" i="5"/>
  <c r="O664" i="5"/>
  <c r="W664" i="5" s="1"/>
  <c r="X664" i="5" s="1"/>
  <c r="O665" i="5"/>
  <c r="O666" i="5"/>
  <c r="O667" i="5"/>
  <c r="O668" i="5"/>
  <c r="O669" i="5"/>
  <c r="O670" i="5"/>
  <c r="O671" i="5"/>
  <c r="O795" i="5"/>
  <c r="W795" i="5" s="1"/>
  <c r="O796" i="5"/>
  <c r="O672" i="5"/>
  <c r="O673" i="5"/>
  <c r="O755" i="5"/>
  <c r="O674" i="5"/>
  <c r="O675" i="5"/>
  <c r="O676" i="5"/>
  <c r="O677" i="5"/>
  <c r="W677" i="5" s="1"/>
  <c r="X677" i="5" s="1"/>
  <c r="O678" i="5"/>
  <c r="O679" i="5"/>
  <c r="O680" i="5"/>
  <c r="O786" i="5"/>
  <c r="O787" i="5"/>
  <c r="O788" i="5"/>
  <c r="O789" i="5"/>
  <c r="O681" i="5"/>
  <c r="W681" i="5" s="1"/>
  <c r="X681" i="5" s="1"/>
  <c r="O797" i="5"/>
  <c r="O798" i="5"/>
  <c r="O682" i="5"/>
  <c r="O683" i="5"/>
  <c r="O756" i="5"/>
  <c r="O684" i="5"/>
  <c r="O685" i="5"/>
  <c r="O686" i="5"/>
  <c r="W686" i="5" s="1"/>
  <c r="X686" i="5" s="1"/>
  <c r="O687" i="5"/>
  <c r="O688" i="5"/>
  <c r="O689" i="5"/>
  <c r="O690" i="5"/>
  <c r="O691" i="5"/>
  <c r="O692" i="5"/>
  <c r="O800" i="5"/>
  <c r="O801" i="5"/>
  <c r="W801" i="5" s="1"/>
  <c r="X801" i="5" s="1"/>
  <c r="O693" i="5"/>
  <c r="O694" i="5"/>
  <c r="O695" i="5"/>
  <c r="O696" i="5"/>
  <c r="O697" i="5"/>
  <c r="O698" i="5"/>
  <c r="O699" i="5"/>
  <c r="O700" i="5"/>
  <c r="W700" i="5" s="1"/>
  <c r="X700" i="5" s="1"/>
  <c r="O701" i="5"/>
  <c r="O702" i="5"/>
  <c r="O703" i="5"/>
  <c r="O704" i="5"/>
  <c r="O705" i="5"/>
  <c r="O706" i="5"/>
  <c r="O707" i="5"/>
  <c r="O708" i="5"/>
  <c r="W708" i="5" s="1"/>
  <c r="X708" i="5" s="1"/>
  <c r="O709" i="5"/>
  <c r="O710" i="5"/>
  <c r="O711" i="5"/>
  <c r="O712" i="5"/>
  <c r="O713" i="5"/>
  <c r="O714" i="5"/>
  <c r="O715" i="5"/>
  <c r="O716" i="5"/>
  <c r="W716" i="5" s="1"/>
  <c r="X716" i="5" s="1"/>
  <c r="O717" i="5"/>
  <c r="O790" i="5"/>
  <c r="O718" i="5"/>
  <c r="O719" i="5"/>
  <c r="O720" i="5"/>
  <c r="O721" i="5"/>
  <c r="O722" i="5"/>
  <c r="O723" i="5"/>
  <c r="W723" i="5" s="1"/>
  <c r="X723" i="5" s="1"/>
  <c r="O724" i="5"/>
  <c r="O725" i="5"/>
  <c r="O791" i="5"/>
  <c r="O792" i="5"/>
  <c r="O793" i="5"/>
  <c r="O726" i="5"/>
  <c r="O727" i="5"/>
  <c r="O806" i="5"/>
  <c r="W806" i="5" s="1"/>
  <c r="O809" i="5"/>
  <c r="O807" i="5"/>
  <c r="O811" i="5"/>
  <c r="O814" i="5"/>
  <c r="O817" i="5"/>
  <c r="O818" i="5"/>
  <c r="O819" i="5"/>
  <c r="O820" i="5"/>
  <c r="W820" i="5" s="1"/>
  <c r="X820" i="5" s="1"/>
  <c r="O821" i="5"/>
  <c r="O822" i="5"/>
  <c r="O848" i="5"/>
  <c r="O832" i="5"/>
  <c r="O833" i="5"/>
  <c r="O834" i="5"/>
  <c r="O835" i="5"/>
  <c r="O836" i="5"/>
  <c r="W836" i="5" s="1"/>
  <c r="X836" i="5" s="1"/>
  <c r="O837" i="5"/>
  <c r="O838" i="5"/>
  <c r="O839" i="5"/>
  <c r="O840" i="5"/>
  <c r="O841" i="5"/>
  <c r="O842" i="5"/>
  <c r="O843" i="5"/>
  <c r="O825" i="5"/>
  <c r="W825" i="5" s="1"/>
  <c r="O829" i="5"/>
  <c r="O830" i="5"/>
  <c r="O844" i="5"/>
  <c r="O845" i="5"/>
  <c r="O846" i="5"/>
  <c r="O826" i="5"/>
  <c r="O827" i="5"/>
  <c r="O851" i="5"/>
  <c r="W851" i="5" s="1"/>
  <c r="O852" i="5"/>
  <c r="O853" i="5"/>
  <c r="O854" i="5"/>
  <c r="O855" i="5"/>
  <c r="O856" i="5"/>
  <c r="O857" i="5"/>
  <c r="O858" i="5"/>
  <c r="O859" i="5"/>
  <c r="W859" i="5" s="1"/>
  <c r="X859" i="5" s="1"/>
  <c r="O860" i="5"/>
  <c r="O867" i="5"/>
  <c r="O863" i="5"/>
  <c r="O864" i="5"/>
  <c r="O865" i="5"/>
  <c r="O870" i="5"/>
  <c r="O926" i="5"/>
  <c r="O927" i="5"/>
  <c r="W927" i="5" s="1"/>
  <c r="X927" i="5" s="1"/>
  <c r="O928" i="5"/>
  <c r="O921" i="5"/>
  <c r="O891" i="5"/>
  <c r="O892" i="5"/>
  <c r="O893" i="5"/>
  <c r="O894" i="5"/>
  <c r="O871" i="5"/>
  <c r="O872" i="5"/>
  <c r="W872" i="5" s="1"/>
  <c r="X872" i="5" s="1"/>
  <c r="O873" i="5"/>
  <c r="O874" i="5"/>
  <c r="O875" i="5"/>
  <c r="O876" i="5"/>
  <c r="O895" i="5"/>
  <c r="O930" i="5"/>
  <c r="O931" i="5"/>
  <c r="O877" i="5"/>
  <c r="W877" i="5" s="1"/>
  <c r="X877" i="5" s="1"/>
  <c r="O899" i="5"/>
  <c r="O878" i="5"/>
  <c r="O900" i="5"/>
  <c r="O879" i="5"/>
  <c r="O880" i="5"/>
  <c r="O881" i="5"/>
  <c r="O882" i="5"/>
  <c r="O901" i="5"/>
  <c r="O883" i="5"/>
  <c r="O884" i="5"/>
  <c r="O902" i="5"/>
  <c r="O903" i="5"/>
  <c r="O904" i="5"/>
  <c r="O885" i="5"/>
  <c r="O905" i="5"/>
  <c r="O906" i="5"/>
  <c r="O907" i="5"/>
  <c r="O908" i="5"/>
  <c r="O909" i="5"/>
  <c r="O886" i="5"/>
  <c r="O919" i="5"/>
  <c r="O910" i="5"/>
  <c r="O911" i="5"/>
  <c r="O912" i="5"/>
  <c r="O913" i="5"/>
  <c r="O914" i="5"/>
  <c r="O915" i="5"/>
  <c r="O922" i="5"/>
  <c r="O897" i="5"/>
  <c r="O923" i="5"/>
  <c r="O924" i="5"/>
  <c r="O916" i="5"/>
  <c r="O917" i="5"/>
  <c r="O887" i="5"/>
  <c r="O888" i="5"/>
  <c r="O889" i="5"/>
  <c r="O8" i="5"/>
  <c r="N9" i="5"/>
  <c r="P9" i="5" s="1"/>
  <c r="N10" i="5"/>
  <c r="P10" i="5" s="1"/>
  <c r="N11" i="5"/>
  <c r="P11" i="5" s="1"/>
  <c r="N12" i="5"/>
  <c r="P12" i="5" s="1"/>
  <c r="AF12" i="5" s="1"/>
  <c r="AG12" i="5" s="1"/>
  <c r="N13" i="5"/>
  <c r="P13" i="5" s="1"/>
  <c r="N14" i="5"/>
  <c r="P14" i="5" s="1"/>
  <c r="N15" i="5"/>
  <c r="P15" i="5" s="1"/>
  <c r="N16" i="5"/>
  <c r="P16" i="5" s="1"/>
  <c r="N19" i="5"/>
  <c r="P19" i="5" s="1"/>
  <c r="N20" i="5"/>
  <c r="P20" i="5" s="1"/>
  <c r="N21" i="5"/>
  <c r="P21" i="5" s="1"/>
  <c r="AF21" i="5" s="1"/>
  <c r="AG21" i="5" s="1"/>
  <c r="N22" i="5"/>
  <c r="P22" i="5" s="1"/>
  <c r="N27" i="5"/>
  <c r="P27" i="5" s="1"/>
  <c r="N28" i="5"/>
  <c r="P28" i="5" s="1"/>
  <c r="AF28" i="5" s="1"/>
  <c r="AG28" i="5" s="1"/>
  <c r="N32" i="5"/>
  <c r="P32" i="5" s="1"/>
  <c r="N29" i="5"/>
  <c r="P29" i="5" s="1"/>
  <c r="N30" i="5"/>
  <c r="P30" i="5" s="1"/>
  <c r="N25" i="5"/>
  <c r="P25" i="5" s="1"/>
  <c r="N35" i="5"/>
  <c r="P35" i="5" s="1"/>
  <c r="N38" i="5"/>
  <c r="P38" i="5" s="1"/>
  <c r="AF38" i="5" s="1"/>
  <c r="N41" i="5"/>
  <c r="P41" i="5" s="1"/>
  <c r="N44" i="5"/>
  <c r="P44" i="5" s="1"/>
  <c r="N45" i="5"/>
  <c r="P45" i="5" s="1"/>
  <c r="N46" i="5"/>
  <c r="P46" i="5" s="1"/>
  <c r="N49" i="5"/>
  <c r="P49" i="5" s="1"/>
  <c r="N50" i="5"/>
  <c r="P50" i="5" s="1"/>
  <c r="N51" i="5"/>
  <c r="P51" i="5" s="1"/>
  <c r="N52" i="5"/>
  <c r="P52" i="5" s="1"/>
  <c r="N53" i="5"/>
  <c r="P53" i="5" s="1"/>
  <c r="N54" i="5"/>
  <c r="P54" i="5" s="1"/>
  <c r="N55" i="5"/>
  <c r="P55" i="5" s="1"/>
  <c r="AF55" i="5" s="1"/>
  <c r="AG55" i="5" s="1"/>
  <c r="N56" i="5"/>
  <c r="P56" i="5" s="1"/>
  <c r="N57" i="5"/>
  <c r="P57" i="5" s="1"/>
  <c r="N58" i="5"/>
  <c r="P58" i="5" s="1"/>
  <c r="N59" i="5"/>
  <c r="P59" i="5" s="1"/>
  <c r="N60" i="5"/>
  <c r="P60" i="5" s="1"/>
  <c r="N63" i="5"/>
  <c r="P63" i="5" s="1"/>
  <c r="N64" i="5"/>
  <c r="P64" i="5" s="1"/>
  <c r="N65" i="5"/>
  <c r="P65" i="5" s="1"/>
  <c r="N66" i="5"/>
  <c r="P66" i="5" s="1"/>
  <c r="N67" i="5"/>
  <c r="P67" i="5" s="1"/>
  <c r="N76" i="5"/>
  <c r="P76" i="5" s="1"/>
  <c r="N78" i="5"/>
  <c r="P78" i="5" s="1"/>
  <c r="N79" i="5"/>
  <c r="P79" i="5" s="1"/>
  <c r="N80" i="5"/>
  <c r="P80" i="5" s="1"/>
  <c r="N81" i="5"/>
  <c r="P81" i="5" s="1"/>
  <c r="N82" i="5"/>
  <c r="P82" i="5" s="1"/>
  <c r="N83" i="5"/>
  <c r="P83" i="5" s="1"/>
  <c r="N70" i="5"/>
  <c r="P70" i="5" s="1"/>
  <c r="N71" i="5"/>
  <c r="P71" i="5" s="1"/>
  <c r="N73" i="5"/>
  <c r="P73" i="5" s="1"/>
  <c r="N74" i="5"/>
  <c r="P74" i="5" s="1"/>
  <c r="N88" i="5"/>
  <c r="P88" i="5" s="1"/>
  <c r="N86" i="5"/>
  <c r="P86" i="5" s="1"/>
  <c r="AF86" i="5" s="1"/>
  <c r="N93" i="5"/>
  <c r="P93" i="5" s="1"/>
  <c r="N94" i="5"/>
  <c r="P94" i="5" s="1"/>
  <c r="N95" i="5"/>
  <c r="P95" i="5" s="1"/>
  <c r="N96" i="5"/>
  <c r="P96" i="5" s="1"/>
  <c r="N99" i="5"/>
  <c r="P99" i="5" s="1"/>
  <c r="N97" i="5"/>
  <c r="P97" i="5" s="1"/>
  <c r="N91" i="5"/>
  <c r="P91" i="5" s="1"/>
  <c r="N150" i="5"/>
  <c r="P150" i="5" s="1"/>
  <c r="N151" i="5"/>
  <c r="P151" i="5" s="1"/>
  <c r="N152" i="5"/>
  <c r="P152" i="5" s="1"/>
  <c r="N102" i="5"/>
  <c r="P102" i="5" s="1"/>
  <c r="N110" i="5"/>
  <c r="P110" i="5" s="1"/>
  <c r="N111" i="5"/>
  <c r="P111" i="5" s="1"/>
  <c r="N112" i="5"/>
  <c r="P112" i="5" s="1"/>
  <c r="N113" i="5"/>
  <c r="P113" i="5" s="1"/>
  <c r="N114" i="5"/>
  <c r="P114" i="5" s="1"/>
  <c r="N154" i="5"/>
  <c r="P154" i="5" s="1"/>
  <c r="N155" i="5"/>
  <c r="P155" i="5" s="1"/>
  <c r="N156" i="5"/>
  <c r="P156" i="5" s="1"/>
  <c r="N157" i="5"/>
  <c r="P157" i="5" s="1"/>
  <c r="N158" i="5"/>
  <c r="P158" i="5" s="1"/>
  <c r="N133" i="5"/>
  <c r="P133" i="5" s="1"/>
  <c r="N134" i="5"/>
  <c r="P134" i="5" s="1"/>
  <c r="N135" i="5"/>
  <c r="P135" i="5" s="1"/>
  <c r="N136" i="5"/>
  <c r="P136" i="5" s="1"/>
  <c r="N137" i="5"/>
  <c r="P137" i="5" s="1"/>
  <c r="N138" i="5"/>
  <c r="P138" i="5" s="1"/>
  <c r="N139" i="5"/>
  <c r="P139" i="5" s="1"/>
  <c r="N117" i="5"/>
  <c r="P117" i="5" s="1"/>
  <c r="N118" i="5"/>
  <c r="P118" i="5" s="1"/>
  <c r="N119" i="5"/>
  <c r="P119" i="5" s="1"/>
  <c r="N120" i="5"/>
  <c r="P120" i="5" s="1"/>
  <c r="N121" i="5"/>
  <c r="P121" i="5" s="1"/>
  <c r="N122" i="5"/>
  <c r="P122" i="5" s="1"/>
  <c r="N123" i="5"/>
  <c r="P123" i="5" s="1"/>
  <c r="N124" i="5"/>
  <c r="P124" i="5" s="1"/>
  <c r="N125" i="5"/>
  <c r="P125" i="5" s="1"/>
  <c r="N126" i="5"/>
  <c r="P126" i="5" s="1"/>
  <c r="N127" i="5"/>
  <c r="P127" i="5" s="1"/>
  <c r="N128" i="5"/>
  <c r="P128" i="5" s="1"/>
  <c r="N129" i="5"/>
  <c r="P129" i="5" s="1"/>
  <c r="N130" i="5"/>
  <c r="P130" i="5" s="1"/>
  <c r="N131" i="5"/>
  <c r="P131" i="5" s="1"/>
  <c r="N141" i="5"/>
  <c r="P141" i="5" s="1"/>
  <c r="N142" i="5"/>
  <c r="P142" i="5" s="1"/>
  <c r="N143" i="5"/>
  <c r="P143" i="5" s="1"/>
  <c r="N144" i="5"/>
  <c r="P144" i="5" s="1"/>
  <c r="N145" i="5"/>
  <c r="P145" i="5" s="1"/>
  <c r="AF145" i="5" s="1"/>
  <c r="AG145" i="5" s="1"/>
  <c r="N146" i="5"/>
  <c r="P146" i="5" s="1"/>
  <c r="N147" i="5"/>
  <c r="P147" i="5" s="1"/>
  <c r="N148" i="5"/>
  <c r="P148" i="5" s="1"/>
  <c r="N115" i="5"/>
  <c r="P115" i="5" s="1"/>
  <c r="N103" i="5"/>
  <c r="P103" i="5" s="1"/>
  <c r="N104" i="5"/>
  <c r="P104" i="5" s="1"/>
  <c r="N105" i="5"/>
  <c r="P105" i="5" s="1"/>
  <c r="N106" i="5"/>
  <c r="P106" i="5" s="1"/>
  <c r="N107" i="5"/>
  <c r="P107" i="5" s="1"/>
  <c r="N108" i="5"/>
  <c r="P108" i="5" s="1"/>
  <c r="AF108" i="5" s="1"/>
  <c r="AG108" i="5" s="1"/>
  <c r="N165" i="5"/>
  <c r="P165" i="5" s="1"/>
  <c r="N166" i="5"/>
  <c r="P166" i="5" s="1"/>
  <c r="N167" i="5"/>
  <c r="P167" i="5" s="1"/>
  <c r="N168" i="5"/>
  <c r="P168" i="5" s="1"/>
  <c r="N170" i="5"/>
  <c r="P170" i="5" s="1"/>
  <c r="N161" i="5"/>
  <c r="P161" i="5" s="1"/>
  <c r="N163" i="5"/>
  <c r="P163" i="5" s="1"/>
  <c r="AF163" i="5" s="1"/>
  <c r="N171" i="5"/>
  <c r="P171" i="5" s="1"/>
  <c r="N172" i="5"/>
  <c r="P172" i="5" s="1"/>
  <c r="N179" i="5"/>
  <c r="P179" i="5" s="1"/>
  <c r="N180" i="5"/>
  <c r="P180" i="5" s="1"/>
  <c r="N181" i="5"/>
  <c r="P181" i="5" s="1"/>
  <c r="N182" i="5"/>
  <c r="P182" i="5" s="1"/>
  <c r="N183" i="5"/>
  <c r="P183" i="5" s="1"/>
  <c r="N184" i="5"/>
  <c r="P184" i="5" s="1"/>
  <c r="N175" i="5"/>
  <c r="P175" i="5" s="1"/>
  <c r="N177" i="5"/>
  <c r="P177" i="5" s="1"/>
  <c r="N196" i="5"/>
  <c r="P196" i="5" s="1"/>
  <c r="N205" i="5"/>
  <c r="P205" i="5" s="1"/>
  <c r="N206" i="5"/>
  <c r="P206" i="5" s="1"/>
  <c r="N197" i="5"/>
  <c r="P197" i="5" s="1"/>
  <c r="N187" i="5"/>
  <c r="P187" i="5" s="1"/>
  <c r="AF187" i="5" s="1"/>
  <c r="N188" i="5"/>
  <c r="P188" i="5" s="1"/>
  <c r="N198" i="5"/>
  <c r="P198" i="5" s="1"/>
  <c r="N189" i="5"/>
  <c r="P189" i="5" s="1"/>
  <c r="N190" i="5"/>
  <c r="P190" i="5" s="1"/>
  <c r="N191" i="5"/>
  <c r="P191" i="5" s="1"/>
  <c r="AF191" i="5" s="1"/>
  <c r="AG191" i="5" s="1"/>
  <c r="N192" i="5"/>
  <c r="P192" i="5" s="1"/>
  <c r="N193" i="5"/>
  <c r="P193" i="5" s="1"/>
  <c r="N194" i="5"/>
  <c r="P194" i="5" s="1"/>
  <c r="N199" i="5"/>
  <c r="P199" i="5" s="1"/>
  <c r="N208" i="5"/>
  <c r="P208" i="5" s="1"/>
  <c r="N202" i="5"/>
  <c r="P202" i="5" s="1"/>
  <c r="N203" i="5"/>
  <c r="P203" i="5" s="1"/>
  <c r="N200" i="5"/>
  <c r="P200" i="5" s="1"/>
  <c r="N215" i="5"/>
  <c r="P215" i="5" s="1"/>
  <c r="N216" i="5"/>
  <c r="P216" i="5" s="1"/>
  <c r="N217" i="5"/>
  <c r="P217" i="5" s="1"/>
  <c r="N218" i="5"/>
  <c r="P218" i="5" s="1"/>
  <c r="N219" i="5"/>
  <c r="P219" i="5" s="1"/>
  <c r="AF219" i="5" s="1"/>
  <c r="AG219" i="5" s="1"/>
  <c r="N220" i="5"/>
  <c r="P220" i="5" s="1"/>
  <c r="N221" i="5"/>
  <c r="P221" i="5" s="1"/>
  <c r="N222" i="5"/>
  <c r="P222" i="5" s="1"/>
  <c r="N223" i="5"/>
  <c r="P223" i="5" s="1"/>
  <c r="N224" i="5"/>
  <c r="P224" i="5" s="1"/>
  <c r="N229" i="5"/>
  <c r="P229" i="5" s="1"/>
  <c r="N226" i="5"/>
  <c r="P226" i="5" s="1"/>
  <c r="N227" i="5"/>
  <c r="P227" i="5" s="1"/>
  <c r="N231" i="5"/>
  <c r="P231" i="5" s="1"/>
  <c r="N211" i="5"/>
  <c r="P211" i="5" s="1"/>
  <c r="N212" i="5"/>
  <c r="P212" i="5" s="1"/>
  <c r="N213" i="5"/>
  <c r="P213" i="5" s="1"/>
  <c r="N285" i="5"/>
  <c r="P285" i="5" s="1"/>
  <c r="N286" i="5"/>
  <c r="P286" i="5" s="1"/>
  <c r="N287" i="5"/>
  <c r="P287" i="5" s="1"/>
  <c r="AF287" i="5" s="1"/>
  <c r="AG287" i="5" s="1"/>
  <c r="N288" i="5"/>
  <c r="P288" i="5" s="1"/>
  <c r="N289" i="5"/>
  <c r="P289" i="5" s="1"/>
  <c r="N290" i="5"/>
  <c r="P290" i="5" s="1"/>
  <c r="N291" i="5"/>
  <c r="P291" i="5" s="1"/>
  <c r="N292" i="5"/>
  <c r="P292" i="5" s="1"/>
  <c r="N239" i="5"/>
  <c r="P239" i="5" s="1"/>
  <c r="N240" i="5"/>
  <c r="P240" i="5" s="1"/>
  <c r="N241" i="5"/>
  <c r="P241" i="5" s="1"/>
  <c r="N242" i="5"/>
  <c r="P242" i="5" s="1"/>
  <c r="N253" i="5"/>
  <c r="P253" i="5" s="1"/>
  <c r="N243" i="5"/>
  <c r="P243" i="5" s="1"/>
  <c r="N270" i="5"/>
  <c r="P270" i="5" s="1"/>
  <c r="N271" i="5"/>
  <c r="P271" i="5" s="1"/>
  <c r="N244" i="5"/>
  <c r="P244" i="5" s="1"/>
  <c r="N245" i="5"/>
  <c r="P245" i="5" s="1"/>
  <c r="N246" i="5"/>
  <c r="P246" i="5" s="1"/>
  <c r="N247" i="5"/>
  <c r="P247" i="5" s="1"/>
  <c r="N248" i="5"/>
  <c r="P248" i="5" s="1"/>
  <c r="N249" i="5"/>
  <c r="P249" i="5" s="1"/>
  <c r="N250" i="5"/>
  <c r="P250" i="5" s="1"/>
  <c r="N251" i="5"/>
  <c r="P251" i="5" s="1"/>
  <c r="N294" i="5"/>
  <c r="P294" i="5" s="1"/>
  <c r="N295" i="5"/>
  <c r="P295" i="5" s="1"/>
  <c r="N296" i="5"/>
  <c r="P296" i="5" s="1"/>
  <c r="N297" i="5"/>
  <c r="P297" i="5" s="1"/>
  <c r="N272" i="5"/>
  <c r="P272" i="5" s="1"/>
  <c r="N273" i="5"/>
  <c r="P273" i="5" s="1"/>
  <c r="N274" i="5"/>
  <c r="P274" i="5" s="1"/>
  <c r="N275" i="5"/>
  <c r="P275" i="5" s="1"/>
  <c r="N255" i="5"/>
  <c r="P255" i="5" s="1"/>
  <c r="N256" i="5"/>
  <c r="P256" i="5" s="1"/>
  <c r="N257" i="5"/>
  <c r="P257" i="5" s="1"/>
  <c r="N258" i="5"/>
  <c r="P258" i="5" s="1"/>
  <c r="N259" i="5"/>
  <c r="P259" i="5" s="1"/>
  <c r="N260" i="5"/>
  <c r="P260" i="5" s="1"/>
  <c r="N261" i="5"/>
  <c r="P261" i="5" s="1"/>
  <c r="N262" i="5"/>
  <c r="P262" i="5" s="1"/>
  <c r="N263" i="5"/>
  <c r="P263" i="5" s="1"/>
  <c r="N264" i="5"/>
  <c r="P264" i="5" s="1"/>
  <c r="N265" i="5"/>
  <c r="P265" i="5" s="1"/>
  <c r="N266" i="5"/>
  <c r="P266" i="5" s="1"/>
  <c r="N267" i="5"/>
  <c r="P267" i="5" s="1"/>
  <c r="N268" i="5"/>
  <c r="P268" i="5" s="1"/>
  <c r="N277" i="5"/>
  <c r="P277" i="5" s="1"/>
  <c r="N278" i="5"/>
  <c r="P278" i="5" s="1"/>
  <c r="N279" i="5"/>
  <c r="P279" i="5" s="1"/>
  <c r="N280" i="5"/>
  <c r="P280" i="5" s="1"/>
  <c r="N281" i="5"/>
  <c r="P281" i="5" s="1"/>
  <c r="N282" i="5"/>
  <c r="P282" i="5" s="1"/>
  <c r="N283" i="5"/>
  <c r="P283" i="5" s="1"/>
  <c r="N234" i="5"/>
  <c r="P234" i="5" s="1"/>
  <c r="N235" i="5"/>
  <c r="P235" i="5" s="1"/>
  <c r="N236" i="5"/>
  <c r="P236" i="5" s="1"/>
  <c r="N237" i="5"/>
  <c r="P237" i="5" s="1"/>
  <c r="N302" i="5"/>
  <c r="P302" i="5" s="1"/>
  <c r="N300" i="5"/>
  <c r="P300" i="5" s="1"/>
  <c r="N328" i="5"/>
  <c r="P328" i="5" s="1"/>
  <c r="N333" i="5"/>
  <c r="P333" i="5" s="1"/>
  <c r="N334" i="5"/>
  <c r="P334" i="5" s="1"/>
  <c r="N335" i="5"/>
  <c r="P335" i="5" s="1"/>
  <c r="N329" i="5"/>
  <c r="P329" i="5" s="1"/>
  <c r="N318" i="5"/>
  <c r="P318" i="5" s="1"/>
  <c r="N319" i="5"/>
  <c r="P319" i="5" s="1"/>
  <c r="N305" i="5"/>
  <c r="P305" i="5" s="1"/>
  <c r="N306" i="5"/>
  <c r="P306" i="5" s="1"/>
  <c r="N307" i="5"/>
  <c r="P307" i="5" s="1"/>
  <c r="N308" i="5"/>
  <c r="P308" i="5" s="1"/>
  <c r="N309" i="5"/>
  <c r="P309" i="5" s="1"/>
  <c r="N310" i="5"/>
  <c r="P310" i="5" s="1"/>
  <c r="N320" i="5"/>
  <c r="P320" i="5" s="1"/>
  <c r="N321" i="5"/>
  <c r="P321" i="5" s="1"/>
  <c r="N322" i="5"/>
  <c r="P322" i="5" s="1"/>
  <c r="N323" i="5"/>
  <c r="P323" i="5" s="1"/>
  <c r="N324" i="5"/>
  <c r="P324" i="5" s="1"/>
  <c r="N325" i="5"/>
  <c r="P325" i="5" s="1"/>
  <c r="N326" i="5"/>
  <c r="P326" i="5" s="1"/>
  <c r="N331" i="5"/>
  <c r="P331" i="5" s="1"/>
  <c r="N311" i="5"/>
  <c r="P311" i="5" s="1"/>
  <c r="N312" i="5"/>
  <c r="P312" i="5" s="1"/>
  <c r="N313" i="5"/>
  <c r="P313" i="5" s="1"/>
  <c r="N314" i="5"/>
  <c r="P314" i="5" s="1"/>
  <c r="N315" i="5"/>
  <c r="P315" i="5" s="1"/>
  <c r="N316" i="5"/>
  <c r="P316" i="5" s="1"/>
  <c r="N351" i="5"/>
  <c r="P351" i="5" s="1"/>
  <c r="N361" i="5"/>
  <c r="P361" i="5" s="1"/>
  <c r="N362" i="5"/>
  <c r="P362" i="5" s="1"/>
  <c r="N363" i="5"/>
  <c r="P363" i="5" s="1"/>
  <c r="N364" i="5"/>
  <c r="P364" i="5" s="1"/>
  <c r="N352" i="5"/>
  <c r="P352" i="5" s="1"/>
  <c r="N353" i="5"/>
  <c r="P353" i="5" s="1"/>
  <c r="N342" i="5"/>
  <c r="P342" i="5" s="1"/>
  <c r="N338" i="5"/>
  <c r="P338" i="5" s="1"/>
  <c r="N343" i="5"/>
  <c r="P343" i="5" s="1"/>
  <c r="N344" i="5"/>
  <c r="P344" i="5" s="1"/>
  <c r="N345" i="5"/>
  <c r="P345" i="5" s="1"/>
  <c r="N346" i="5"/>
  <c r="P346" i="5" s="1"/>
  <c r="N347" i="5"/>
  <c r="P347" i="5" s="1"/>
  <c r="N348" i="5"/>
  <c r="P348" i="5" s="1"/>
  <c r="N349" i="5"/>
  <c r="P349" i="5" s="1"/>
  <c r="N357" i="5"/>
  <c r="P357" i="5" s="1"/>
  <c r="N358" i="5"/>
  <c r="P358" i="5" s="1"/>
  <c r="N359" i="5"/>
  <c r="P359" i="5" s="1"/>
  <c r="N339" i="5"/>
  <c r="P339" i="5" s="1"/>
  <c r="N340" i="5"/>
  <c r="P340" i="5" s="1"/>
  <c r="N355" i="5"/>
  <c r="P355" i="5" s="1"/>
  <c r="N374" i="5"/>
  <c r="P374" i="5" s="1"/>
  <c r="N375" i="5"/>
  <c r="P375" i="5" s="1"/>
  <c r="N376" i="5"/>
  <c r="P376" i="5" s="1"/>
  <c r="N377" i="5"/>
  <c r="P377" i="5" s="1"/>
  <c r="N378" i="5"/>
  <c r="P378" i="5" s="1"/>
  <c r="N379" i="5"/>
  <c r="P379" i="5" s="1"/>
  <c r="N367" i="5"/>
  <c r="P367" i="5" s="1"/>
  <c r="N381" i="5"/>
  <c r="P381" i="5" s="1"/>
  <c r="N384" i="5"/>
  <c r="P384" i="5" s="1"/>
  <c r="N368" i="5"/>
  <c r="P368" i="5" s="1"/>
  <c r="N382" i="5"/>
  <c r="P382" i="5" s="1"/>
  <c r="N372" i="5"/>
  <c r="P372" i="5" s="1"/>
  <c r="N369" i="5"/>
  <c r="P369" i="5" s="1"/>
  <c r="N370" i="5"/>
  <c r="P370" i="5" s="1"/>
  <c r="N392" i="5"/>
  <c r="P392" i="5" s="1"/>
  <c r="N393" i="5"/>
  <c r="P393" i="5" s="1"/>
  <c r="N389" i="5"/>
  <c r="P389" i="5" s="1"/>
  <c r="N390" i="5"/>
  <c r="P390" i="5" s="1"/>
  <c r="N387" i="5"/>
  <c r="P387" i="5" s="1"/>
  <c r="N409" i="5"/>
  <c r="P409" i="5" s="1"/>
  <c r="N411" i="5"/>
  <c r="P411" i="5" s="1"/>
  <c r="N404" i="5"/>
  <c r="P404" i="5" s="1"/>
  <c r="N398" i="5"/>
  <c r="P398" i="5" s="1"/>
  <c r="N399" i="5"/>
  <c r="P399" i="5" s="1"/>
  <c r="N400" i="5"/>
  <c r="P400" i="5" s="1"/>
  <c r="N401" i="5"/>
  <c r="P401" i="5" s="1"/>
  <c r="N396" i="5"/>
  <c r="P396" i="5" s="1"/>
  <c r="N402" i="5"/>
  <c r="P402" i="5" s="1"/>
  <c r="N406" i="5"/>
  <c r="P406" i="5" s="1"/>
  <c r="N407" i="5"/>
  <c r="P407" i="5" s="1"/>
  <c r="N435" i="5"/>
  <c r="P435" i="5" s="1"/>
  <c r="N417" i="5"/>
  <c r="P417" i="5" s="1"/>
  <c r="N436" i="5"/>
  <c r="P436" i="5" s="1"/>
  <c r="N437" i="5"/>
  <c r="P437" i="5" s="1"/>
  <c r="N438" i="5"/>
  <c r="P438" i="5" s="1"/>
  <c r="N439" i="5"/>
  <c r="P439" i="5" s="1"/>
  <c r="N440" i="5"/>
  <c r="P440" i="5" s="1"/>
  <c r="N441" i="5"/>
  <c r="P441" i="5" s="1"/>
  <c r="N442" i="5"/>
  <c r="P442" i="5" s="1"/>
  <c r="N443" i="5"/>
  <c r="P443" i="5" s="1"/>
  <c r="N418" i="5"/>
  <c r="P418" i="5" s="1"/>
  <c r="N429" i="5"/>
  <c r="P429" i="5" s="1"/>
  <c r="N419" i="5"/>
  <c r="P419" i="5" s="1"/>
  <c r="N420" i="5"/>
  <c r="P420" i="5" s="1"/>
  <c r="N425" i="5"/>
  <c r="P425" i="5" s="1"/>
  <c r="N427" i="5"/>
  <c r="P427" i="5" s="1"/>
  <c r="N414" i="5"/>
  <c r="P414" i="5" s="1"/>
  <c r="N421" i="5"/>
  <c r="P421" i="5" s="1"/>
  <c r="N422" i="5"/>
  <c r="P422" i="5" s="1"/>
  <c r="N423" i="5"/>
  <c r="P423" i="5" s="1"/>
  <c r="N445" i="5"/>
  <c r="P445" i="5" s="1"/>
  <c r="N446" i="5"/>
  <c r="P446" i="5" s="1"/>
  <c r="N431" i="5"/>
  <c r="P431" i="5" s="1"/>
  <c r="N432" i="5"/>
  <c r="P432" i="5" s="1"/>
  <c r="N433" i="5"/>
  <c r="P433" i="5" s="1"/>
  <c r="N415" i="5"/>
  <c r="P415" i="5" s="1"/>
  <c r="N451" i="5"/>
  <c r="P451" i="5" s="1"/>
  <c r="N452" i="5"/>
  <c r="P452" i="5" s="1"/>
  <c r="N454" i="5"/>
  <c r="P454" i="5" s="1"/>
  <c r="N449" i="5"/>
  <c r="P449" i="5" s="1"/>
  <c r="N457" i="5"/>
  <c r="P457" i="5" s="1"/>
  <c r="N460" i="5"/>
  <c r="P460" i="5" s="1"/>
  <c r="N461" i="5"/>
  <c r="P461" i="5" s="1"/>
  <c r="N462" i="5"/>
  <c r="P462" i="5" s="1"/>
  <c r="N469" i="5"/>
  <c r="P469" i="5" s="1"/>
  <c r="N479" i="5"/>
  <c r="P479" i="5" s="1"/>
  <c r="N470" i="5"/>
  <c r="P470" i="5" s="1"/>
  <c r="N471" i="5"/>
  <c r="P471" i="5" s="1"/>
  <c r="N472" i="5"/>
  <c r="P472" i="5" s="1"/>
  <c r="N473" i="5"/>
  <c r="P473" i="5" s="1"/>
  <c r="N474" i="5"/>
  <c r="P474" i="5" s="1"/>
  <c r="N475" i="5"/>
  <c r="P475" i="5" s="1"/>
  <c r="N476" i="5"/>
  <c r="P476" i="5" s="1"/>
  <c r="N477" i="5"/>
  <c r="P477" i="5" s="1"/>
  <c r="N481" i="5"/>
  <c r="P481" i="5" s="1"/>
  <c r="N482" i="5"/>
  <c r="P482" i="5" s="1"/>
  <c r="N465" i="5"/>
  <c r="P465" i="5" s="1"/>
  <c r="N466" i="5"/>
  <c r="P466" i="5" s="1"/>
  <c r="N467" i="5"/>
  <c r="P467" i="5" s="1"/>
  <c r="N493" i="5"/>
  <c r="P493" i="5" s="1"/>
  <c r="N488" i="5"/>
  <c r="P488" i="5" s="1"/>
  <c r="N490" i="5"/>
  <c r="P490" i="5" s="1"/>
  <c r="N491" i="5"/>
  <c r="P491" i="5" s="1"/>
  <c r="N485" i="5"/>
  <c r="P485" i="5" s="1"/>
  <c r="N495" i="5"/>
  <c r="P495" i="5" s="1"/>
  <c r="N486" i="5"/>
  <c r="P486" i="5" s="1"/>
  <c r="N498" i="5"/>
  <c r="P498" i="5" s="1"/>
  <c r="N519" i="5"/>
  <c r="P519" i="5" s="1"/>
  <c r="N503" i="5"/>
  <c r="P503" i="5" s="1"/>
  <c r="N504" i="5"/>
  <c r="P504" i="5" s="1"/>
  <c r="N505" i="5"/>
  <c r="P505" i="5" s="1"/>
  <c r="N520" i="5"/>
  <c r="P520" i="5" s="1"/>
  <c r="N501" i="5"/>
  <c r="P501" i="5" s="1"/>
  <c r="N522" i="5"/>
  <c r="P522" i="5" s="1"/>
  <c r="N523" i="5"/>
  <c r="P523" i="5" s="1"/>
  <c r="N524" i="5"/>
  <c r="P524" i="5" s="1"/>
  <c r="N506" i="5"/>
  <c r="P506" i="5" s="1"/>
  <c r="N507" i="5"/>
  <c r="P507" i="5" s="1"/>
  <c r="N508" i="5"/>
  <c r="P508" i="5" s="1"/>
  <c r="N509" i="5"/>
  <c r="P509" i="5" s="1"/>
  <c r="N510" i="5"/>
  <c r="P510" i="5" s="1"/>
  <c r="N511" i="5"/>
  <c r="P511" i="5" s="1"/>
  <c r="N512" i="5"/>
  <c r="P512" i="5" s="1"/>
  <c r="N513" i="5"/>
  <c r="P513" i="5" s="1"/>
  <c r="N514" i="5"/>
  <c r="P514" i="5" s="1"/>
  <c r="N536" i="5"/>
  <c r="P536" i="5" s="1"/>
  <c r="N537" i="5"/>
  <c r="P537" i="5" s="1"/>
  <c r="N538" i="5"/>
  <c r="P538" i="5" s="1"/>
  <c r="N539" i="5"/>
  <c r="P539" i="5" s="1"/>
  <c r="N540" i="5"/>
  <c r="P540" i="5" s="1"/>
  <c r="N541" i="5"/>
  <c r="P541" i="5" s="1"/>
  <c r="N528" i="5"/>
  <c r="P528" i="5" s="1"/>
  <c r="N529" i="5"/>
  <c r="P529" i="5" s="1"/>
  <c r="N530" i="5"/>
  <c r="P530" i="5" s="1"/>
  <c r="N531" i="5"/>
  <c r="P531" i="5" s="1"/>
  <c r="N532" i="5"/>
  <c r="P532" i="5" s="1"/>
  <c r="N533" i="5"/>
  <c r="P533" i="5" s="1"/>
  <c r="N534" i="5"/>
  <c r="P534" i="5" s="1"/>
  <c r="N525" i="5"/>
  <c r="P525" i="5" s="1"/>
  <c r="N526" i="5"/>
  <c r="P526" i="5" s="1"/>
  <c r="N542" i="5"/>
  <c r="P542" i="5" s="1"/>
  <c r="N515" i="5"/>
  <c r="P515" i="5" s="1"/>
  <c r="N516" i="5"/>
  <c r="P516" i="5" s="1"/>
  <c r="N517" i="5"/>
  <c r="P517" i="5" s="1"/>
  <c r="N545" i="5"/>
  <c r="P545" i="5" s="1"/>
  <c r="N546" i="5"/>
  <c r="P546" i="5" s="1"/>
  <c r="N547" i="5"/>
  <c r="P547" i="5" s="1"/>
  <c r="N548" i="5"/>
  <c r="P548" i="5" s="1"/>
  <c r="N549" i="5"/>
  <c r="P549" i="5" s="1"/>
  <c r="N550" i="5"/>
  <c r="P550" i="5" s="1"/>
  <c r="N553" i="5"/>
  <c r="P553" i="5" s="1"/>
  <c r="N556" i="5"/>
  <c r="P556" i="5" s="1"/>
  <c r="N561" i="5"/>
  <c r="P561" i="5" s="1"/>
  <c r="AF561" i="5" s="1"/>
  <c r="N562" i="5"/>
  <c r="P562" i="5" s="1"/>
  <c r="N563" i="5"/>
  <c r="P563" i="5" s="1"/>
  <c r="N564" i="5"/>
  <c r="P564" i="5" s="1"/>
  <c r="N565" i="5"/>
  <c r="P565" i="5" s="1"/>
  <c r="N580" i="5"/>
  <c r="P580" i="5" s="1"/>
  <c r="N581" i="5"/>
  <c r="P581" i="5" s="1"/>
  <c r="N582" i="5"/>
  <c r="P582" i="5" s="1"/>
  <c r="N566" i="5"/>
  <c r="P566" i="5" s="1"/>
  <c r="N567" i="5"/>
  <c r="P567" i="5" s="1"/>
  <c r="N568" i="5"/>
  <c r="P568" i="5" s="1"/>
  <c r="N569" i="5"/>
  <c r="P569" i="5" s="1"/>
  <c r="N583" i="5"/>
  <c r="P583" i="5" s="1"/>
  <c r="N570" i="5"/>
  <c r="P570" i="5" s="1"/>
  <c r="N571" i="5"/>
  <c r="P571" i="5" s="1"/>
  <c r="N572" i="5"/>
  <c r="P572" i="5" s="1"/>
  <c r="N584" i="5"/>
  <c r="P584" i="5" s="1"/>
  <c r="N586" i="5"/>
  <c r="P586" i="5" s="1"/>
  <c r="N573" i="5"/>
  <c r="P573" i="5" s="1"/>
  <c r="N574" i="5"/>
  <c r="P574" i="5" s="1"/>
  <c r="N575" i="5"/>
  <c r="P575" i="5" s="1"/>
  <c r="N576" i="5"/>
  <c r="P576" i="5" s="1"/>
  <c r="N577" i="5"/>
  <c r="P577" i="5" s="1"/>
  <c r="N559" i="5"/>
  <c r="P559" i="5" s="1"/>
  <c r="N578" i="5"/>
  <c r="P578" i="5" s="1"/>
  <c r="N587" i="5"/>
  <c r="P587" i="5" s="1"/>
  <c r="N590" i="5"/>
  <c r="P590" i="5" s="1"/>
  <c r="N591" i="5"/>
  <c r="P591" i="5" s="1"/>
  <c r="N803" i="5"/>
  <c r="P803" i="5" s="1"/>
  <c r="N729" i="5"/>
  <c r="P729" i="5" s="1"/>
  <c r="N730" i="5"/>
  <c r="P730" i="5" s="1"/>
  <c r="N731" i="5"/>
  <c r="P731" i="5" s="1"/>
  <c r="N594" i="5"/>
  <c r="P594" i="5" s="1"/>
  <c r="N732" i="5"/>
  <c r="P732" i="5" s="1"/>
  <c r="N758" i="5"/>
  <c r="P758" i="5" s="1"/>
  <c r="N759" i="5"/>
  <c r="P759" i="5" s="1"/>
  <c r="N745" i="5"/>
  <c r="P745" i="5" s="1"/>
  <c r="N733" i="5"/>
  <c r="P733" i="5" s="1"/>
  <c r="N748" i="5"/>
  <c r="P748" i="5" s="1"/>
  <c r="N746" i="5"/>
  <c r="P746" i="5" s="1"/>
  <c r="N749" i="5"/>
  <c r="P749" i="5" s="1"/>
  <c r="N595" i="5"/>
  <c r="P595" i="5" s="1"/>
  <c r="N596" i="5"/>
  <c r="P596" i="5" s="1"/>
  <c r="N597" i="5"/>
  <c r="P597" i="5" s="1"/>
  <c r="N598" i="5"/>
  <c r="P598" i="5" s="1"/>
  <c r="N599" i="5"/>
  <c r="P599" i="5" s="1"/>
  <c r="N600" i="5"/>
  <c r="P600" i="5" s="1"/>
  <c r="N734" i="5"/>
  <c r="P734" i="5" s="1"/>
  <c r="N735" i="5"/>
  <c r="P735" i="5" s="1"/>
  <c r="N736" i="5"/>
  <c r="P736" i="5" s="1"/>
  <c r="N750" i="5"/>
  <c r="P750" i="5" s="1"/>
  <c r="N762" i="5"/>
  <c r="P762" i="5" s="1"/>
  <c r="N763" i="5"/>
  <c r="P763" i="5" s="1"/>
  <c r="N764" i="5"/>
  <c r="P764" i="5" s="1"/>
  <c r="N737" i="5"/>
  <c r="P737" i="5" s="1"/>
  <c r="N601" i="5"/>
  <c r="P601" i="5" s="1"/>
  <c r="N602" i="5"/>
  <c r="P602" i="5" s="1"/>
  <c r="N738" i="5"/>
  <c r="P738" i="5" s="1"/>
  <c r="N603" i="5"/>
  <c r="P603" i="5" s="1"/>
  <c r="N604" i="5"/>
  <c r="P604" i="5" s="1"/>
  <c r="N605" i="5"/>
  <c r="P605" i="5" s="1"/>
  <c r="N606" i="5"/>
  <c r="P606" i="5" s="1"/>
  <c r="N751" i="5"/>
  <c r="P751" i="5" s="1"/>
  <c r="N760" i="5"/>
  <c r="P760" i="5" s="1"/>
  <c r="N752" i="5"/>
  <c r="P752" i="5" s="1"/>
  <c r="N753" i="5"/>
  <c r="P753" i="5" s="1"/>
  <c r="N754" i="5"/>
  <c r="P754" i="5" s="1"/>
  <c r="N607" i="5"/>
  <c r="P607" i="5" s="1"/>
  <c r="N608" i="5"/>
  <c r="P608" i="5" s="1"/>
  <c r="N739" i="5"/>
  <c r="P739" i="5" s="1"/>
  <c r="N609" i="5"/>
  <c r="P609" i="5" s="1"/>
  <c r="N610" i="5"/>
  <c r="P610" i="5" s="1"/>
  <c r="N611" i="5"/>
  <c r="P611" i="5" s="1"/>
  <c r="N612" i="5"/>
  <c r="P612" i="5" s="1"/>
  <c r="N613" i="5"/>
  <c r="P613" i="5" s="1"/>
  <c r="N614" i="5"/>
  <c r="P614" i="5" s="1"/>
  <c r="N765" i="5"/>
  <c r="P765" i="5" s="1"/>
  <c r="N766" i="5"/>
  <c r="P766" i="5" s="1"/>
  <c r="N767" i="5"/>
  <c r="P767" i="5" s="1"/>
  <c r="N743" i="5"/>
  <c r="P743" i="5" s="1"/>
  <c r="N768" i="5"/>
  <c r="P768" i="5" s="1"/>
  <c r="N769" i="5"/>
  <c r="P769" i="5" s="1"/>
  <c r="N770" i="5"/>
  <c r="P770" i="5" s="1"/>
  <c r="N771" i="5"/>
  <c r="P771" i="5" s="1"/>
  <c r="N772" i="5"/>
  <c r="P772" i="5" s="1"/>
  <c r="N773" i="5"/>
  <c r="P773" i="5" s="1"/>
  <c r="N774" i="5"/>
  <c r="P774" i="5" s="1"/>
  <c r="N775" i="5"/>
  <c r="P775" i="5" s="1"/>
  <c r="N776" i="5"/>
  <c r="P776" i="5" s="1"/>
  <c r="N777" i="5"/>
  <c r="P777" i="5" s="1"/>
  <c r="N778" i="5"/>
  <c r="P778" i="5" s="1"/>
  <c r="N615" i="5"/>
  <c r="P615" i="5" s="1"/>
  <c r="N740" i="5"/>
  <c r="P740" i="5" s="1"/>
  <c r="N741" i="5"/>
  <c r="P741" i="5" s="1"/>
  <c r="N616" i="5"/>
  <c r="P616" i="5" s="1"/>
  <c r="N617" i="5"/>
  <c r="P617" i="5" s="1"/>
  <c r="N618" i="5"/>
  <c r="P618" i="5" s="1"/>
  <c r="N619" i="5"/>
  <c r="P619" i="5" s="1"/>
  <c r="N620" i="5"/>
  <c r="P620" i="5" s="1"/>
  <c r="N621" i="5"/>
  <c r="P621" i="5" s="1"/>
  <c r="N622" i="5"/>
  <c r="P622" i="5" s="1"/>
  <c r="N623" i="5"/>
  <c r="P623" i="5" s="1"/>
  <c r="N624" i="5"/>
  <c r="P624" i="5" s="1"/>
  <c r="N625" i="5"/>
  <c r="P625" i="5" s="1"/>
  <c r="N626" i="5"/>
  <c r="P626" i="5" s="1"/>
  <c r="N627" i="5"/>
  <c r="P627" i="5" s="1"/>
  <c r="N628" i="5"/>
  <c r="P628" i="5" s="1"/>
  <c r="N629" i="5"/>
  <c r="P629" i="5" s="1"/>
  <c r="N630" i="5"/>
  <c r="P630" i="5" s="1"/>
  <c r="N631" i="5"/>
  <c r="P631" i="5" s="1"/>
  <c r="N632" i="5"/>
  <c r="P632" i="5" s="1"/>
  <c r="N633" i="5"/>
  <c r="P633" i="5" s="1"/>
  <c r="N634" i="5"/>
  <c r="P634" i="5" s="1"/>
  <c r="N635" i="5"/>
  <c r="P635" i="5" s="1"/>
  <c r="N636" i="5"/>
  <c r="P636" i="5" s="1"/>
  <c r="N637" i="5"/>
  <c r="P637" i="5" s="1"/>
  <c r="N638" i="5"/>
  <c r="P638" i="5" s="1"/>
  <c r="N639" i="5"/>
  <c r="P639" i="5" s="1"/>
  <c r="N640" i="5"/>
  <c r="P640" i="5" s="1"/>
  <c r="N641" i="5"/>
  <c r="P641" i="5" s="1"/>
  <c r="N642" i="5"/>
  <c r="P642" i="5" s="1"/>
  <c r="N643" i="5"/>
  <c r="P643" i="5" s="1"/>
  <c r="N644" i="5"/>
  <c r="P644" i="5" s="1"/>
  <c r="N645" i="5"/>
  <c r="P645" i="5" s="1"/>
  <c r="N646" i="5"/>
  <c r="P646" i="5" s="1"/>
  <c r="N647" i="5"/>
  <c r="P647" i="5" s="1"/>
  <c r="N648" i="5"/>
  <c r="P648" i="5" s="1"/>
  <c r="N779" i="5"/>
  <c r="P779" i="5" s="1"/>
  <c r="N780" i="5"/>
  <c r="P780" i="5" s="1"/>
  <c r="N649" i="5"/>
  <c r="P649" i="5" s="1"/>
  <c r="N650" i="5"/>
  <c r="P650" i="5" s="1"/>
  <c r="N651" i="5"/>
  <c r="P651" i="5" s="1"/>
  <c r="N652" i="5"/>
  <c r="P652" i="5" s="1"/>
  <c r="N653" i="5"/>
  <c r="P653" i="5" s="1"/>
  <c r="N654" i="5"/>
  <c r="P654" i="5" s="1"/>
  <c r="N655" i="5"/>
  <c r="P655" i="5" s="1"/>
  <c r="N656" i="5"/>
  <c r="P656" i="5" s="1"/>
  <c r="N657" i="5"/>
  <c r="P657" i="5" s="1"/>
  <c r="N658" i="5"/>
  <c r="P658" i="5" s="1"/>
  <c r="N659" i="5"/>
  <c r="P659" i="5" s="1"/>
  <c r="N660" i="5"/>
  <c r="P660" i="5" s="1"/>
  <c r="N661" i="5"/>
  <c r="P661" i="5" s="1"/>
  <c r="N781" i="5"/>
  <c r="P781" i="5" s="1"/>
  <c r="N782" i="5"/>
  <c r="P782" i="5" s="1"/>
  <c r="N783" i="5"/>
  <c r="P783" i="5" s="1"/>
  <c r="N784" i="5"/>
  <c r="P784" i="5" s="1"/>
  <c r="N785" i="5"/>
  <c r="P785" i="5" s="1"/>
  <c r="N662" i="5"/>
  <c r="P662" i="5" s="1"/>
  <c r="N663" i="5"/>
  <c r="P663" i="5" s="1"/>
  <c r="N664" i="5"/>
  <c r="P664" i="5" s="1"/>
  <c r="N665" i="5"/>
  <c r="P665" i="5" s="1"/>
  <c r="N666" i="5"/>
  <c r="P666" i="5" s="1"/>
  <c r="N667" i="5"/>
  <c r="P667" i="5" s="1"/>
  <c r="N668" i="5"/>
  <c r="P668" i="5" s="1"/>
  <c r="N669" i="5"/>
  <c r="P669" i="5" s="1"/>
  <c r="N670" i="5"/>
  <c r="P670" i="5" s="1"/>
  <c r="N671" i="5"/>
  <c r="P671" i="5" s="1"/>
  <c r="N795" i="5"/>
  <c r="P795" i="5" s="1"/>
  <c r="N796" i="5"/>
  <c r="P796" i="5" s="1"/>
  <c r="N672" i="5"/>
  <c r="P672" i="5" s="1"/>
  <c r="N673" i="5"/>
  <c r="P673" i="5" s="1"/>
  <c r="N755" i="5"/>
  <c r="P755" i="5" s="1"/>
  <c r="N674" i="5"/>
  <c r="P674" i="5" s="1"/>
  <c r="N675" i="5"/>
  <c r="P675" i="5" s="1"/>
  <c r="N676" i="5"/>
  <c r="P676" i="5" s="1"/>
  <c r="N677" i="5"/>
  <c r="P677" i="5" s="1"/>
  <c r="N678" i="5"/>
  <c r="P678" i="5" s="1"/>
  <c r="N679" i="5"/>
  <c r="P679" i="5" s="1"/>
  <c r="N680" i="5"/>
  <c r="P680" i="5" s="1"/>
  <c r="N786" i="5"/>
  <c r="P786" i="5" s="1"/>
  <c r="N787" i="5"/>
  <c r="P787" i="5" s="1"/>
  <c r="N788" i="5"/>
  <c r="P788" i="5" s="1"/>
  <c r="N789" i="5"/>
  <c r="P789" i="5" s="1"/>
  <c r="N681" i="5"/>
  <c r="P681" i="5" s="1"/>
  <c r="N797" i="5"/>
  <c r="P797" i="5" s="1"/>
  <c r="N798" i="5"/>
  <c r="P798" i="5" s="1"/>
  <c r="N682" i="5"/>
  <c r="P682" i="5" s="1"/>
  <c r="N683" i="5"/>
  <c r="P683" i="5" s="1"/>
  <c r="N756" i="5"/>
  <c r="P756" i="5" s="1"/>
  <c r="N684" i="5"/>
  <c r="P684" i="5" s="1"/>
  <c r="N685" i="5"/>
  <c r="P685" i="5" s="1"/>
  <c r="N686" i="5"/>
  <c r="P686" i="5" s="1"/>
  <c r="N687" i="5"/>
  <c r="P687" i="5" s="1"/>
  <c r="N688" i="5"/>
  <c r="P688" i="5" s="1"/>
  <c r="N689" i="5"/>
  <c r="P689" i="5" s="1"/>
  <c r="N690" i="5"/>
  <c r="P690" i="5" s="1"/>
  <c r="N691" i="5"/>
  <c r="P691" i="5" s="1"/>
  <c r="N692" i="5"/>
  <c r="P692" i="5" s="1"/>
  <c r="N800" i="5"/>
  <c r="P800" i="5" s="1"/>
  <c r="N801" i="5"/>
  <c r="P801" i="5" s="1"/>
  <c r="N693" i="5"/>
  <c r="P693" i="5" s="1"/>
  <c r="N694" i="5"/>
  <c r="P694" i="5" s="1"/>
  <c r="N695" i="5"/>
  <c r="P695" i="5" s="1"/>
  <c r="N696" i="5"/>
  <c r="P696" i="5" s="1"/>
  <c r="N697" i="5"/>
  <c r="P697" i="5" s="1"/>
  <c r="N698" i="5"/>
  <c r="P698" i="5" s="1"/>
  <c r="N699" i="5"/>
  <c r="P699" i="5" s="1"/>
  <c r="N700" i="5"/>
  <c r="P700" i="5" s="1"/>
  <c r="N701" i="5"/>
  <c r="P701" i="5" s="1"/>
  <c r="N702" i="5"/>
  <c r="P702" i="5" s="1"/>
  <c r="N703" i="5"/>
  <c r="P703" i="5" s="1"/>
  <c r="N704" i="5"/>
  <c r="P704" i="5" s="1"/>
  <c r="N705" i="5"/>
  <c r="P705" i="5" s="1"/>
  <c r="N706" i="5"/>
  <c r="P706" i="5" s="1"/>
  <c r="N707" i="5"/>
  <c r="P707" i="5" s="1"/>
  <c r="N708" i="5"/>
  <c r="P708" i="5" s="1"/>
  <c r="N709" i="5"/>
  <c r="P709" i="5" s="1"/>
  <c r="N710" i="5"/>
  <c r="P710" i="5" s="1"/>
  <c r="N711" i="5"/>
  <c r="P711" i="5" s="1"/>
  <c r="N712" i="5"/>
  <c r="P712" i="5" s="1"/>
  <c r="N713" i="5"/>
  <c r="P713" i="5" s="1"/>
  <c r="N714" i="5"/>
  <c r="P714" i="5" s="1"/>
  <c r="N715" i="5"/>
  <c r="P715" i="5" s="1"/>
  <c r="N716" i="5"/>
  <c r="P716" i="5" s="1"/>
  <c r="N717" i="5"/>
  <c r="P717" i="5" s="1"/>
  <c r="N790" i="5"/>
  <c r="P790" i="5" s="1"/>
  <c r="N718" i="5"/>
  <c r="P718" i="5" s="1"/>
  <c r="N719" i="5"/>
  <c r="P719" i="5" s="1"/>
  <c r="N720" i="5"/>
  <c r="P720" i="5" s="1"/>
  <c r="N721" i="5"/>
  <c r="P721" i="5" s="1"/>
  <c r="N722" i="5"/>
  <c r="P722" i="5" s="1"/>
  <c r="N723" i="5"/>
  <c r="P723" i="5" s="1"/>
  <c r="N724" i="5"/>
  <c r="P724" i="5" s="1"/>
  <c r="N725" i="5"/>
  <c r="P725" i="5" s="1"/>
  <c r="N791" i="5"/>
  <c r="P791" i="5" s="1"/>
  <c r="N792" i="5"/>
  <c r="P792" i="5" s="1"/>
  <c r="N793" i="5"/>
  <c r="P793" i="5" s="1"/>
  <c r="N726" i="5"/>
  <c r="P726" i="5" s="1"/>
  <c r="N727" i="5"/>
  <c r="P727" i="5" s="1"/>
  <c r="N806" i="5"/>
  <c r="P806" i="5" s="1"/>
  <c r="N809" i="5"/>
  <c r="P809" i="5" s="1"/>
  <c r="N807" i="5"/>
  <c r="P807" i="5" s="1"/>
  <c r="N811" i="5"/>
  <c r="P811" i="5" s="1"/>
  <c r="N814" i="5"/>
  <c r="P814" i="5" s="1"/>
  <c r="N817" i="5"/>
  <c r="P817" i="5" s="1"/>
  <c r="N818" i="5"/>
  <c r="P818" i="5" s="1"/>
  <c r="N819" i="5"/>
  <c r="P819" i="5" s="1"/>
  <c r="N820" i="5"/>
  <c r="P820" i="5" s="1"/>
  <c r="N821" i="5"/>
  <c r="P821" i="5" s="1"/>
  <c r="N822" i="5"/>
  <c r="P822" i="5" s="1"/>
  <c r="N848" i="5"/>
  <c r="P848" i="5" s="1"/>
  <c r="N832" i="5"/>
  <c r="P832" i="5" s="1"/>
  <c r="N833" i="5"/>
  <c r="P833" i="5" s="1"/>
  <c r="N834" i="5"/>
  <c r="P834" i="5" s="1"/>
  <c r="N835" i="5"/>
  <c r="P835" i="5" s="1"/>
  <c r="N836" i="5"/>
  <c r="P836" i="5" s="1"/>
  <c r="N837" i="5"/>
  <c r="P837" i="5" s="1"/>
  <c r="N838" i="5"/>
  <c r="P838" i="5" s="1"/>
  <c r="N839" i="5"/>
  <c r="P839" i="5" s="1"/>
  <c r="N840" i="5"/>
  <c r="P840" i="5" s="1"/>
  <c r="N841" i="5"/>
  <c r="P841" i="5" s="1"/>
  <c r="N842" i="5"/>
  <c r="P842" i="5" s="1"/>
  <c r="N843" i="5"/>
  <c r="P843" i="5" s="1"/>
  <c r="N825" i="5"/>
  <c r="P825" i="5" s="1"/>
  <c r="N829" i="5"/>
  <c r="P829" i="5" s="1"/>
  <c r="N830" i="5"/>
  <c r="P830" i="5" s="1"/>
  <c r="N844" i="5"/>
  <c r="P844" i="5" s="1"/>
  <c r="N845" i="5"/>
  <c r="P845" i="5" s="1"/>
  <c r="N846" i="5"/>
  <c r="P846" i="5" s="1"/>
  <c r="N826" i="5"/>
  <c r="P826" i="5" s="1"/>
  <c r="N827" i="5"/>
  <c r="P827" i="5" s="1"/>
  <c r="N851" i="5"/>
  <c r="P851" i="5" s="1"/>
  <c r="N852" i="5"/>
  <c r="P852" i="5" s="1"/>
  <c r="N853" i="5"/>
  <c r="P853" i="5" s="1"/>
  <c r="N854" i="5"/>
  <c r="P854" i="5" s="1"/>
  <c r="N855" i="5"/>
  <c r="P855" i="5" s="1"/>
  <c r="N856" i="5"/>
  <c r="P856" i="5" s="1"/>
  <c r="N857" i="5"/>
  <c r="P857" i="5" s="1"/>
  <c r="N858" i="5"/>
  <c r="P858" i="5" s="1"/>
  <c r="N859" i="5"/>
  <c r="P859" i="5" s="1"/>
  <c r="N860" i="5"/>
  <c r="P860" i="5" s="1"/>
  <c r="N867" i="5"/>
  <c r="P867" i="5" s="1"/>
  <c r="N863" i="5"/>
  <c r="P863" i="5" s="1"/>
  <c r="N864" i="5"/>
  <c r="P864" i="5" s="1"/>
  <c r="N865" i="5"/>
  <c r="P865" i="5" s="1"/>
  <c r="N870" i="5"/>
  <c r="P870" i="5" s="1"/>
  <c r="N926" i="5"/>
  <c r="P926" i="5" s="1"/>
  <c r="N927" i="5"/>
  <c r="P927" i="5" s="1"/>
  <c r="N928" i="5"/>
  <c r="P928" i="5" s="1"/>
  <c r="N921" i="5"/>
  <c r="P921" i="5" s="1"/>
  <c r="N891" i="5"/>
  <c r="P891" i="5" s="1"/>
  <c r="N892" i="5"/>
  <c r="P892" i="5" s="1"/>
  <c r="N893" i="5"/>
  <c r="P893" i="5" s="1"/>
  <c r="N894" i="5"/>
  <c r="P894" i="5" s="1"/>
  <c r="N871" i="5"/>
  <c r="P871" i="5" s="1"/>
  <c r="N872" i="5"/>
  <c r="P872" i="5" s="1"/>
  <c r="N873" i="5"/>
  <c r="P873" i="5" s="1"/>
  <c r="N874" i="5"/>
  <c r="P874" i="5" s="1"/>
  <c r="N875" i="5"/>
  <c r="P875" i="5" s="1"/>
  <c r="N876" i="5"/>
  <c r="P876" i="5" s="1"/>
  <c r="N895" i="5"/>
  <c r="P895" i="5" s="1"/>
  <c r="N930" i="5"/>
  <c r="P930" i="5" s="1"/>
  <c r="N931" i="5"/>
  <c r="P931" i="5" s="1"/>
  <c r="N877" i="5"/>
  <c r="P877" i="5" s="1"/>
  <c r="N899" i="5"/>
  <c r="P899" i="5" s="1"/>
  <c r="N878" i="5"/>
  <c r="P878" i="5" s="1"/>
  <c r="N900" i="5"/>
  <c r="P900" i="5" s="1"/>
  <c r="N879" i="5"/>
  <c r="P879" i="5" s="1"/>
  <c r="N880" i="5"/>
  <c r="P880" i="5" s="1"/>
  <c r="N881" i="5"/>
  <c r="P881" i="5" s="1"/>
  <c r="N882" i="5"/>
  <c r="P882" i="5" s="1"/>
  <c r="N901" i="5"/>
  <c r="P901" i="5" s="1"/>
  <c r="N883" i="5"/>
  <c r="P883" i="5" s="1"/>
  <c r="N884" i="5"/>
  <c r="P884" i="5" s="1"/>
  <c r="N902" i="5"/>
  <c r="P902" i="5" s="1"/>
  <c r="N903" i="5"/>
  <c r="P903" i="5" s="1"/>
  <c r="N904" i="5"/>
  <c r="P904" i="5" s="1"/>
  <c r="N885" i="5"/>
  <c r="P885" i="5" s="1"/>
  <c r="N905" i="5"/>
  <c r="P905" i="5" s="1"/>
  <c r="N906" i="5"/>
  <c r="P906" i="5" s="1"/>
  <c r="N907" i="5"/>
  <c r="P907" i="5" s="1"/>
  <c r="N908" i="5"/>
  <c r="P908" i="5" s="1"/>
  <c r="N909" i="5"/>
  <c r="P909" i="5" s="1"/>
  <c r="N886" i="5"/>
  <c r="P886" i="5" s="1"/>
  <c r="N919" i="5"/>
  <c r="P919" i="5" s="1"/>
  <c r="N910" i="5"/>
  <c r="P910" i="5" s="1"/>
  <c r="N911" i="5"/>
  <c r="P911" i="5" s="1"/>
  <c r="N912" i="5"/>
  <c r="P912" i="5" s="1"/>
  <c r="N913" i="5"/>
  <c r="P913" i="5" s="1"/>
  <c r="N914" i="5"/>
  <c r="P914" i="5" s="1"/>
  <c r="N915" i="5"/>
  <c r="P915" i="5" s="1"/>
  <c r="N922" i="5"/>
  <c r="P922" i="5" s="1"/>
  <c r="N897" i="5"/>
  <c r="P897" i="5" s="1"/>
  <c r="N923" i="5"/>
  <c r="P923" i="5" s="1"/>
  <c r="N924" i="5"/>
  <c r="P924" i="5" s="1"/>
  <c r="N916" i="5"/>
  <c r="P916" i="5" s="1"/>
  <c r="N917" i="5"/>
  <c r="P917" i="5" s="1"/>
  <c r="N887" i="5"/>
  <c r="P887" i="5" s="1"/>
  <c r="N888" i="5"/>
  <c r="P888" i="5" s="1"/>
  <c r="N889" i="5"/>
  <c r="P889" i="5" s="1"/>
  <c r="N8" i="5"/>
  <c r="P8" i="5" s="1"/>
  <c r="AF8" i="5" s="1"/>
  <c r="V85" i="5" l="1"/>
  <c r="V386" i="5"/>
  <c r="V210" i="5"/>
  <c r="V448" i="5"/>
  <c r="AB174" i="5"/>
  <c r="V484" i="5"/>
  <c r="V589" i="5"/>
  <c r="AE589" i="5"/>
  <c r="V850" i="5"/>
  <c r="AE395" i="5"/>
  <c r="AE210" i="5"/>
  <c r="AE386" i="5"/>
  <c r="AE850" i="5"/>
  <c r="AE484" i="5"/>
  <c r="AE448" i="5"/>
  <c r="X743" i="5"/>
  <c r="X744" i="5" s="1"/>
  <c r="W744" i="5"/>
  <c r="X580" i="5"/>
  <c r="AG8" i="5"/>
  <c r="AG163" i="5"/>
  <c r="AG164" i="5" s="1"/>
  <c r="AF164" i="5"/>
  <c r="X825" i="5"/>
  <c r="X762" i="5"/>
  <c r="X150" i="5"/>
  <c r="T736" i="5"/>
  <c r="Z736" i="5" s="1"/>
  <c r="AA736" i="5" s="1"/>
  <c r="AG561" i="5"/>
  <c r="X806" i="5"/>
  <c r="X493" i="5"/>
  <c r="X494" i="5" s="1"/>
  <c r="W494" i="5"/>
  <c r="X88" i="5"/>
  <c r="X89" i="5" s="1"/>
  <c r="W89" i="5"/>
  <c r="X70" i="5"/>
  <c r="X38" i="5"/>
  <c r="W40" i="5"/>
  <c r="W39" i="5"/>
  <c r="T743" i="5"/>
  <c r="AG38" i="5"/>
  <c r="AF39" i="5"/>
  <c r="AF40" i="5"/>
  <c r="X851" i="5"/>
  <c r="X357" i="5"/>
  <c r="X99" i="5"/>
  <c r="X100" i="5" s="1"/>
  <c r="W100" i="5"/>
  <c r="T199" i="5"/>
  <c r="U199" i="5" s="1"/>
  <c r="AG187" i="5"/>
  <c r="AG86" i="5"/>
  <c r="AF87" i="5"/>
  <c r="X795" i="5"/>
  <c r="X729" i="5"/>
  <c r="X454" i="5"/>
  <c r="X455" i="5" s="1"/>
  <c r="W455" i="5"/>
  <c r="X425" i="5"/>
  <c r="X426" i="5" s="1"/>
  <c r="W426" i="5"/>
  <c r="X331" i="5"/>
  <c r="X332" i="5" s="1"/>
  <c r="W332" i="5"/>
  <c r="X154" i="5"/>
  <c r="X91" i="5"/>
  <c r="W92" i="5"/>
  <c r="T681" i="5"/>
  <c r="Z681" i="5" s="1"/>
  <c r="AA681" i="5" s="1"/>
  <c r="T376" i="5"/>
  <c r="T546" i="5"/>
  <c r="Z546" i="5" s="1"/>
  <c r="AA546" i="5" s="1"/>
  <c r="T661" i="5"/>
  <c r="Z661" i="5" s="1"/>
  <c r="AA661" i="5" s="1"/>
  <c r="T859" i="5"/>
  <c r="Z859" i="5" s="1"/>
  <c r="AA859" i="5" s="1"/>
  <c r="T154" i="5"/>
  <c r="T97" i="5"/>
  <c r="Z97" i="5" s="1"/>
  <c r="AA97" i="5" s="1"/>
  <c r="T236" i="5"/>
  <c r="Z236" i="5" s="1"/>
  <c r="AA236" i="5" s="1"/>
  <c r="AC12" i="5"/>
  <c r="AD12" i="5" s="1"/>
  <c r="AI12" i="5" s="1"/>
  <c r="AJ12" i="5" s="1"/>
  <c r="T79" i="5"/>
  <c r="T180" i="5"/>
  <c r="Z180" i="5" s="1"/>
  <c r="AA180" i="5" s="1"/>
  <c r="T454" i="5"/>
  <c r="U454" i="5" s="1"/>
  <c r="U455" i="5" s="1"/>
  <c r="T278" i="5"/>
  <c r="Z278" i="5" s="1"/>
  <c r="AA278" i="5" s="1"/>
  <c r="T708" i="5"/>
  <c r="T287" i="5"/>
  <c r="Z287" i="5" s="1"/>
  <c r="AA287" i="5" s="1"/>
  <c r="T766" i="5"/>
  <c r="U766" i="5" s="1"/>
  <c r="T820" i="5"/>
  <c r="Z820" i="5" s="1"/>
  <c r="AA820" i="5" s="1"/>
  <c r="T245" i="5"/>
  <c r="U245" i="5" s="1"/>
  <c r="AH916" i="5"/>
  <c r="AJ916" i="5" s="1"/>
  <c r="AB916" i="5"/>
  <c r="AC916" i="5" s="1"/>
  <c r="AF916" i="5"/>
  <c r="AG916" i="5" s="1"/>
  <c r="AB912" i="5"/>
  <c r="AF912" i="5"/>
  <c r="AG912" i="5" s="1"/>
  <c r="AC912" i="5"/>
  <c r="AH912" i="5"/>
  <c r="AJ912" i="5" s="1"/>
  <c r="AB906" i="5"/>
  <c r="AF906" i="5"/>
  <c r="AG906" i="5" s="1"/>
  <c r="AC906" i="5"/>
  <c r="AH906" i="5"/>
  <c r="AJ906" i="5" s="1"/>
  <c r="AF901" i="5"/>
  <c r="AG901" i="5" s="1"/>
  <c r="AH901" i="5"/>
  <c r="AJ901" i="5" s="1"/>
  <c r="AB901" i="5"/>
  <c r="AC901" i="5" s="1"/>
  <c r="AF877" i="5"/>
  <c r="AG877" i="5" s="1"/>
  <c r="AC877" i="5"/>
  <c r="AD877" i="5" s="1"/>
  <c r="AF927" i="5"/>
  <c r="AG927" i="5" s="1"/>
  <c r="AC927" i="5"/>
  <c r="AD927" i="5" s="1"/>
  <c r="AF859" i="5"/>
  <c r="AG859" i="5" s="1"/>
  <c r="AC859" i="5"/>
  <c r="AD859" i="5" s="1"/>
  <c r="AC851" i="5"/>
  <c r="AF851" i="5"/>
  <c r="AF836" i="5"/>
  <c r="AG836" i="5" s="1"/>
  <c r="AC836" i="5"/>
  <c r="AD836" i="5" s="1"/>
  <c r="AF806" i="5"/>
  <c r="AC806" i="5"/>
  <c r="AF723" i="5"/>
  <c r="AG723" i="5" s="1"/>
  <c r="AC723" i="5"/>
  <c r="AD723" i="5" s="1"/>
  <c r="AC708" i="5"/>
  <c r="AD708" i="5" s="1"/>
  <c r="AF708" i="5"/>
  <c r="AG708" i="5" s="1"/>
  <c r="AC700" i="5"/>
  <c r="AD700" i="5" s="1"/>
  <c r="AF700" i="5"/>
  <c r="AG700" i="5" s="1"/>
  <c r="AC801" i="5"/>
  <c r="AD801" i="5" s="1"/>
  <c r="AF801" i="5"/>
  <c r="AG801" i="5" s="1"/>
  <c r="AF872" i="5"/>
  <c r="AG872" i="5" s="1"/>
  <c r="AI872" i="5" s="1"/>
  <c r="AJ872" i="5" s="1"/>
  <c r="AC872" i="5"/>
  <c r="AD872" i="5" s="1"/>
  <c r="AF825" i="5"/>
  <c r="AC825" i="5"/>
  <c r="AF820" i="5"/>
  <c r="AG820" i="5" s="1"/>
  <c r="AI820" i="5" s="1"/>
  <c r="AJ820" i="5" s="1"/>
  <c r="AC820" i="5"/>
  <c r="AD820" i="5" s="1"/>
  <c r="AC716" i="5"/>
  <c r="AD716" i="5" s="1"/>
  <c r="AF716" i="5"/>
  <c r="AG716" i="5" s="1"/>
  <c r="AC686" i="5"/>
  <c r="AD686" i="5" s="1"/>
  <c r="AF686" i="5"/>
  <c r="AG686" i="5" s="1"/>
  <c r="AF681" i="5"/>
  <c r="AG681" i="5" s="1"/>
  <c r="AC681" i="5"/>
  <c r="AD681" i="5" s="1"/>
  <c r="AF677" i="5"/>
  <c r="AG677" i="5" s="1"/>
  <c r="AI677" i="5" s="1"/>
  <c r="AJ677" i="5" s="1"/>
  <c r="AC677" i="5"/>
  <c r="AD677" i="5" s="1"/>
  <c r="AF795" i="5"/>
  <c r="AC795" i="5"/>
  <c r="AF664" i="5"/>
  <c r="AG664" i="5" s="1"/>
  <c r="AI664" i="5" s="1"/>
  <c r="AJ664" i="5" s="1"/>
  <c r="AC664" i="5"/>
  <c r="AD664" i="5" s="1"/>
  <c r="AF661" i="5"/>
  <c r="AG661" i="5" s="1"/>
  <c r="AC661" i="5"/>
  <c r="AD661" i="5" s="1"/>
  <c r="AF653" i="5"/>
  <c r="AG653" i="5" s="1"/>
  <c r="AI653" i="5" s="1"/>
  <c r="AJ653" i="5" s="1"/>
  <c r="AC653" i="5"/>
  <c r="AD653" i="5" s="1"/>
  <c r="AC647" i="5"/>
  <c r="AD647" i="5" s="1"/>
  <c r="AF647" i="5"/>
  <c r="AG647" i="5" s="1"/>
  <c r="AF639" i="5"/>
  <c r="AG639" i="5" s="1"/>
  <c r="AI639" i="5" s="1"/>
  <c r="AJ639" i="5" s="1"/>
  <c r="AC639" i="5"/>
  <c r="AD639" i="5" s="1"/>
  <c r="AC631" i="5"/>
  <c r="AD631" i="5" s="1"/>
  <c r="AF631" i="5"/>
  <c r="AG631" i="5" s="1"/>
  <c r="AF623" i="5"/>
  <c r="AG623" i="5" s="1"/>
  <c r="AI623" i="5" s="1"/>
  <c r="AJ623" i="5" s="1"/>
  <c r="AC623" i="5"/>
  <c r="AD623" i="5" s="1"/>
  <c r="AF741" i="5"/>
  <c r="AG741" i="5" s="1"/>
  <c r="AC741" i="5"/>
  <c r="AD741" i="5" s="1"/>
  <c r="AC773" i="5"/>
  <c r="AD773" i="5" s="1"/>
  <c r="AF773" i="5"/>
  <c r="AG773" i="5" s="1"/>
  <c r="AF766" i="5"/>
  <c r="AG766" i="5" s="1"/>
  <c r="AC766" i="5"/>
  <c r="AD766" i="5" s="1"/>
  <c r="AC739" i="5"/>
  <c r="AD739" i="5" s="1"/>
  <c r="AF739" i="5"/>
  <c r="AG739" i="5" s="1"/>
  <c r="AF606" i="5"/>
  <c r="AG606" i="5" s="1"/>
  <c r="AC606" i="5"/>
  <c r="AD606" i="5" s="1"/>
  <c r="AF764" i="5"/>
  <c r="AG764" i="5" s="1"/>
  <c r="AI764" i="5" s="1"/>
  <c r="AJ764" i="5" s="1"/>
  <c r="AC764" i="5"/>
  <c r="AD764" i="5" s="1"/>
  <c r="AC599" i="5"/>
  <c r="AD599" i="5" s="1"/>
  <c r="AF599" i="5"/>
  <c r="AG599" i="5" s="1"/>
  <c r="AF733" i="5"/>
  <c r="AG733" i="5" s="1"/>
  <c r="AI733" i="5" s="1"/>
  <c r="AJ733" i="5" s="1"/>
  <c r="AC733" i="5"/>
  <c r="AD733" i="5" s="1"/>
  <c r="AC729" i="5"/>
  <c r="AF729" i="5"/>
  <c r="AC576" i="5"/>
  <c r="AD576" i="5" s="1"/>
  <c r="AF576" i="5"/>
  <c r="AG576" i="5" s="1"/>
  <c r="AF570" i="5"/>
  <c r="AG570" i="5" s="1"/>
  <c r="AC570" i="5"/>
  <c r="AD570" i="5" s="1"/>
  <c r="AF580" i="5"/>
  <c r="AC580" i="5"/>
  <c r="AC550" i="5"/>
  <c r="AD550" i="5" s="1"/>
  <c r="AF550" i="5"/>
  <c r="AG550" i="5" s="1"/>
  <c r="AF515" i="5"/>
  <c r="AG515" i="5" s="1"/>
  <c r="AI515" i="5" s="1"/>
  <c r="AJ515" i="5" s="1"/>
  <c r="AC515" i="5"/>
  <c r="AD515" i="5" s="1"/>
  <c r="AH530" i="5"/>
  <c r="AJ530" i="5" s="1"/>
  <c r="AF530" i="5"/>
  <c r="AG530" i="5" s="1"/>
  <c r="AB530" i="5"/>
  <c r="AC530" i="5" s="1"/>
  <c r="AB536" i="5"/>
  <c r="AE536" i="5"/>
  <c r="AF507" i="5"/>
  <c r="AG507" i="5" s="1"/>
  <c r="AC507" i="5"/>
  <c r="AD507" i="5" s="1"/>
  <c r="AF504" i="5"/>
  <c r="AG504" i="5" s="1"/>
  <c r="AC504" i="5"/>
  <c r="AD504" i="5" s="1"/>
  <c r="AC490" i="5"/>
  <c r="AF490" i="5"/>
  <c r="AC477" i="5"/>
  <c r="AD477" i="5" s="1"/>
  <c r="AF477" i="5"/>
  <c r="AG477" i="5" s="1"/>
  <c r="AF479" i="5"/>
  <c r="AC479" i="5"/>
  <c r="AB452" i="5"/>
  <c r="AC452" i="5" s="1"/>
  <c r="AH452" i="5"/>
  <c r="AJ452" i="5" s="1"/>
  <c r="AF452" i="5"/>
  <c r="AG452" i="5" s="1"/>
  <c r="AC423" i="5"/>
  <c r="AD423" i="5" s="1"/>
  <c r="AF423" i="5"/>
  <c r="AG423" i="5" s="1"/>
  <c r="AC429" i="5"/>
  <c r="AF429" i="5"/>
  <c r="AF437" i="5"/>
  <c r="AG437" i="5" s="1"/>
  <c r="AC437" i="5"/>
  <c r="AD437" i="5" s="1"/>
  <c r="AB401" i="5"/>
  <c r="AC401" i="5" s="1"/>
  <c r="AD401" i="5" s="1"/>
  <c r="AF401" i="5"/>
  <c r="AG401" i="5" s="1"/>
  <c r="AH401" i="5"/>
  <c r="AJ401" i="5" s="1"/>
  <c r="AB390" i="5"/>
  <c r="AF390" i="5"/>
  <c r="AG390" i="5" s="1"/>
  <c r="AC390" i="5"/>
  <c r="AH390" i="5"/>
  <c r="AJ390" i="5" s="1"/>
  <c r="AF368" i="5"/>
  <c r="AG368" i="5" s="1"/>
  <c r="AC368" i="5"/>
  <c r="AD368" i="5" s="1"/>
  <c r="AC375" i="5"/>
  <c r="AD375" i="5" s="1"/>
  <c r="AF375" i="5"/>
  <c r="AG375" i="5" s="1"/>
  <c r="AB349" i="5"/>
  <c r="AC349" i="5" s="1"/>
  <c r="AF349" i="5"/>
  <c r="AG349" i="5" s="1"/>
  <c r="AH349" i="5"/>
  <c r="AJ349" i="5" s="1"/>
  <c r="AH342" i="5"/>
  <c r="AB342" i="5"/>
  <c r="AF342" i="5"/>
  <c r="AC316" i="5"/>
  <c r="AD316" i="5" s="1"/>
  <c r="AF316" i="5"/>
  <c r="AG316" i="5" s="1"/>
  <c r="AH325" i="5"/>
  <c r="AJ325" i="5" s="1"/>
  <c r="AB325" i="5"/>
  <c r="AC325" i="5" s="1"/>
  <c r="AF325" i="5"/>
  <c r="AG325" i="5" s="1"/>
  <c r="AC308" i="5"/>
  <c r="AD308" i="5" s="1"/>
  <c r="AF308" i="5"/>
  <c r="AG308" i="5" s="1"/>
  <c r="AF334" i="5"/>
  <c r="AG334" i="5" s="1"/>
  <c r="AC334" i="5"/>
  <c r="AD334" i="5" s="1"/>
  <c r="AC234" i="5"/>
  <c r="AF234" i="5"/>
  <c r="AB268" i="5"/>
  <c r="AC268" i="5" s="1"/>
  <c r="AF268" i="5"/>
  <c r="AG268" i="5" s="1"/>
  <c r="AH268" i="5"/>
  <c r="AJ268" i="5" s="1"/>
  <c r="AB260" i="5"/>
  <c r="AC260" i="5" s="1"/>
  <c r="AH260" i="5"/>
  <c r="AJ260" i="5" s="1"/>
  <c r="AF260" i="5"/>
  <c r="AG260" i="5" s="1"/>
  <c r="AE273" i="5"/>
  <c r="AG273" i="5" s="1"/>
  <c r="AB273" i="5"/>
  <c r="AC273" i="5" s="1"/>
  <c r="AC249" i="5"/>
  <c r="AD249" i="5" s="1"/>
  <c r="AF249" i="5"/>
  <c r="AG249" i="5" s="1"/>
  <c r="AF243" i="5"/>
  <c r="AG243" i="5" s="1"/>
  <c r="AC243" i="5"/>
  <c r="AD243" i="5" s="1"/>
  <c r="AC290" i="5"/>
  <c r="AD290" i="5" s="1"/>
  <c r="AF290" i="5"/>
  <c r="AG290" i="5" s="1"/>
  <c r="AF211" i="5"/>
  <c r="AC211" i="5"/>
  <c r="AC221" i="5"/>
  <c r="AD221" i="5" s="1"/>
  <c r="AF221" i="5"/>
  <c r="AG221" i="5" s="1"/>
  <c r="AB203" i="5"/>
  <c r="AC203" i="5" s="1"/>
  <c r="AF203" i="5"/>
  <c r="AG203" i="5" s="1"/>
  <c r="AH203" i="5"/>
  <c r="AJ203" i="5" s="1"/>
  <c r="AF190" i="5"/>
  <c r="AG190" i="5" s="1"/>
  <c r="AC190" i="5"/>
  <c r="AD190" i="5" s="1"/>
  <c r="AC196" i="5"/>
  <c r="AF196" i="5"/>
  <c r="AC179" i="5"/>
  <c r="AF179" i="5"/>
  <c r="AF166" i="5"/>
  <c r="AG166" i="5" s="1"/>
  <c r="AC166" i="5"/>
  <c r="AD166" i="5" s="1"/>
  <c r="AF115" i="5"/>
  <c r="AG115" i="5" s="1"/>
  <c r="AC115" i="5"/>
  <c r="AD115" i="5" s="1"/>
  <c r="AC141" i="5"/>
  <c r="AF141" i="5"/>
  <c r="AB124" i="5"/>
  <c r="AC124" i="5" s="1"/>
  <c r="AH124" i="5"/>
  <c r="AJ124" i="5" s="1"/>
  <c r="AF124" i="5"/>
  <c r="AG124" i="5" s="1"/>
  <c r="AE139" i="5"/>
  <c r="AG139" i="5" s="1"/>
  <c r="AB139" i="5"/>
  <c r="AF157" i="5"/>
  <c r="AG157" i="5" s="1"/>
  <c r="AC157" i="5"/>
  <c r="AD157" i="5" s="1"/>
  <c r="AF110" i="5"/>
  <c r="AC110" i="5"/>
  <c r="AF96" i="5"/>
  <c r="AG96" i="5" s="1"/>
  <c r="AC96" i="5"/>
  <c r="AD96" i="5" s="1"/>
  <c r="AF71" i="5"/>
  <c r="AG71" i="5" s="1"/>
  <c r="AC71" i="5"/>
  <c r="AD71" i="5" s="1"/>
  <c r="AF76" i="5"/>
  <c r="AC76" i="5"/>
  <c r="AF58" i="5"/>
  <c r="AG58" i="5" s="1"/>
  <c r="AC58" i="5"/>
  <c r="AD58" i="5" s="1"/>
  <c r="AF50" i="5"/>
  <c r="AG50" i="5" s="1"/>
  <c r="AC50" i="5"/>
  <c r="AD50" i="5" s="1"/>
  <c r="AH25" i="5"/>
  <c r="AF25" i="5"/>
  <c r="AB25" i="5"/>
  <c r="AF20" i="5"/>
  <c r="AG20" i="5" s="1"/>
  <c r="AC20" i="5"/>
  <c r="AD20" i="5" s="1"/>
  <c r="AF10" i="5"/>
  <c r="AG10" i="5" s="1"/>
  <c r="AC10" i="5"/>
  <c r="AD10" i="5" s="1"/>
  <c r="AH917" i="5"/>
  <c r="AJ917" i="5" s="1"/>
  <c r="AF917" i="5"/>
  <c r="AG917" i="5" s="1"/>
  <c r="AB917" i="5"/>
  <c r="AC917" i="5" s="1"/>
  <c r="AF897" i="5"/>
  <c r="AC897" i="5"/>
  <c r="AB919" i="5"/>
  <c r="AE919" i="5"/>
  <c r="AF904" i="5"/>
  <c r="AG904" i="5" s="1"/>
  <c r="AB904" i="5"/>
  <c r="AC904" i="5" s="1"/>
  <c r="AH904" i="5"/>
  <c r="AJ904" i="5" s="1"/>
  <c r="AC880" i="5"/>
  <c r="AD880" i="5" s="1"/>
  <c r="AF880" i="5"/>
  <c r="AG880" i="5" s="1"/>
  <c r="AF895" i="5"/>
  <c r="AG895" i="5" s="1"/>
  <c r="AC895" i="5"/>
  <c r="AD895" i="5" s="1"/>
  <c r="AC873" i="5"/>
  <c r="AD873" i="5" s="1"/>
  <c r="AF873" i="5"/>
  <c r="AG873" i="5" s="1"/>
  <c r="AC928" i="5"/>
  <c r="AD928" i="5" s="1"/>
  <c r="AF928" i="5"/>
  <c r="AG928" i="5" s="1"/>
  <c r="AF865" i="5"/>
  <c r="AG865" i="5" s="1"/>
  <c r="AC865" i="5"/>
  <c r="AD865" i="5" s="1"/>
  <c r="AF856" i="5"/>
  <c r="AG856" i="5" s="1"/>
  <c r="AC856" i="5"/>
  <c r="AD856" i="5" s="1"/>
  <c r="AF846" i="5"/>
  <c r="AG846" i="5" s="1"/>
  <c r="AC846" i="5"/>
  <c r="AD846" i="5" s="1"/>
  <c r="AB829" i="5"/>
  <c r="AC829" i="5" s="1"/>
  <c r="AF829" i="5"/>
  <c r="AH829" i="5"/>
  <c r="AF837" i="5"/>
  <c r="AG837" i="5" s="1"/>
  <c r="AC837" i="5"/>
  <c r="AD837" i="5" s="1"/>
  <c r="AF821" i="5"/>
  <c r="AG821" i="5" s="1"/>
  <c r="AC821" i="5"/>
  <c r="AD821" i="5" s="1"/>
  <c r="AF809" i="5"/>
  <c r="AC809" i="5"/>
  <c r="AF724" i="5"/>
  <c r="AG724" i="5" s="1"/>
  <c r="AC724" i="5"/>
  <c r="AD724" i="5" s="1"/>
  <c r="AF720" i="5"/>
  <c r="AG720" i="5" s="1"/>
  <c r="AC720" i="5"/>
  <c r="AD720" i="5" s="1"/>
  <c r="AF713" i="5"/>
  <c r="AG713" i="5" s="1"/>
  <c r="AC713" i="5"/>
  <c r="AD713" i="5" s="1"/>
  <c r="AC705" i="5"/>
  <c r="AD705" i="5" s="1"/>
  <c r="AF705" i="5"/>
  <c r="AG705" i="5" s="1"/>
  <c r="AC697" i="5"/>
  <c r="AD697" i="5" s="1"/>
  <c r="AF697" i="5"/>
  <c r="AG697" i="5" s="1"/>
  <c r="AF691" i="5"/>
  <c r="AG691" i="5" s="1"/>
  <c r="AC691" i="5"/>
  <c r="AD691" i="5" s="1"/>
  <c r="AC687" i="5"/>
  <c r="AD687" i="5" s="1"/>
  <c r="AF687" i="5"/>
  <c r="AG687" i="5" s="1"/>
  <c r="AF797" i="5"/>
  <c r="AG797" i="5" s="1"/>
  <c r="AC797" i="5"/>
  <c r="AD797" i="5" s="1"/>
  <c r="AF678" i="5"/>
  <c r="AG678" i="5" s="1"/>
  <c r="AC678" i="5"/>
  <c r="AD678" i="5" s="1"/>
  <c r="AF796" i="5"/>
  <c r="AG796" i="5" s="1"/>
  <c r="AC796" i="5"/>
  <c r="AD796" i="5" s="1"/>
  <c r="AF665" i="5"/>
  <c r="AG665" i="5" s="1"/>
  <c r="AC665" i="5"/>
  <c r="AD665" i="5" s="1"/>
  <c r="AC785" i="5"/>
  <c r="AD785" i="5" s="1"/>
  <c r="AF785" i="5"/>
  <c r="AG785" i="5" s="1"/>
  <c r="AC658" i="5"/>
  <c r="AD658" i="5" s="1"/>
  <c r="AF658" i="5"/>
  <c r="AG658" i="5" s="1"/>
  <c r="AC650" i="5"/>
  <c r="AD650" i="5" s="1"/>
  <c r="AF650" i="5"/>
  <c r="AG650" i="5" s="1"/>
  <c r="AC644" i="5"/>
  <c r="AD644" i="5" s="1"/>
  <c r="AF644" i="5"/>
  <c r="AG644" i="5" s="1"/>
  <c r="AC636" i="5"/>
  <c r="AD636" i="5" s="1"/>
  <c r="AF636" i="5"/>
  <c r="AG636" i="5" s="1"/>
  <c r="AC632" i="5"/>
  <c r="AD632" i="5" s="1"/>
  <c r="AF632" i="5"/>
  <c r="AG632" i="5" s="1"/>
  <c r="AF624" i="5"/>
  <c r="AG624" i="5" s="1"/>
  <c r="AC624" i="5"/>
  <c r="AD624" i="5" s="1"/>
  <c r="AF616" i="5"/>
  <c r="AG616" i="5" s="1"/>
  <c r="AC616" i="5"/>
  <c r="AD616" i="5" s="1"/>
  <c r="AC774" i="5"/>
  <c r="AD774" i="5" s="1"/>
  <c r="AF774" i="5"/>
  <c r="AG774" i="5" s="1"/>
  <c r="AF770" i="5"/>
  <c r="AG770" i="5" s="1"/>
  <c r="AC770" i="5"/>
  <c r="AD770" i="5" s="1"/>
  <c r="AF613" i="5"/>
  <c r="AG613" i="5" s="1"/>
  <c r="AC613" i="5"/>
  <c r="AD613" i="5" s="1"/>
  <c r="AF754" i="5"/>
  <c r="AG754" i="5" s="1"/>
  <c r="AH754" i="5"/>
  <c r="AJ754" i="5" s="1"/>
  <c r="AB754" i="5"/>
  <c r="AC754" i="5" s="1"/>
  <c r="AF603" i="5"/>
  <c r="AG603" i="5" s="1"/>
  <c r="AC603" i="5"/>
  <c r="AD603" i="5" s="1"/>
  <c r="AC737" i="5"/>
  <c r="AD737" i="5" s="1"/>
  <c r="AF737" i="5"/>
  <c r="AG737" i="5" s="1"/>
  <c r="AC600" i="5"/>
  <c r="AD600" i="5" s="1"/>
  <c r="AF600" i="5"/>
  <c r="AG600" i="5" s="1"/>
  <c r="AC596" i="5"/>
  <c r="AD596" i="5" s="1"/>
  <c r="AF596" i="5"/>
  <c r="AG596" i="5" s="1"/>
  <c r="AB758" i="5"/>
  <c r="AE758" i="5"/>
  <c r="AC577" i="5"/>
  <c r="AD577" i="5" s="1"/>
  <c r="AF577" i="5"/>
  <c r="AG577" i="5" s="1"/>
  <c r="AC571" i="5"/>
  <c r="AD571" i="5" s="1"/>
  <c r="AF571" i="5"/>
  <c r="AG571" i="5" s="1"/>
  <c r="AC581" i="5"/>
  <c r="AD581" i="5" s="1"/>
  <c r="AF581" i="5"/>
  <c r="AG581" i="5" s="1"/>
  <c r="AC563" i="5"/>
  <c r="AD563" i="5" s="1"/>
  <c r="AF563" i="5"/>
  <c r="AG563" i="5" s="1"/>
  <c r="AF547" i="5"/>
  <c r="AG547" i="5" s="1"/>
  <c r="AC547" i="5"/>
  <c r="AD547" i="5" s="1"/>
  <c r="AF516" i="5"/>
  <c r="AG516" i="5" s="1"/>
  <c r="AC516" i="5"/>
  <c r="AD516" i="5" s="1"/>
  <c r="AF531" i="5"/>
  <c r="AG531" i="5" s="1"/>
  <c r="AB531" i="5"/>
  <c r="AC531" i="5" s="1"/>
  <c r="AH531" i="5"/>
  <c r="AJ531" i="5" s="1"/>
  <c r="AB537" i="5"/>
  <c r="AC537" i="5" s="1"/>
  <c r="AE537" i="5"/>
  <c r="AG537" i="5" s="1"/>
  <c r="AC508" i="5"/>
  <c r="AD508" i="5" s="1"/>
  <c r="AF508" i="5"/>
  <c r="AG508" i="5" s="1"/>
  <c r="AC523" i="5"/>
  <c r="AD523" i="5" s="1"/>
  <c r="AF523" i="5"/>
  <c r="AG523" i="5" s="1"/>
  <c r="AF498" i="5"/>
  <c r="AC498" i="5"/>
  <c r="AC467" i="5"/>
  <c r="AD467" i="5" s="1"/>
  <c r="AF467" i="5"/>
  <c r="AG467" i="5" s="1"/>
  <c r="AF474" i="5"/>
  <c r="AG474" i="5" s="1"/>
  <c r="AC474" i="5"/>
  <c r="AD474" i="5" s="1"/>
  <c r="AC461" i="5"/>
  <c r="AD461" i="5" s="1"/>
  <c r="AF461" i="5"/>
  <c r="AG461" i="5" s="1"/>
  <c r="AB433" i="5"/>
  <c r="AC433" i="5" s="1"/>
  <c r="AH433" i="5"/>
  <c r="AJ433" i="5" s="1"/>
  <c r="AF433" i="5"/>
  <c r="AG433" i="5" s="1"/>
  <c r="AC445" i="5"/>
  <c r="AF445" i="5"/>
  <c r="AF419" i="5"/>
  <c r="AG419" i="5" s="1"/>
  <c r="AC419" i="5"/>
  <c r="AD419" i="5" s="1"/>
  <c r="AF438" i="5"/>
  <c r="AG438" i="5" s="1"/>
  <c r="AC438" i="5"/>
  <c r="AD438" i="5" s="1"/>
  <c r="AC396" i="5"/>
  <c r="AF396" i="5"/>
  <c r="AC387" i="5"/>
  <c r="AF387" i="5"/>
  <c r="AF382" i="5"/>
  <c r="AG382" i="5" s="1"/>
  <c r="AC382" i="5"/>
  <c r="AD382" i="5" s="1"/>
  <c r="AF376" i="5"/>
  <c r="AG376" i="5" s="1"/>
  <c r="AC376" i="5"/>
  <c r="AD376" i="5" s="1"/>
  <c r="AF357" i="5"/>
  <c r="AC357" i="5"/>
  <c r="AF338" i="5"/>
  <c r="AC338" i="5"/>
  <c r="AB351" i="5"/>
  <c r="AE351" i="5"/>
  <c r="AB326" i="5"/>
  <c r="AC326" i="5" s="1"/>
  <c r="AH326" i="5"/>
  <c r="AJ326" i="5" s="1"/>
  <c r="AF326" i="5"/>
  <c r="AG326" i="5" s="1"/>
  <c r="AC309" i="5"/>
  <c r="AD309" i="5" s="1"/>
  <c r="AF309" i="5"/>
  <c r="AG309" i="5" s="1"/>
  <c r="AF335" i="5"/>
  <c r="AG335" i="5" s="1"/>
  <c r="AC335" i="5"/>
  <c r="AD335" i="5" s="1"/>
  <c r="AF300" i="5"/>
  <c r="AC300" i="5"/>
  <c r="AC281" i="5"/>
  <c r="AD281" i="5" s="1"/>
  <c r="AF281" i="5"/>
  <c r="AG281" i="5" s="1"/>
  <c r="AF277" i="5"/>
  <c r="AC277" i="5"/>
  <c r="AH261" i="5"/>
  <c r="AJ261" i="5" s="1"/>
  <c r="AF261" i="5"/>
  <c r="AG261" i="5" s="1"/>
  <c r="AB261" i="5"/>
  <c r="AC261" i="5" s="1"/>
  <c r="AB274" i="5"/>
  <c r="AC274" i="5" s="1"/>
  <c r="AE274" i="5"/>
  <c r="AG274" i="5" s="1"/>
  <c r="AC250" i="5"/>
  <c r="AD250" i="5" s="1"/>
  <c r="AF250" i="5"/>
  <c r="AG250" i="5" s="1"/>
  <c r="AF246" i="5"/>
  <c r="AG246" i="5" s="1"/>
  <c r="AC246" i="5"/>
  <c r="AD246" i="5" s="1"/>
  <c r="AE270" i="5"/>
  <c r="AB270" i="5"/>
  <c r="AF241" i="5"/>
  <c r="AG241" i="5" s="1"/>
  <c r="AC241" i="5"/>
  <c r="AD241" i="5" s="1"/>
  <c r="AC291" i="5"/>
  <c r="AD291" i="5" s="1"/>
  <c r="AF291" i="5"/>
  <c r="AG291" i="5" s="1"/>
  <c r="AF226" i="5"/>
  <c r="AB226" i="5"/>
  <c r="AH226" i="5"/>
  <c r="AF188" i="5"/>
  <c r="AG188" i="5" s="1"/>
  <c r="AC188" i="5"/>
  <c r="AD188" i="5" s="1"/>
  <c r="AF167" i="5"/>
  <c r="AG167" i="5" s="1"/>
  <c r="AC167" i="5"/>
  <c r="AD167" i="5" s="1"/>
  <c r="AF103" i="5"/>
  <c r="AG103" i="5" s="1"/>
  <c r="AC103" i="5"/>
  <c r="AD103" i="5" s="1"/>
  <c r="AF142" i="5"/>
  <c r="AG142" i="5" s="1"/>
  <c r="AC142" i="5"/>
  <c r="AD142" i="5" s="1"/>
  <c r="AF125" i="5"/>
  <c r="AG125" i="5" s="1"/>
  <c r="AB125" i="5"/>
  <c r="AH125" i="5"/>
  <c r="AJ125" i="5" s="1"/>
  <c r="AH117" i="5"/>
  <c r="AF117" i="5"/>
  <c r="AB117" i="5"/>
  <c r="AF158" i="5"/>
  <c r="AG158" i="5" s="1"/>
  <c r="AC158" i="5"/>
  <c r="AD158" i="5" s="1"/>
  <c r="AC154" i="5"/>
  <c r="AF154" i="5"/>
  <c r="AF151" i="5"/>
  <c r="AG151" i="5" s="1"/>
  <c r="AC151" i="5"/>
  <c r="AD151" i="5" s="1"/>
  <c r="AF93" i="5"/>
  <c r="AC93" i="5"/>
  <c r="AF82" i="5"/>
  <c r="AG82" i="5" s="1"/>
  <c r="AC82" i="5"/>
  <c r="AD82" i="5" s="1"/>
  <c r="AF51" i="5"/>
  <c r="AG51" i="5" s="1"/>
  <c r="AC51" i="5"/>
  <c r="AD51" i="5" s="1"/>
  <c r="AF45" i="5"/>
  <c r="AG45" i="5" s="1"/>
  <c r="AC45" i="5"/>
  <c r="AD45" i="5" s="1"/>
  <c r="AF35" i="5"/>
  <c r="AC35" i="5"/>
  <c r="AF32" i="5"/>
  <c r="AC32" i="5"/>
  <c r="AC15" i="5"/>
  <c r="AD15" i="5" s="1"/>
  <c r="AF15" i="5"/>
  <c r="AG15" i="5" s="1"/>
  <c r="AF889" i="5"/>
  <c r="AG889" i="5" s="1"/>
  <c r="AC889" i="5"/>
  <c r="AD889" i="5" s="1"/>
  <c r="AF922" i="5"/>
  <c r="AG922" i="5" s="1"/>
  <c r="AC922" i="5"/>
  <c r="AD922" i="5" s="1"/>
  <c r="AF903" i="5"/>
  <c r="AG903" i="5" s="1"/>
  <c r="AH903" i="5"/>
  <c r="AJ903" i="5" s="1"/>
  <c r="AB903" i="5"/>
  <c r="AC903" i="5" s="1"/>
  <c r="AF892" i="5"/>
  <c r="AG892" i="5" s="1"/>
  <c r="AC892" i="5"/>
  <c r="AD892" i="5" s="1"/>
  <c r="AF864" i="5"/>
  <c r="AG864" i="5" s="1"/>
  <c r="AC864" i="5"/>
  <c r="AD864" i="5" s="1"/>
  <c r="AF845" i="5"/>
  <c r="AG845" i="5" s="1"/>
  <c r="AC845" i="5"/>
  <c r="AD845" i="5" s="1"/>
  <c r="AC832" i="5"/>
  <c r="AF832" i="5"/>
  <c r="AC814" i="5"/>
  <c r="AF814" i="5"/>
  <c r="AC792" i="5"/>
  <c r="AD792" i="5" s="1"/>
  <c r="AF792" i="5"/>
  <c r="AG792" i="5" s="1"/>
  <c r="AC704" i="5"/>
  <c r="AD704" i="5" s="1"/>
  <c r="AF704" i="5"/>
  <c r="AG704" i="5" s="1"/>
  <c r="AF696" i="5"/>
  <c r="AG696" i="5" s="1"/>
  <c r="AC696" i="5"/>
  <c r="AD696" i="5" s="1"/>
  <c r="AF690" i="5"/>
  <c r="AG690" i="5" s="1"/>
  <c r="AC690" i="5"/>
  <c r="AD690" i="5" s="1"/>
  <c r="AC786" i="5"/>
  <c r="AD786" i="5" s="1"/>
  <c r="AF786" i="5"/>
  <c r="AG786" i="5" s="1"/>
  <c r="AC668" i="5"/>
  <c r="AD668" i="5" s="1"/>
  <c r="AF668" i="5"/>
  <c r="AG668" i="5" s="1"/>
  <c r="AC657" i="5"/>
  <c r="AD657" i="5" s="1"/>
  <c r="AF657" i="5"/>
  <c r="AG657" i="5" s="1"/>
  <c r="AF643" i="5"/>
  <c r="AG643" i="5" s="1"/>
  <c r="AC643" i="5"/>
  <c r="AD643" i="5" s="1"/>
  <c r="AC627" i="5"/>
  <c r="AD627" i="5" s="1"/>
  <c r="AF627" i="5"/>
  <c r="AG627" i="5" s="1"/>
  <c r="AF619" i="5"/>
  <c r="AG619" i="5" s="1"/>
  <c r="AC619" i="5"/>
  <c r="AD619" i="5" s="1"/>
  <c r="AF769" i="5"/>
  <c r="AG769" i="5" s="1"/>
  <c r="AC769" i="5"/>
  <c r="AD769" i="5" s="1"/>
  <c r="AH753" i="5"/>
  <c r="AJ753" i="5" s="1"/>
  <c r="AB753" i="5"/>
  <c r="AC753" i="5" s="1"/>
  <c r="AF753" i="5"/>
  <c r="AG753" i="5" s="1"/>
  <c r="AC736" i="5"/>
  <c r="AD736" i="5" s="1"/>
  <c r="AF736" i="5"/>
  <c r="AG736" i="5" s="1"/>
  <c r="AC732" i="5"/>
  <c r="AD732" i="5" s="1"/>
  <c r="AF732" i="5"/>
  <c r="AG732" i="5" s="1"/>
  <c r="AH587" i="5"/>
  <c r="AJ587" i="5" s="1"/>
  <c r="AB587" i="5"/>
  <c r="AC587" i="5" s="1"/>
  <c r="AF587" i="5"/>
  <c r="AG587" i="5" s="1"/>
  <c r="AF567" i="5"/>
  <c r="AG567" i="5" s="1"/>
  <c r="AC567" i="5"/>
  <c r="AD567" i="5" s="1"/>
  <c r="AF546" i="5"/>
  <c r="AG546" i="5" s="1"/>
  <c r="AC546" i="5"/>
  <c r="AD546" i="5" s="1"/>
  <c r="AC511" i="5"/>
  <c r="AD511" i="5" s="1"/>
  <c r="AF511" i="5"/>
  <c r="AG511" i="5" s="1"/>
  <c r="AF486" i="5"/>
  <c r="AG486" i="5" s="1"/>
  <c r="AC486" i="5"/>
  <c r="AD486" i="5" s="1"/>
  <c r="AF473" i="5"/>
  <c r="AG473" i="5" s="1"/>
  <c r="AC473" i="5"/>
  <c r="AD473" i="5" s="1"/>
  <c r="AC427" i="5"/>
  <c r="AF427" i="5"/>
  <c r="AF370" i="5"/>
  <c r="AG370" i="5" s="1"/>
  <c r="AC370" i="5"/>
  <c r="AD370" i="5" s="1"/>
  <c r="AC339" i="5"/>
  <c r="AD339" i="5" s="1"/>
  <c r="AF339" i="5"/>
  <c r="AG339" i="5" s="1"/>
  <c r="AH321" i="5"/>
  <c r="AJ321" i="5" s="1"/>
  <c r="AB321" i="5"/>
  <c r="AC321" i="5" s="1"/>
  <c r="AF321" i="5"/>
  <c r="AG321" i="5" s="1"/>
  <c r="AC280" i="5"/>
  <c r="AD280" i="5" s="1"/>
  <c r="AF280" i="5"/>
  <c r="AG280" i="5" s="1"/>
  <c r="AC245" i="5"/>
  <c r="AD245" i="5" s="1"/>
  <c r="AF245" i="5"/>
  <c r="AG245" i="5" s="1"/>
  <c r="AC286" i="5"/>
  <c r="AD286" i="5" s="1"/>
  <c r="AF286" i="5"/>
  <c r="AG286" i="5" s="1"/>
  <c r="AE135" i="5"/>
  <c r="AG135" i="5" s="1"/>
  <c r="AB135" i="5"/>
  <c r="AC135" i="5" s="1"/>
  <c r="AF114" i="5"/>
  <c r="AG114" i="5" s="1"/>
  <c r="AC114" i="5"/>
  <c r="AD114" i="5" s="1"/>
  <c r="AF54" i="5"/>
  <c r="AG54" i="5" s="1"/>
  <c r="AC54" i="5"/>
  <c r="AD54" i="5" s="1"/>
  <c r="AF924" i="5"/>
  <c r="AG924" i="5" s="1"/>
  <c r="AC924" i="5"/>
  <c r="AD924" i="5" s="1"/>
  <c r="AF915" i="5"/>
  <c r="AG915" i="5" s="1"/>
  <c r="AB915" i="5"/>
  <c r="AC915" i="5" s="1"/>
  <c r="AH915" i="5"/>
  <c r="AJ915" i="5" s="1"/>
  <c r="AB909" i="5"/>
  <c r="AC909" i="5" s="1"/>
  <c r="AH909" i="5"/>
  <c r="AJ909" i="5" s="1"/>
  <c r="AF909" i="5"/>
  <c r="AG909" i="5" s="1"/>
  <c r="AB902" i="5"/>
  <c r="AH902" i="5"/>
  <c r="AJ902" i="5" s="1"/>
  <c r="AF902" i="5"/>
  <c r="AG902" i="5" s="1"/>
  <c r="AB900" i="5"/>
  <c r="AF900" i="5"/>
  <c r="AG900" i="5" s="1"/>
  <c r="AH900" i="5"/>
  <c r="AJ900" i="5" s="1"/>
  <c r="AC931" i="5"/>
  <c r="AD931" i="5" s="1"/>
  <c r="AF931" i="5"/>
  <c r="AG931" i="5" s="1"/>
  <c r="AC871" i="5"/>
  <c r="AD871" i="5" s="1"/>
  <c r="AF871" i="5"/>
  <c r="AG871" i="5" s="1"/>
  <c r="AF891" i="5"/>
  <c r="AC891" i="5"/>
  <c r="AF863" i="5"/>
  <c r="AC863" i="5"/>
  <c r="AF854" i="5"/>
  <c r="AG854" i="5" s="1"/>
  <c r="AC854" i="5"/>
  <c r="AD854" i="5" s="1"/>
  <c r="AF844" i="5"/>
  <c r="AG844" i="5" s="1"/>
  <c r="AC844" i="5"/>
  <c r="AD844" i="5" s="1"/>
  <c r="AF843" i="5"/>
  <c r="AG843" i="5" s="1"/>
  <c r="AC843" i="5"/>
  <c r="AD843" i="5" s="1"/>
  <c r="AC839" i="5"/>
  <c r="AD839" i="5" s="1"/>
  <c r="AF839" i="5"/>
  <c r="AG839" i="5" s="1"/>
  <c r="AC848" i="5"/>
  <c r="AF848" i="5"/>
  <c r="AF819" i="5"/>
  <c r="AG819" i="5" s="1"/>
  <c r="AC819" i="5"/>
  <c r="AD819" i="5" s="1"/>
  <c r="AF727" i="5"/>
  <c r="AG727" i="5" s="1"/>
  <c r="AC727" i="5"/>
  <c r="AD727" i="5" s="1"/>
  <c r="AC791" i="5"/>
  <c r="AD791" i="5" s="1"/>
  <c r="AF791" i="5"/>
  <c r="AG791" i="5" s="1"/>
  <c r="AC718" i="5"/>
  <c r="AD718" i="5" s="1"/>
  <c r="AF718" i="5"/>
  <c r="AG718" i="5" s="1"/>
  <c r="AF715" i="5"/>
  <c r="AG715" i="5" s="1"/>
  <c r="AC715" i="5"/>
  <c r="AD715" i="5" s="1"/>
  <c r="AF707" i="5"/>
  <c r="AG707" i="5" s="1"/>
  <c r="AC707" i="5"/>
  <c r="AD707" i="5" s="1"/>
  <c r="AC703" i="5"/>
  <c r="AD703" i="5" s="1"/>
  <c r="AF703" i="5"/>
  <c r="AG703" i="5" s="1"/>
  <c r="AC695" i="5"/>
  <c r="AD695" i="5" s="1"/>
  <c r="AF695" i="5"/>
  <c r="AG695" i="5" s="1"/>
  <c r="AF800" i="5"/>
  <c r="AC800" i="5"/>
  <c r="AF685" i="5"/>
  <c r="AG685" i="5" s="1"/>
  <c r="AC685" i="5"/>
  <c r="AD685" i="5" s="1"/>
  <c r="AC682" i="5"/>
  <c r="AD682" i="5" s="1"/>
  <c r="AF682" i="5"/>
  <c r="AG682" i="5" s="1"/>
  <c r="AC680" i="5"/>
  <c r="AD680" i="5" s="1"/>
  <c r="AF680" i="5"/>
  <c r="AG680" i="5" s="1"/>
  <c r="AF676" i="5"/>
  <c r="AG676" i="5" s="1"/>
  <c r="AC676" i="5"/>
  <c r="AD676" i="5" s="1"/>
  <c r="AC671" i="5"/>
  <c r="AD671" i="5" s="1"/>
  <c r="AF671" i="5"/>
  <c r="AG671" i="5" s="1"/>
  <c r="AF667" i="5"/>
  <c r="AG667" i="5" s="1"/>
  <c r="AC667" i="5"/>
  <c r="AD667" i="5" s="1"/>
  <c r="AC663" i="5"/>
  <c r="AD663" i="5" s="1"/>
  <c r="AF663" i="5"/>
  <c r="AG663" i="5" s="1"/>
  <c r="AC660" i="5"/>
  <c r="AD660" i="5" s="1"/>
  <c r="AF660" i="5"/>
  <c r="AG660" i="5" s="1"/>
  <c r="AF656" i="5"/>
  <c r="AG656" i="5" s="1"/>
  <c r="AC656" i="5"/>
  <c r="AD656" i="5" s="1"/>
  <c r="AF652" i="5"/>
  <c r="AG652" i="5" s="1"/>
  <c r="AC652" i="5"/>
  <c r="AD652" i="5" s="1"/>
  <c r="AF646" i="5"/>
  <c r="AG646" i="5" s="1"/>
  <c r="AC646" i="5"/>
  <c r="AD646" i="5" s="1"/>
  <c r="AF642" i="5"/>
  <c r="AG642" i="5" s="1"/>
  <c r="AC642" i="5"/>
  <c r="AD642" i="5" s="1"/>
  <c r="AF634" i="5"/>
  <c r="AG634" i="5" s="1"/>
  <c r="AC634" i="5"/>
  <c r="AD634" i="5" s="1"/>
  <c r="AF630" i="5"/>
  <c r="AG630" i="5" s="1"/>
  <c r="AC630" i="5"/>
  <c r="AD630" i="5" s="1"/>
  <c r="AC622" i="5"/>
  <c r="AD622" i="5" s="1"/>
  <c r="AF622" i="5"/>
  <c r="AG622" i="5" s="1"/>
  <c r="AF740" i="5"/>
  <c r="AG740" i="5" s="1"/>
  <c r="AC740" i="5"/>
  <c r="AD740" i="5" s="1"/>
  <c r="AC772" i="5"/>
  <c r="AD772" i="5" s="1"/>
  <c r="AF772" i="5"/>
  <c r="AG772" i="5" s="1"/>
  <c r="AF768" i="5"/>
  <c r="AG768" i="5" s="1"/>
  <c r="AC768" i="5"/>
  <c r="AD768" i="5" s="1"/>
  <c r="AF611" i="5"/>
  <c r="AG611" i="5" s="1"/>
  <c r="AC611" i="5"/>
  <c r="AD611" i="5" s="1"/>
  <c r="AB752" i="5"/>
  <c r="AC752" i="5" s="1"/>
  <c r="AH752" i="5"/>
  <c r="AJ752" i="5" s="1"/>
  <c r="AF752" i="5"/>
  <c r="AG752" i="5" s="1"/>
  <c r="AF605" i="5"/>
  <c r="AG605" i="5" s="1"/>
  <c r="AC605" i="5"/>
  <c r="AD605" i="5" s="1"/>
  <c r="AF763" i="5"/>
  <c r="AG763" i="5" s="1"/>
  <c r="AC763" i="5"/>
  <c r="AD763" i="5" s="1"/>
  <c r="AF735" i="5"/>
  <c r="AG735" i="5" s="1"/>
  <c r="AC735" i="5"/>
  <c r="AD735" i="5" s="1"/>
  <c r="AH749" i="5"/>
  <c r="AJ749" i="5" s="1"/>
  <c r="AB749" i="5"/>
  <c r="AC749" i="5" s="1"/>
  <c r="AF749" i="5"/>
  <c r="AG749" i="5" s="1"/>
  <c r="AF745" i="5"/>
  <c r="AC745" i="5"/>
  <c r="AF803" i="5"/>
  <c r="AC803" i="5"/>
  <c r="AF578" i="5"/>
  <c r="AG578" i="5" s="1"/>
  <c r="AC578" i="5"/>
  <c r="AD578" i="5" s="1"/>
  <c r="AF584" i="5"/>
  <c r="AG584" i="5" s="1"/>
  <c r="AC584" i="5"/>
  <c r="AD584" i="5" s="1"/>
  <c r="AB542" i="5"/>
  <c r="AE542" i="5"/>
  <c r="AG542" i="5" s="1"/>
  <c r="AB533" i="5"/>
  <c r="AC533" i="5" s="1"/>
  <c r="AH533" i="5"/>
  <c r="AJ533" i="5" s="1"/>
  <c r="AF533" i="5"/>
  <c r="AG533" i="5" s="1"/>
  <c r="AE539" i="5"/>
  <c r="AG539" i="5" s="1"/>
  <c r="AB539" i="5"/>
  <c r="AC539" i="5" s="1"/>
  <c r="AF514" i="5"/>
  <c r="AG514" i="5" s="1"/>
  <c r="AC514" i="5"/>
  <c r="AD514" i="5" s="1"/>
  <c r="AF510" i="5"/>
  <c r="AG510" i="5" s="1"/>
  <c r="AC510" i="5"/>
  <c r="AD510" i="5" s="1"/>
  <c r="AC501" i="5"/>
  <c r="AF501" i="5"/>
  <c r="AF503" i="5"/>
  <c r="AC503" i="5"/>
  <c r="AF495" i="5"/>
  <c r="AB495" i="5"/>
  <c r="AB496" i="5" s="1"/>
  <c r="AH495" i="5"/>
  <c r="AF488" i="5"/>
  <c r="AC488" i="5"/>
  <c r="AF476" i="5"/>
  <c r="AG476" i="5" s="1"/>
  <c r="AC476" i="5"/>
  <c r="AD476" i="5" s="1"/>
  <c r="AC472" i="5"/>
  <c r="AD472" i="5" s="1"/>
  <c r="AF472" i="5"/>
  <c r="AG472" i="5" s="1"/>
  <c r="AF469" i="5"/>
  <c r="AC469" i="5"/>
  <c r="AB451" i="5"/>
  <c r="AH451" i="5"/>
  <c r="AF451" i="5"/>
  <c r="AF431" i="5"/>
  <c r="AB431" i="5"/>
  <c r="AH431" i="5"/>
  <c r="AF425" i="5"/>
  <c r="AC425" i="5"/>
  <c r="AC418" i="5"/>
  <c r="AD418" i="5" s="1"/>
  <c r="AF418" i="5"/>
  <c r="AG418" i="5" s="1"/>
  <c r="AF436" i="5"/>
  <c r="AG436" i="5" s="1"/>
  <c r="AC436" i="5"/>
  <c r="AD436" i="5" s="1"/>
  <c r="AF406" i="5"/>
  <c r="AC406" i="5"/>
  <c r="AF411" i="5"/>
  <c r="AC411" i="5"/>
  <c r="AB389" i="5"/>
  <c r="AH389" i="5"/>
  <c r="AF389" i="5"/>
  <c r="AF384" i="5"/>
  <c r="AC384" i="5"/>
  <c r="AF378" i="5"/>
  <c r="AG378" i="5" s="1"/>
  <c r="AC378" i="5"/>
  <c r="AD378" i="5" s="1"/>
  <c r="AF359" i="5"/>
  <c r="AG359" i="5" s="1"/>
  <c r="AC359" i="5"/>
  <c r="AD359" i="5" s="1"/>
  <c r="AF348" i="5"/>
  <c r="AG348" i="5" s="1"/>
  <c r="AB348" i="5"/>
  <c r="AH348" i="5"/>
  <c r="AJ348" i="5" s="1"/>
  <c r="AE353" i="5"/>
  <c r="AG353" i="5" s="1"/>
  <c r="AB353" i="5"/>
  <c r="AC353" i="5" s="1"/>
  <c r="AC315" i="5"/>
  <c r="AD315" i="5" s="1"/>
  <c r="AF315" i="5"/>
  <c r="AG315" i="5" s="1"/>
  <c r="AF311" i="5"/>
  <c r="AG311" i="5" s="1"/>
  <c r="AC311" i="5"/>
  <c r="AD311" i="5" s="1"/>
  <c r="AF320" i="5"/>
  <c r="AG320" i="5" s="1"/>
  <c r="AH320" i="5"/>
  <c r="AJ320" i="5" s="1"/>
  <c r="AB320" i="5"/>
  <c r="AC307" i="5"/>
  <c r="AD307" i="5" s="1"/>
  <c r="AF307" i="5"/>
  <c r="AG307" i="5" s="1"/>
  <c r="AF237" i="5"/>
  <c r="AG237" i="5" s="1"/>
  <c r="AC237" i="5"/>
  <c r="AD237" i="5" s="1"/>
  <c r="AF279" i="5"/>
  <c r="AG279" i="5" s="1"/>
  <c r="AC279" i="5"/>
  <c r="AD279" i="5" s="1"/>
  <c r="AB255" i="5"/>
  <c r="AH255" i="5"/>
  <c r="AF255" i="5"/>
  <c r="AF294" i="5"/>
  <c r="AC294" i="5"/>
  <c r="AF244" i="5"/>
  <c r="AG244" i="5" s="1"/>
  <c r="AC244" i="5"/>
  <c r="AD244" i="5" s="1"/>
  <c r="AF239" i="5"/>
  <c r="AC239" i="5"/>
  <c r="AF289" i="5"/>
  <c r="AG289" i="5" s="1"/>
  <c r="AC289" i="5"/>
  <c r="AD289" i="5" s="1"/>
  <c r="AF231" i="5"/>
  <c r="AC231" i="5"/>
  <c r="AF224" i="5"/>
  <c r="AG224" i="5" s="1"/>
  <c r="AC224" i="5"/>
  <c r="AD224" i="5" s="1"/>
  <c r="AF216" i="5"/>
  <c r="AG216" i="5" s="1"/>
  <c r="AC216" i="5"/>
  <c r="AD216" i="5" s="1"/>
  <c r="AF193" i="5"/>
  <c r="AG193" i="5" s="1"/>
  <c r="AC193" i="5"/>
  <c r="AD193" i="5" s="1"/>
  <c r="AF170" i="5"/>
  <c r="AC170" i="5"/>
  <c r="AC887" i="5"/>
  <c r="AD887" i="5" s="1"/>
  <c r="AF887" i="5"/>
  <c r="AG887" i="5" s="1"/>
  <c r="AB914" i="5"/>
  <c r="AC914" i="5" s="1"/>
  <c r="AF914" i="5"/>
  <c r="AG914" i="5" s="1"/>
  <c r="AH914" i="5"/>
  <c r="AJ914" i="5" s="1"/>
  <c r="AH908" i="5"/>
  <c r="AJ908" i="5" s="1"/>
  <c r="AB908" i="5"/>
  <c r="AC908" i="5" s="1"/>
  <c r="AF908" i="5"/>
  <c r="AG908" i="5" s="1"/>
  <c r="AF884" i="5"/>
  <c r="AG884" i="5" s="1"/>
  <c r="AC884" i="5"/>
  <c r="AD884" i="5" s="1"/>
  <c r="AF878" i="5"/>
  <c r="AG878" i="5" s="1"/>
  <c r="AC878" i="5"/>
  <c r="AD878" i="5" s="1"/>
  <c r="AC874" i="5"/>
  <c r="AD874" i="5" s="1"/>
  <c r="AF874" i="5"/>
  <c r="AG874" i="5" s="1"/>
  <c r="AC921" i="5"/>
  <c r="AF921" i="5"/>
  <c r="AF867" i="5"/>
  <c r="AC867" i="5"/>
  <c r="AF853" i="5"/>
  <c r="AG853" i="5" s="1"/>
  <c r="AC853" i="5"/>
  <c r="AD853" i="5" s="1"/>
  <c r="AB830" i="5"/>
  <c r="AF830" i="5"/>
  <c r="AG830" i="5" s="1"/>
  <c r="AH830" i="5"/>
  <c r="AJ830" i="5" s="1"/>
  <c r="AC838" i="5"/>
  <c r="AD838" i="5" s="1"/>
  <c r="AF838" i="5"/>
  <c r="AG838" i="5" s="1"/>
  <c r="AC822" i="5"/>
  <c r="AD822" i="5" s="1"/>
  <c r="AF822" i="5"/>
  <c r="AG822" i="5" s="1"/>
  <c r="AC807" i="5"/>
  <c r="AD807" i="5" s="1"/>
  <c r="AF807" i="5"/>
  <c r="AG807" i="5" s="1"/>
  <c r="AC725" i="5"/>
  <c r="AD725" i="5" s="1"/>
  <c r="AF725" i="5"/>
  <c r="AG725" i="5" s="1"/>
  <c r="AC790" i="5"/>
  <c r="AD790" i="5" s="1"/>
  <c r="AF790" i="5"/>
  <c r="AG790" i="5" s="1"/>
  <c r="AF710" i="5"/>
  <c r="AG710" i="5" s="1"/>
  <c r="AC710" i="5"/>
  <c r="AD710" i="5" s="1"/>
  <c r="AF702" i="5"/>
  <c r="AG702" i="5" s="1"/>
  <c r="AC702" i="5"/>
  <c r="AD702" i="5" s="1"/>
  <c r="AC694" i="5"/>
  <c r="AD694" i="5" s="1"/>
  <c r="AF694" i="5"/>
  <c r="AG694" i="5" s="1"/>
  <c r="AC688" i="5"/>
  <c r="AD688" i="5" s="1"/>
  <c r="AF688" i="5"/>
  <c r="AG688" i="5" s="1"/>
  <c r="AC798" i="5"/>
  <c r="AD798" i="5" s="1"/>
  <c r="AF798" i="5"/>
  <c r="AG798" i="5" s="1"/>
  <c r="AC679" i="5"/>
  <c r="AD679" i="5" s="1"/>
  <c r="AF679" i="5"/>
  <c r="AG679" i="5" s="1"/>
  <c r="AF672" i="5"/>
  <c r="AG672" i="5" s="1"/>
  <c r="AC672" i="5"/>
  <c r="AD672" i="5" s="1"/>
  <c r="AF666" i="5"/>
  <c r="AG666" i="5" s="1"/>
  <c r="AC666" i="5"/>
  <c r="AD666" i="5" s="1"/>
  <c r="AF782" i="5"/>
  <c r="AG782" i="5" s="1"/>
  <c r="AC782" i="5"/>
  <c r="AD782" i="5" s="1"/>
  <c r="AF655" i="5"/>
  <c r="AG655" i="5" s="1"/>
  <c r="AC655" i="5"/>
  <c r="AD655" i="5" s="1"/>
  <c r="AF779" i="5"/>
  <c r="AG779" i="5" s="1"/>
  <c r="AC779" i="5"/>
  <c r="AD779" i="5" s="1"/>
  <c r="AC641" i="5"/>
  <c r="AD641" i="5" s="1"/>
  <c r="AF641" i="5"/>
  <c r="AG641" i="5" s="1"/>
  <c r="AF633" i="5"/>
  <c r="AG633" i="5" s="1"/>
  <c r="AC633" i="5"/>
  <c r="AD633" i="5" s="1"/>
  <c r="AC625" i="5"/>
  <c r="AD625" i="5" s="1"/>
  <c r="AF625" i="5"/>
  <c r="AG625" i="5" s="1"/>
  <c r="AC617" i="5"/>
  <c r="AD617" i="5" s="1"/>
  <c r="AF617" i="5"/>
  <c r="AG617" i="5" s="1"/>
  <c r="AF775" i="5"/>
  <c r="AG775" i="5" s="1"/>
  <c r="AC775" i="5"/>
  <c r="AD775" i="5" s="1"/>
  <c r="AC743" i="5"/>
  <c r="AF743" i="5"/>
  <c r="AF610" i="5"/>
  <c r="AG610" i="5" s="1"/>
  <c r="AC610" i="5"/>
  <c r="AD610" i="5" s="1"/>
  <c r="AE760" i="5"/>
  <c r="AG760" i="5" s="1"/>
  <c r="AB760" i="5"/>
  <c r="AC760" i="5" s="1"/>
  <c r="AF601" i="5"/>
  <c r="AG601" i="5" s="1"/>
  <c r="AC601" i="5"/>
  <c r="AD601" i="5" s="1"/>
  <c r="AF734" i="5"/>
  <c r="AG734" i="5" s="1"/>
  <c r="AC734" i="5"/>
  <c r="AD734" i="5" s="1"/>
  <c r="AF746" i="5"/>
  <c r="AG746" i="5" s="1"/>
  <c r="AC746" i="5"/>
  <c r="AD746" i="5" s="1"/>
  <c r="AC731" i="5"/>
  <c r="AD731" i="5" s="1"/>
  <c r="AF731" i="5"/>
  <c r="AG731" i="5" s="1"/>
  <c r="AF559" i="5"/>
  <c r="AC559" i="5"/>
  <c r="AC572" i="5"/>
  <c r="AD572" i="5" s="1"/>
  <c r="AF572" i="5"/>
  <c r="AG572" i="5" s="1"/>
  <c r="AF582" i="5"/>
  <c r="AG582" i="5" s="1"/>
  <c r="AC582" i="5"/>
  <c r="AD582" i="5" s="1"/>
  <c r="AF556" i="5"/>
  <c r="AC556" i="5"/>
  <c r="AC517" i="5"/>
  <c r="AD517" i="5" s="1"/>
  <c r="AF517" i="5"/>
  <c r="AG517" i="5" s="1"/>
  <c r="AB532" i="5"/>
  <c r="AC532" i="5" s="1"/>
  <c r="AF532" i="5"/>
  <c r="AG532" i="5" s="1"/>
  <c r="AH532" i="5"/>
  <c r="AJ532" i="5" s="1"/>
  <c r="AE538" i="5"/>
  <c r="AG538" i="5" s="1"/>
  <c r="AB538" i="5"/>
  <c r="AC538" i="5" s="1"/>
  <c r="AF509" i="5"/>
  <c r="AG509" i="5" s="1"/>
  <c r="AC509" i="5"/>
  <c r="AD509" i="5" s="1"/>
  <c r="AF520" i="5"/>
  <c r="AG520" i="5" s="1"/>
  <c r="AC520" i="5"/>
  <c r="AD520" i="5" s="1"/>
  <c r="AF485" i="5"/>
  <c r="AC485" i="5"/>
  <c r="AH482" i="5"/>
  <c r="AJ482" i="5" s="1"/>
  <c r="AB482" i="5"/>
  <c r="AC482" i="5" s="1"/>
  <c r="AF482" i="5"/>
  <c r="AG482" i="5" s="1"/>
  <c r="AC471" i="5"/>
  <c r="AD471" i="5" s="1"/>
  <c r="AF471" i="5"/>
  <c r="AG471" i="5" s="1"/>
  <c r="AF449" i="5"/>
  <c r="AC449" i="5"/>
  <c r="AC446" i="5"/>
  <c r="AD446" i="5" s="1"/>
  <c r="AF446" i="5"/>
  <c r="AG446" i="5" s="1"/>
  <c r="AC420" i="5"/>
  <c r="AD420" i="5" s="1"/>
  <c r="AF420" i="5"/>
  <c r="AG420" i="5" s="1"/>
  <c r="AF439" i="5"/>
  <c r="AG439" i="5" s="1"/>
  <c r="AC439" i="5"/>
  <c r="AD439" i="5" s="1"/>
  <c r="AB402" i="5"/>
  <c r="AC402" i="5" s="1"/>
  <c r="AD402" i="5" s="1"/>
  <c r="AF402" i="5"/>
  <c r="AG402" i="5" s="1"/>
  <c r="AH402" i="5"/>
  <c r="AJ402" i="5" s="1"/>
  <c r="AC409" i="5"/>
  <c r="AF409" i="5"/>
  <c r="AB372" i="5"/>
  <c r="AF372" i="5"/>
  <c r="AH372" i="5"/>
  <c r="AF377" i="5"/>
  <c r="AG377" i="5" s="1"/>
  <c r="AC377" i="5"/>
  <c r="AD377" i="5" s="1"/>
  <c r="AC358" i="5"/>
  <c r="AD358" i="5" s="1"/>
  <c r="AF358" i="5"/>
  <c r="AG358" i="5" s="1"/>
  <c r="AB343" i="5"/>
  <c r="AC343" i="5" s="1"/>
  <c r="AF343" i="5"/>
  <c r="AG343" i="5" s="1"/>
  <c r="AH343" i="5"/>
  <c r="AJ343" i="5" s="1"/>
  <c r="AF361" i="5"/>
  <c r="AC361" i="5"/>
  <c r="AC331" i="5"/>
  <c r="AF331" i="5"/>
  <c r="AF310" i="5"/>
  <c r="AG310" i="5" s="1"/>
  <c r="AC310" i="5"/>
  <c r="AD310" i="5" s="1"/>
  <c r="AB329" i="5"/>
  <c r="AC329" i="5" s="1"/>
  <c r="AD329" i="5" s="1"/>
  <c r="AE329" i="5"/>
  <c r="AG329" i="5" s="1"/>
  <c r="AF236" i="5"/>
  <c r="AG236" i="5" s="1"/>
  <c r="AC236" i="5"/>
  <c r="AD236" i="5" s="1"/>
  <c r="AF278" i="5"/>
  <c r="AG278" i="5" s="1"/>
  <c r="AC278" i="5"/>
  <c r="AD278" i="5" s="1"/>
  <c r="AB262" i="5"/>
  <c r="AC262" i="5" s="1"/>
  <c r="AF262" i="5"/>
  <c r="AG262" i="5" s="1"/>
  <c r="AH262" i="5"/>
  <c r="AJ262" i="5" s="1"/>
  <c r="AB275" i="5"/>
  <c r="AC275" i="5" s="1"/>
  <c r="AE275" i="5"/>
  <c r="AG275" i="5" s="1"/>
  <c r="AF251" i="5"/>
  <c r="AG251" i="5" s="1"/>
  <c r="AC251" i="5"/>
  <c r="AD251" i="5" s="1"/>
  <c r="AB271" i="5"/>
  <c r="AC271" i="5" s="1"/>
  <c r="AE271" i="5"/>
  <c r="AG271" i="5" s="1"/>
  <c r="AF292" i="5"/>
  <c r="AG292" i="5" s="1"/>
  <c r="AC292" i="5"/>
  <c r="AD292" i="5" s="1"/>
  <c r="AF213" i="5"/>
  <c r="AG213" i="5" s="1"/>
  <c r="AC213" i="5"/>
  <c r="AD213" i="5" s="1"/>
  <c r="AF223" i="5"/>
  <c r="AG223" i="5" s="1"/>
  <c r="AC223" i="5"/>
  <c r="AD223" i="5" s="1"/>
  <c r="AC215" i="5"/>
  <c r="AF215" i="5"/>
  <c r="AF192" i="5"/>
  <c r="AG192" i="5" s="1"/>
  <c r="AC192" i="5"/>
  <c r="AD192" i="5" s="1"/>
  <c r="AF206" i="5"/>
  <c r="AG206" i="5" s="1"/>
  <c r="AC206" i="5"/>
  <c r="AD206" i="5" s="1"/>
  <c r="AF181" i="5"/>
  <c r="AG181" i="5" s="1"/>
  <c r="AC181" i="5"/>
  <c r="AD181" i="5" s="1"/>
  <c r="AC168" i="5"/>
  <c r="AD168" i="5" s="1"/>
  <c r="AF168" i="5"/>
  <c r="AG168" i="5" s="1"/>
  <c r="AC104" i="5"/>
  <c r="AD104" i="5" s="1"/>
  <c r="AF104" i="5"/>
  <c r="AG104" i="5" s="1"/>
  <c r="AF143" i="5"/>
  <c r="AG143" i="5" s="1"/>
  <c r="AC143" i="5"/>
  <c r="AD143" i="5" s="1"/>
  <c r="AB126" i="5"/>
  <c r="AC126" i="5" s="1"/>
  <c r="AH126" i="5"/>
  <c r="AJ126" i="5" s="1"/>
  <c r="AF126" i="5"/>
  <c r="AG126" i="5" s="1"/>
  <c r="AF118" i="5"/>
  <c r="AG118" i="5" s="1"/>
  <c r="AH118" i="5"/>
  <c r="AJ118" i="5" s="1"/>
  <c r="AB118" i="5"/>
  <c r="AC118" i="5" s="1"/>
  <c r="AD118" i="5" s="1"/>
  <c r="AE133" i="5"/>
  <c r="AB133" i="5"/>
  <c r="AC112" i="5"/>
  <c r="AD112" i="5" s="1"/>
  <c r="AF112" i="5"/>
  <c r="AG112" i="5" s="1"/>
  <c r="AC97" i="5"/>
  <c r="AD97" i="5" s="1"/>
  <c r="AF97" i="5"/>
  <c r="AG97" i="5" s="1"/>
  <c r="AB74" i="5"/>
  <c r="AH74" i="5"/>
  <c r="AJ74" i="5" s="1"/>
  <c r="AF74" i="5"/>
  <c r="AG74" i="5" s="1"/>
  <c r="AC79" i="5"/>
  <c r="AD79" i="5" s="1"/>
  <c r="AF79" i="5"/>
  <c r="AG79" i="5" s="1"/>
  <c r="AC60" i="5"/>
  <c r="AD60" i="5" s="1"/>
  <c r="AF60" i="5"/>
  <c r="AG60" i="5" s="1"/>
  <c r="AF52" i="5"/>
  <c r="AG52" i="5" s="1"/>
  <c r="AC52" i="5"/>
  <c r="AD52" i="5" s="1"/>
  <c r="AF22" i="5"/>
  <c r="AG22" i="5" s="1"/>
  <c r="AC22" i="5"/>
  <c r="AD22" i="5" s="1"/>
  <c r="AC287" i="5"/>
  <c r="AD287" i="5" s="1"/>
  <c r="AI287" i="5" s="1"/>
  <c r="AJ287" i="5" s="1"/>
  <c r="AC108" i="5"/>
  <c r="AD108" i="5" s="1"/>
  <c r="AI108" i="5" s="1"/>
  <c r="AJ108" i="5" s="1"/>
  <c r="AC145" i="5"/>
  <c r="AD145" i="5" s="1"/>
  <c r="AI145" i="5" s="1"/>
  <c r="AJ145" i="5" s="1"/>
  <c r="AF913" i="5"/>
  <c r="AG913" i="5" s="1"/>
  <c r="AH913" i="5"/>
  <c r="AJ913" i="5" s="1"/>
  <c r="AB913" i="5"/>
  <c r="AC913" i="5" s="1"/>
  <c r="AH907" i="5"/>
  <c r="AJ907" i="5" s="1"/>
  <c r="AF907" i="5"/>
  <c r="AG907" i="5" s="1"/>
  <c r="AB907" i="5"/>
  <c r="AC907" i="5" s="1"/>
  <c r="AC883" i="5"/>
  <c r="AD883" i="5" s="1"/>
  <c r="AF883" i="5"/>
  <c r="AG883" i="5" s="1"/>
  <c r="AB899" i="5"/>
  <c r="AH899" i="5"/>
  <c r="AF899" i="5"/>
  <c r="AF893" i="5"/>
  <c r="AG893" i="5" s="1"/>
  <c r="AC893" i="5"/>
  <c r="AD893" i="5" s="1"/>
  <c r="AC860" i="5"/>
  <c r="AD860" i="5" s="1"/>
  <c r="AF860" i="5"/>
  <c r="AG860" i="5" s="1"/>
  <c r="AC852" i="5"/>
  <c r="AD852" i="5" s="1"/>
  <c r="AF852" i="5"/>
  <c r="AG852" i="5" s="1"/>
  <c r="AC841" i="5"/>
  <c r="AD841" i="5" s="1"/>
  <c r="AF841" i="5"/>
  <c r="AG841" i="5" s="1"/>
  <c r="AC833" i="5"/>
  <c r="AD833" i="5" s="1"/>
  <c r="AF833" i="5"/>
  <c r="AG833" i="5" s="1"/>
  <c r="AC817" i="5"/>
  <c r="AF817" i="5"/>
  <c r="AC793" i="5"/>
  <c r="AD793" i="5" s="1"/>
  <c r="AF793" i="5"/>
  <c r="AG793" i="5" s="1"/>
  <c r="AC717" i="5"/>
  <c r="AD717" i="5" s="1"/>
  <c r="AF717" i="5"/>
  <c r="AG717" i="5" s="1"/>
  <c r="AF709" i="5"/>
  <c r="AG709" i="5" s="1"/>
  <c r="AC709" i="5"/>
  <c r="AD709" i="5" s="1"/>
  <c r="AF701" i="5"/>
  <c r="AG701" i="5" s="1"/>
  <c r="AC701" i="5"/>
  <c r="AD701" i="5" s="1"/>
  <c r="AC693" i="5"/>
  <c r="AD693" i="5" s="1"/>
  <c r="AF693" i="5"/>
  <c r="AG693" i="5" s="1"/>
  <c r="AB756" i="5"/>
  <c r="AC756" i="5" s="1"/>
  <c r="AH756" i="5"/>
  <c r="AJ756" i="5" s="1"/>
  <c r="AF756" i="5"/>
  <c r="AG756" i="5" s="1"/>
  <c r="AC787" i="5"/>
  <c r="AD787" i="5" s="1"/>
  <c r="AF787" i="5"/>
  <c r="AG787" i="5" s="1"/>
  <c r="AC674" i="5"/>
  <c r="AD674" i="5" s="1"/>
  <c r="AF674" i="5"/>
  <c r="AG674" i="5" s="1"/>
  <c r="AC669" i="5"/>
  <c r="AD669" i="5" s="1"/>
  <c r="AF669" i="5"/>
  <c r="AG669" i="5" s="1"/>
  <c r="AF781" i="5"/>
  <c r="AG781" i="5" s="1"/>
  <c r="AC781" i="5"/>
  <c r="AD781" i="5" s="1"/>
  <c r="AF654" i="5"/>
  <c r="AG654" i="5" s="1"/>
  <c r="AC654" i="5"/>
  <c r="AD654" i="5" s="1"/>
  <c r="AC648" i="5"/>
  <c r="AD648" i="5" s="1"/>
  <c r="AF648" i="5"/>
  <c r="AG648" i="5" s="1"/>
  <c r="AF640" i="5"/>
  <c r="AG640" i="5" s="1"/>
  <c r="AC640" i="5"/>
  <c r="AD640" i="5" s="1"/>
  <c r="AC628" i="5"/>
  <c r="AD628" i="5" s="1"/>
  <c r="AF628" i="5"/>
  <c r="AG628" i="5" s="1"/>
  <c r="AF620" i="5"/>
  <c r="AG620" i="5" s="1"/>
  <c r="AC620" i="5"/>
  <c r="AD620" i="5" s="1"/>
  <c r="AC778" i="5"/>
  <c r="AD778" i="5" s="1"/>
  <c r="AF778" i="5"/>
  <c r="AG778" i="5" s="1"/>
  <c r="AF767" i="5"/>
  <c r="AG767" i="5" s="1"/>
  <c r="AC767" i="5"/>
  <c r="AD767" i="5" s="1"/>
  <c r="AC609" i="5"/>
  <c r="AD609" i="5" s="1"/>
  <c r="AF609" i="5"/>
  <c r="AG609" i="5" s="1"/>
  <c r="AF751" i="5"/>
  <c r="AG751" i="5" s="1"/>
  <c r="AH751" i="5"/>
  <c r="AJ751" i="5" s="1"/>
  <c r="AB751" i="5"/>
  <c r="AH750" i="5"/>
  <c r="AJ750" i="5" s="1"/>
  <c r="AB750" i="5"/>
  <c r="AC750" i="5" s="1"/>
  <c r="AF750" i="5"/>
  <c r="AG750" i="5" s="1"/>
  <c r="AH748" i="5"/>
  <c r="AB748" i="5"/>
  <c r="AF748" i="5"/>
  <c r="AF730" i="5"/>
  <c r="AG730" i="5" s="1"/>
  <c r="AC730" i="5"/>
  <c r="AD730" i="5" s="1"/>
  <c r="AC590" i="5"/>
  <c r="AF590" i="5"/>
  <c r="AC573" i="5"/>
  <c r="AD573" i="5" s="1"/>
  <c r="AF573" i="5"/>
  <c r="AG573" i="5" s="1"/>
  <c r="AF568" i="5"/>
  <c r="AG568" i="5" s="1"/>
  <c r="AC568" i="5"/>
  <c r="AD568" i="5" s="1"/>
  <c r="AC553" i="5"/>
  <c r="AF553" i="5"/>
  <c r="AC525" i="5"/>
  <c r="AD525" i="5" s="1"/>
  <c r="AF525" i="5"/>
  <c r="AG525" i="5" s="1"/>
  <c r="AE541" i="5"/>
  <c r="AG541" i="5" s="1"/>
  <c r="AB541" i="5"/>
  <c r="AF512" i="5"/>
  <c r="AG512" i="5" s="1"/>
  <c r="AC512" i="5"/>
  <c r="AD512" i="5" s="1"/>
  <c r="AC505" i="5"/>
  <c r="AD505" i="5" s="1"/>
  <c r="AF505" i="5"/>
  <c r="AG505" i="5" s="1"/>
  <c r="AC491" i="5"/>
  <c r="AD491" i="5" s="1"/>
  <c r="AF491" i="5"/>
  <c r="AG491" i="5" s="1"/>
  <c r="AB481" i="5"/>
  <c r="AH481" i="5"/>
  <c r="AF481" i="5"/>
  <c r="AF470" i="5"/>
  <c r="AG470" i="5" s="1"/>
  <c r="AC470" i="5"/>
  <c r="AD470" i="5" s="1"/>
  <c r="AF454" i="5"/>
  <c r="AC454" i="5"/>
  <c r="AF414" i="5"/>
  <c r="AC414" i="5"/>
  <c r="AC442" i="5"/>
  <c r="AD442" i="5" s="1"/>
  <c r="AF442" i="5"/>
  <c r="AG442" i="5" s="1"/>
  <c r="AC435" i="5"/>
  <c r="AF435" i="5"/>
  <c r="AB398" i="5"/>
  <c r="AH398" i="5"/>
  <c r="AF398" i="5"/>
  <c r="AF392" i="5"/>
  <c r="AC392" i="5"/>
  <c r="AC367" i="5"/>
  <c r="AF367" i="5"/>
  <c r="AC340" i="5"/>
  <c r="AD340" i="5" s="1"/>
  <c r="AF340" i="5"/>
  <c r="AG340" i="5" s="1"/>
  <c r="AB346" i="5"/>
  <c r="AC346" i="5" s="1"/>
  <c r="AH346" i="5"/>
  <c r="AJ346" i="5" s="1"/>
  <c r="AF346" i="5"/>
  <c r="AG346" i="5" s="1"/>
  <c r="AF364" i="5"/>
  <c r="AG364" i="5" s="1"/>
  <c r="AC364" i="5"/>
  <c r="AD364" i="5" s="1"/>
  <c r="AF313" i="5"/>
  <c r="AG313" i="5" s="1"/>
  <c r="AC313" i="5"/>
  <c r="AD313" i="5" s="1"/>
  <c r="AB322" i="5"/>
  <c r="AC322" i="5" s="1"/>
  <c r="AH322" i="5"/>
  <c r="AJ322" i="5" s="1"/>
  <c r="AF322" i="5"/>
  <c r="AG322" i="5" s="1"/>
  <c r="AF305" i="5"/>
  <c r="AC305" i="5"/>
  <c r="AF235" i="5"/>
  <c r="AG235" i="5" s="1"/>
  <c r="AC235" i="5"/>
  <c r="AD235" i="5" s="1"/>
  <c r="AB265" i="5"/>
  <c r="AC265" i="5" s="1"/>
  <c r="AH265" i="5"/>
  <c r="AJ265" i="5" s="1"/>
  <c r="AF265" i="5"/>
  <c r="AG265" i="5" s="1"/>
  <c r="AF257" i="5"/>
  <c r="AG257" i="5" s="1"/>
  <c r="AB257" i="5"/>
  <c r="AC257" i="5" s="1"/>
  <c r="AH257" i="5"/>
  <c r="AJ257" i="5" s="1"/>
  <c r="AC296" i="5"/>
  <c r="AD296" i="5" s="1"/>
  <c r="AF296" i="5"/>
  <c r="AG296" i="5" s="1"/>
  <c r="AF212" i="5"/>
  <c r="AG212" i="5" s="1"/>
  <c r="AC212" i="5"/>
  <c r="AD212" i="5" s="1"/>
  <c r="AF222" i="5"/>
  <c r="AG222" i="5" s="1"/>
  <c r="AC222" i="5"/>
  <c r="AD222" i="5" s="1"/>
  <c r="AF218" i="5"/>
  <c r="AG218" i="5" s="1"/>
  <c r="AC218" i="5"/>
  <c r="AD218" i="5" s="1"/>
  <c r="AF200" i="5"/>
  <c r="AG200" i="5" s="1"/>
  <c r="AC200" i="5"/>
  <c r="AD200" i="5" s="1"/>
  <c r="AF199" i="5"/>
  <c r="AG199" i="5" s="1"/>
  <c r="AI199" i="5" s="1"/>
  <c r="AJ199" i="5" s="1"/>
  <c r="AC199" i="5"/>
  <c r="AD199" i="5" s="1"/>
  <c r="AF205" i="5"/>
  <c r="AC205" i="5"/>
  <c r="AF184" i="5"/>
  <c r="AG184" i="5" s="1"/>
  <c r="AC184" i="5"/>
  <c r="AD184" i="5" s="1"/>
  <c r="AF180" i="5"/>
  <c r="AG180" i="5" s="1"/>
  <c r="AC180" i="5"/>
  <c r="AD180" i="5" s="1"/>
  <c r="AF107" i="5"/>
  <c r="AG107" i="5" s="1"/>
  <c r="AC107" i="5"/>
  <c r="AD107" i="5" s="1"/>
  <c r="AF146" i="5"/>
  <c r="AG146" i="5" s="1"/>
  <c r="AC146" i="5"/>
  <c r="AD146" i="5" s="1"/>
  <c r="AB129" i="5"/>
  <c r="AH129" i="5"/>
  <c r="AJ129" i="5" s="1"/>
  <c r="AF129" i="5"/>
  <c r="AG129" i="5" s="1"/>
  <c r="AF121" i="5"/>
  <c r="AG121" i="5" s="1"/>
  <c r="AH121" i="5"/>
  <c r="AJ121" i="5" s="1"/>
  <c r="AB121" i="5"/>
  <c r="AE136" i="5"/>
  <c r="AG136" i="5" s="1"/>
  <c r="AB136" i="5"/>
  <c r="AC111" i="5"/>
  <c r="AD111" i="5" s="1"/>
  <c r="AF111" i="5"/>
  <c r="AG111" i="5" s="1"/>
  <c r="AF99" i="5"/>
  <c r="AC99" i="5"/>
  <c r="AF73" i="5"/>
  <c r="AB73" i="5"/>
  <c r="AH73" i="5"/>
  <c r="AF78" i="5"/>
  <c r="AC78" i="5"/>
  <c r="AC65" i="5"/>
  <c r="AD65" i="5" s="1"/>
  <c r="AF65" i="5"/>
  <c r="AG65" i="5" s="1"/>
  <c r="AF59" i="5"/>
  <c r="AG59" i="5" s="1"/>
  <c r="AC59" i="5"/>
  <c r="AD59" i="5" s="1"/>
  <c r="AF11" i="5"/>
  <c r="AG11" i="5" s="1"/>
  <c r="AC11" i="5"/>
  <c r="AD11" i="5" s="1"/>
  <c r="AF886" i="5"/>
  <c r="AG886" i="5" s="1"/>
  <c r="AC886" i="5"/>
  <c r="AD886" i="5" s="1"/>
  <c r="AC879" i="5"/>
  <c r="AD879" i="5" s="1"/>
  <c r="AF879" i="5"/>
  <c r="AG879" i="5" s="1"/>
  <c r="AF876" i="5"/>
  <c r="AG876" i="5" s="1"/>
  <c r="AC876" i="5"/>
  <c r="AD876" i="5" s="1"/>
  <c r="AF855" i="5"/>
  <c r="AG855" i="5" s="1"/>
  <c r="AC855" i="5"/>
  <c r="AD855" i="5" s="1"/>
  <c r="AF840" i="5"/>
  <c r="AG840" i="5" s="1"/>
  <c r="AC840" i="5"/>
  <c r="AD840" i="5" s="1"/>
  <c r="AC719" i="5"/>
  <c r="AD719" i="5" s="1"/>
  <c r="AF719" i="5"/>
  <c r="AG719" i="5" s="1"/>
  <c r="AC712" i="5"/>
  <c r="AD712" i="5" s="1"/>
  <c r="AF712" i="5"/>
  <c r="AG712" i="5" s="1"/>
  <c r="AC683" i="5"/>
  <c r="AD683" i="5" s="1"/>
  <c r="AF683" i="5"/>
  <c r="AG683" i="5" s="1"/>
  <c r="AB755" i="5"/>
  <c r="AC755" i="5" s="1"/>
  <c r="AF755" i="5"/>
  <c r="AG755" i="5" s="1"/>
  <c r="AH755" i="5"/>
  <c r="AJ755" i="5" s="1"/>
  <c r="AC784" i="5"/>
  <c r="AD784" i="5" s="1"/>
  <c r="AF784" i="5"/>
  <c r="AG784" i="5" s="1"/>
  <c r="AC649" i="5"/>
  <c r="AD649" i="5" s="1"/>
  <c r="AF649" i="5"/>
  <c r="AG649" i="5" s="1"/>
  <c r="AC635" i="5"/>
  <c r="AD635" i="5" s="1"/>
  <c r="AF635" i="5"/>
  <c r="AG635" i="5" s="1"/>
  <c r="AC777" i="5"/>
  <c r="AD777" i="5" s="1"/>
  <c r="AF777" i="5"/>
  <c r="AG777" i="5" s="1"/>
  <c r="AF612" i="5"/>
  <c r="AG612" i="5" s="1"/>
  <c r="AC612" i="5"/>
  <c r="AD612" i="5" s="1"/>
  <c r="AC738" i="5"/>
  <c r="AD738" i="5" s="1"/>
  <c r="AF738" i="5"/>
  <c r="AG738" i="5" s="1"/>
  <c r="AC595" i="5"/>
  <c r="AD595" i="5" s="1"/>
  <c r="AF595" i="5"/>
  <c r="AG595" i="5" s="1"/>
  <c r="AB586" i="5"/>
  <c r="AF586" i="5"/>
  <c r="AH586" i="5"/>
  <c r="AC562" i="5"/>
  <c r="AD562" i="5" s="1"/>
  <c r="AF562" i="5"/>
  <c r="AG562" i="5" s="1"/>
  <c r="AB534" i="5"/>
  <c r="AC534" i="5" s="1"/>
  <c r="AF534" i="5"/>
  <c r="AG534" i="5" s="1"/>
  <c r="AH534" i="5"/>
  <c r="AJ534" i="5" s="1"/>
  <c r="AB540" i="5"/>
  <c r="AC540" i="5" s="1"/>
  <c r="AE540" i="5"/>
  <c r="AG540" i="5" s="1"/>
  <c r="AC522" i="5"/>
  <c r="AF522" i="5"/>
  <c r="AF466" i="5"/>
  <c r="AG466" i="5" s="1"/>
  <c r="AC466" i="5"/>
  <c r="AD466" i="5" s="1"/>
  <c r="AC460" i="5"/>
  <c r="AF460" i="5"/>
  <c r="AH432" i="5"/>
  <c r="AJ432" i="5" s="1"/>
  <c r="AB432" i="5"/>
  <c r="AF432" i="5"/>
  <c r="AG432" i="5" s="1"/>
  <c r="AC407" i="5"/>
  <c r="AD407" i="5" s="1"/>
  <c r="AF407" i="5"/>
  <c r="AG407" i="5" s="1"/>
  <c r="AC379" i="5"/>
  <c r="AD379" i="5" s="1"/>
  <c r="AF379" i="5"/>
  <c r="AG379" i="5" s="1"/>
  <c r="AH345" i="5"/>
  <c r="AJ345" i="5" s="1"/>
  <c r="AB345" i="5"/>
  <c r="AF345" i="5"/>
  <c r="AG345" i="5" s="1"/>
  <c r="AF302" i="5"/>
  <c r="AC302" i="5"/>
  <c r="AH264" i="5"/>
  <c r="AJ264" i="5" s="1"/>
  <c r="AB264" i="5"/>
  <c r="AC264" i="5" s="1"/>
  <c r="AF264" i="5"/>
  <c r="AG264" i="5" s="1"/>
  <c r="AF295" i="5"/>
  <c r="AG295" i="5" s="1"/>
  <c r="AC295" i="5"/>
  <c r="AD295" i="5" s="1"/>
  <c r="AF240" i="5"/>
  <c r="AG240" i="5" s="1"/>
  <c r="AC240" i="5"/>
  <c r="AD240" i="5" s="1"/>
  <c r="AB229" i="5"/>
  <c r="AB230" i="5" s="1"/>
  <c r="AE229" i="5"/>
  <c r="AF217" i="5"/>
  <c r="AG217" i="5" s="1"/>
  <c r="AC217" i="5"/>
  <c r="AD217" i="5" s="1"/>
  <c r="AF194" i="5"/>
  <c r="AG194" i="5" s="1"/>
  <c r="AC194" i="5"/>
  <c r="AD194" i="5" s="1"/>
  <c r="AF183" i="5"/>
  <c r="AG183" i="5" s="1"/>
  <c r="AC183" i="5"/>
  <c r="AD183" i="5" s="1"/>
  <c r="AF106" i="5"/>
  <c r="AG106" i="5" s="1"/>
  <c r="AC106" i="5"/>
  <c r="AD106" i="5" s="1"/>
  <c r="AH128" i="5"/>
  <c r="AJ128" i="5" s="1"/>
  <c r="AF128" i="5"/>
  <c r="AG128" i="5" s="1"/>
  <c r="AB128" i="5"/>
  <c r="AC128" i="5" s="1"/>
  <c r="AB120" i="5"/>
  <c r="AC120" i="5" s="1"/>
  <c r="AD120" i="5" s="1"/>
  <c r="AH120" i="5"/>
  <c r="AJ120" i="5" s="1"/>
  <c r="AF120" i="5"/>
  <c r="AG120" i="5" s="1"/>
  <c r="AF150" i="5"/>
  <c r="AC150" i="5"/>
  <c r="AC191" i="5"/>
  <c r="AD191" i="5" s="1"/>
  <c r="AI191" i="5" s="1"/>
  <c r="AJ191" i="5" s="1"/>
  <c r="AC55" i="5"/>
  <c r="AD55" i="5" s="1"/>
  <c r="AI55" i="5" s="1"/>
  <c r="AJ55" i="5" s="1"/>
  <c r="AC923" i="5"/>
  <c r="AD923" i="5" s="1"/>
  <c r="AF923" i="5"/>
  <c r="AG923" i="5" s="1"/>
  <c r="AB910" i="5"/>
  <c r="AF910" i="5"/>
  <c r="AG910" i="5" s="1"/>
  <c r="AH910" i="5"/>
  <c r="AJ910" i="5" s="1"/>
  <c r="AF885" i="5"/>
  <c r="AG885" i="5" s="1"/>
  <c r="AC885" i="5"/>
  <c r="AD885" i="5" s="1"/>
  <c r="AF881" i="5"/>
  <c r="AG881" i="5" s="1"/>
  <c r="AC881" i="5"/>
  <c r="AD881" i="5" s="1"/>
  <c r="AC930" i="5"/>
  <c r="AF930" i="5"/>
  <c r="AC894" i="5"/>
  <c r="AD894" i="5" s="1"/>
  <c r="AF894" i="5"/>
  <c r="AG894" i="5" s="1"/>
  <c r="AC870" i="5"/>
  <c r="AF870" i="5"/>
  <c r="AC857" i="5"/>
  <c r="AD857" i="5" s="1"/>
  <c r="AF857" i="5"/>
  <c r="AG857" i="5" s="1"/>
  <c r="AC826" i="5"/>
  <c r="AD826" i="5" s="1"/>
  <c r="AF826" i="5"/>
  <c r="AG826" i="5" s="1"/>
  <c r="AC842" i="5"/>
  <c r="AD842" i="5" s="1"/>
  <c r="AF842" i="5"/>
  <c r="AG842" i="5" s="1"/>
  <c r="AC834" i="5"/>
  <c r="AD834" i="5" s="1"/>
  <c r="AF834" i="5"/>
  <c r="AG834" i="5" s="1"/>
  <c r="AC818" i="5"/>
  <c r="AD818" i="5" s="1"/>
  <c r="AF818" i="5"/>
  <c r="AG818" i="5" s="1"/>
  <c r="AF726" i="5"/>
  <c r="AG726" i="5" s="1"/>
  <c r="AC726" i="5"/>
  <c r="AD726" i="5" s="1"/>
  <c r="AF721" i="5"/>
  <c r="AG721" i="5" s="1"/>
  <c r="AC721" i="5"/>
  <c r="AD721" i="5" s="1"/>
  <c r="AF714" i="5"/>
  <c r="AG714" i="5" s="1"/>
  <c r="AC714" i="5"/>
  <c r="AD714" i="5" s="1"/>
  <c r="AF706" i="5"/>
  <c r="AG706" i="5" s="1"/>
  <c r="AC706" i="5"/>
  <c r="AD706" i="5" s="1"/>
  <c r="AF698" i="5"/>
  <c r="AG698" i="5" s="1"/>
  <c r="AC698" i="5"/>
  <c r="AD698" i="5" s="1"/>
  <c r="AF692" i="5"/>
  <c r="AG692" i="5" s="1"/>
  <c r="AC692" i="5"/>
  <c r="AD692" i="5" s="1"/>
  <c r="AF684" i="5"/>
  <c r="AG684" i="5" s="1"/>
  <c r="AC684" i="5"/>
  <c r="AD684" i="5" s="1"/>
  <c r="AF788" i="5"/>
  <c r="AG788" i="5" s="1"/>
  <c r="AC788" i="5"/>
  <c r="AD788" i="5" s="1"/>
  <c r="AF675" i="5"/>
  <c r="AG675" i="5" s="1"/>
  <c r="AC675" i="5"/>
  <c r="AD675" i="5" s="1"/>
  <c r="AC670" i="5"/>
  <c r="AD670" i="5" s="1"/>
  <c r="AF670" i="5"/>
  <c r="AG670" i="5" s="1"/>
  <c r="AC662" i="5"/>
  <c r="AD662" i="5" s="1"/>
  <c r="AF662" i="5"/>
  <c r="AG662" i="5" s="1"/>
  <c r="AC659" i="5"/>
  <c r="AD659" i="5" s="1"/>
  <c r="AF659" i="5"/>
  <c r="AG659" i="5" s="1"/>
  <c r="AC651" i="5"/>
  <c r="AD651" i="5" s="1"/>
  <c r="AF651" i="5"/>
  <c r="AG651" i="5" s="1"/>
  <c r="AF645" i="5"/>
  <c r="AG645" i="5" s="1"/>
  <c r="AC645" i="5"/>
  <c r="AD645" i="5" s="1"/>
  <c r="AC637" i="5"/>
  <c r="AD637" i="5" s="1"/>
  <c r="AF637" i="5"/>
  <c r="AG637" i="5" s="1"/>
  <c r="AF629" i="5"/>
  <c r="AG629" i="5" s="1"/>
  <c r="AC629" i="5"/>
  <c r="AD629" i="5" s="1"/>
  <c r="AC621" i="5"/>
  <c r="AD621" i="5" s="1"/>
  <c r="AF621" i="5"/>
  <c r="AG621" i="5" s="1"/>
  <c r="AC615" i="5"/>
  <c r="AD615" i="5" s="1"/>
  <c r="AF615" i="5"/>
  <c r="AG615" i="5" s="1"/>
  <c r="AF771" i="5"/>
  <c r="AG771" i="5" s="1"/>
  <c r="AC771" i="5"/>
  <c r="AD771" i="5" s="1"/>
  <c r="AC614" i="5"/>
  <c r="AD614" i="5" s="1"/>
  <c r="AF614" i="5"/>
  <c r="AG614" i="5" s="1"/>
  <c r="AF607" i="5"/>
  <c r="AG607" i="5" s="1"/>
  <c r="AC607" i="5"/>
  <c r="AD607" i="5" s="1"/>
  <c r="AC604" i="5"/>
  <c r="AD604" i="5" s="1"/>
  <c r="AF604" i="5"/>
  <c r="AG604" i="5" s="1"/>
  <c r="AF762" i="5"/>
  <c r="AC762" i="5"/>
  <c r="AF597" i="5"/>
  <c r="AG597" i="5" s="1"/>
  <c r="AC597" i="5"/>
  <c r="AD597" i="5" s="1"/>
  <c r="AB759" i="5"/>
  <c r="AC759" i="5" s="1"/>
  <c r="AE759" i="5"/>
  <c r="AG759" i="5" s="1"/>
  <c r="AF591" i="5"/>
  <c r="AG591" i="5" s="1"/>
  <c r="AC591" i="5"/>
  <c r="AD591" i="5" s="1"/>
  <c r="AF574" i="5"/>
  <c r="AG574" i="5" s="1"/>
  <c r="AC574" i="5"/>
  <c r="AD574" i="5" s="1"/>
  <c r="AC569" i="5"/>
  <c r="AD569" i="5" s="1"/>
  <c r="AF569" i="5"/>
  <c r="AG569" i="5" s="1"/>
  <c r="AF564" i="5"/>
  <c r="AG564" i="5" s="1"/>
  <c r="AC564" i="5"/>
  <c r="AD564" i="5" s="1"/>
  <c r="AF548" i="5"/>
  <c r="AG548" i="5" s="1"/>
  <c r="AC548" i="5"/>
  <c r="AD548" i="5" s="1"/>
  <c r="AF526" i="5"/>
  <c r="AG526" i="5" s="1"/>
  <c r="AC526" i="5"/>
  <c r="AD526" i="5" s="1"/>
  <c r="AH528" i="5"/>
  <c r="AB528" i="5"/>
  <c r="AF528" i="5"/>
  <c r="AC513" i="5"/>
  <c r="AD513" i="5" s="1"/>
  <c r="AF513" i="5"/>
  <c r="AG513" i="5" s="1"/>
  <c r="AF524" i="5"/>
  <c r="AG524" i="5" s="1"/>
  <c r="AC524" i="5"/>
  <c r="AD524" i="5" s="1"/>
  <c r="AC519" i="5"/>
  <c r="AF519" i="5"/>
  <c r="AF493" i="5"/>
  <c r="AC493" i="5"/>
  <c r="AC475" i="5"/>
  <c r="AD475" i="5" s="1"/>
  <c r="AF475" i="5"/>
  <c r="AG475" i="5" s="1"/>
  <c r="AC462" i="5"/>
  <c r="AD462" i="5" s="1"/>
  <c r="AF462" i="5"/>
  <c r="AG462" i="5" s="1"/>
  <c r="AF415" i="5"/>
  <c r="AG415" i="5" s="1"/>
  <c r="AC415" i="5"/>
  <c r="AD415" i="5" s="1"/>
  <c r="AC421" i="5"/>
  <c r="AD421" i="5" s="1"/>
  <c r="AF421" i="5"/>
  <c r="AG421" i="5" s="1"/>
  <c r="AC443" i="5"/>
  <c r="AD443" i="5" s="1"/>
  <c r="AF443" i="5"/>
  <c r="AG443" i="5" s="1"/>
  <c r="AC417" i="5"/>
  <c r="AF417" i="5"/>
  <c r="AH399" i="5"/>
  <c r="AJ399" i="5" s="1"/>
  <c r="AB399" i="5"/>
  <c r="AC399" i="5" s="1"/>
  <c r="AD399" i="5" s="1"/>
  <c r="AF399" i="5"/>
  <c r="AG399" i="5" s="1"/>
  <c r="AC393" i="5"/>
  <c r="AD393" i="5" s="1"/>
  <c r="AF393" i="5"/>
  <c r="AG393" i="5" s="1"/>
  <c r="AC381" i="5"/>
  <c r="AF381" i="5"/>
  <c r="AC355" i="5"/>
  <c r="AF355" i="5"/>
  <c r="AB347" i="5"/>
  <c r="AC347" i="5" s="1"/>
  <c r="AH347" i="5"/>
  <c r="AJ347" i="5" s="1"/>
  <c r="AF347" i="5"/>
  <c r="AG347" i="5" s="1"/>
  <c r="AB352" i="5"/>
  <c r="AC352" i="5" s="1"/>
  <c r="AE352" i="5"/>
  <c r="AG352" i="5" s="1"/>
  <c r="AC314" i="5"/>
  <c r="AD314" i="5" s="1"/>
  <c r="AF314" i="5"/>
  <c r="AG314" i="5" s="1"/>
  <c r="AH323" i="5"/>
  <c r="AJ323" i="5" s="1"/>
  <c r="AB323" i="5"/>
  <c r="AC323" i="5" s="1"/>
  <c r="AF323" i="5"/>
  <c r="AG323" i="5" s="1"/>
  <c r="AF306" i="5"/>
  <c r="AG306" i="5" s="1"/>
  <c r="AC306" i="5"/>
  <c r="AD306" i="5" s="1"/>
  <c r="AE328" i="5"/>
  <c r="AB328" i="5"/>
  <c r="AC282" i="5"/>
  <c r="AD282" i="5" s="1"/>
  <c r="AF282" i="5"/>
  <c r="AG282" i="5" s="1"/>
  <c r="AH266" i="5"/>
  <c r="AJ266" i="5" s="1"/>
  <c r="AB266" i="5"/>
  <c r="AC266" i="5" s="1"/>
  <c r="AF266" i="5"/>
  <c r="AG266" i="5" s="1"/>
  <c r="AH258" i="5"/>
  <c r="AJ258" i="5" s="1"/>
  <c r="AB258" i="5"/>
  <c r="AC258" i="5" s="1"/>
  <c r="AF258" i="5"/>
  <c r="AG258" i="5" s="1"/>
  <c r="AC297" i="5"/>
  <c r="AD297" i="5" s="1"/>
  <c r="AF297" i="5"/>
  <c r="AG297" i="5" s="1"/>
  <c r="AF247" i="5"/>
  <c r="AG247" i="5" s="1"/>
  <c r="AC247" i="5"/>
  <c r="AD247" i="5" s="1"/>
  <c r="AF242" i="5"/>
  <c r="AG242" i="5" s="1"/>
  <c r="AC242" i="5"/>
  <c r="AD242" i="5" s="1"/>
  <c r="AF288" i="5"/>
  <c r="AG288" i="5" s="1"/>
  <c r="AC288" i="5"/>
  <c r="AD288" i="5" s="1"/>
  <c r="AB227" i="5"/>
  <c r="AH227" i="5"/>
  <c r="AJ227" i="5" s="1"/>
  <c r="AF227" i="5"/>
  <c r="AG227" i="5" s="1"/>
  <c r="AF208" i="5"/>
  <c r="AC208" i="5"/>
  <c r="AF198" i="5"/>
  <c r="AG198" i="5" s="1"/>
  <c r="AC198" i="5"/>
  <c r="AD198" i="5" s="1"/>
  <c r="AF175" i="5"/>
  <c r="AC175" i="5"/>
  <c r="AF171" i="5"/>
  <c r="AG171" i="5" s="1"/>
  <c r="AC171" i="5"/>
  <c r="AD171" i="5" s="1"/>
  <c r="AF147" i="5"/>
  <c r="AG147" i="5" s="1"/>
  <c r="AC147" i="5"/>
  <c r="AD147" i="5" s="1"/>
  <c r="AB130" i="5"/>
  <c r="AF130" i="5"/>
  <c r="AG130" i="5" s="1"/>
  <c r="AH130" i="5"/>
  <c r="AJ130" i="5" s="1"/>
  <c r="AB122" i="5"/>
  <c r="AC122" i="5" s="1"/>
  <c r="AF122" i="5"/>
  <c r="AG122" i="5" s="1"/>
  <c r="AH122" i="5"/>
  <c r="AJ122" i="5" s="1"/>
  <c r="AE137" i="5"/>
  <c r="AG137" i="5" s="1"/>
  <c r="AB137" i="5"/>
  <c r="AC155" i="5"/>
  <c r="AD155" i="5" s="1"/>
  <c r="AF155" i="5"/>
  <c r="AG155" i="5" s="1"/>
  <c r="AC152" i="5"/>
  <c r="AD152" i="5" s="1"/>
  <c r="AF152" i="5"/>
  <c r="AG152" i="5" s="1"/>
  <c r="AF94" i="5"/>
  <c r="AG94" i="5" s="1"/>
  <c r="AC94" i="5"/>
  <c r="AD94" i="5" s="1"/>
  <c r="AF83" i="5"/>
  <c r="AG83" i="5" s="1"/>
  <c r="AC83" i="5"/>
  <c r="AD83" i="5" s="1"/>
  <c r="AF66" i="5"/>
  <c r="AG66" i="5" s="1"/>
  <c r="AC66" i="5"/>
  <c r="AD66" i="5" s="1"/>
  <c r="AF56" i="5"/>
  <c r="AG56" i="5" s="1"/>
  <c r="AC56" i="5"/>
  <c r="AD56" i="5" s="1"/>
  <c r="AF46" i="5"/>
  <c r="AG46" i="5" s="1"/>
  <c r="AC46" i="5"/>
  <c r="AD46" i="5" s="1"/>
  <c r="AF29" i="5"/>
  <c r="AG29" i="5" s="1"/>
  <c r="AC29" i="5"/>
  <c r="AD29" i="5" s="1"/>
  <c r="AF16" i="5"/>
  <c r="AG16" i="5" s="1"/>
  <c r="AC16" i="5"/>
  <c r="AD16" i="5" s="1"/>
  <c r="AC8" i="5"/>
  <c r="AC21" i="5"/>
  <c r="AD21" i="5" s="1"/>
  <c r="AI21" i="5" s="1"/>
  <c r="AJ21" i="5" s="1"/>
  <c r="Z79" i="5"/>
  <c r="AA79" i="5" s="1"/>
  <c r="U79" i="5"/>
  <c r="AC561" i="5"/>
  <c r="AC187" i="5"/>
  <c r="AC441" i="5"/>
  <c r="AD441" i="5" s="1"/>
  <c r="AF441" i="5"/>
  <c r="AG441" i="5" s="1"/>
  <c r="AE404" i="5"/>
  <c r="AB404" i="5"/>
  <c r="AF363" i="5"/>
  <c r="AG363" i="5" s="1"/>
  <c r="AC363" i="5"/>
  <c r="AD363" i="5" s="1"/>
  <c r="AC312" i="5"/>
  <c r="AD312" i="5" s="1"/>
  <c r="AF312" i="5"/>
  <c r="AG312" i="5" s="1"/>
  <c r="AF319" i="5"/>
  <c r="AG319" i="5" s="1"/>
  <c r="AB319" i="5"/>
  <c r="AC319" i="5" s="1"/>
  <c r="AD319" i="5" s="1"/>
  <c r="AH319" i="5"/>
  <c r="AJ319" i="5" s="1"/>
  <c r="AB256" i="5"/>
  <c r="AC256" i="5" s="1"/>
  <c r="AF256" i="5"/>
  <c r="AG256" i="5" s="1"/>
  <c r="AH256" i="5"/>
  <c r="AJ256" i="5" s="1"/>
  <c r="AF161" i="5"/>
  <c r="AC161" i="5"/>
  <c r="AF81" i="5"/>
  <c r="AG81" i="5" s="1"/>
  <c r="AC81" i="5"/>
  <c r="AD81" i="5" s="1"/>
  <c r="AC64" i="5"/>
  <c r="AD64" i="5" s="1"/>
  <c r="AF64" i="5"/>
  <c r="AG64" i="5" s="1"/>
  <c r="AI64" i="5" s="1"/>
  <c r="AJ64" i="5" s="1"/>
  <c r="AF44" i="5"/>
  <c r="AC44" i="5"/>
  <c r="AF14" i="5"/>
  <c r="AG14" i="5" s="1"/>
  <c r="AC14" i="5"/>
  <c r="AD14" i="5" s="1"/>
  <c r="AC28" i="5"/>
  <c r="AD28" i="5" s="1"/>
  <c r="AI28" i="5" s="1"/>
  <c r="AJ28" i="5" s="1"/>
  <c r="Z376" i="5"/>
  <c r="AA376" i="5" s="1"/>
  <c r="U376" i="5"/>
  <c r="AC888" i="5"/>
  <c r="AD888" i="5" s="1"/>
  <c r="AF888" i="5"/>
  <c r="AG888" i="5" s="1"/>
  <c r="AB911" i="5"/>
  <c r="AC911" i="5" s="1"/>
  <c r="AH911" i="5"/>
  <c r="AJ911" i="5" s="1"/>
  <c r="AF911" i="5"/>
  <c r="AG911" i="5" s="1"/>
  <c r="AH905" i="5"/>
  <c r="AJ905" i="5" s="1"/>
  <c r="AB905" i="5"/>
  <c r="AC905" i="5" s="1"/>
  <c r="AF905" i="5"/>
  <c r="AG905" i="5" s="1"/>
  <c r="AF882" i="5"/>
  <c r="AG882" i="5" s="1"/>
  <c r="AC882" i="5"/>
  <c r="AD882" i="5" s="1"/>
  <c r="AF875" i="5"/>
  <c r="AG875" i="5" s="1"/>
  <c r="AC875" i="5"/>
  <c r="AD875" i="5" s="1"/>
  <c r="AC926" i="5"/>
  <c r="AF926" i="5"/>
  <c r="AC858" i="5"/>
  <c r="AD858" i="5" s="1"/>
  <c r="AF858" i="5"/>
  <c r="AG858" i="5" s="1"/>
  <c r="AC827" i="5"/>
  <c r="AD827" i="5" s="1"/>
  <c r="AF827" i="5"/>
  <c r="AG827" i="5" s="1"/>
  <c r="AF835" i="5"/>
  <c r="AG835" i="5" s="1"/>
  <c r="AC835" i="5"/>
  <c r="AD835" i="5" s="1"/>
  <c r="AC811" i="5"/>
  <c r="AF811" i="5"/>
  <c r="AF722" i="5"/>
  <c r="AG722" i="5" s="1"/>
  <c r="AC722" i="5"/>
  <c r="AD722" i="5" s="1"/>
  <c r="AC711" i="5"/>
  <c r="AD711" i="5" s="1"/>
  <c r="AF711" i="5"/>
  <c r="AG711" i="5" s="1"/>
  <c r="AF699" i="5"/>
  <c r="AG699" i="5" s="1"/>
  <c r="AC699" i="5"/>
  <c r="AD699" i="5" s="1"/>
  <c r="AC689" i="5"/>
  <c r="AD689" i="5" s="1"/>
  <c r="AF689" i="5"/>
  <c r="AG689" i="5" s="1"/>
  <c r="AF789" i="5"/>
  <c r="AG789" i="5" s="1"/>
  <c r="AC789" i="5"/>
  <c r="AD789" i="5" s="1"/>
  <c r="AF673" i="5"/>
  <c r="AG673" i="5" s="1"/>
  <c r="AC673" i="5"/>
  <c r="AD673" i="5" s="1"/>
  <c r="AF783" i="5"/>
  <c r="AG783" i="5" s="1"/>
  <c r="AC783" i="5"/>
  <c r="AD783" i="5" s="1"/>
  <c r="AF780" i="5"/>
  <c r="AG780" i="5" s="1"/>
  <c r="AC780" i="5"/>
  <c r="AD780" i="5" s="1"/>
  <c r="AF638" i="5"/>
  <c r="AG638" i="5" s="1"/>
  <c r="AC638" i="5"/>
  <c r="AD638" i="5" s="1"/>
  <c r="AF626" i="5"/>
  <c r="AG626" i="5" s="1"/>
  <c r="AC626" i="5"/>
  <c r="AD626" i="5" s="1"/>
  <c r="AF618" i="5"/>
  <c r="AG618" i="5" s="1"/>
  <c r="AC618" i="5"/>
  <c r="AD618" i="5" s="1"/>
  <c r="AF776" i="5"/>
  <c r="AG776" i="5" s="1"/>
  <c r="AC776" i="5"/>
  <c r="AD776" i="5" s="1"/>
  <c r="AC765" i="5"/>
  <c r="AD765" i="5" s="1"/>
  <c r="AF765" i="5"/>
  <c r="AG765" i="5" s="1"/>
  <c r="AF608" i="5"/>
  <c r="AG608" i="5" s="1"/>
  <c r="AC608" i="5"/>
  <c r="AD608" i="5" s="1"/>
  <c r="AF602" i="5"/>
  <c r="AG602" i="5" s="1"/>
  <c r="AC602" i="5"/>
  <c r="AD602" i="5" s="1"/>
  <c r="AF598" i="5"/>
  <c r="AG598" i="5" s="1"/>
  <c r="AC598" i="5"/>
  <c r="AD598" i="5" s="1"/>
  <c r="AF594" i="5"/>
  <c r="AC594" i="5"/>
  <c r="AC575" i="5"/>
  <c r="AD575" i="5" s="1"/>
  <c r="AF575" i="5"/>
  <c r="AG575" i="5" s="1"/>
  <c r="AC583" i="5"/>
  <c r="AD583" i="5" s="1"/>
  <c r="AF583" i="5"/>
  <c r="AG583" i="5" s="1"/>
  <c r="AF566" i="5"/>
  <c r="AG566" i="5" s="1"/>
  <c r="AC566" i="5"/>
  <c r="AD566" i="5" s="1"/>
  <c r="AF565" i="5"/>
  <c r="AG565" i="5" s="1"/>
  <c r="AC565" i="5"/>
  <c r="AD565" i="5" s="1"/>
  <c r="AC549" i="5"/>
  <c r="AD549" i="5" s="1"/>
  <c r="AF549" i="5"/>
  <c r="AG549" i="5" s="1"/>
  <c r="AF545" i="5"/>
  <c r="AC545" i="5"/>
  <c r="AB529" i="5"/>
  <c r="AH529" i="5"/>
  <c r="AJ529" i="5" s="1"/>
  <c r="AF529" i="5"/>
  <c r="AG529" i="5" s="1"/>
  <c r="AF506" i="5"/>
  <c r="AG506" i="5" s="1"/>
  <c r="AC506" i="5"/>
  <c r="AD506" i="5" s="1"/>
  <c r="AF465" i="5"/>
  <c r="AC465" i="5"/>
  <c r="AF457" i="5"/>
  <c r="AC457" i="5"/>
  <c r="AC422" i="5"/>
  <c r="AD422" i="5" s="1"/>
  <c r="AF422" i="5"/>
  <c r="AG422" i="5" s="1"/>
  <c r="AF440" i="5"/>
  <c r="AG440" i="5" s="1"/>
  <c r="AC440" i="5"/>
  <c r="AD440" i="5" s="1"/>
  <c r="AH400" i="5"/>
  <c r="AJ400" i="5" s="1"/>
  <c r="AF400" i="5"/>
  <c r="AG400" i="5" s="1"/>
  <c r="AB400" i="5"/>
  <c r="AF369" i="5"/>
  <c r="AG369" i="5" s="1"/>
  <c r="AC369" i="5"/>
  <c r="AD369" i="5" s="1"/>
  <c r="AF374" i="5"/>
  <c r="AC374" i="5"/>
  <c r="AB344" i="5"/>
  <c r="AC344" i="5" s="1"/>
  <c r="AH344" i="5"/>
  <c r="AJ344" i="5" s="1"/>
  <c r="AF344" i="5"/>
  <c r="AG344" i="5" s="1"/>
  <c r="AF362" i="5"/>
  <c r="AG362" i="5" s="1"/>
  <c r="AC362" i="5"/>
  <c r="AD362" i="5" s="1"/>
  <c r="AB324" i="5"/>
  <c r="AC324" i="5" s="1"/>
  <c r="AH324" i="5"/>
  <c r="AJ324" i="5" s="1"/>
  <c r="AF324" i="5"/>
  <c r="AG324" i="5" s="1"/>
  <c r="AF318" i="5"/>
  <c r="AB318" i="5"/>
  <c r="AH318" i="5"/>
  <c r="AC333" i="5"/>
  <c r="AF333" i="5"/>
  <c r="AF283" i="5"/>
  <c r="AG283" i="5" s="1"/>
  <c r="AC283" i="5"/>
  <c r="AD283" i="5" s="1"/>
  <c r="AB267" i="5"/>
  <c r="AC267" i="5" s="1"/>
  <c r="AH267" i="5"/>
  <c r="AJ267" i="5" s="1"/>
  <c r="AF267" i="5"/>
  <c r="AG267" i="5" s="1"/>
  <c r="AF263" i="5"/>
  <c r="AG263" i="5" s="1"/>
  <c r="AB263" i="5"/>
  <c r="AC263" i="5" s="1"/>
  <c r="AH263" i="5"/>
  <c r="AJ263" i="5" s="1"/>
  <c r="AB259" i="5"/>
  <c r="AC259" i="5" s="1"/>
  <c r="AH259" i="5"/>
  <c r="AJ259" i="5" s="1"/>
  <c r="AF259" i="5"/>
  <c r="AG259" i="5" s="1"/>
  <c r="AE272" i="5"/>
  <c r="AG272" i="5" s="1"/>
  <c r="AB272" i="5"/>
  <c r="AC272" i="5" s="1"/>
  <c r="AF248" i="5"/>
  <c r="AG248" i="5" s="1"/>
  <c r="AC248" i="5"/>
  <c r="AD248" i="5" s="1"/>
  <c r="AF253" i="5"/>
  <c r="AC253" i="5"/>
  <c r="AC285" i="5"/>
  <c r="AF285" i="5"/>
  <c r="AF220" i="5"/>
  <c r="AG220" i="5" s="1"/>
  <c r="AC220" i="5"/>
  <c r="AD220" i="5" s="1"/>
  <c r="AB202" i="5"/>
  <c r="AH202" i="5"/>
  <c r="AF202" i="5"/>
  <c r="AF189" i="5"/>
  <c r="AG189" i="5" s="1"/>
  <c r="AC189" i="5"/>
  <c r="AD189" i="5" s="1"/>
  <c r="AF197" i="5"/>
  <c r="AG197" i="5" s="1"/>
  <c r="AC197" i="5"/>
  <c r="AD197" i="5" s="1"/>
  <c r="AF177" i="5"/>
  <c r="AC177" i="5"/>
  <c r="AF182" i="5"/>
  <c r="AG182" i="5" s="1"/>
  <c r="AC182" i="5"/>
  <c r="AD182" i="5" s="1"/>
  <c r="AF172" i="5"/>
  <c r="AG172" i="5" s="1"/>
  <c r="AC172" i="5"/>
  <c r="AD172" i="5" s="1"/>
  <c r="AF165" i="5"/>
  <c r="AC165" i="5"/>
  <c r="AF105" i="5"/>
  <c r="AG105" i="5" s="1"/>
  <c r="AC105" i="5"/>
  <c r="AD105" i="5" s="1"/>
  <c r="AF148" i="5"/>
  <c r="AG148" i="5" s="1"/>
  <c r="AC148" i="5"/>
  <c r="AD148" i="5" s="1"/>
  <c r="AF144" i="5"/>
  <c r="AG144" i="5" s="1"/>
  <c r="AC144" i="5"/>
  <c r="AD144" i="5" s="1"/>
  <c r="AF131" i="5"/>
  <c r="AG131" i="5" s="1"/>
  <c r="AH131" i="5"/>
  <c r="AJ131" i="5" s="1"/>
  <c r="AB131" i="5"/>
  <c r="AC131" i="5" s="1"/>
  <c r="AH127" i="5"/>
  <c r="AJ127" i="5" s="1"/>
  <c r="AB127" i="5"/>
  <c r="AF127" i="5"/>
  <c r="AG127" i="5" s="1"/>
  <c r="AF123" i="5"/>
  <c r="AG123" i="5" s="1"/>
  <c r="AH123" i="5"/>
  <c r="AJ123" i="5" s="1"/>
  <c r="AB123" i="5"/>
  <c r="AB119" i="5"/>
  <c r="AC119" i="5" s="1"/>
  <c r="AD119" i="5" s="1"/>
  <c r="AH119" i="5"/>
  <c r="AJ119" i="5" s="1"/>
  <c r="AF119" i="5"/>
  <c r="AG119" i="5" s="1"/>
  <c r="AE138" i="5"/>
  <c r="AG138" i="5" s="1"/>
  <c r="AB138" i="5"/>
  <c r="AC138" i="5" s="1"/>
  <c r="AD138" i="5" s="1"/>
  <c r="AE134" i="5"/>
  <c r="AG134" i="5" s="1"/>
  <c r="AB134" i="5"/>
  <c r="AC156" i="5"/>
  <c r="AD156" i="5" s="1"/>
  <c r="AF156" i="5"/>
  <c r="AG156" i="5" s="1"/>
  <c r="AF113" i="5"/>
  <c r="AG113" i="5" s="1"/>
  <c r="AC113" i="5"/>
  <c r="AD113" i="5" s="1"/>
  <c r="AC102" i="5"/>
  <c r="AF102" i="5"/>
  <c r="AC91" i="5"/>
  <c r="AF91" i="5"/>
  <c r="AC95" i="5"/>
  <c r="AD95" i="5" s="1"/>
  <c r="AF95" i="5"/>
  <c r="AG95" i="5" s="1"/>
  <c r="AC88" i="5"/>
  <c r="AF88" i="5"/>
  <c r="AC70" i="5"/>
  <c r="AF70" i="5"/>
  <c r="AC80" i="5"/>
  <c r="AD80" i="5" s="1"/>
  <c r="AF80" i="5"/>
  <c r="AG80" i="5" s="1"/>
  <c r="AF67" i="5"/>
  <c r="AG67" i="5" s="1"/>
  <c r="AC67" i="5"/>
  <c r="AD67" i="5" s="1"/>
  <c r="AC63" i="5"/>
  <c r="AF63" i="5"/>
  <c r="AC57" i="5"/>
  <c r="AD57" i="5" s="1"/>
  <c r="AF57" i="5"/>
  <c r="AG57" i="5" s="1"/>
  <c r="AF53" i="5"/>
  <c r="AG53" i="5" s="1"/>
  <c r="AC53" i="5"/>
  <c r="AD53" i="5" s="1"/>
  <c r="AC49" i="5"/>
  <c r="AF49" i="5"/>
  <c r="AC41" i="5"/>
  <c r="AF41" i="5"/>
  <c r="AC30" i="5"/>
  <c r="AD30" i="5" s="1"/>
  <c r="AF30" i="5"/>
  <c r="AG30" i="5" s="1"/>
  <c r="AC27" i="5"/>
  <c r="AF27" i="5"/>
  <c r="AC19" i="5"/>
  <c r="AF19" i="5"/>
  <c r="AF13" i="5"/>
  <c r="AG13" i="5" s="1"/>
  <c r="AC13" i="5"/>
  <c r="AD13" i="5" s="1"/>
  <c r="AF9" i="5"/>
  <c r="AC9" i="5"/>
  <c r="AD9" i="5" s="1"/>
  <c r="AC86" i="5"/>
  <c r="AC163" i="5"/>
  <c r="AC219" i="5"/>
  <c r="AD219" i="5" s="1"/>
  <c r="AI219" i="5" s="1"/>
  <c r="AJ219" i="5" s="1"/>
  <c r="Z708" i="5"/>
  <c r="AA708" i="5" s="1"/>
  <c r="U708" i="5"/>
  <c r="AC38" i="5"/>
  <c r="Z154" i="5"/>
  <c r="U154" i="5"/>
  <c r="T888" i="5"/>
  <c r="W888" i="5"/>
  <c r="X888" i="5" s="1"/>
  <c r="S917" i="5"/>
  <c r="W917" i="5"/>
  <c r="X917" i="5" s="1"/>
  <c r="Y917" i="5"/>
  <c r="AA917" i="5" s="1"/>
  <c r="W924" i="5"/>
  <c r="X924" i="5" s="1"/>
  <c r="T924" i="5"/>
  <c r="W897" i="5"/>
  <c r="T897" i="5"/>
  <c r="T898" i="5" s="1"/>
  <c r="S915" i="5"/>
  <c r="T915" i="5" s="1"/>
  <c r="Y915" i="5"/>
  <c r="AA915" i="5" s="1"/>
  <c r="W915" i="5"/>
  <c r="X915" i="5" s="1"/>
  <c r="S913" i="5"/>
  <c r="T913" i="5" s="1"/>
  <c r="W913" i="5"/>
  <c r="X913" i="5" s="1"/>
  <c r="Y913" i="5"/>
  <c r="AA913" i="5" s="1"/>
  <c r="S911" i="5"/>
  <c r="T911" i="5" s="1"/>
  <c r="W911" i="5"/>
  <c r="X911" i="5" s="1"/>
  <c r="Y911" i="5"/>
  <c r="AA911" i="5" s="1"/>
  <c r="V919" i="5"/>
  <c r="S919" i="5"/>
  <c r="S920" i="5" s="1"/>
  <c r="S909" i="5"/>
  <c r="T909" i="5" s="1"/>
  <c r="W909" i="5"/>
  <c r="X909" i="5" s="1"/>
  <c r="Y909" i="5"/>
  <c r="AA909" i="5" s="1"/>
  <c r="Y907" i="5"/>
  <c r="AA907" i="5" s="1"/>
  <c r="S907" i="5"/>
  <c r="W907" i="5"/>
  <c r="X907" i="5" s="1"/>
  <c r="Y905" i="5"/>
  <c r="AA905" i="5" s="1"/>
  <c r="S905" i="5"/>
  <c r="W905" i="5"/>
  <c r="X905" i="5" s="1"/>
  <c r="S904" i="5"/>
  <c r="T904" i="5" s="1"/>
  <c r="W904" i="5"/>
  <c r="X904" i="5" s="1"/>
  <c r="Y904" i="5"/>
  <c r="AA904" i="5" s="1"/>
  <c r="S902" i="5"/>
  <c r="T902" i="5" s="1"/>
  <c r="W902" i="5"/>
  <c r="X902" i="5" s="1"/>
  <c r="Y902" i="5"/>
  <c r="AA902" i="5" s="1"/>
  <c r="T883" i="5"/>
  <c r="W883" i="5"/>
  <c r="X883" i="5" s="1"/>
  <c r="T882" i="5"/>
  <c r="W882" i="5"/>
  <c r="X882" i="5" s="1"/>
  <c r="W880" i="5"/>
  <c r="X880" i="5" s="1"/>
  <c r="T880" i="5"/>
  <c r="Y900" i="5"/>
  <c r="AA900" i="5" s="1"/>
  <c r="S900" i="5"/>
  <c r="T900" i="5" s="1"/>
  <c r="W900" i="5"/>
  <c r="X900" i="5" s="1"/>
  <c r="S899" i="5"/>
  <c r="W899" i="5"/>
  <c r="Y899" i="5"/>
  <c r="T931" i="5"/>
  <c r="W931" i="5"/>
  <c r="X931" i="5" s="1"/>
  <c r="T895" i="5"/>
  <c r="W895" i="5"/>
  <c r="X895" i="5" s="1"/>
  <c r="T875" i="5"/>
  <c r="W875" i="5"/>
  <c r="X875" i="5" s="1"/>
  <c r="W873" i="5"/>
  <c r="X873" i="5" s="1"/>
  <c r="T873" i="5"/>
  <c r="W871" i="5"/>
  <c r="X871" i="5" s="1"/>
  <c r="T871" i="5"/>
  <c r="W893" i="5"/>
  <c r="X893" i="5" s="1"/>
  <c r="T893" i="5"/>
  <c r="T891" i="5"/>
  <c r="W891" i="5"/>
  <c r="W928" i="5"/>
  <c r="X928" i="5" s="1"/>
  <c r="T928" i="5"/>
  <c r="W926" i="5"/>
  <c r="T926" i="5"/>
  <c r="W865" i="5"/>
  <c r="X865" i="5" s="1"/>
  <c r="T865" i="5"/>
  <c r="T863" i="5"/>
  <c r="W863" i="5"/>
  <c r="W860" i="5"/>
  <c r="X860" i="5" s="1"/>
  <c r="T860" i="5"/>
  <c r="T858" i="5"/>
  <c r="W858" i="5"/>
  <c r="X858" i="5" s="1"/>
  <c r="T856" i="5"/>
  <c r="W856" i="5"/>
  <c r="X856" i="5" s="1"/>
  <c r="T854" i="5"/>
  <c r="W854" i="5"/>
  <c r="X854" i="5" s="1"/>
  <c r="W852" i="5"/>
  <c r="X852" i="5" s="1"/>
  <c r="T852" i="5"/>
  <c r="W827" i="5"/>
  <c r="X827" i="5" s="1"/>
  <c r="T827" i="5"/>
  <c r="W846" i="5"/>
  <c r="X846" i="5" s="1"/>
  <c r="T846" i="5"/>
  <c r="T844" i="5"/>
  <c r="W844" i="5"/>
  <c r="X844" i="5" s="1"/>
  <c r="Y829" i="5"/>
  <c r="W829" i="5"/>
  <c r="S829" i="5"/>
  <c r="T843" i="5"/>
  <c r="W843" i="5"/>
  <c r="X843" i="5" s="1"/>
  <c r="W841" i="5"/>
  <c r="X841" i="5" s="1"/>
  <c r="T841" i="5"/>
  <c r="T839" i="5"/>
  <c r="W839" i="5"/>
  <c r="X839" i="5" s="1"/>
  <c r="W837" i="5"/>
  <c r="X837" i="5" s="1"/>
  <c r="T837" i="5"/>
  <c r="T835" i="5"/>
  <c r="W835" i="5"/>
  <c r="X835" i="5" s="1"/>
  <c r="W833" i="5"/>
  <c r="X833" i="5" s="1"/>
  <c r="T833" i="5"/>
  <c r="W848" i="5"/>
  <c r="T848" i="5"/>
  <c r="T849" i="5" s="1"/>
  <c r="W821" i="5"/>
  <c r="X821" i="5" s="1"/>
  <c r="T821" i="5"/>
  <c r="T819" i="5"/>
  <c r="W819" i="5"/>
  <c r="X819" i="5" s="1"/>
  <c r="W817" i="5"/>
  <c r="T817" i="5"/>
  <c r="W811" i="5"/>
  <c r="T811" i="5"/>
  <c r="T812" i="5" s="1"/>
  <c r="T809" i="5"/>
  <c r="T810" i="5" s="1"/>
  <c r="W809" i="5"/>
  <c r="T727" i="5"/>
  <c r="W727" i="5"/>
  <c r="X727" i="5" s="1"/>
  <c r="W793" i="5"/>
  <c r="X793" i="5" s="1"/>
  <c r="T793" i="5"/>
  <c r="T791" i="5"/>
  <c r="W791" i="5"/>
  <c r="X791" i="5" s="1"/>
  <c r="T724" i="5"/>
  <c r="W724" i="5"/>
  <c r="X724" i="5" s="1"/>
  <c r="W722" i="5"/>
  <c r="X722" i="5" s="1"/>
  <c r="T722" i="5"/>
  <c r="T720" i="5"/>
  <c r="W720" i="5"/>
  <c r="X720" i="5" s="1"/>
  <c r="W718" i="5"/>
  <c r="X718" i="5" s="1"/>
  <c r="T718" i="5"/>
  <c r="W717" i="5"/>
  <c r="X717" i="5" s="1"/>
  <c r="T717" i="5"/>
  <c r="T715" i="5"/>
  <c r="W715" i="5"/>
  <c r="X715" i="5" s="1"/>
  <c r="T713" i="5"/>
  <c r="W713" i="5"/>
  <c r="X713" i="5" s="1"/>
  <c r="W711" i="5"/>
  <c r="X711" i="5" s="1"/>
  <c r="T711" i="5"/>
  <c r="T709" i="5"/>
  <c r="W709" i="5"/>
  <c r="X709" i="5" s="1"/>
  <c r="T707" i="5"/>
  <c r="W707" i="5"/>
  <c r="X707" i="5" s="1"/>
  <c r="T705" i="5"/>
  <c r="W705" i="5"/>
  <c r="X705" i="5" s="1"/>
  <c r="W703" i="5"/>
  <c r="X703" i="5" s="1"/>
  <c r="T703" i="5"/>
  <c r="W701" i="5"/>
  <c r="X701" i="5" s="1"/>
  <c r="T701" i="5"/>
  <c r="T699" i="5"/>
  <c r="W699" i="5"/>
  <c r="X699" i="5" s="1"/>
  <c r="T697" i="5"/>
  <c r="W697" i="5"/>
  <c r="X697" i="5" s="1"/>
  <c r="W695" i="5"/>
  <c r="X695" i="5" s="1"/>
  <c r="T695" i="5"/>
  <c r="W693" i="5"/>
  <c r="X693" i="5" s="1"/>
  <c r="T693" i="5"/>
  <c r="T800" i="5"/>
  <c r="W800" i="5"/>
  <c r="T691" i="5"/>
  <c r="W691" i="5"/>
  <c r="X691" i="5" s="1"/>
  <c r="W689" i="5"/>
  <c r="X689" i="5" s="1"/>
  <c r="T689" i="5"/>
  <c r="W687" i="5"/>
  <c r="X687" i="5" s="1"/>
  <c r="T687" i="5"/>
  <c r="T685" i="5"/>
  <c r="W685" i="5"/>
  <c r="X685" i="5" s="1"/>
  <c r="S756" i="5"/>
  <c r="W756" i="5"/>
  <c r="X756" i="5" s="1"/>
  <c r="Y756" i="5"/>
  <c r="AA756" i="5" s="1"/>
  <c r="W682" i="5"/>
  <c r="X682" i="5" s="1"/>
  <c r="T682" i="5"/>
  <c r="T797" i="5"/>
  <c r="W797" i="5"/>
  <c r="X797" i="5" s="1"/>
  <c r="T789" i="5"/>
  <c r="W789" i="5"/>
  <c r="X789" i="5" s="1"/>
  <c r="W787" i="5"/>
  <c r="X787" i="5" s="1"/>
  <c r="T787" i="5"/>
  <c r="W680" i="5"/>
  <c r="X680" i="5" s="1"/>
  <c r="T680" i="5"/>
  <c r="T678" i="5"/>
  <c r="W678" i="5"/>
  <c r="X678" i="5" s="1"/>
  <c r="T676" i="5"/>
  <c r="W676" i="5"/>
  <c r="X676" i="5" s="1"/>
  <c r="W674" i="5"/>
  <c r="X674" i="5" s="1"/>
  <c r="T674" i="5"/>
  <c r="T673" i="5"/>
  <c r="W673" i="5"/>
  <c r="X673" i="5" s="1"/>
  <c r="T796" i="5"/>
  <c r="W796" i="5"/>
  <c r="X796" i="5" s="1"/>
  <c r="W671" i="5"/>
  <c r="X671" i="5" s="1"/>
  <c r="T671" i="5"/>
  <c r="W669" i="5"/>
  <c r="X669" i="5" s="1"/>
  <c r="T669" i="5"/>
  <c r="T667" i="5"/>
  <c r="W667" i="5"/>
  <c r="X667" i="5" s="1"/>
  <c r="T665" i="5"/>
  <c r="W665" i="5"/>
  <c r="X665" i="5" s="1"/>
  <c r="W663" i="5"/>
  <c r="X663" i="5" s="1"/>
  <c r="T663" i="5"/>
  <c r="W785" i="5"/>
  <c r="X785" i="5" s="1"/>
  <c r="T785" i="5"/>
  <c r="T783" i="5"/>
  <c r="W783" i="5"/>
  <c r="X783" i="5" s="1"/>
  <c r="T781" i="5"/>
  <c r="W781" i="5"/>
  <c r="X781" i="5" s="1"/>
  <c r="W660" i="5"/>
  <c r="X660" i="5" s="1"/>
  <c r="T660" i="5"/>
  <c r="W658" i="5"/>
  <c r="X658" i="5" s="1"/>
  <c r="T658" i="5"/>
  <c r="T656" i="5"/>
  <c r="W656" i="5"/>
  <c r="X656" i="5" s="1"/>
  <c r="T654" i="5"/>
  <c r="W654" i="5"/>
  <c r="X654" i="5" s="1"/>
  <c r="W652" i="5"/>
  <c r="X652" i="5" s="1"/>
  <c r="T652" i="5"/>
  <c r="U652" i="5" s="1"/>
  <c r="W650" i="5"/>
  <c r="X650" i="5" s="1"/>
  <c r="T650" i="5"/>
  <c r="T780" i="5"/>
  <c r="W780" i="5"/>
  <c r="X780" i="5" s="1"/>
  <c r="W648" i="5"/>
  <c r="X648" i="5" s="1"/>
  <c r="T648" i="5"/>
  <c r="W646" i="5"/>
  <c r="X646" i="5" s="1"/>
  <c r="T646" i="5"/>
  <c r="U646" i="5" s="1"/>
  <c r="T644" i="5"/>
  <c r="W644" i="5"/>
  <c r="X644" i="5" s="1"/>
  <c r="W642" i="5"/>
  <c r="X642" i="5" s="1"/>
  <c r="T642" i="5"/>
  <c r="T640" i="5"/>
  <c r="W640" i="5"/>
  <c r="X640" i="5" s="1"/>
  <c r="T638" i="5"/>
  <c r="W638" i="5"/>
  <c r="X638" i="5" s="1"/>
  <c r="W636" i="5"/>
  <c r="X636" i="5" s="1"/>
  <c r="T636" i="5"/>
  <c r="T634" i="5"/>
  <c r="W634" i="5"/>
  <c r="X634" i="5" s="1"/>
  <c r="W632" i="5"/>
  <c r="X632" i="5" s="1"/>
  <c r="T632" i="5"/>
  <c r="T630" i="5"/>
  <c r="W630" i="5"/>
  <c r="X630" i="5" s="1"/>
  <c r="W628" i="5"/>
  <c r="X628" i="5" s="1"/>
  <c r="T628" i="5"/>
  <c r="T626" i="5"/>
  <c r="W626" i="5"/>
  <c r="X626" i="5" s="1"/>
  <c r="T624" i="5"/>
  <c r="W624" i="5"/>
  <c r="X624" i="5" s="1"/>
  <c r="W622" i="5"/>
  <c r="X622" i="5" s="1"/>
  <c r="T622" i="5"/>
  <c r="T620" i="5"/>
  <c r="W620" i="5"/>
  <c r="X620" i="5" s="1"/>
  <c r="W618" i="5"/>
  <c r="X618" i="5" s="1"/>
  <c r="T618" i="5"/>
  <c r="T616" i="5"/>
  <c r="W616" i="5"/>
  <c r="X616" i="5" s="1"/>
  <c r="T740" i="5"/>
  <c r="W740" i="5"/>
  <c r="X740" i="5" s="1"/>
  <c r="W778" i="5"/>
  <c r="X778" i="5" s="1"/>
  <c r="T778" i="5"/>
  <c r="T776" i="5"/>
  <c r="W776" i="5"/>
  <c r="X776" i="5" s="1"/>
  <c r="W774" i="5"/>
  <c r="X774" i="5" s="1"/>
  <c r="T774" i="5"/>
  <c r="W772" i="5"/>
  <c r="X772" i="5" s="1"/>
  <c r="T772" i="5"/>
  <c r="T770" i="5"/>
  <c r="W770" i="5"/>
  <c r="X770" i="5" s="1"/>
  <c r="W768" i="5"/>
  <c r="X768" i="5" s="1"/>
  <c r="T768" i="5"/>
  <c r="T767" i="5"/>
  <c r="W767" i="5"/>
  <c r="X767" i="5" s="1"/>
  <c r="W765" i="5"/>
  <c r="X765" i="5" s="1"/>
  <c r="T765" i="5"/>
  <c r="T613" i="5"/>
  <c r="W613" i="5"/>
  <c r="X613" i="5" s="1"/>
  <c r="W611" i="5"/>
  <c r="X611" i="5" s="1"/>
  <c r="T611" i="5"/>
  <c r="W609" i="5"/>
  <c r="X609" i="5" s="1"/>
  <c r="T609" i="5"/>
  <c r="T608" i="5"/>
  <c r="W608" i="5"/>
  <c r="X608" i="5" s="1"/>
  <c r="Y754" i="5"/>
  <c r="AA754" i="5" s="1"/>
  <c r="W754" i="5"/>
  <c r="X754" i="5" s="1"/>
  <c r="S754" i="5"/>
  <c r="T754" i="5" s="1"/>
  <c r="Y752" i="5"/>
  <c r="AA752" i="5" s="1"/>
  <c r="S752" i="5"/>
  <c r="W752" i="5"/>
  <c r="X752" i="5" s="1"/>
  <c r="Y751" i="5"/>
  <c r="AA751" i="5" s="1"/>
  <c r="W751" i="5"/>
  <c r="X751" i="5" s="1"/>
  <c r="S751" i="5"/>
  <c r="T751" i="5" s="1"/>
  <c r="W605" i="5"/>
  <c r="X605" i="5" s="1"/>
  <c r="T605" i="5"/>
  <c r="T603" i="5"/>
  <c r="W603" i="5"/>
  <c r="X603" i="5" s="1"/>
  <c r="T602" i="5"/>
  <c r="W602" i="5"/>
  <c r="X602" i="5" s="1"/>
  <c r="W737" i="5"/>
  <c r="X737" i="5" s="1"/>
  <c r="T737" i="5"/>
  <c r="T763" i="5"/>
  <c r="W763" i="5"/>
  <c r="X763" i="5" s="1"/>
  <c r="S750" i="5"/>
  <c r="W750" i="5"/>
  <c r="X750" i="5" s="1"/>
  <c r="Y750" i="5"/>
  <c r="AA750" i="5" s="1"/>
  <c r="T735" i="5"/>
  <c r="W735" i="5"/>
  <c r="X735" i="5" s="1"/>
  <c r="W600" i="5"/>
  <c r="X600" i="5" s="1"/>
  <c r="T600" i="5"/>
  <c r="T598" i="5"/>
  <c r="W598" i="5"/>
  <c r="X598" i="5" s="1"/>
  <c r="W596" i="5"/>
  <c r="X596" i="5" s="1"/>
  <c r="T596" i="5"/>
  <c r="S749" i="5"/>
  <c r="T749" i="5" s="1"/>
  <c r="U749" i="5" s="1"/>
  <c r="W749" i="5"/>
  <c r="X749" i="5" s="1"/>
  <c r="Y749" i="5"/>
  <c r="AA749" i="5" s="1"/>
  <c r="Y748" i="5"/>
  <c r="W748" i="5"/>
  <c r="S748" i="5"/>
  <c r="W745" i="5"/>
  <c r="T745" i="5"/>
  <c r="V758" i="5"/>
  <c r="S758" i="5"/>
  <c r="T594" i="5"/>
  <c r="W594" i="5"/>
  <c r="T730" i="5"/>
  <c r="W730" i="5"/>
  <c r="X730" i="5" s="1"/>
  <c r="T803" i="5"/>
  <c r="T804" i="5" s="1"/>
  <c r="W803" i="5"/>
  <c r="W590" i="5"/>
  <c r="T590" i="5"/>
  <c r="T578" i="5"/>
  <c r="W578" i="5"/>
  <c r="X578" i="5" s="1"/>
  <c r="W577" i="5"/>
  <c r="X577" i="5" s="1"/>
  <c r="T577" i="5"/>
  <c r="W575" i="5"/>
  <c r="X575" i="5" s="1"/>
  <c r="T575" i="5"/>
  <c r="T573" i="5"/>
  <c r="W573" i="5"/>
  <c r="X573" i="5" s="1"/>
  <c r="W584" i="5"/>
  <c r="X584" i="5" s="1"/>
  <c r="T584" i="5"/>
  <c r="T571" i="5"/>
  <c r="W571" i="5"/>
  <c r="X571" i="5" s="1"/>
  <c r="W583" i="5"/>
  <c r="X583" i="5" s="1"/>
  <c r="T583" i="5"/>
  <c r="W568" i="5"/>
  <c r="X568" i="5" s="1"/>
  <c r="T568" i="5"/>
  <c r="W566" i="5"/>
  <c r="X566" i="5" s="1"/>
  <c r="T566" i="5"/>
  <c r="W581" i="5"/>
  <c r="X581" i="5" s="1"/>
  <c r="T581" i="5"/>
  <c r="T565" i="5"/>
  <c r="W565" i="5"/>
  <c r="X565" i="5" s="1"/>
  <c r="W563" i="5"/>
  <c r="X563" i="5" s="1"/>
  <c r="T563" i="5"/>
  <c r="T561" i="5"/>
  <c r="W561" i="5"/>
  <c r="W553" i="5"/>
  <c r="T553" i="5"/>
  <c r="W549" i="5"/>
  <c r="X549" i="5" s="1"/>
  <c r="T549" i="5"/>
  <c r="T547" i="5"/>
  <c r="W547" i="5"/>
  <c r="X547" i="5" s="1"/>
  <c r="W545" i="5"/>
  <c r="T545" i="5"/>
  <c r="T516" i="5"/>
  <c r="W516" i="5"/>
  <c r="X516" i="5" s="1"/>
  <c r="V542" i="5"/>
  <c r="X542" i="5" s="1"/>
  <c r="S542" i="5"/>
  <c r="T542" i="5" s="1"/>
  <c r="Z542" i="5" s="1"/>
  <c r="AA542" i="5" s="1"/>
  <c r="T525" i="5"/>
  <c r="W525" i="5"/>
  <c r="X525" i="5" s="1"/>
  <c r="Y533" i="5"/>
  <c r="AA533" i="5" s="1"/>
  <c r="W533" i="5"/>
  <c r="X533" i="5" s="1"/>
  <c r="S533" i="5"/>
  <c r="T533" i="5" s="1"/>
  <c r="U533" i="5" s="1"/>
  <c r="Y531" i="5"/>
  <c r="AA531" i="5" s="1"/>
  <c r="S531" i="5"/>
  <c r="W531" i="5"/>
  <c r="X531" i="5" s="1"/>
  <c r="Y529" i="5"/>
  <c r="AA529" i="5" s="1"/>
  <c r="W529" i="5"/>
  <c r="X529" i="5" s="1"/>
  <c r="S529" i="5"/>
  <c r="T529" i="5" s="1"/>
  <c r="S541" i="5"/>
  <c r="T541" i="5" s="1"/>
  <c r="Z541" i="5" s="1"/>
  <c r="AA541" i="5" s="1"/>
  <c r="V541" i="5"/>
  <c r="X541" i="5" s="1"/>
  <c r="S539" i="5"/>
  <c r="T539" i="5" s="1"/>
  <c r="Z539" i="5" s="1"/>
  <c r="AA539" i="5" s="1"/>
  <c r="V539" i="5"/>
  <c r="X539" i="5" s="1"/>
  <c r="V537" i="5"/>
  <c r="X537" i="5" s="1"/>
  <c r="S537" i="5"/>
  <c r="T537" i="5" s="1"/>
  <c r="Z537" i="5" s="1"/>
  <c r="AA537" i="5" s="1"/>
  <c r="T514" i="5"/>
  <c r="W514" i="5"/>
  <c r="X514" i="5" s="1"/>
  <c r="T512" i="5"/>
  <c r="W512" i="5"/>
  <c r="X512" i="5" s="1"/>
  <c r="T510" i="5"/>
  <c r="W510" i="5"/>
  <c r="X510" i="5" s="1"/>
  <c r="W508" i="5"/>
  <c r="X508" i="5" s="1"/>
  <c r="T508" i="5"/>
  <c r="T506" i="5"/>
  <c r="W506" i="5"/>
  <c r="X506" i="5" s="1"/>
  <c r="W523" i="5"/>
  <c r="X523" i="5" s="1"/>
  <c r="T523" i="5"/>
  <c r="W501" i="5"/>
  <c r="T501" i="5"/>
  <c r="T505" i="5"/>
  <c r="W505" i="5"/>
  <c r="X505" i="5" s="1"/>
  <c r="W503" i="5"/>
  <c r="T503" i="5"/>
  <c r="T498" i="5"/>
  <c r="W498" i="5"/>
  <c r="Y495" i="5"/>
  <c r="Y497" i="5" s="1"/>
  <c r="W495" i="5"/>
  <c r="S495" i="5"/>
  <c r="W491" i="5"/>
  <c r="X491" i="5" s="1"/>
  <c r="T491" i="5"/>
  <c r="T488" i="5"/>
  <c r="T489" i="5" s="1"/>
  <c r="W488" i="5"/>
  <c r="T467" i="5"/>
  <c r="W467" i="5"/>
  <c r="X467" i="5" s="1"/>
  <c r="T465" i="5"/>
  <c r="W465" i="5"/>
  <c r="S481" i="5"/>
  <c r="W481" i="5"/>
  <c r="Y481" i="5"/>
  <c r="T476" i="5"/>
  <c r="W476" i="5"/>
  <c r="X476" i="5" s="1"/>
  <c r="T474" i="5"/>
  <c r="W474" i="5"/>
  <c r="X474" i="5" s="1"/>
  <c r="W472" i="5"/>
  <c r="X472" i="5" s="1"/>
  <c r="T472" i="5"/>
  <c r="W470" i="5"/>
  <c r="X470" i="5" s="1"/>
  <c r="T470" i="5"/>
  <c r="W469" i="5"/>
  <c r="T469" i="5"/>
  <c r="W461" i="5"/>
  <c r="X461" i="5" s="1"/>
  <c r="T461" i="5"/>
  <c r="T457" i="5"/>
  <c r="W457" i="5"/>
  <c r="W451" i="5"/>
  <c r="S451" i="5"/>
  <c r="T451" i="5" s="1"/>
  <c r="Y451" i="5"/>
  <c r="W433" i="5"/>
  <c r="X433" i="5" s="1"/>
  <c r="S433" i="5"/>
  <c r="T433" i="5" s="1"/>
  <c r="Y433" i="5"/>
  <c r="AA433" i="5" s="1"/>
  <c r="S431" i="5"/>
  <c r="T431" i="5" s="1"/>
  <c r="Y431" i="5"/>
  <c r="W431" i="5"/>
  <c r="W445" i="5"/>
  <c r="T445" i="5"/>
  <c r="W422" i="5"/>
  <c r="X422" i="5" s="1"/>
  <c r="T422" i="5"/>
  <c r="W414" i="5"/>
  <c r="T414" i="5"/>
  <c r="W419" i="5"/>
  <c r="X419" i="5" s="1"/>
  <c r="T419" i="5"/>
  <c r="W418" i="5"/>
  <c r="X418" i="5" s="1"/>
  <c r="T418" i="5"/>
  <c r="W442" i="5"/>
  <c r="X442" i="5" s="1"/>
  <c r="T442" i="5"/>
  <c r="W440" i="5"/>
  <c r="X440" i="5" s="1"/>
  <c r="T440" i="5"/>
  <c r="W438" i="5"/>
  <c r="X438" i="5" s="1"/>
  <c r="T438" i="5"/>
  <c r="W436" i="5"/>
  <c r="X436" i="5" s="1"/>
  <c r="T436" i="5"/>
  <c r="W435" i="5"/>
  <c r="T435" i="5"/>
  <c r="T406" i="5"/>
  <c r="W406" i="5"/>
  <c r="T396" i="5"/>
  <c r="W396" i="5"/>
  <c r="W400" i="5"/>
  <c r="X400" i="5" s="1"/>
  <c r="S400" i="5"/>
  <c r="T400" i="5" s="1"/>
  <c r="Y400" i="5"/>
  <c r="AA400" i="5" s="1"/>
  <c r="S398" i="5"/>
  <c r="W398" i="5"/>
  <c r="Y398" i="5"/>
  <c r="W411" i="5"/>
  <c r="T411" i="5"/>
  <c r="T412" i="5" s="1"/>
  <c r="T387" i="5"/>
  <c r="W387" i="5"/>
  <c r="S389" i="5"/>
  <c r="W389" i="5"/>
  <c r="Y389" i="5"/>
  <c r="T392" i="5"/>
  <c r="W392" i="5"/>
  <c r="T369" i="5"/>
  <c r="W369" i="5"/>
  <c r="X369" i="5" s="1"/>
  <c r="W382" i="5"/>
  <c r="X382" i="5" s="1"/>
  <c r="T382" i="5"/>
  <c r="U382" i="5" s="1"/>
  <c r="W384" i="5"/>
  <c r="T384" i="5"/>
  <c r="T385" i="5" s="1"/>
  <c r="W367" i="5"/>
  <c r="T367" i="5"/>
  <c r="T378" i="5"/>
  <c r="W378" i="5"/>
  <c r="X378" i="5" s="1"/>
  <c r="T374" i="5"/>
  <c r="W374" i="5"/>
  <c r="W340" i="5"/>
  <c r="X340" i="5" s="1"/>
  <c r="T340" i="5"/>
  <c r="W359" i="5"/>
  <c r="X359" i="5" s="1"/>
  <c r="T359" i="5"/>
  <c r="S348" i="5"/>
  <c r="T348" i="5" s="1"/>
  <c r="U348" i="5" s="1"/>
  <c r="Y348" i="5"/>
  <c r="AA348" i="5" s="1"/>
  <c r="W348" i="5"/>
  <c r="X348" i="5" s="1"/>
  <c r="W346" i="5"/>
  <c r="X346" i="5" s="1"/>
  <c r="S346" i="5"/>
  <c r="T346" i="5" s="1"/>
  <c r="Y346" i="5"/>
  <c r="AA346" i="5" s="1"/>
  <c r="S344" i="5"/>
  <c r="T344" i="5" s="1"/>
  <c r="U344" i="5" s="1"/>
  <c r="Y344" i="5"/>
  <c r="AA344" i="5" s="1"/>
  <c r="W344" i="5"/>
  <c r="X344" i="5" s="1"/>
  <c r="T338" i="5"/>
  <c r="W338" i="5"/>
  <c r="S353" i="5"/>
  <c r="T353" i="5" s="1"/>
  <c r="Z353" i="5" s="1"/>
  <c r="AA353" i="5" s="1"/>
  <c r="V353" i="5"/>
  <c r="X353" i="5" s="1"/>
  <c r="T364" i="5"/>
  <c r="W364" i="5"/>
  <c r="X364" i="5" s="1"/>
  <c r="S351" i="5"/>
  <c r="V351" i="5"/>
  <c r="W315" i="5"/>
  <c r="X315" i="5" s="1"/>
  <c r="T315" i="5"/>
  <c r="W313" i="5"/>
  <c r="X313" i="5" s="1"/>
  <c r="T313" i="5"/>
  <c r="W326" i="5"/>
  <c r="X326" i="5" s="1"/>
  <c r="S326" i="5"/>
  <c r="T326" i="5" s="1"/>
  <c r="U326" i="5" s="1"/>
  <c r="Y326" i="5"/>
  <c r="AA326" i="5" s="1"/>
  <c r="S324" i="5"/>
  <c r="T324" i="5" s="1"/>
  <c r="U324" i="5" s="1"/>
  <c r="Y324" i="5"/>
  <c r="AA324" i="5" s="1"/>
  <c r="W324" i="5"/>
  <c r="X324" i="5" s="1"/>
  <c r="W322" i="5"/>
  <c r="X322" i="5" s="1"/>
  <c r="Y322" i="5"/>
  <c r="AA322" i="5" s="1"/>
  <c r="S322" i="5"/>
  <c r="T322" i="5" s="1"/>
  <c r="U322" i="5" s="1"/>
  <c r="S320" i="5"/>
  <c r="T320" i="5" s="1"/>
  <c r="U320" i="5" s="1"/>
  <c r="Y320" i="5"/>
  <c r="AA320" i="5" s="1"/>
  <c r="W320" i="5"/>
  <c r="X320" i="5" s="1"/>
  <c r="W309" i="5"/>
  <c r="X309" i="5" s="1"/>
  <c r="T309" i="5"/>
  <c r="W307" i="5"/>
  <c r="X307" i="5" s="1"/>
  <c r="T307" i="5"/>
  <c r="W305" i="5"/>
  <c r="T305" i="5"/>
  <c r="W318" i="5"/>
  <c r="Y318" i="5"/>
  <c r="S318" i="5"/>
  <c r="T333" i="5"/>
  <c r="W333" i="5"/>
  <c r="T300" i="5"/>
  <c r="W300" i="5"/>
  <c r="T237" i="5"/>
  <c r="W237" i="5"/>
  <c r="X237" i="5" s="1"/>
  <c r="W283" i="5"/>
  <c r="X283" i="5" s="1"/>
  <c r="T283" i="5"/>
  <c r="W281" i="5"/>
  <c r="X281" i="5" s="1"/>
  <c r="T281" i="5"/>
  <c r="T279" i="5"/>
  <c r="W279" i="5"/>
  <c r="X279" i="5" s="1"/>
  <c r="W277" i="5"/>
  <c r="T277" i="5"/>
  <c r="Y267" i="5"/>
  <c r="AA267" i="5" s="1"/>
  <c r="W267" i="5"/>
  <c r="X267" i="5" s="1"/>
  <c r="S267" i="5"/>
  <c r="T267" i="5" s="1"/>
  <c r="U267" i="5" s="1"/>
  <c r="W265" i="5"/>
  <c r="X265" i="5" s="1"/>
  <c r="S265" i="5"/>
  <c r="T265" i="5" s="1"/>
  <c r="U265" i="5" s="1"/>
  <c r="Y265" i="5"/>
  <c r="AA265" i="5" s="1"/>
  <c r="S263" i="5"/>
  <c r="T263" i="5" s="1"/>
  <c r="W263" i="5"/>
  <c r="X263" i="5" s="1"/>
  <c r="Y263" i="5"/>
  <c r="AA263" i="5" s="1"/>
  <c r="S261" i="5"/>
  <c r="T261" i="5" s="1"/>
  <c r="U261" i="5" s="1"/>
  <c r="Y261" i="5"/>
  <c r="AA261" i="5" s="1"/>
  <c r="W261" i="5"/>
  <c r="X261" i="5" s="1"/>
  <c r="W259" i="5"/>
  <c r="X259" i="5" s="1"/>
  <c r="S259" i="5"/>
  <c r="T259" i="5" s="1"/>
  <c r="U259" i="5" s="1"/>
  <c r="Y259" i="5"/>
  <c r="AA259" i="5" s="1"/>
  <c r="S257" i="5"/>
  <c r="T257" i="5" s="1"/>
  <c r="U257" i="5" s="1"/>
  <c r="W257" i="5"/>
  <c r="X257" i="5" s="1"/>
  <c r="Y257" i="5"/>
  <c r="AA257" i="5" s="1"/>
  <c r="S255" i="5"/>
  <c r="T255" i="5" s="1"/>
  <c r="Y255" i="5"/>
  <c r="W255" i="5"/>
  <c r="S274" i="5"/>
  <c r="T274" i="5" s="1"/>
  <c r="Z274" i="5" s="1"/>
  <c r="AA274" i="5" s="1"/>
  <c r="V274" i="5"/>
  <c r="X274" i="5" s="1"/>
  <c r="S272" i="5"/>
  <c r="T272" i="5" s="1"/>
  <c r="Z272" i="5" s="1"/>
  <c r="AA272" i="5" s="1"/>
  <c r="V272" i="5"/>
  <c r="X272" i="5" s="1"/>
  <c r="W296" i="5"/>
  <c r="X296" i="5" s="1"/>
  <c r="T296" i="5"/>
  <c r="T294" i="5"/>
  <c r="W294" i="5"/>
  <c r="W250" i="5"/>
  <c r="X250" i="5" s="1"/>
  <c r="T250" i="5"/>
  <c r="T248" i="5"/>
  <c r="W248" i="5"/>
  <c r="X248" i="5" s="1"/>
  <c r="W246" i="5"/>
  <c r="X246" i="5" s="1"/>
  <c r="T246" i="5"/>
  <c r="T244" i="5"/>
  <c r="W244" i="5"/>
  <c r="X244" i="5" s="1"/>
  <c r="V270" i="5"/>
  <c r="S270" i="5"/>
  <c r="W253" i="5"/>
  <c r="T253" i="5"/>
  <c r="T254" i="5" s="1"/>
  <c r="W241" i="5"/>
  <c r="X241" i="5" s="1"/>
  <c r="T241" i="5"/>
  <c r="T239" i="5"/>
  <c r="W239" i="5"/>
  <c r="W291" i="5"/>
  <c r="X291" i="5" s="1"/>
  <c r="T291" i="5"/>
  <c r="W289" i="5"/>
  <c r="X289" i="5" s="1"/>
  <c r="T289" i="5"/>
  <c r="T285" i="5"/>
  <c r="W285" i="5"/>
  <c r="T212" i="5"/>
  <c r="W212" i="5"/>
  <c r="X212" i="5" s="1"/>
  <c r="T231" i="5"/>
  <c r="W231" i="5"/>
  <c r="W232" i="5" s="1"/>
  <c r="S226" i="5"/>
  <c r="Y226" i="5"/>
  <c r="W226" i="5"/>
  <c r="W224" i="5"/>
  <c r="X224" i="5" s="1"/>
  <c r="T224" i="5"/>
  <c r="W222" i="5"/>
  <c r="X222" i="5" s="1"/>
  <c r="T222" i="5"/>
  <c r="U222" i="5" s="1"/>
  <c r="T218" i="5"/>
  <c r="W218" i="5"/>
  <c r="X218" i="5" s="1"/>
  <c r="W216" i="5"/>
  <c r="X216" i="5" s="1"/>
  <c r="T216" i="5"/>
  <c r="W200" i="5"/>
  <c r="X200" i="5" s="1"/>
  <c r="T200" i="5"/>
  <c r="S202" i="5"/>
  <c r="Y202" i="5"/>
  <c r="W202" i="5"/>
  <c r="T193" i="5"/>
  <c r="W193" i="5"/>
  <c r="X193" i="5" s="1"/>
  <c r="T189" i="5"/>
  <c r="W189" i="5"/>
  <c r="X189" i="5" s="1"/>
  <c r="W188" i="5"/>
  <c r="X188" i="5" s="1"/>
  <c r="T188" i="5"/>
  <c r="U188" i="5" s="1"/>
  <c r="T197" i="5"/>
  <c r="U197" i="5" s="1"/>
  <c r="W197" i="5"/>
  <c r="T205" i="5"/>
  <c r="W205" i="5"/>
  <c r="T177" i="5"/>
  <c r="T178" i="5" s="1"/>
  <c r="W177" i="5"/>
  <c r="T182" i="5"/>
  <c r="W182" i="5"/>
  <c r="X182" i="5" s="1"/>
  <c r="W172" i="5"/>
  <c r="X172" i="5" s="1"/>
  <c r="T172" i="5"/>
  <c r="W163" i="5"/>
  <c r="T163" i="5"/>
  <c r="T164" i="5" s="1"/>
  <c r="T170" i="5"/>
  <c r="W170" i="5"/>
  <c r="T167" i="5"/>
  <c r="W167" i="5"/>
  <c r="X167" i="5" s="1"/>
  <c r="W165" i="5"/>
  <c r="T165" i="5"/>
  <c r="W105" i="5"/>
  <c r="X105" i="5" s="1"/>
  <c r="T105" i="5"/>
  <c r="W103" i="5"/>
  <c r="X103" i="5" s="1"/>
  <c r="T103" i="5"/>
  <c r="U103" i="5" s="1"/>
  <c r="T148" i="5"/>
  <c r="W148" i="5"/>
  <c r="X148" i="5" s="1"/>
  <c r="T144" i="5"/>
  <c r="U144" i="5" s="1"/>
  <c r="W144" i="5"/>
  <c r="W142" i="5"/>
  <c r="X142" i="5" s="1"/>
  <c r="T142" i="5"/>
  <c r="U142" i="5" s="1"/>
  <c r="S131" i="5"/>
  <c r="T131" i="5" s="1"/>
  <c r="U131" i="5" s="1"/>
  <c r="Y131" i="5"/>
  <c r="AA131" i="5" s="1"/>
  <c r="W131" i="5"/>
  <c r="X131" i="5" s="1"/>
  <c r="S129" i="5"/>
  <c r="T129" i="5" s="1"/>
  <c r="W129" i="5"/>
  <c r="X129" i="5" s="1"/>
  <c r="Y129" i="5"/>
  <c r="AA129" i="5" s="1"/>
  <c r="W127" i="5"/>
  <c r="X127" i="5" s="1"/>
  <c r="S127" i="5"/>
  <c r="T127" i="5" s="1"/>
  <c r="U127" i="5" s="1"/>
  <c r="Y127" i="5"/>
  <c r="AA127" i="5" s="1"/>
  <c r="S125" i="5"/>
  <c r="T125" i="5" s="1"/>
  <c r="Y125" i="5"/>
  <c r="AA125" i="5" s="1"/>
  <c r="W125" i="5"/>
  <c r="X125" i="5" s="1"/>
  <c r="W123" i="5"/>
  <c r="X123" i="5" s="1"/>
  <c r="S123" i="5"/>
  <c r="Y123" i="5"/>
  <c r="AA123" i="5" s="1"/>
  <c r="Y121" i="5"/>
  <c r="AA121" i="5" s="1"/>
  <c r="S121" i="5"/>
  <c r="W121" i="5"/>
  <c r="X121" i="5" s="1"/>
  <c r="S119" i="5"/>
  <c r="T119" i="5" s="1"/>
  <c r="U119" i="5" s="1"/>
  <c r="Y119" i="5"/>
  <c r="AA119" i="5" s="1"/>
  <c r="W119" i="5"/>
  <c r="X119" i="5" s="1"/>
  <c r="S117" i="5"/>
  <c r="Y117" i="5"/>
  <c r="W117" i="5"/>
  <c r="V138" i="5"/>
  <c r="X138" i="5" s="1"/>
  <c r="S138" i="5"/>
  <c r="T138" i="5" s="1"/>
  <c r="Z138" i="5" s="1"/>
  <c r="AA138" i="5" s="1"/>
  <c r="S136" i="5"/>
  <c r="T136" i="5" s="1"/>
  <c r="Z136" i="5" s="1"/>
  <c r="AA136" i="5" s="1"/>
  <c r="V136" i="5"/>
  <c r="X136" i="5" s="1"/>
  <c r="S134" i="5"/>
  <c r="T134" i="5" s="1"/>
  <c r="Z134" i="5" s="1"/>
  <c r="AA134" i="5" s="1"/>
  <c r="V134" i="5"/>
  <c r="X134" i="5" s="1"/>
  <c r="W158" i="5"/>
  <c r="X158" i="5" s="1"/>
  <c r="T158" i="5"/>
  <c r="W156" i="5"/>
  <c r="T156" i="5"/>
  <c r="U156" i="5" s="1"/>
  <c r="W102" i="5"/>
  <c r="T102" i="5"/>
  <c r="W151" i="5"/>
  <c r="X151" i="5" s="1"/>
  <c r="T151" i="5"/>
  <c r="W95" i="5"/>
  <c r="T95" i="5"/>
  <c r="U95" i="5" s="1"/>
  <c r="W93" i="5"/>
  <c r="T93" i="5"/>
  <c r="W73" i="5"/>
  <c r="S73" i="5"/>
  <c r="Y73" i="5"/>
  <c r="W82" i="5"/>
  <c r="T82" i="5"/>
  <c r="U82" i="5" s="1"/>
  <c r="W78" i="5"/>
  <c r="T78" i="5"/>
  <c r="W65" i="5"/>
  <c r="X65" i="5" s="1"/>
  <c r="T65" i="5"/>
  <c r="W63" i="5"/>
  <c r="T63" i="5"/>
  <c r="W59" i="5"/>
  <c r="X59" i="5" s="1"/>
  <c r="T59" i="5"/>
  <c r="W57" i="5"/>
  <c r="X57" i="5" s="1"/>
  <c r="T57" i="5"/>
  <c r="T55" i="5"/>
  <c r="W55" i="5"/>
  <c r="X55" i="5" s="1"/>
  <c r="T53" i="5"/>
  <c r="W53" i="5"/>
  <c r="X53" i="5" s="1"/>
  <c r="W51" i="5"/>
  <c r="X51" i="5" s="1"/>
  <c r="T51" i="5"/>
  <c r="W49" i="5"/>
  <c r="T49" i="5"/>
  <c r="W45" i="5"/>
  <c r="X45" i="5" s="1"/>
  <c r="T45" i="5"/>
  <c r="W41" i="5"/>
  <c r="T41" i="5"/>
  <c r="T35" i="5"/>
  <c r="W35" i="5"/>
  <c r="T30" i="5"/>
  <c r="W30" i="5"/>
  <c r="X30" i="5" s="1"/>
  <c r="W32" i="5"/>
  <c r="T32" i="5"/>
  <c r="T33" i="5" s="1"/>
  <c r="T27" i="5"/>
  <c r="W27" i="5"/>
  <c r="W21" i="5"/>
  <c r="X21" i="5" s="1"/>
  <c r="T21" i="5"/>
  <c r="T19" i="5"/>
  <c r="W19" i="5"/>
  <c r="W15" i="5"/>
  <c r="X15" i="5" s="1"/>
  <c r="T15" i="5"/>
  <c r="T13" i="5"/>
  <c r="W13" i="5"/>
  <c r="X13" i="5" s="1"/>
  <c r="T11" i="5"/>
  <c r="W11" i="5"/>
  <c r="X11" i="5" s="1"/>
  <c r="W9" i="5"/>
  <c r="X9" i="5" s="1"/>
  <c r="T9" i="5"/>
  <c r="T38" i="5"/>
  <c r="T67" i="5"/>
  <c r="T113" i="5"/>
  <c r="Z113" i="5" s="1"/>
  <c r="AA113" i="5" s="1"/>
  <c r="T52" i="5"/>
  <c r="Z52" i="5" s="1"/>
  <c r="AA52" i="5" s="1"/>
  <c r="T70" i="5"/>
  <c r="T99" i="5"/>
  <c r="U99" i="5" s="1"/>
  <c r="U100" i="5" s="1"/>
  <c r="T184" i="5"/>
  <c r="Z184" i="5" s="1"/>
  <c r="AA184" i="5" s="1"/>
  <c r="T363" i="5"/>
  <c r="Z363" i="5" s="1"/>
  <c r="AA363" i="5" s="1"/>
  <c r="T357" i="5"/>
  <c r="T425" i="5"/>
  <c r="U425" i="5" s="1"/>
  <c r="U426" i="5" s="1"/>
  <c r="T653" i="5"/>
  <c r="Z653" i="5" s="1"/>
  <c r="AA653" i="5" s="1"/>
  <c r="T677" i="5"/>
  <c r="Z677" i="5" s="1"/>
  <c r="AA677" i="5" s="1"/>
  <c r="T700" i="5"/>
  <c r="T806" i="5"/>
  <c r="U806" i="5" s="1"/>
  <c r="T851" i="5"/>
  <c r="T877" i="5"/>
  <c r="Z877" i="5" s="1"/>
  <c r="AA877" i="5" s="1"/>
  <c r="T91" i="5"/>
  <c r="T331" i="5"/>
  <c r="Z331" i="5" s="1"/>
  <c r="T651" i="5"/>
  <c r="U651" i="5" s="1"/>
  <c r="W889" i="5"/>
  <c r="X889" i="5" s="1"/>
  <c r="T889" i="5"/>
  <c r="W887" i="5"/>
  <c r="X887" i="5" s="1"/>
  <c r="T887" i="5"/>
  <c r="W916" i="5"/>
  <c r="X916" i="5" s="1"/>
  <c r="Y916" i="5"/>
  <c r="AA916" i="5" s="1"/>
  <c r="S916" i="5"/>
  <c r="T916" i="5" s="1"/>
  <c r="U916" i="5" s="1"/>
  <c r="W923" i="5"/>
  <c r="X923" i="5" s="1"/>
  <c r="T923" i="5"/>
  <c r="U923" i="5" s="1"/>
  <c r="W922" i="5"/>
  <c r="X922" i="5" s="1"/>
  <c r="T922" i="5"/>
  <c r="S914" i="5"/>
  <c r="T914" i="5" s="1"/>
  <c r="W914" i="5"/>
  <c r="X914" i="5" s="1"/>
  <c r="Y914" i="5"/>
  <c r="AA914" i="5" s="1"/>
  <c r="S912" i="5"/>
  <c r="T912" i="5" s="1"/>
  <c r="U912" i="5" s="1"/>
  <c r="Y912" i="5"/>
  <c r="AA912" i="5" s="1"/>
  <c r="W912" i="5"/>
  <c r="X912" i="5" s="1"/>
  <c r="W910" i="5"/>
  <c r="X910" i="5" s="1"/>
  <c r="S910" i="5"/>
  <c r="T910" i="5" s="1"/>
  <c r="U910" i="5" s="1"/>
  <c r="Y910" i="5"/>
  <c r="AA910" i="5" s="1"/>
  <c r="W886" i="5"/>
  <c r="X886" i="5" s="1"/>
  <c r="T886" i="5"/>
  <c r="W908" i="5"/>
  <c r="X908" i="5" s="1"/>
  <c r="S908" i="5"/>
  <c r="T908" i="5" s="1"/>
  <c r="U908" i="5" s="1"/>
  <c r="Y908" i="5"/>
  <c r="AA908" i="5" s="1"/>
  <c r="W906" i="5"/>
  <c r="X906" i="5" s="1"/>
  <c r="S906" i="5"/>
  <c r="T906" i="5" s="1"/>
  <c r="U906" i="5" s="1"/>
  <c r="Y906" i="5"/>
  <c r="AA906" i="5" s="1"/>
  <c r="W885" i="5"/>
  <c r="X885" i="5" s="1"/>
  <c r="T885" i="5"/>
  <c r="U885" i="5" s="1"/>
  <c r="S903" i="5"/>
  <c r="W903" i="5"/>
  <c r="X903" i="5" s="1"/>
  <c r="Y903" i="5"/>
  <c r="AA903" i="5" s="1"/>
  <c r="W884" i="5"/>
  <c r="X884" i="5" s="1"/>
  <c r="T884" i="5"/>
  <c r="S901" i="5"/>
  <c r="W901" i="5"/>
  <c r="X901" i="5" s="1"/>
  <c r="Y901" i="5"/>
  <c r="AA901" i="5" s="1"/>
  <c r="W881" i="5"/>
  <c r="X881" i="5" s="1"/>
  <c r="T881" i="5"/>
  <c r="W879" i="5"/>
  <c r="X879" i="5" s="1"/>
  <c r="T879" i="5"/>
  <c r="W878" i="5"/>
  <c r="X878" i="5" s="1"/>
  <c r="T878" i="5"/>
  <c r="W930" i="5"/>
  <c r="T930" i="5"/>
  <c r="W876" i="5"/>
  <c r="X876" i="5" s="1"/>
  <c r="T876" i="5"/>
  <c r="W874" i="5"/>
  <c r="X874" i="5" s="1"/>
  <c r="T874" i="5"/>
  <c r="W894" i="5"/>
  <c r="X894" i="5" s="1"/>
  <c r="T894" i="5"/>
  <c r="W892" i="5"/>
  <c r="X892" i="5" s="1"/>
  <c r="T892" i="5"/>
  <c r="W921" i="5"/>
  <c r="T921" i="5"/>
  <c r="W870" i="5"/>
  <c r="T870" i="5"/>
  <c r="W864" i="5"/>
  <c r="X864" i="5" s="1"/>
  <c r="T864" i="5"/>
  <c r="W867" i="5"/>
  <c r="T867" i="5"/>
  <c r="U867" i="5" s="1"/>
  <c r="U868" i="5" s="1"/>
  <c r="W857" i="5"/>
  <c r="X857" i="5" s="1"/>
  <c r="T857" i="5"/>
  <c r="W855" i="5"/>
  <c r="X855" i="5" s="1"/>
  <c r="T855" i="5"/>
  <c r="W853" i="5"/>
  <c r="X853" i="5" s="1"/>
  <c r="T853" i="5"/>
  <c r="W826" i="5"/>
  <c r="X826" i="5" s="1"/>
  <c r="T826" i="5"/>
  <c r="W845" i="5"/>
  <c r="X845" i="5" s="1"/>
  <c r="T845" i="5"/>
  <c r="W830" i="5"/>
  <c r="X830" i="5" s="1"/>
  <c r="Y830" i="5"/>
  <c r="AA830" i="5" s="1"/>
  <c r="S830" i="5"/>
  <c r="T830" i="5" s="1"/>
  <c r="W842" i="5"/>
  <c r="X842" i="5" s="1"/>
  <c r="T842" i="5"/>
  <c r="W840" i="5"/>
  <c r="X840" i="5" s="1"/>
  <c r="T840" i="5"/>
  <c r="W838" i="5"/>
  <c r="X838" i="5" s="1"/>
  <c r="T838" i="5"/>
  <c r="W834" i="5"/>
  <c r="X834" i="5" s="1"/>
  <c r="T834" i="5"/>
  <c r="W832" i="5"/>
  <c r="T832" i="5"/>
  <c r="W822" i="5"/>
  <c r="X822" i="5" s="1"/>
  <c r="T822" i="5"/>
  <c r="W818" i="5"/>
  <c r="X818" i="5" s="1"/>
  <c r="T818" i="5"/>
  <c r="W814" i="5"/>
  <c r="T814" i="5"/>
  <c r="W807" i="5"/>
  <c r="X807" i="5" s="1"/>
  <c r="T807" i="5"/>
  <c r="W726" i="5"/>
  <c r="X726" i="5" s="1"/>
  <c r="T726" i="5"/>
  <c r="W792" i="5"/>
  <c r="X792" i="5" s="1"/>
  <c r="T792" i="5"/>
  <c r="W725" i="5"/>
  <c r="X725" i="5" s="1"/>
  <c r="T725" i="5"/>
  <c r="W721" i="5"/>
  <c r="X721" i="5" s="1"/>
  <c r="T721" i="5"/>
  <c r="W719" i="5"/>
  <c r="X719" i="5" s="1"/>
  <c r="T719" i="5"/>
  <c r="W790" i="5"/>
  <c r="X790" i="5" s="1"/>
  <c r="T790" i="5"/>
  <c r="W714" i="5"/>
  <c r="X714" i="5" s="1"/>
  <c r="T714" i="5"/>
  <c r="W712" i="5"/>
  <c r="X712" i="5" s="1"/>
  <c r="T712" i="5"/>
  <c r="U712" i="5" s="1"/>
  <c r="W710" i="5"/>
  <c r="X710" i="5" s="1"/>
  <c r="T710" i="5"/>
  <c r="W706" i="5"/>
  <c r="X706" i="5" s="1"/>
  <c r="T706" i="5"/>
  <c r="W704" i="5"/>
  <c r="X704" i="5" s="1"/>
  <c r="T704" i="5"/>
  <c r="W702" i="5"/>
  <c r="X702" i="5" s="1"/>
  <c r="T702" i="5"/>
  <c r="W698" i="5"/>
  <c r="X698" i="5" s="1"/>
  <c r="T698" i="5"/>
  <c r="W696" i="5"/>
  <c r="X696" i="5" s="1"/>
  <c r="T696" i="5"/>
  <c r="W694" i="5"/>
  <c r="X694" i="5" s="1"/>
  <c r="T694" i="5"/>
  <c r="W692" i="5"/>
  <c r="X692" i="5" s="1"/>
  <c r="T692" i="5"/>
  <c r="W690" i="5"/>
  <c r="X690" i="5" s="1"/>
  <c r="T690" i="5"/>
  <c r="W688" i="5"/>
  <c r="X688" i="5" s="1"/>
  <c r="T688" i="5"/>
  <c r="W684" i="5"/>
  <c r="X684" i="5" s="1"/>
  <c r="T684" i="5"/>
  <c r="W683" i="5"/>
  <c r="X683" i="5" s="1"/>
  <c r="T683" i="5"/>
  <c r="W798" i="5"/>
  <c r="X798" i="5" s="1"/>
  <c r="T798" i="5"/>
  <c r="W788" i="5"/>
  <c r="X788" i="5" s="1"/>
  <c r="T788" i="5"/>
  <c r="U788" i="5" s="1"/>
  <c r="W786" i="5"/>
  <c r="X786" i="5" s="1"/>
  <c r="T786" i="5"/>
  <c r="W679" i="5"/>
  <c r="X679" i="5" s="1"/>
  <c r="T679" i="5"/>
  <c r="W675" i="5"/>
  <c r="X675" i="5" s="1"/>
  <c r="T675" i="5"/>
  <c r="W755" i="5"/>
  <c r="X755" i="5" s="1"/>
  <c r="S755" i="5"/>
  <c r="T755" i="5" s="1"/>
  <c r="U755" i="5" s="1"/>
  <c r="Y755" i="5"/>
  <c r="AA755" i="5" s="1"/>
  <c r="W672" i="5"/>
  <c r="X672" i="5" s="1"/>
  <c r="T672" i="5"/>
  <c r="W670" i="5"/>
  <c r="X670" i="5" s="1"/>
  <c r="T670" i="5"/>
  <c r="W668" i="5"/>
  <c r="X668" i="5" s="1"/>
  <c r="T668" i="5"/>
  <c r="W666" i="5"/>
  <c r="X666" i="5" s="1"/>
  <c r="T666" i="5"/>
  <c r="U666" i="5" s="1"/>
  <c r="W662" i="5"/>
  <c r="X662" i="5" s="1"/>
  <c r="T662" i="5"/>
  <c r="W784" i="5"/>
  <c r="X784" i="5" s="1"/>
  <c r="T784" i="5"/>
  <c r="W782" i="5"/>
  <c r="X782" i="5" s="1"/>
  <c r="T782" i="5"/>
  <c r="W659" i="5"/>
  <c r="X659" i="5" s="1"/>
  <c r="T659" i="5"/>
  <c r="W657" i="5"/>
  <c r="X657" i="5" s="1"/>
  <c r="T657" i="5"/>
  <c r="W655" i="5"/>
  <c r="X655" i="5" s="1"/>
  <c r="T655" i="5"/>
  <c r="X651" i="5"/>
  <c r="W649" i="5"/>
  <c r="X649" i="5" s="1"/>
  <c r="T649" i="5"/>
  <c r="W779" i="5"/>
  <c r="X779" i="5" s="1"/>
  <c r="T779" i="5"/>
  <c r="W647" i="5"/>
  <c r="X647" i="5" s="1"/>
  <c r="T647" i="5"/>
  <c r="W645" i="5"/>
  <c r="T645" i="5"/>
  <c r="U645" i="5" s="1"/>
  <c r="W643" i="5"/>
  <c r="X643" i="5" s="1"/>
  <c r="T643" i="5"/>
  <c r="W641" i="5"/>
  <c r="X641" i="5" s="1"/>
  <c r="T641" i="5"/>
  <c r="W639" i="5"/>
  <c r="X639" i="5" s="1"/>
  <c r="T639" i="5"/>
  <c r="W637" i="5"/>
  <c r="X637" i="5" s="1"/>
  <c r="T637" i="5"/>
  <c r="W635" i="5"/>
  <c r="X635" i="5" s="1"/>
  <c r="T635" i="5"/>
  <c r="U635" i="5" s="1"/>
  <c r="W633" i="5"/>
  <c r="X633" i="5" s="1"/>
  <c r="T633" i="5"/>
  <c r="W631" i="5"/>
  <c r="X631" i="5" s="1"/>
  <c r="T631" i="5"/>
  <c r="U631" i="5" s="1"/>
  <c r="W629" i="5"/>
  <c r="X629" i="5" s="1"/>
  <c r="T629" i="5"/>
  <c r="W627" i="5"/>
  <c r="X627" i="5" s="1"/>
  <c r="T627" i="5"/>
  <c r="U627" i="5" s="1"/>
  <c r="W625" i="5"/>
  <c r="X625" i="5" s="1"/>
  <c r="T625" i="5"/>
  <c r="W623" i="5"/>
  <c r="X623" i="5" s="1"/>
  <c r="T623" i="5"/>
  <c r="W621" i="5"/>
  <c r="X621" i="5" s="1"/>
  <c r="T621" i="5"/>
  <c r="W619" i="5"/>
  <c r="X619" i="5" s="1"/>
  <c r="T619" i="5"/>
  <c r="W617" i="5"/>
  <c r="X617" i="5" s="1"/>
  <c r="T617" i="5"/>
  <c r="W741" i="5"/>
  <c r="X741" i="5" s="1"/>
  <c r="T741" i="5"/>
  <c r="U741" i="5" s="1"/>
  <c r="W615" i="5"/>
  <c r="X615" i="5" s="1"/>
  <c r="T615" i="5"/>
  <c r="W777" i="5"/>
  <c r="X777" i="5" s="1"/>
  <c r="T777" i="5"/>
  <c r="W775" i="5"/>
  <c r="X775" i="5" s="1"/>
  <c r="T775" i="5"/>
  <c r="W773" i="5"/>
  <c r="X773" i="5" s="1"/>
  <c r="T773" i="5"/>
  <c r="W771" i="5"/>
  <c r="X771" i="5" s="1"/>
  <c r="T771" i="5"/>
  <c r="W769" i="5"/>
  <c r="X769" i="5" s="1"/>
  <c r="T769" i="5"/>
  <c r="W614" i="5"/>
  <c r="X614" i="5" s="1"/>
  <c r="T614" i="5"/>
  <c r="W612" i="5"/>
  <c r="X612" i="5" s="1"/>
  <c r="T612" i="5"/>
  <c r="W610" i="5"/>
  <c r="X610" i="5" s="1"/>
  <c r="T610" i="5"/>
  <c r="W607" i="5"/>
  <c r="X607" i="5" s="1"/>
  <c r="T607" i="5"/>
  <c r="Y753" i="5"/>
  <c r="AA753" i="5" s="1"/>
  <c r="S753" i="5"/>
  <c r="T753" i="5" s="1"/>
  <c r="U753" i="5" s="1"/>
  <c r="W753" i="5"/>
  <c r="X753" i="5" s="1"/>
  <c r="S760" i="5"/>
  <c r="T760" i="5" s="1"/>
  <c r="Z760" i="5" s="1"/>
  <c r="AA760" i="5" s="1"/>
  <c r="V760" i="5"/>
  <c r="X760" i="5" s="1"/>
  <c r="W606" i="5"/>
  <c r="X606" i="5" s="1"/>
  <c r="T606" i="5"/>
  <c r="W604" i="5"/>
  <c r="X604" i="5" s="1"/>
  <c r="T604" i="5"/>
  <c r="W738" i="5"/>
  <c r="X738" i="5" s="1"/>
  <c r="T738" i="5"/>
  <c r="W601" i="5"/>
  <c r="X601" i="5" s="1"/>
  <c r="T601" i="5"/>
  <c r="W764" i="5"/>
  <c r="X764" i="5" s="1"/>
  <c r="T764" i="5"/>
  <c r="U764" i="5" s="1"/>
  <c r="W734" i="5"/>
  <c r="X734" i="5" s="1"/>
  <c r="T734" i="5"/>
  <c r="W597" i="5"/>
  <c r="X597" i="5" s="1"/>
  <c r="T597" i="5"/>
  <c r="W595" i="5"/>
  <c r="X595" i="5" s="1"/>
  <c r="T595" i="5"/>
  <c r="W746" i="5"/>
  <c r="X746" i="5" s="1"/>
  <c r="T746" i="5"/>
  <c r="U746" i="5" s="1"/>
  <c r="W733" i="5"/>
  <c r="X733" i="5" s="1"/>
  <c r="T733" i="5"/>
  <c r="S759" i="5"/>
  <c r="T759" i="5" s="1"/>
  <c r="Z759" i="5" s="1"/>
  <c r="AA759" i="5" s="1"/>
  <c r="V759" i="5"/>
  <c r="X759" i="5" s="1"/>
  <c r="W732" i="5"/>
  <c r="X732" i="5" s="1"/>
  <c r="T732" i="5"/>
  <c r="U732" i="5" s="1"/>
  <c r="W591" i="5"/>
  <c r="X591" i="5" s="1"/>
  <c r="T591" i="5"/>
  <c r="U591" i="5" s="1"/>
  <c r="W587" i="5"/>
  <c r="X587" i="5" s="1"/>
  <c r="Y587" i="5"/>
  <c r="AA587" i="5" s="1"/>
  <c r="S587" i="5"/>
  <c r="T587" i="5" s="1"/>
  <c r="U587" i="5" s="1"/>
  <c r="W559" i="5"/>
  <c r="T559" i="5"/>
  <c r="W576" i="5"/>
  <c r="X576" i="5" s="1"/>
  <c r="T576" i="5"/>
  <c r="U576" i="5" s="1"/>
  <c r="W574" i="5"/>
  <c r="X574" i="5" s="1"/>
  <c r="T574" i="5"/>
  <c r="U574" i="5" s="1"/>
  <c r="W586" i="5"/>
  <c r="S586" i="5"/>
  <c r="Y586" i="5"/>
  <c r="W572" i="5"/>
  <c r="X572" i="5" s="1"/>
  <c r="T572" i="5"/>
  <c r="W570" i="5"/>
  <c r="X570" i="5" s="1"/>
  <c r="T570" i="5"/>
  <c r="U570" i="5" s="1"/>
  <c r="W569" i="5"/>
  <c r="X569" i="5" s="1"/>
  <c r="T569" i="5"/>
  <c r="U569" i="5" s="1"/>
  <c r="W567" i="5"/>
  <c r="X567" i="5" s="1"/>
  <c r="T567" i="5"/>
  <c r="U567" i="5" s="1"/>
  <c r="W582" i="5"/>
  <c r="X582" i="5" s="1"/>
  <c r="T582" i="5"/>
  <c r="U582" i="5" s="1"/>
  <c r="W564" i="5"/>
  <c r="X564" i="5" s="1"/>
  <c r="T564" i="5"/>
  <c r="W562" i="5"/>
  <c r="X562" i="5" s="1"/>
  <c r="T562" i="5"/>
  <c r="U562" i="5" s="1"/>
  <c r="W556" i="5"/>
  <c r="T556" i="5"/>
  <c r="W550" i="5"/>
  <c r="X550" i="5" s="1"/>
  <c r="T550" i="5"/>
  <c r="U550" i="5" s="1"/>
  <c r="W548" i="5"/>
  <c r="X548" i="5" s="1"/>
  <c r="T548" i="5"/>
  <c r="U548" i="5" s="1"/>
  <c r="W517" i="5"/>
  <c r="X517" i="5" s="1"/>
  <c r="T517" i="5"/>
  <c r="U517" i="5" s="1"/>
  <c r="W515" i="5"/>
  <c r="X515" i="5" s="1"/>
  <c r="T515" i="5"/>
  <c r="U515" i="5" s="1"/>
  <c r="W526" i="5"/>
  <c r="X526" i="5" s="1"/>
  <c r="T526" i="5"/>
  <c r="W534" i="5"/>
  <c r="X534" i="5" s="1"/>
  <c r="S534" i="5"/>
  <c r="T534" i="5" s="1"/>
  <c r="U534" i="5" s="1"/>
  <c r="Y534" i="5"/>
  <c r="AA534" i="5" s="1"/>
  <c r="W532" i="5"/>
  <c r="X532" i="5" s="1"/>
  <c r="S532" i="5"/>
  <c r="T532" i="5" s="1"/>
  <c r="U532" i="5" s="1"/>
  <c r="Y532" i="5"/>
  <c r="AA532" i="5" s="1"/>
  <c r="Y530" i="5"/>
  <c r="AA530" i="5" s="1"/>
  <c r="S530" i="5"/>
  <c r="W530" i="5"/>
  <c r="X530" i="5" s="1"/>
  <c r="W528" i="5"/>
  <c r="S528" i="5"/>
  <c r="Y528" i="5"/>
  <c r="S540" i="5"/>
  <c r="T540" i="5" s="1"/>
  <c r="V540" i="5"/>
  <c r="X540" i="5" s="1"/>
  <c r="V538" i="5"/>
  <c r="X538" i="5" s="1"/>
  <c r="S538" i="5"/>
  <c r="T538" i="5" s="1"/>
  <c r="Z538" i="5" s="1"/>
  <c r="AA538" i="5" s="1"/>
  <c r="V536" i="5"/>
  <c r="S536" i="5"/>
  <c r="W513" i="5"/>
  <c r="X513" i="5" s="1"/>
  <c r="T513" i="5"/>
  <c r="U513" i="5" s="1"/>
  <c r="W511" i="5"/>
  <c r="X511" i="5" s="1"/>
  <c r="T511" i="5"/>
  <c r="U511" i="5" s="1"/>
  <c r="W509" i="5"/>
  <c r="X509" i="5" s="1"/>
  <c r="T509" i="5"/>
  <c r="W522" i="5"/>
  <c r="T522" i="5"/>
  <c r="W520" i="5"/>
  <c r="X520" i="5" s="1"/>
  <c r="T520" i="5"/>
  <c r="U520" i="5" s="1"/>
  <c r="W504" i="5"/>
  <c r="X504" i="5" s="1"/>
  <c r="T504" i="5"/>
  <c r="U504" i="5" s="1"/>
  <c r="W519" i="5"/>
  <c r="T519" i="5"/>
  <c r="W485" i="5"/>
  <c r="T485" i="5"/>
  <c r="W490" i="5"/>
  <c r="T490" i="5"/>
  <c r="T492" i="5" s="1"/>
  <c r="W466" i="5"/>
  <c r="X466" i="5" s="1"/>
  <c r="T466" i="5"/>
  <c r="U466" i="5" s="1"/>
  <c r="Y482" i="5"/>
  <c r="AA482" i="5" s="1"/>
  <c r="W482" i="5"/>
  <c r="X482" i="5" s="1"/>
  <c r="S482" i="5"/>
  <c r="T482" i="5" s="1"/>
  <c r="U482" i="5" s="1"/>
  <c r="W477" i="5"/>
  <c r="X477" i="5" s="1"/>
  <c r="T477" i="5"/>
  <c r="W475" i="5"/>
  <c r="X475" i="5" s="1"/>
  <c r="T475" i="5"/>
  <c r="U475" i="5" s="1"/>
  <c r="W473" i="5"/>
  <c r="X473" i="5" s="1"/>
  <c r="T473" i="5"/>
  <c r="U473" i="5" s="1"/>
  <c r="W471" i="5"/>
  <c r="X471" i="5" s="1"/>
  <c r="T471" i="5"/>
  <c r="W479" i="5"/>
  <c r="W480" i="5" s="1"/>
  <c r="T479" i="5"/>
  <c r="W462" i="5"/>
  <c r="X462" i="5" s="1"/>
  <c r="T462" i="5"/>
  <c r="W460" i="5"/>
  <c r="T460" i="5"/>
  <c r="W449" i="5"/>
  <c r="T449" i="5"/>
  <c r="W452" i="5"/>
  <c r="X452" i="5" s="1"/>
  <c r="Y452" i="5"/>
  <c r="AA452" i="5" s="1"/>
  <c r="S452" i="5"/>
  <c r="W415" i="5"/>
  <c r="T415" i="5"/>
  <c r="U415" i="5" s="1"/>
  <c r="S432" i="5"/>
  <c r="Y432" i="5"/>
  <c r="AA432" i="5" s="1"/>
  <c r="W432" i="5"/>
  <c r="X432" i="5" s="1"/>
  <c r="W446" i="5"/>
  <c r="T446" i="5"/>
  <c r="U446" i="5" s="1"/>
  <c r="W421" i="5"/>
  <c r="X421" i="5" s="1"/>
  <c r="T421" i="5"/>
  <c r="W427" i="5"/>
  <c r="T427" i="5"/>
  <c r="T428" i="5" s="1"/>
  <c r="W420" i="5"/>
  <c r="T420" i="5"/>
  <c r="U420" i="5" s="1"/>
  <c r="W429" i="5"/>
  <c r="T429" i="5"/>
  <c r="T430" i="5" s="1"/>
  <c r="W443" i="5"/>
  <c r="X443" i="5" s="1"/>
  <c r="T443" i="5"/>
  <c r="W441" i="5"/>
  <c r="X441" i="5" s="1"/>
  <c r="T441" i="5"/>
  <c r="U441" i="5" s="1"/>
  <c r="W439" i="5"/>
  <c r="T439" i="5"/>
  <c r="U439" i="5" s="1"/>
  <c r="W437" i="5"/>
  <c r="X437" i="5" s="1"/>
  <c r="T437" i="5"/>
  <c r="W417" i="5"/>
  <c r="T417" i="5"/>
  <c r="W407" i="5"/>
  <c r="X407" i="5" s="1"/>
  <c r="T407" i="5"/>
  <c r="S402" i="5"/>
  <c r="W402" i="5"/>
  <c r="X402" i="5" s="1"/>
  <c r="Y402" i="5"/>
  <c r="AA402" i="5" s="1"/>
  <c r="S401" i="5"/>
  <c r="T401" i="5" s="1"/>
  <c r="U401" i="5" s="1"/>
  <c r="Y401" i="5"/>
  <c r="AA401" i="5" s="1"/>
  <c r="W401" i="5"/>
  <c r="X401" i="5" s="1"/>
  <c r="Y399" i="5"/>
  <c r="AA399" i="5" s="1"/>
  <c r="W399" i="5"/>
  <c r="X399" i="5" s="1"/>
  <c r="S399" i="5"/>
  <c r="V404" i="5"/>
  <c r="S404" i="5"/>
  <c r="S405" i="5" s="1"/>
  <c r="W409" i="5"/>
  <c r="T409" i="5"/>
  <c r="T410" i="5" s="1"/>
  <c r="W390" i="5"/>
  <c r="X390" i="5" s="1"/>
  <c r="S390" i="5"/>
  <c r="Y390" i="5"/>
  <c r="AA390" i="5" s="1"/>
  <c r="W393" i="5"/>
  <c r="X393" i="5" s="1"/>
  <c r="T393" i="5"/>
  <c r="W370" i="5"/>
  <c r="X370" i="5" s="1"/>
  <c r="T370" i="5"/>
  <c r="S372" i="5"/>
  <c r="T372" i="5" s="1"/>
  <c r="T373" i="5" s="1"/>
  <c r="Y372" i="5"/>
  <c r="W372" i="5"/>
  <c r="W368" i="5"/>
  <c r="T368" i="5"/>
  <c r="U368" i="5" s="1"/>
  <c r="W381" i="5"/>
  <c r="T381" i="5"/>
  <c r="W375" i="5"/>
  <c r="T375" i="5"/>
  <c r="U375" i="5" s="1"/>
  <c r="W355" i="5"/>
  <c r="T355" i="5"/>
  <c r="T356" i="5" s="1"/>
  <c r="W339" i="5"/>
  <c r="X339" i="5" s="1"/>
  <c r="T339" i="5"/>
  <c r="W358" i="5"/>
  <c r="X358" i="5" s="1"/>
  <c r="T358" i="5"/>
  <c r="W349" i="5"/>
  <c r="X349" i="5" s="1"/>
  <c r="S349" i="5"/>
  <c r="Y349" i="5"/>
  <c r="AA349" i="5" s="1"/>
  <c r="S347" i="5"/>
  <c r="Y347" i="5"/>
  <c r="AA347" i="5" s="1"/>
  <c r="W347" i="5"/>
  <c r="X347" i="5" s="1"/>
  <c r="S345" i="5"/>
  <c r="Y345" i="5"/>
  <c r="AA345" i="5" s="1"/>
  <c r="W345" i="5"/>
  <c r="X345" i="5" s="1"/>
  <c r="Y343" i="5"/>
  <c r="AA343" i="5" s="1"/>
  <c r="W343" i="5"/>
  <c r="X343" i="5" s="1"/>
  <c r="S343" i="5"/>
  <c r="S342" i="5"/>
  <c r="Y342" i="5"/>
  <c r="W342" i="5"/>
  <c r="V352" i="5"/>
  <c r="X352" i="5" s="1"/>
  <c r="S352" i="5"/>
  <c r="W361" i="5"/>
  <c r="T361" i="5"/>
  <c r="W316" i="5"/>
  <c r="X316" i="5" s="1"/>
  <c r="T316" i="5"/>
  <c r="W314" i="5"/>
  <c r="X314" i="5" s="1"/>
  <c r="T314" i="5"/>
  <c r="W312" i="5"/>
  <c r="X312" i="5" s="1"/>
  <c r="T312" i="5"/>
  <c r="S325" i="5"/>
  <c r="Y325" i="5"/>
  <c r="AA325" i="5" s="1"/>
  <c r="W325" i="5"/>
  <c r="X325" i="5" s="1"/>
  <c r="Y323" i="5"/>
  <c r="AA323" i="5" s="1"/>
  <c r="W323" i="5"/>
  <c r="X323" i="5" s="1"/>
  <c r="S323" i="5"/>
  <c r="S321" i="5"/>
  <c r="Y321" i="5"/>
  <c r="AA321" i="5" s="1"/>
  <c r="W321" i="5"/>
  <c r="X321" i="5" s="1"/>
  <c r="W310" i="5"/>
  <c r="T310" i="5"/>
  <c r="U310" i="5" s="1"/>
  <c r="W308" i="5"/>
  <c r="X308" i="5" s="1"/>
  <c r="T308" i="5"/>
  <c r="W306" i="5"/>
  <c r="X306" i="5" s="1"/>
  <c r="T306" i="5"/>
  <c r="S319" i="5"/>
  <c r="Y319" i="5"/>
  <c r="AA319" i="5" s="1"/>
  <c r="W319" i="5"/>
  <c r="X319" i="5" s="1"/>
  <c r="V329" i="5"/>
  <c r="X329" i="5" s="1"/>
  <c r="S329" i="5"/>
  <c r="T329" i="5" s="1"/>
  <c r="Z329" i="5" s="1"/>
  <c r="AA329" i="5" s="1"/>
  <c r="W334" i="5"/>
  <c r="T334" i="5"/>
  <c r="U334" i="5" s="1"/>
  <c r="V328" i="5"/>
  <c r="S328" i="5"/>
  <c r="S330" i="5" s="1"/>
  <c r="W302" i="5"/>
  <c r="T302" i="5"/>
  <c r="T303" i="5" s="1"/>
  <c r="W234" i="5"/>
  <c r="T234" i="5"/>
  <c r="W282" i="5"/>
  <c r="X282" i="5" s="1"/>
  <c r="T282" i="5"/>
  <c r="W280" i="5"/>
  <c r="X280" i="5" s="1"/>
  <c r="T280" i="5"/>
  <c r="W268" i="5"/>
  <c r="X268" i="5" s="1"/>
  <c r="S268" i="5"/>
  <c r="Y268" i="5"/>
  <c r="AA268" i="5" s="1"/>
  <c r="S266" i="5"/>
  <c r="Y266" i="5"/>
  <c r="AA266" i="5" s="1"/>
  <c r="W266" i="5"/>
  <c r="X266" i="5" s="1"/>
  <c r="S264" i="5"/>
  <c r="Y264" i="5"/>
  <c r="AA264" i="5" s="1"/>
  <c r="W264" i="5"/>
  <c r="X264" i="5" s="1"/>
  <c r="W262" i="5"/>
  <c r="X262" i="5" s="1"/>
  <c r="Y262" i="5"/>
  <c r="AA262" i="5" s="1"/>
  <c r="S262" i="5"/>
  <c r="W260" i="5"/>
  <c r="X260" i="5" s="1"/>
  <c r="S260" i="5"/>
  <c r="Y260" i="5"/>
  <c r="AA260" i="5" s="1"/>
  <c r="S258" i="5"/>
  <c r="Y258" i="5"/>
  <c r="AA258" i="5" s="1"/>
  <c r="W258" i="5"/>
  <c r="X258" i="5" s="1"/>
  <c r="W256" i="5"/>
  <c r="X256" i="5" s="1"/>
  <c r="Y256" i="5"/>
  <c r="AA256" i="5" s="1"/>
  <c r="S256" i="5"/>
  <c r="S275" i="5"/>
  <c r="V275" i="5"/>
  <c r="X275" i="5" s="1"/>
  <c r="V273" i="5"/>
  <c r="X273" i="5" s="1"/>
  <c r="S273" i="5"/>
  <c r="W297" i="5"/>
  <c r="X297" i="5" s="1"/>
  <c r="T297" i="5"/>
  <c r="W295" i="5"/>
  <c r="X295" i="5" s="1"/>
  <c r="T295" i="5"/>
  <c r="W251" i="5"/>
  <c r="X251" i="5" s="1"/>
  <c r="T251" i="5"/>
  <c r="W249" i="5"/>
  <c r="T249" i="5"/>
  <c r="U249" i="5" s="1"/>
  <c r="Z245" i="5"/>
  <c r="AA245" i="5" s="1"/>
  <c r="S271" i="5"/>
  <c r="V271" i="5"/>
  <c r="X271" i="5" s="1"/>
  <c r="W240" i="5"/>
  <c r="X240" i="5" s="1"/>
  <c r="T240" i="5"/>
  <c r="W292" i="5"/>
  <c r="X292" i="5" s="1"/>
  <c r="T292" i="5"/>
  <c r="W290" i="5"/>
  <c r="T290" i="5"/>
  <c r="U290" i="5" s="1"/>
  <c r="W288" i="5"/>
  <c r="X288" i="5" s="1"/>
  <c r="T288" i="5"/>
  <c r="W286" i="5"/>
  <c r="T286" i="5"/>
  <c r="U286" i="5" s="1"/>
  <c r="W213" i="5"/>
  <c r="X213" i="5" s="1"/>
  <c r="T213" i="5"/>
  <c r="W211" i="5"/>
  <c r="T211" i="5"/>
  <c r="S227" i="5"/>
  <c r="W227" i="5"/>
  <c r="X227" i="5" s="1"/>
  <c r="Y227" i="5"/>
  <c r="AA227" i="5" s="1"/>
  <c r="S229" i="5"/>
  <c r="S230" i="5" s="1"/>
  <c r="V229" i="5"/>
  <c r="T223" i="5"/>
  <c r="W223" i="5"/>
  <c r="X223" i="5" s="1"/>
  <c r="W221" i="5"/>
  <c r="X221" i="5" s="1"/>
  <c r="T221" i="5"/>
  <c r="T219" i="5"/>
  <c r="W219" i="5"/>
  <c r="X219" i="5" s="1"/>
  <c r="T217" i="5"/>
  <c r="W217" i="5"/>
  <c r="X217" i="5" s="1"/>
  <c r="W215" i="5"/>
  <c r="T215" i="5"/>
  <c r="S203" i="5"/>
  <c r="T203" i="5" s="1"/>
  <c r="W203" i="5"/>
  <c r="X203" i="5" s="1"/>
  <c r="Y203" i="5"/>
  <c r="AA203" i="5" s="1"/>
  <c r="W208" i="5"/>
  <c r="T208" i="5"/>
  <c r="T209" i="5" s="1"/>
  <c r="T194" i="5"/>
  <c r="W194" i="5"/>
  <c r="X194" i="5" s="1"/>
  <c r="W192" i="5"/>
  <c r="X192" i="5" s="1"/>
  <c r="T192" i="5"/>
  <c r="T190" i="5"/>
  <c r="W190" i="5"/>
  <c r="X190" i="5" s="1"/>
  <c r="T198" i="5"/>
  <c r="W198" i="5"/>
  <c r="X198" i="5" s="1"/>
  <c r="W187" i="5"/>
  <c r="T187" i="5"/>
  <c r="T206" i="5"/>
  <c r="W206" i="5"/>
  <c r="X206" i="5" s="1"/>
  <c r="T196" i="5"/>
  <c r="W196" i="5"/>
  <c r="W175" i="5"/>
  <c r="T175" i="5"/>
  <c r="W183" i="5"/>
  <c r="X183" i="5" s="1"/>
  <c r="T183" i="5"/>
  <c r="T181" i="5"/>
  <c r="W181" i="5"/>
  <c r="X181" i="5" s="1"/>
  <c r="T179" i="5"/>
  <c r="W179" i="5"/>
  <c r="T171" i="5"/>
  <c r="W171" i="5"/>
  <c r="X171" i="5" s="1"/>
  <c r="T161" i="5"/>
  <c r="W161" i="5"/>
  <c r="T168" i="5"/>
  <c r="W168" i="5"/>
  <c r="X168" i="5" s="1"/>
  <c r="T166" i="5"/>
  <c r="W166" i="5"/>
  <c r="X166" i="5" s="1"/>
  <c r="W108" i="5"/>
  <c r="X108" i="5" s="1"/>
  <c r="T108" i="5"/>
  <c r="T106" i="5"/>
  <c r="W106" i="5"/>
  <c r="X106" i="5" s="1"/>
  <c r="W104" i="5"/>
  <c r="X104" i="5" s="1"/>
  <c r="T104" i="5"/>
  <c r="W115" i="5"/>
  <c r="X115" i="5" s="1"/>
  <c r="T115" i="5"/>
  <c r="W147" i="5"/>
  <c r="X147" i="5" s="1"/>
  <c r="T147" i="5"/>
  <c r="W145" i="5"/>
  <c r="X145" i="5" s="1"/>
  <c r="T145" i="5"/>
  <c r="T143" i="5"/>
  <c r="W143" i="5"/>
  <c r="X143" i="5" s="1"/>
  <c r="W141" i="5"/>
  <c r="T141" i="5"/>
  <c r="S130" i="5"/>
  <c r="T130" i="5" s="1"/>
  <c r="W130" i="5"/>
  <c r="X130" i="5" s="1"/>
  <c r="Y130" i="5"/>
  <c r="AA130" i="5" s="1"/>
  <c r="Y128" i="5"/>
  <c r="AA128" i="5" s="1"/>
  <c r="S128" i="5"/>
  <c r="T128" i="5" s="1"/>
  <c r="W128" i="5"/>
  <c r="X128" i="5" s="1"/>
  <c r="W126" i="5"/>
  <c r="X126" i="5" s="1"/>
  <c r="S126" i="5"/>
  <c r="T126" i="5" s="1"/>
  <c r="U126" i="5" s="1"/>
  <c r="Y126" i="5"/>
  <c r="AA126" i="5" s="1"/>
  <c r="S124" i="5"/>
  <c r="T124" i="5" s="1"/>
  <c r="Y124" i="5"/>
  <c r="AA124" i="5" s="1"/>
  <c r="W124" i="5"/>
  <c r="X124" i="5" s="1"/>
  <c r="S122" i="5"/>
  <c r="W122" i="5"/>
  <c r="X122" i="5" s="1"/>
  <c r="Y122" i="5"/>
  <c r="AA122" i="5" s="1"/>
  <c r="W120" i="5"/>
  <c r="X120" i="5" s="1"/>
  <c r="S120" i="5"/>
  <c r="T120" i="5" s="1"/>
  <c r="U120" i="5" s="1"/>
  <c r="Y120" i="5"/>
  <c r="AA120" i="5" s="1"/>
  <c r="S118" i="5"/>
  <c r="T118" i="5" s="1"/>
  <c r="U118" i="5" s="1"/>
  <c r="Y118" i="5"/>
  <c r="AA118" i="5" s="1"/>
  <c r="W118" i="5"/>
  <c r="X118" i="5" s="1"/>
  <c r="S139" i="5"/>
  <c r="V139" i="5"/>
  <c r="X139" i="5" s="1"/>
  <c r="V137" i="5"/>
  <c r="X137" i="5" s="1"/>
  <c r="S137" i="5"/>
  <c r="T137" i="5" s="1"/>
  <c r="Z137" i="5" s="1"/>
  <c r="AA137" i="5" s="1"/>
  <c r="S135" i="5"/>
  <c r="V135" i="5"/>
  <c r="X135" i="5" s="1"/>
  <c r="S133" i="5"/>
  <c r="T133" i="5" s="1"/>
  <c r="V133" i="5"/>
  <c r="W157" i="5"/>
  <c r="X157" i="5" s="1"/>
  <c r="T157" i="5"/>
  <c r="W155" i="5"/>
  <c r="X155" i="5" s="1"/>
  <c r="T155" i="5"/>
  <c r="T114" i="5"/>
  <c r="W114" i="5"/>
  <c r="X114" i="5" s="1"/>
  <c r="W112" i="5"/>
  <c r="X112" i="5" s="1"/>
  <c r="T112" i="5"/>
  <c r="W110" i="5"/>
  <c r="T110" i="5"/>
  <c r="T152" i="5"/>
  <c r="W152" i="5"/>
  <c r="X152" i="5" s="1"/>
  <c r="W96" i="5"/>
  <c r="X96" i="5" s="1"/>
  <c r="T96" i="5"/>
  <c r="T94" i="5"/>
  <c r="W94" i="5"/>
  <c r="X94" i="5" s="1"/>
  <c r="T86" i="5"/>
  <c r="W86" i="5"/>
  <c r="S74" i="5"/>
  <c r="T74" i="5" s="1"/>
  <c r="Y74" i="5"/>
  <c r="AA74" i="5" s="1"/>
  <c r="W74" i="5"/>
  <c r="X74" i="5" s="1"/>
  <c r="W71" i="5"/>
  <c r="X71" i="5" s="1"/>
  <c r="T71" i="5"/>
  <c r="W83" i="5"/>
  <c r="X83" i="5" s="1"/>
  <c r="T83" i="5"/>
  <c r="W81" i="5"/>
  <c r="X81" i="5" s="1"/>
  <c r="T81" i="5"/>
  <c r="T76" i="5"/>
  <c r="T77" i="5" s="1"/>
  <c r="W76" i="5"/>
  <c r="W64" i="5"/>
  <c r="X64" i="5" s="1"/>
  <c r="T64" i="5"/>
  <c r="T60" i="5"/>
  <c r="W60" i="5"/>
  <c r="X60" i="5" s="1"/>
  <c r="W58" i="5"/>
  <c r="T58" i="5"/>
  <c r="U58" i="5" s="1"/>
  <c r="T56" i="5"/>
  <c r="W56" i="5"/>
  <c r="X56" i="5" s="1"/>
  <c r="T50" i="5"/>
  <c r="U50" i="5" s="1"/>
  <c r="W50" i="5"/>
  <c r="T46" i="5"/>
  <c r="W46" i="5"/>
  <c r="X46" i="5" s="1"/>
  <c r="T44" i="5"/>
  <c r="W44" i="5"/>
  <c r="W25" i="5"/>
  <c r="S25" i="5"/>
  <c r="Y25" i="5"/>
  <c r="T29" i="5"/>
  <c r="W29" i="5"/>
  <c r="X29" i="5" s="1"/>
  <c r="W20" i="5"/>
  <c r="X20" i="5" s="1"/>
  <c r="T20" i="5"/>
  <c r="W16" i="5"/>
  <c r="X16" i="5" s="1"/>
  <c r="T16" i="5"/>
  <c r="W14" i="5"/>
  <c r="X14" i="5" s="1"/>
  <c r="T14" i="5"/>
  <c r="T10" i="5"/>
  <c r="U10" i="5" s="1"/>
  <c r="W10" i="5"/>
  <c r="T28" i="5"/>
  <c r="Z28" i="5" s="1"/>
  <c r="AA28" i="5" s="1"/>
  <c r="T22" i="5"/>
  <c r="T12" i="5"/>
  <c r="Z12" i="5" s="1"/>
  <c r="AA12" i="5" s="1"/>
  <c r="T54" i="5"/>
  <c r="Z54" i="5" s="1"/>
  <c r="AA54" i="5" s="1"/>
  <c r="T146" i="5"/>
  <c r="Z146" i="5" s="1"/>
  <c r="AA146" i="5" s="1"/>
  <c r="T107" i="5"/>
  <c r="Z107" i="5" s="1"/>
  <c r="AA107" i="5" s="1"/>
  <c r="X245" i="5"/>
  <c r="T150" i="5"/>
  <c r="T335" i="5"/>
  <c r="T191" i="5"/>
  <c r="Z191" i="5" s="1"/>
  <c r="AA191" i="5" s="1"/>
  <c r="T311" i="5"/>
  <c r="T247" i="5"/>
  <c r="T493" i="5"/>
  <c r="U493" i="5" s="1"/>
  <c r="U494" i="5" s="1"/>
  <c r="T524" i="5"/>
  <c r="T762" i="5"/>
  <c r="T580" i="5"/>
  <c r="U580" i="5" s="1"/>
  <c r="T599" i="5"/>
  <c r="Z599" i="5" s="1"/>
  <c r="AA599" i="5" s="1"/>
  <c r="T664" i="5"/>
  <c r="T686" i="5"/>
  <c r="Z686" i="5" s="1"/>
  <c r="AA686" i="5" s="1"/>
  <c r="T716" i="5"/>
  <c r="Z716" i="5" s="1"/>
  <c r="AA716" i="5" s="1"/>
  <c r="T836" i="5"/>
  <c r="Z836" i="5" s="1"/>
  <c r="AA836" i="5" s="1"/>
  <c r="T927" i="5"/>
  <c r="Z927" i="5" s="1"/>
  <c r="AA927" i="5" s="1"/>
  <c r="T423" i="5"/>
  <c r="T243" i="5"/>
  <c r="W8" i="5"/>
  <c r="T8" i="5"/>
  <c r="T66" i="5"/>
  <c r="T88" i="5"/>
  <c r="T89" i="5" s="1"/>
  <c r="T111" i="5"/>
  <c r="T220" i="5"/>
  <c r="T242" i="5"/>
  <c r="T362" i="5"/>
  <c r="Z362" i="5" s="1"/>
  <c r="AA362" i="5" s="1"/>
  <c r="T235" i="5"/>
  <c r="Z235" i="5" s="1"/>
  <c r="AA235" i="5" s="1"/>
  <c r="T377" i="5"/>
  <c r="T507" i="5"/>
  <c r="Z507" i="5" s="1"/>
  <c r="AA507" i="5" s="1"/>
  <c r="T528" i="5"/>
  <c r="T486" i="5"/>
  <c r="Z486" i="5" s="1"/>
  <c r="AA486" i="5" s="1"/>
  <c r="T729" i="5"/>
  <c r="U729" i="5" s="1"/>
  <c r="T739" i="5"/>
  <c r="T795" i="5"/>
  <c r="T801" i="5"/>
  <c r="Z801" i="5" s="1"/>
  <c r="AA801" i="5" s="1"/>
  <c r="T723" i="5"/>
  <c r="Z723" i="5" s="1"/>
  <c r="AA723" i="5" s="1"/>
  <c r="T825" i="5"/>
  <c r="T872" i="5"/>
  <c r="Z872" i="5" s="1"/>
  <c r="AA872" i="5" s="1"/>
  <c r="T731" i="5"/>
  <c r="Z731" i="5" s="1"/>
  <c r="AA731" i="5" s="1"/>
  <c r="T80" i="5"/>
  <c r="T379" i="5"/>
  <c r="AI241" i="5"/>
  <c r="AJ241" i="5" s="1"/>
  <c r="U477" i="5"/>
  <c r="U287" i="5"/>
  <c r="U165" i="5"/>
  <c r="U440" i="5"/>
  <c r="U743" i="5"/>
  <c r="U744" i="5" s="1"/>
  <c r="U526" i="5"/>
  <c r="U163" i="5"/>
  <c r="U164" i="5" s="1"/>
  <c r="U801" i="5" l="1"/>
  <c r="AI477" i="5"/>
  <c r="AJ477" i="5" s="1"/>
  <c r="Z610" i="5"/>
  <c r="AA610" i="5" s="1"/>
  <c r="Z614" i="5"/>
  <c r="AA614" i="5" s="1"/>
  <c r="Z771" i="5"/>
  <c r="AA771" i="5" s="1"/>
  <c r="Z775" i="5"/>
  <c r="AA775" i="5" s="1"/>
  <c r="Z617" i="5"/>
  <c r="AA617" i="5" s="1"/>
  <c r="Z621" i="5"/>
  <c r="AA621" i="5" s="1"/>
  <c r="Z625" i="5"/>
  <c r="AA625" i="5" s="1"/>
  <c r="Z629" i="5"/>
  <c r="AA629" i="5" s="1"/>
  <c r="Z637" i="5"/>
  <c r="AA637" i="5" s="1"/>
  <c r="Z641" i="5"/>
  <c r="AA641" i="5" s="1"/>
  <c r="Z675" i="5"/>
  <c r="AA675" i="5" s="1"/>
  <c r="Z786" i="5"/>
  <c r="AA786" i="5" s="1"/>
  <c r="Z798" i="5"/>
  <c r="AA798" i="5" s="1"/>
  <c r="Z684" i="5"/>
  <c r="AA684" i="5" s="1"/>
  <c r="Z698" i="5"/>
  <c r="AA698" i="5" s="1"/>
  <c r="Z704" i="5"/>
  <c r="AA704" i="5" s="1"/>
  <c r="Z710" i="5"/>
  <c r="AA710" i="5" s="1"/>
  <c r="Z714" i="5"/>
  <c r="AA714" i="5" s="1"/>
  <c r="Z726" i="5"/>
  <c r="AA726" i="5" s="1"/>
  <c r="Z822" i="5"/>
  <c r="AA822" i="5" s="1"/>
  <c r="Z834" i="5"/>
  <c r="AA834" i="5" s="1"/>
  <c r="Z857" i="5"/>
  <c r="AA857" i="5" s="1"/>
  <c r="Z894" i="5"/>
  <c r="AA894" i="5" s="1"/>
  <c r="Z878" i="5"/>
  <c r="AA878" i="5" s="1"/>
  <c r="Z881" i="5"/>
  <c r="AA881" i="5" s="1"/>
  <c r="AI595" i="5"/>
  <c r="AJ595" i="5" s="1"/>
  <c r="AI635" i="5"/>
  <c r="AJ635" i="5" s="1"/>
  <c r="AI784" i="5"/>
  <c r="AJ784" i="5" s="1"/>
  <c r="AI146" i="5"/>
  <c r="AJ146" i="5" s="1"/>
  <c r="AI180" i="5"/>
  <c r="AJ180" i="5" s="1"/>
  <c r="AI222" i="5"/>
  <c r="AJ222" i="5" s="1"/>
  <c r="AI22" i="5"/>
  <c r="AJ22" i="5" s="1"/>
  <c r="AI286" i="5"/>
  <c r="AJ286" i="5" s="1"/>
  <c r="AI732" i="5"/>
  <c r="AJ732" i="5" s="1"/>
  <c r="AI45" i="5"/>
  <c r="AJ45" i="5" s="1"/>
  <c r="T932" i="5"/>
  <c r="AI189" i="5"/>
  <c r="AJ189" i="5" s="1"/>
  <c r="AI438" i="5"/>
  <c r="AJ438" i="5" s="1"/>
  <c r="AI923" i="5"/>
  <c r="AJ923" i="5" s="1"/>
  <c r="AB588" i="5"/>
  <c r="AI627" i="5"/>
  <c r="AJ627" i="5" s="1"/>
  <c r="AI657" i="5"/>
  <c r="AJ657" i="5" s="1"/>
  <c r="AI786" i="5"/>
  <c r="AJ786" i="5" s="1"/>
  <c r="AI792" i="5"/>
  <c r="AJ792" i="5" s="1"/>
  <c r="AI419" i="5"/>
  <c r="AJ419" i="5" s="1"/>
  <c r="AI71" i="5"/>
  <c r="AJ71" i="5" s="1"/>
  <c r="U786" i="5"/>
  <c r="U12" i="5"/>
  <c r="U736" i="5"/>
  <c r="AF90" i="5"/>
  <c r="AI363" i="5"/>
  <c r="AJ363" i="5" s="1"/>
  <c r="AI181" i="5"/>
  <c r="AJ181" i="5" s="1"/>
  <c r="AI192" i="5"/>
  <c r="AJ192" i="5" s="1"/>
  <c r="AI223" i="5"/>
  <c r="AJ223" i="5" s="1"/>
  <c r="AI292" i="5"/>
  <c r="AJ292" i="5" s="1"/>
  <c r="AI731" i="5"/>
  <c r="AJ731" i="5" s="1"/>
  <c r="U546" i="5"/>
  <c r="AH589" i="5"/>
  <c r="AI509" i="5"/>
  <c r="AJ509" i="5" s="1"/>
  <c r="AI625" i="5"/>
  <c r="AJ625" i="5" s="1"/>
  <c r="AI641" i="5"/>
  <c r="AJ641" i="5" s="1"/>
  <c r="AI666" i="5"/>
  <c r="AJ666" i="5" s="1"/>
  <c r="AI702" i="5"/>
  <c r="AJ702" i="5" s="1"/>
  <c r="U836" i="5"/>
  <c r="U191" i="5"/>
  <c r="U184" i="5"/>
  <c r="T383" i="5"/>
  <c r="Z790" i="5"/>
  <c r="AA790" i="5" s="1"/>
  <c r="Z818" i="5"/>
  <c r="AA818" i="5" s="1"/>
  <c r="Z838" i="5"/>
  <c r="AA838" i="5" s="1"/>
  <c r="T98" i="5"/>
  <c r="AI95" i="5"/>
  <c r="AJ95" i="5" s="1"/>
  <c r="AI156" i="5"/>
  <c r="AJ156" i="5" s="1"/>
  <c r="AI172" i="5"/>
  <c r="AJ172" i="5" s="1"/>
  <c r="Z766" i="5"/>
  <c r="AA766" i="5" s="1"/>
  <c r="AI723" i="5"/>
  <c r="AJ723" i="5" s="1"/>
  <c r="AI836" i="5"/>
  <c r="AJ836" i="5" s="1"/>
  <c r="AI859" i="5"/>
  <c r="AJ859" i="5" s="1"/>
  <c r="AI877" i="5"/>
  <c r="AJ877" i="5" s="1"/>
  <c r="AI240" i="5"/>
  <c r="AJ240" i="5" s="1"/>
  <c r="AI655" i="5"/>
  <c r="AJ655" i="5" s="1"/>
  <c r="U97" i="5"/>
  <c r="U881" i="5"/>
  <c r="U180" i="5"/>
  <c r="T153" i="5"/>
  <c r="Z734" i="5"/>
  <c r="AA734" i="5" s="1"/>
  <c r="Z601" i="5"/>
  <c r="AA601" i="5" s="1"/>
  <c r="Z604" i="5"/>
  <c r="AA604" i="5" s="1"/>
  <c r="Z470" i="5"/>
  <c r="AA470" i="5" s="1"/>
  <c r="Y484" i="5"/>
  <c r="U236" i="5"/>
  <c r="AB330" i="5"/>
  <c r="AI106" i="5"/>
  <c r="AJ106" i="5" s="1"/>
  <c r="AI194" i="5"/>
  <c r="AJ194" i="5" s="1"/>
  <c r="AI420" i="5"/>
  <c r="AJ420" i="5" s="1"/>
  <c r="AI216" i="5"/>
  <c r="AJ216" i="5" s="1"/>
  <c r="AI221" i="5"/>
  <c r="AJ221" i="5" s="1"/>
  <c r="AI290" i="5"/>
  <c r="AJ290" i="5" s="1"/>
  <c r="U661" i="5"/>
  <c r="U278" i="5"/>
  <c r="U486" i="5"/>
  <c r="Y589" i="5"/>
  <c r="Z655" i="5"/>
  <c r="AA655" i="5" s="1"/>
  <c r="Z659" i="5"/>
  <c r="AA659" i="5" s="1"/>
  <c r="Z666" i="5"/>
  <c r="AA666" i="5" s="1"/>
  <c r="Z670" i="5"/>
  <c r="AA670" i="5" s="1"/>
  <c r="Z887" i="5"/>
  <c r="AA887" i="5" s="1"/>
  <c r="Z158" i="5"/>
  <c r="AA158" i="5" s="1"/>
  <c r="W173" i="5"/>
  <c r="T747" i="5"/>
  <c r="AI220" i="5"/>
  <c r="AJ220" i="5" s="1"/>
  <c r="AI566" i="5"/>
  <c r="AJ566" i="5" s="1"/>
  <c r="AI598" i="5"/>
  <c r="AJ598" i="5" s="1"/>
  <c r="AI608" i="5"/>
  <c r="AJ608" i="5" s="1"/>
  <c r="AI776" i="5"/>
  <c r="AJ776" i="5" s="1"/>
  <c r="AI626" i="5"/>
  <c r="AJ626" i="5" s="1"/>
  <c r="AI780" i="5"/>
  <c r="AJ780" i="5" s="1"/>
  <c r="AI673" i="5"/>
  <c r="AJ673" i="5" s="1"/>
  <c r="AI155" i="5"/>
  <c r="AJ155" i="5" s="1"/>
  <c r="AB535" i="5"/>
  <c r="AB544" i="5" s="1"/>
  <c r="AI604" i="5"/>
  <c r="AJ604" i="5" s="1"/>
  <c r="AI614" i="5"/>
  <c r="AJ614" i="5" s="1"/>
  <c r="Z199" i="5"/>
  <c r="AA199" i="5" s="1"/>
  <c r="AI712" i="5"/>
  <c r="AJ712" i="5" s="1"/>
  <c r="AI59" i="5"/>
  <c r="AJ59" i="5" s="1"/>
  <c r="AI107" i="5"/>
  <c r="AJ107" i="5" s="1"/>
  <c r="AI313" i="5"/>
  <c r="AJ313" i="5" s="1"/>
  <c r="AI79" i="5"/>
  <c r="AJ79" i="5" s="1"/>
  <c r="AI375" i="5"/>
  <c r="AJ375" i="5" s="1"/>
  <c r="AI423" i="5"/>
  <c r="AJ423" i="5" s="1"/>
  <c r="T802" i="5"/>
  <c r="AB484" i="5"/>
  <c r="AI525" i="5"/>
  <c r="AJ525" i="5" s="1"/>
  <c r="AB354" i="5"/>
  <c r="AI249" i="5"/>
  <c r="AJ249" i="5" s="1"/>
  <c r="U681" i="5"/>
  <c r="U235" i="5"/>
  <c r="S535" i="5"/>
  <c r="S544" i="5" s="1"/>
  <c r="W159" i="5"/>
  <c r="T408" i="5"/>
  <c r="T919" i="5"/>
  <c r="Z919" i="5" s="1"/>
  <c r="AI526" i="5"/>
  <c r="AJ526" i="5" s="1"/>
  <c r="AI564" i="5"/>
  <c r="AJ564" i="5" s="1"/>
  <c r="AB403" i="5"/>
  <c r="AI20" i="5"/>
  <c r="AJ20" i="5" s="1"/>
  <c r="W828" i="5"/>
  <c r="AB497" i="5"/>
  <c r="AB589" i="5"/>
  <c r="Z795" i="5"/>
  <c r="T799" i="5"/>
  <c r="U528" i="5"/>
  <c r="Z762" i="5"/>
  <c r="T794" i="5"/>
  <c r="T25" i="5"/>
  <c r="U25" i="5" s="1"/>
  <c r="U26" i="5" s="1"/>
  <c r="S26" i="5"/>
  <c r="S34" i="5" s="1"/>
  <c r="X76" i="5"/>
  <c r="X77" i="5" s="1"/>
  <c r="W77" i="5"/>
  <c r="T87" i="5"/>
  <c r="T90" i="5" s="1"/>
  <c r="X110" i="5"/>
  <c r="X116" i="5" s="1"/>
  <c r="W116" i="5"/>
  <c r="X175" i="5"/>
  <c r="W176" i="5"/>
  <c r="X208" i="5"/>
  <c r="X209" i="5" s="1"/>
  <c r="W209" i="5"/>
  <c r="T214" i="5"/>
  <c r="X372" i="5"/>
  <c r="X373" i="5" s="1"/>
  <c r="W373" i="5"/>
  <c r="X429" i="5"/>
  <c r="X430" i="5" s="1"/>
  <c r="W430" i="5"/>
  <c r="X427" i="5"/>
  <c r="X428" i="5" s="1"/>
  <c r="W428" i="5"/>
  <c r="X460" i="5"/>
  <c r="W464" i="5"/>
  <c r="W463" i="5"/>
  <c r="T487" i="5"/>
  <c r="T527" i="5"/>
  <c r="T536" i="5"/>
  <c r="U536" i="5" s="1"/>
  <c r="S543" i="5"/>
  <c r="U559" i="5"/>
  <c r="T560" i="5"/>
  <c r="Z814" i="5"/>
  <c r="T815" i="5"/>
  <c r="T816" i="5"/>
  <c r="Z921" i="5"/>
  <c r="T925" i="5"/>
  <c r="T72" i="5"/>
  <c r="T39" i="5"/>
  <c r="T40" i="5"/>
  <c r="X32" i="5"/>
  <c r="X33" i="5" s="1"/>
  <c r="W33" i="5"/>
  <c r="T36" i="5"/>
  <c r="T37" i="5"/>
  <c r="X117" i="5"/>
  <c r="X132" i="5" s="1"/>
  <c r="W132" i="5"/>
  <c r="X205" i="5"/>
  <c r="X207" i="5" s="1"/>
  <c r="W207" i="5"/>
  <c r="S204" i="5"/>
  <c r="S210" i="5" s="1"/>
  <c r="AA226" i="5"/>
  <c r="AA228" i="5" s="1"/>
  <c r="Y228" i="5"/>
  <c r="Y233" i="5" s="1"/>
  <c r="X239" i="5"/>
  <c r="W252" i="5"/>
  <c r="X294" i="5"/>
  <c r="X298" i="5" s="1"/>
  <c r="W298" i="5"/>
  <c r="T284" i="5"/>
  <c r="X333" i="5"/>
  <c r="W336" i="5"/>
  <c r="X318" i="5"/>
  <c r="X327" i="5" s="1"/>
  <c r="W327" i="5"/>
  <c r="T351" i="5"/>
  <c r="S354" i="5"/>
  <c r="X384" i="5"/>
  <c r="X385" i="5" s="1"/>
  <c r="W385" i="5"/>
  <c r="X389" i="5"/>
  <c r="X391" i="5" s="1"/>
  <c r="W391" i="5"/>
  <c r="S403" i="5"/>
  <c r="S413" i="5" s="1"/>
  <c r="X414" i="5"/>
  <c r="W416" i="5"/>
  <c r="X445" i="5"/>
  <c r="W447" i="5"/>
  <c r="U451" i="5"/>
  <c r="X457" i="5"/>
  <c r="W458" i="5"/>
  <c r="W459" i="5"/>
  <c r="T478" i="5"/>
  <c r="Z472" i="5"/>
  <c r="AA472" i="5" s="1"/>
  <c r="S483" i="5"/>
  <c r="S484" i="5"/>
  <c r="X498" i="5"/>
  <c r="W499" i="5"/>
  <c r="W500" i="5"/>
  <c r="X553" i="5"/>
  <c r="W554" i="5"/>
  <c r="W555" i="5"/>
  <c r="X590" i="5"/>
  <c r="W592" i="5"/>
  <c r="W593" i="5"/>
  <c r="X758" i="5"/>
  <c r="X761" i="5" s="1"/>
  <c r="V761" i="5"/>
  <c r="V805" i="5" s="1"/>
  <c r="X748" i="5"/>
  <c r="X757" i="5" s="1"/>
  <c r="W757" i="5"/>
  <c r="X817" i="5"/>
  <c r="W823" i="5"/>
  <c r="W824" i="5"/>
  <c r="X829" i="5"/>
  <c r="X831" i="5" s="1"/>
  <c r="W831" i="5"/>
  <c r="AA899" i="5"/>
  <c r="AA918" i="5" s="1"/>
  <c r="Y918" i="5"/>
  <c r="AD86" i="5"/>
  <c r="AC87" i="5"/>
  <c r="AC90" i="5" s="1"/>
  <c r="AD27" i="5"/>
  <c r="AD31" i="5" s="1"/>
  <c r="AC31" i="5"/>
  <c r="AD41" i="5"/>
  <c r="AC43" i="5"/>
  <c r="AC42" i="5"/>
  <c r="AD63" i="5"/>
  <c r="AC68" i="5"/>
  <c r="AC69" i="5"/>
  <c r="AD88" i="5"/>
  <c r="AD89" i="5" s="1"/>
  <c r="AC89" i="5"/>
  <c r="AD91" i="5"/>
  <c r="AC92" i="5"/>
  <c r="AG165" i="5"/>
  <c r="AG169" i="5" s="1"/>
  <c r="AF169" i="5"/>
  <c r="AJ202" i="5"/>
  <c r="AJ204" i="5" s="1"/>
  <c r="AH204" i="5"/>
  <c r="AH210" i="5" s="1"/>
  <c r="AG285" i="5"/>
  <c r="AG293" i="5" s="1"/>
  <c r="AF293" i="5"/>
  <c r="AI248" i="5"/>
  <c r="AJ248" i="5" s="1"/>
  <c r="AD333" i="5"/>
  <c r="AD336" i="5" s="1"/>
  <c r="AC336" i="5"/>
  <c r="AD374" i="5"/>
  <c r="AD380" i="5" s="1"/>
  <c r="AC380" i="5"/>
  <c r="AG457" i="5"/>
  <c r="AF458" i="5"/>
  <c r="AF459" i="5"/>
  <c r="AD545" i="5"/>
  <c r="AC551" i="5"/>
  <c r="AC552" i="5"/>
  <c r="AI565" i="5"/>
  <c r="AJ565" i="5" s="1"/>
  <c r="AD594" i="5"/>
  <c r="AC728" i="5"/>
  <c r="AI602" i="5"/>
  <c r="AJ602" i="5" s="1"/>
  <c r="AI618" i="5"/>
  <c r="AJ618" i="5" s="1"/>
  <c r="AI638" i="5"/>
  <c r="AJ638" i="5" s="1"/>
  <c r="AI783" i="5"/>
  <c r="AJ783" i="5" s="1"/>
  <c r="AI789" i="5"/>
  <c r="AJ789" i="5" s="1"/>
  <c r="AI699" i="5"/>
  <c r="AJ699" i="5" s="1"/>
  <c r="AI722" i="5"/>
  <c r="AJ722" i="5" s="1"/>
  <c r="AI835" i="5"/>
  <c r="AJ835" i="5" s="1"/>
  <c r="AI875" i="5"/>
  <c r="AJ875" i="5" s="1"/>
  <c r="U859" i="5"/>
  <c r="AD44" i="5"/>
  <c r="AC47" i="5"/>
  <c r="AC48" i="5"/>
  <c r="AG404" i="5"/>
  <c r="AG405" i="5" s="1"/>
  <c r="AE405" i="5"/>
  <c r="AE413" i="5" s="1"/>
  <c r="AC328" i="5"/>
  <c r="AC330" i="5" s="1"/>
  <c r="AG355" i="5"/>
  <c r="AG356" i="5" s="1"/>
  <c r="AF356" i="5"/>
  <c r="AD519" i="5"/>
  <c r="AD521" i="5" s="1"/>
  <c r="AC521" i="5"/>
  <c r="AD762" i="5"/>
  <c r="AD794" i="5" s="1"/>
  <c r="AC794" i="5"/>
  <c r="AG870" i="5"/>
  <c r="AF890" i="5"/>
  <c r="AG930" i="5"/>
  <c r="AG932" i="5" s="1"/>
  <c r="AF932" i="5"/>
  <c r="AG150" i="5"/>
  <c r="AG153" i="5" s="1"/>
  <c r="AF153" i="5"/>
  <c r="AG302" i="5"/>
  <c r="AG303" i="5" s="1"/>
  <c r="AF303" i="5"/>
  <c r="AD460" i="5"/>
  <c r="AC463" i="5"/>
  <c r="AC464" i="5"/>
  <c r="AD522" i="5"/>
  <c r="AD527" i="5" s="1"/>
  <c r="AC527" i="5"/>
  <c r="AI562" i="5"/>
  <c r="AJ562" i="5" s="1"/>
  <c r="AG586" i="5"/>
  <c r="AG588" i="5" s="1"/>
  <c r="AF588" i="5"/>
  <c r="AI738" i="5"/>
  <c r="AJ738" i="5" s="1"/>
  <c r="AI777" i="5"/>
  <c r="AJ777" i="5" s="1"/>
  <c r="AI649" i="5"/>
  <c r="AJ649" i="5" s="1"/>
  <c r="AC73" i="5"/>
  <c r="AB75" i="5"/>
  <c r="AB85" i="5" s="1"/>
  <c r="AI212" i="5"/>
  <c r="AJ212" i="5" s="1"/>
  <c r="AI364" i="5"/>
  <c r="AJ364" i="5" s="1"/>
  <c r="AD367" i="5"/>
  <c r="AC371" i="5"/>
  <c r="AG398" i="5"/>
  <c r="AG403" i="5" s="1"/>
  <c r="AF403" i="5"/>
  <c r="AD435" i="5"/>
  <c r="AD444" i="5" s="1"/>
  <c r="AC444" i="5"/>
  <c r="AG414" i="5"/>
  <c r="AF416" i="5"/>
  <c r="AG590" i="5"/>
  <c r="AF592" i="5"/>
  <c r="AF593" i="5"/>
  <c r="AG748" i="5"/>
  <c r="AG757" i="5" s="1"/>
  <c r="AF757" i="5"/>
  <c r="AD817" i="5"/>
  <c r="AC823" i="5"/>
  <c r="AC824" i="5"/>
  <c r="AJ899" i="5"/>
  <c r="AJ918" i="5" s="1"/>
  <c r="AH918" i="5"/>
  <c r="AH933" i="5" s="1"/>
  <c r="AD215" i="5"/>
  <c r="AD225" i="5" s="1"/>
  <c r="AC225" i="5"/>
  <c r="AG361" i="5"/>
  <c r="AG365" i="5" s="1"/>
  <c r="AF365" i="5"/>
  <c r="AJ372" i="5"/>
  <c r="AJ373" i="5" s="1"/>
  <c r="AH373" i="5"/>
  <c r="AH386" i="5" s="1"/>
  <c r="AD409" i="5"/>
  <c r="AC410" i="5"/>
  <c r="AG449" i="5"/>
  <c r="AG450" i="5" s="1"/>
  <c r="AF450" i="5"/>
  <c r="AG485" i="5"/>
  <c r="AF487" i="5"/>
  <c r="AG559" i="5"/>
  <c r="AG560" i="5" s="1"/>
  <c r="AF560" i="5"/>
  <c r="AG867" i="5"/>
  <c r="AG868" i="5" s="1"/>
  <c r="AF868" i="5"/>
  <c r="AI887" i="5"/>
  <c r="AJ887" i="5" s="1"/>
  <c r="AI224" i="5"/>
  <c r="AJ224" i="5" s="1"/>
  <c r="AI289" i="5"/>
  <c r="AJ289" i="5" s="1"/>
  <c r="AI244" i="5"/>
  <c r="AJ244" i="5" s="1"/>
  <c r="AG255" i="5"/>
  <c r="AG269" i="5" s="1"/>
  <c r="AF269" i="5"/>
  <c r="AI311" i="5"/>
  <c r="AJ311" i="5" s="1"/>
  <c r="AJ389" i="5"/>
  <c r="AJ391" i="5" s="1"/>
  <c r="AH391" i="5"/>
  <c r="AH395" i="5" s="1"/>
  <c r="AG411" i="5"/>
  <c r="AG412" i="5" s="1"/>
  <c r="AF412" i="5"/>
  <c r="AG425" i="5"/>
  <c r="AG426" i="5" s="1"/>
  <c r="AF426" i="5"/>
  <c r="AG451" i="5"/>
  <c r="AG453" i="5" s="1"/>
  <c r="AF453" i="5"/>
  <c r="AG469" i="5"/>
  <c r="AG478" i="5" s="1"/>
  <c r="AF478" i="5"/>
  <c r="AG501" i="5"/>
  <c r="AG502" i="5" s="1"/>
  <c r="AF502" i="5"/>
  <c r="AD745" i="5"/>
  <c r="AD747" i="5" s="1"/>
  <c r="AC747" i="5"/>
  <c r="AD848" i="5"/>
  <c r="AD849" i="5" s="1"/>
  <c r="AC849" i="5"/>
  <c r="AG891" i="5"/>
  <c r="AG896" i="5" s="1"/>
  <c r="AF896" i="5"/>
  <c r="AI370" i="5"/>
  <c r="AJ370" i="5" s="1"/>
  <c r="AI511" i="5"/>
  <c r="AJ511" i="5" s="1"/>
  <c r="AD814" i="5"/>
  <c r="AC815" i="5"/>
  <c r="AC816" i="5"/>
  <c r="AD35" i="5"/>
  <c r="AC37" i="5"/>
  <c r="AC36" i="5"/>
  <c r="AI51" i="5"/>
  <c r="AJ51" i="5" s="1"/>
  <c r="AD93" i="5"/>
  <c r="AC98" i="5"/>
  <c r="AG154" i="5"/>
  <c r="AG159" i="5" s="1"/>
  <c r="AF159" i="5"/>
  <c r="AB132" i="5"/>
  <c r="AI103" i="5"/>
  <c r="AJ103" i="5" s="1"/>
  <c r="AI188" i="5"/>
  <c r="AJ188" i="5" s="1"/>
  <c r="AG226" i="5"/>
  <c r="AG228" i="5" s="1"/>
  <c r="AF228" i="5"/>
  <c r="AD277" i="5"/>
  <c r="AD284" i="5" s="1"/>
  <c r="AC284" i="5"/>
  <c r="AD300" i="5"/>
  <c r="AD301" i="5" s="1"/>
  <c r="AC301" i="5"/>
  <c r="AC304" i="5" s="1"/>
  <c r="AG338" i="5"/>
  <c r="AG341" i="5" s="1"/>
  <c r="AF341" i="5"/>
  <c r="AD387" i="5"/>
  <c r="AC388" i="5"/>
  <c r="AD445" i="5"/>
  <c r="AD447" i="5" s="1"/>
  <c r="AC447" i="5"/>
  <c r="AJ829" i="5"/>
  <c r="AJ831" i="5" s="1"/>
  <c r="AH831" i="5"/>
  <c r="AH850" i="5" s="1"/>
  <c r="AG897" i="5"/>
  <c r="AG898" i="5" s="1"/>
  <c r="AF898" i="5"/>
  <c r="AD76" i="5"/>
  <c r="AC77" i="5"/>
  <c r="AI96" i="5"/>
  <c r="AJ96" i="5" s="1"/>
  <c r="AI157" i="5"/>
  <c r="AJ157" i="5" s="1"/>
  <c r="AD141" i="5"/>
  <c r="AC149" i="5"/>
  <c r="AD196" i="5"/>
  <c r="AC201" i="5"/>
  <c r="AD234" i="5"/>
  <c r="AC238" i="5"/>
  <c r="AC342" i="5"/>
  <c r="AB350" i="5"/>
  <c r="AD429" i="5"/>
  <c r="AD430" i="5" s="1"/>
  <c r="AC430" i="5"/>
  <c r="AG479" i="5"/>
  <c r="AG480" i="5" s="1"/>
  <c r="AF480" i="5"/>
  <c r="AD490" i="5"/>
  <c r="AD492" i="5" s="1"/>
  <c r="AC492" i="5"/>
  <c r="AD580" i="5"/>
  <c r="AD585" i="5" s="1"/>
  <c r="AC585" i="5"/>
  <c r="T159" i="5"/>
  <c r="X92" i="5"/>
  <c r="X799" i="5"/>
  <c r="AF195" i="5"/>
  <c r="W862" i="5"/>
  <c r="Z743" i="5"/>
  <c r="T744" i="5"/>
  <c r="W72" i="5"/>
  <c r="X808" i="5"/>
  <c r="W794" i="5"/>
  <c r="T920" i="5"/>
  <c r="X897" i="5"/>
  <c r="X898" i="5" s="1"/>
  <c r="W898" i="5"/>
  <c r="AG102" i="5"/>
  <c r="AF109" i="5"/>
  <c r="AC202" i="5"/>
  <c r="AC204" i="5" s="1"/>
  <c r="AB204" i="5"/>
  <c r="AB210" i="5" s="1"/>
  <c r="AJ318" i="5"/>
  <c r="AJ327" i="5" s="1"/>
  <c r="AH327" i="5"/>
  <c r="AH337" i="5" s="1"/>
  <c r="AD465" i="5"/>
  <c r="AC468" i="5"/>
  <c r="AG545" i="5"/>
  <c r="AF551" i="5"/>
  <c r="AF552" i="5"/>
  <c r="AG44" i="5"/>
  <c r="AF47" i="5"/>
  <c r="AF48" i="5"/>
  <c r="AD208" i="5"/>
  <c r="AD209" i="5" s="1"/>
  <c r="AC209" i="5"/>
  <c r="AD355" i="5"/>
  <c r="AD356" i="5" s="1"/>
  <c r="AC356" i="5"/>
  <c r="AG417" i="5"/>
  <c r="AG424" i="5" s="1"/>
  <c r="AF424" i="5"/>
  <c r="AD493" i="5"/>
  <c r="AD494" i="5" s="1"/>
  <c r="AC494" i="5"/>
  <c r="AG528" i="5"/>
  <c r="AG535" i="5" s="1"/>
  <c r="AF535" i="5"/>
  <c r="AG762" i="5"/>
  <c r="AG794" i="5" s="1"/>
  <c r="AF794" i="5"/>
  <c r="AD870" i="5"/>
  <c r="AC890" i="5"/>
  <c r="AG73" i="5"/>
  <c r="AG75" i="5" s="1"/>
  <c r="AF75" i="5"/>
  <c r="AD305" i="5"/>
  <c r="AC317" i="5"/>
  <c r="AD392" i="5"/>
  <c r="AC394" i="5"/>
  <c r="AJ398" i="5"/>
  <c r="AJ403" i="5" s="1"/>
  <c r="AH403" i="5"/>
  <c r="AH413" i="5"/>
  <c r="AD454" i="5"/>
  <c r="AD455" i="5" s="1"/>
  <c r="AC455" i="5"/>
  <c r="AD590" i="5"/>
  <c r="AC593" i="5"/>
  <c r="AC592" i="5"/>
  <c r="AD556" i="5"/>
  <c r="AC557" i="5"/>
  <c r="AC558" i="5"/>
  <c r="AJ255" i="5"/>
  <c r="AJ269" i="5" s="1"/>
  <c r="AH269" i="5"/>
  <c r="AH299" i="5" s="1"/>
  <c r="AB391" i="5"/>
  <c r="AB395" i="5"/>
  <c r="AD406" i="5"/>
  <c r="AD408" i="5" s="1"/>
  <c r="AC408" i="5"/>
  <c r="AJ431" i="5"/>
  <c r="AJ434" i="5" s="1"/>
  <c r="AH434" i="5"/>
  <c r="AH448" i="5" s="1"/>
  <c r="AD488" i="5"/>
  <c r="AD489" i="5" s="1"/>
  <c r="AC489" i="5"/>
  <c r="AG745" i="5"/>
  <c r="AG747" i="5" s="1"/>
  <c r="AF747" i="5"/>
  <c r="AD154" i="5"/>
  <c r="AD159" i="5" s="1"/>
  <c r="AC159" i="5"/>
  <c r="AG117" i="5"/>
  <c r="AG132" i="5" s="1"/>
  <c r="AF132" i="5"/>
  <c r="AC270" i="5"/>
  <c r="AC276" i="5" s="1"/>
  <c r="AB276" i="5"/>
  <c r="AG277" i="5"/>
  <c r="AG284" i="5" s="1"/>
  <c r="AF284" i="5"/>
  <c r="AG300" i="5"/>
  <c r="AG301" i="5" s="1"/>
  <c r="AF301" i="5"/>
  <c r="AF304" i="5" s="1"/>
  <c r="AG351" i="5"/>
  <c r="AG354" i="5" s="1"/>
  <c r="AE354" i="5"/>
  <c r="AE366" i="5" s="1"/>
  <c r="AD357" i="5"/>
  <c r="AD360" i="5" s="1"/>
  <c r="AC360" i="5"/>
  <c r="AG396" i="5"/>
  <c r="AG397" i="5" s="1"/>
  <c r="AF397" i="5"/>
  <c r="AG76" i="5"/>
  <c r="AG77" i="5" s="1"/>
  <c r="AF77" i="5"/>
  <c r="AG179" i="5"/>
  <c r="AG185" i="5" s="1"/>
  <c r="AF185" i="5"/>
  <c r="AD211" i="5"/>
  <c r="AC214" i="5"/>
  <c r="AJ342" i="5"/>
  <c r="AJ350" i="5" s="1"/>
  <c r="AH350" i="5"/>
  <c r="AH366" i="5" s="1"/>
  <c r="AG536" i="5"/>
  <c r="AG543" i="5" s="1"/>
  <c r="AE543" i="5"/>
  <c r="AG580" i="5"/>
  <c r="AF585" i="5"/>
  <c r="W742" i="5"/>
  <c r="W861" i="5"/>
  <c r="AG39" i="5"/>
  <c r="AG40" i="5"/>
  <c r="X72" i="5"/>
  <c r="AF579" i="5"/>
  <c r="X794" i="5"/>
  <c r="U655" i="5"/>
  <c r="U653" i="5"/>
  <c r="U277" i="5"/>
  <c r="U485" i="5"/>
  <c r="U487" i="5" s="1"/>
  <c r="Z729" i="5"/>
  <c r="T742" i="5"/>
  <c r="U431" i="5"/>
  <c r="X8" i="5"/>
  <c r="W17" i="5"/>
  <c r="W18" i="5"/>
  <c r="U255" i="5"/>
  <c r="X44" i="5"/>
  <c r="W48" i="5"/>
  <c r="W47" i="5"/>
  <c r="X133" i="5"/>
  <c r="X140" i="5" s="1"/>
  <c r="V140" i="5"/>
  <c r="V160" i="5" s="1"/>
  <c r="X141" i="5"/>
  <c r="W149" i="5"/>
  <c r="T162" i="5"/>
  <c r="T185" i="5"/>
  <c r="T201" i="5"/>
  <c r="X187" i="5"/>
  <c r="W195" i="5"/>
  <c r="X215" i="5"/>
  <c r="X225" i="5" s="1"/>
  <c r="W225" i="5"/>
  <c r="U234" i="5"/>
  <c r="T238" i="5"/>
  <c r="AA331" i="5"/>
  <c r="AA332" i="5" s="1"/>
  <c r="Z332" i="5"/>
  <c r="W365" i="5"/>
  <c r="AA342" i="5"/>
  <c r="AA350" i="5" s="1"/>
  <c r="Y350" i="5"/>
  <c r="Y366" i="5" s="1"/>
  <c r="S373" i="5"/>
  <c r="S386" i="5" s="1"/>
  <c r="X417" i="5"/>
  <c r="W424" i="5"/>
  <c r="X449" i="5"/>
  <c r="W450" i="5"/>
  <c r="U519" i="5"/>
  <c r="U521" i="5" s="1"/>
  <c r="T521" i="5"/>
  <c r="X556" i="5"/>
  <c r="W557" i="5"/>
  <c r="W558" i="5"/>
  <c r="T586" i="5"/>
  <c r="S588" i="5"/>
  <c r="Z832" i="5"/>
  <c r="T847" i="5"/>
  <c r="Z867" i="5"/>
  <c r="T868" i="5"/>
  <c r="T890" i="5"/>
  <c r="U331" i="5"/>
  <c r="U332" i="5" s="1"/>
  <c r="T332" i="5"/>
  <c r="Z806" i="5"/>
  <c r="T808" i="5"/>
  <c r="T813" i="5" s="1"/>
  <c r="Z425" i="5"/>
  <c r="T426" i="5"/>
  <c r="T23" i="5"/>
  <c r="T24" i="5"/>
  <c r="T31" i="5"/>
  <c r="X41" i="5"/>
  <c r="W42" i="5"/>
  <c r="W43" i="5"/>
  <c r="X49" i="5"/>
  <c r="W61" i="5"/>
  <c r="W62" i="5"/>
  <c r="X63" i="5"/>
  <c r="W69" i="5"/>
  <c r="W68" i="5"/>
  <c r="X78" i="5"/>
  <c r="W84" i="5"/>
  <c r="S75" i="5"/>
  <c r="S85" i="5" s="1"/>
  <c r="U102" i="5"/>
  <c r="T109" i="5"/>
  <c r="T117" i="5"/>
  <c r="S132" i="5"/>
  <c r="T169" i="5"/>
  <c r="X177" i="5"/>
  <c r="X178" i="5" s="1"/>
  <c r="W178" i="5"/>
  <c r="X202" i="5"/>
  <c r="X204" i="5" s="1"/>
  <c r="W204" i="5"/>
  <c r="X285" i="5"/>
  <c r="W293" i="5"/>
  <c r="T270" i="5"/>
  <c r="S276" i="5"/>
  <c r="X300" i="5"/>
  <c r="W301" i="5"/>
  <c r="W304" i="5" s="1"/>
  <c r="T318" i="5"/>
  <c r="U318" i="5" s="1"/>
  <c r="S327" i="5"/>
  <c r="S337" i="5" s="1"/>
  <c r="X305" i="5"/>
  <c r="W317" i="5"/>
  <c r="T341" i="5"/>
  <c r="T380" i="5"/>
  <c r="X367" i="5"/>
  <c r="W371" i="5"/>
  <c r="T394" i="5"/>
  <c r="X387" i="5"/>
  <c r="W388" i="5"/>
  <c r="AA398" i="5"/>
  <c r="AA403" i="5" s="1"/>
  <c r="Y403" i="5"/>
  <c r="Y413" i="5" s="1"/>
  <c r="T397" i="5"/>
  <c r="X435" i="5"/>
  <c r="W444" i="5"/>
  <c r="AA431" i="5"/>
  <c r="AA434" i="5" s="1"/>
  <c r="Y434" i="5"/>
  <c r="Y448" i="5" s="1"/>
  <c r="S453" i="5"/>
  <c r="S456" i="5" s="1"/>
  <c r="AA481" i="5"/>
  <c r="AA483" i="5" s="1"/>
  <c r="Y483" i="5"/>
  <c r="T468" i="5"/>
  <c r="X495" i="5"/>
  <c r="X496" i="5" s="1"/>
  <c r="W496" i="5"/>
  <c r="T518" i="5"/>
  <c r="T502" i="5"/>
  <c r="X545" i="5"/>
  <c r="W551" i="5"/>
  <c r="W552" i="5"/>
  <c r="T579" i="5"/>
  <c r="T728" i="5"/>
  <c r="X745" i="5"/>
  <c r="X747" i="5" s="1"/>
  <c r="W747" i="5"/>
  <c r="X811" i="5"/>
  <c r="X812" i="5" s="1"/>
  <c r="W812" i="5"/>
  <c r="X848" i="5"/>
  <c r="X849" i="5" s="1"/>
  <c r="W849" i="5"/>
  <c r="X863" i="5"/>
  <c r="W866" i="5"/>
  <c r="W869" i="5" s="1"/>
  <c r="T929" i="5"/>
  <c r="X891" i="5"/>
  <c r="X896" i="5" s="1"/>
  <c r="W896" i="5"/>
  <c r="S918" i="5"/>
  <c r="S933" i="5" s="1"/>
  <c r="X919" i="5"/>
  <c r="X920" i="5" s="1"/>
  <c r="V920" i="5"/>
  <c r="V933" i="5" s="1"/>
  <c r="AA154" i="5"/>
  <c r="AG9" i="5"/>
  <c r="AG18" i="5" s="1"/>
  <c r="AD19" i="5"/>
  <c r="AC23" i="5"/>
  <c r="AC24" i="5"/>
  <c r="AD49" i="5"/>
  <c r="AC62" i="5"/>
  <c r="AC61" i="5"/>
  <c r="AD70" i="5"/>
  <c r="AC72" i="5"/>
  <c r="AD102" i="5"/>
  <c r="AC109" i="5"/>
  <c r="AG177" i="5"/>
  <c r="AG178" i="5" s="1"/>
  <c r="AF178" i="5"/>
  <c r="AD253" i="5"/>
  <c r="AC254" i="5"/>
  <c r="AC318" i="5"/>
  <c r="AB327" i="5"/>
  <c r="AG465" i="5"/>
  <c r="AG468" i="5" s="1"/>
  <c r="AF468" i="5"/>
  <c r="AG811" i="5"/>
  <c r="AG812" i="5" s="1"/>
  <c r="AF812" i="5"/>
  <c r="AG926" i="5"/>
  <c r="AG929" i="5" s="1"/>
  <c r="AF929" i="5"/>
  <c r="AD161" i="5"/>
  <c r="AC162" i="5"/>
  <c r="AD561" i="5"/>
  <c r="AC579" i="5"/>
  <c r="AD8" i="5"/>
  <c r="AC17" i="5"/>
  <c r="AC18" i="5"/>
  <c r="AG175" i="5"/>
  <c r="AG176" i="5" s="1"/>
  <c r="AF176" i="5"/>
  <c r="AF186" i="5" s="1"/>
  <c r="AG208" i="5"/>
  <c r="AG209" i="5" s="1"/>
  <c r="AF209" i="5"/>
  <c r="AG328" i="5"/>
  <c r="AG330" i="5" s="1"/>
  <c r="AE330" i="5"/>
  <c r="AE337" i="5" s="1"/>
  <c r="AG381" i="5"/>
  <c r="AG383" i="5" s="1"/>
  <c r="AF383" i="5"/>
  <c r="AD417" i="5"/>
  <c r="AD424" i="5" s="1"/>
  <c r="AC424" i="5"/>
  <c r="AG493" i="5"/>
  <c r="AG494" i="5" s="1"/>
  <c r="AF494" i="5"/>
  <c r="AI466" i="5"/>
  <c r="AJ466" i="5" s="1"/>
  <c r="AC586" i="5"/>
  <c r="AC588" i="5" s="1"/>
  <c r="AG78" i="5"/>
  <c r="AG84" i="5" s="1"/>
  <c r="AF84" i="5"/>
  <c r="AD99" i="5"/>
  <c r="AD100" i="5" s="1"/>
  <c r="AC100" i="5"/>
  <c r="AD205" i="5"/>
  <c r="AD207" i="5" s="1"/>
  <c r="AC207" i="5"/>
  <c r="AG305" i="5"/>
  <c r="AG317" i="5" s="1"/>
  <c r="AF317" i="5"/>
  <c r="AG392" i="5"/>
  <c r="AG394" i="5" s="1"/>
  <c r="AF394" i="5"/>
  <c r="AG454" i="5"/>
  <c r="AG455" i="5" s="1"/>
  <c r="AF455" i="5"/>
  <c r="AJ481" i="5"/>
  <c r="AJ483" i="5" s="1"/>
  <c r="AH483" i="5"/>
  <c r="AG553" i="5"/>
  <c r="AF555" i="5"/>
  <c r="AF554" i="5"/>
  <c r="AJ748" i="5"/>
  <c r="AJ757" i="5" s="1"/>
  <c r="AH757" i="5"/>
  <c r="AH805" i="5" s="1"/>
  <c r="AG133" i="5"/>
  <c r="AG140" i="5" s="1"/>
  <c r="AE140" i="5"/>
  <c r="AE160" i="5" s="1"/>
  <c r="AD331" i="5"/>
  <c r="AD332" i="5" s="1"/>
  <c r="AC332" i="5"/>
  <c r="AC372" i="5"/>
  <c r="AB373" i="5"/>
  <c r="AB386" i="5" s="1"/>
  <c r="AI439" i="5"/>
  <c r="AJ439" i="5" s="1"/>
  <c r="AI471" i="5"/>
  <c r="AJ471" i="5" s="1"/>
  <c r="AI520" i="5"/>
  <c r="AJ520" i="5" s="1"/>
  <c r="AG556" i="5"/>
  <c r="AF557" i="5"/>
  <c r="AF558" i="5"/>
  <c r="AG743" i="5"/>
  <c r="AG744" i="5" s="1"/>
  <c r="AF744" i="5"/>
  <c r="AD921" i="5"/>
  <c r="AD925" i="5" s="1"/>
  <c r="AC925" i="5"/>
  <c r="AD170" i="5"/>
  <c r="AD173" i="5" s="1"/>
  <c r="AC173" i="5"/>
  <c r="AD231" i="5"/>
  <c r="AD232" i="5" s="1"/>
  <c r="AC232" i="5"/>
  <c r="AD239" i="5"/>
  <c r="AC252" i="5"/>
  <c r="AD294" i="5"/>
  <c r="AC298" i="5"/>
  <c r="AB269" i="5"/>
  <c r="AG384" i="5"/>
  <c r="AF385" i="5"/>
  <c r="AC389" i="5"/>
  <c r="AC391" i="5" s="1"/>
  <c r="AG406" i="5"/>
  <c r="AG408" i="5" s="1"/>
  <c r="AF408" i="5"/>
  <c r="AI418" i="5"/>
  <c r="AJ418" i="5" s="1"/>
  <c r="AC431" i="5"/>
  <c r="AB434" i="5"/>
  <c r="AB448" i="5" s="1"/>
  <c r="AC451" i="5"/>
  <c r="AC453" i="5" s="1"/>
  <c r="AB453" i="5"/>
  <c r="AB456" i="5" s="1"/>
  <c r="AI472" i="5"/>
  <c r="AJ472" i="5" s="1"/>
  <c r="AG488" i="5"/>
  <c r="AG489" i="5" s="1"/>
  <c r="AF489" i="5"/>
  <c r="AD503" i="5"/>
  <c r="AD518" i="5" s="1"/>
  <c r="AC518" i="5"/>
  <c r="AD803" i="5"/>
  <c r="AD804" i="5" s="1"/>
  <c r="AC804" i="5"/>
  <c r="AG800" i="5"/>
  <c r="AG802" i="5" s="1"/>
  <c r="AF802" i="5"/>
  <c r="AG863" i="5"/>
  <c r="AF866" i="5"/>
  <c r="AF869" i="5" s="1"/>
  <c r="AG427" i="5"/>
  <c r="AG428" i="5" s="1"/>
  <c r="AF428" i="5"/>
  <c r="AD832" i="5"/>
  <c r="AD847" i="5" s="1"/>
  <c r="AC847" i="5"/>
  <c r="AD32" i="5"/>
  <c r="AC33" i="5"/>
  <c r="AJ117" i="5"/>
  <c r="AJ132" i="5" s="1"/>
  <c r="AH132" i="5"/>
  <c r="AH160" i="5" s="1"/>
  <c r="AJ226" i="5"/>
  <c r="AJ228" i="5" s="1"/>
  <c r="AH228" i="5"/>
  <c r="AH233" i="5" s="1"/>
  <c r="AI291" i="5"/>
  <c r="AJ291" i="5" s="1"/>
  <c r="AG270" i="5"/>
  <c r="AG276" i="5" s="1"/>
  <c r="AE276" i="5"/>
  <c r="AE299" i="5" s="1"/>
  <c r="AG357" i="5"/>
  <c r="AG360" i="5" s="1"/>
  <c r="AF360" i="5"/>
  <c r="AD396" i="5"/>
  <c r="AI396" i="5" s="1"/>
  <c r="AC397" i="5"/>
  <c r="AD498" i="5"/>
  <c r="AC499" i="5"/>
  <c r="AC500" i="5"/>
  <c r="AC758" i="5"/>
  <c r="AC761" i="5" s="1"/>
  <c r="AB761" i="5"/>
  <c r="AD809" i="5"/>
  <c r="AD810" i="5" s="1"/>
  <c r="AC810" i="5"/>
  <c r="AG829" i="5"/>
  <c r="AG831" i="5" s="1"/>
  <c r="AF831" i="5"/>
  <c r="AC919" i="5"/>
  <c r="AC920" i="5" s="1"/>
  <c r="AB920" i="5"/>
  <c r="AI10" i="5"/>
  <c r="AJ10" i="5" s="1"/>
  <c r="AG25" i="5"/>
  <c r="AF26" i="5"/>
  <c r="AD110" i="5"/>
  <c r="AC116" i="5"/>
  <c r="AD179" i="5"/>
  <c r="AC185" i="5"/>
  <c r="AG211" i="5"/>
  <c r="AI211" i="5" s="1"/>
  <c r="AF214" i="5"/>
  <c r="AB543" i="5"/>
  <c r="AG729" i="5"/>
  <c r="AG742" i="5" s="1"/>
  <c r="AF742" i="5"/>
  <c r="AD795" i="5"/>
  <c r="AD799" i="5" s="1"/>
  <c r="AC799" i="5"/>
  <c r="AD825" i="5"/>
  <c r="AC828" i="5"/>
  <c r="AD806" i="5"/>
  <c r="AC808" i="5"/>
  <c r="AG851" i="5"/>
  <c r="AF861" i="5"/>
  <c r="AF862" i="5"/>
  <c r="Z454" i="5"/>
  <c r="T455" i="5"/>
  <c r="X742" i="5"/>
  <c r="AG195" i="5"/>
  <c r="W360" i="5"/>
  <c r="X861" i="5"/>
  <c r="X862" i="5"/>
  <c r="AG579" i="5"/>
  <c r="W153" i="5"/>
  <c r="AF17" i="5"/>
  <c r="W585" i="5"/>
  <c r="Y933" i="5"/>
  <c r="S589" i="5"/>
  <c r="U686" i="5"/>
  <c r="Z825" i="5"/>
  <c r="T828" i="5"/>
  <c r="T18" i="5"/>
  <c r="T17" i="5"/>
  <c r="X25" i="5"/>
  <c r="W26" i="5"/>
  <c r="Z133" i="5"/>
  <c r="T149" i="5"/>
  <c r="X161" i="5"/>
  <c r="W162" i="5"/>
  <c r="X179" i="5"/>
  <c r="X185" i="5" s="1"/>
  <c r="W185" i="5"/>
  <c r="X196" i="5"/>
  <c r="W201" i="5"/>
  <c r="T195" i="5"/>
  <c r="T225" i="5"/>
  <c r="X211" i="5"/>
  <c r="W214" i="5"/>
  <c r="X302" i="5"/>
  <c r="X303" i="5" s="1"/>
  <c r="W303" i="5"/>
  <c r="U361" i="5"/>
  <c r="T365" i="5"/>
  <c r="X342" i="5"/>
  <c r="X350" i="5" s="1"/>
  <c r="W350" i="5"/>
  <c r="X355" i="5"/>
  <c r="X356" i="5" s="1"/>
  <c r="W356" i="5"/>
  <c r="X381" i="5"/>
  <c r="X383" i="5" s="1"/>
  <c r="W383" i="5"/>
  <c r="AA372" i="5"/>
  <c r="AA373" i="5" s="1"/>
  <c r="Y373" i="5"/>
  <c r="Y386" i="5" s="1"/>
  <c r="X404" i="5"/>
  <c r="X405" i="5" s="1"/>
  <c r="V405" i="5"/>
  <c r="V413" i="5" s="1"/>
  <c r="T424" i="5"/>
  <c r="T450" i="5"/>
  <c r="X485" i="5"/>
  <c r="W487" i="5"/>
  <c r="X522" i="5"/>
  <c r="X527" i="5" s="1"/>
  <c r="W527" i="5"/>
  <c r="X536" i="5"/>
  <c r="X543" i="5" s="1"/>
  <c r="V543" i="5"/>
  <c r="V544" i="5"/>
  <c r="X528" i="5"/>
  <c r="X535" i="5" s="1"/>
  <c r="W535" i="5"/>
  <c r="T557" i="5"/>
  <c r="T558" i="5"/>
  <c r="AA586" i="5"/>
  <c r="AA588" i="5" s="1"/>
  <c r="Y588" i="5"/>
  <c r="X559" i="5"/>
  <c r="W560" i="5"/>
  <c r="X814" i="5"/>
  <c r="W815" i="5"/>
  <c r="W816" i="5"/>
  <c r="X921" i="5"/>
  <c r="X925" i="5" s="1"/>
  <c r="W925" i="5"/>
  <c r="Z851" i="5"/>
  <c r="T861" i="5"/>
  <c r="T862" i="5"/>
  <c r="T202" i="5"/>
  <c r="T204" i="5" s="1"/>
  <c r="X19" i="5"/>
  <c r="W23" i="5"/>
  <c r="W24" i="5"/>
  <c r="X27" i="5"/>
  <c r="X31" i="5" s="1"/>
  <c r="W31" i="5"/>
  <c r="T42" i="5"/>
  <c r="T43" i="5"/>
  <c r="T61" i="5"/>
  <c r="T62" i="5"/>
  <c r="T68" i="5"/>
  <c r="T69" i="5"/>
  <c r="T84" i="5"/>
  <c r="AA73" i="5"/>
  <c r="AA75" i="5" s="1"/>
  <c r="Y75" i="5"/>
  <c r="Y85" i="5" s="1"/>
  <c r="X93" i="5"/>
  <c r="W98" i="5"/>
  <c r="W101" i="5" s="1"/>
  <c r="AA117" i="5"/>
  <c r="AA132" i="5" s="1"/>
  <c r="Y132" i="5"/>
  <c r="Y160" i="5" s="1"/>
  <c r="X163" i="5"/>
  <c r="X164" i="5" s="1"/>
  <c r="W164" i="5"/>
  <c r="T207" i="5"/>
  <c r="T226" i="5"/>
  <c r="U226" i="5" s="1"/>
  <c r="S228" i="5"/>
  <c r="S233" i="5" s="1"/>
  <c r="T252" i="5"/>
  <c r="X253" i="5"/>
  <c r="X254" i="5" s="1"/>
  <c r="W254" i="5"/>
  <c r="T298" i="5"/>
  <c r="X255" i="5"/>
  <c r="X269" i="5" s="1"/>
  <c r="W269" i="5"/>
  <c r="X277" i="5"/>
  <c r="X284" i="5" s="1"/>
  <c r="W284" i="5"/>
  <c r="T336" i="5"/>
  <c r="T317" i="5"/>
  <c r="X338" i="5"/>
  <c r="W341" i="5"/>
  <c r="X374" i="5"/>
  <c r="W380" i="5"/>
  <c r="T371" i="5"/>
  <c r="X392" i="5"/>
  <c r="X394" i="5" s="1"/>
  <c r="W394" i="5"/>
  <c r="T389" i="5"/>
  <c r="U389" i="5" s="1"/>
  <c r="S391" i="5"/>
  <c r="S395" i="5" s="1"/>
  <c r="X411" i="5"/>
  <c r="X412" i="5" s="1"/>
  <c r="W412" i="5"/>
  <c r="X396" i="5"/>
  <c r="W397" i="5"/>
  <c r="T444" i="5"/>
  <c r="X431" i="5"/>
  <c r="X434" i="5" s="1"/>
  <c r="W434" i="5"/>
  <c r="AA451" i="5"/>
  <c r="AA453" i="5" s="1"/>
  <c r="Y453" i="5"/>
  <c r="Y456" i="5" s="1"/>
  <c r="T458" i="5"/>
  <c r="T459" i="5"/>
  <c r="X469" i="5"/>
  <c r="X478" i="5" s="1"/>
  <c r="W478" i="5"/>
  <c r="X465" i="5"/>
  <c r="W468" i="5"/>
  <c r="X488" i="5"/>
  <c r="X489" i="5" s="1"/>
  <c r="W489" i="5"/>
  <c r="T495" i="5"/>
  <c r="T496" i="5" s="1"/>
  <c r="S496" i="5"/>
  <c r="S497" i="5"/>
  <c r="T499" i="5"/>
  <c r="T500" i="5"/>
  <c r="T551" i="5"/>
  <c r="T552" i="5"/>
  <c r="X561" i="5"/>
  <c r="X579" i="5" s="1"/>
  <c r="W579" i="5"/>
  <c r="X803" i="5"/>
  <c r="X804" i="5" s="1"/>
  <c r="W804" i="5"/>
  <c r="X594" i="5"/>
  <c r="W728" i="5"/>
  <c r="AA748" i="5"/>
  <c r="AA757" i="5" s="1"/>
  <c r="Y757" i="5"/>
  <c r="Y805" i="5" s="1"/>
  <c r="X800" i="5"/>
  <c r="X802" i="5" s="1"/>
  <c r="W802" i="5"/>
  <c r="AA829" i="5"/>
  <c r="AA831" i="5" s="1"/>
  <c r="Y831" i="5"/>
  <c r="Y850" i="5" s="1"/>
  <c r="X899" i="5"/>
  <c r="X918" i="5" s="1"/>
  <c r="W918" i="5"/>
  <c r="AG19" i="5"/>
  <c r="AF23" i="5"/>
  <c r="AF24" i="5"/>
  <c r="AG49" i="5"/>
  <c r="AF61" i="5"/>
  <c r="AF62" i="5"/>
  <c r="AG70" i="5"/>
  <c r="AF72" i="5"/>
  <c r="AD177" i="5"/>
  <c r="AD178" i="5" s="1"/>
  <c r="AC178" i="5"/>
  <c r="AD285" i="5"/>
  <c r="AC293" i="5"/>
  <c r="AG374" i="5"/>
  <c r="AG380" i="5" s="1"/>
  <c r="AF380" i="5"/>
  <c r="AG594" i="5"/>
  <c r="AG728" i="5" s="1"/>
  <c r="AF728" i="5"/>
  <c r="AD175" i="5"/>
  <c r="AD176" i="5" s="1"/>
  <c r="AC176" i="5"/>
  <c r="AD930" i="5"/>
  <c r="AD932" i="5" s="1"/>
  <c r="AC932" i="5"/>
  <c r="AG229" i="5"/>
  <c r="AG230" i="5" s="1"/>
  <c r="AE230" i="5"/>
  <c r="AE233" i="5" s="1"/>
  <c r="AD78" i="5"/>
  <c r="AD84" i="5" s="1"/>
  <c r="AC84" i="5"/>
  <c r="AG481" i="5"/>
  <c r="AG483" i="5" s="1"/>
  <c r="AF483" i="5"/>
  <c r="AB757" i="5"/>
  <c r="AC899" i="5"/>
  <c r="AB918" i="5"/>
  <c r="AC133" i="5"/>
  <c r="AD133" i="5" s="1"/>
  <c r="AB140" i="5"/>
  <c r="AG331" i="5"/>
  <c r="AG332" i="5" s="1"/>
  <c r="AF332" i="5"/>
  <c r="AG372" i="5"/>
  <c r="AG373" i="5" s="1"/>
  <c r="AF373" i="5"/>
  <c r="AG921" i="5"/>
  <c r="AG925" i="5" s="1"/>
  <c r="AF925" i="5"/>
  <c r="AD384" i="5"/>
  <c r="AD385" i="5" s="1"/>
  <c r="AC385" i="5"/>
  <c r="AJ451" i="5"/>
  <c r="AJ453" i="5" s="1"/>
  <c r="AH453" i="5"/>
  <c r="AH456" i="5" s="1"/>
  <c r="AG495" i="5"/>
  <c r="AG496" i="5" s="1"/>
  <c r="AF496" i="5"/>
  <c r="AD501" i="5"/>
  <c r="AC502" i="5"/>
  <c r="AD800" i="5"/>
  <c r="AD802" i="5" s="1"/>
  <c r="AC802" i="5"/>
  <c r="AD863" i="5"/>
  <c r="AC866" i="5"/>
  <c r="AC869" i="5" s="1"/>
  <c r="AG832" i="5"/>
  <c r="AF847" i="5"/>
  <c r="AG35" i="5"/>
  <c r="AF36" i="5"/>
  <c r="AF37" i="5"/>
  <c r="AG93" i="5"/>
  <c r="AG98" i="5" s="1"/>
  <c r="AF98" i="5"/>
  <c r="AG758" i="5"/>
  <c r="AG761" i="5" s="1"/>
  <c r="AE761" i="5"/>
  <c r="AE805" i="5" s="1"/>
  <c r="AG919" i="5"/>
  <c r="AG920" i="5" s="1"/>
  <c r="AE920" i="5"/>
  <c r="AE933" i="5" s="1"/>
  <c r="AB26" i="5"/>
  <c r="AA255" i="5"/>
  <c r="AA269" i="5" s="1"/>
  <c r="Y269" i="5"/>
  <c r="Y299" i="5" s="1"/>
  <c r="U820" i="5"/>
  <c r="U507" i="5"/>
  <c r="U52" i="5"/>
  <c r="U28" i="5"/>
  <c r="U54" i="5"/>
  <c r="Z580" i="5"/>
  <c r="T585" i="5"/>
  <c r="Z493" i="5"/>
  <c r="T494" i="5"/>
  <c r="AA25" i="5"/>
  <c r="Y26" i="5"/>
  <c r="Y34" i="5" s="1"/>
  <c r="T47" i="5"/>
  <c r="T48" i="5"/>
  <c r="X86" i="5"/>
  <c r="W87" i="5"/>
  <c r="W90" i="5" s="1"/>
  <c r="T116" i="5"/>
  <c r="S140" i="5"/>
  <c r="T176" i="5"/>
  <c r="T186" i="5" s="1"/>
  <c r="X229" i="5"/>
  <c r="X230" i="5" s="1"/>
  <c r="V230" i="5"/>
  <c r="V233" i="5" s="1"/>
  <c r="W238" i="5"/>
  <c r="X328" i="5"/>
  <c r="X330" i="5" s="1"/>
  <c r="V330" i="5"/>
  <c r="V337" i="5" s="1"/>
  <c r="S350" i="5"/>
  <c r="X409" i="5"/>
  <c r="X410" i="5" s="1"/>
  <c r="W410" i="5"/>
  <c r="T463" i="5"/>
  <c r="T464" i="5"/>
  <c r="U479" i="5"/>
  <c r="U480" i="5" s="1"/>
  <c r="T480" i="5"/>
  <c r="X490" i="5"/>
  <c r="X492" i="5" s="1"/>
  <c r="W492" i="5"/>
  <c r="X519" i="5"/>
  <c r="X521" i="5" s="1"/>
  <c r="W521" i="5"/>
  <c r="AA528" i="5"/>
  <c r="AA535" i="5" s="1"/>
  <c r="Y535" i="5"/>
  <c r="Y544" i="5" s="1"/>
  <c r="X586" i="5"/>
  <c r="X588" i="5" s="1"/>
  <c r="W588" i="5"/>
  <c r="X832" i="5"/>
  <c r="X847" i="5" s="1"/>
  <c r="W847" i="5"/>
  <c r="X867" i="5"/>
  <c r="X868" i="5" s="1"/>
  <c r="W868" i="5"/>
  <c r="X870" i="5"/>
  <c r="W890" i="5"/>
  <c r="X930" i="5"/>
  <c r="X932" i="5" s="1"/>
  <c r="W932" i="5"/>
  <c r="T92" i="5"/>
  <c r="Z357" i="5"/>
  <c r="T360" i="5"/>
  <c r="Z99" i="5"/>
  <c r="T100" i="5"/>
  <c r="X35" i="5"/>
  <c r="W36" i="5"/>
  <c r="W37" i="5"/>
  <c r="X73" i="5"/>
  <c r="X75" i="5" s="1"/>
  <c r="W75" i="5"/>
  <c r="W109" i="5"/>
  <c r="X165" i="5"/>
  <c r="X169" i="5" s="1"/>
  <c r="W169" i="5"/>
  <c r="U170" i="5"/>
  <c r="T173" i="5"/>
  <c r="AA202" i="5"/>
  <c r="AA204" i="5" s="1"/>
  <c r="Y204" i="5"/>
  <c r="Y210" i="5" s="1"/>
  <c r="Z222" i="5"/>
  <c r="AA222" i="5" s="1"/>
  <c r="X226" i="5"/>
  <c r="X228" i="5" s="1"/>
  <c r="W228" i="5"/>
  <c r="U231" i="5"/>
  <c r="U232" i="5" s="1"/>
  <c r="T232" i="5"/>
  <c r="T293" i="5"/>
  <c r="X270" i="5"/>
  <c r="X276" i="5" s="1"/>
  <c r="V276" i="5"/>
  <c r="S269" i="5"/>
  <c r="T301" i="5"/>
  <c r="T304" i="5" s="1"/>
  <c r="AA318" i="5"/>
  <c r="AA327" i="5" s="1"/>
  <c r="Y327" i="5"/>
  <c r="Y337" i="5" s="1"/>
  <c r="X351" i="5"/>
  <c r="X354" i="5" s="1"/>
  <c r="V354" i="5"/>
  <c r="V366" i="5" s="1"/>
  <c r="AA389" i="5"/>
  <c r="AA391" i="5" s="1"/>
  <c r="Y391" i="5"/>
  <c r="Y395" i="5" s="1"/>
  <c r="T388" i="5"/>
  <c r="X398" i="5"/>
  <c r="X403" i="5" s="1"/>
  <c r="W403" i="5"/>
  <c r="X406" i="5"/>
  <c r="X408" i="5" s="1"/>
  <c r="W408" i="5"/>
  <c r="T416" i="5"/>
  <c r="T447" i="5"/>
  <c r="S434" i="5"/>
  <c r="S448" i="5" s="1"/>
  <c r="X451" i="5"/>
  <c r="X453" i="5" s="1"/>
  <c r="W453" i="5"/>
  <c r="X481" i="5"/>
  <c r="X483" i="5" s="1"/>
  <c r="W483" i="5"/>
  <c r="AA495" i="5"/>
  <c r="AA496" i="5" s="1"/>
  <c r="Y496" i="5"/>
  <c r="X503" i="5"/>
  <c r="X518" i="5" s="1"/>
  <c r="W518" i="5"/>
  <c r="X501" i="5"/>
  <c r="W502" i="5"/>
  <c r="T555" i="5"/>
  <c r="T554" i="5"/>
  <c r="T592" i="5"/>
  <c r="T593" i="5"/>
  <c r="S761" i="5"/>
  <c r="T748" i="5"/>
  <c r="S757" i="5"/>
  <c r="X809" i="5"/>
  <c r="X810" i="5" s="1"/>
  <c r="W810" i="5"/>
  <c r="T823" i="5"/>
  <c r="T824" i="5"/>
  <c r="T829" i="5"/>
  <c r="T831" i="5" s="1"/>
  <c r="S831" i="5"/>
  <c r="S850" i="5" s="1"/>
  <c r="T866" i="5"/>
  <c r="T869" i="5" s="1"/>
  <c r="X926" i="5"/>
  <c r="X929" i="5" s="1"/>
  <c r="W929" i="5"/>
  <c r="T896" i="5"/>
  <c r="AD38" i="5"/>
  <c r="AC39" i="5"/>
  <c r="AC40" i="5"/>
  <c r="AD163" i="5"/>
  <c r="AC164" i="5"/>
  <c r="AI13" i="5"/>
  <c r="AJ13" i="5" s="1"/>
  <c r="AG27" i="5"/>
  <c r="AG31" i="5" s="1"/>
  <c r="AF31" i="5"/>
  <c r="AG41" i="5"/>
  <c r="AF42" i="5"/>
  <c r="AF43" i="5"/>
  <c r="AI53" i="5"/>
  <c r="AJ53" i="5" s="1"/>
  <c r="AG63" i="5"/>
  <c r="AF68" i="5"/>
  <c r="AF69" i="5"/>
  <c r="AG88" i="5"/>
  <c r="AG89" i="5" s="1"/>
  <c r="AF89" i="5"/>
  <c r="AG91" i="5"/>
  <c r="AF92" i="5"/>
  <c r="AF101" i="5" s="1"/>
  <c r="AD165" i="5"/>
  <c r="AD169" i="5" s="1"/>
  <c r="AC169" i="5"/>
  <c r="AG202" i="5"/>
  <c r="AG204" i="5" s="1"/>
  <c r="AF204" i="5"/>
  <c r="AG253" i="5"/>
  <c r="AG254" i="5" s="1"/>
  <c r="AF254" i="5"/>
  <c r="AG333" i="5"/>
  <c r="AG336" i="5" s="1"/>
  <c r="AF336" i="5"/>
  <c r="AG318" i="5"/>
  <c r="AG327" i="5" s="1"/>
  <c r="AF327" i="5"/>
  <c r="AD457" i="5"/>
  <c r="AC458" i="5"/>
  <c r="AC459" i="5"/>
  <c r="AD811" i="5"/>
  <c r="AD812" i="5" s="1"/>
  <c r="AC812" i="5"/>
  <c r="AD926" i="5"/>
  <c r="AD929" i="5" s="1"/>
  <c r="AC929" i="5"/>
  <c r="AG161" i="5"/>
  <c r="AF162" i="5"/>
  <c r="AF174" i="5" s="1"/>
  <c r="AC404" i="5"/>
  <c r="AB405" i="5"/>
  <c r="AD187" i="5"/>
  <c r="AC195" i="5"/>
  <c r="AD381" i="5"/>
  <c r="AD383" i="5" s="1"/>
  <c r="AC383" i="5"/>
  <c r="AG519" i="5"/>
  <c r="AF521" i="5"/>
  <c r="AI513" i="5"/>
  <c r="AJ513" i="5" s="1"/>
  <c r="AJ528" i="5"/>
  <c r="AJ535" i="5" s="1"/>
  <c r="AH535" i="5"/>
  <c r="AH544" i="5" s="1"/>
  <c r="AD150" i="5"/>
  <c r="AC153" i="5"/>
  <c r="AI183" i="5"/>
  <c r="AJ183" i="5" s="1"/>
  <c r="AI217" i="5"/>
  <c r="AJ217" i="5" s="1"/>
  <c r="AC229" i="5"/>
  <c r="AC230" i="5" s="1"/>
  <c r="AI295" i="5"/>
  <c r="AJ295" i="5" s="1"/>
  <c r="AD302" i="5"/>
  <c r="AD303" i="5" s="1"/>
  <c r="AC303" i="5"/>
  <c r="AG460" i="5"/>
  <c r="AF463" i="5"/>
  <c r="AF464" i="5"/>
  <c r="AG522" i="5"/>
  <c r="AG527" i="5" s="1"/>
  <c r="AF527" i="5"/>
  <c r="AJ586" i="5"/>
  <c r="AJ588" i="5" s="1"/>
  <c r="AH588" i="5"/>
  <c r="AI683" i="5"/>
  <c r="AJ683" i="5" s="1"/>
  <c r="AI719" i="5"/>
  <c r="AJ719" i="5" s="1"/>
  <c r="AI879" i="5"/>
  <c r="AJ879" i="5" s="1"/>
  <c r="AI11" i="5"/>
  <c r="AJ11" i="5" s="1"/>
  <c r="AI65" i="5"/>
  <c r="AJ65" i="5" s="1"/>
  <c r="AJ73" i="5"/>
  <c r="AJ75" i="5" s="1"/>
  <c r="AH75" i="5"/>
  <c r="AH85" i="5" s="1"/>
  <c r="AG99" i="5"/>
  <c r="AG100" i="5" s="1"/>
  <c r="AF100" i="5"/>
  <c r="AG205" i="5"/>
  <c r="AG207" i="5" s="1"/>
  <c r="AF207" i="5"/>
  <c r="AI235" i="5"/>
  <c r="AJ235" i="5" s="1"/>
  <c r="AG367" i="5"/>
  <c r="AG371" i="5" s="1"/>
  <c r="AF371" i="5"/>
  <c r="AC398" i="5"/>
  <c r="AG435" i="5"/>
  <c r="AF444" i="5"/>
  <c r="AD414" i="5"/>
  <c r="AC416" i="5"/>
  <c r="AI470" i="5"/>
  <c r="AJ470" i="5" s="1"/>
  <c r="AC481" i="5"/>
  <c r="AC483" i="5" s="1"/>
  <c r="AB483" i="5"/>
  <c r="AD553" i="5"/>
  <c r="AI553" i="5" s="1"/>
  <c r="AC554" i="5"/>
  <c r="AC555" i="5"/>
  <c r="AI767" i="5"/>
  <c r="AJ767" i="5" s="1"/>
  <c r="AI620" i="5"/>
  <c r="AJ620" i="5" s="1"/>
  <c r="AI640" i="5"/>
  <c r="AJ640" i="5" s="1"/>
  <c r="AI654" i="5"/>
  <c r="AJ654" i="5" s="1"/>
  <c r="AI701" i="5"/>
  <c r="AJ701" i="5" s="1"/>
  <c r="AG817" i="5"/>
  <c r="AF823" i="5"/>
  <c r="AF824" i="5"/>
  <c r="AG899" i="5"/>
  <c r="AG918" i="5" s="1"/>
  <c r="AF918" i="5"/>
  <c r="AI60" i="5"/>
  <c r="AJ60" i="5" s="1"/>
  <c r="AI143" i="5"/>
  <c r="AJ143" i="5" s="1"/>
  <c r="AI206" i="5"/>
  <c r="AJ206" i="5" s="1"/>
  <c r="AG215" i="5"/>
  <c r="AG225" i="5" s="1"/>
  <c r="AF225" i="5"/>
  <c r="AD361" i="5"/>
  <c r="AD365" i="5" s="1"/>
  <c r="AC365" i="5"/>
  <c r="AG409" i="5"/>
  <c r="AG410" i="5" s="1"/>
  <c r="AF410" i="5"/>
  <c r="AD449" i="5"/>
  <c r="AD450" i="5" s="1"/>
  <c r="AC450" i="5"/>
  <c r="AD485" i="5"/>
  <c r="AC487" i="5"/>
  <c r="AI517" i="5"/>
  <c r="AJ517" i="5" s="1"/>
  <c r="AD559" i="5"/>
  <c r="AC560" i="5"/>
  <c r="AD743" i="5"/>
  <c r="AD744" i="5" s="1"/>
  <c r="AC744" i="5"/>
  <c r="AI633" i="5"/>
  <c r="AJ633" i="5" s="1"/>
  <c r="AI782" i="5"/>
  <c r="AJ782" i="5" s="1"/>
  <c r="AI672" i="5"/>
  <c r="AJ672" i="5" s="1"/>
  <c r="AI710" i="5"/>
  <c r="AJ710" i="5" s="1"/>
  <c r="AD867" i="5"/>
  <c r="AD868" i="5" s="1"/>
  <c r="AC868" i="5"/>
  <c r="AG170" i="5"/>
  <c r="AG173" i="5" s="1"/>
  <c r="AF173" i="5"/>
  <c r="AG231" i="5"/>
  <c r="AG232" i="5" s="1"/>
  <c r="AF232" i="5"/>
  <c r="AG239" i="5"/>
  <c r="AG252" i="5" s="1"/>
  <c r="AF252" i="5"/>
  <c r="AG294" i="5"/>
  <c r="AG298" i="5" s="1"/>
  <c r="AF298" i="5"/>
  <c r="AG389" i="5"/>
  <c r="AG391" i="5" s="1"/>
  <c r="AF391" i="5"/>
  <c r="AD411" i="5"/>
  <c r="AD412" i="5" s="1"/>
  <c r="AC412" i="5"/>
  <c r="AD425" i="5"/>
  <c r="AD426" i="5" s="1"/>
  <c r="AC426" i="5"/>
  <c r="AG431" i="5"/>
  <c r="AG434" i="5" s="1"/>
  <c r="AF434" i="5"/>
  <c r="AD469" i="5"/>
  <c r="AD478" i="5" s="1"/>
  <c r="AC478" i="5"/>
  <c r="AJ495" i="5"/>
  <c r="AJ496" i="5" s="1"/>
  <c r="AH496" i="5"/>
  <c r="AH497" i="5"/>
  <c r="AG503" i="5"/>
  <c r="AG518" i="5" s="1"/>
  <c r="AF518" i="5"/>
  <c r="AG803" i="5"/>
  <c r="AG804" i="5" s="1"/>
  <c r="AF804" i="5"/>
  <c r="AG848" i="5"/>
  <c r="AG849" i="5" s="1"/>
  <c r="AF849" i="5"/>
  <c r="AD891" i="5"/>
  <c r="AD896" i="5" s="1"/>
  <c r="AC896" i="5"/>
  <c r="AI54" i="5"/>
  <c r="AJ54" i="5" s="1"/>
  <c r="AI245" i="5"/>
  <c r="AJ245" i="5" s="1"/>
  <c r="AD427" i="5"/>
  <c r="AD428" i="5" s="1"/>
  <c r="AC428" i="5"/>
  <c r="AI736" i="5"/>
  <c r="AJ736" i="5" s="1"/>
  <c r="AI668" i="5"/>
  <c r="AJ668" i="5" s="1"/>
  <c r="AI704" i="5"/>
  <c r="AJ704" i="5" s="1"/>
  <c r="AG814" i="5"/>
  <c r="AF815" i="5"/>
  <c r="AF816" i="5"/>
  <c r="AG32" i="5"/>
  <c r="AG33" i="5" s="1"/>
  <c r="AF33" i="5"/>
  <c r="AB228" i="5"/>
  <c r="AB233" i="5" s="1"/>
  <c r="AD338" i="5"/>
  <c r="AC341" i="5"/>
  <c r="AG387" i="5"/>
  <c r="AF388" i="5"/>
  <c r="AF395" i="5" s="1"/>
  <c r="AG445" i="5"/>
  <c r="AG447" i="5" s="1"/>
  <c r="AF447" i="5"/>
  <c r="AG498" i="5"/>
  <c r="AF499" i="5"/>
  <c r="AF500" i="5"/>
  <c r="AG809" i="5"/>
  <c r="AG810" i="5" s="1"/>
  <c r="AF810" i="5"/>
  <c r="AB831" i="5"/>
  <c r="AB850" i="5" s="1"/>
  <c r="AD897" i="5"/>
  <c r="AD898" i="5" s="1"/>
  <c r="AC898" i="5"/>
  <c r="AJ25" i="5"/>
  <c r="AH26" i="5"/>
  <c r="AH34" i="5" s="1"/>
  <c r="AG110" i="5"/>
  <c r="AG116" i="5" s="1"/>
  <c r="AF116" i="5"/>
  <c r="AG141" i="5"/>
  <c r="AG149" i="5" s="1"/>
  <c r="AF149" i="5"/>
  <c r="AG196" i="5"/>
  <c r="AG201" i="5" s="1"/>
  <c r="AF201" i="5"/>
  <c r="AG234" i="5"/>
  <c r="AF238" i="5"/>
  <c r="AG342" i="5"/>
  <c r="AG350" i="5" s="1"/>
  <c r="AF350" i="5"/>
  <c r="AG429" i="5"/>
  <c r="AF430" i="5"/>
  <c r="AD479" i="5"/>
  <c r="AD480" i="5" s="1"/>
  <c r="AC480" i="5"/>
  <c r="AG490" i="5"/>
  <c r="AF492" i="5"/>
  <c r="AC536" i="5"/>
  <c r="AI570" i="5"/>
  <c r="AJ570" i="5" s="1"/>
  <c r="AD729" i="5"/>
  <c r="AD742" i="5" s="1"/>
  <c r="AC742" i="5"/>
  <c r="AI606" i="5"/>
  <c r="AJ606" i="5" s="1"/>
  <c r="AI766" i="5"/>
  <c r="AJ766" i="5" s="1"/>
  <c r="AI741" i="5"/>
  <c r="AJ741" i="5" s="1"/>
  <c r="AI647" i="5"/>
  <c r="AJ647" i="5" s="1"/>
  <c r="AI661" i="5"/>
  <c r="AJ661" i="5" s="1"/>
  <c r="AG795" i="5"/>
  <c r="AF799" i="5"/>
  <c r="AI681" i="5"/>
  <c r="AJ681" i="5" s="1"/>
  <c r="AG825" i="5"/>
  <c r="AF828" i="5"/>
  <c r="AG806" i="5"/>
  <c r="AF808" i="5"/>
  <c r="AD851" i="5"/>
  <c r="AC861" i="5"/>
  <c r="AC862" i="5"/>
  <c r="AI927" i="5"/>
  <c r="AJ927" i="5" s="1"/>
  <c r="W799" i="5"/>
  <c r="AG87" i="5"/>
  <c r="X360" i="5"/>
  <c r="X40" i="5"/>
  <c r="X39" i="5"/>
  <c r="W808" i="5"/>
  <c r="X153" i="5"/>
  <c r="X828" i="5"/>
  <c r="AF18" i="5"/>
  <c r="X585" i="5"/>
  <c r="V299" i="5"/>
  <c r="AE544" i="5"/>
  <c r="AH484" i="5"/>
  <c r="U894" i="5"/>
  <c r="U714" i="5"/>
  <c r="U710" i="5"/>
  <c r="Z662" i="5"/>
  <c r="AA662" i="5" s="1"/>
  <c r="Z889" i="5"/>
  <c r="AA889" i="5" s="1"/>
  <c r="AI440" i="5"/>
  <c r="AJ440" i="5" s="1"/>
  <c r="AI506" i="5"/>
  <c r="AJ506" i="5" s="1"/>
  <c r="AI306" i="5"/>
  <c r="AJ306" i="5" s="1"/>
  <c r="AI462" i="5"/>
  <c r="AJ462" i="5" s="1"/>
  <c r="AI574" i="5"/>
  <c r="AJ574" i="5" s="1"/>
  <c r="AI621" i="5"/>
  <c r="AJ621" i="5" s="1"/>
  <c r="AI637" i="5"/>
  <c r="AJ637" i="5" s="1"/>
  <c r="AI651" i="5"/>
  <c r="AJ651" i="5" s="1"/>
  <c r="AI662" i="5"/>
  <c r="AJ662" i="5" s="1"/>
  <c r="AI834" i="5"/>
  <c r="AJ834" i="5" s="1"/>
  <c r="AI826" i="5"/>
  <c r="AJ826" i="5" s="1"/>
  <c r="AI407" i="5"/>
  <c r="AJ407" i="5" s="1"/>
  <c r="AI781" i="5"/>
  <c r="AJ781" i="5" s="1"/>
  <c r="AI709" i="5"/>
  <c r="AJ709" i="5" s="1"/>
  <c r="AI893" i="5"/>
  <c r="AJ893" i="5" s="1"/>
  <c r="AI112" i="5"/>
  <c r="AJ112" i="5" s="1"/>
  <c r="AI236" i="5"/>
  <c r="AJ236" i="5" s="1"/>
  <c r="AI358" i="5"/>
  <c r="AJ358" i="5" s="1"/>
  <c r="AI884" i="5"/>
  <c r="AJ884" i="5" s="1"/>
  <c r="AI279" i="5"/>
  <c r="AJ279" i="5" s="1"/>
  <c r="AI660" i="5"/>
  <c r="AJ660" i="5" s="1"/>
  <c r="AI682" i="5"/>
  <c r="AJ682" i="5" s="1"/>
  <c r="AI703" i="5"/>
  <c r="AJ703" i="5" s="1"/>
  <c r="AI791" i="5"/>
  <c r="AJ791" i="5" s="1"/>
  <c r="AI839" i="5"/>
  <c r="AJ839" i="5" s="1"/>
  <c r="AI871" i="5"/>
  <c r="AJ871" i="5" s="1"/>
  <c r="AI246" i="5"/>
  <c r="AJ246" i="5" s="1"/>
  <c r="AI309" i="5"/>
  <c r="AJ309" i="5" s="1"/>
  <c r="AI382" i="5"/>
  <c r="AJ382" i="5" s="1"/>
  <c r="AI563" i="5"/>
  <c r="AJ563" i="5" s="1"/>
  <c r="AI571" i="5"/>
  <c r="AJ571" i="5" s="1"/>
  <c r="AI603" i="5"/>
  <c r="AJ603" i="5" s="1"/>
  <c r="AI770" i="5"/>
  <c r="AJ770" i="5" s="1"/>
  <c r="AI616" i="5"/>
  <c r="AJ616" i="5" s="1"/>
  <c r="AI665" i="5"/>
  <c r="AJ665" i="5" s="1"/>
  <c r="AI678" i="5"/>
  <c r="AJ678" i="5" s="1"/>
  <c r="AI713" i="5"/>
  <c r="AJ713" i="5" s="1"/>
  <c r="AI724" i="5"/>
  <c r="AJ724" i="5" s="1"/>
  <c r="AI821" i="5"/>
  <c r="AJ821" i="5" s="1"/>
  <c r="AI846" i="5"/>
  <c r="AJ846" i="5" s="1"/>
  <c r="AI865" i="5"/>
  <c r="AJ865" i="5" s="1"/>
  <c r="AI234" i="5"/>
  <c r="AI308" i="5"/>
  <c r="AJ308" i="5" s="1"/>
  <c r="U734" i="5"/>
  <c r="U677" i="5"/>
  <c r="U771" i="5"/>
  <c r="U363" i="5"/>
  <c r="AI441" i="5"/>
  <c r="AJ441" i="5" s="1"/>
  <c r="AI56" i="5"/>
  <c r="AJ56" i="5" s="1"/>
  <c r="AI152" i="5"/>
  <c r="AJ152" i="5" s="1"/>
  <c r="AI548" i="5"/>
  <c r="AJ548" i="5" s="1"/>
  <c r="AI591" i="5"/>
  <c r="AJ591" i="5" s="1"/>
  <c r="AI615" i="5"/>
  <c r="AJ615" i="5" s="1"/>
  <c r="AI659" i="5"/>
  <c r="AJ659" i="5" s="1"/>
  <c r="AI670" i="5"/>
  <c r="AJ670" i="5" s="1"/>
  <c r="AI818" i="5"/>
  <c r="AJ818" i="5" s="1"/>
  <c r="AI842" i="5"/>
  <c r="AJ842" i="5" s="1"/>
  <c r="AI857" i="5"/>
  <c r="AJ857" i="5" s="1"/>
  <c r="AI894" i="5"/>
  <c r="AJ894" i="5" s="1"/>
  <c r="AI379" i="5"/>
  <c r="AJ379" i="5" s="1"/>
  <c r="AI573" i="5"/>
  <c r="AJ573" i="5" s="1"/>
  <c r="AI97" i="5"/>
  <c r="AJ97" i="5" s="1"/>
  <c r="AI278" i="5"/>
  <c r="AJ278" i="5" s="1"/>
  <c r="AI310" i="5"/>
  <c r="AJ310" i="5" s="1"/>
  <c r="AI853" i="5"/>
  <c r="AJ853" i="5" s="1"/>
  <c r="AI878" i="5"/>
  <c r="AJ878" i="5" s="1"/>
  <c r="AI237" i="5"/>
  <c r="AJ237" i="5" s="1"/>
  <c r="AI772" i="5"/>
  <c r="AJ772" i="5" s="1"/>
  <c r="AI622" i="5"/>
  <c r="AJ622" i="5" s="1"/>
  <c r="AI663" i="5"/>
  <c r="AJ663" i="5" s="1"/>
  <c r="AI671" i="5"/>
  <c r="AJ671" i="5" s="1"/>
  <c r="AI680" i="5"/>
  <c r="AJ680" i="5" s="1"/>
  <c r="AI695" i="5"/>
  <c r="AJ695" i="5" s="1"/>
  <c r="AI718" i="5"/>
  <c r="AJ718" i="5" s="1"/>
  <c r="AI931" i="5"/>
  <c r="AJ931" i="5" s="1"/>
  <c r="AI281" i="5"/>
  <c r="AJ281" i="5" s="1"/>
  <c r="AI376" i="5"/>
  <c r="AJ376" i="5" s="1"/>
  <c r="AI474" i="5"/>
  <c r="AJ474" i="5" s="1"/>
  <c r="AI581" i="5"/>
  <c r="AJ581" i="5" s="1"/>
  <c r="AI577" i="5"/>
  <c r="AJ577" i="5" s="1"/>
  <c r="AI613" i="5"/>
  <c r="AJ613" i="5" s="1"/>
  <c r="AI624" i="5"/>
  <c r="AJ624" i="5" s="1"/>
  <c r="AI796" i="5"/>
  <c r="AJ796" i="5" s="1"/>
  <c r="AI797" i="5"/>
  <c r="AJ797" i="5" s="1"/>
  <c r="AI691" i="5"/>
  <c r="AJ691" i="5" s="1"/>
  <c r="AI720" i="5"/>
  <c r="AJ720" i="5" s="1"/>
  <c r="AI837" i="5"/>
  <c r="AJ837" i="5" s="1"/>
  <c r="AI856" i="5"/>
  <c r="AJ856" i="5" s="1"/>
  <c r="AI895" i="5"/>
  <c r="AJ895" i="5" s="1"/>
  <c r="AI316" i="5"/>
  <c r="AJ316" i="5" s="1"/>
  <c r="U877" i="5"/>
  <c r="U146" i="5"/>
  <c r="U921" i="5"/>
  <c r="U704" i="5"/>
  <c r="U698" i="5"/>
  <c r="U538" i="5"/>
  <c r="Z746" i="5"/>
  <c r="AA746" i="5" s="1"/>
  <c r="Z764" i="5"/>
  <c r="AA764" i="5" s="1"/>
  <c r="Z606" i="5"/>
  <c r="AA606" i="5" s="1"/>
  <c r="Z607" i="5"/>
  <c r="AA607" i="5" s="1"/>
  <c r="Z612" i="5"/>
  <c r="AA612" i="5" s="1"/>
  <c r="Z773" i="5"/>
  <c r="AA773" i="5" s="1"/>
  <c r="Z777" i="5"/>
  <c r="AA777" i="5" s="1"/>
  <c r="Z741" i="5"/>
  <c r="AA741" i="5" s="1"/>
  <c r="Z623" i="5"/>
  <c r="AA623" i="5" s="1"/>
  <c r="Z627" i="5"/>
  <c r="AA627" i="5" s="1"/>
  <c r="Z631" i="5"/>
  <c r="AA631" i="5" s="1"/>
  <c r="Z635" i="5"/>
  <c r="AA635" i="5" s="1"/>
  <c r="Z639" i="5"/>
  <c r="AA639" i="5" s="1"/>
  <c r="Z788" i="5"/>
  <c r="AA788" i="5" s="1"/>
  <c r="Z688" i="5"/>
  <c r="AA688" i="5" s="1"/>
  <c r="Z692" i="5"/>
  <c r="AA692" i="5" s="1"/>
  <c r="Z706" i="5"/>
  <c r="AA706" i="5" s="1"/>
  <c r="Z712" i="5"/>
  <c r="AA712" i="5" s="1"/>
  <c r="Z721" i="5"/>
  <c r="AA721" i="5" s="1"/>
  <c r="Z842" i="5"/>
  <c r="AA842" i="5" s="1"/>
  <c r="Z826" i="5"/>
  <c r="AA826" i="5" s="1"/>
  <c r="Z870" i="5"/>
  <c r="Z892" i="5"/>
  <c r="AA892" i="5" s="1"/>
  <c r="Z930" i="5"/>
  <c r="Z879" i="5"/>
  <c r="AA879" i="5" s="1"/>
  <c r="AI113" i="5"/>
  <c r="AJ113" i="5" s="1"/>
  <c r="AI148" i="5"/>
  <c r="AJ148" i="5" s="1"/>
  <c r="AI882" i="5"/>
  <c r="AJ882" i="5" s="1"/>
  <c r="AI81" i="5"/>
  <c r="AJ81" i="5" s="1"/>
  <c r="AI184" i="5"/>
  <c r="AJ184" i="5" s="1"/>
  <c r="AI454" i="5"/>
  <c r="AI512" i="5"/>
  <c r="AJ512" i="5" s="1"/>
  <c r="Z540" i="5"/>
  <c r="AA540" i="5" s="1"/>
  <c r="U540" i="5"/>
  <c r="U379" i="5"/>
  <c r="Z379" i="5"/>
  <c r="AA379" i="5" s="1"/>
  <c r="Z88" i="5"/>
  <c r="U88" i="5"/>
  <c r="U89" i="5" s="1"/>
  <c r="Z243" i="5"/>
  <c r="AA243" i="5" s="1"/>
  <c r="U243" i="5"/>
  <c r="Z22" i="5"/>
  <c r="AA22" i="5" s="1"/>
  <c r="U22" i="5"/>
  <c r="Z20" i="5"/>
  <c r="AA20" i="5" s="1"/>
  <c r="U20" i="5"/>
  <c r="Z64" i="5"/>
  <c r="AA64" i="5" s="1"/>
  <c r="U64" i="5"/>
  <c r="U71" i="5"/>
  <c r="Z71" i="5"/>
  <c r="AA71" i="5" s="1"/>
  <c r="Z112" i="5"/>
  <c r="AA112" i="5" s="1"/>
  <c r="U112" i="5"/>
  <c r="Z141" i="5"/>
  <c r="U141" i="5"/>
  <c r="Z187" i="5"/>
  <c r="U187" i="5"/>
  <c r="Z215" i="5"/>
  <c r="U215" i="5"/>
  <c r="Z251" i="5"/>
  <c r="AA251" i="5" s="1"/>
  <c r="U251" i="5"/>
  <c r="Z306" i="5"/>
  <c r="AA306" i="5" s="1"/>
  <c r="U306" i="5"/>
  <c r="Z312" i="5"/>
  <c r="AA312" i="5" s="1"/>
  <c r="U312" i="5"/>
  <c r="T342" i="5"/>
  <c r="Z375" i="5"/>
  <c r="AA375" i="5" s="1"/>
  <c r="X375" i="5"/>
  <c r="Z439" i="5"/>
  <c r="AA439" i="5" s="1"/>
  <c r="X439" i="5"/>
  <c r="Z420" i="5"/>
  <c r="AA420" i="5" s="1"/>
  <c r="X420" i="5"/>
  <c r="T452" i="5"/>
  <c r="U452" i="5" s="1"/>
  <c r="Z615" i="5"/>
  <c r="AA615" i="5" s="1"/>
  <c r="U615" i="5"/>
  <c r="Z782" i="5"/>
  <c r="AA782" i="5" s="1"/>
  <c r="U782" i="5"/>
  <c r="Z668" i="5"/>
  <c r="AA668" i="5" s="1"/>
  <c r="U668" i="5"/>
  <c r="Z679" i="5"/>
  <c r="AA679" i="5" s="1"/>
  <c r="U679" i="5"/>
  <c r="Z874" i="5"/>
  <c r="AA874" i="5" s="1"/>
  <c r="U874" i="5"/>
  <c r="Z700" i="5"/>
  <c r="AA700" i="5" s="1"/>
  <c r="U700" i="5"/>
  <c r="Z38" i="5"/>
  <c r="U38" i="5"/>
  <c r="U55" i="5"/>
  <c r="Z55" i="5"/>
  <c r="AA55" i="5" s="1"/>
  <c r="Z82" i="5"/>
  <c r="AA82" i="5" s="1"/>
  <c r="X82" i="5"/>
  <c r="Z151" i="5"/>
  <c r="AA151" i="5" s="1"/>
  <c r="U151" i="5"/>
  <c r="U291" i="5"/>
  <c r="Z291" i="5"/>
  <c r="AA291" i="5" s="1"/>
  <c r="Z244" i="5"/>
  <c r="AA244" i="5" s="1"/>
  <c r="U244" i="5"/>
  <c r="Z248" i="5"/>
  <c r="AA248" i="5" s="1"/>
  <c r="U248" i="5"/>
  <c r="Z294" i="5"/>
  <c r="U294" i="5"/>
  <c r="U279" i="5"/>
  <c r="Z279" i="5"/>
  <c r="AA279" i="5" s="1"/>
  <c r="Z300" i="5"/>
  <c r="U300" i="5"/>
  <c r="U301" i="5" s="1"/>
  <c r="Z392" i="5"/>
  <c r="U392" i="5"/>
  <c r="Z501" i="5"/>
  <c r="U501" i="5"/>
  <c r="U502" i="5" s="1"/>
  <c r="Z563" i="5"/>
  <c r="AA563" i="5" s="1"/>
  <c r="U563" i="5"/>
  <c r="Z581" i="5"/>
  <c r="AA581" i="5" s="1"/>
  <c r="U581" i="5"/>
  <c r="Z598" i="5"/>
  <c r="AA598" i="5" s="1"/>
  <c r="U598" i="5"/>
  <c r="Z603" i="5"/>
  <c r="AA603" i="5" s="1"/>
  <c r="U603" i="5"/>
  <c r="Z608" i="5"/>
  <c r="AA608" i="5" s="1"/>
  <c r="U608" i="5"/>
  <c r="Z630" i="5"/>
  <c r="AA630" i="5" s="1"/>
  <c r="U630" i="5"/>
  <c r="Z634" i="5"/>
  <c r="AA634" i="5" s="1"/>
  <c r="U634" i="5"/>
  <c r="Z638" i="5"/>
  <c r="AA638" i="5" s="1"/>
  <c r="U638" i="5"/>
  <c r="Z676" i="5"/>
  <c r="AA676" i="5" s="1"/>
  <c r="U676" i="5"/>
  <c r="Z691" i="5"/>
  <c r="AA691" i="5" s="1"/>
  <c r="U691" i="5"/>
  <c r="Z697" i="5"/>
  <c r="AA697" i="5" s="1"/>
  <c r="U697" i="5"/>
  <c r="Z809" i="5"/>
  <c r="U809" i="5"/>
  <c r="U810" i="5" s="1"/>
  <c r="Z844" i="5"/>
  <c r="AA844" i="5" s="1"/>
  <c r="U844" i="5"/>
  <c r="Z858" i="5"/>
  <c r="AA858" i="5" s="1"/>
  <c r="U858" i="5"/>
  <c r="Z882" i="5"/>
  <c r="AA882" i="5" s="1"/>
  <c r="U882" i="5"/>
  <c r="AC123" i="5"/>
  <c r="AD123" i="5" s="1"/>
  <c r="AC136" i="5"/>
  <c r="AD136" i="5" s="1"/>
  <c r="AI136" i="5" s="1"/>
  <c r="AJ136" i="5" s="1"/>
  <c r="U706" i="5"/>
  <c r="U790" i="5"/>
  <c r="U625" i="5"/>
  <c r="U614" i="5"/>
  <c r="U357" i="5"/>
  <c r="U930" i="5"/>
  <c r="U692" i="5"/>
  <c r="U870" i="5"/>
  <c r="U775" i="5"/>
  <c r="U270" i="5"/>
  <c r="U826" i="5"/>
  <c r="U762" i="5"/>
  <c r="Z220" i="5"/>
  <c r="AA220" i="5" s="1"/>
  <c r="U220" i="5"/>
  <c r="Z8" i="5"/>
  <c r="U8" i="5"/>
  <c r="Z150" i="5"/>
  <c r="U150" i="5"/>
  <c r="Z10" i="5"/>
  <c r="AA10" i="5" s="1"/>
  <c r="X10" i="5"/>
  <c r="Z16" i="5"/>
  <c r="AA16" i="5" s="1"/>
  <c r="U16" i="5"/>
  <c r="Z83" i="5"/>
  <c r="AA83" i="5" s="1"/>
  <c r="U83" i="5"/>
  <c r="Z96" i="5"/>
  <c r="AA96" i="5" s="1"/>
  <c r="U96" i="5"/>
  <c r="Z157" i="5"/>
  <c r="AA157" i="5" s="1"/>
  <c r="U157" i="5"/>
  <c r="U133" i="5"/>
  <c r="Z147" i="5"/>
  <c r="AA147" i="5" s="1"/>
  <c r="U147" i="5"/>
  <c r="Z104" i="5"/>
  <c r="AA104" i="5" s="1"/>
  <c r="U104" i="5"/>
  <c r="U175" i="5"/>
  <c r="U176" i="5" s="1"/>
  <c r="Z175" i="5"/>
  <c r="Z192" i="5"/>
  <c r="AA192" i="5" s="1"/>
  <c r="U192" i="5"/>
  <c r="U208" i="5"/>
  <c r="U209" i="5" s="1"/>
  <c r="Z208" i="5"/>
  <c r="U221" i="5"/>
  <c r="Z221" i="5"/>
  <c r="AA221" i="5" s="1"/>
  <c r="Z286" i="5"/>
  <c r="AA286" i="5" s="1"/>
  <c r="X286" i="5"/>
  <c r="Z290" i="5"/>
  <c r="AA290" i="5" s="1"/>
  <c r="X290" i="5"/>
  <c r="T273" i="5"/>
  <c r="Z273" i="5" s="1"/>
  <c r="AA273" i="5" s="1"/>
  <c r="U314" i="5"/>
  <c r="Z314" i="5"/>
  <c r="AA314" i="5" s="1"/>
  <c r="T345" i="5"/>
  <c r="U345" i="5" s="1"/>
  <c r="Z393" i="5"/>
  <c r="AA393" i="5" s="1"/>
  <c r="U393" i="5"/>
  <c r="Z479" i="5"/>
  <c r="X479" i="5"/>
  <c r="X480" i="5" s="1"/>
  <c r="Z597" i="5"/>
  <c r="AA597" i="5" s="1"/>
  <c r="U597" i="5"/>
  <c r="Z738" i="5"/>
  <c r="AA738" i="5" s="1"/>
  <c r="U738" i="5"/>
  <c r="Z769" i="5"/>
  <c r="AA769" i="5" s="1"/>
  <c r="U769" i="5"/>
  <c r="U889" i="5"/>
  <c r="U798" i="5"/>
  <c r="U688" i="5"/>
  <c r="U832" i="5"/>
  <c r="U777" i="5"/>
  <c r="U599" i="5"/>
  <c r="U610" i="5"/>
  <c r="U470" i="5"/>
  <c r="U601" i="5"/>
  <c r="U362" i="5"/>
  <c r="U138" i="5"/>
  <c r="U670" i="5"/>
  <c r="U851" i="5"/>
  <c r="U472" i="5"/>
  <c r="U606" i="5"/>
  <c r="U834" i="5"/>
  <c r="U878" i="5"/>
  <c r="U822" i="5"/>
  <c r="U825" i="5"/>
  <c r="U814" i="5"/>
  <c r="U773" i="5"/>
  <c r="U604" i="5"/>
  <c r="U612" i="5"/>
  <c r="U637" i="5"/>
  <c r="U726" i="5"/>
  <c r="U731" i="5"/>
  <c r="U639" i="5"/>
  <c r="U842" i="5"/>
  <c r="Z377" i="5"/>
  <c r="AA377" i="5" s="1"/>
  <c r="U377" i="5"/>
  <c r="Z111" i="5"/>
  <c r="AA111" i="5" s="1"/>
  <c r="U111" i="5"/>
  <c r="Z29" i="5"/>
  <c r="AA29" i="5" s="1"/>
  <c r="U29" i="5"/>
  <c r="Z46" i="5"/>
  <c r="AA46" i="5" s="1"/>
  <c r="U46" i="5"/>
  <c r="Z56" i="5"/>
  <c r="AA56" i="5" s="1"/>
  <c r="U56" i="5"/>
  <c r="Z60" i="5"/>
  <c r="AA60" i="5" s="1"/>
  <c r="U60" i="5"/>
  <c r="Z76" i="5"/>
  <c r="U76" i="5"/>
  <c r="U77" i="5" s="1"/>
  <c r="Z86" i="5"/>
  <c r="U86" i="5"/>
  <c r="Z114" i="5"/>
  <c r="AA114" i="5" s="1"/>
  <c r="U114" i="5"/>
  <c r="T139" i="5"/>
  <c r="Z139" i="5" s="1"/>
  <c r="AA139" i="5" s="1"/>
  <c r="T122" i="5"/>
  <c r="U122" i="5" s="1"/>
  <c r="U130" i="5"/>
  <c r="Z143" i="5"/>
  <c r="AA143" i="5" s="1"/>
  <c r="U143" i="5"/>
  <c r="Z168" i="5"/>
  <c r="AA168" i="5" s="1"/>
  <c r="U168" i="5"/>
  <c r="Z171" i="5"/>
  <c r="AA171" i="5" s="1"/>
  <c r="U171" i="5"/>
  <c r="Z181" i="5"/>
  <c r="AA181" i="5" s="1"/>
  <c r="U181" i="5"/>
  <c r="Z206" i="5"/>
  <c r="AA206" i="5" s="1"/>
  <c r="U206" i="5"/>
  <c r="Z198" i="5"/>
  <c r="AA198" i="5" s="1"/>
  <c r="U198" i="5"/>
  <c r="U203" i="5"/>
  <c r="U217" i="5"/>
  <c r="Z217" i="5"/>
  <c r="AA217" i="5" s="1"/>
  <c r="Z213" i="5"/>
  <c r="AA213" i="5" s="1"/>
  <c r="U213" i="5"/>
  <c r="Z288" i="5"/>
  <c r="AA288" i="5" s="1"/>
  <c r="U288" i="5"/>
  <c r="Z292" i="5"/>
  <c r="AA292" i="5" s="1"/>
  <c r="U292" i="5"/>
  <c r="Z249" i="5"/>
  <c r="AA249" i="5" s="1"/>
  <c r="X249" i="5"/>
  <c r="T258" i="5"/>
  <c r="U258" i="5" s="1"/>
  <c r="T262" i="5"/>
  <c r="U262" i="5" s="1"/>
  <c r="T266" i="5"/>
  <c r="U266" i="5" s="1"/>
  <c r="U280" i="5"/>
  <c r="Z280" i="5"/>
  <c r="AA280" i="5" s="1"/>
  <c r="T328" i="5"/>
  <c r="U329" i="5"/>
  <c r="Z361" i="5"/>
  <c r="X361" i="5"/>
  <c r="X365" i="5" s="1"/>
  <c r="T349" i="5"/>
  <c r="U349" i="5" s="1"/>
  <c r="U339" i="5"/>
  <c r="Z339" i="5"/>
  <c r="AA339" i="5" s="1"/>
  <c r="U372" i="5"/>
  <c r="U373" i="5" s="1"/>
  <c r="U409" i="5"/>
  <c r="U410" i="5" s="1"/>
  <c r="Z409" i="5"/>
  <c r="Z417" i="5"/>
  <c r="U417" i="5"/>
  <c r="U443" i="5"/>
  <c r="Z443" i="5"/>
  <c r="AA443" i="5" s="1"/>
  <c r="U421" i="5"/>
  <c r="Z421" i="5"/>
  <c r="AA421" i="5" s="1"/>
  <c r="Z415" i="5"/>
  <c r="AA415" i="5" s="1"/>
  <c r="X415" i="5"/>
  <c r="Z449" i="5"/>
  <c r="U449" i="5"/>
  <c r="U450" i="5" s="1"/>
  <c r="U462" i="5"/>
  <c r="Z462" i="5"/>
  <c r="AA462" i="5" s="1"/>
  <c r="Z471" i="5"/>
  <c r="AA471" i="5" s="1"/>
  <c r="U471" i="5"/>
  <c r="Z475" i="5"/>
  <c r="AA475" i="5" s="1"/>
  <c r="Z466" i="5"/>
  <c r="AA466" i="5" s="1"/>
  <c r="Z485" i="5"/>
  <c r="Z504" i="5"/>
  <c r="AA504" i="5" s="1"/>
  <c r="Z522" i="5"/>
  <c r="U522" i="5"/>
  <c r="Z511" i="5"/>
  <c r="AA511" i="5" s="1"/>
  <c r="T530" i="5"/>
  <c r="U530" i="5" s="1"/>
  <c r="Z515" i="5"/>
  <c r="AA515" i="5" s="1"/>
  <c r="Z548" i="5"/>
  <c r="AA548" i="5" s="1"/>
  <c r="Z556" i="5"/>
  <c r="U556" i="5"/>
  <c r="Z564" i="5"/>
  <c r="AA564" i="5" s="1"/>
  <c r="U564" i="5"/>
  <c r="Z567" i="5"/>
  <c r="AA567" i="5" s="1"/>
  <c r="Z570" i="5"/>
  <c r="AA570" i="5" s="1"/>
  <c r="Z574" i="5"/>
  <c r="AA574" i="5" s="1"/>
  <c r="Z559" i="5"/>
  <c r="Z732" i="5"/>
  <c r="AA732" i="5" s="1"/>
  <c r="U759" i="5"/>
  <c r="U830" i="5"/>
  <c r="Z884" i="5"/>
  <c r="AA884" i="5" s="1"/>
  <c r="U884" i="5"/>
  <c r="Z922" i="5"/>
  <c r="AA922" i="5" s="1"/>
  <c r="U922" i="5"/>
  <c r="Z67" i="5"/>
  <c r="AA67" i="5" s="1"/>
  <c r="U67" i="5"/>
  <c r="U15" i="5"/>
  <c r="Z15" i="5"/>
  <c r="AA15" i="5" s="1"/>
  <c r="Z21" i="5"/>
  <c r="AA21" i="5" s="1"/>
  <c r="U21" i="5"/>
  <c r="Z32" i="5"/>
  <c r="U32" i="5"/>
  <c r="U33" i="5" s="1"/>
  <c r="U45" i="5"/>
  <c r="Z45" i="5"/>
  <c r="AA45" i="5" s="1"/>
  <c r="U51" i="5"/>
  <c r="Z51" i="5"/>
  <c r="AA51" i="5" s="1"/>
  <c r="Z59" i="5"/>
  <c r="AA59" i="5" s="1"/>
  <c r="U59" i="5"/>
  <c r="U65" i="5"/>
  <c r="Z65" i="5"/>
  <c r="AA65" i="5" s="1"/>
  <c r="Z95" i="5"/>
  <c r="AA95" i="5" s="1"/>
  <c r="X95" i="5"/>
  <c r="Z102" i="5"/>
  <c r="X102" i="5"/>
  <c r="Z144" i="5"/>
  <c r="AA144" i="5" s="1"/>
  <c r="X144" i="5"/>
  <c r="Z103" i="5"/>
  <c r="AA103" i="5" s="1"/>
  <c r="Z165" i="5"/>
  <c r="Z170" i="5"/>
  <c r="X170" i="5"/>
  <c r="X173" i="5" s="1"/>
  <c r="Z172" i="5"/>
  <c r="AA172" i="5" s="1"/>
  <c r="U172" i="5"/>
  <c r="Z197" i="5"/>
  <c r="AA197" i="5" s="1"/>
  <c r="X197" i="5"/>
  <c r="Z218" i="5"/>
  <c r="AA218" i="5" s="1"/>
  <c r="U218" i="5"/>
  <c r="Z212" i="5"/>
  <c r="AA212" i="5" s="1"/>
  <c r="U212" i="5"/>
  <c r="U239" i="5"/>
  <c r="Z239" i="5"/>
  <c r="U274" i="5"/>
  <c r="Z283" i="5"/>
  <c r="AA283" i="5" s="1"/>
  <c r="U283" i="5"/>
  <c r="Z305" i="5"/>
  <c r="U305" i="5"/>
  <c r="Z309" i="5"/>
  <c r="AA309" i="5" s="1"/>
  <c r="U309" i="5"/>
  <c r="Z313" i="5"/>
  <c r="AA313" i="5" s="1"/>
  <c r="U313" i="5"/>
  <c r="Z364" i="5"/>
  <c r="AA364" i="5" s="1"/>
  <c r="U364" i="5"/>
  <c r="Z359" i="5"/>
  <c r="AA359" i="5" s="1"/>
  <c r="U359" i="5"/>
  <c r="Z367" i="5"/>
  <c r="U367" i="5"/>
  <c r="Z382" i="5"/>
  <c r="AA382" i="5" s="1"/>
  <c r="U411" i="5"/>
  <c r="U412" i="5" s="1"/>
  <c r="Z411" i="5"/>
  <c r="U400" i="5"/>
  <c r="Z436" i="5"/>
  <c r="AA436" i="5" s="1"/>
  <c r="U436" i="5"/>
  <c r="Z440" i="5"/>
  <c r="AA440" i="5" s="1"/>
  <c r="Z418" i="5"/>
  <c r="AA418" i="5" s="1"/>
  <c r="U418" i="5"/>
  <c r="Z414" i="5"/>
  <c r="U414" i="5"/>
  <c r="Z445" i="5"/>
  <c r="U445" i="5"/>
  <c r="U447" i="5" s="1"/>
  <c r="Z474" i="5"/>
  <c r="AA474" i="5" s="1"/>
  <c r="U474" i="5"/>
  <c r="Z465" i="5"/>
  <c r="U465" i="5"/>
  <c r="Z488" i="5"/>
  <c r="U488" i="5"/>
  <c r="U489" i="5" s="1"/>
  <c r="Z498" i="5"/>
  <c r="U498" i="5"/>
  <c r="Z505" i="5"/>
  <c r="AA505" i="5" s="1"/>
  <c r="U505" i="5"/>
  <c r="Z512" i="5"/>
  <c r="AA512" i="5" s="1"/>
  <c r="U512" i="5"/>
  <c r="U537" i="5"/>
  <c r="U539" i="5"/>
  <c r="Z561" i="5"/>
  <c r="U561" i="5"/>
  <c r="Z565" i="5"/>
  <c r="AA565" i="5" s="1"/>
  <c r="U565" i="5"/>
  <c r="Z578" i="5"/>
  <c r="AA578" i="5" s="1"/>
  <c r="U578" i="5"/>
  <c r="Z803" i="5"/>
  <c r="U803" i="5"/>
  <c r="U804" i="5" s="1"/>
  <c r="Z594" i="5"/>
  <c r="U594" i="5"/>
  <c r="Z745" i="5"/>
  <c r="U745" i="5"/>
  <c r="U747" i="5" s="1"/>
  <c r="Z737" i="5"/>
  <c r="AA737" i="5" s="1"/>
  <c r="U737" i="5"/>
  <c r="U751" i="5"/>
  <c r="U754" i="5"/>
  <c r="Z611" i="5"/>
  <c r="AA611" i="5" s="1"/>
  <c r="U611" i="5"/>
  <c r="Z765" i="5"/>
  <c r="AA765" i="5" s="1"/>
  <c r="U765" i="5"/>
  <c r="Z768" i="5"/>
  <c r="AA768" i="5" s="1"/>
  <c r="U768" i="5"/>
  <c r="Z772" i="5"/>
  <c r="AA772" i="5" s="1"/>
  <c r="U772" i="5"/>
  <c r="Z618" i="5"/>
  <c r="AA618" i="5" s="1"/>
  <c r="U618" i="5"/>
  <c r="Z622" i="5"/>
  <c r="AA622" i="5" s="1"/>
  <c r="U622" i="5"/>
  <c r="Z642" i="5"/>
  <c r="AA642" i="5" s="1"/>
  <c r="U642" i="5"/>
  <c r="Z646" i="5"/>
  <c r="AA646" i="5" s="1"/>
  <c r="Z652" i="5"/>
  <c r="AA652" i="5" s="1"/>
  <c r="Z660" i="5"/>
  <c r="AA660" i="5" s="1"/>
  <c r="U660" i="5"/>
  <c r="Z663" i="5"/>
  <c r="AA663" i="5" s="1"/>
  <c r="U663" i="5"/>
  <c r="Z671" i="5"/>
  <c r="AA671" i="5" s="1"/>
  <c r="U671" i="5"/>
  <c r="Z680" i="5"/>
  <c r="AA680" i="5" s="1"/>
  <c r="U680" i="5"/>
  <c r="Z682" i="5"/>
  <c r="AA682" i="5" s="1"/>
  <c r="U682" i="5"/>
  <c r="Z687" i="5"/>
  <c r="AA687" i="5" s="1"/>
  <c r="U687" i="5"/>
  <c r="Z693" i="5"/>
  <c r="AA693" i="5" s="1"/>
  <c r="U693" i="5"/>
  <c r="Z701" i="5"/>
  <c r="AA701" i="5" s="1"/>
  <c r="U701" i="5"/>
  <c r="Z717" i="5"/>
  <c r="AA717" i="5" s="1"/>
  <c r="U717" i="5"/>
  <c r="Z793" i="5"/>
  <c r="AA793" i="5" s="1"/>
  <c r="U793" i="5"/>
  <c r="Z817" i="5"/>
  <c r="U817" i="5"/>
  <c r="Z821" i="5"/>
  <c r="AA821" i="5" s="1"/>
  <c r="U821" i="5"/>
  <c r="Z833" i="5"/>
  <c r="AA833" i="5" s="1"/>
  <c r="U833" i="5"/>
  <c r="Z837" i="5"/>
  <c r="AA837" i="5" s="1"/>
  <c r="U837" i="5"/>
  <c r="Z841" i="5"/>
  <c r="AA841" i="5" s="1"/>
  <c r="U841" i="5"/>
  <c r="Z827" i="5"/>
  <c r="AA827" i="5" s="1"/>
  <c r="U827" i="5"/>
  <c r="Z926" i="5"/>
  <c r="U926" i="5"/>
  <c r="Z871" i="5"/>
  <c r="AA871" i="5" s="1"/>
  <c r="U871" i="5"/>
  <c r="U900" i="5"/>
  <c r="U919" i="5"/>
  <c r="U920" i="5" s="1"/>
  <c r="Z888" i="5"/>
  <c r="AA888" i="5" s="1"/>
  <c r="U888" i="5"/>
  <c r="AI30" i="5"/>
  <c r="AJ30" i="5" s="1"/>
  <c r="AI57" i="5"/>
  <c r="AJ57" i="5" s="1"/>
  <c r="AI67" i="5"/>
  <c r="AJ67" i="5" s="1"/>
  <c r="AD131" i="5"/>
  <c r="AI144" i="5"/>
  <c r="AJ144" i="5" s="1"/>
  <c r="AI105" i="5"/>
  <c r="AJ105" i="5" s="1"/>
  <c r="AI283" i="5"/>
  <c r="AJ283" i="5" s="1"/>
  <c r="AI362" i="5"/>
  <c r="AJ362" i="5" s="1"/>
  <c r="AD344" i="5"/>
  <c r="AI369" i="5"/>
  <c r="AJ369" i="5" s="1"/>
  <c r="AI422" i="5"/>
  <c r="AJ422" i="5" s="1"/>
  <c r="AI583" i="5"/>
  <c r="AJ583" i="5" s="1"/>
  <c r="AI765" i="5"/>
  <c r="AJ765" i="5" s="1"/>
  <c r="AI858" i="5"/>
  <c r="AJ858" i="5" s="1"/>
  <c r="AD905" i="5"/>
  <c r="AI888" i="5"/>
  <c r="AJ888" i="5" s="1"/>
  <c r="AI14" i="5"/>
  <c r="AJ14" i="5" s="1"/>
  <c r="AD256" i="5"/>
  <c r="AI29" i="5"/>
  <c r="AJ29" i="5" s="1"/>
  <c r="AI83" i="5"/>
  <c r="AJ83" i="5" s="1"/>
  <c r="AC137" i="5"/>
  <c r="AD137" i="5" s="1"/>
  <c r="AI137" i="5" s="1"/>
  <c r="AJ137" i="5" s="1"/>
  <c r="AD122" i="5"/>
  <c r="AI171" i="5"/>
  <c r="AJ171" i="5" s="1"/>
  <c r="AI198" i="5"/>
  <c r="AJ198" i="5" s="1"/>
  <c r="AI288" i="5"/>
  <c r="AJ288" i="5" s="1"/>
  <c r="AI247" i="5"/>
  <c r="AJ247" i="5" s="1"/>
  <c r="AD258" i="5"/>
  <c r="AD266" i="5"/>
  <c r="AI282" i="5"/>
  <c r="AJ282" i="5" s="1"/>
  <c r="T319" i="5"/>
  <c r="U319" i="5" s="1"/>
  <c r="AD323" i="5"/>
  <c r="AI314" i="5"/>
  <c r="AJ314" i="5" s="1"/>
  <c r="AI393" i="5"/>
  <c r="AJ393" i="5" s="1"/>
  <c r="AI421" i="5"/>
  <c r="AJ421" i="5" s="1"/>
  <c r="AI524" i="5"/>
  <c r="AJ524" i="5" s="1"/>
  <c r="AI597" i="5"/>
  <c r="AJ597" i="5" s="1"/>
  <c r="AI629" i="5"/>
  <c r="AJ629" i="5" s="1"/>
  <c r="AI645" i="5"/>
  <c r="AJ645" i="5" s="1"/>
  <c r="AI788" i="5"/>
  <c r="AJ788" i="5" s="1"/>
  <c r="AI692" i="5"/>
  <c r="AJ692" i="5" s="1"/>
  <c r="AI706" i="5"/>
  <c r="AJ706" i="5" s="1"/>
  <c r="AI721" i="5"/>
  <c r="AJ721" i="5" s="1"/>
  <c r="AI881" i="5"/>
  <c r="AJ881" i="5" s="1"/>
  <c r="AD128" i="5"/>
  <c r="AD229" i="5"/>
  <c r="AD540" i="5"/>
  <c r="AI540" i="5" s="1"/>
  <c r="AJ540" i="5" s="1"/>
  <c r="AD534" i="5"/>
  <c r="AI612" i="5"/>
  <c r="AJ612" i="5" s="1"/>
  <c r="AD755" i="5"/>
  <c r="AI840" i="5"/>
  <c r="AJ840" i="5" s="1"/>
  <c r="AI876" i="5"/>
  <c r="AJ876" i="5" s="1"/>
  <c r="AI886" i="5"/>
  <c r="AJ886" i="5" s="1"/>
  <c r="AI111" i="5"/>
  <c r="AJ111" i="5" s="1"/>
  <c r="AC129" i="5"/>
  <c r="AD129" i="5" s="1"/>
  <c r="AI218" i="5"/>
  <c r="AJ218" i="5" s="1"/>
  <c r="AD257" i="5"/>
  <c r="AI340" i="5"/>
  <c r="AJ340" i="5" s="1"/>
  <c r="AI442" i="5"/>
  <c r="AJ442" i="5" s="1"/>
  <c r="AI491" i="5"/>
  <c r="AJ491" i="5" s="1"/>
  <c r="AI568" i="5"/>
  <c r="AJ568" i="5" s="1"/>
  <c r="AC751" i="5"/>
  <c r="AD751" i="5" s="1"/>
  <c r="AI609" i="5"/>
  <c r="AJ609" i="5" s="1"/>
  <c r="AI778" i="5"/>
  <c r="AJ778" i="5" s="1"/>
  <c r="AI628" i="5"/>
  <c r="AJ628" i="5" s="1"/>
  <c r="AI648" i="5"/>
  <c r="AJ648" i="5" s="1"/>
  <c r="AI674" i="5"/>
  <c r="AJ674" i="5" s="1"/>
  <c r="AI693" i="5"/>
  <c r="AJ693" i="5" s="1"/>
  <c r="AI793" i="5"/>
  <c r="AJ793" i="5" s="1"/>
  <c r="AI833" i="5"/>
  <c r="AJ833" i="5" s="1"/>
  <c r="AI852" i="5"/>
  <c r="AJ852" i="5" s="1"/>
  <c r="AD899" i="5"/>
  <c r="AD913" i="5"/>
  <c r="AI52" i="5"/>
  <c r="AJ52" i="5" s="1"/>
  <c r="AD126" i="5"/>
  <c r="AI104" i="5"/>
  <c r="AJ104" i="5" s="1"/>
  <c r="AI251" i="5"/>
  <c r="AJ251" i="5" s="1"/>
  <c r="AD262" i="5"/>
  <c r="AD343" i="5"/>
  <c r="AI377" i="5"/>
  <c r="AJ377" i="5" s="1"/>
  <c r="AI446" i="5"/>
  <c r="AJ446" i="5" s="1"/>
  <c r="AD538" i="5"/>
  <c r="AI538" i="5" s="1"/>
  <c r="AJ538" i="5" s="1"/>
  <c r="AI582" i="5"/>
  <c r="AJ582" i="5" s="1"/>
  <c r="AI746" i="5"/>
  <c r="AJ746" i="5" s="1"/>
  <c r="AI601" i="5"/>
  <c r="AJ601" i="5" s="1"/>
  <c r="AI610" i="5"/>
  <c r="AJ610" i="5" s="1"/>
  <c r="AI775" i="5"/>
  <c r="AJ775" i="5" s="1"/>
  <c r="AI679" i="5"/>
  <c r="AJ679" i="5" s="1"/>
  <c r="AI688" i="5"/>
  <c r="AJ688" i="5" s="1"/>
  <c r="AI790" i="5"/>
  <c r="AJ790" i="5" s="1"/>
  <c r="AI807" i="5"/>
  <c r="AJ807" i="5" s="1"/>
  <c r="AI838" i="5"/>
  <c r="AJ838" i="5" s="1"/>
  <c r="AI874" i="5"/>
  <c r="AJ874" i="5" s="1"/>
  <c r="AD908" i="5"/>
  <c r="AD914" i="5"/>
  <c r="AI193" i="5"/>
  <c r="AJ193" i="5" s="1"/>
  <c r="AI307" i="5"/>
  <c r="AJ307" i="5" s="1"/>
  <c r="AI315" i="5"/>
  <c r="AJ315" i="5" s="1"/>
  <c r="AI359" i="5"/>
  <c r="AJ359" i="5" s="1"/>
  <c r="AI476" i="5"/>
  <c r="AJ476" i="5" s="1"/>
  <c r="AI510" i="5"/>
  <c r="AJ510" i="5" s="1"/>
  <c r="AI578" i="5"/>
  <c r="AJ578" i="5" s="1"/>
  <c r="AI763" i="5"/>
  <c r="AJ763" i="5" s="1"/>
  <c r="AI611" i="5"/>
  <c r="AJ611" i="5" s="1"/>
  <c r="AI634" i="5"/>
  <c r="AJ634" i="5" s="1"/>
  <c r="AI646" i="5"/>
  <c r="AJ646" i="5" s="1"/>
  <c r="AI656" i="5"/>
  <c r="AJ656" i="5" s="1"/>
  <c r="AI685" i="5"/>
  <c r="AJ685" i="5" s="1"/>
  <c r="AI707" i="5"/>
  <c r="AJ707" i="5" s="1"/>
  <c r="AI727" i="5"/>
  <c r="AJ727" i="5" s="1"/>
  <c r="AI843" i="5"/>
  <c r="AJ843" i="5" s="1"/>
  <c r="AI854" i="5"/>
  <c r="AJ854" i="5" s="1"/>
  <c r="AC902" i="5"/>
  <c r="AD902" i="5" s="1"/>
  <c r="AD915" i="5"/>
  <c r="AI114" i="5"/>
  <c r="AJ114" i="5" s="1"/>
  <c r="AD321" i="5"/>
  <c r="AI339" i="5"/>
  <c r="AJ339" i="5" s="1"/>
  <c r="AI486" i="5"/>
  <c r="AJ486" i="5" s="1"/>
  <c r="AI546" i="5"/>
  <c r="AJ546" i="5" s="1"/>
  <c r="AD587" i="5"/>
  <c r="AD753" i="5"/>
  <c r="AI769" i="5"/>
  <c r="AJ769" i="5" s="1"/>
  <c r="AI696" i="5"/>
  <c r="AJ696" i="5" s="1"/>
  <c r="AI864" i="5"/>
  <c r="AJ864" i="5" s="1"/>
  <c r="AI922" i="5"/>
  <c r="AJ922" i="5" s="1"/>
  <c r="AI15" i="5"/>
  <c r="AJ15" i="5" s="1"/>
  <c r="AD274" i="5"/>
  <c r="AI274" i="5" s="1"/>
  <c r="AJ274" i="5" s="1"/>
  <c r="AI335" i="5"/>
  <c r="AJ335" i="5" s="1"/>
  <c r="AD433" i="5"/>
  <c r="AI508" i="5"/>
  <c r="AJ508" i="5" s="1"/>
  <c r="AI516" i="5"/>
  <c r="AJ516" i="5" s="1"/>
  <c r="AI596" i="5"/>
  <c r="AJ596" i="5" s="1"/>
  <c r="AI737" i="5"/>
  <c r="AJ737" i="5" s="1"/>
  <c r="AI774" i="5"/>
  <c r="AJ774" i="5" s="1"/>
  <c r="AI636" i="5"/>
  <c r="AJ636" i="5" s="1"/>
  <c r="AI650" i="5"/>
  <c r="AJ650" i="5" s="1"/>
  <c r="AI785" i="5"/>
  <c r="AJ785" i="5" s="1"/>
  <c r="AI705" i="5"/>
  <c r="AJ705" i="5" s="1"/>
  <c r="AD829" i="5"/>
  <c r="AI928" i="5"/>
  <c r="AJ928" i="5" s="1"/>
  <c r="AD904" i="5"/>
  <c r="AD917" i="5"/>
  <c r="AC25" i="5"/>
  <c r="AI50" i="5"/>
  <c r="AJ50" i="5" s="1"/>
  <c r="AI166" i="5"/>
  <c r="AJ166" i="5" s="1"/>
  <c r="AD268" i="5"/>
  <c r="AI334" i="5"/>
  <c r="AJ334" i="5" s="1"/>
  <c r="AD325" i="5"/>
  <c r="AD349" i="5"/>
  <c r="AI368" i="5"/>
  <c r="AJ368" i="5" s="1"/>
  <c r="AD390" i="5"/>
  <c r="AI507" i="5"/>
  <c r="AJ507" i="5" s="1"/>
  <c r="AD530" i="5"/>
  <c r="AI576" i="5"/>
  <c r="AJ576" i="5" s="1"/>
  <c r="AI739" i="5"/>
  <c r="AJ739" i="5" s="1"/>
  <c r="AI773" i="5"/>
  <c r="AJ773" i="5" s="1"/>
  <c r="AI686" i="5"/>
  <c r="AJ686" i="5" s="1"/>
  <c r="AI801" i="5"/>
  <c r="AJ801" i="5" s="1"/>
  <c r="AI708" i="5"/>
  <c r="AJ708" i="5" s="1"/>
  <c r="AD901" i="5"/>
  <c r="Z664" i="5"/>
  <c r="AA664" i="5" s="1"/>
  <c r="U664" i="5"/>
  <c r="Z247" i="5"/>
  <c r="AA247" i="5" s="1"/>
  <c r="U247" i="5"/>
  <c r="Z14" i="5"/>
  <c r="AA14" i="5" s="1"/>
  <c r="U14" i="5"/>
  <c r="Z50" i="5"/>
  <c r="AA50" i="5" s="1"/>
  <c r="X50" i="5"/>
  <c r="Z81" i="5"/>
  <c r="AA81" i="5" s="1"/>
  <c r="U81" i="5"/>
  <c r="Z145" i="5"/>
  <c r="AA145" i="5" s="1"/>
  <c r="U145" i="5"/>
  <c r="U183" i="5"/>
  <c r="Z183" i="5"/>
  <c r="AA183" i="5" s="1"/>
  <c r="Z234" i="5"/>
  <c r="X234" i="5"/>
  <c r="T321" i="5"/>
  <c r="U321" i="5" s="1"/>
  <c r="U316" i="5"/>
  <c r="Z316" i="5"/>
  <c r="AA316" i="5" s="1"/>
  <c r="Z370" i="5"/>
  <c r="AA370" i="5" s="1"/>
  <c r="U370" i="5"/>
  <c r="Z733" i="5"/>
  <c r="AA733" i="5" s="1"/>
  <c r="U733" i="5"/>
  <c r="Z595" i="5"/>
  <c r="AA595" i="5" s="1"/>
  <c r="U595" i="5"/>
  <c r="Z633" i="5"/>
  <c r="AA633" i="5" s="1"/>
  <c r="U633" i="5"/>
  <c r="Z672" i="5"/>
  <c r="AA672" i="5" s="1"/>
  <c r="U672" i="5"/>
  <c r="Z702" i="5"/>
  <c r="AA702" i="5" s="1"/>
  <c r="U702" i="5"/>
  <c r="Z807" i="5"/>
  <c r="AA807" i="5" s="1"/>
  <c r="U807" i="5"/>
  <c r="U808" i="5" s="1"/>
  <c r="Z855" i="5"/>
  <c r="AA855" i="5" s="1"/>
  <c r="U855" i="5"/>
  <c r="Z35" i="5"/>
  <c r="U35" i="5"/>
  <c r="Z93" i="5"/>
  <c r="U93" i="5"/>
  <c r="Z177" i="5"/>
  <c r="U177" i="5"/>
  <c r="U178" i="5" s="1"/>
  <c r="Z469" i="5"/>
  <c r="U469" i="5"/>
  <c r="Z525" i="5"/>
  <c r="AA525" i="5" s="1"/>
  <c r="U525" i="5"/>
  <c r="Z553" i="5"/>
  <c r="U553" i="5"/>
  <c r="Z568" i="5"/>
  <c r="AA568" i="5" s="1"/>
  <c r="U568" i="5"/>
  <c r="Z776" i="5"/>
  <c r="AA776" i="5" s="1"/>
  <c r="U776" i="5"/>
  <c r="Z740" i="5"/>
  <c r="AA740" i="5" s="1"/>
  <c r="U740" i="5"/>
  <c r="Z626" i="5"/>
  <c r="AA626" i="5" s="1"/>
  <c r="U626" i="5"/>
  <c r="Z667" i="5"/>
  <c r="AA667" i="5" s="1"/>
  <c r="U667" i="5"/>
  <c r="Z673" i="5"/>
  <c r="AA673" i="5" s="1"/>
  <c r="U673" i="5"/>
  <c r="Z709" i="5"/>
  <c r="AA709" i="5" s="1"/>
  <c r="U709" i="5"/>
  <c r="Z720" i="5"/>
  <c r="AA720" i="5" s="1"/>
  <c r="U720" i="5"/>
  <c r="Z724" i="5"/>
  <c r="AA724" i="5" s="1"/>
  <c r="U724" i="5"/>
  <c r="Z875" i="5"/>
  <c r="AA875" i="5" s="1"/>
  <c r="U875" i="5"/>
  <c r="Z931" i="5"/>
  <c r="AA931" i="5" s="1"/>
  <c r="U931" i="5"/>
  <c r="Z924" i="5"/>
  <c r="AA924" i="5" s="1"/>
  <c r="U924" i="5"/>
  <c r="AC134" i="5"/>
  <c r="AD134" i="5" s="1"/>
  <c r="AI134" i="5" s="1"/>
  <c r="AJ134" i="5" s="1"/>
  <c r="AD539" i="5"/>
  <c r="AI539" i="5" s="1"/>
  <c r="AJ539" i="5" s="1"/>
  <c r="U818" i="5"/>
  <c r="U892" i="5"/>
  <c r="U838" i="5"/>
  <c r="U662" i="5"/>
  <c r="U879" i="5"/>
  <c r="U675" i="5"/>
  <c r="U641" i="5"/>
  <c r="U629" i="5"/>
  <c r="U723" i="5"/>
  <c r="U621" i="5"/>
  <c r="U721" i="5"/>
  <c r="U857" i="5"/>
  <c r="U684" i="5"/>
  <c r="U659" i="5"/>
  <c r="U887" i="5"/>
  <c r="U795" i="5"/>
  <c r="U158" i="5"/>
  <c r="U113" i="5"/>
  <c r="U716" i="5"/>
  <c r="U617" i="5"/>
  <c r="U623" i="5"/>
  <c r="U607" i="5"/>
  <c r="U80" i="5"/>
  <c r="Z80" i="5"/>
  <c r="AA80" i="5" s="1"/>
  <c r="Z739" i="5"/>
  <c r="AA739" i="5" s="1"/>
  <c r="U739" i="5"/>
  <c r="Z66" i="5"/>
  <c r="AA66" i="5" s="1"/>
  <c r="U66" i="5"/>
  <c r="U423" i="5"/>
  <c r="Z423" i="5"/>
  <c r="AA423" i="5" s="1"/>
  <c r="Z524" i="5"/>
  <c r="AA524" i="5" s="1"/>
  <c r="U524" i="5"/>
  <c r="Z311" i="5"/>
  <c r="AA311" i="5" s="1"/>
  <c r="U311" i="5"/>
  <c r="Z335" i="5"/>
  <c r="AA335" i="5" s="1"/>
  <c r="U335" i="5"/>
  <c r="Z44" i="5"/>
  <c r="U44" i="5"/>
  <c r="Z58" i="5"/>
  <c r="AA58" i="5" s="1"/>
  <c r="X58" i="5"/>
  <c r="U74" i="5"/>
  <c r="Z94" i="5"/>
  <c r="AA94" i="5" s="1"/>
  <c r="U94" i="5"/>
  <c r="Z152" i="5"/>
  <c r="AA152" i="5" s="1"/>
  <c r="U152" i="5"/>
  <c r="T135" i="5"/>
  <c r="Z135" i="5" s="1"/>
  <c r="AA135" i="5" s="1"/>
  <c r="U128" i="5"/>
  <c r="Z106" i="5"/>
  <c r="AA106" i="5" s="1"/>
  <c r="U106" i="5"/>
  <c r="Z166" i="5"/>
  <c r="AA166" i="5" s="1"/>
  <c r="U166" i="5"/>
  <c r="Z161" i="5"/>
  <c r="U161" i="5"/>
  <c r="Z179" i="5"/>
  <c r="U179" i="5"/>
  <c r="Z196" i="5"/>
  <c r="U196" i="5"/>
  <c r="Z190" i="5"/>
  <c r="AA190" i="5" s="1"/>
  <c r="U190" i="5"/>
  <c r="Z194" i="5"/>
  <c r="AA194" i="5" s="1"/>
  <c r="U194" i="5"/>
  <c r="Z219" i="5"/>
  <c r="AA219" i="5" s="1"/>
  <c r="U219" i="5"/>
  <c r="Z223" i="5"/>
  <c r="AA223" i="5" s="1"/>
  <c r="U223" i="5"/>
  <c r="Z211" i="5"/>
  <c r="U211" i="5"/>
  <c r="Z240" i="5"/>
  <c r="AA240" i="5" s="1"/>
  <c r="U240" i="5"/>
  <c r="T275" i="5"/>
  <c r="Z275" i="5" s="1"/>
  <c r="AA275" i="5" s="1"/>
  <c r="T260" i="5"/>
  <c r="U260" i="5" s="1"/>
  <c r="T268" i="5"/>
  <c r="U268" i="5" s="1"/>
  <c r="U282" i="5"/>
  <c r="Z282" i="5"/>
  <c r="AA282" i="5" s="1"/>
  <c r="Z302" i="5"/>
  <c r="U302" i="5"/>
  <c r="U303" i="5" s="1"/>
  <c r="Z310" i="5"/>
  <c r="AA310" i="5" s="1"/>
  <c r="X310" i="5"/>
  <c r="T323" i="5"/>
  <c r="U323" i="5" s="1"/>
  <c r="T343" i="5"/>
  <c r="U343" i="5" s="1"/>
  <c r="T347" i="5"/>
  <c r="U347" i="5" s="1"/>
  <c r="Z358" i="5"/>
  <c r="AA358" i="5" s="1"/>
  <c r="U358" i="5"/>
  <c r="Z355" i="5"/>
  <c r="U355" i="5"/>
  <c r="U356" i="5" s="1"/>
  <c r="U381" i="5"/>
  <c r="U383" i="5" s="1"/>
  <c r="Z381" i="5"/>
  <c r="T390" i="5"/>
  <c r="U390" i="5" s="1"/>
  <c r="T402" i="5"/>
  <c r="U402" i="5" s="1"/>
  <c r="Z407" i="5"/>
  <c r="AA407" i="5" s="1"/>
  <c r="U407" i="5"/>
  <c r="Z437" i="5"/>
  <c r="AA437" i="5" s="1"/>
  <c r="U437" i="5"/>
  <c r="Z441" i="5"/>
  <c r="AA441" i="5" s="1"/>
  <c r="U429" i="5"/>
  <c r="U430" i="5" s="1"/>
  <c r="Z429" i="5"/>
  <c r="Z427" i="5"/>
  <c r="U427" i="5"/>
  <c r="U428" i="5" s="1"/>
  <c r="T432" i="5"/>
  <c r="T434" i="5" s="1"/>
  <c r="U460" i="5"/>
  <c r="Z460" i="5"/>
  <c r="Z473" i="5"/>
  <c r="AA473" i="5" s="1"/>
  <c r="Z477" i="5"/>
  <c r="AA477" i="5" s="1"/>
  <c r="Z490" i="5"/>
  <c r="U490" i="5"/>
  <c r="Z519" i="5"/>
  <c r="Z520" i="5"/>
  <c r="AA520" i="5" s="1"/>
  <c r="Z509" i="5"/>
  <c r="AA509" i="5" s="1"/>
  <c r="U509" i="5"/>
  <c r="Z513" i="5"/>
  <c r="AA513" i="5" s="1"/>
  <c r="Z526" i="5"/>
  <c r="AA526" i="5" s="1"/>
  <c r="Z517" i="5"/>
  <c r="AA517" i="5" s="1"/>
  <c r="Z550" i="5"/>
  <c r="AA550" i="5" s="1"/>
  <c r="Z562" i="5"/>
  <c r="AA562" i="5" s="1"/>
  <c r="Z582" i="5"/>
  <c r="AA582" i="5" s="1"/>
  <c r="Z569" i="5"/>
  <c r="AA569" i="5" s="1"/>
  <c r="Z572" i="5"/>
  <c r="AA572" i="5" s="1"/>
  <c r="U572" i="5"/>
  <c r="Z576" i="5"/>
  <c r="AA576" i="5" s="1"/>
  <c r="Z591" i="5"/>
  <c r="AA591" i="5" s="1"/>
  <c r="Z645" i="5"/>
  <c r="AA645" i="5" s="1"/>
  <c r="X645" i="5"/>
  <c r="Z651" i="5"/>
  <c r="AA651" i="5" s="1"/>
  <c r="T903" i="5"/>
  <c r="U903" i="5" s="1"/>
  <c r="Z885" i="5"/>
  <c r="AA885" i="5" s="1"/>
  <c r="Z923" i="5"/>
  <c r="AA923" i="5" s="1"/>
  <c r="Z9" i="5"/>
  <c r="AA9" i="5" s="1"/>
  <c r="U9" i="5"/>
  <c r="U41" i="5"/>
  <c r="Z41" i="5"/>
  <c r="U49" i="5"/>
  <c r="Z49" i="5"/>
  <c r="Z57" i="5"/>
  <c r="AA57" i="5" s="1"/>
  <c r="U57" i="5"/>
  <c r="Z63" i="5"/>
  <c r="U63" i="5"/>
  <c r="Z78" i="5"/>
  <c r="U78" i="5"/>
  <c r="Z156" i="5"/>
  <c r="AA156" i="5" s="1"/>
  <c r="X156" i="5"/>
  <c r="X159" i="5" s="1"/>
  <c r="U136" i="5"/>
  <c r="T123" i="5"/>
  <c r="U123" i="5" s="1"/>
  <c r="U129" i="5"/>
  <c r="Z142" i="5"/>
  <c r="AA142" i="5" s="1"/>
  <c r="Z105" i="5"/>
  <c r="AA105" i="5" s="1"/>
  <c r="U105" i="5"/>
  <c r="Z163" i="5"/>
  <c r="Z188" i="5"/>
  <c r="AA188" i="5" s="1"/>
  <c r="Z285" i="5"/>
  <c r="U285" i="5"/>
  <c r="Z246" i="5"/>
  <c r="AA246" i="5" s="1"/>
  <c r="U246" i="5"/>
  <c r="U250" i="5"/>
  <c r="Z250" i="5"/>
  <c r="AA250" i="5" s="1"/>
  <c r="Z296" i="5"/>
  <c r="AA296" i="5" s="1"/>
  <c r="U296" i="5"/>
  <c r="U263" i="5"/>
  <c r="Z277" i="5"/>
  <c r="Z281" i="5"/>
  <c r="AA281" i="5" s="1"/>
  <c r="U281" i="5"/>
  <c r="Z307" i="5"/>
  <c r="AA307" i="5" s="1"/>
  <c r="U307" i="5"/>
  <c r="Z315" i="5"/>
  <c r="AA315" i="5" s="1"/>
  <c r="U315" i="5"/>
  <c r="U351" i="5"/>
  <c r="U353" i="5"/>
  <c r="U340" i="5"/>
  <c r="Z340" i="5"/>
  <c r="AA340" i="5" s="1"/>
  <c r="Z384" i="5"/>
  <c r="U384" i="5"/>
  <c r="U385" i="5" s="1"/>
  <c r="T398" i="5"/>
  <c r="Z435" i="5"/>
  <c r="U435" i="5"/>
  <c r="Z438" i="5"/>
  <c r="AA438" i="5" s="1"/>
  <c r="U438" i="5"/>
  <c r="U442" i="5"/>
  <c r="Z442" i="5"/>
  <c r="AA442" i="5" s="1"/>
  <c r="Z419" i="5"/>
  <c r="AA419" i="5" s="1"/>
  <c r="U419" i="5"/>
  <c r="Z422" i="5"/>
  <c r="AA422" i="5" s="1"/>
  <c r="U422" i="5"/>
  <c r="Z457" i="5"/>
  <c r="U457" i="5"/>
  <c r="Z476" i="5"/>
  <c r="AA476" i="5" s="1"/>
  <c r="U476" i="5"/>
  <c r="T481" i="5"/>
  <c r="Z467" i="5"/>
  <c r="AA467" i="5" s="1"/>
  <c r="U467" i="5"/>
  <c r="Z506" i="5"/>
  <c r="AA506" i="5" s="1"/>
  <c r="U506" i="5"/>
  <c r="Z510" i="5"/>
  <c r="AA510" i="5" s="1"/>
  <c r="U510" i="5"/>
  <c r="Z514" i="5"/>
  <c r="AA514" i="5" s="1"/>
  <c r="U514" i="5"/>
  <c r="T531" i="5"/>
  <c r="U531" i="5" s="1"/>
  <c r="U542" i="5"/>
  <c r="Z516" i="5"/>
  <c r="AA516" i="5" s="1"/>
  <c r="U516" i="5"/>
  <c r="Z547" i="5"/>
  <c r="AA547" i="5" s="1"/>
  <c r="U547" i="5"/>
  <c r="Z571" i="5"/>
  <c r="AA571" i="5" s="1"/>
  <c r="U571" i="5"/>
  <c r="Z573" i="5"/>
  <c r="AA573" i="5" s="1"/>
  <c r="U573" i="5"/>
  <c r="Z730" i="5"/>
  <c r="AA730" i="5" s="1"/>
  <c r="U730" i="5"/>
  <c r="T758" i="5"/>
  <c r="Z596" i="5"/>
  <c r="AA596" i="5" s="1"/>
  <c r="U596" i="5"/>
  <c r="Z600" i="5"/>
  <c r="AA600" i="5" s="1"/>
  <c r="U600" i="5"/>
  <c r="T750" i="5"/>
  <c r="U750" i="5" s="1"/>
  <c r="Z605" i="5"/>
  <c r="AA605" i="5" s="1"/>
  <c r="U605" i="5"/>
  <c r="Z609" i="5"/>
  <c r="AA609" i="5" s="1"/>
  <c r="U609" i="5"/>
  <c r="Z774" i="5"/>
  <c r="AA774" i="5" s="1"/>
  <c r="U774" i="5"/>
  <c r="Z778" i="5"/>
  <c r="AA778" i="5" s="1"/>
  <c r="U778" i="5"/>
  <c r="Z628" i="5"/>
  <c r="AA628" i="5" s="1"/>
  <c r="U628" i="5"/>
  <c r="Z632" i="5"/>
  <c r="AA632" i="5" s="1"/>
  <c r="U632" i="5"/>
  <c r="Z636" i="5"/>
  <c r="AA636" i="5" s="1"/>
  <c r="U636" i="5"/>
  <c r="Z648" i="5"/>
  <c r="AA648" i="5" s="1"/>
  <c r="U648" i="5"/>
  <c r="Z650" i="5"/>
  <c r="AA650" i="5" s="1"/>
  <c r="U650" i="5"/>
  <c r="Z658" i="5"/>
  <c r="AA658" i="5" s="1"/>
  <c r="U658" i="5"/>
  <c r="Z785" i="5"/>
  <c r="AA785" i="5" s="1"/>
  <c r="U785" i="5"/>
  <c r="Z669" i="5"/>
  <c r="AA669" i="5" s="1"/>
  <c r="U669" i="5"/>
  <c r="Z674" i="5"/>
  <c r="AA674" i="5" s="1"/>
  <c r="U674" i="5"/>
  <c r="Z787" i="5"/>
  <c r="AA787" i="5" s="1"/>
  <c r="U787" i="5"/>
  <c r="Z689" i="5"/>
  <c r="AA689" i="5" s="1"/>
  <c r="U689" i="5"/>
  <c r="Z695" i="5"/>
  <c r="AA695" i="5" s="1"/>
  <c r="U695" i="5"/>
  <c r="Z703" i="5"/>
  <c r="AA703" i="5" s="1"/>
  <c r="U703" i="5"/>
  <c r="Z711" i="5"/>
  <c r="AA711" i="5" s="1"/>
  <c r="U711" i="5"/>
  <c r="Z718" i="5"/>
  <c r="AA718" i="5" s="1"/>
  <c r="U718" i="5"/>
  <c r="Z722" i="5"/>
  <c r="AA722" i="5" s="1"/>
  <c r="U722" i="5"/>
  <c r="Z811" i="5"/>
  <c r="U811" i="5"/>
  <c r="U812" i="5" s="1"/>
  <c r="Z848" i="5"/>
  <c r="U848" i="5"/>
  <c r="U849" i="5" s="1"/>
  <c r="Z846" i="5"/>
  <c r="AA846" i="5" s="1"/>
  <c r="U846" i="5"/>
  <c r="Z852" i="5"/>
  <c r="AA852" i="5" s="1"/>
  <c r="U852" i="5"/>
  <c r="Z860" i="5"/>
  <c r="AA860" i="5" s="1"/>
  <c r="U860" i="5"/>
  <c r="Z865" i="5"/>
  <c r="AA865" i="5" s="1"/>
  <c r="U865" i="5"/>
  <c r="Z928" i="5"/>
  <c r="AA928" i="5" s="1"/>
  <c r="U928" i="5"/>
  <c r="Z893" i="5"/>
  <c r="AA893" i="5" s="1"/>
  <c r="U893" i="5"/>
  <c r="Z873" i="5"/>
  <c r="AA873" i="5" s="1"/>
  <c r="U873" i="5"/>
  <c r="T899" i="5"/>
  <c r="Z880" i="5"/>
  <c r="AA880" i="5" s="1"/>
  <c r="U880" i="5"/>
  <c r="U911" i="5"/>
  <c r="U913" i="5"/>
  <c r="U915" i="5"/>
  <c r="T917" i="5"/>
  <c r="U917" i="5" s="1"/>
  <c r="T399" i="5"/>
  <c r="U399" i="5" s="1"/>
  <c r="AI80" i="5"/>
  <c r="AJ80" i="5" s="1"/>
  <c r="AI182" i="5"/>
  <c r="AJ182" i="5" s="1"/>
  <c r="AI197" i="5"/>
  <c r="AJ197" i="5" s="1"/>
  <c r="AD272" i="5"/>
  <c r="AI272" i="5" s="1"/>
  <c r="AJ272" i="5" s="1"/>
  <c r="AD263" i="5"/>
  <c r="AD267" i="5"/>
  <c r="AD324" i="5"/>
  <c r="AC529" i="5"/>
  <c r="AD529" i="5" s="1"/>
  <c r="AI549" i="5"/>
  <c r="AJ549" i="5" s="1"/>
  <c r="AI575" i="5"/>
  <c r="AJ575" i="5" s="1"/>
  <c r="AI689" i="5"/>
  <c r="AJ689" i="5" s="1"/>
  <c r="AI711" i="5"/>
  <c r="AJ711" i="5" s="1"/>
  <c r="AI811" i="5"/>
  <c r="AI827" i="5"/>
  <c r="AJ827" i="5" s="1"/>
  <c r="AD911" i="5"/>
  <c r="AI312" i="5"/>
  <c r="AJ312" i="5" s="1"/>
  <c r="AI16" i="5"/>
  <c r="AJ16" i="5" s="1"/>
  <c r="AI46" i="5"/>
  <c r="AJ46" i="5" s="1"/>
  <c r="AI66" i="5"/>
  <c r="AJ66" i="5" s="1"/>
  <c r="AI94" i="5"/>
  <c r="AJ94" i="5" s="1"/>
  <c r="AI147" i="5"/>
  <c r="AJ147" i="5" s="1"/>
  <c r="AC227" i="5"/>
  <c r="AD227" i="5" s="1"/>
  <c r="AI242" i="5"/>
  <c r="AJ242" i="5" s="1"/>
  <c r="AI297" i="5"/>
  <c r="AJ297" i="5" s="1"/>
  <c r="T404" i="5"/>
  <c r="AI443" i="5"/>
  <c r="AJ443" i="5" s="1"/>
  <c r="AI415" i="5"/>
  <c r="AJ415" i="5" s="1"/>
  <c r="AI475" i="5"/>
  <c r="AJ475" i="5" s="1"/>
  <c r="AI569" i="5"/>
  <c r="AJ569" i="5" s="1"/>
  <c r="AD759" i="5"/>
  <c r="AI759" i="5" s="1"/>
  <c r="AJ759" i="5" s="1"/>
  <c r="AI607" i="5"/>
  <c r="AJ607" i="5" s="1"/>
  <c r="AI771" i="5"/>
  <c r="AJ771" i="5" s="1"/>
  <c r="AI675" i="5"/>
  <c r="AJ675" i="5" s="1"/>
  <c r="AI684" i="5"/>
  <c r="AJ684" i="5" s="1"/>
  <c r="AI698" i="5"/>
  <c r="AJ698" i="5" s="1"/>
  <c r="AI714" i="5"/>
  <c r="AJ714" i="5" s="1"/>
  <c r="AI726" i="5"/>
  <c r="AJ726" i="5" s="1"/>
  <c r="AI885" i="5"/>
  <c r="AJ885" i="5" s="1"/>
  <c r="AC910" i="5"/>
  <c r="AD910" i="5" s="1"/>
  <c r="AI855" i="5"/>
  <c r="AJ855" i="5" s="1"/>
  <c r="AI200" i="5"/>
  <c r="AJ200" i="5" s="1"/>
  <c r="AI296" i="5"/>
  <c r="AJ296" i="5" s="1"/>
  <c r="AD265" i="5"/>
  <c r="AD322" i="5"/>
  <c r="AD346" i="5"/>
  <c r="AI505" i="5"/>
  <c r="AJ505" i="5" s="1"/>
  <c r="AI730" i="5"/>
  <c r="AJ730" i="5" s="1"/>
  <c r="AD750" i="5"/>
  <c r="AI669" i="5"/>
  <c r="AJ669" i="5" s="1"/>
  <c r="AI787" i="5"/>
  <c r="AJ787" i="5" s="1"/>
  <c r="AD756" i="5"/>
  <c r="AI717" i="5"/>
  <c r="AJ717" i="5" s="1"/>
  <c r="AI841" i="5"/>
  <c r="AJ841" i="5" s="1"/>
  <c r="AI860" i="5"/>
  <c r="AJ860" i="5" s="1"/>
  <c r="AI883" i="5"/>
  <c r="AJ883" i="5" s="1"/>
  <c r="AC74" i="5"/>
  <c r="AD74" i="5" s="1"/>
  <c r="AI168" i="5"/>
  <c r="AJ168" i="5" s="1"/>
  <c r="AI213" i="5"/>
  <c r="AJ213" i="5" s="1"/>
  <c r="AD271" i="5"/>
  <c r="AI271" i="5" s="1"/>
  <c r="AJ271" i="5" s="1"/>
  <c r="AD532" i="5"/>
  <c r="AI572" i="5"/>
  <c r="AJ572" i="5" s="1"/>
  <c r="AI734" i="5"/>
  <c r="AJ734" i="5" s="1"/>
  <c r="AD760" i="5"/>
  <c r="AI760" i="5" s="1"/>
  <c r="AJ760" i="5" s="1"/>
  <c r="AI617" i="5"/>
  <c r="AJ617" i="5" s="1"/>
  <c r="AI779" i="5"/>
  <c r="AJ779" i="5" s="1"/>
  <c r="AI798" i="5"/>
  <c r="AJ798" i="5" s="1"/>
  <c r="AI694" i="5"/>
  <c r="AJ694" i="5" s="1"/>
  <c r="AI725" i="5"/>
  <c r="AJ725" i="5" s="1"/>
  <c r="AI822" i="5"/>
  <c r="AJ822" i="5" s="1"/>
  <c r="AC255" i="5"/>
  <c r="AI378" i="5"/>
  <c r="AJ378" i="5" s="1"/>
  <c r="AI436" i="5"/>
  <c r="AJ436" i="5" s="1"/>
  <c r="AI514" i="5"/>
  <c r="AJ514" i="5" s="1"/>
  <c r="AD533" i="5"/>
  <c r="AI584" i="5"/>
  <c r="AJ584" i="5" s="1"/>
  <c r="AI735" i="5"/>
  <c r="AJ735" i="5" s="1"/>
  <c r="AI605" i="5"/>
  <c r="AJ605" i="5" s="1"/>
  <c r="AD752" i="5"/>
  <c r="AI768" i="5"/>
  <c r="AJ768" i="5" s="1"/>
  <c r="AI740" i="5"/>
  <c r="AJ740" i="5" s="1"/>
  <c r="AI630" i="5"/>
  <c r="AJ630" i="5" s="1"/>
  <c r="AI642" i="5"/>
  <c r="AJ642" i="5" s="1"/>
  <c r="AI652" i="5"/>
  <c r="AJ652" i="5" s="1"/>
  <c r="AI667" i="5"/>
  <c r="AJ667" i="5" s="1"/>
  <c r="AI676" i="5"/>
  <c r="AJ676" i="5" s="1"/>
  <c r="AI715" i="5"/>
  <c r="AJ715" i="5" s="1"/>
  <c r="AI819" i="5"/>
  <c r="AJ819" i="5" s="1"/>
  <c r="AI844" i="5"/>
  <c r="AJ844" i="5" s="1"/>
  <c r="AI924" i="5"/>
  <c r="AJ924" i="5" s="1"/>
  <c r="AD135" i="5"/>
  <c r="AI135" i="5" s="1"/>
  <c r="AJ135" i="5" s="1"/>
  <c r="AI280" i="5"/>
  <c r="AJ280" i="5" s="1"/>
  <c r="AI473" i="5"/>
  <c r="AJ473" i="5" s="1"/>
  <c r="AI567" i="5"/>
  <c r="AJ567" i="5" s="1"/>
  <c r="AI619" i="5"/>
  <c r="AJ619" i="5" s="1"/>
  <c r="AI643" i="5"/>
  <c r="AJ643" i="5" s="1"/>
  <c r="AI690" i="5"/>
  <c r="AJ690" i="5" s="1"/>
  <c r="AI845" i="5"/>
  <c r="AJ845" i="5" s="1"/>
  <c r="AI892" i="5"/>
  <c r="AJ892" i="5" s="1"/>
  <c r="AI889" i="5"/>
  <c r="AJ889" i="5" s="1"/>
  <c r="AI82" i="5"/>
  <c r="AJ82" i="5" s="1"/>
  <c r="AI151" i="5"/>
  <c r="AJ151" i="5" s="1"/>
  <c r="AI158" i="5"/>
  <c r="AJ158" i="5" s="1"/>
  <c r="AI142" i="5"/>
  <c r="AJ142" i="5" s="1"/>
  <c r="AI167" i="5"/>
  <c r="AJ167" i="5" s="1"/>
  <c r="AC226" i="5"/>
  <c r="AI250" i="5"/>
  <c r="AJ250" i="5" s="1"/>
  <c r="AD261" i="5"/>
  <c r="AC351" i="5"/>
  <c r="AI461" i="5"/>
  <c r="AJ461" i="5" s="1"/>
  <c r="AI467" i="5"/>
  <c r="AJ467" i="5" s="1"/>
  <c r="AI523" i="5"/>
  <c r="AJ523" i="5" s="1"/>
  <c r="AD531" i="5"/>
  <c r="AI547" i="5"/>
  <c r="AJ547" i="5" s="1"/>
  <c r="AI600" i="5"/>
  <c r="AJ600" i="5" s="1"/>
  <c r="AI632" i="5"/>
  <c r="AJ632" i="5" s="1"/>
  <c r="AI644" i="5"/>
  <c r="AJ644" i="5" s="1"/>
  <c r="AI658" i="5"/>
  <c r="AJ658" i="5" s="1"/>
  <c r="AI687" i="5"/>
  <c r="AJ687" i="5" s="1"/>
  <c r="AI697" i="5"/>
  <c r="AJ697" i="5" s="1"/>
  <c r="AI873" i="5"/>
  <c r="AJ873" i="5" s="1"/>
  <c r="AI880" i="5"/>
  <c r="AJ880" i="5" s="1"/>
  <c r="AI58" i="5"/>
  <c r="AJ58" i="5" s="1"/>
  <c r="AC139" i="5"/>
  <c r="AD139" i="5" s="1"/>
  <c r="AI139" i="5" s="1"/>
  <c r="AJ139" i="5" s="1"/>
  <c r="AI115" i="5"/>
  <c r="AJ115" i="5" s="1"/>
  <c r="AI190" i="5"/>
  <c r="AJ190" i="5" s="1"/>
  <c r="AI243" i="5"/>
  <c r="AJ243" i="5" s="1"/>
  <c r="AD273" i="5"/>
  <c r="AI273" i="5" s="1"/>
  <c r="AJ273" i="5" s="1"/>
  <c r="AI437" i="5"/>
  <c r="AJ437" i="5" s="1"/>
  <c r="AD452" i="5"/>
  <c r="AI504" i="5"/>
  <c r="AJ504" i="5" s="1"/>
  <c r="AD536" i="5"/>
  <c r="AI550" i="5"/>
  <c r="AJ550" i="5" s="1"/>
  <c r="AI599" i="5"/>
  <c r="AJ599" i="5" s="1"/>
  <c r="AI631" i="5"/>
  <c r="AJ631" i="5" s="1"/>
  <c r="AI716" i="5"/>
  <c r="AJ716" i="5" s="1"/>
  <c r="AI700" i="5"/>
  <c r="AJ700" i="5" s="1"/>
  <c r="AD916" i="5"/>
  <c r="Z242" i="5"/>
  <c r="AA242" i="5" s="1"/>
  <c r="U242" i="5"/>
  <c r="Z155" i="5"/>
  <c r="AA155" i="5" s="1"/>
  <c r="U155" i="5"/>
  <c r="Z115" i="5"/>
  <c r="AA115" i="5" s="1"/>
  <c r="U115" i="5"/>
  <c r="T271" i="5"/>
  <c r="Z271" i="5" s="1"/>
  <c r="AA271" i="5" s="1"/>
  <c r="U297" i="5"/>
  <c r="Z297" i="5"/>
  <c r="AA297" i="5" s="1"/>
  <c r="T264" i="5"/>
  <c r="U264" i="5" s="1"/>
  <c r="T352" i="5"/>
  <c r="Z352" i="5" s="1"/>
  <c r="AA352" i="5" s="1"/>
  <c r="Z368" i="5"/>
  <c r="AA368" i="5" s="1"/>
  <c r="X368" i="5"/>
  <c r="Z779" i="5"/>
  <c r="AA779" i="5" s="1"/>
  <c r="U779" i="5"/>
  <c r="Z657" i="5"/>
  <c r="AA657" i="5" s="1"/>
  <c r="U657" i="5"/>
  <c r="Z683" i="5"/>
  <c r="AA683" i="5" s="1"/>
  <c r="U683" i="5"/>
  <c r="Z696" i="5"/>
  <c r="AA696" i="5" s="1"/>
  <c r="U696" i="5"/>
  <c r="Z792" i="5"/>
  <c r="AA792" i="5" s="1"/>
  <c r="U792" i="5"/>
  <c r="U91" i="5"/>
  <c r="Z91" i="5"/>
  <c r="Z70" i="5"/>
  <c r="U70" i="5"/>
  <c r="Z11" i="5"/>
  <c r="AA11" i="5" s="1"/>
  <c r="U11" i="5"/>
  <c r="U189" i="5"/>
  <c r="Z189" i="5"/>
  <c r="AA189" i="5" s="1"/>
  <c r="Z216" i="5"/>
  <c r="AA216" i="5" s="1"/>
  <c r="U216" i="5"/>
  <c r="Z231" i="5"/>
  <c r="X231" i="5"/>
  <c r="X232" i="5" s="1"/>
  <c r="Z241" i="5"/>
  <c r="AA241" i="5" s="1"/>
  <c r="U241" i="5"/>
  <c r="U272" i="5"/>
  <c r="Z338" i="5"/>
  <c r="U338" i="5"/>
  <c r="Z374" i="5"/>
  <c r="U374" i="5"/>
  <c r="Z406" i="5"/>
  <c r="U406" i="5"/>
  <c r="Z491" i="5"/>
  <c r="AA491" i="5" s="1"/>
  <c r="U491" i="5"/>
  <c r="Z503" i="5"/>
  <c r="U503" i="5"/>
  <c r="U529" i="5"/>
  <c r="Z577" i="5"/>
  <c r="AA577" i="5" s="1"/>
  <c r="U577" i="5"/>
  <c r="Z590" i="5"/>
  <c r="U590" i="5"/>
  <c r="Z735" i="5"/>
  <c r="AA735" i="5" s="1"/>
  <c r="U735" i="5"/>
  <c r="Z780" i="5"/>
  <c r="AA780" i="5" s="1"/>
  <c r="U780" i="5"/>
  <c r="Z656" i="5"/>
  <c r="AA656" i="5" s="1"/>
  <c r="U656" i="5"/>
  <c r="Z783" i="5"/>
  <c r="AA783" i="5" s="1"/>
  <c r="U783" i="5"/>
  <c r="Z789" i="5"/>
  <c r="AA789" i="5" s="1"/>
  <c r="U789" i="5"/>
  <c r="Z705" i="5"/>
  <c r="AA705" i="5" s="1"/>
  <c r="U705" i="5"/>
  <c r="Z713" i="5"/>
  <c r="AA713" i="5" s="1"/>
  <c r="U713" i="5"/>
  <c r="Z854" i="5"/>
  <c r="AA854" i="5" s="1"/>
  <c r="U854" i="5"/>
  <c r="Z863" i="5"/>
  <c r="U863" i="5"/>
  <c r="Z891" i="5"/>
  <c r="U891" i="5"/>
  <c r="AD353" i="5"/>
  <c r="AI353" i="5" s="1"/>
  <c r="AJ353" i="5" s="1"/>
  <c r="AD909" i="5"/>
  <c r="AD270" i="5"/>
  <c r="U872" i="5"/>
  <c r="U107" i="5"/>
  <c r="U927" i="5"/>
  <c r="U760" i="5"/>
  <c r="U110" i="5"/>
  <c r="Z110" i="5"/>
  <c r="U137" i="5"/>
  <c r="U124" i="5"/>
  <c r="U108" i="5"/>
  <c r="Z108" i="5"/>
  <c r="AA108" i="5" s="1"/>
  <c r="T229" i="5"/>
  <c r="T227" i="5"/>
  <c r="U227" i="5" s="1"/>
  <c r="Z295" i="5"/>
  <c r="AA295" i="5" s="1"/>
  <c r="U295" i="5"/>
  <c r="T256" i="5"/>
  <c r="U256" i="5" s="1"/>
  <c r="Z334" i="5"/>
  <c r="AA334" i="5" s="1"/>
  <c r="X334" i="5"/>
  <c r="Z308" i="5"/>
  <c r="AA308" i="5" s="1"/>
  <c r="U308" i="5"/>
  <c r="T325" i="5"/>
  <c r="U325" i="5" s="1"/>
  <c r="Z446" i="5"/>
  <c r="AA446" i="5" s="1"/>
  <c r="X446" i="5"/>
  <c r="Z619" i="5"/>
  <c r="AA619" i="5" s="1"/>
  <c r="U619" i="5"/>
  <c r="Z643" i="5"/>
  <c r="AA643" i="5" s="1"/>
  <c r="U643" i="5"/>
  <c r="Z647" i="5"/>
  <c r="AA647" i="5" s="1"/>
  <c r="U647" i="5"/>
  <c r="Z649" i="5"/>
  <c r="AA649" i="5" s="1"/>
  <c r="U649" i="5"/>
  <c r="Z784" i="5"/>
  <c r="AA784" i="5" s="1"/>
  <c r="U784" i="5"/>
  <c r="Z690" i="5"/>
  <c r="AA690" i="5" s="1"/>
  <c r="U690" i="5"/>
  <c r="Z694" i="5"/>
  <c r="AA694" i="5" s="1"/>
  <c r="U694" i="5"/>
  <c r="Z719" i="5"/>
  <c r="AA719" i="5" s="1"/>
  <c r="U719" i="5"/>
  <c r="Z725" i="5"/>
  <c r="AA725" i="5" s="1"/>
  <c r="U725" i="5"/>
  <c r="Z840" i="5"/>
  <c r="AA840" i="5" s="1"/>
  <c r="U840" i="5"/>
  <c r="Z845" i="5"/>
  <c r="AA845" i="5" s="1"/>
  <c r="U845" i="5"/>
  <c r="Z853" i="5"/>
  <c r="AA853" i="5" s="1"/>
  <c r="U853" i="5"/>
  <c r="Z864" i="5"/>
  <c r="AA864" i="5" s="1"/>
  <c r="U864" i="5"/>
  <c r="Z876" i="5"/>
  <c r="AA876" i="5" s="1"/>
  <c r="U876" i="5"/>
  <c r="T901" i="5"/>
  <c r="U901" i="5" s="1"/>
  <c r="Z886" i="5"/>
  <c r="AA886" i="5" s="1"/>
  <c r="U886" i="5"/>
  <c r="U914" i="5"/>
  <c r="U13" i="5"/>
  <c r="Z13" i="5"/>
  <c r="AA13" i="5" s="1"/>
  <c r="U19" i="5"/>
  <c r="Z19" i="5"/>
  <c r="U27" i="5"/>
  <c r="Z27" i="5"/>
  <c r="Z30" i="5"/>
  <c r="AA30" i="5" s="1"/>
  <c r="U30" i="5"/>
  <c r="U53" i="5"/>
  <c r="Z53" i="5"/>
  <c r="AA53" i="5" s="1"/>
  <c r="T73" i="5"/>
  <c r="U134" i="5"/>
  <c r="T121" i="5"/>
  <c r="U121" i="5" s="1"/>
  <c r="U125" i="5"/>
  <c r="Z148" i="5"/>
  <c r="AA148" i="5" s="1"/>
  <c r="U148" i="5"/>
  <c r="Z167" i="5"/>
  <c r="AA167" i="5" s="1"/>
  <c r="U167" i="5"/>
  <c r="Z182" i="5"/>
  <c r="AA182" i="5" s="1"/>
  <c r="U182" i="5"/>
  <c r="Z205" i="5"/>
  <c r="U205" i="5"/>
  <c r="Z193" i="5"/>
  <c r="AA193" i="5" s="1"/>
  <c r="U193" i="5"/>
  <c r="Z200" i="5"/>
  <c r="AA200" i="5" s="1"/>
  <c r="U200" i="5"/>
  <c r="Z224" i="5"/>
  <c r="AA224" i="5" s="1"/>
  <c r="U224" i="5"/>
  <c r="Z289" i="5"/>
  <c r="AA289" i="5" s="1"/>
  <c r="U289" i="5"/>
  <c r="U253" i="5"/>
  <c r="U254" i="5" s="1"/>
  <c r="Z253" i="5"/>
  <c r="Z237" i="5"/>
  <c r="AA237" i="5" s="1"/>
  <c r="U237" i="5"/>
  <c r="Z333" i="5"/>
  <c r="U333" i="5"/>
  <c r="U336" i="5" s="1"/>
  <c r="U346" i="5"/>
  <c r="Z378" i="5"/>
  <c r="AA378" i="5" s="1"/>
  <c r="U378" i="5"/>
  <c r="Z369" i="5"/>
  <c r="AA369" i="5" s="1"/>
  <c r="U369" i="5"/>
  <c r="Z387" i="5"/>
  <c r="U387" i="5"/>
  <c r="Z396" i="5"/>
  <c r="U396" i="5"/>
  <c r="U433" i="5"/>
  <c r="Z461" i="5"/>
  <c r="AA461" i="5" s="1"/>
  <c r="U461" i="5"/>
  <c r="Z523" i="5"/>
  <c r="AA523" i="5" s="1"/>
  <c r="U523" i="5"/>
  <c r="Z508" i="5"/>
  <c r="AA508" i="5" s="1"/>
  <c r="U508" i="5"/>
  <c r="U541" i="5"/>
  <c r="Z545" i="5"/>
  <c r="U545" i="5"/>
  <c r="Z549" i="5"/>
  <c r="AA549" i="5" s="1"/>
  <c r="U549" i="5"/>
  <c r="Z566" i="5"/>
  <c r="AA566" i="5" s="1"/>
  <c r="U566" i="5"/>
  <c r="Z583" i="5"/>
  <c r="AA583" i="5" s="1"/>
  <c r="U583" i="5"/>
  <c r="Z584" i="5"/>
  <c r="AA584" i="5" s="1"/>
  <c r="U584" i="5"/>
  <c r="Z575" i="5"/>
  <c r="AA575" i="5" s="1"/>
  <c r="U575" i="5"/>
  <c r="Z763" i="5"/>
  <c r="AA763" i="5" s="1"/>
  <c r="U763" i="5"/>
  <c r="Z602" i="5"/>
  <c r="AA602" i="5" s="1"/>
  <c r="U602" i="5"/>
  <c r="T752" i="5"/>
  <c r="U752" i="5" s="1"/>
  <c r="Z613" i="5"/>
  <c r="AA613" i="5" s="1"/>
  <c r="U613" i="5"/>
  <c r="Z767" i="5"/>
  <c r="AA767" i="5" s="1"/>
  <c r="U767" i="5"/>
  <c r="Z770" i="5"/>
  <c r="AA770" i="5" s="1"/>
  <c r="U770" i="5"/>
  <c r="Z616" i="5"/>
  <c r="AA616" i="5" s="1"/>
  <c r="U616" i="5"/>
  <c r="Z620" i="5"/>
  <c r="AA620" i="5" s="1"/>
  <c r="U620" i="5"/>
  <c r="Z624" i="5"/>
  <c r="AA624" i="5" s="1"/>
  <c r="U624" i="5"/>
  <c r="Z640" i="5"/>
  <c r="AA640" i="5" s="1"/>
  <c r="U640" i="5"/>
  <c r="Z644" i="5"/>
  <c r="AA644" i="5" s="1"/>
  <c r="U644" i="5"/>
  <c r="Z654" i="5"/>
  <c r="AA654" i="5" s="1"/>
  <c r="U654" i="5"/>
  <c r="Z781" i="5"/>
  <c r="AA781" i="5" s="1"/>
  <c r="U781" i="5"/>
  <c r="Z665" i="5"/>
  <c r="AA665" i="5" s="1"/>
  <c r="U665" i="5"/>
  <c r="Z796" i="5"/>
  <c r="AA796" i="5" s="1"/>
  <c r="U796" i="5"/>
  <c r="Z678" i="5"/>
  <c r="AA678" i="5" s="1"/>
  <c r="U678" i="5"/>
  <c r="Z797" i="5"/>
  <c r="AA797" i="5" s="1"/>
  <c r="U797" i="5"/>
  <c r="T756" i="5"/>
  <c r="U756" i="5" s="1"/>
  <c r="Z685" i="5"/>
  <c r="AA685" i="5" s="1"/>
  <c r="U685" i="5"/>
  <c r="Z800" i="5"/>
  <c r="U800" i="5"/>
  <c r="U802" i="5" s="1"/>
  <c r="Z699" i="5"/>
  <c r="AA699" i="5" s="1"/>
  <c r="U699" i="5"/>
  <c r="Z707" i="5"/>
  <c r="AA707" i="5" s="1"/>
  <c r="U707" i="5"/>
  <c r="Z715" i="5"/>
  <c r="AA715" i="5" s="1"/>
  <c r="U715" i="5"/>
  <c r="Z791" i="5"/>
  <c r="AA791" i="5" s="1"/>
  <c r="U791" i="5"/>
  <c r="Z727" i="5"/>
  <c r="AA727" i="5" s="1"/>
  <c r="U727" i="5"/>
  <c r="Z819" i="5"/>
  <c r="AA819" i="5" s="1"/>
  <c r="U819" i="5"/>
  <c r="Z835" i="5"/>
  <c r="AA835" i="5" s="1"/>
  <c r="U835" i="5"/>
  <c r="Z839" i="5"/>
  <c r="AA839" i="5" s="1"/>
  <c r="U839" i="5"/>
  <c r="Z843" i="5"/>
  <c r="AA843" i="5" s="1"/>
  <c r="U843" i="5"/>
  <c r="Z856" i="5"/>
  <c r="AA856" i="5" s="1"/>
  <c r="U856" i="5"/>
  <c r="Z895" i="5"/>
  <c r="AA895" i="5" s="1"/>
  <c r="U895" i="5"/>
  <c r="Z883" i="5"/>
  <c r="AA883" i="5" s="1"/>
  <c r="U883" i="5"/>
  <c r="U902" i="5"/>
  <c r="U904" i="5"/>
  <c r="T905" i="5"/>
  <c r="U905" i="5" s="1"/>
  <c r="T907" i="5"/>
  <c r="U907" i="5" s="1"/>
  <c r="U909" i="5"/>
  <c r="Z897" i="5"/>
  <c r="U897" i="5"/>
  <c r="U898" i="5" s="1"/>
  <c r="AC127" i="5"/>
  <c r="AD127" i="5" s="1"/>
  <c r="AI138" i="5"/>
  <c r="AJ138" i="5" s="1"/>
  <c r="AD259" i="5"/>
  <c r="AC130" i="5"/>
  <c r="AD130" i="5" s="1"/>
  <c r="AD352" i="5"/>
  <c r="AI352" i="5" s="1"/>
  <c r="AJ352" i="5" s="1"/>
  <c r="AD347" i="5"/>
  <c r="AC528" i="5"/>
  <c r="AD264" i="5"/>
  <c r="AC345" i="5"/>
  <c r="AD345" i="5" s="1"/>
  <c r="AC432" i="5"/>
  <c r="AD432" i="5" s="1"/>
  <c r="AC121" i="5"/>
  <c r="AD121" i="5" s="1"/>
  <c r="AC541" i="5"/>
  <c r="AD541" i="5" s="1"/>
  <c r="AI541" i="5" s="1"/>
  <c r="AJ541" i="5" s="1"/>
  <c r="AC748" i="5"/>
  <c r="AD907" i="5"/>
  <c r="AD275" i="5"/>
  <c r="AI275" i="5" s="1"/>
  <c r="AJ275" i="5" s="1"/>
  <c r="AI329" i="5"/>
  <c r="AJ329" i="5" s="1"/>
  <c r="AD482" i="5"/>
  <c r="AC830" i="5"/>
  <c r="AD830" i="5" s="1"/>
  <c r="AC320" i="5"/>
  <c r="AD320" i="5" s="1"/>
  <c r="AC348" i="5"/>
  <c r="AD348" i="5" s="1"/>
  <c r="AD451" i="5"/>
  <c r="AC495" i="5"/>
  <c r="AC542" i="5"/>
  <c r="AD542" i="5" s="1"/>
  <c r="AI542" i="5" s="1"/>
  <c r="AJ542" i="5" s="1"/>
  <c r="AD749" i="5"/>
  <c r="AC900" i="5"/>
  <c r="AD900" i="5" s="1"/>
  <c r="AD903" i="5"/>
  <c r="AC117" i="5"/>
  <c r="AC125" i="5"/>
  <c r="AD125" i="5" s="1"/>
  <c r="AD326" i="5"/>
  <c r="AD537" i="5"/>
  <c r="AI537" i="5" s="1"/>
  <c r="AJ537" i="5" s="1"/>
  <c r="AD754" i="5"/>
  <c r="AD124" i="5"/>
  <c r="AD203" i="5"/>
  <c r="AD260" i="5"/>
  <c r="AC400" i="5"/>
  <c r="AD400" i="5" s="1"/>
  <c r="AD906" i="5"/>
  <c r="AD912" i="5"/>
  <c r="U169" i="5" l="1"/>
  <c r="U408" i="5"/>
  <c r="AI231" i="5"/>
  <c r="AI406" i="5"/>
  <c r="AJ406" i="5" s="1"/>
  <c r="AJ408" i="5" s="1"/>
  <c r="W186" i="5"/>
  <c r="AD919" i="5"/>
  <c r="AD920" i="5" s="1"/>
  <c r="AI930" i="5"/>
  <c r="W813" i="5"/>
  <c r="AD586" i="5"/>
  <c r="AD588" i="5" s="1"/>
  <c r="X850" i="5"/>
  <c r="AF813" i="5"/>
  <c r="AC174" i="5"/>
  <c r="AG304" i="5"/>
  <c r="W456" i="5"/>
  <c r="AC456" i="5"/>
  <c r="AB805" i="5"/>
  <c r="W805" i="5"/>
  <c r="AB299" i="5"/>
  <c r="AI49" i="5"/>
  <c r="AI61" i="5" s="1"/>
  <c r="W395" i="5"/>
  <c r="AG17" i="5"/>
  <c r="AC350" i="5"/>
  <c r="AI817" i="5"/>
  <c r="AI824" i="5" s="1"/>
  <c r="W850" i="5"/>
  <c r="AI41" i="5"/>
  <c r="AI42" i="5" s="1"/>
  <c r="U186" i="5"/>
  <c r="AD202" i="5"/>
  <c r="AI357" i="5"/>
  <c r="AJ357" i="5" s="1"/>
  <c r="AJ360" i="5" s="1"/>
  <c r="AI498" i="5"/>
  <c r="AI499" i="5" s="1"/>
  <c r="AF233" i="5"/>
  <c r="AF484" i="5"/>
  <c r="AC101" i="5"/>
  <c r="AI381" i="5"/>
  <c r="AI383" i="5" s="1"/>
  <c r="U116" i="5"/>
  <c r="AI425" i="5"/>
  <c r="AI426" i="5" s="1"/>
  <c r="AI479" i="5"/>
  <c r="AJ479" i="5" s="1"/>
  <c r="AJ480" i="5" s="1"/>
  <c r="AI445" i="5"/>
  <c r="AJ445" i="5" s="1"/>
  <c r="AJ447" i="5" s="1"/>
  <c r="AF544" i="5"/>
  <c r="T386" i="5"/>
  <c r="W497" i="5"/>
  <c r="W366" i="5"/>
  <c r="AF413" i="5"/>
  <c r="AF366" i="5"/>
  <c r="X447" i="5"/>
  <c r="T210" i="5"/>
  <c r="AI355" i="5"/>
  <c r="AI356" i="5" s="1"/>
  <c r="AF386" i="5"/>
  <c r="X380" i="5"/>
  <c r="W174" i="5"/>
  <c r="W34" i="5"/>
  <c r="AB337" i="5"/>
  <c r="W448" i="5"/>
  <c r="T174" i="5"/>
  <c r="AI44" i="5"/>
  <c r="AI47" i="5" s="1"/>
  <c r="AI91" i="5"/>
  <c r="AJ91" i="5" s="1"/>
  <c r="AI449" i="5"/>
  <c r="AI450" i="5" s="1"/>
  <c r="AI456" i="5" s="1"/>
  <c r="AI762" i="5"/>
  <c r="AJ762" i="5" s="1"/>
  <c r="AJ794" i="5" s="1"/>
  <c r="AD389" i="5"/>
  <c r="AD391" i="5" s="1"/>
  <c r="AC589" i="5"/>
  <c r="AB413" i="5"/>
  <c r="AF34" i="5"/>
  <c r="T101" i="5"/>
  <c r="AC813" i="5"/>
  <c r="W337" i="5"/>
  <c r="X424" i="5"/>
  <c r="AI870" i="5"/>
  <c r="AJ870" i="5" s="1"/>
  <c r="AF299" i="5"/>
  <c r="AF589" i="5"/>
  <c r="U896" i="5"/>
  <c r="U543" i="5"/>
  <c r="AF210" i="5"/>
  <c r="AF805" i="5"/>
  <c r="W386" i="5"/>
  <c r="U495" i="5"/>
  <c r="U496" i="5" s="1"/>
  <c r="U298" i="5"/>
  <c r="AG90" i="5"/>
  <c r="AC395" i="5"/>
  <c r="AD758" i="5"/>
  <c r="AD761" i="5" s="1"/>
  <c r="AI803" i="5"/>
  <c r="AJ803" i="5" s="1"/>
  <c r="AJ804" i="5" s="1"/>
  <c r="AI488" i="5"/>
  <c r="AJ488" i="5" s="1"/>
  <c r="AJ489" i="5" s="1"/>
  <c r="AI88" i="5"/>
  <c r="AJ88" i="5" s="1"/>
  <c r="AJ89" i="5" s="1"/>
  <c r="U742" i="5"/>
  <c r="AI154" i="5"/>
  <c r="AJ154" i="5" s="1"/>
  <c r="AJ159" i="5" s="1"/>
  <c r="AI522" i="5"/>
  <c r="AJ522" i="5" s="1"/>
  <c r="AJ527" i="5" s="1"/>
  <c r="AI493" i="5"/>
  <c r="AI494" i="5" s="1"/>
  <c r="S805" i="5"/>
  <c r="S366" i="5"/>
  <c r="AF850" i="5"/>
  <c r="W299" i="5"/>
  <c r="X98" i="5"/>
  <c r="X101" i="5" s="1"/>
  <c r="U365" i="5"/>
  <c r="AG186" i="5"/>
  <c r="S160" i="5"/>
  <c r="S934" i="5" s="1"/>
  <c r="AF160" i="5"/>
  <c r="AB366" i="5"/>
  <c r="AD304" i="5"/>
  <c r="AF456" i="5"/>
  <c r="AF933" i="5"/>
  <c r="X252" i="5"/>
  <c r="AH934" i="5"/>
  <c r="V934" i="5"/>
  <c r="T497" i="5"/>
  <c r="U207" i="5"/>
  <c r="U585" i="5"/>
  <c r="AB933" i="5"/>
  <c r="AC434" i="5"/>
  <c r="AC448" i="5" s="1"/>
  <c r="T484" i="5"/>
  <c r="U228" i="5"/>
  <c r="U159" i="5"/>
  <c r="AI411" i="5"/>
  <c r="AI412" i="5" s="1"/>
  <c r="AI205" i="5"/>
  <c r="AJ205" i="5" s="1"/>
  <c r="AJ207" i="5" s="1"/>
  <c r="AI27" i="5"/>
  <c r="AI31" i="5" s="1"/>
  <c r="U432" i="5"/>
  <c r="U434" i="5" s="1"/>
  <c r="AI891" i="5"/>
  <c r="AI896" i="5" s="1"/>
  <c r="AI78" i="5"/>
  <c r="AI84" i="5" s="1"/>
  <c r="AI809" i="5"/>
  <c r="AJ809" i="5" s="1"/>
  <c r="AJ810" i="5" s="1"/>
  <c r="AI867" i="5"/>
  <c r="AJ867" i="5" s="1"/>
  <c r="AJ868" i="5" s="1"/>
  <c r="AI457" i="5"/>
  <c r="AJ457" i="5" s="1"/>
  <c r="W544" i="5"/>
  <c r="T589" i="5"/>
  <c r="AI501" i="5"/>
  <c r="AJ501" i="5" s="1"/>
  <c r="AF85" i="5"/>
  <c r="W413" i="5"/>
  <c r="W233" i="5"/>
  <c r="AF497" i="5"/>
  <c r="AF337" i="5"/>
  <c r="X84" i="5"/>
  <c r="U238" i="5"/>
  <c r="X813" i="5"/>
  <c r="AB160" i="5"/>
  <c r="AF448" i="5"/>
  <c r="T448" i="5"/>
  <c r="Y934" i="5"/>
  <c r="AD117" i="5"/>
  <c r="AD132" i="5" s="1"/>
  <c r="AC132" i="5"/>
  <c r="U73" i="5"/>
  <c r="U75" i="5" s="1"/>
  <c r="T75" i="5"/>
  <c r="T85" i="5" s="1"/>
  <c r="U23" i="5"/>
  <c r="U24" i="5"/>
  <c r="AA231" i="5"/>
  <c r="AA232" i="5" s="1"/>
  <c r="Z232" i="5"/>
  <c r="AJ211" i="5"/>
  <c r="AI214" i="5"/>
  <c r="AJ396" i="5"/>
  <c r="AI397" i="5"/>
  <c r="U899" i="5"/>
  <c r="U918" i="5" s="1"/>
  <c r="T918" i="5"/>
  <c r="T933" i="5" s="1"/>
  <c r="AA848" i="5"/>
  <c r="AA849" i="5" s="1"/>
  <c r="Z849" i="5"/>
  <c r="Z758" i="5"/>
  <c r="T761" i="5"/>
  <c r="U68" i="5"/>
  <c r="U69" i="5"/>
  <c r="U463" i="5"/>
  <c r="U464" i="5"/>
  <c r="U162" i="5"/>
  <c r="U174" i="5" s="1"/>
  <c r="AA44" i="5"/>
  <c r="Z47" i="5"/>
  <c r="Z48" i="5"/>
  <c r="AI447" i="5"/>
  <c r="AI408" i="5"/>
  <c r="AA465" i="5"/>
  <c r="Z468" i="5"/>
  <c r="AA305" i="5"/>
  <c r="Z317" i="5"/>
  <c r="AA522" i="5"/>
  <c r="AA527" i="5" s="1"/>
  <c r="Z527" i="5"/>
  <c r="AA86" i="5"/>
  <c r="Z87" i="5"/>
  <c r="Z90" i="5" s="1"/>
  <c r="U828" i="5"/>
  <c r="AA208" i="5"/>
  <c r="AA209" i="5" s="1"/>
  <c r="Z209" i="5"/>
  <c r="U18" i="5"/>
  <c r="U17" i="5"/>
  <c r="U890" i="5"/>
  <c r="AA38" i="5"/>
  <c r="Z39" i="5"/>
  <c r="Z40" i="5"/>
  <c r="U342" i="5"/>
  <c r="U350" i="5" s="1"/>
  <c r="T350" i="5"/>
  <c r="AA215" i="5"/>
  <c r="AA225" i="5" s="1"/>
  <c r="Z225" i="5"/>
  <c r="AA870" i="5"/>
  <c r="Z890" i="5"/>
  <c r="AG210" i="5"/>
  <c r="T757" i="5"/>
  <c r="X87" i="5"/>
  <c r="X90" i="5" s="1"/>
  <c r="X341" i="5"/>
  <c r="X366" i="5" s="1"/>
  <c r="AA851" i="5"/>
  <c r="Z862" i="5"/>
  <c r="Z861" i="5"/>
  <c r="AG557" i="5"/>
  <c r="AG558" i="5"/>
  <c r="AD318" i="5"/>
  <c r="AD327" i="5" s="1"/>
  <c r="AC327" i="5"/>
  <c r="AC337" i="5" s="1"/>
  <c r="X444" i="5"/>
  <c r="U109" i="5"/>
  <c r="AI485" i="5"/>
  <c r="AG487" i="5"/>
  <c r="AI460" i="5"/>
  <c r="AD463" i="5"/>
  <c r="AD464" i="5"/>
  <c r="AI86" i="5"/>
  <c r="AD87" i="5"/>
  <c r="AD90" i="5" s="1"/>
  <c r="X458" i="5"/>
  <c r="X459" i="5"/>
  <c r="AA814" i="5"/>
  <c r="Z815" i="5"/>
  <c r="Z816" i="5"/>
  <c r="X176" i="5"/>
  <c r="X186" i="5" s="1"/>
  <c r="AA762" i="5"/>
  <c r="AA794" i="5" s="1"/>
  <c r="Z794" i="5"/>
  <c r="AA795" i="5"/>
  <c r="AA799" i="5" s="1"/>
  <c r="Z799" i="5"/>
  <c r="AD528" i="5"/>
  <c r="AD535" i="5" s="1"/>
  <c r="AC535" i="5"/>
  <c r="AC544" i="5" s="1"/>
  <c r="U551" i="5"/>
  <c r="U552" i="5"/>
  <c r="AA396" i="5"/>
  <c r="Z397" i="5"/>
  <c r="AA205" i="5"/>
  <c r="AA207" i="5" s="1"/>
  <c r="Z207" i="5"/>
  <c r="AA27" i="5"/>
  <c r="AA31" i="5" s="1"/>
  <c r="Z31" i="5"/>
  <c r="Z34" i="5" s="1"/>
  <c r="AI270" i="5"/>
  <c r="AD276" i="5"/>
  <c r="AA891" i="5"/>
  <c r="AA896" i="5" s="1"/>
  <c r="Z896" i="5"/>
  <c r="AA590" i="5"/>
  <c r="Z592" i="5"/>
  <c r="Z593" i="5"/>
  <c r="U518" i="5"/>
  <c r="U341" i="5"/>
  <c r="AA91" i="5"/>
  <c r="AA92" i="5" s="1"/>
  <c r="Z92" i="5"/>
  <c r="AI536" i="5"/>
  <c r="AD543" i="5"/>
  <c r="AD342" i="5"/>
  <c r="AD350" i="5" s="1"/>
  <c r="AI897" i="5"/>
  <c r="AD351" i="5"/>
  <c r="AC354" i="5"/>
  <c r="AC366" i="5" s="1"/>
  <c r="AJ231" i="5"/>
  <c r="AJ232" i="5" s="1"/>
  <c r="AI232" i="5"/>
  <c r="AI133" i="5"/>
  <c r="AD140" i="5"/>
  <c r="AI207" i="5"/>
  <c r="AI794" i="5"/>
  <c r="AD328" i="5"/>
  <c r="AI208" i="5"/>
  <c r="AJ811" i="5"/>
  <c r="AJ812" i="5" s="1"/>
  <c r="AI812" i="5"/>
  <c r="AI89" i="5"/>
  <c r="AA457" i="5"/>
  <c r="Z459" i="5"/>
  <c r="Z458" i="5"/>
  <c r="U293" i="5"/>
  <c r="AA196" i="5"/>
  <c r="AA201" i="5" s="1"/>
  <c r="Z201" i="5"/>
  <c r="AA177" i="5"/>
  <c r="AA178" i="5" s="1"/>
  <c r="Z178" i="5"/>
  <c r="AA35" i="5"/>
  <c r="Z36" i="5"/>
  <c r="Z37" i="5"/>
  <c r="AD831" i="5"/>
  <c r="AI427" i="5"/>
  <c r="AI229" i="5"/>
  <c r="AD230" i="5"/>
  <c r="U252" i="5"/>
  <c r="AA102" i="5"/>
  <c r="Z109" i="5"/>
  <c r="AA32" i="5"/>
  <c r="AA33" i="5" s="1"/>
  <c r="Z33" i="5"/>
  <c r="U557" i="5"/>
  <c r="U558" i="5"/>
  <c r="AA8" i="5"/>
  <c r="Z17" i="5"/>
  <c r="Z18" i="5"/>
  <c r="U304" i="5"/>
  <c r="U195" i="5"/>
  <c r="U925" i="5"/>
  <c r="AJ498" i="5"/>
  <c r="AI331" i="5"/>
  <c r="AD861" i="5"/>
  <c r="AD862" i="5"/>
  <c r="AI490" i="5"/>
  <c r="AG492" i="5"/>
  <c r="AI429" i="5"/>
  <c r="AG430" i="5"/>
  <c r="AI414" i="5"/>
  <c r="AD416" i="5"/>
  <c r="AG162" i="5"/>
  <c r="AG174" i="5" s="1"/>
  <c r="U173" i="5"/>
  <c r="AA357" i="5"/>
  <c r="AA360" i="5" s="1"/>
  <c r="Z360" i="5"/>
  <c r="AI832" i="5"/>
  <c r="AG847" i="5"/>
  <c r="AC918" i="5"/>
  <c r="AC933" i="5" s="1"/>
  <c r="AD186" i="5"/>
  <c r="T228" i="5"/>
  <c r="X815" i="5"/>
  <c r="X816" i="5"/>
  <c r="X487" i="5"/>
  <c r="X497" i="5" s="1"/>
  <c r="W210" i="5"/>
  <c r="T140" i="5"/>
  <c r="X26" i="5"/>
  <c r="X34" i="5" s="1"/>
  <c r="T850" i="5"/>
  <c r="W160" i="5"/>
  <c r="AG861" i="5"/>
  <c r="AG862" i="5"/>
  <c r="AI179" i="5"/>
  <c r="AD185" i="5"/>
  <c r="AI8" i="5"/>
  <c r="AD17" i="5"/>
  <c r="AD18" i="5"/>
  <c r="AG484" i="5"/>
  <c r="AD61" i="5"/>
  <c r="AD62" i="5"/>
  <c r="X551" i="5"/>
  <c r="X552" i="5"/>
  <c r="X301" i="5"/>
  <c r="X304" i="5" s="1"/>
  <c r="X293" i="5"/>
  <c r="T132" i="5"/>
  <c r="X42" i="5"/>
  <c r="X43" i="5"/>
  <c r="U269" i="5"/>
  <c r="AI392" i="5"/>
  <c r="AD394" i="5"/>
  <c r="AC497" i="5"/>
  <c r="AI409" i="5"/>
  <c r="AD410" i="5"/>
  <c r="AD371" i="5"/>
  <c r="AD73" i="5"/>
  <c r="AD75" i="5" s="1"/>
  <c r="AC75" i="5"/>
  <c r="AC85" i="5" s="1"/>
  <c r="AG890" i="5"/>
  <c r="AG933" i="5" s="1"/>
  <c r="X499" i="5"/>
  <c r="X500" i="5"/>
  <c r="T453" i="5"/>
  <c r="T456" i="5" s="1"/>
  <c r="AA921" i="5"/>
  <c r="AA925" i="5" s="1"/>
  <c r="Z925" i="5"/>
  <c r="Z536" i="5"/>
  <c r="T543" i="5"/>
  <c r="W85" i="5"/>
  <c r="T535" i="5"/>
  <c r="T544" i="5" s="1"/>
  <c r="U813" i="5"/>
  <c r="AD453" i="5"/>
  <c r="AD456" i="5" s="1"/>
  <c r="AA897" i="5"/>
  <c r="AA898" i="5" s="1"/>
  <c r="Z898" i="5"/>
  <c r="U748" i="5"/>
  <c r="U757" i="5" s="1"/>
  <c r="AA545" i="5"/>
  <c r="Z551" i="5"/>
  <c r="Z552" i="5"/>
  <c r="U388" i="5"/>
  <c r="AA333" i="5"/>
  <c r="AA336" i="5" s="1"/>
  <c r="Z336" i="5"/>
  <c r="U117" i="5"/>
  <c r="U132" i="5" s="1"/>
  <c r="U31" i="5"/>
  <c r="U34" i="5" s="1"/>
  <c r="Z229" i="5"/>
  <c r="T230" i="5"/>
  <c r="U866" i="5"/>
  <c r="U869" i="5" s="1"/>
  <c r="AA503" i="5"/>
  <c r="AA518" i="5" s="1"/>
  <c r="Z518" i="5"/>
  <c r="AA406" i="5"/>
  <c r="AA408" i="5" s="1"/>
  <c r="Z408" i="5"/>
  <c r="AA338" i="5"/>
  <c r="Z341" i="5"/>
  <c r="U92" i="5"/>
  <c r="AI300" i="5"/>
  <c r="AD226" i="5"/>
  <c r="AD228" i="5" s="1"/>
  <c r="AC228" i="5"/>
  <c r="AC233" i="5" s="1"/>
  <c r="AI489" i="5"/>
  <c r="AI170" i="5"/>
  <c r="AI743" i="5"/>
  <c r="AI556" i="5"/>
  <c r="AI823" i="5"/>
  <c r="AD481" i="5"/>
  <c r="AD483" i="5" s="1"/>
  <c r="AI175" i="5"/>
  <c r="AI165" i="5"/>
  <c r="AA811" i="5"/>
  <c r="AA812" i="5" s="1"/>
  <c r="Z812" i="5"/>
  <c r="U444" i="5"/>
  <c r="AA384" i="5"/>
  <c r="AA385" i="5" s="1"/>
  <c r="Z385" i="5"/>
  <c r="AA285" i="5"/>
  <c r="AA293" i="5" s="1"/>
  <c r="Z293" i="5"/>
  <c r="U84" i="5"/>
  <c r="AA41" i="5"/>
  <c r="Z42" i="5"/>
  <c r="Z43" i="5"/>
  <c r="AA519" i="5"/>
  <c r="AA521" i="5" s="1"/>
  <c r="Z521" i="5"/>
  <c r="AA381" i="5"/>
  <c r="AA383" i="5" s="1"/>
  <c r="Z383" i="5"/>
  <c r="AA302" i="5"/>
  <c r="AA303" i="5" s="1"/>
  <c r="Z303" i="5"/>
  <c r="U214" i="5"/>
  <c r="U185" i="5"/>
  <c r="U554" i="5"/>
  <c r="U555" i="5"/>
  <c r="U478" i="5"/>
  <c r="U98" i="5"/>
  <c r="X238" i="5"/>
  <c r="AI745" i="5"/>
  <c r="AD204" i="5"/>
  <c r="U929" i="5"/>
  <c r="U829" i="5"/>
  <c r="U831" i="5" s="1"/>
  <c r="AA745" i="5"/>
  <c r="AA747" i="5" s="1"/>
  <c r="Z747" i="5"/>
  <c r="AA803" i="5"/>
  <c r="AA804" i="5" s="1"/>
  <c r="Z804" i="5"/>
  <c r="AA488" i="5"/>
  <c r="AA489" i="5" s="1"/>
  <c r="Z489" i="5"/>
  <c r="AA414" i="5"/>
  <c r="Z416" i="5"/>
  <c r="AA367" i="5"/>
  <c r="Z371" i="5"/>
  <c r="AA556" i="5"/>
  <c r="Z557" i="5"/>
  <c r="Z558" i="5"/>
  <c r="AA485" i="5"/>
  <c r="Z487" i="5"/>
  <c r="AA449" i="5"/>
  <c r="Z450" i="5"/>
  <c r="Z456" i="5" s="1"/>
  <c r="AA417" i="5"/>
  <c r="AA424" i="5" s="1"/>
  <c r="Z424" i="5"/>
  <c r="AA361" i="5"/>
  <c r="AA365" i="5" s="1"/>
  <c r="Z365" i="5"/>
  <c r="AA76" i="5"/>
  <c r="AA77" i="5" s="1"/>
  <c r="Z77" i="5"/>
  <c r="U861" i="5"/>
  <c r="U862" i="5"/>
  <c r="U153" i="5"/>
  <c r="U932" i="5"/>
  <c r="AA809" i="5"/>
  <c r="AA810" i="5" s="1"/>
  <c r="Z810" i="5"/>
  <c r="AA501" i="5"/>
  <c r="Z502" i="5"/>
  <c r="AA300" i="5"/>
  <c r="Z301" i="5"/>
  <c r="Z304" i="5" s="1"/>
  <c r="AA294" i="5"/>
  <c r="AA298" i="5" s="1"/>
  <c r="Z298" i="5"/>
  <c r="AA187" i="5"/>
  <c r="AA195" i="5" s="1"/>
  <c r="Z195" i="5"/>
  <c r="AA88" i="5"/>
  <c r="AA89" i="5" s="1"/>
  <c r="Z89" i="5"/>
  <c r="AJ78" i="5"/>
  <c r="AJ84" i="5" s="1"/>
  <c r="AI333" i="5"/>
  <c r="AA930" i="5"/>
  <c r="AA932" i="5" s="1"/>
  <c r="Z932" i="5"/>
  <c r="AI848" i="5"/>
  <c r="AI361" i="5"/>
  <c r="AJ234" i="5"/>
  <c r="AI238" i="5"/>
  <c r="AI417" i="5"/>
  <c r="AI795" i="5"/>
  <c r="AG799" i="5"/>
  <c r="AG805" i="5" s="1"/>
  <c r="AG238" i="5"/>
  <c r="AG299" i="5" s="1"/>
  <c r="AD404" i="5"/>
  <c r="AC405" i="5"/>
  <c r="AG337" i="5"/>
  <c r="AI63" i="5"/>
  <c r="AG68" i="5"/>
  <c r="AG69" i="5"/>
  <c r="AG43" i="5"/>
  <c r="AG42" i="5"/>
  <c r="AI38" i="5"/>
  <c r="AD39" i="5"/>
  <c r="AD40" i="5"/>
  <c r="AA26" i="5"/>
  <c r="AA580" i="5"/>
  <c r="AA585" i="5" s="1"/>
  <c r="Z585" i="5"/>
  <c r="AB34" i="5"/>
  <c r="AG23" i="5"/>
  <c r="AG24" i="5"/>
  <c r="X728" i="5"/>
  <c r="X805" i="5" s="1"/>
  <c r="W484" i="5"/>
  <c r="X397" i="5"/>
  <c r="X413" i="5" s="1"/>
  <c r="W589" i="5"/>
  <c r="X201" i="5"/>
  <c r="AA133" i="5"/>
  <c r="AA140" i="5" s="1"/>
  <c r="Z140" i="5"/>
  <c r="AA454" i="5"/>
  <c r="AA455" i="5" s="1"/>
  <c r="Z455" i="5"/>
  <c r="AG26" i="5"/>
  <c r="AG34" i="5" s="1"/>
  <c r="AD500" i="5"/>
  <c r="AD499" i="5"/>
  <c r="AD372" i="5"/>
  <c r="AD373" i="5" s="1"/>
  <c r="AC373" i="5"/>
  <c r="AC386" i="5" s="1"/>
  <c r="AI161" i="5"/>
  <c r="AD162" i="5"/>
  <c r="AI253" i="5"/>
  <c r="AD254" i="5"/>
  <c r="AD72" i="5"/>
  <c r="X866" i="5"/>
  <c r="X869" i="5"/>
  <c r="T327" i="5"/>
  <c r="S299" i="5"/>
  <c r="X61" i="5"/>
  <c r="X62" i="5"/>
  <c r="AA425" i="5"/>
  <c r="AA426" i="5" s="1"/>
  <c r="Z426" i="5"/>
  <c r="X557" i="5"/>
  <c r="X558" i="5"/>
  <c r="X149" i="5"/>
  <c r="AD214" i="5"/>
  <c r="AI590" i="5"/>
  <c r="AD592" i="5"/>
  <c r="AD593" i="5"/>
  <c r="AG551" i="5"/>
  <c r="AG552" i="5"/>
  <c r="AC210" i="5"/>
  <c r="AI9" i="5"/>
  <c r="AJ9" i="5" s="1"/>
  <c r="AD238" i="5"/>
  <c r="AI141" i="5"/>
  <c r="AD149" i="5"/>
  <c r="AI76" i="5"/>
  <c r="AD77" i="5"/>
  <c r="AD823" i="5"/>
  <c r="AD824" i="5"/>
  <c r="AG416" i="5"/>
  <c r="AG413" i="5"/>
  <c r="AD47" i="5"/>
  <c r="AD48" i="5"/>
  <c r="AI594" i="5"/>
  <c r="AD728" i="5"/>
  <c r="AI545" i="5"/>
  <c r="AD551" i="5"/>
  <c r="AD552" i="5"/>
  <c r="X555" i="5"/>
  <c r="X554" i="5"/>
  <c r="U453" i="5"/>
  <c r="U456" i="5" s="1"/>
  <c r="T26" i="5"/>
  <c r="U535" i="5"/>
  <c r="U397" i="5"/>
  <c r="U592" i="5"/>
  <c r="U593" i="5"/>
  <c r="AA374" i="5"/>
  <c r="AA380" i="5" s="1"/>
  <c r="Z380" i="5"/>
  <c r="AA70" i="5"/>
  <c r="Z72" i="5"/>
  <c r="AD255" i="5"/>
  <c r="AD269" i="5" s="1"/>
  <c r="AC269" i="5"/>
  <c r="AC299" i="5" s="1"/>
  <c r="AJ449" i="5"/>
  <c r="AJ381" i="5"/>
  <c r="AJ383" i="5" s="1"/>
  <c r="U459" i="5"/>
  <c r="U458" i="5"/>
  <c r="U398" i="5"/>
  <c r="U403" i="5" s="1"/>
  <c r="T403" i="5"/>
  <c r="T413" i="5" s="1"/>
  <c r="AA49" i="5"/>
  <c r="Z61" i="5"/>
  <c r="Z62" i="5"/>
  <c r="AA490" i="5"/>
  <c r="AA492" i="5" s="1"/>
  <c r="Z492" i="5"/>
  <c r="AA427" i="5"/>
  <c r="AA428" i="5" s="1"/>
  <c r="Z428" i="5"/>
  <c r="U201" i="5"/>
  <c r="U37" i="5"/>
  <c r="U36" i="5"/>
  <c r="AI480" i="5"/>
  <c r="AI527" i="5"/>
  <c r="AJ493" i="5"/>
  <c r="AJ494" i="5" s="1"/>
  <c r="AA817" i="5"/>
  <c r="Z823" i="5"/>
  <c r="Z824" i="5"/>
  <c r="AA594" i="5"/>
  <c r="Z728" i="5"/>
  <c r="AA561" i="5"/>
  <c r="AA579" i="5" s="1"/>
  <c r="Z579" i="5"/>
  <c r="AA498" i="5"/>
  <c r="Z500" i="5"/>
  <c r="Z499" i="5"/>
  <c r="AA445" i="5"/>
  <c r="AA447" i="5" s="1"/>
  <c r="Z447" i="5"/>
  <c r="AA239" i="5"/>
  <c r="AA252" i="5" s="1"/>
  <c r="Z252" i="5"/>
  <c r="AA165" i="5"/>
  <c r="AA169" i="5" s="1"/>
  <c r="Z169" i="5"/>
  <c r="X109" i="5"/>
  <c r="Z328" i="5"/>
  <c r="T330" i="5"/>
  <c r="U847" i="5"/>
  <c r="AA175" i="5"/>
  <c r="Z176" i="5"/>
  <c r="U794" i="5"/>
  <c r="AA392" i="5"/>
  <c r="AA394" i="5" s="1"/>
  <c r="Z394" i="5"/>
  <c r="AA141" i="5"/>
  <c r="AA149" i="5" s="1"/>
  <c r="Z149" i="5"/>
  <c r="AJ454" i="5"/>
  <c r="AJ455" i="5" s="1"/>
  <c r="AI455" i="5"/>
  <c r="AI810" i="5"/>
  <c r="AI360" i="5"/>
  <c r="AJ930" i="5"/>
  <c r="AJ932" i="5" s="1"/>
  <c r="AI932" i="5"/>
  <c r="AI806" i="5"/>
  <c r="AG808" i="5"/>
  <c r="AG813" i="5" s="1"/>
  <c r="AG388" i="5"/>
  <c r="AG395" i="5" s="1"/>
  <c r="AI559" i="5"/>
  <c r="AD560" i="5"/>
  <c r="AC403" i="5"/>
  <c r="AI519" i="5"/>
  <c r="AG521" i="5"/>
  <c r="AG544" i="5" s="1"/>
  <c r="AI187" i="5"/>
  <c r="AD195" i="5"/>
  <c r="AD458" i="5"/>
  <c r="AD459" i="5"/>
  <c r="X502" i="5"/>
  <c r="X544" i="5" s="1"/>
  <c r="AA493" i="5"/>
  <c r="AA494" i="5" s="1"/>
  <c r="Z494" i="5"/>
  <c r="AD866" i="5"/>
  <c r="AD869" i="5" s="1"/>
  <c r="AD502" i="5"/>
  <c r="AC186" i="5"/>
  <c r="AI70" i="5"/>
  <c r="AG72" i="5"/>
  <c r="AG85" i="5" s="1"/>
  <c r="X23" i="5"/>
  <c r="X24" i="5"/>
  <c r="AD808" i="5"/>
  <c r="AD813" i="5" s="1"/>
  <c r="AD397" i="5"/>
  <c r="AI32" i="5"/>
  <c r="AD33" i="5"/>
  <c r="AD24" i="5"/>
  <c r="AD23" i="5"/>
  <c r="AA159" i="5"/>
  <c r="X317" i="5"/>
  <c r="X337" i="5" s="1"/>
  <c r="X195" i="5"/>
  <c r="T269" i="5"/>
  <c r="X85" i="5"/>
  <c r="AI580" i="5"/>
  <c r="AG585" i="5"/>
  <c r="AG589" i="5" s="1"/>
  <c r="AD890" i="5"/>
  <c r="AI465" i="5"/>
  <c r="AD468" i="5"/>
  <c r="AD484" i="5" s="1"/>
  <c r="AI196" i="5"/>
  <c r="AD201" i="5"/>
  <c r="AI93" i="5"/>
  <c r="AD98" i="5"/>
  <c r="AI35" i="5"/>
  <c r="AD36" i="5"/>
  <c r="AD37" i="5"/>
  <c r="AD68" i="5"/>
  <c r="AD69" i="5"/>
  <c r="AD495" i="5"/>
  <c r="AD496" i="5" s="1"/>
  <c r="AC496" i="5"/>
  <c r="AA800" i="5"/>
  <c r="AA802" i="5" s="1"/>
  <c r="Z802" i="5"/>
  <c r="AA253" i="5"/>
  <c r="AA254" i="5" s="1"/>
  <c r="Z254" i="5"/>
  <c r="U481" i="5"/>
  <c r="U483" i="5" s="1"/>
  <c r="T483" i="5"/>
  <c r="AA277" i="5"/>
  <c r="AA284" i="5" s="1"/>
  <c r="Z284" i="5"/>
  <c r="AA163" i="5"/>
  <c r="AA164" i="5" s="1"/>
  <c r="Z164" i="5"/>
  <c r="AA63" i="5"/>
  <c r="Z68" i="5"/>
  <c r="Z69" i="5"/>
  <c r="U62" i="5"/>
  <c r="U61" i="5"/>
  <c r="AA429" i="5"/>
  <c r="AA430" i="5" s="1"/>
  <c r="Z430" i="5"/>
  <c r="AA355" i="5"/>
  <c r="AA356" i="5" s="1"/>
  <c r="Z356" i="5"/>
  <c r="AA161" i="5"/>
  <c r="Z162" i="5"/>
  <c r="Z174" i="5" s="1"/>
  <c r="U799" i="5"/>
  <c r="AI919" i="5"/>
  <c r="AD25" i="5"/>
  <c r="AD26" i="5" s="1"/>
  <c r="AD34" i="5" s="1"/>
  <c r="AC26" i="5"/>
  <c r="AC34" i="5" s="1"/>
  <c r="AI503" i="5"/>
  <c r="AD918" i="5"/>
  <c r="AI62" i="5"/>
  <c r="U416" i="5"/>
  <c r="AA411" i="5"/>
  <c r="AA412" i="5" s="1"/>
  <c r="Z412" i="5"/>
  <c r="U371" i="5"/>
  <c r="U424" i="5"/>
  <c r="AI814" i="5"/>
  <c r="AG815" i="5"/>
  <c r="AG816" i="5"/>
  <c r="AG92" i="5"/>
  <c r="AG101" i="5" s="1"/>
  <c r="X36" i="5"/>
  <c r="X37" i="5"/>
  <c r="X468" i="5"/>
  <c r="X484" i="5" s="1"/>
  <c r="X214" i="5"/>
  <c r="X233" i="5" s="1"/>
  <c r="AI239" i="5"/>
  <c r="AD252" i="5"/>
  <c r="AA806" i="5"/>
  <c r="Z808" i="5"/>
  <c r="AA832" i="5"/>
  <c r="AA847" i="5" s="1"/>
  <c r="Z847" i="5"/>
  <c r="X18" i="5"/>
  <c r="X17" i="5"/>
  <c r="AA729" i="5"/>
  <c r="AA742" i="5" s="1"/>
  <c r="Z742" i="5"/>
  <c r="U284" i="5"/>
  <c r="AI102" i="5"/>
  <c r="AG109" i="5"/>
  <c r="AG160" i="5" s="1"/>
  <c r="AG459" i="5"/>
  <c r="AG458" i="5"/>
  <c r="AD748" i="5"/>
  <c r="AD757" i="5" s="1"/>
  <c r="AC757" i="5"/>
  <c r="AC805" i="5" s="1"/>
  <c r="AA387" i="5"/>
  <c r="Z388" i="5"/>
  <c r="Z395" i="5" s="1"/>
  <c r="AA19" i="5"/>
  <c r="Z24" i="5"/>
  <c r="Z23" i="5"/>
  <c r="AA110" i="5"/>
  <c r="AA116" i="5" s="1"/>
  <c r="Z116" i="5"/>
  <c r="AA863" i="5"/>
  <c r="Z866" i="5"/>
  <c r="Z869" i="5" s="1"/>
  <c r="U380" i="5"/>
  <c r="U327" i="5"/>
  <c r="U72" i="5"/>
  <c r="AI729" i="5"/>
  <c r="AI277" i="5"/>
  <c r="AI863" i="5"/>
  <c r="AI800" i="5"/>
  <c r="AD431" i="5"/>
  <c r="AD434" i="5" s="1"/>
  <c r="AI921" i="5"/>
  <c r="AI215" i="5"/>
  <c r="AI367" i="5"/>
  <c r="AI99" i="5"/>
  <c r="AI302" i="5"/>
  <c r="Z404" i="5"/>
  <c r="T405" i="5"/>
  <c r="AI926" i="5"/>
  <c r="AI374" i="5"/>
  <c r="AJ41" i="5"/>
  <c r="AI43" i="5"/>
  <c r="AA435" i="5"/>
  <c r="AA444" i="5" s="1"/>
  <c r="Z444" i="5"/>
  <c r="U202" i="5"/>
  <c r="U204" i="5" s="1"/>
  <c r="AA78" i="5"/>
  <c r="AA84" i="5" s="1"/>
  <c r="Z84" i="5"/>
  <c r="U43" i="5"/>
  <c r="U42" i="5"/>
  <c r="U492" i="5"/>
  <c r="AA460" i="5"/>
  <c r="Z463" i="5"/>
  <c r="Z464" i="5"/>
  <c r="AA211" i="5"/>
  <c r="Z214" i="5"/>
  <c r="AA179" i="5"/>
  <c r="AA185" i="5" s="1"/>
  <c r="Z185" i="5"/>
  <c r="U47" i="5"/>
  <c r="U48" i="5"/>
  <c r="AA553" i="5"/>
  <c r="Z554" i="5"/>
  <c r="Z555" i="5"/>
  <c r="AA469" i="5"/>
  <c r="AA478" i="5" s="1"/>
  <c r="Z478" i="5"/>
  <c r="AA93" i="5"/>
  <c r="AA98" i="5" s="1"/>
  <c r="Z98" i="5"/>
  <c r="AA234" i="5"/>
  <c r="AA238" i="5" s="1"/>
  <c r="Z238" i="5"/>
  <c r="AI851" i="5"/>
  <c r="AI469" i="5"/>
  <c r="AD398" i="5"/>
  <c r="AD403" i="5" s="1"/>
  <c r="AJ355" i="5"/>
  <c r="AJ356" i="5" s="1"/>
  <c r="AI177" i="5"/>
  <c r="AI19" i="5"/>
  <c r="AA926" i="5"/>
  <c r="AA929" i="5" s="1"/>
  <c r="Z929" i="5"/>
  <c r="U824" i="5"/>
  <c r="U823" i="5"/>
  <c r="U728" i="5"/>
  <c r="U579" i="5"/>
  <c r="U499" i="5"/>
  <c r="U500" i="5"/>
  <c r="U468" i="5"/>
  <c r="U391" i="5"/>
  <c r="U317" i="5"/>
  <c r="AA170" i="5"/>
  <c r="AA173" i="5" s="1"/>
  <c r="Z173" i="5"/>
  <c r="AA559" i="5"/>
  <c r="AA560" i="5" s="1"/>
  <c r="Z560" i="5"/>
  <c r="U527" i="5"/>
  <c r="AA409" i="5"/>
  <c r="AA410" i="5" s="1"/>
  <c r="Z410" i="5"/>
  <c r="U87" i="5"/>
  <c r="U90" i="5" s="1"/>
  <c r="U815" i="5"/>
  <c r="U816" i="5"/>
  <c r="AA479" i="5"/>
  <c r="AA480" i="5" s="1"/>
  <c r="Z480" i="5"/>
  <c r="AA150" i="5"/>
  <c r="AA153" i="5" s="1"/>
  <c r="Z153" i="5"/>
  <c r="U360" i="5"/>
  <c r="U394" i="5"/>
  <c r="U39" i="5"/>
  <c r="U40" i="5"/>
  <c r="U225" i="5"/>
  <c r="U149" i="5"/>
  <c r="AJ553" i="5"/>
  <c r="AI554" i="5"/>
  <c r="AI555" i="5"/>
  <c r="AE934" i="5"/>
  <c r="AI825" i="5"/>
  <c r="AG828" i="5"/>
  <c r="AC543" i="5"/>
  <c r="AJ26" i="5"/>
  <c r="AG499" i="5"/>
  <c r="AG500" i="5"/>
  <c r="AD341" i="5"/>
  <c r="AI338" i="5"/>
  <c r="AD487" i="5"/>
  <c r="AG823" i="5"/>
  <c r="AG824" i="5"/>
  <c r="AD554" i="5"/>
  <c r="AD555" i="5"/>
  <c r="AI435" i="5"/>
  <c r="AG444" i="5"/>
  <c r="AG463" i="5"/>
  <c r="AG464" i="5"/>
  <c r="AI150" i="5"/>
  <c r="AD153" i="5"/>
  <c r="AI163" i="5"/>
  <c r="AD164" i="5"/>
  <c r="AA99" i="5"/>
  <c r="AA100" i="5" s="1"/>
  <c r="Z100" i="5"/>
  <c r="X890" i="5"/>
  <c r="X933" i="5" s="1"/>
  <c r="AG37" i="5"/>
  <c r="AG36" i="5"/>
  <c r="AG386" i="5"/>
  <c r="AC140" i="5"/>
  <c r="AD293" i="5"/>
  <c r="AI285" i="5"/>
  <c r="AG62" i="5"/>
  <c r="AG61" i="5"/>
  <c r="W933" i="5"/>
  <c r="T391" i="5"/>
  <c r="T395" i="5" s="1"/>
  <c r="X560" i="5"/>
  <c r="X589" i="5" s="1"/>
  <c r="X162" i="5"/>
  <c r="X174" i="5" s="1"/>
  <c r="AA825" i="5"/>
  <c r="AA828" i="5" s="1"/>
  <c r="Z828" i="5"/>
  <c r="AD828" i="5"/>
  <c r="AG214" i="5"/>
  <c r="AG233" i="5" s="1"/>
  <c r="AI110" i="5"/>
  <c r="AD116" i="5"/>
  <c r="AG866" i="5"/>
  <c r="AG869" i="5" s="1"/>
  <c r="AI384" i="5"/>
  <c r="AG385" i="5"/>
  <c r="AI294" i="5"/>
  <c r="AD298" i="5"/>
  <c r="AG554" i="5"/>
  <c r="AG555" i="5"/>
  <c r="AI561" i="5"/>
  <c r="AD579" i="5"/>
  <c r="AD589" i="5" s="1"/>
  <c r="AD109" i="5"/>
  <c r="Z159" i="5"/>
  <c r="X388" i="5"/>
  <c r="X395" i="5" s="1"/>
  <c r="X371" i="5"/>
  <c r="X386" i="5" s="1"/>
  <c r="Z270" i="5"/>
  <c r="T276" i="5"/>
  <c r="X68" i="5"/>
  <c r="X69" i="5"/>
  <c r="AA867" i="5"/>
  <c r="AA868" i="5" s="1"/>
  <c r="Z868" i="5"/>
  <c r="U586" i="5"/>
  <c r="U588" i="5" s="1"/>
  <c r="T588" i="5"/>
  <c r="X450" i="5"/>
  <c r="X456" i="5" s="1"/>
  <c r="X47" i="5"/>
  <c r="X48" i="5"/>
  <c r="AC831" i="5"/>
  <c r="AC850" i="5" s="1"/>
  <c r="AD558" i="5"/>
  <c r="AD557" i="5"/>
  <c r="AI305" i="5"/>
  <c r="AD317" i="5"/>
  <c r="AG47" i="5"/>
  <c r="AG48" i="5"/>
  <c r="AC484" i="5"/>
  <c r="AA919" i="5"/>
  <c r="AA920" i="5" s="1"/>
  <c r="Z920" i="5"/>
  <c r="AA743" i="5"/>
  <c r="AA744" i="5" s="1"/>
  <c r="Z744" i="5"/>
  <c r="AD388" i="5"/>
  <c r="AI387" i="5"/>
  <c r="AD815" i="5"/>
  <c r="AD816" i="5"/>
  <c r="AG456" i="5"/>
  <c r="AG593" i="5"/>
  <c r="AG592" i="5"/>
  <c r="AG366" i="5"/>
  <c r="AD92" i="5"/>
  <c r="AD42" i="5"/>
  <c r="AD43" i="5"/>
  <c r="X823" i="5"/>
  <c r="X824" i="5"/>
  <c r="X592" i="5"/>
  <c r="X593" i="5"/>
  <c r="X416" i="5"/>
  <c r="Z351" i="5"/>
  <c r="T354" i="5"/>
  <c r="X336" i="5"/>
  <c r="U560" i="5"/>
  <c r="X463" i="5"/>
  <c r="X464" i="5"/>
  <c r="T805" i="5"/>
  <c r="U271" i="5"/>
  <c r="U139" i="5"/>
  <c r="U229" i="5"/>
  <c r="U230" i="5" s="1"/>
  <c r="U758" i="5"/>
  <c r="U761" i="5" s="1"/>
  <c r="U328" i="5"/>
  <c r="U330" i="5" s="1"/>
  <c r="U404" i="5"/>
  <c r="U405" i="5" s="1"/>
  <c r="U352" i="5"/>
  <c r="U354" i="5" s="1"/>
  <c r="U275" i="5"/>
  <c r="U135" i="5"/>
  <c r="U273" i="5"/>
  <c r="AG497" i="5" l="1"/>
  <c r="AD101" i="5"/>
  <c r="X160" i="5"/>
  <c r="AI500" i="5"/>
  <c r="AJ27" i="5"/>
  <c r="AJ31" i="5" s="1"/>
  <c r="AD395" i="5"/>
  <c r="AI758" i="5"/>
  <c r="AJ758" i="5" s="1"/>
  <c r="AJ761" i="5" s="1"/>
  <c r="AI48" i="5"/>
  <c r="AI890" i="5"/>
  <c r="AJ891" i="5"/>
  <c r="AJ896" i="5" s="1"/>
  <c r="U497" i="5"/>
  <c r="T160" i="5"/>
  <c r="AJ44" i="5"/>
  <c r="AD497" i="5"/>
  <c r="U386" i="5"/>
  <c r="Z813" i="5"/>
  <c r="X299" i="5"/>
  <c r="U589" i="5"/>
  <c r="AJ49" i="5"/>
  <c r="AJ62" i="5" s="1"/>
  <c r="T337" i="5"/>
  <c r="Z544" i="5"/>
  <c r="Z85" i="5"/>
  <c r="AJ817" i="5"/>
  <c r="AJ824" i="5" s="1"/>
  <c r="AA850" i="5"/>
  <c r="AG850" i="5"/>
  <c r="U484" i="5"/>
  <c r="AD544" i="5"/>
  <c r="Z933" i="5"/>
  <c r="T366" i="5"/>
  <c r="T934" i="5" s="1"/>
  <c r="AF934" i="5"/>
  <c r="U140" i="5"/>
  <c r="U160" i="5" s="1"/>
  <c r="AI92" i="5"/>
  <c r="AD174" i="5"/>
  <c r="AI459" i="5"/>
  <c r="Z850" i="5"/>
  <c r="AI868" i="5"/>
  <c r="Z589" i="5"/>
  <c r="Z484" i="5"/>
  <c r="AC413" i="5"/>
  <c r="AJ425" i="5"/>
  <c r="AJ426" i="5" s="1"/>
  <c r="AD805" i="5"/>
  <c r="AD85" i="5"/>
  <c r="AJ411" i="5"/>
  <c r="AJ412" i="5" s="1"/>
  <c r="U101" i="5"/>
  <c r="W934" i="5"/>
  <c r="Z101" i="5"/>
  <c r="AI458" i="5"/>
  <c r="U85" i="5"/>
  <c r="U934" i="5" s="1"/>
  <c r="AB934" i="5"/>
  <c r="U210" i="5"/>
  <c r="AD210" i="5"/>
  <c r="Z448" i="5"/>
  <c r="X448" i="5"/>
  <c r="AD233" i="5"/>
  <c r="AD448" i="5"/>
  <c r="AI34" i="5"/>
  <c r="AC160" i="5"/>
  <c r="AC934" i="5" s="1"/>
  <c r="T233" i="5"/>
  <c r="AD160" i="5"/>
  <c r="AI159" i="5"/>
  <c r="U448" i="5"/>
  <c r="AD933" i="5"/>
  <c r="T299" i="5"/>
  <c r="U413" i="5"/>
  <c r="Z497" i="5"/>
  <c r="AI804" i="5"/>
  <c r="AG448" i="5"/>
  <c r="AG934" i="5" s="1"/>
  <c r="Z160" i="5"/>
  <c r="AD299" i="5"/>
  <c r="U933" i="5"/>
  <c r="AI502" i="5"/>
  <c r="U276" i="5"/>
  <c r="U299" i="5" s="1"/>
  <c r="AD850" i="5"/>
  <c r="X210" i="5"/>
  <c r="Z386" i="5"/>
  <c r="U233" i="5"/>
  <c r="U395" i="5"/>
  <c r="U850" i="5"/>
  <c r="U366" i="5"/>
  <c r="AJ150" i="5"/>
  <c r="AJ153" i="5" s="1"/>
  <c r="AI153" i="5"/>
  <c r="AJ435" i="5"/>
  <c r="AJ444" i="5" s="1"/>
  <c r="AI444" i="5"/>
  <c r="AA214" i="5"/>
  <c r="AJ239" i="5"/>
  <c r="AJ252" i="5" s="1"/>
  <c r="AI252" i="5"/>
  <c r="AA176" i="5"/>
  <c r="AA186" i="5" s="1"/>
  <c r="AJ92" i="5"/>
  <c r="AA72" i="5"/>
  <c r="AA85" i="5" s="1"/>
  <c r="AA301" i="5"/>
  <c r="AA304" i="5" s="1"/>
  <c r="AA42" i="5"/>
  <c r="AA43" i="5"/>
  <c r="U805" i="5"/>
  <c r="AA536" i="5"/>
  <c r="AA543" i="5" s="1"/>
  <c r="Z543" i="5"/>
  <c r="AJ392" i="5"/>
  <c r="AJ394" i="5" s="1"/>
  <c r="AI394" i="5"/>
  <c r="AJ229" i="5"/>
  <c r="AJ230" i="5" s="1"/>
  <c r="AI230" i="5"/>
  <c r="AA101" i="5"/>
  <c r="AA87" i="5"/>
  <c r="AA90" i="5" s="1"/>
  <c r="AJ387" i="5"/>
  <c r="AI388" i="5"/>
  <c r="AI395" i="5" s="1"/>
  <c r="AJ305" i="5"/>
  <c r="AI317" i="5"/>
  <c r="AA270" i="5"/>
  <c r="AA276" i="5" s="1"/>
  <c r="Z276" i="5"/>
  <c r="Z299" i="5" s="1"/>
  <c r="AJ285" i="5"/>
  <c r="AJ293" i="5" s="1"/>
  <c r="AI293" i="5"/>
  <c r="AJ338" i="5"/>
  <c r="AI341" i="5"/>
  <c r="AJ554" i="5"/>
  <c r="AJ555" i="5"/>
  <c r="AA589" i="5"/>
  <c r="AJ851" i="5"/>
  <c r="AI861" i="5"/>
  <c r="AI862" i="5"/>
  <c r="AA463" i="5"/>
  <c r="AA464" i="5"/>
  <c r="AJ374" i="5"/>
  <c r="AJ380" i="5" s="1"/>
  <c r="AI380" i="5"/>
  <c r="AJ302" i="5"/>
  <c r="AJ303" i="5" s="1"/>
  <c r="AI303" i="5"/>
  <c r="AJ921" i="5"/>
  <c r="AJ925" i="5" s="1"/>
  <c r="AI925" i="5"/>
  <c r="AJ277" i="5"/>
  <c r="AJ284" i="5" s="1"/>
  <c r="AI284" i="5"/>
  <c r="U337" i="5"/>
  <c r="AA866" i="5"/>
  <c r="AA869" i="5" s="1"/>
  <c r="AA388" i="5"/>
  <c r="AA395" i="5" s="1"/>
  <c r="AJ102" i="5"/>
  <c r="AI109" i="5"/>
  <c r="AJ814" i="5"/>
  <c r="AI815" i="5"/>
  <c r="AI816" i="5"/>
  <c r="AJ35" i="5"/>
  <c r="AI36" i="5"/>
  <c r="AI37" i="5"/>
  <c r="AJ196" i="5"/>
  <c r="AJ201" i="5" s="1"/>
  <c r="AI201" i="5"/>
  <c r="AJ70" i="5"/>
  <c r="AI72" i="5"/>
  <c r="AJ519" i="5"/>
  <c r="AJ521" i="5" s="1"/>
  <c r="AI521" i="5"/>
  <c r="AJ559" i="5"/>
  <c r="AI560" i="5"/>
  <c r="AA328" i="5"/>
  <c r="AA330" i="5" s="1"/>
  <c r="Z330" i="5"/>
  <c r="Z337" i="5" s="1"/>
  <c r="AA728" i="5"/>
  <c r="AJ545" i="5"/>
  <c r="AI551" i="5"/>
  <c r="AI552" i="5"/>
  <c r="AJ76" i="5"/>
  <c r="AJ77" i="5" s="1"/>
  <c r="AI77" i="5"/>
  <c r="AJ253" i="5"/>
  <c r="AJ254" i="5" s="1"/>
  <c r="AI254" i="5"/>
  <c r="AJ848" i="5"/>
  <c r="AJ849" i="5" s="1"/>
  <c r="AI849" i="5"/>
  <c r="AA502" i="5"/>
  <c r="AA487" i="5"/>
  <c r="AA497" i="5" s="1"/>
  <c r="AJ175" i="5"/>
  <c r="AI176" i="5"/>
  <c r="AJ823" i="5"/>
  <c r="AJ300" i="5"/>
  <c r="AI301" i="5"/>
  <c r="AI304" i="5" s="1"/>
  <c r="AA551" i="5"/>
  <c r="AA552" i="5"/>
  <c r="AJ414" i="5"/>
  <c r="AI416" i="5"/>
  <c r="AJ490" i="5"/>
  <c r="AJ492" i="5" s="1"/>
  <c r="AI492" i="5"/>
  <c r="Z186" i="5"/>
  <c r="AD330" i="5"/>
  <c r="AI328" i="5"/>
  <c r="AJ86" i="5"/>
  <c r="AI87" i="5"/>
  <c r="AI90" i="5" s="1"/>
  <c r="AJ460" i="5"/>
  <c r="AI464" i="5"/>
  <c r="AI463" i="5"/>
  <c r="AA48" i="5"/>
  <c r="AA47" i="5"/>
  <c r="AJ561" i="5"/>
  <c r="AJ579" i="5" s="1"/>
  <c r="AI579" i="5"/>
  <c r="AJ294" i="5"/>
  <c r="AJ298" i="5" s="1"/>
  <c r="AI298" i="5"/>
  <c r="AJ926" i="5"/>
  <c r="AJ929" i="5" s="1"/>
  <c r="AI929" i="5"/>
  <c r="AJ99" i="5"/>
  <c r="AJ100" i="5" s="1"/>
  <c r="AI100" i="5"/>
  <c r="AJ729" i="5"/>
  <c r="AJ742" i="5" s="1"/>
  <c r="AI742" i="5"/>
  <c r="AA23" i="5"/>
  <c r="AA24" i="5"/>
  <c r="AJ503" i="5"/>
  <c r="AJ518" i="5" s="1"/>
  <c r="AI518" i="5"/>
  <c r="AJ919" i="5"/>
  <c r="AJ920" i="5" s="1"/>
  <c r="AI920" i="5"/>
  <c r="AA162" i="5"/>
  <c r="AA174" i="5" s="1"/>
  <c r="AA450" i="5"/>
  <c r="AA456" i="5" s="1"/>
  <c r="AA416" i="5"/>
  <c r="AA448" i="5" s="1"/>
  <c r="AJ556" i="5"/>
  <c r="AI557" i="5"/>
  <c r="AI558" i="5"/>
  <c r="AJ179" i="5"/>
  <c r="AJ185" i="5" s="1"/>
  <c r="AI185" i="5"/>
  <c r="AA861" i="5"/>
  <c r="AA862" i="5"/>
  <c r="AA40" i="5"/>
  <c r="AA39" i="5"/>
  <c r="AA468" i="5"/>
  <c r="AA484" i="5" s="1"/>
  <c r="AA758" i="5"/>
  <c r="AA761" i="5" s="1"/>
  <c r="Z761" i="5"/>
  <c r="Z805" i="5" s="1"/>
  <c r="AJ825" i="5"/>
  <c r="AI828" i="5"/>
  <c r="AJ19" i="5"/>
  <c r="AI24" i="5"/>
  <c r="AI23" i="5"/>
  <c r="AA554" i="5"/>
  <c r="AA555" i="5"/>
  <c r="AJ367" i="5"/>
  <c r="AI371" i="5"/>
  <c r="AJ800" i="5"/>
  <c r="AJ802" i="5" s="1"/>
  <c r="AI802" i="5"/>
  <c r="AA69" i="5"/>
  <c r="AA68" i="5"/>
  <c r="AJ93" i="5"/>
  <c r="AJ98" i="5" s="1"/>
  <c r="AI98" i="5"/>
  <c r="AI101" i="5" s="1"/>
  <c r="AJ187" i="5"/>
  <c r="AI195" i="5"/>
  <c r="AJ806" i="5"/>
  <c r="AI808" i="5"/>
  <c r="AI813" i="5" s="1"/>
  <c r="AJ450" i="5"/>
  <c r="AJ456" i="5" s="1"/>
  <c r="T34" i="5"/>
  <c r="AJ141" i="5"/>
  <c r="AJ149" i="5" s="1"/>
  <c r="AI149" i="5"/>
  <c r="AJ38" i="5"/>
  <c r="AI40" i="5"/>
  <c r="AI39" i="5"/>
  <c r="AD405" i="5"/>
  <c r="AD413" i="5" s="1"/>
  <c r="AI404" i="5"/>
  <c r="AJ795" i="5"/>
  <c r="AJ799" i="5" s="1"/>
  <c r="AI799" i="5"/>
  <c r="AJ238" i="5"/>
  <c r="AA371" i="5"/>
  <c r="AA386" i="5" s="1"/>
  <c r="AJ743" i="5"/>
  <c r="AJ744" i="5" s="1"/>
  <c r="AI744" i="5"/>
  <c r="AI761" i="5"/>
  <c r="AJ409" i="5"/>
  <c r="AJ410" i="5" s="1"/>
  <c r="AI410" i="5"/>
  <c r="AJ429" i="5"/>
  <c r="AJ430" i="5" s="1"/>
  <c r="AI430" i="5"/>
  <c r="AJ499" i="5"/>
  <c r="AJ500" i="5"/>
  <c r="AA18" i="5"/>
  <c r="AA17" i="5"/>
  <c r="AA109" i="5"/>
  <c r="AA160" i="5" s="1"/>
  <c r="AJ47" i="5"/>
  <c r="AJ48" i="5"/>
  <c r="AJ133" i="5"/>
  <c r="AJ140" i="5" s="1"/>
  <c r="AI140" i="5"/>
  <c r="AI351" i="5"/>
  <c r="AD354" i="5"/>
  <c r="AD366" i="5" s="1"/>
  <c r="AJ536" i="5"/>
  <c r="AJ543" i="5" s="1"/>
  <c r="AI543" i="5"/>
  <c r="AA592" i="5"/>
  <c r="AA593" i="5"/>
  <c r="AJ270" i="5"/>
  <c r="AJ276" i="5" s="1"/>
  <c r="AI276" i="5"/>
  <c r="Z210" i="5"/>
  <c r="AA397" i="5"/>
  <c r="AA890" i="5"/>
  <c r="AA933" i="5" s="1"/>
  <c r="AA317" i="5"/>
  <c r="AJ214" i="5"/>
  <c r="AJ502" i="5"/>
  <c r="AA351" i="5"/>
  <c r="AA354" i="5" s="1"/>
  <c r="Z354" i="5"/>
  <c r="Z366" i="5" s="1"/>
  <c r="AJ384" i="5"/>
  <c r="AJ385" i="5" s="1"/>
  <c r="AI385" i="5"/>
  <c r="AJ110" i="5"/>
  <c r="AJ116" i="5" s="1"/>
  <c r="AI116" i="5"/>
  <c r="AJ163" i="5"/>
  <c r="AJ164" i="5" s="1"/>
  <c r="AI164" i="5"/>
  <c r="AJ177" i="5"/>
  <c r="AJ178" i="5" s="1"/>
  <c r="AI178" i="5"/>
  <c r="AJ469" i="5"/>
  <c r="AJ478" i="5" s="1"/>
  <c r="AI478" i="5"/>
  <c r="AJ42" i="5"/>
  <c r="AJ43" i="5"/>
  <c r="AA404" i="5"/>
  <c r="AA405" i="5" s="1"/>
  <c r="Z405" i="5"/>
  <c r="Z413" i="5" s="1"/>
  <c r="AJ215" i="5"/>
  <c r="AJ225" i="5" s="1"/>
  <c r="AI225" i="5"/>
  <c r="AJ863" i="5"/>
  <c r="AI866" i="5"/>
  <c r="AI869" i="5" s="1"/>
  <c r="AA808" i="5"/>
  <c r="AA813" i="5" s="1"/>
  <c r="AJ465" i="5"/>
  <c r="AI468" i="5"/>
  <c r="AJ580" i="5"/>
  <c r="AJ585" i="5" s="1"/>
  <c r="AI585" i="5"/>
  <c r="AJ32" i="5"/>
  <c r="AJ33" i="5" s="1"/>
  <c r="AI33" i="5"/>
  <c r="AA499" i="5"/>
  <c r="AA500" i="5"/>
  <c r="AA823" i="5"/>
  <c r="AA824" i="5"/>
  <c r="AA61" i="5"/>
  <c r="AA62" i="5"/>
  <c r="AJ594" i="5"/>
  <c r="AI728" i="5"/>
  <c r="AJ590" i="5"/>
  <c r="AI592" i="5"/>
  <c r="AI593" i="5"/>
  <c r="AJ161" i="5"/>
  <c r="AI162" i="5"/>
  <c r="AA34" i="5"/>
  <c r="AJ63" i="5"/>
  <c r="AI69" i="5"/>
  <c r="AI68" i="5"/>
  <c r="AJ417" i="5"/>
  <c r="AJ424" i="5" s="1"/>
  <c r="AI424" i="5"/>
  <c r="AJ361" i="5"/>
  <c r="AJ365" i="5" s="1"/>
  <c r="AI365" i="5"/>
  <c r="AJ333" i="5"/>
  <c r="AJ336" i="5" s="1"/>
  <c r="AI336" i="5"/>
  <c r="AA557" i="5"/>
  <c r="AA558" i="5"/>
  <c r="AJ745" i="5"/>
  <c r="AJ747" i="5" s="1"/>
  <c r="AI747" i="5"/>
  <c r="AJ165" i="5"/>
  <c r="AJ169" i="5" s="1"/>
  <c r="AI169" i="5"/>
  <c r="AJ170" i="5"/>
  <c r="AJ173" i="5" s="1"/>
  <c r="AI173" i="5"/>
  <c r="AA341" i="5"/>
  <c r="AA229" i="5"/>
  <c r="AA230" i="5" s="1"/>
  <c r="Z230" i="5"/>
  <c r="Z233" i="5" s="1"/>
  <c r="AD386" i="5"/>
  <c r="AJ8" i="5"/>
  <c r="AI17" i="5"/>
  <c r="AI18" i="5"/>
  <c r="AJ832" i="5"/>
  <c r="AJ847" i="5" s="1"/>
  <c r="AI847" i="5"/>
  <c r="AJ331" i="5"/>
  <c r="AJ332" i="5" s="1"/>
  <c r="AI332" i="5"/>
  <c r="AJ427" i="5"/>
  <c r="AJ428" i="5" s="1"/>
  <c r="AI428" i="5"/>
  <c r="AA36" i="5"/>
  <c r="AA37" i="5"/>
  <c r="AA210" i="5"/>
  <c r="AA458" i="5"/>
  <c r="AA459" i="5"/>
  <c r="AJ208" i="5"/>
  <c r="AJ209" i="5" s="1"/>
  <c r="AI209" i="5"/>
  <c r="AJ897" i="5"/>
  <c r="AJ898" i="5" s="1"/>
  <c r="AI898" i="5"/>
  <c r="U544" i="5"/>
  <c r="AA815" i="5"/>
  <c r="AA816" i="5"/>
  <c r="AJ485" i="5"/>
  <c r="AI487" i="5"/>
  <c r="AJ397" i="5"/>
  <c r="AJ458" i="5"/>
  <c r="AJ459" i="5"/>
  <c r="AJ890" i="5"/>
  <c r="AI933" i="5" l="1"/>
  <c r="AI497" i="5"/>
  <c r="AJ61" i="5"/>
  <c r="AI386" i="5"/>
  <c r="AA413" i="5"/>
  <c r="AI544" i="5"/>
  <c r="AA299" i="5"/>
  <c r="X934" i="5"/>
  <c r="AJ101" i="5"/>
  <c r="AI805" i="5"/>
  <c r="AA805" i="5"/>
  <c r="AA337" i="5"/>
  <c r="AI299" i="5"/>
  <c r="AA366" i="5"/>
  <c r="AJ233" i="5"/>
  <c r="AJ299" i="5"/>
  <c r="AI160" i="5"/>
  <c r="AI484" i="5"/>
  <c r="AI233" i="5"/>
  <c r="AI448" i="5"/>
  <c r="AI186" i="5"/>
  <c r="AA544" i="5"/>
  <c r="Z934" i="5"/>
  <c r="AJ371" i="5"/>
  <c r="AJ386" i="5"/>
  <c r="AJ557" i="5"/>
  <c r="AJ558" i="5"/>
  <c r="AJ463" i="5"/>
  <c r="AJ464" i="5"/>
  <c r="AJ328" i="5"/>
  <c r="AJ330" i="5" s="1"/>
  <c r="AI330" i="5"/>
  <c r="AI337" i="5" s="1"/>
  <c r="AJ301" i="5"/>
  <c r="AJ304" i="5"/>
  <c r="AJ317" i="5"/>
  <c r="AJ337" i="5" s="1"/>
  <c r="AJ18" i="5"/>
  <c r="AJ17" i="5"/>
  <c r="AI174" i="5"/>
  <c r="AJ592" i="5"/>
  <c r="AJ593" i="5"/>
  <c r="AJ468" i="5"/>
  <c r="AJ484" i="5" s="1"/>
  <c r="AJ351" i="5"/>
  <c r="AJ354" i="5" s="1"/>
  <c r="AI354" i="5"/>
  <c r="AI366" i="5" s="1"/>
  <c r="AJ195" i="5"/>
  <c r="AJ210" i="5" s="1"/>
  <c r="AJ828" i="5"/>
  <c r="AJ850" i="5"/>
  <c r="AJ87" i="5"/>
  <c r="AJ90" i="5"/>
  <c r="AJ416" i="5"/>
  <c r="AJ448" i="5"/>
  <c r="AI85" i="5"/>
  <c r="AJ551" i="5"/>
  <c r="AJ552" i="5"/>
  <c r="AI210" i="5"/>
  <c r="AJ36" i="5"/>
  <c r="AJ37" i="5"/>
  <c r="AJ861" i="5"/>
  <c r="AJ862" i="5"/>
  <c r="AJ388" i="5"/>
  <c r="AJ395" i="5"/>
  <c r="AD337" i="5"/>
  <c r="AD934" i="5" s="1"/>
  <c r="AJ162" i="5"/>
  <c r="AJ174" i="5" s="1"/>
  <c r="AJ933" i="5"/>
  <c r="AJ487" i="5"/>
  <c r="AJ497" i="5" s="1"/>
  <c r="AJ68" i="5"/>
  <c r="AJ69" i="5"/>
  <c r="AJ404" i="5"/>
  <c r="AI405" i="5"/>
  <c r="AI413" i="5" s="1"/>
  <c r="AJ39" i="5"/>
  <c r="AJ40" i="5"/>
  <c r="AJ808" i="5"/>
  <c r="AJ813" i="5" s="1"/>
  <c r="AJ23" i="5"/>
  <c r="AJ24" i="5"/>
  <c r="AJ176" i="5"/>
  <c r="AJ186" i="5" s="1"/>
  <c r="AI589" i="5"/>
  <c r="AJ109" i="5"/>
  <c r="AJ160" i="5" s="1"/>
  <c r="AJ341" i="5"/>
  <c r="AJ728" i="5"/>
  <c r="AJ805" i="5" s="1"/>
  <c r="AJ866" i="5"/>
  <c r="AJ869" i="5" s="1"/>
  <c r="AJ544" i="5"/>
  <c r="AI850" i="5"/>
  <c r="AJ560" i="5"/>
  <c r="AJ589" i="5" s="1"/>
  <c r="AJ72" i="5"/>
  <c r="AJ85" i="5"/>
  <c r="AJ815" i="5"/>
  <c r="AJ816" i="5"/>
  <c r="AA233" i="5"/>
  <c r="AJ34" i="5"/>
  <c r="AA934" i="5" l="1"/>
  <c r="AJ366" i="5"/>
  <c r="AI934" i="5"/>
  <c r="AJ405" i="5"/>
  <c r="AJ934" i="5" l="1"/>
  <c r="AJ413" i="5"/>
  <c r="T11" i="3" l="1"/>
  <c r="U11" i="3"/>
  <c r="T12" i="3"/>
  <c r="U12" i="3"/>
  <c r="T13" i="3"/>
  <c r="U13" i="3"/>
  <c r="T14" i="3"/>
  <c r="U14" i="3"/>
  <c r="T15" i="3"/>
  <c r="U15" i="3"/>
  <c r="T16" i="3"/>
  <c r="U16" i="3"/>
  <c r="T17" i="3"/>
  <c r="U17" i="3"/>
  <c r="T18" i="3"/>
  <c r="U18" i="3"/>
  <c r="T19" i="3"/>
  <c r="U19" i="3"/>
  <c r="T20" i="3"/>
  <c r="U20" i="3"/>
  <c r="T21" i="3"/>
  <c r="U21" i="3"/>
  <c r="T22" i="3"/>
  <c r="U22" i="3"/>
  <c r="T23" i="3"/>
  <c r="U23" i="3"/>
  <c r="T24" i="3"/>
  <c r="U24" i="3"/>
  <c r="T25" i="3"/>
  <c r="U25" i="3"/>
  <c r="T26" i="3"/>
  <c r="U26" i="3"/>
  <c r="T27" i="3"/>
  <c r="U27" i="3"/>
  <c r="T28" i="3"/>
  <c r="U28" i="3"/>
  <c r="T29" i="3"/>
  <c r="U29" i="3"/>
  <c r="T30" i="3"/>
  <c r="U30" i="3"/>
  <c r="T31" i="3"/>
  <c r="U31" i="3"/>
  <c r="T32" i="3"/>
  <c r="U32" i="3"/>
  <c r="T33" i="3"/>
  <c r="U33" i="3"/>
  <c r="T34" i="3"/>
  <c r="U34" i="3"/>
  <c r="T35" i="3"/>
  <c r="U35" i="3"/>
  <c r="T36" i="3"/>
  <c r="U36" i="3"/>
  <c r="T37" i="3"/>
  <c r="U37" i="3"/>
  <c r="T38" i="3"/>
  <c r="U38" i="3"/>
  <c r="T39" i="3"/>
  <c r="U39" i="3"/>
  <c r="T40" i="3"/>
  <c r="U40" i="3"/>
  <c r="T41" i="3"/>
  <c r="U41" i="3"/>
  <c r="T42" i="3"/>
  <c r="U42" i="3"/>
  <c r="T43" i="3"/>
  <c r="U43" i="3"/>
  <c r="T44" i="3"/>
  <c r="U44" i="3"/>
  <c r="T45" i="3"/>
  <c r="U45" i="3"/>
  <c r="T46" i="3"/>
  <c r="U46" i="3"/>
  <c r="T47" i="3"/>
  <c r="U47" i="3"/>
  <c r="T48" i="3"/>
  <c r="U48" i="3"/>
  <c r="T49" i="3"/>
  <c r="U49" i="3"/>
  <c r="T50" i="3"/>
  <c r="U50" i="3"/>
  <c r="T51" i="3"/>
  <c r="U51" i="3"/>
  <c r="T52" i="3"/>
  <c r="U52" i="3"/>
  <c r="T53" i="3"/>
  <c r="U53" i="3"/>
  <c r="T54" i="3"/>
  <c r="U54" i="3"/>
  <c r="T55" i="3"/>
  <c r="U55" i="3"/>
  <c r="T56" i="3"/>
  <c r="U56" i="3"/>
  <c r="T57" i="3"/>
  <c r="U57" i="3"/>
  <c r="T58" i="3"/>
  <c r="U58" i="3"/>
  <c r="T59" i="3"/>
  <c r="U59" i="3"/>
  <c r="T60" i="3"/>
  <c r="U60" i="3"/>
  <c r="T61" i="3"/>
  <c r="U61" i="3"/>
  <c r="T62" i="3"/>
  <c r="U62" i="3"/>
  <c r="T63" i="3"/>
  <c r="U63" i="3"/>
  <c r="T64" i="3"/>
  <c r="U64" i="3"/>
  <c r="T65" i="3"/>
  <c r="U65" i="3"/>
  <c r="T66" i="3"/>
  <c r="U66" i="3"/>
  <c r="T67" i="3"/>
  <c r="U67" i="3"/>
  <c r="T68" i="3"/>
  <c r="U68" i="3"/>
  <c r="T69" i="3"/>
  <c r="U69" i="3"/>
  <c r="T70" i="3"/>
  <c r="U70" i="3"/>
  <c r="T71" i="3"/>
  <c r="U71" i="3"/>
  <c r="T72" i="3"/>
  <c r="U72" i="3"/>
  <c r="T73" i="3"/>
  <c r="U73" i="3"/>
  <c r="T74" i="3"/>
  <c r="U74" i="3"/>
  <c r="T75" i="3"/>
  <c r="U75" i="3"/>
  <c r="T76" i="3"/>
  <c r="U76" i="3"/>
  <c r="T77" i="3"/>
  <c r="U77" i="3"/>
  <c r="T78" i="3"/>
  <c r="U78" i="3"/>
  <c r="T79" i="3"/>
  <c r="U79" i="3"/>
  <c r="T80" i="3"/>
  <c r="U80" i="3"/>
  <c r="T81" i="3"/>
  <c r="U81" i="3"/>
  <c r="T82" i="3"/>
  <c r="U82" i="3"/>
  <c r="T83" i="3"/>
  <c r="U83" i="3"/>
  <c r="T84" i="3"/>
  <c r="U84" i="3"/>
  <c r="T85" i="3"/>
  <c r="U85" i="3"/>
  <c r="T86" i="3"/>
  <c r="U86" i="3"/>
  <c r="T87" i="3"/>
  <c r="U87" i="3"/>
  <c r="T88" i="3"/>
  <c r="U88" i="3"/>
  <c r="T89" i="3"/>
  <c r="U89" i="3"/>
  <c r="T90" i="3"/>
  <c r="U90" i="3"/>
  <c r="T91" i="3"/>
  <c r="U91" i="3"/>
  <c r="T92" i="3"/>
  <c r="U92" i="3"/>
  <c r="T93" i="3"/>
  <c r="U93" i="3"/>
  <c r="T94" i="3"/>
  <c r="U94" i="3"/>
  <c r="T95" i="3"/>
  <c r="U95" i="3"/>
  <c r="T96" i="3"/>
  <c r="U96" i="3"/>
  <c r="T97" i="3"/>
  <c r="U97" i="3"/>
  <c r="T98" i="3"/>
  <c r="U98" i="3"/>
  <c r="T99" i="3"/>
  <c r="U99" i="3"/>
  <c r="T100" i="3"/>
  <c r="U100" i="3"/>
  <c r="T101" i="3"/>
  <c r="U101" i="3"/>
  <c r="T102" i="3"/>
  <c r="U102" i="3"/>
  <c r="T103" i="3"/>
  <c r="U103" i="3"/>
  <c r="T104" i="3"/>
  <c r="U104" i="3"/>
  <c r="T105" i="3"/>
  <c r="U105" i="3"/>
  <c r="T106" i="3"/>
  <c r="U106" i="3"/>
  <c r="T107" i="3"/>
  <c r="U107" i="3"/>
  <c r="T108" i="3"/>
  <c r="U108" i="3"/>
  <c r="T109" i="3"/>
  <c r="U109" i="3"/>
  <c r="T110" i="3"/>
  <c r="U110" i="3"/>
  <c r="T111" i="3"/>
  <c r="U111" i="3"/>
  <c r="T112" i="3"/>
  <c r="U112" i="3"/>
  <c r="T113" i="3"/>
  <c r="U113" i="3"/>
  <c r="T114" i="3"/>
  <c r="U114" i="3"/>
  <c r="T115" i="3"/>
  <c r="U115" i="3"/>
  <c r="T116" i="3"/>
  <c r="U116" i="3"/>
  <c r="T117" i="3"/>
  <c r="U117" i="3"/>
  <c r="T118" i="3"/>
  <c r="U118" i="3"/>
  <c r="T119" i="3"/>
  <c r="U119" i="3"/>
  <c r="T120" i="3"/>
  <c r="U120" i="3"/>
  <c r="T121" i="3"/>
  <c r="U121" i="3"/>
  <c r="T122" i="3"/>
  <c r="U122" i="3"/>
  <c r="T123" i="3"/>
  <c r="U123" i="3"/>
  <c r="T124" i="3"/>
  <c r="U124" i="3"/>
  <c r="T125" i="3"/>
  <c r="U125" i="3"/>
  <c r="T126" i="3"/>
  <c r="U126" i="3"/>
  <c r="T127" i="3"/>
  <c r="U127" i="3"/>
  <c r="T128" i="3"/>
  <c r="U128" i="3"/>
  <c r="T129" i="3"/>
  <c r="U129" i="3"/>
  <c r="T130" i="3"/>
  <c r="U130" i="3"/>
  <c r="T131" i="3"/>
  <c r="U131" i="3"/>
  <c r="T132" i="3"/>
  <c r="U132" i="3"/>
  <c r="T133" i="3"/>
  <c r="U133" i="3"/>
  <c r="T134" i="3"/>
  <c r="U134" i="3"/>
  <c r="T135" i="3"/>
  <c r="U135" i="3"/>
  <c r="T136" i="3"/>
  <c r="U136" i="3"/>
  <c r="T137" i="3"/>
  <c r="U137" i="3"/>
  <c r="T138" i="3"/>
  <c r="U138" i="3"/>
  <c r="T139" i="3"/>
  <c r="U139" i="3"/>
  <c r="T140" i="3"/>
  <c r="U140" i="3"/>
  <c r="T141" i="3"/>
  <c r="U141" i="3"/>
  <c r="T142" i="3"/>
  <c r="U142" i="3"/>
  <c r="T143" i="3"/>
  <c r="U143" i="3"/>
  <c r="T144" i="3"/>
  <c r="U144" i="3"/>
  <c r="T145" i="3"/>
  <c r="U145" i="3"/>
  <c r="T146" i="3"/>
  <c r="U146" i="3"/>
  <c r="T147" i="3"/>
  <c r="U147" i="3"/>
  <c r="T148" i="3"/>
  <c r="U148" i="3"/>
  <c r="T149" i="3"/>
  <c r="U149" i="3"/>
  <c r="T150" i="3"/>
  <c r="U150" i="3"/>
  <c r="T151" i="3"/>
  <c r="U151" i="3"/>
  <c r="T152" i="3"/>
  <c r="U152" i="3"/>
  <c r="T153" i="3"/>
  <c r="U153" i="3"/>
  <c r="T154" i="3"/>
  <c r="U154" i="3"/>
  <c r="T155" i="3"/>
  <c r="U155" i="3"/>
  <c r="T156" i="3"/>
  <c r="U156" i="3"/>
  <c r="T157" i="3"/>
  <c r="U157" i="3"/>
  <c r="T158" i="3"/>
  <c r="U158" i="3"/>
  <c r="T159" i="3"/>
  <c r="U159" i="3"/>
  <c r="T160" i="3"/>
  <c r="U160" i="3"/>
  <c r="T161" i="3"/>
  <c r="U161" i="3"/>
  <c r="T162" i="3"/>
  <c r="U162" i="3"/>
  <c r="T163" i="3"/>
  <c r="U163" i="3"/>
  <c r="T164" i="3"/>
  <c r="U164" i="3"/>
  <c r="T165" i="3"/>
  <c r="U165" i="3"/>
  <c r="T166" i="3"/>
  <c r="U166" i="3"/>
  <c r="T167" i="3"/>
  <c r="U167" i="3"/>
  <c r="T168" i="3"/>
  <c r="U168" i="3"/>
  <c r="T169" i="3"/>
  <c r="U169" i="3"/>
  <c r="T170" i="3"/>
  <c r="U170" i="3"/>
  <c r="T171" i="3"/>
  <c r="U171" i="3"/>
  <c r="T172" i="3"/>
  <c r="U172" i="3"/>
  <c r="T173" i="3"/>
  <c r="U173" i="3"/>
  <c r="T174" i="3"/>
  <c r="U174" i="3"/>
  <c r="T175" i="3"/>
  <c r="U175" i="3"/>
  <c r="T176" i="3"/>
  <c r="U176" i="3"/>
  <c r="T177" i="3"/>
  <c r="U177" i="3"/>
  <c r="T178" i="3"/>
  <c r="U178" i="3"/>
  <c r="T179" i="3"/>
  <c r="U179" i="3"/>
  <c r="T180" i="3"/>
  <c r="U180" i="3"/>
  <c r="T181" i="3"/>
  <c r="U181" i="3"/>
  <c r="T182" i="3"/>
  <c r="U182" i="3"/>
  <c r="T183" i="3"/>
  <c r="U183" i="3"/>
  <c r="T184" i="3"/>
  <c r="U184" i="3"/>
  <c r="T185" i="3"/>
  <c r="U185" i="3"/>
  <c r="T186" i="3"/>
  <c r="U186" i="3"/>
  <c r="T187" i="3"/>
  <c r="U187" i="3"/>
  <c r="T188" i="3"/>
  <c r="U188" i="3"/>
  <c r="T189" i="3"/>
  <c r="U189" i="3"/>
  <c r="T190" i="3"/>
  <c r="U190" i="3"/>
  <c r="T191" i="3"/>
  <c r="U191" i="3"/>
  <c r="T192" i="3"/>
  <c r="U192" i="3"/>
  <c r="T193" i="3"/>
  <c r="U193" i="3"/>
  <c r="T194" i="3"/>
  <c r="U194" i="3"/>
  <c r="T195" i="3"/>
  <c r="U195" i="3"/>
  <c r="T196" i="3"/>
  <c r="U196" i="3"/>
  <c r="T197" i="3"/>
  <c r="U197" i="3"/>
  <c r="T198" i="3"/>
  <c r="U198" i="3"/>
  <c r="T199" i="3"/>
  <c r="U199" i="3"/>
  <c r="T200" i="3"/>
  <c r="U200" i="3"/>
  <c r="T201" i="3"/>
  <c r="U201" i="3"/>
  <c r="T202" i="3"/>
  <c r="U202" i="3"/>
  <c r="T203" i="3"/>
  <c r="U203" i="3"/>
  <c r="T204" i="3"/>
  <c r="U204" i="3"/>
  <c r="T205" i="3"/>
  <c r="U205" i="3"/>
  <c r="T206" i="3"/>
  <c r="U206" i="3"/>
  <c r="T207" i="3"/>
  <c r="U207" i="3"/>
  <c r="T208" i="3"/>
  <c r="U208" i="3"/>
  <c r="T209" i="3"/>
  <c r="U209" i="3"/>
  <c r="T210" i="3"/>
  <c r="U210" i="3"/>
  <c r="T211" i="3"/>
  <c r="U211" i="3"/>
  <c r="T212" i="3"/>
  <c r="U212" i="3"/>
  <c r="T213" i="3"/>
  <c r="U213" i="3"/>
  <c r="T214" i="3"/>
  <c r="U214" i="3"/>
  <c r="T215" i="3"/>
  <c r="U215" i="3"/>
  <c r="T216" i="3"/>
  <c r="U216" i="3"/>
  <c r="T217" i="3"/>
  <c r="U217" i="3"/>
  <c r="T218" i="3"/>
  <c r="U218" i="3"/>
  <c r="T219" i="3"/>
  <c r="U219" i="3"/>
  <c r="T220" i="3"/>
  <c r="U220" i="3"/>
  <c r="T221" i="3"/>
  <c r="U221" i="3"/>
  <c r="T222" i="3"/>
  <c r="U222" i="3"/>
  <c r="T223" i="3"/>
  <c r="U223" i="3"/>
  <c r="T224" i="3"/>
  <c r="U224" i="3"/>
  <c r="T225" i="3"/>
  <c r="U225" i="3"/>
  <c r="T226" i="3"/>
  <c r="U226" i="3"/>
  <c r="T227" i="3"/>
  <c r="U227" i="3"/>
  <c r="T228" i="3"/>
  <c r="U228" i="3"/>
  <c r="T229" i="3"/>
  <c r="U229" i="3"/>
  <c r="T230" i="3"/>
  <c r="U230" i="3"/>
  <c r="T231" i="3"/>
  <c r="U231" i="3"/>
  <c r="T232" i="3"/>
  <c r="U232" i="3"/>
  <c r="T233" i="3"/>
  <c r="U233" i="3"/>
  <c r="T234" i="3"/>
  <c r="U234" i="3"/>
  <c r="T235" i="3"/>
  <c r="U235" i="3"/>
  <c r="T236" i="3"/>
  <c r="U236" i="3"/>
  <c r="T237" i="3"/>
  <c r="U237" i="3"/>
  <c r="T238" i="3"/>
  <c r="U238" i="3"/>
  <c r="T239" i="3"/>
  <c r="U239" i="3"/>
  <c r="T240" i="3"/>
  <c r="U240" i="3"/>
  <c r="T241" i="3"/>
  <c r="U241" i="3"/>
  <c r="T242" i="3"/>
  <c r="U242" i="3"/>
  <c r="T243" i="3"/>
  <c r="U243" i="3"/>
  <c r="T244" i="3"/>
  <c r="U244" i="3"/>
  <c r="T245" i="3"/>
  <c r="U245" i="3"/>
  <c r="T246" i="3"/>
  <c r="U246" i="3"/>
  <c r="T247" i="3"/>
  <c r="U247" i="3"/>
  <c r="T248" i="3"/>
  <c r="U248" i="3"/>
  <c r="T249" i="3"/>
  <c r="U249" i="3"/>
  <c r="T250" i="3"/>
  <c r="U250" i="3"/>
  <c r="T251" i="3"/>
  <c r="U251" i="3"/>
  <c r="T252" i="3"/>
  <c r="U252" i="3"/>
  <c r="T253" i="3"/>
  <c r="U253" i="3"/>
  <c r="T254" i="3"/>
  <c r="U254" i="3"/>
  <c r="T255" i="3"/>
  <c r="U255" i="3"/>
  <c r="T256" i="3"/>
  <c r="U256" i="3"/>
  <c r="T257" i="3"/>
  <c r="U257" i="3"/>
  <c r="T258" i="3"/>
  <c r="U258" i="3"/>
  <c r="T259" i="3"/>
  <c r="U259" i="3"/>
  <c r="T260" i="3"/>
  <c r="U260" i="3"/>
  <c r="T261" i="3"/>
  <c r="U261" i="3"/>
  <c r="T262" i="3"/>
  <c r="U262" i="3"/>
  <c r="T263" i="3"/>
  <c r="U263" i="3"/>
  <c r="T264" i="3"/>
  <c r="U264" i="3"/>
  <c r="T265" i="3"/>
  <c r="U265" i="3"/>
  <c r="T266" i="3"/>
  <c r="U266" i="3"/>
  <c r="T267" i="3"/>
  <c r="U267" i="3"/>
  <c r="T268" i="3"/>
  <c r="U268" i="3"/>
  <c r="T269" i="3"/>
  <c r="U269" i="3"/>
  <c r="T270" i="3"/>
  <c r="U270" i="3"/>
  <c r="T271" i="3"/>
  <c r="U271" i="3"/>
  <c r="T272" i="3"/>
  <c r="U272" i="3"/>
  <c r="T273" i="3"/>
  <c r="U273" i="3"/>
  <c r="T274" i="3"/>
  <c r="U274" i="3"/>
  <c r="T275" i="3"/>
  <c r="U275" i="3"/>
  <c r="T276" i="3"/>
  <c r="U276" i="3"/>
  <c r="T277" i="3"/>
  <c r="U277" i="3"/>
  <c r="T278" i="3"/>
  <c r="U278" i="3"/>
  <c r="T279" i="3"/>
  <c r="U279" i="3"/>
  <c r="T280" i="3"/>
  <c r="U280" i="3"/>
  <c r="T281" i="3"/>
  <c r="U281" i="3"/>
  <c r="T282" i="3"/>
  <c r="U282" i="3"/>
  <c r="T283" i="3"/>
  <c r="U283" i="3"/>
  <c r="T284" i="3"/>
  <c r="U284" i="3"/>
  <c r="T285" i="3"/>
  <c r="U285" i="3"/>
  <c r="T286" i="3"/>
  <c r="U286" i="3"/>
  <c r="T287" i="3"/>
  <c r="U287" i="3"/>
  <c r="T288" i="3"/>
  <c r="U288" i="3"/>
  <c r="T289" i="3"/>
  <c r="U289" i="3"/>
  <c r="T290" i="3"/>
  <c r="U290" i="3"/>
  <c r="T291" i="3"/>
  <c r="U291" i="3"/>
  <c r="T292" i="3"/>
  <c r="U292" i="3"/>
  <c r="T293" i="3"/>
  <c r="U293" i="3"/>
  <c r="T294" i="3"/>
  <c r="U294" i="3"/>
  <c r="T295" i="3"/>
  <c r="U295" i="3"/>
  <c r="T296" i="3"/>
  <c r="U296" i="3"/>
  <c r="T297" i="3"/>
  <c r="U297" i="3"/>
  <c r="T298" i="3"/>
  <c r="U298" i="3"/>
  <c r="T299" i="3"/>
  <c r="U299" i="3"/>
  <c r="T300" i="3"/>
  <c r="U300" i="3"/>
  <c r="T301" i="3"/>
  <c r="U301" i="3"/>
  <c r="T302" i="3"/>
  <c r="U302" i="3"/>
  <c r="T303" i="3"/>
  <c r="U303" i="3"/>
  <c r="T304" i="3"/>
  <c r="U304" i="3"/>
  <c r="T305" i="3"/>
  <c r="U305" i="3"/>
  <c r="T306" i="3"/>
  <c r="U306" i="3"/>
  <c r="T307" i="3"/>
  <c r="U307" i="3"/>
  <c r="T308" i="3"/>
  <c r="U308" i="3"/>
  <c r="T309" i="3"/>
  <c r="U309" i="3"/>
  <c r="T310" i="3"/>
  <c r="U310" i="3"/>
  <c r="T311" i="3"/>
  <c r="U311" i="3"/>
  <c r="T312" i="3"/>
  <c r="U312" i="3"/>
  <c r="T313" i="3"/>
  <c r="U313" i="3"/>
  <c r="T314" i="3"/>
  <c r="U314" i="3"/>
  <c r="T315" i="3"/>
  <c r="U315" i="3"/>
  <c r="T316" i="3"/>
  <c r="U316" i="3"/>
  <c r="T317" i="3"/>
  <c r="U317" i="3"/>
  <c r="T318" i="3"/>
  <c r="U318" i="3"/>
  <c r="T319" i="3"/>
  <c r="U319" i="3"/>
  <c r="T320" i="3"/>
  <c r="U320" i="3"/>
  <c r="T321" i="3"/>
  <c r="U321" i="3"/>
  <c r="T322" i="3"/>
  <c r="U322" i="3"/>
  <c r="T323" i="3"/>
  <c r="U323" i="3"/>
  <c r="T324" i="3"/>
  <c r="U324" i="3"/>
  <c r="T325" i="3"/>
  <c r="U325" i="3"/>
  <c r="T326" i="3"/>
  <c r="U326" i="3"/>
  <c r="T327" i="3"/>
  <c r="U327" i="3"/>
  <c r="T328" i="3"/>
  <c r="U328" i="3"/>
  <c r="T329" i="3"/>
  <c r="U329" i="3"/>
  <c r="T330" i="3"/>
  <c r="U330" i="3"/>
  <c r="T331" i="3"/>
  <c r="U331" i="3"/>
  <c r="T332" i="3"/>
  <c r="U332" i="3"/>
  <c r="T333" i="3"/>
  <c r="U333" i="3"/>
  <c r="T334" i="3"/>
  <c r="U334" i="3"/>
  <c r="T335" i="3"/>
  <c r="U335" i="3"/>
  <c r="T336" i="3"/>
  <c r="U336" i="3"/>
  <c r="T337" i="3"/>
  <c r="U337" i="3"/>
  <c r="T338" i="3"/>
  <c r="U338" i="3"/>
  <c r="T339" i="3"/>
  <c r="U339" i="3"/>
  <c r="T340" i="3"/>
  <c r="U340" i="3"/>
  <c r="T341" i="3"/>
  <c r="U341" i="3"/>
  <c r="T342" i="3"/>
  <c r="U342" i="3"/>
  <c r="T343" i="3"/>
  <c r="U343" i="3"/>
  <c r="T344" i="3"/>
  <c r="U344" i="3"/>
  <c r="T345" i="3"/>
  <c r="U345" i="3"/>
  <c r="T346" i="3"/>
  <c r="U346" i="3"/>
  <c r="T347" i="3"/>
  <c r="U347" i="3"/>
  <c r="T348" i="3"/>
  <c r="U348" i="3"/>
  <c r="T349" i="3"/>
  <c r="U349" i="3"/>
  <c r="T350" i="3"/>
  <c r="U350" i="3"/>
  <c r="T351" i="3"/>
  <c r="U351" i="3"/>
  <c r="T352" i="3"/>
  <c r="U352" i="3"/>
  <c r="T353" i="3"/>
  <c r="U353" i="3"/>
  <c r="T354" i="3"/>
  <c r="U354" i="3"/>
  <c r="T355" i="3"/>
  <c r="U355" i="3"/>
  <c r="T356" i="3"/>
  <c r="U356" i="3"/>
  <c r="T357" i="3"/>
  <c r="U357" i="3"/>
  <c r="T358" i="3"/>
  <c r="U358" i="3"/>
  <c r="T359" i="3"/>
  <c r="U359" i="3"/>
  <c r="T360" i="3"/>
  <c r="U360" i="3"/>
  <c r="T361" i="3"/>
  <c r="U361" i="3"/>
  <c r="T362" i="3"/>
  <c r="U362" i="3"/>
  <c r="T363" i="3"/>
  <c r="U363" i="3"/>
  <c r="T364" i="3"/>
  <c r="U364" i="3"/>
  <c r="T365" i="3"/>
  <c r="U365" i="3"/>
  <c r="T366" i="3"/>
  <c r="U366" i="3"/>
  <c r="T367" i="3"/>
  <c r="U367" i="3"/>
  <c r="T368" i="3"/>
  <c r="U368" i="3"/>
  <c r="T369" i="3"/>
  <c r="U369" i="3"/>
  <c r="T370" i="3"/>
  <c r="U370" i="3"/>
  <c r="T371" i="3"/>
  <c r="U371" i="3"/>
  <c r="T372" i="3"/>
  <c r="U372" i="3"/>
  <c r="T373" i="3"/>
  <c r="U373" i="3"/>
  <c r="T374" i="3"/>
  <c r="U374" i="3"/>
  <c r="T375" i="3"/>
  <c r="U375" i="3"/>
  <c r="T376" i="3"/>
  <c r="U376" i="3"/>
  <c r="T377" i="3"/>
  <c r="U377" i="3"/>
  <c r="T378" i="3"/>
  <c r="U378" i="3"/>
  <c r="T379" i="3"/>
  <c r="U379" i="3"/>
  <c r="T380" i="3"/>
  <c r="U380" i="3"/>
  <c r="T381" i="3"/>
  <c r="U381" i="3"/>
  <c r="T382" i="3"/>
  <c r="U382" i="3"/>
  <c r="T383" i="3"/>
  <c r="U383" i="3"/>
  <c r="T384" i="3"/>
  <c r="U384" i="3"/>
  <c r="T385" i="3"/>
  <c r="U385" i="3"/>
  <c r="T386" i="3"/>
  <c r="U386" i="3"/>
  <c r="T387" i="3"/>
  <c r="U387" i="3"/>
  <c r="T388" i="3"/>
  <c r="U388" i="3"/>
  <c r="T389" i="3"/>
  <c r="U389" i="3"/>
  <c r="T390" i="3"/>
  <c r="U390" i="3"/>
  <c r="T391" i="3"/>
  <c r="U391" i="3"/>
  <c r="T392" i="3"/>
  <c r="U392" i="3"/>
  <c r="T393" i="3"/>
  <c r="U393" i="3"/>
  <c r="T394" i="3"/>
  <c r="U394" i="3"/>
  <c r="T395" i="3"/>
  <c r="U395" i="3"/>
  <c r="T396" i="3"/>
  <c r="U396" i="3"/>
  <c r="T397" i="3"/>
  <c r="U397" i="3"/>
  <c r="T398" i="3"/>
  <c r="U398" i="3"/>
  <c r="T399" i="3"/>
  <c r="U399" i="3"/>
  <c r="T400" i="3"/>
  <c r="U400" i="3"/>
  <c r="T401" i="3"/>
  <c r="U401" i="3"/>
  <c r="T402" i="3"/>
  <c r="U402" i="3"/>
  <c r="T403" i="3"/>
  <c r="U403" i="3"/>
  <c r="T404" i="3"/>
  <c r="U404" i="3"/>
  <c r="T405" i="3"/>
  <c r="U405" i="3"/>
  <c r="T406" i="3"/>
  <c r="U406" i="3"/>
  <c r="T407" i="3"/>
  <c r="U407" i="3"/>
  <c r="T408" i="3"/>
  <c r="U408" i="3"/>
  <c r="T409" i="3"/>
  <c r="U409" i="3"/>
  <c r="T410" i="3"/>
  <c r="U410" i="3"/>
  <c r="T411" i="3"/>
  <c r="U411" i="3"/>
  <c r="T412" i="3"/>
  <c r="U412" i="3"/>
  <c r="T413" i="3"/>
  <c r="U413" i="3"/>
  <c r="T414" i="3"/>
  <c r="U414" i="3"/>
  <c r="T415" i="3"/>
  <c r="U415" i="3"/>
  <c r="T416" i="3"/>
  <c r="U416" i="3"/>
  <c r="T417" i="3"/>
  <c r="U417" i="3"/>
  <c r="T418" i="3"/>
  <c r="U418" i="3"/>
  <c r="T419" i="3"/>
  <c r="U419" i="3"/>
  <c r="T420" i="3"/>
  <c r="U420" i="3"/>
  <c r="T421" i="3"/>
  <c r="U421" i="3"/>
  <c r="T422" i="3"/>
  <c r="U422" i="3"/>
  <c r="T423" i="3"/>
  <c r="U423" i="3"/>
  <c r="T424" i="3"/>
  <c r="U424" i="3"/>
  <c r="T425" i="3"/>
  <c r="U425" i="3"/>
  <c r="T426" i="3"/>
  <c r="U426" i="3"/>
  <c r="T427" i="3"/>
  <c r="U427" i="3"/>
  <c r="T428" i="3"/>
  <c r="U428" i="3"/>
  <c r="T429" i="3"/>
  <c r="U429" i="3"/>
  <c r="T430" i="3"/>
  <c r="U430" i="3"/>
  <c r="T431" i="3"/>
  <c r="U431" i="3"/>
  <c r="T432" i="3"/>
  <c r="U432" i="3"/>
  <c r="T433" i="3"/>
  <c r="U433" i="3"/>
  <c r="T434" i="3"/>
  <c r="U434" i="3"/>
  <c r="T435" i="3"/>
  <c r="U435" i="3"/>
  <c r="T436" i="3"/>
  <c r="U436" i="3"/>
  <c r="T437" i="3"/>
  <c r="U437" i="3"/>
  <c r="T438" i="3"/>
  <c r="U438" i="3"/>
  <c r="T439" i="3"/>
  <c r="U439" i="3"/>
  <c r="T440" i="3"/>
  <c r="U440" i="3"/>
  <c r="T441" i="3"/>
  <c r="U441" i="3"/>
  <c r="T442" i="3"/>
  <c r="U442" i="3"/>
  <c r="T443" i="3"/>
  <c r="U443" i="3"/>
  <c r="T444" i="3"/>
  <c r="U444" i="3"/>
  <c r="T445" i="3"/>
  <c r="U445" i="3"/>
  <c r="T446" i="3"/>
  <c r="U446" i="3"/>
  <c r="T447" i="3"/>
  <c r="U447" i="3"/>
  <c r="T448" i="3"/>
  <c r="U448" i="3"/>
  <c r="T449" i="3"/>
  <c r="U449" i="3"/>
  <c r="T450" i="3"/>
  <c r="U450" i="3"/>
  <c r="T451" i="3"/>
  <c r="U451" i="3"/>
  <c r="T452" i="3"/>
  <c r="U452" i="3"/>
  <c r="T453" i="3"/>
  <c r="U453" i="3"/>
  <c r="T454" i="3"/>
  <c r="U454" i="3"/>
  <c r="T455" i="3"/>
  <c r="U455" i="3"/>
  <c r="T456" i="3"/>
  <c r="U456" i="3"/>
  <c r="T457" i="3"/>
  <c r="U457" i="3"/>
  <c r="T458" i="3"/>
  <c r="U458" i="3"/>
  <c r="T459" i="3"/>
  <c r="U459" i="3"/>
  <c r="T460" i="3"/>
  <c r="U460" i="3"/>
  <c r="T461" i="3"/>
  <c r="U461" i="3"/>
  <c r="T462" i="3"/>
  <c r="U462" i="3"/>
  <c r="T463" i="3"/>
  <c r="U463" i="3"/>
  <c r="T464" i="3"/>
  <c r="U464" i="3"/>
  <c r="T465" i="3"/>
  <c r="U465" i="3"/>
  <c r="T466" i="3"/>
  <c r="U466" i="3"/>
  <c r="T467" i="3"/>
  <c r="U467" i="3"/>
  <c r="T468" i="3"/>
  <c r="U468" i="3"/>
  <c r="T469" i="3"/>
  <c r="U469" i="3"/>
  <c r="T470" i="3"/>
  <c r="U470" i="3"/>
  <c r="T471" i="3"/>
  <c r="U471" i="3"/>
  <c r="T472" i="3"/>
  <c r="U472" i="3"/>
  <c r="T473" i="3"/>
  <c r="U473" i="3"/>
  <c r="T474" i="3"/>
  <c r="U474" i="3"/>
  <c r="T475" i="3"/>
  <c r="U475" i="3"/>
  <c r="T476" i="3"/>
  <c r="U476" i="3"/>
  <c r="T477" i="3"/>
  <c r="U477" i="3"/>
  <c r="T478" i="3"/>
  <c r="U478" i="3"/>
  <c r="T479" i="3"/>
  <c r="U479" i="3"/>
  <c r="T480" i="3"/>
  <c r="U480" i="3"/>
  <c r="T481" i="3"/>
  <c r="U481" i="3"/>
  <c r="T482" i="3"/>
  <c r="U482" i="3"/>
  <c r="T483" i="3"/>
  <c r="U483" i="3"/>
  <c r="T484" i="3"/>
  <c r="U484" i="3"/>
  <c r="T485" i="3"/>
  <c r="U485" i="3"/>
  <c r="T486" i="3"/>
  <c r="U486" i="3"/>
  <c r="T487" i="3"/>
  <c r="U487" i="3"/>
  <c r="T488" i="3"/>
  <c r="U488" i="3"/>
  <c r="T489" i="3"/>
  <c r="U489" i="3"/>
  <c r="T490" i="3"/>
  <c r="U490" i="3"/>
  <c r="T491" i="3"/>
  <c r="U491" i="3"/>
  <c r="T492" i="3"/>
  <c r="U492" i="3"/>
  <c r="T493" i="3"/>
  <c r="U493" i="3"/>
  <c r="T494" i="3"/>
  <c r="U494" i="3"/>
  <c r="T495" i="3"/>
  <c r="U495" i="3"/>
  <c r="T496" i="3"/>
  <c r="U496" i="3"/>
  <c r="T497" i="3"/>
  <c r="U497" i="3"/>
  <c r="T498" i="3"/>
  <c r="U498" i="3"/>
  <c r="T499" i="3"/>
  <c r="U499" i="3"/>
  <c r="T500" i="3"/>
  <c r="U500" i="3"/>
  <c r="T501" i="3"/>
  <c r="U501" i="3"/>
  <c r="T502" i="3"/>
  <c r="U502" i="3"/>
  <c r="T503" i="3"/>
  <c r="U503" i="3"/>
  <c r="T504" i="3"/>
  <c r="U504" i="3"/>
  <c r="T505" i="3"/>
  <c r="U505" i="3"/>
  <c r="T506" i="3"/>
  <c r="U506" i="3"/>
  <c r="T507" i="3"/>
  <c r="U507" i="3"/>
  <c r="T508" i="3"/>
  <c r="U508" i="3"/>
  <c r="T509" i="3"/>
  <c r="U509" i="3"/>
  <c r="T510" i="3"/>
  <c r="U510" i="3"/>
  <c r="T511" i="3"/>
  <c r="U511" i="3"/>
  <c r="T512" i="3"/>
  <c r="U512" i="3"/>
  <c r="T513" i="3"/>
  <c r="U513" i="3"/>
  <c r="T514" i="3"/>
  <c r="U514" i="3"/>
  <c r="T515" i="3"/>
  <c r="U515" i="3"/>
  <c r="T516" i="3"/>
  <c r="U516" i="3"/>
  <c r="T517" i="3"/>
  <c r="U517" i="3"/>
  <c r="T518" i="3"/>
  <c r="U518" i="3"/>
  <c r="T519" i="3"/>
  <c r="U519" i="3"/>
  <c r="T520" i="3"/>
  <c r="U520" i="3"/>
  <c r="T521" i="3"/>
  <c r="U521" i="3"/>
  <c r="T522" i="3"/>
  <c r="U522" i="3"/>
  <c r="T523" i="3"/>
  <c r="U523" i="3"/>
  <c r="T524" i="3"/>
  <c r="U524" i="3"/>
  <c r="T525" i="3"/>
  <c r="U525" i="3"/>
  <c r="T526" i="3"/>
  <c r="U526" i="3"/>
  <c r="T527" i="3"/>
  <c r="U527" i="3"/>
  <c r="T528" i="3"/>
  <c r="U528" i="3"/>
  <c r="T529" i="3"/>
  <c r="U529" i="3"/>
  <c r="T530" i="3"/>
  <c r="U530" i="3"/>
  <c r="T531" i="3"/>
  <c r="U531" i="3"/>
  <c r="T532" i="3"/>
  <c r="U532" i="3"/>
  <c r="T533" i="3"/>
  <c r="U533" i="3"/>
  <c r="T534" i="3"/>
  <c r="U534" i="3"/>
  <c r="T535" i="3"/>
  <c r="U535" i="3"/>
  <c r="T536" i="3"/>
  <c r="U536" i="3"/>
  <c r="T537" i="3"/>
  <c r="U537" i="3"/>
  <c r="T538" i="3"/>
  <c r="U538" i="3"/>
  <c r="T539" i="3"/>
  <c r="U539" i="3"/>
  <c r="T540" i="3"/>
  <c r="U540" i="3"/>
  <c r="T541" i="3"/>
  <c r="U541" i="3"/>
  <c r="T542" i="3"/>
  <c r="U542" i="3"/>
  <c r="T543" i="3"/>
  <c r="U543" i="3"/>
  <c r="T544" i="3"/>
  <c r="U544" i="3"/>
  <c r="T545" i="3"/>
  <c r="U545" i="3"/>
  <c r="T546" i="3"/>
  <c r="U546" i="3"/>
  <c r="T547" i="3"/>
  <c r="U547" i="3"/>
  <c r="T548" i="3"/>
  <c r="U548" i="3"/>
  <c r="T549" i="3"/>
  <c r="U549" i="3"/>
  <c r="T550" i="3"/>
  <c r="U550" i="3"/>
  <c r="T551" i="3"/>
  <c r="U551" i="3"/>
  <c r="T552" i="3"/>
  <c r="U552" i="3"/>
  <c r="T553" i="3"/>
  <c r="U553" i="3"/>
  <c r="T554" i="3"/>
  <c r="U554" i="3"/>
  <c r="T555" i="3"/>
  <c r="U555" i="3"/>
  <c r="T556" i="3"/>
  <c r="U556" i="3"/>
  <c r="T557" i="3"/>
  <c r="U557" i="3"/>
  <c r="T558" i="3"/>
  <c r="U558" i="3"/>
  <c r="T559" i="3"/>
  <c r="U559" i="3"/>
  <c r="T560" i="3"/>
  <c r="U560" i="3"/>
  <c r="T561" i="3"/>
  <c r="U561" i="3"/>
  <c r="T562" i="3"/>
  <c r="U562" i="3"/>
  <c r="T563" i="3"/>
  <c r="U563" i="3"/>
  <c r="T564" i="3"/>
  <c r="U564" i="3"/>
  <c r="T565" i="3"/>
  <c r="U565" i="3"/>
  <c r="T566" i="3"/>
  <c r="U566" i="3"/>
  <c r="T567" i="3"/>
  <c r="U567" i="3"/>
  <c r="T568" i="3"/>
  <c r="U568" i="3"/>
  <c r="T569" i="3"/>
  <c r="U569" i="3"/>
  <c r="T570" i="3"/>
  <c r="U570" i="3"/>
  <c r="T571" i="3"/>
  <c r="U571" i="3"/>
  <c r="T572" i="3"/>
  <c r="U572" i="3"/>
  <c r="T573" i="3"/>
  <c r="U573" i="3"/>
  <c r="T574" i="3"/>
  <c r="U574" i="3"/>
  <c r="T575" i="3"/>
  <c r="U575" i="3"/>
  <c r="T576" i="3"/>
  <c r="U576" i="3"/>
  <c r="T577" i="3"/>
  <c r="U577" i="3"/>
  <c r="T578" i="3"/>
  <c r="U578" i="3"/>
  <c r="T579" i="3"/>
  <c r="U579" i="3"/>
  <c r="T580" i="3"/>
  <c r="U580" i="3"/>
  <c r="T581" i="3"/>
  <c r="U581" i="3"/>
  <c r="T582" i="3"/>
  <c r="U582" i="3"/>
  <c r="T583" i="3"/>
  <c r="U583" i="3"/>
  <c r="T584" i="3"/>
  <c r="U584" i="3"/>
  <c r="T585" i="3"/>
  <c r="U585" i="3"/>
  <c r="T586" i="3"/>
  <c r="U586" i="3"/>
  <c r="T587" i="3"/>
  <c r="U587" i="3"/>
  <c r="T588" i="3"/>
  <c r="U588" i="3"/>
  <c r="T589" i="3"/>
  <c r="U589" i="3"/>
  <c r="T590" i="3"/>
  <c r="U590" i="3"/>
  <c r="T591" i="3"/>
  <c r="U591" i="3"/>
  <c r="T592" i="3"/>
  <c r="U592" i="3"/>
  <c r="T593" i="3"/>
  <c r="U593" i="3"/>
  <c r="T594" i="3"/>
  <c r="U594" i="3"/>
  <c r="T595" i="3"/>
  <c r="U595" i="3"/>
  <c r="T596" i="3"/>
  <c r="U596" i="3"/>
  <c r="T597" i="3"/>
  <c r="U597" i="3"/>
  <c r="T598" i="3"/>
  <c r="U598" i="3"/>
  <c r="T599" i="3"/>
  <c r="U599" i="3"/>
  <c r="T600" i="3"/>
  <c r="U600" i="3"/>
  <c r="T601" i="3"/>
  <c r="U601" i="3"/>
  <c r="T602" i="3"/>
  <c r="U602" i="3"/>
  <c r="T603" i="3"/>
  <c r="U603" i="3"/>
  <c r="T604" i="3"/>
  <c r="U604" i="3"/>
  <c r="T605" i="3"/>
  <c r="U605" i="3"/>
  <c r="T606" i="3"/>
  <c r="U606" i="3"/>
  <c r="T607" i="3"/>
  <c r="U607" i="3"/>
  <c r="T608" i="3"/>
  <c r="U608" i="3"/>
  <c r="T609" i="3"/>
  <c r="U609" i="3"/>
  <c r="T610" i="3"/>
  <c r="U610" i="3"/>
  <c r="T611" i="3"/>
  <c r="U611" i="3"/>
  <c r="T612" i="3"/>
  <c r="U612" i="3"/>
  <c r="T613" i="3"/>
  <c r="U613" i="3"/>
  <c r="T614" i="3"/>
  <c r="U614" i="3"/>
  <c r="T615" i="3"/>
  <c r="U615" i="3"/>
  <c r="T616" i="3"/>
  <c r="U616" i="3"/>
  <c r="T617" i="3"/>
  <c r="U617" i="3"/>
  <c r="T618" i="3"/>
  <c r="U618" i="3"/>
  <c r="T619" i="3"/>
  <c r="U619" i="3"/>
  <c r="T620" i="3"/>
  <c r="U620" i="3"/>
  <c r="T621" i="3"/>
  <c r="U621" i="3"/>
  <c r="T622" i="3"/>
  <c r="U622" i="3"/>
  <c r="T623" i="3"/>
  <c r="U623" i="3"/>
  <c r="T624" i="3"/>
  <c r="U624" i="3"/>
  <c r="T625" i="3"/>
  <c r="U625" i="3"/>
  <c r="T626" i="3"/>
  <c r="U626" i="3"/>
  <c r="T627" i="3"/>
  <c r="U627" i="3"/>
  <c r="T628" i="3"/>
  <c r="U628" i="3"/>
  <c r="T629" i="3"/>
  <c r="U629" i="3"/>
  <c r="T630" i="3"/>
  <c r="U630" i="3"/>
  <c r="T631" i="3"/>
  <c r="U631" i="3"/>
  <c r="T632" i="3"/>
  <c r="U632" i="3"/>
  <c r="T633" i="3"/>
  <c r="U633" i="3"/>
  <c r="T634" i="3"/>
  <c r="U634" i="3"/>
  <c r="T635" i="3"/>
  <c r="U635" i="3"/>
  <c r="T636" i="3"/>
  <c r="U636" i="3"/>
  <c r="T637" i="3"/>
  <c r="U637" i="3"/>
  <c r="T638" i="3"/>
  <c r="U638" i="3"/>
  <c r="T639" i="3"/>
  <c r="U639" i="3"/>
  <c r="T640" i="3"/>
  <c r="U640" i="3"/>
  <c r="T641" i="3"/>
  <c r="U641" i="3"/>
  <c r="T642" i="3"/>
  <c r="U642" i="3"/>
  <c r="T643" i="3"/>
  <c r="U643" i="3"/>
  <c r="T644" i="3"/>
  <c r="U644" i="3"/>
  <c r="T645" i="3"/>
  <c r="U645" i="3"/>
  <c r="T646" i="3"/>
  <c r="U646" i="3"/>
  <c r="T647" i="3"/>
  <c r="U647" i="3"/>
  <c r="T648" i="3"/>
  <c r="U648" i="3"/>
  <c r="T649" i="3"/>
  <c r="U649" i="3"/>
  <c r="T650" i="3"/>
  <c r="U650" i="3"/>
  <c r="T651" i="3"/>
  <c r="U651" i="3"/>
  <c r="T652" i="3"/>
  <c r="U652" i="3"/>
  <c r="T653" i="3"/>
  <c r="U653" i="3"/>
  <c r="T654" i="3"/>
  <c r="U654" i="3"/>
  <c r="T655" i="3"/>
  <c r="U655" i="3"/>
  <c r="T656" i="3"/>
  <c r="U656" i="3"/>
  <c r="T657" i="3"/>
  <c r="U657" i="3"/>
  <c r="T658" i="3"/>
  <c r="U658" i="3"/>
  <c r="T659" i="3"/>
  <c r="U659" i="3"/>
  <c r="T660" i="3"/>
  <c r="U660" i="3"/>
  <c r="T661" i="3"/>
  <c r="U661" i="3"/>
  <c r="T662" i="3"/>
  <c r="U662" i="3"/>
  <c r="T663" i="3"/>
  <c r="U663" i="3"/>
  <c r="T664" i="3"/>
  <c r="U664" i="3"/>
  <c r="T665" i="3"/>
  <c r="U665" i="3"/>
  <c r="T666" i="3"/>
  <c r="U666" i="3"/>
  <c r="T667" i="3"/>
  <c r="U667" i="3"/>
  <c r="T668" i="3"/>
  <c r="U668" i="3"/>
  <c r="T669" i="3"/>
  <c r="U669" i="3"/>
  <c r="T670" i="3"/>
  <c r="U670" i="3"/>
  <c r="T671" i="3"/>
  <c r="U671" i="3"/>
  <c r="T672" i="3"/>
  <c r="U672" i="3"/>
  <c r="T673" i="3"/>
  <c r="U673" i="3"/>
  <c r="T674" i="3"/>
  <c r="U674" i="3"/>
  <c r="T675" i="3"/>
  <c r="U675" i="3"/>
  <c r="T676" i="3"/>
  <c r="U676" i="3"/>
  <c r="T677" i="3"/>
  <c r="U677" i="3"/>
  <c r="T678" i="3"/>
  <c r="U678" i="3"/>
  <c r="T679" i="3"/>
  <c r="U679" i="3"/>
  <c r="T680" i="3"/>
  <c r="U680" i="3"/>
  <c r="T681" i="3"/>
  <c r="U681" i="3"/>
  <c r="T682" i="3"/>
  <c r="U682" i="3"/>
  <c r="T683" i="3"/>
  <c r="U683" i="3"/>
  <c r="T684" i="3"/>
  <c r="U684" i="3"/>
  <c r="T685" i="3"/>
  <c r="U685" i="3"/>
  <c r="T686" i="3"/>
  <c r="U686" i="3"/>
  <c r="T687" i="3"/>
  <c r="U687" i="3"/>
  <c r="T688" i="3"/>
  <c r="U688" i="3"/>
  <c r="T689" i="3"/>
  <c r="U689" i="3"/>
  <c r="T690" i="3"/>
  <c r="U690" i="3"/>
  <c r="T691" i="3"/>
  <c r="U691" i="3"/>
  <c r="T692" i="3"/>
  <c r="U692" i="3"/>
  <c r="T693" i="3"/>
  <c r="U693" i="3"/>
  <c r="T694" i="3"/>
  <c r="U694" i="3"/>
  <c r="T695" i="3"/>
  <c r="U695" i="3"/>
  <c r="T696" i="3"/>
  <c r="U696" i="3"/>
  <c r="T697" i="3"/>
  <c r="U697" i="3"/>
  <c r="T698" i="3"/>
  <c r="U698" i="3"/>
  <c r="T699" i="3"/>
  <c r="U699" i="3"/>
  <c r="T700" i="3"/>
  <c r="U700" i="3"/>
  <c r="T701" i="3"/>
  <c r="U701" i="3"/>
  <c r="T702" i="3"/>
  <c r="U702" i="3"/>
  <c r="T703" i="3"/>
  <c r="U703" i="3"/>
  <c r="T704" i="3"/>
  <c r="U704" i="3"/>
  <c r="T705" i="3"/>
  <c r="U705" i="3"/>
  <c r="T706" i="3"/>
  <c r="U706" i="3"/>
  <c r="T707" i="3"/>
  <c r="U707" i="3"/>
  <c r="T708" i="3"/>
  <c r="U708" i="3"/>
  <c r="T709" i="3"/>
  <c r="U709" i="3"/>
  <c r="T710" i="3"/>
  <c r="U710" i="3"/>
  <c r="T711" i="3"/>
  <c r="U711" i="3"/>
  <c r="T712" i="3"/>
  <c r="U712" i="3"/>
  <c r="T713" i="3"/>
  <c r="U713" i="3"/>
  <c r="T714" i="3"/>
  <c r="U714" i="3"/>
  <c r="T715" i="3"/>
  <c r="U715" i="3"/>
  <c r="T716" i="3"/>
  <c r="U716" i="3"/>
  <c r="T717" i="3"/>
  <c r="U717" i="3"/>
  <c r="T718" i="3"/>
  <c r="U718" i="3"/>
  <c r="T719" i="3"/>
  <c r="U719" i="3"/>
  <c r="T720" i="3"/>
  <c r="U720" i="3"/>
  <c r="T721" i="3"/>
  <c r="U721" i="3"/>
  <c r="T722" i="3"/>
  <c r="U722" i="3"/>
  <c r="T723" i="3"/>
  <c r="U723" i="3"/>
  <c r="T724" i="3"/>
  <c r="U724" i="3"/>
  <c r="T725" i="3"/>
  <c r="U725" i="3"/>
  <c r="T726" i="3"/>
  <c r="U726" i="3"/>
  <c r="T727" i="3"/>
  <c r="U727" i="3"/>
  <c r="T728" i="3"/>
  <c r="U728" i="3"/>
  <c r="T729" i="3"/>
  <c r="U729" i="3"/>
  <c r="T730" i="3"/>
  <c r="U730" i="3"/>
  <c r="T731" i="3"/>
  <c r="U731" i="3"/>
  <c r="T732" i="3"/>
  <c r="U732" i="3"/>
  <c r="T733" i="3"/>
  <c r="U733" i="3"/>
  <c r="T734" i="3"/>
  <c r="U734" i="3"/>
  <c r="T735" i="3"/>
  <c r="U735" i="3"/>
  <c r="T736" i="3"/>
  <c r="U736" i="3"/>
  <c r="T737" i="3"/>
  <c r="U737" i="3"/>
  <c r="T738" i="3"/>
  <c r="U738" i="3"/>
  <c r="T739" i="3"/>
  <c r="U739" i="3"/>
  <c r="T740" i="3"/>
  <c r="U740" i="3"/>
  <c r="T741" i="3"/>
  <c r="U741" i="3"/>
  <c r="T742" i="3"/>
  <c r="U742" i="3"/>
  <c r="T743" i="3"/>
  <c r="U743" i="3"/>
  <c r="T744" i="3"/>
  <c r="U744" i="3"/>
  <c r="U10" i="3"/>
  <c r="T10" i="3"/>
  <c r="H5971" i="2"/>
  <c r="H5953" i="2" l="1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52" i="2"/>
  <c r="H5951" i="2"/>
  <c r="H5950" i="2"/>
  <c r="H5949" i="2"/>
  <c r="H5948" i="2"/>
  <c r="H5947" i="2"/>
  <c r="H5946" i="2"/>
  <c r="H5945" i="2"/>
  <c r="H5944" i="2"/>
  <c r="H5943" i="2"/>
  <c r="H5942" i="2"/>
  <c r="H5941" i="2"/>
  <c r="H5940" i="2"/>
  <c r="H5939" i="2"/>
  <c r="H5938" i="2"/>
  <c r="H5937" i="2"/>
  <c r="H5936" i="2"/>
  <c r="H5935" i="2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10" i="3"/>
  <c r="AE11" i="3"/>
  <c r="AF11" i="3" s="1"/>
  <c r="AE12" i="3"/>
  <c r="AE13" i="3"/>
  <c r="AF13" i="3" s="1"/>
  <c r="AE14" i="3"/>
  <c r="AE15" i="3"/>
  <c r="AF15" i="3" s="1"/>
  <c r="AG15" i="3" s="1"/>
  <c r="AE16" i="3"/>
  <c r="AF16" i="3" s="1"/>
  <c r="AE17" i="3"/>
  <c r="AE18" i="3"/>
  <c r="AF18" i="3" s="1"/>
  <c r="AE19" i="3"/>
  <c r="AE20" i="3"/>
  <c r="AE21" i="3"/>
  <c r="AF21" i="3" s="1"/>
  <c r="AE22" i="3"/>
  <c r="AF22" i="3" s="1"/>
  <c r="AE23" i="3"/>
  <c r="AE24" i="3"/>
  <c r="AF24" i="3" s="1"/>
  <c r="AE25" i="3"/>
  <c r="AE26" i="3"/>
  <c r="AF26" i="3" s="1"/>
  <c r="AG26" i="3" s="1"/>
  <c r="AE27" i="3"/>
  <c r="AF27" i="3" s="1"/>
  <c r="AE28" i="3"/>
  <c r="AE29" i="3"/>
  <c r="AE30" i="3"/>
  <c r="AE31" i="3"/>
  <c r="AE32" i="3"/>
  <c r="AE33" i="3"/>
  <c r="AE34" i="3"/>
  <c r="AE35" i="3"/>
  <c r="AE36" i="3"/>
  <c r="AE37" i="3"/>
  <c r="AF37" i="3" s="1"/>
  <c r="AE38" i="3"/>
  <c r="AF38" i="3" s="1"/>
  <c r="AE39" i="3"/>
  <c r="AF39" i="3"/>
  <c r="AG39" i="3" s="1"/>
  <c r="AE40" i="3"/>
  <c r="AF40" i="3" s="1"/>
  <c r="AE41" i="3"/>
  <c r="AE42" i="3"/>
  <c r="AE43" i="3"/>
  <c r="AF43" i="3" s="1"/>
  <c r="AE44" i="3"/>
  <c r="AE45" i="3"/>
  <c r="AF45" i="3" s="1"/>
  <c r="AE46" i="3"/>
  <c r="AE47" i="3"/>
  <c r="AE48" i="3"/>
  <c r="AE49" i="3"/>
  <c r="AE50" i="3"/>
  <c r="AE51" i="3"/>
  <c r="AF51" i="3" s="1"/>
  <c r="AE52" i="3"/>
  <c r="AE53" i="3"/>
  <c r="AF53" i="3" s="1"/>
  <c r="AE54" i="3"/>
  <c r="AE55" i="3"/>
  <c r="AF55" i="3" s="1"/>
  <c r="AG55" i="3" s="1"/>
  <c r="AE56" i="3"/>
  <c r="AE57" i="3"/>
  <c r="AE58" i="3"/>
  <c r="AF58" i="3" s="1"/>
  <c r="AE59" i="3"/>
  <c r="AF59" i="3" s="1"/>
  <c r="AG59" i="3" s="1"/>
  <c r="AE60" i="3"/>
  <c r="AE61" i="3"/>
  <c r="AF61" i="3" s="1"/>
  <c r="AE62" i="3"/>
  <c r="AE63" i="3"/>
  <c r="AE64" i="3"/>
  <c r="AE65" i="3"/>
  <c r="AE66" i="3"/>
  <c r="AF66" i="3" s="1"/>
  <c r="AE67" i="3"/>
  <c r="AF67" i="3" s="1"/>
  <c r="AE68" i="3"/>
  <c r="AE69" i="3"/>
  <c r="AF69" i="3" s="1"/>
  <c r="AE70" i="3"/>
  <c r="AE71" i="3"/>
  <c r="AF71" i="3" s="1"/>
  <c r="AG71" i="3" s="1"/>
  <c r="AE72" i="3"/>
  <c r="AE73" i="3"/>
  <c r="AE74" i="3"/>
  <c r="AF74" i="3" s="1"/>
  <c r="AE75" i="3"/>
  <c r="AF75" i="3" s="1"/>
  <c r="AE76" i="3"/>
  <c r="AE77" i="3"/>
  <c r="AF77" i="3"/>
  <c r="AE78" i="3"/>
  <c r="AE79" i="3"/>
  <c r="AF79" i="3" s="1"/>
  <c r="AG79" i="3" s="1"/>
  <c r="AE80" i="3"/>
  <c r="AE81" i="3"/>
  <c r="AE82" i="3"/>
  <c r="AE83" i="3"/>
  <c r="AF83" i="3"/>
  <c r="AE84" i="3"/>
  <c r="AE85" i="3"/>
  <c r="AF85" i="3" s="1"/>
  <c r="AE86" i="3"/>
  <c r="AE87" i="3"/>
  <c r="AF87" i="3" s="1"/>
  <c r="AG87" i="3" s="1"/>
  <c r="AE88" i="3"/>
  <c r="AE89" i="3"/>
  <c r="AE90" i="3"/>
  <c r="AF90" i="3" s="1"/>
  <c r="AE91" i="3"/>
  <c r="AF91" i="3" s="1"/>
  <c r="AG91" i="3" s="1"/>
  <c r="AE92" i="3"/>
  <c r="AE93" i="3"/>
  <c r="AF93" i="3" s="1"/>
  <c r="AE94" i="3"/>
  <c r="AE95" i="3"/>
  <c r="AF95" i="3" s="1"/>
  <c r="AG95" i="3" s="1"/>
  <c r="AE96" i="3"/>
  <c r="AE97" i="3"/>
  <c r="AE98" i="3"/>
  <c r="AF98" i="3" s="1"/>
  <c r="AE99" i="3"/>
  <c r="AF99" i="3" s="1"/>
  <c r="AE100" i="3"/>
  <c r="AE101" i="3"/>
  <c r="AF101" i="3" s="1"/>
  <c r="AE102" i="3"/>
  <c r="AE103" i="3"/>
  <c r="AF103" i="3" s="1"/>
  <c r="AG103" i="3" s="1"/>
  <c r="AE104" i="3"/>
  <c r="AE105" i="3"/>
  <c r="AE106" i="3"/>
  <c r="AF106" i="3" s="1"/>
  <c r="AE107" i="3"/>
  <c r="AF107" i="3" s="1"/>
  <c r="AG107" i="3" s="1"/>
  <c r="AE108" i="3"/>
  <c r="AE109" i="3"/>
  <c r="AF109" i="3" s="1"/>
  <c r="AE110" i="3"/>
  <c r="AE111" i="3"/>
  <c r="AF111" i="3" s="1"/>
  <c r="AG111" i="3" s="1"/>
  <c r="AE112" i="3"/>
  <c r="AE113" i="3"/>
  <c r="AE114" i="3"/>
  <c r="AE115" i="3"/>
  <c r="AF115" i="3" s="1"/>
  <c r="AG115" i="3" s="1"/>
  <c r="AE116" i="3"/>
  <c r="AE117" i="3"/>
  <c r="AF117" i="3" s="1"/>
  <c r="AE118" i="3"/>
  <c r="AE119" i="3"/>
  <c r="AF119" i="3" s="1"/>
  <c r="AG119" i="3" s="1"/>
  <c r="AE120" i="3"/>
  <c r="AE121" i="3"/>
  <c r="AE122" i="3"/>
  <c r="AF122" i="3" s="1"/>
  <c r="AE123" i="3"/>
  <c r="AF123" i="3"/>
  <c r="AG123" i="3" s="1"/>
  <c r="AE124" i="3"/>
  <c r="AE125" i="3"/>
  <c r="AF125" i="3" s="1"/>
  <c r="AE126" i="3"/>
  <c r="AE127" i="3"/>
  <c r="AF127" i="3" s="1"/>
  <c r="AG127" i="3" s="1"/>
  <c r="AE128" i="3"/>
  <c r="AE129" i="3"/>
  <c r="AE130" i="3"/>
  <c r="AF130" i="3" s="1"/>
  <c r="AE131" i="3"/>
  <c r="AF131" i="3" s="1"/>
  <c r="AE132" i="3"/>
  <c r="AE133" i="3"/>
  <c r="AF133" i="3" s="1"/>
  <c r="AE134" i="3"/>
  <c r="AE135" i="3"/>
  <c r="AF135" i="3" s="1"/>
  <c r="AG135" i="3" s="1"/>
  <c r="AE136" i="3"/>
  <c r="AE137" i="3"/>
  <c r="AE138" i="3"/>
  <c r="AF138" i="3" s="1"/>
  <c r="AE139" i="3"/>
  <c r="AF139" i="3"/>
  <c r="AE140" i="3"/>
  <c r="AE141" i="3"/>
  <c r="AF141" i="3"/>
  <c r="AE142" i="3"/>
  <c r="AE143" i="3"/>
  <c r="AF143" i="3" s="1"/>
  <c r="AG143" i="3" s="1"/>
  <c r="AE144" i="3"/>
  <c r="AE145" i="3"/>
  <c r="AE146" i="3"/>
  <c r="AE147" i="3"/>
  <c r="AF147" i="3"/>
  <c r="AE148" i="3"/>
  <c r="AE149" i="3"/>
  <c r="AF149" i="3" s="1"/>
  <c r="AE150" i="3"/>
  <c r="AE151" i="3"/>
  <c r="AF151" i="3" s="1"/>
  <c r="AG151" i="3" s="1"/>
  <c r="AE152" i="3"/>
  <c r="AE153" i="3"/>
  <c r="AE154" i="3"/>
  <c r="AF154" i="3" s="1"/>
  <c r="AE155" i="3"/>
  <c r="AF155" i="3" s="1"/>
  <c r="AG155" i="3" s="1"/>
  <c r="AE156" i="3"/>
  <c r="AE157" i="3"/>
  <c r="AF157" i="3" s="1"/>
  <c r="AE158" i="3"/>
  <c r="AE159" i="3"/>
  <c r="AF159" i="3" s="1"/>
  <c r="AG159" i="3" s="1"/>
  <c r="AE160" i="3"/>
  <c r="AE161" i="3"/>
  <c r="AE162" i="3"/>
  <c r="AF162" i="3" s="1"/>
  <c r="AE163" i="3"/>
  <c r="AF163" i="3" s="1"/>
  <c r="AE164" i="3"/>
  <c r="AE165" i="3"/>
  <c r="AF165" i="3" s="1"/>
  <c r="AE166" i="3"/>
  <c r="AE167" i="3"/>
  <c r="AF167" i="3"/>
  <c r="AG167" i="3" s="1"/>
  <c r="AE168" i="3"/>
  <c r="AE169" i="3"/>
  <c r="AE170" i="3"/>
  <c r="AF170" i="3"/>
  <c r="AE171" i="3"/>
  <c r="AF171" i="3" s="1"/>
  <c r="AE172" i="3"/>
  <c r="AE173" i="3"/>
  <c r="AF173" i="3" s="1"/>
  <c r="AE174" i="3"/>
  <c r="AE175" i="3"/>
  <c r="AE176" i="3"/>
  <c r="AE177" i="3"/>
  <c r="AE178" i="3"/>
  <c r="AE179" i="3"/>
  <c r="AF179" i="3" s="1"/>
  <c r="AE180" i="3"/>
  <c r="AE181" i="3"/>
  <c r="AF181" i="3" s="1"/>
  <c r="AE182" i="3"/>
  <c r="AE183" i="3"/>
  <c r="AF183" i="3" s="1"/>
  <c r="AE184" i="3"/>
  <c r="AF184" i="3" s="1"/>
  <c r="AE185" i="3"/>
  <c r="AF185" i="3" s="1"/>
  <c r="AE186" i="3"/>
  <c r="AE187" i="3"/>
  <c r="AE188" i="3"/>
  <c r="AF188" i="3" s="1"/>
  <c r="AE189" i="3"/>
  <c r="AE190" i="3"/>
  <c r="AF190" i="3"/>
  <c r="AE191" i="3"/>
  <c r="AF191" i="3" s="1"/>
  <c r="AE192" i="3"/>
  <c r="AF192" i="3" s="1"/>
  <c r="AE193" i="3"/>
  <c r="AF193" i="3" s="1"/>
  <c r="AE194" i="3"/>
  <c r="AE195" i="3"/>
  <c r="AF195" i="3" s="1"/>
  <c r="AE196" i="3"/>
  <c r="AF196" i="3" s="1"/>
  <c r="AE197" i="3"/>
  <c r="AF197" i="3" s="1"/>
  <c r="AE198" i="3"/>
  <c r="AF198" i="3" s="1"/>
  <c r="AE199" i="3"/>
  <c r="AE200" i="3"/>
  <c r="AF200" i="3" s="1"/>
  <c r="AE201" i="3"/>
  <c r="AF201" i="3" s="1"/>
  <c r="AE202" i="3"/>
  <c r="AF202" i="3" s="1"/>
  <c r="AG202" i="3" s="1"/>
  <c r="AE203" i="3"/>
  <c r="AE204" i="3"/>
  <c r="AE205" i="3"/>
  <c r="AE206" i="3"/>
  <c r="AE207" i="3"/>
  <c r="AF207" i="3" s="1"/>
  <c r="AE208" i="3"/>
  <c r="AF208" i="3" s="1"/>
  <c r="AE209" i="3"/>
  <c r="AE210" i="3"/>
  <c r="AF210" i="3" s="1"/>
  <c r="AE211" i="3"/>
  <c r="AF211" i="3" s="1"/>
  <c r="AE212" i="3"/>
  <c r="AF212" i="3" s="1"/>
  <c r="AE213" i="3"/>
  <c r="AF213" i="3" s="1"/>
  <c r="AG213" i="3" s="1"/>
  <c r="AE214" i="3"/>
  <c r="AE215" i="3"/>
  <c r="AF215" i="3" s="1"/>
  <c r="AG215" i="3" s="1"/>
  <c r="AE216" i="3"/>
  <c r="AF216" i="3" s="1"/>
  <c r="AE217" i="3"/>
  <c r="AF217" i="3" s="1"/>
  <c r="AE218" i="3"/>
  <c r="AE219" i="3"/>
  <c r="AE220" i="3"/>
  <c r="AF220" i="3" s="1"/>
  <c r="AE221" i="3"/>
  <c r="AE222" i="3"/>
  <c r="AF222" i="3" s="1"/>
  <c r="AE223" i="3"/>
  <c r="AE224" i="3"/>
  <c r="AF224" i="3" s="1"/>
  <c r="AE225" i="3"/>
  <c r="AF225" i="3" s="1"/>
  <c r="AE226" i="3"/>
  <c r="AE227" i="3"/>
  <c r="AF227" i="3" s="1"/>
  <c r="AE228" i="3"/>
  <c r="AF228" i="3" s="1"/>
  <c r="AE229" i="3"/>
  <c r="AF229" i="3"/>
  <c r="AE230" i="3"/>
  <c r="AE231" i="3"/>
  <c r="AF231" i="3" s="1"/>
  <c r="AG231" i="3"/>
  <c r="AE232" i="3"/>
  <c r="AE233" i="3"/>
  <c r="AF233" i="3" s="1"/>
  <c r="AE234" i="3"/>
  <c r="AE235" i="3"/>
  <c r="AF235" i="3" s="1"/>
  <c r="AE236" i="3"/>
  <c r="AE237" i="3"/>
  <c r="AE238" i="3"/>
  <c r="AF238" i="3" s="1"/>
  <c r="AE239" i="3"/>
  <c r="AF239" i="3" s="1"/>
  <c r="AE240" i="3"/>
  <c r="AF240" i="3" s="1"/>
  <c r="AE241" i="3"/>
  <c r="AE242" i="3"/>
  <c r="AG242" i="3" s="1"/>
  <c r="AF242" i="3"/>
  <c r="AE243" i="3"/>
  <c r="AE244" i="3"/>
  <c r="AF244" i="3"/>
  <c r="AE245" i="3"/>
  <c r="AE246" i="3"/>
  <c r="AE247" i="3"/>
  <c r="AE248" i="3"/>
  <c r="AF248" i="3" s="1"/>
  <c r="AE249" i="3"/>
  <c r="AF249" i="3" s="1"/>
  <c r="AE250" i="3"/>
  <c r="AF250" i="3"/>
  <c r="AG250" i="3" s="1"/>
  <c r="AE251" i="3"/>
  <c r="AE252" i="3"/>
  <c r="AF252" i="3" s="1"/>
  <c r="AE253" i="3"/>
  <c r="AE254" i="3"/>
  <c r="AE255" i="3"/>
  <c r="AF255" i="3" s="1"/>
  <c r="AE256" i="3"/>
  <c r="AF256" i="3" s="1"/>
  <c r="AE257" i="3"/>
  <c r="AF257" i="3" s="1"/>
  <c r="AE258" i="3"/>
  <c r="AE259" i="3"/>
  <c r="AF259" i="3" s="1"/>
  <c r="AE260" i="3"/>
  <c r="AF260" i="3" s="1"/>
  <c r="AE261" i="3"/>
  <c r="AE262" i="3"/>
  <c r="AE263" i="3"/>
  <c r="AF263" i="3" s="1"/>
  <c r="AE264" i="3"/>
  <c r="AF264" i="3" s="1"/>
  <c r="AE265" i="3"/>
  <c r="AF265" i="3" s="1"/>
  <c r="AE266" i="3"/>
  <c r="AF266" i="3" s="1"/>
  <c r="AG266" i="3" s="1"/>
  <c r="AE267" i="3"/>
  <c r="AF267" i="3" s="1"/>
  <c r="AG267" i="3" s="1"/>
  <c r="AE268" i="3"/>
  <c r="AE269" i="3"/>
  <c r="AE270" i="3"/>
  <c r="AE271" i="3"/>
  <c r="AF271" i="3" s="1"/>
  <c r="AE272" i="3"/>
  <c r="AF272" i="3"/>
  <c r="AE273" i="3"/>
  <c r="AE274" i="3"/>
  <c r="AF274" i="3"/>
  <c r="AG274" i="3"/>
  <c r="AE275" i="3"/>
  <c r="AF275" i="3" s="1"/>
  <c r="AE276" i="3"/>
  <c r="AF276" i="3"/>
  <c r="AE277" i="3"/>
  <c r="AF277" i="3" s="1"/>
  <c r="AE278" i="3"/>
  <c r="AE279" i="3"/>
  <c r="AF279" i="3" s="1"/>
  <c r="AE280" i="3"/>
  <c r="AF280" i="3" s="1"/>
  <c r="AE281" i="3"/>
  <c r="AF281" i="3" s="1"/>
  <c r="AE282" i="3"/>
  <c r="AF282" i="3" s="1"/>
  <c r="AE283" i="3"/>
  <c r="AE284" i="3"/>
  <c r="AF284" i="3" s="1"/>
  <c r="AE285" i="3"/>
  <c r="AE286" i="3"/>
  <c r="AF286" i="3" s="1"/>
  <c r="AE287" i="3"/>
  <c r="AE288" i="3"/>
  <c r="AF288" i="3" s="1"/>
  <c r="AE289" i="3"/>
  <c r="AF289" i="3" s="1"/>
  <c r="AE290" i="3"/>
  <c r="AE291" i="3"/>
  <c r="AF291" i="3" s="1"/>
  <c r="AE292" i="3"/>
  <c r="AF292" i="3" s="1"/>
  <c r="AE293" i="3"/>
  <c r="AF293" i="3" s="1"/>
  <c r="AE294" i="3"/>
  <c r="AE295" i="3"/>
  <c r="AF295" i="3" s="1"/>
  <c r="AE296" i="3"/>
  <c r="AF296" i="3" s="1"/>
  <c r="AE297" i="3"/>
  <c r="AF297" i="3" s="1"/>
  <c r="AE298" i="3"/>
  <c r="AF298" i="3" s="1"/>
  <c r="AG298" i="3" s="1"/>
  <c r="AE299" i="3"/>
  <c r="AF299" i="3" s="1"/>
  <c r="AE300" i="3"/>
  <c r="AE301" i="3"/>
  <c r="AE302" i="3"/>
  <c r="AF302" i="3" s="1"/>
  <c r="AE303" i="3"/>
  <c r="AF303" i="3" s="1"/>
  <c r="AE304" i="3"/>
  <c r="AF304" i="3" s="1"/>
  <c r="AE305" i="3"/>
  <c r="AE306" i="3"/>
  <c r="AF306" i="3" s="1"/>
  <c r="AG306" i="3"/>
  <c r="AE307" i="3"/>
  <c r="AE308" i="3"/>
  <c r="AF308" i="3"/>
  <c r="AE309" i="3"/>
  <c r="AE310" i="3"/>
  <c r="AE311" i="3"/>
  <c r="AE312" i="3"/>
  <c r="AF312" i="3"/>
  <c r="AE313" i="3"/>
  <c r="AE314" i="3"/>
  <c r="AF314" i="3" s="1"/>
  <c r="AG314" i="3" s="1"/>
  <c r="AE315" i="3"/>
  <c r="AE316" i="3"/>
  <c r="AF316" i="3" s="1"/>
  <c r="AE317" i="3"/>
  <c r="AE318" i="3"/>
  <c r="AF318" i="3"/>
  <c r="AE319" i="3"/>
  <c r="AF319" i="3" s="1"/>
  <c r="AE320" i="3"/>
  <c r="AF320" i="3" s="1"/>
  <c r="AE321" i="3"/>
  <c r="AF321" i="3" s="1"/>
  <c r="AE322" i="3"/>
  <c r="AE323" i="3"/>
  <c r="AF323" i="3" s="1"/>
  <c r="AE324" i="3"/>
  <c r="AF324" i="3" s="1"/>
  <c r="AE325" i="3"/>
  <c r="AF325" i="3" s="1"/>
  <c r="AE326" i="3"/>
  <c r="AF326" i="3"/>
  <c r="AE327" i="3"/>
  <c r="AF327" i="3" s="1"/>
  <c r="AE328" i="3"/>
  <c r="AF328" i="3" s="1"/>
  <c r="AE329" i="3"/>
  <c r="AF329" i="3" s="1"/>
  <c r="AE330" i="3"/>
  <c r="AF330" i="3" s="1"/>
  <c r="AG330" i="3" s="1"/>
  <c r="AE331" i="3"/>
  <c r="AF331" i="3" s="1"/>
  <c r="AG331" i="3" s="1"/>
  <c r="AE332" i="3"/>
  <c r="AE333" i="3"/>
  <c r="AE334" i="3"/>
  <c r="AF334" i="3" s="1"/>
  <c r="AE335" i="3"/>
  <c r="AF335" i="3" s="1"/>
  <c r="AE336" i="3"/>
  <c r="AF336" i="3" s="1"/>
  <c r="AE337" i="3"/>
  <c r="AE338" i="3"/>
  <c r="AE339" i="3"/>
  <c r="AE340" i="3"/>
  <c r="AF340" i="3" s="1"/>
  <c r="AE341" i="3"/>
  <c r="AF341" i="3" s="1"/>
  <c r="AE342" i="3"/>
  <c r="AE343" i="3"/>
  <c r="AE344" i="3"/>
  <c r="AF344" i="3" s="1"/>
  <c r="AE345" i="3"/>
  <c r="AF345" i="3" s="1"/>
  <c r="AE346" i="3"/>
  <c r="AF346" i="3" s="1"/>
  <c r="AG346" i="3" s="1"/>
  <c r="AE347" i="3"/>
  <c r="AE348" i="3"/>
  <c r="AF348" i="3" s="1"/>
  <c r="AE349" i="3"/>
  <c r="AE350" i="3"/>
  <c r="AF350" i="3" s="1"/>
  <c r="AE351" i="3"/>
  <c r="AF351" i="3" s="1"/>
  <c r="AE352" i="3"/>
  <c r="AE353" i="3"/>
  <c r="AE354" i="3"/>
  <c r="AE355" i="3"/>
  <c r="AE356" i="3"/>
  <c r="AE357" i="3"/>
  <c r="AE358" i="3"/>
  <c r="AF358" i="3" s="1"/>
  <c r="AE359" i="3"/>
  <c r="AF359" i="3" s="1"/>
  <c r="AG359" i="3" s="1"/>
  <c r="AE360" i="3"/>
  <c r="AE361" i="3"/>
  <c r="AE362" i="3"/>
  <c r="AE363" i="3"/>
  <c r="AF363" i="3" s="1"/>
  <c r="AG363" i="3" s="1"/>
  <c r="AE364" i="3"/>
  <c r="AF364" i="3" s="1"/>
  <c r="AE365" i="3"/>
  <c r="AE366" i="3"/>
  <c r="AF366" i="3" s="1"/>
  <c r="AE367" i="3"/>
  <c r="AF367" i="3" s="1"/>
  <c r="AE368" i="3"/>
  <c r="AF368" i="3" s="1"/>
  <c r="AE369" i="3"/>
  <c r="AE370" i="3"/>
  <c r="AE371" i="3"/>
  <c r="AF371" i="3" s="1"/>
  <c r="AE372" i="3"/>
  <c r="AE373" i="3"/>
  <c r="AE374" i="3"/>
  <c r="AF374" i="3" s="1"/>
  <c r="AE375" i="3"/>
  <c r="AF375" i="3" s="1"/>
  <c r="AG375" i="3" s="1"/>
  <c r="AE376" i="3"/>
  <c r="AF376" i="3" s="1"/>
  <c r="AG376" i="3" s="1"/>
  <c r="AE377" i="3"/>
  <c r="AE378" i="3"/>
  <c r="AF378" i="3" s="1"/>
  <c r="AE379" i="3"/>
  <c r="AE380" i="3"/>
  <c r="AF380" i="3" s="1"/>
  <c r="AE381" i="3"/>
  <c r="AE382" i="3"/>
  <c r="AF382" i="3" s="1"/>
  <c r="AE383" i="3"/>
  <c r="AE384" i="3"/>
  <c r="AE385" i="3"/>
  <c r="AE386" i="3"/>
  <c r="AE387" i="3"/>
  <c r="AF387" i="3" s="1"/>
  <c r="AE388" i="3"/>
  <c r="AE389" i="3"/>
  <c r="AE390" i="3"/>
  <c r="AF390" i="3" s="1"/>
  <c r="AE391" i="3"/>
  <c r="AF391" i="3" s="1"/>
  <c r="AG391" i="3" s="1"/>
  <c r="AE392" i="3"/>
  <c r="AE393" i="3"/>
  <c r="AE394" i="3"/>
  <c r="AF394" i="3" s="1"/>
  <c r="AE395" i="3"/>
  <c r="AF395" i="3" s="1"/>
  <c r="AG395" i="3" s="1"/>
  <c r="AE396" i="3"/>
  <c r="AE397" i="3"/>
  <c r="AE398" i="3"/>
  <c r="AF398" i="3" s="1"/>
  <c r="AE399" i="3"/>
  <c r="AF399" i="3" s="1"/>
  <c r="AE400" i="3"/>
  <c r="AE401" i="3"/>
  <c r="AE402" i="3"/>
  <c r="AE403" i="3"/>
  <c r="AF403" i="3" s="1"/>
  <c r="AE404" i="3"/>
  <c r="AE405" i="3"/>
  <c r="AE406" i="3"/>
  <c r="AF406" i="3" s="1"/>
  <c r="AE407" i="3"/>
  <c r="AE408" i="3"/>
  <c r="AF408" i="3" s="1"/>
  <c r="AG408" i="3" s="1"/>
  <c r="AE409" i="3"/>
  <c r="AE410" i="3"/>
  <c r="AF410" i="3" s="1"/>
  <c r="AE411" i="3"/>
  <c r="AE412" i="3"/>
  <c r="AF412" i="3" s="1"/>
  <c r="AE413" i="3"/>
  <c r="AE414" i="3"/>
  <c r="AE415" i="3"/>
  <c r="AF415" i="3" s="1"/>
  <c r="AG415" i="3" s="1"/>
  <c r="AE416" i="3"/>
  <c r="AE417" i="3"/>
  <c r="AE418" i="3"/>
  <c r="AE419" i="3"/>
  <c r="AF419" i="3" s="1"/>
  <c r="AE420" i="3"/>
  <c r="AE421" i="3"/>
  <c r="AE422" i="3"/>
  <c r="AF422" i="3" s="1"/>
  <c r="AE423" i="3"/>
  <c r="AF423" i="3" s="1"/>
  <c r="AG423" i="3" s="1"/>
  <c r="AE424" i="3"/>
  <c r="AE425" i="3"/>
  <c r="AE426" i="3"/>
  <c r="AF426" i="3" s="1"/>
  <c r="AE427" i="3"/>
  <c r="AF427" i="3"/>
  <c r="AG427" i="3" s="1"/>
  <c r="AE428" i="3"/>
  <c r="AE429" i="3"/>
  <c r="AE430" i="3"/>
  <c r="AF430" i="3" s="1"/>
  <c r="AE431" i="3"/>
  <c r="AF431" i="3" s="1"/>
  <c r="AE432" i="3"/>
  <c r="AF432" i="3" s="1"/>
  <c r="AG432" i="3" s="1"/>
  <c r="AE433" i="3"/>
  <c r="AE434" i="3"/>
  <c r="AE435" i="3"/>
  <c r="AF435" i="3" s="1"/>
  <c r="AE436" i="3"/>
  <c r="AF436" i="3" s="1"/>
  <c r="AG436" i="3" s="1"/>
  <c r="AE437" i="3"/>
  <c r="AE438" i="3"/>
  <c r="AF438" i="3" s="1"/>
  <c r="AE439" i="3"/>
  <c r="AF439" i="3" s="1"/>
  <c r="AG439" i="3" s="1"/>
  <c r="AE440" i="3"/>
  <c r="AE441" i="3"/>
  <c r="AE442" i="3"/>
  <c r="AF442" i="3" s="1"/>
  <c r="AE443" i="3"/>
  <c r="AE444" i="3"/>
  <c r="AF444" i="3" s="1"/>
  <c r="AE445" i="3"/>
  <c r="AE446" i="3"/>
  <c r="AF446" i="3" s="1"/>
  <c r="AE447" i="3"/>
  <c r="AF447" i="3"/>
  <c r="AG447" i="3" s="1"/>
  <c r="AE448" i="3"/>
  <c r="AE449" i="3"/>
  <c r="AE450" i="3"/>
  <c r="AE451" i="3"/>
  <c r="AF451" i="3" s="1"/>
  <c r="AG451" i="3" s="1"/>
  <c r="AE452" i="3"/>
  <c r="AE453" i="3"/>
  <c r="AE454" i="3"/>
  <c r="AF454" i="3" s="1"/>
  <c r="AE455" i="3"/>
  <c r="AF455" i="3" s="1"/>
  <c r="AG455" i="3" s="1"/>
  <c r="AE456" i="3"/>
  <c r="AE457" i="3"/>
  <c r="AE458" i="3"/>
  <c r="AF458" i="3" s="1"/>
  <c r="AE459" i="3"/>
  <c r="AF459" i="3" s="1"/>
  <c r="AE460" i="3"/>
  <c r="AF460" i="3" s="1"/>
  <c r="AG460" i="3" s="1"/>
  <c r="AE461" i="3"/>
  <c r="AE462" i="3"/>
  <c r="AF462" i="3" s="1"/>
  <c r="AE463" i="3"/>
  <c r="AF463" i="3" s="1"/>
  <c r="AE464" i="3"/>
  <c r="AF464" i="3" s="1"/>
  <c r="AG464" i="3" s="1"/>
  <c r="AE465" i="3"/>
  <c r="AE466" i="3"/>
  <c r="AE467" i="3"/>
  <c r="AE468" i="3"/>
  <c r="AF468" i="3" s="1"/>
  <c r="AG468" i="3" s="1"/>
  <c r="AE469" i="3"/>
  <c r="AE470" i="3"/>
  <c r="AF470" i="3"/>
  <c r="AE471" i="3"/>
  <c r="AF471" i="3" s="1"/>
  <c r="AG471" i="3" s="1"/>
  <c r="AE472" i="3"/>
  <c r="AF472" i="3" s="1"/>
  <c r="AG472" i="3" s="1"/>
  <c r="AE473" i="3"/>
  <c r="AE474" i="3"/>
  <c r="AF474" i="3" s="1"/>
  <c r="AE475" i="3"/>
  <c r="AF475" i="3" s="1"/>
  <c r="AG475" i="3" s="1"/>
  <c r="AE476" i="3"/>
  <c r="AE477" i="3"/>
  <c r="AE478" i="3"/>
  <c r="AF478" i="3" s="1"/>
  <c r="AE479" i="3"/>
  <c r="AF479" i="3" s="1"/>
  <c r="AG479" i="3" s="1"/>
  <c r="AE480" i="3"/>
  <c r="AE481" i="3"/>
  <c r="AE482" i="3"/>
  <c r="AE483" i="3"/>
  <c r="AF483" i="3" s="1"/>
  <c r="AG483" i="3" s="1"/>
  <c r="AE484" i="3"/>
  <c r="AF484" i="3" s="1"/>
  <c r="AG484" i="3" s="1"/>
  <c r="AE485" i="3"/>
  <c r="AE486" i="3"/>
  <c r="AF486" i="3" s="1"/>
  <c r="AE487" i="3"/>
  <c r="AF487" i="3" s="1"/>
  <c r="AG487" i="3" s="1"/>
  <c r="AE488" i="3"/>
  <c r="AE489" i="3"/>
  <c r="AE490" i="3"/>
  <c r="AF490" i="3" s="1"/>
  <c r="AE491" i="3"/>
  <c r="AF491" i="3" s="1"/>
  <c r="AE492" i="3"/>
  <c r="AE493" i="3"/>
  <c r="AE494" i="3"/>
  <c r="AF494" i="3" s="1"/>
  <c r="AE495" i="3"/>
  <c r="AE496" i="3"/>
  <c r="AF496" i="3" s="1"/>
  <c r="AE497" i="3"/>
  <c r="AE498" i="3"/>
  <c r="AE499" i="3"/>
  <c r="AE500" i="3"/>
  <c r="AF500" i="3" s="1"/>
  <c r="AE501" i="3"/>
  <c r="AE502" i="3"/>
  <c r="AF502" i="3" s="1"/>
  <c r="AE503" i="3"/>
  <c r="AF503" i="3" s="1"/>
  <c r="AG503" i="3" s="1"/>
  <c r="AE504" i="3"/>
  <c r="AF504" i="3"/>
  <c r="AG504" i="3" s="1"/>
  <c r="AE505" i="3"/>
  <c r="AE506" i="3"/>
  <c r="AF506" i="3" s="1"/>
  <c r="AE507" i="3"/>
  <c r="AF507" i="3" s="1"/>
  <c r="AE508" i="3"/>
  <c r="AE509" i="3"/>
  <c r="AE510" i="3"/>
  <c r="AF510" i="3" s="1"/>
  <c r="AE511" i="3"/>
  <c r="AF511" i="3" s="1"/>
  <c r="AG511" i="3" s="1"/>
  <c r="AE512" i="3"/>
  <c r="AF512" i="3" s="1"/>
  <c r="AE513" i="3"/>
  <c r="AE514" i="3"/>
  <c r="AE515" i="3"/>
  <c r="AF515" i="3" s="1"/>
  <c r="AG515" i="3" s="1"/>
  <c r="AE516" i="3"/>
  <c r="AF516" i="3" s="1"/>
  <c r="AE517" i="3"/>
  <c r="AE518" i="3"/>
  <c r="AF518" i="3" s="1"/>
  <c r="AE519" i="3"/>
  <c r="AF519" i="3"/>
  <c r="AG519" i="3" s="1"/>
  <c r="AE520" i="3"/>
  <c r="AF520" i="3" s="1"/>
  <c r="AE521" i="3"/>
  <c r="AE522" i="3"/>
  <c r="AF522" i="3"/>
  <c r="AE523" i="3"/>
  <c r="AE524" i="3"/>
  <c r="AF524" i="3" s="1"/>
  <c r="AG524" i="3" s="1"/>
  <c r="AE525" i="3"/>
  <c r="AE526" i="3"/>
  <c r="AF526" i="3" s="1"/>
  <c r="AE527" i="3"/>
  <c r="AE528" i="3"/>
  <c r="AF528" i="3" s="1"/>
  <c r="AE529" i="3"/>
  <c r="AE530" i="3"/>
  <c r="AE531" i="3"/>
  <c r="AE532" i="3"/>
  <c r="AF532" i="3"/>
  <c r="AE533" i="3"/>
  <c r="AE534" i="3"/>
  <c r="AF534" i="3" s="1"/>
  <c r="AE535" i="3"/>
  <c r="AF535" i="3" s="1"/>
  <c r="AG535" i="3" s="1"/>
  <c r="AE536" i="3"/>
  <c r="AF536" i="3" s="1"/>
  <c r="AE537" i="3"/>
  <c r="AE538" i="3"/>
  <c r="AF538" i="3" s="1"/>
  <c r="AE539" i="3"/>
  <c r="AF539" i="3" s="1"/>
  <c r="AG539" i="3" s="1"/>
  <c r="AE540" i="3"/>
  <c r="AE541" i="3"/>
  <c r="AE542" i="3"/>
  <c r="AF542" i="3" s="1"/>
  <c r="AE543" i="3"/>
  <c r="AF543" i="3" s="1"/>
  <c r="AG543" i="3" s="1"/>
  <c r="AE544" i="3"/>
  <c r="AF544" i="3" s="1"/>
  <c r="AG544" i="3" s="1"/>
  <c r="AE545" i="3"/>
  <c r="AE546" i="3"/>
  <c r="AE547" i="3"/>
  <c r="AF547" i="3" s="1"/>
  <c r="AG547" i="3" s="1"/>
  <c r="AE548" i="3"/>
  <c r="AF548" i="3"/>
  <c r="AG548" i="3" s="1"/>
  <c r="AE549" i="3"/>
  <c r="AE550" i="3"/>
  <c r="AF550" i="3" s="1"/>
  <c r="AE551" i="3"/>
  <c r="AF551" i="3"/>
  <c r="AG551" i="3" s="1"/>
  <c r="AE552" i="3"/>
  <c r="AF552" i="3" s="1"/>
  <c r="AG552" i="3" s="1"/>
  <c r="AE553" i="3"/>
  <c r="AE554" i="3"/>
  <c r="AF554" i="3"/>
  <c r="AE555" i="3"/>
  <c r="AF555" i="3" s="1"/>
  <c r="AE556" i="3"/>
  <c r="AF556" i="3" s="1"/>
  <c r="AG556" i="3" s="1"/>
  <c r="AE557" i="3"/>
  <c r="AE558" i="3"/>
  <c r="AF558" i="3" s="1"/>
  <c r="AE559" i="3"/>
  <c r="AE560" i="3"/>
  <c r="AF560" i="3" s="1"/>
  <c r="AE561" i="3"/>
  <c r="AE562" i="3"/>
  <c r="AE563" i="3"/>
  <c r="AE564" i="3"/>
  <c r="AE565" i="3"/>
  <c r="AE566" i="3"/>
  <c r="AF566" i="3" s="1"/>
  <c r="AE567" i="3"/>
  <c r="AF567" i="3" s="1"/>
  <c r="AG567" i="3" s="1"/>
  <c r="AE568" i="3"/>
  <c r="AF568" i="3" s="1"/>
  <c r="AE569" i="3"/>
  <c r="AE570" i="3"/>
  <c r="AF570" i="3" s="1"/>
  <c r="AE571" i="3"/>
  <c r="AF571" i="3"/>
  <c r="AG571" i="3" s="1"/>
  <c r="AE572" i="3"/>
  <c r="AE573" i="3"/>
  <c r="AE574" i="3"/>
  <c r="AF574" i="3" s="1"/>
  <c r="AE575" i="3"/>
  <c r="AF575" i="3" s="1"/>
  <c r="AG575" i="3" s="1"/>
  <c r="AE576" i="3"/>
  <c r="AF576" i="3" s="1"/>
  <c r="AE577" i="3"/>
  <c r="AE578" i="3"/>
  <c r="AE579" i="3"/>
  <c r="AF579" i="3" s="1"/>
  <c r="AG579" i="3" s="1"/>
  <c r="AE580" i="3"/>
  <c r="AF580" i="3" s="1"/>
  <c r="AG580" i="3" s="1"/>
  <c r="AE581" i="3"/>
  <c r="AE582" i="3"/>
  <c r="AF582" i="3" s="1"/>
  <c r="AE583" i="3"/>
  <c r="AF583" i="3" s="1"/>
  <c r="AG583" i="3" s="1"/>
  <c r="AE584" i="3"/>
  <c r="AF584" i="3" s="1"/>
  <c r="AE585" i="3"/>
  <c r="AE586" i="3"/>
  <c r="AF586" i="3" s="1"/>
  <c r="AE587" i="3"/>
  <c r="AE588" i="3"/>
  <c r="AF588" i="3" s="1"/>
  <c r="AG588" i="3" s="1"/>
  <c r="AE589" i="3"/>
  <c r="AE590" i="3"/>
  <c r="AF590" i="3" s="1"/>
  <c r="AE591" i="3"/>
  <c r="AE592" i="3"/>
  <c r="AF592" i="3" s="1"/>
  <c r="AE593" i="3"/>
  <c r="AE594" i="3"/>
  <c r="AE595" i="3"/>
  <c r="AE596" i="3"/>
  <c r="AF596" i="3" s="1"/>
  <c r="AE597" i="3"/>
  <c r="AE598" i="3"/>
  <c r="AF598" i="3" s="1"/>
  <c r="AE599" i="3"/>
  <c r="AF599" i="3" s="1"/>
  <c r="AG599" i="3" s="1"/>
  <c r="AE600" i="3"/>
  <c r="AF600" i="3" s="1"/>
  <c r="AE601" i="3"/>
  <c r="AE602" i="3"/>
  <c r="AF602" i="3"/>
  <c r="AE603" i="3"/>
  <c r="AF603" i="3" s="1"/>
  <c r="AG603" i="3" s="1"/>
  <c r="AE604" i="3"/>
  <c r="AE605" i="3"/>
  <c r="AE606" i="3"/>
  <c r="AF606" i="3" s="1"/>
  <c r="AE607" i="3"/>
  <c r="AF607" i="3" s="1"/>
  <c r="AG607" i="3" s="1"/>
  <c r="AE608" i="3"/>
  <c r="AF608" i="3" s="1"/>
  <c r="AG608" i="3" s="1"/>
  <c r="AE609" i="3"/>
  <c r="AE610" i="3"/>
  <c r="AE611" i="3"/>
  <c r="AF611" i="3" s="1"/>
  <c r="AG611" i="3" s="1"/>
  <c r="AE612" i="3"/>
  <c r="AF612" i="3" s="1"/>
  <c r="AE613" i="3"/>
  <c r="AE614" i="3"/>
  <c r="AF614" i="3" s="1"/>
  <c r="AE615" i="3"/>
  <c r="AF615" i="3" s="1"/>
  <c r="AG615" i="3" s="1"/>
  <c r="AE616" i="3"/>
  <c r="AF616" i="3" s="1"/>
  <c r="AE617" i="3"/>
  <c r="AE618" i="3"/>
  <c r="AF618" i="3" s="1"/>
  <c r="AE619" i="3"/>
  <c r="AE620" i="3"/>
  <c r="AF620" i="3" s="1"/>
  <c r="AG620" i="3" s="1"/>
  <c r="AE621" i="3"/>
  <c r="AE622" i="3"/>
  <c r="AF622" i="3" s="1"/>
  <c r="AE623" i="3"/>
  <c r="AE624" i="3"/>
  <c r="AF624" i="3" s="1"/>
  <c r="AE625" i="3"/>
  <c r="AE626" i="3"/>
  <c r="AE627" i="3"/>
  <c r="AE628" i="3"/>
  <c r="AF628" i="3"/>
  <c r="AE629" i="3"/>
  <c r="AE630" i="3"/>
  <c r="AF630" i="3" s="1"/>
  <c r="AE631" i="3"/>
  <c r="AF631" i="3" s="1"/>
  <c r="AG631" i="3" s="1"/>
  <c r="AE632" i="3"/>
  <c r="AF632" i="3" s="1"/>
  <c r="AE633" i="3"/>
  <c r="AE634" i="3"/>
  <c r="AF634" i="3" s="1"/>
  <c r="AE635" i="3"/>
  <c r="AE636" i="3"/>
  <c r="AE637" i="3"/>
  <c r="AE638" i="3"/>
  <c r="AF638" i="3" s="1"/>
  <c r="AE639" i="3"/>
  <c r="AF639" i="3" s="1"/>
  <c r="AG639" i="3" s="1"/>
  <c r="AE640" i="3"/>
  <c r="AF640" i="3" s="1"/>
  <c r="AG640" i="3" s="1"/>
  <c r="AE641" i="3"/>
  <c r="AE642" i="3"/>
  <c r="AE643" i="3"/>
  <c r="AF643" i="3" s="1"/>
  <c r="AG643" i="3" s="1"/>
  <c r="AE644" i="3"/>
  <c r="AE645" i="3"/>
  <c r="AE646" i="3"/>
  <c r="AF646" i="3" s="1"/>
  <c r="AE647" i="3"/>
  <c r="AF647" i="3" s="1"/>
  <c r="AG647" i="3" s="1"/>
  <c r="AE648" i="3"/>
  <c r="AE649" i="3"/>
  <c r="AE650" i="3"/>
  <c r="AF650" i="3" s="1"/>
  <c r="AE651" i="3"/>
  <c r="AF651" i="3" s="1"/>
  <c r="AE652" i="3"/>
  <c r="AF652" i="3" s="1"/>
  <c r="AG652" i="3" s="1"/>
  <c r="AE653" i="3"/>
  <c r="AF653" i="3" s="1"/>
  <c r="AG653" i="3" s="1"/>
  <c r="AE654" i="3"/>
  <c r="AE655" i="3"/>
  <c r="AF655" i="3" s="1"/>
  <c r="AG655" i="3" s="1"/>
  <c r="AE656" i="3"/>
  <c r="AE657" i="3"/>
  <c r="AF657" i="3" s="1"/>
  <c r="AE658" i="3"/>
  <c r="AF658" i="3" s="1"/>
  <c r="AE659" i="3"/>
  <c r="AF659" i="3" s="1"/>
  <c r="AE660" i="3"/>
  <c r="AF660" i="3" s="1"/>
  <c r="AG660" i="3" s="1"/>
  <c r="AE661" i="3"/>
  <c r="AF661" i="3" s="1"/>
  <c r="AE662" i="3"/>
  <c r="AE663" i="3"/>
  <c r="AE664" i="3"/>
  <c r="AF664" i="3" s="1"/>
  <c r="AE665" i="3"/>
  <c r="AF665" i="3" s="1"/>
  <c r="AE666" i="3"/>
  <c r="AF666" i="3" s="1"/>
  <c r="AE667" i="3"/>
  <c r="AF667" i="3" s="1"/>
  <c r="AE668" i="3"/>
  <c r="AF668" i="3" s="1"/>
  <c r="AG668" i="3" s="1"/>
  <c r="AE669" i="3"/>
  <c r="AF669" i="3" s="1"/>
  <c r="AE670" i="3"/>
  <c r="AE671" i="3"/>
  <c r="AF671" i="3" s="1"/>
  <c r="AE672" i="3"/>
  <c r="AF672" i="3" s="1"/>
  <c r="AG672" i="3" s="1"/>
  <c r="AE673" i="3"/>
  <c r="AF673" i="3" s="1"/>
  <c r="AE674" i="3"/>
  <c r="AF674" i="3" s="1"/>
  <c r="AE675" i="3"/>
  <c r="AF675" i="3" s="1"/>
  <c r="AE676" i="3"/>
  <c r="AF676" i="3" s="1"/>
  <c r="AG676" i="3" s="1"/>
  <c r="AE677" i="3"/>
  <c r="AF677" i="3" s="1"/>
  <c r="AE678" i="3"/>
  <c r="AE679" i="3"/>
  <c r="AF679" i="3" s="1"/>
  <c r="AG679" i="3" s="1"/>
  <c r="AE680" i="3"/>
  <c r="AF680" i="3" s="1"/>
  <c r="AG680" i="3" s="1"/>
  <c r="AE681" i="3"/>
  <c r="AF681" i="3" s="1"/>
  <c r="AE682" i="3"/>
  <c r="AF682" i="3" s="1"/>
  <c r="AE683" i="3"/>
  <c r="AF683" i="3" s="1"/>
  <c r="AE684" i="3"/>
  <c r="AF684" i="3" s="1"/>
  <c r="AG684" i="3" s="1"/>
  <c r="AE685" i="3"/>
  <c r="AF685" i="3" s="1"/>
  <c r="AE686" i="3"/>
  <c r="AE687" i="3"/>
  <c r="AF687" i="3" s="1"/>
  <c r="AG687" i="3" s="1"/>
  <c r="AE688" i="3"/>
  <c r="AE689" i="3"/>
  <c r="AF689" i="3" s="1"/>
  <c r="AE690" i="3"/>
  <c r="AE691" i="3"/>
  <c r="AF691" i="3" s="1"/>
  <c r="AE692" i="3"/>
  <c r="AF692" i="3" s="1"/>
  <c r="AG692" i="3" s="1"/>
  <c r="AE693" i="3"/>
  <c r="AF693" i="3" s="1"/>
  <c r="AE694" i="3"/>
  <c r="AE695" i="3"/>
  <c r="AE696" i="3"/>
  <c r="AE697" i="3"/>
  <c r="AF697" i="3" s="1"/>
  <c r="AE698" i="3"/>
  <c r="AF698" i="3" s="1"/>
  <c r="AE699" i="3"/>
  <c r="AF699" i="3" s="1"/>
  <c r="AE700" i="3"/>
  <c r="AF700" i="3" s="1"/>
  <c r="AG700" i="3" s="1"/>
  <c r="AE701" i="3"/>
  <c r="AF701" i="3" s="1"/>
  <c r="AE702" i="3"/>
  <c r="AE703" i="3"/>
  <c r="AF703" i="3"/>
  <c r="AE704" i="3"/>
  <c r="AF704" i="3" s="1"/>
  <c r="AG704" i="3" s="1"/>
  <c r="AE705" i="3"/>
  <c r="AF705" i="3" s="1"/>
  <c r="AE706" i="3"/>
  <c r="AF706" i="3" s="1"/>
  <c r="AE707" i="3"/>
  <c r="AF707" i="3" s="1"/>
  <c r="AE708" i="3"/>
  <c r="AF708" i="3" s="1"/>
  <c r="AG708" i="3" s="1"/>
  <c r="AE709" i="3"/>
  <c r="AF709" i="3" s="1"/>
  <c r="AE710" i="3"/>
  <c r="AE711" i="3"/>
  <c r="AF711" i="3" s="1"/>
  <c r="AG711" i="3" s="1"/>
  <c r="AE712" i="3"/>
  <c r="AF712" i="3" s="1"/>
  <c r="AG712" i="3" s="1"/>
  <c r="AE713" i="3"/>
  <c r="AF713" i="3" s="1"/>
  <c r="AE714" i="3"/>
  <c r="AF714" i="3" s="1"/>
  <c r="AE715" i="3"/>
  <c r="AF715" i="3" s="1"/>
  <c r="AE716" i="3"/>
  <c r="AF716" i="3" s="1"/>
  <c r="AG716" i="3" s="1"/>
  <c r="AE717" i="3"/>
  <c r="AF717" i="3" s="1"/>
  <c r="AG717" i="3" s="1"/>
  <c r="AE718" i="3"/>
  <c r="AE719" i="3"/>
  <c r="AF719" i="3" s="1"/>
  <c r="AG719" i="3" s="1"/>
  <c r="AE720" i="3"/>
  <c r="AE721" i="3"/>
  <c r="AF721" i="3" s="1"/>
  <c r="AE722" i="3"/>
  <c r="AF722" i="3" s="1"/>
  <c r="AE723" i="3"/>
  <c r="AF723" i="3" s="1"/>
  <c r="AE724" i="3"/>
  <c r="AF724" i="3" s="1"/>
  <c r="AG724" i="3" s="1"/>
  <c r="AE725" i="3"/>
  <c r="AE726" i="3"/>
  <c r="AE727" i="3"/>
  <c r="AE728" i="3"/>
  <c r="AF728" i="3" s="1"/>
  <c r="AE729" i="3"/>
  <c r="AF729" i="3" s="1"/>
  <c r="AE730" i="3"/>
  <c r="AF730" i="3" s="1"/>
  <c r="AE731" i="3"/>
  <c r="AF731" i="3" s="1"/>
  <c r="AE732" i="3"/>
  <c r="AF732" i="3" s="1"/>
  <c r="AG732" i="3" s="1"/>
  <c r="AE733" i="3"/>
  <c r="AF733" i="3" s="1"/>
  <c r="AE734" i="3"/>
  <c r="AE735" i="3"/>
  <c r="AF735" i="3" s="1"/>
  <c r="AE736" i="3"/>
  <c r="AF736" i="3" s="1"/>
  <c r="AG736" i="3" s="1"/>
  <c r="AE737" i="3"/>
  <c r="AF737" i="3" s="1"/>
  <c r="AE738" i="3"/>
  <c r="AF738" i="3" s="1"/>
  <c r="AE739" i="3"/>
  <c r="AF739" i="3" s="1"/>
  <c r="AE740" i="3"/>
  <c r="AF740" i="3" s="1"/>
  <c r="AG740" i="3" s="1"/>
  <c r="AE741" i="3"/>
  <c r="AE742" i="3"/>
  <c r="AE743" i="3"/>
  <c r="AF743" i="3" s="1"/>
  <c r="AE744" i="3"/>
  <c r="AE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10" i="3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4" i="2"/>
  <c r="AG661" i="3" l="1"/>
  <c r="AG27" i="3"/>
  <c r="AF262" i="3"/>
  <c r="AG262" i="3" s="1"/>
  <c r="AG295" i="3"/>
  <c r="AG147" i="3"/>
  <c r="AG131" i="3"/>
  <c r="AG83" i="3"/>
  <c r="AG67" i="3"/>
  <c r="AF648" i="3"/>
  <c r="AG648" i="3" s="1"/>
  <c r="AG459" i="3"/>
  <c r="AG351" i="3"/>
  <c r="AG709" i="3"/>
  <c r="AG677" i="3"/>
  <c r="AG139" i="3"/>
  <c r="AG75" i="3"/>
  <c r="AF741" i="3"/>
  <c r="AG741" i="3" s="1"/>
  <c r="AF635" i="3"/>
  <c r="AG635" i="3" s="1"/>
  <c r="AG404" i="3"/>
  <c r="AF404" i="3"/>
  <c r="AF440" i="3"/>
  <c r="AG440" i="3" s="1"/>
  <c r="AF10" i="3"/>
  <c r="AE746" i="3"/>
  <c r="AG743" i="3"/>
  <c r="AF725" i="3"/>
  <c r="AG725" i="3"/>
  <c r="AF644" i="3"/>
  <c r="AG644" i="3" s="1"/>
  <c r="AF414" i="3"/>
  <c r="AF407" i="3"/>
  <c r="AG407" i="3" s="1"/>
  <c r="G42" i="6"/>
  <c r="AF690" i="3"/>
  <c r="AG387" i="3"/>
  <c r="AG368" i="3"/>
  <c r="AG364" i="3"/>
  <c r="AG326" i="3"/>
  <c r="AF234" i="3"/>
  <c r="AG234" i="3" s="1"/>
  <c r="AG181" i="3"/>
  <c r="AG179" i="3"/>
  <c r="AG171" i="3"/>
  <c r="AG51" i="3"/>
  <c r="AF23" i="3"/>
  <c r="AG23" i="3" s="1"/>
  <c r="AF19" i="3"/>
  <c r="AG19" i="3" s="1"/>
  <c r="AF232" i="3"/>
  <c r="AF31" i="3"/>
  <c r="AG31" i="3" s="1"/>
  <c r="AG419" i="3"/>
  <c r="AG341" i="3"/>
  <c r="AF339" i="3"/>
  <c r="AG339" i="3" s="1"/>
  <c r="AG327" i="3"/>
  <c r="AG323" i="3"/>
  <c r="AG299" i="3"/>
  <c r="AG277" i="3"/>
  <c r="AG255" i="3"/>
  <c r="AG210" i="3"/>
  <c r="AG183" i="3"/>
  <c r="AG163" i="3"/>
  <c r="AG99" i="3"/>
  <c r="AF30" i="3"/>
  <c r="AG30" i="3" s="1"/>
  <c r="AG18" i="3"/>
  <c r="AG16" i="3"/>
  <c r="G80" i="6"/>
  <c r="AF362" i="3"/>
  <c r="AG362" i="3" s="1"/>
  <c r="AF355" i="3"/>
  <c r="AG355" i="3" s="1"/>
  <c r="AF343" i="3"/>
  <c r="AG343" i="3" s="1"/>
  <c r="AG319" i="3"/>
  <c r="AF313" i="3"/>
  <c r="AG313" i="3" s="1"/>
  <c r="AG291" i="3"/>
  <c r="AG235" i="3"/>
  <c r="AG227" i="3"/>
  <c r="AG198" i="3"/>
  <c r="AG195" i="3"/>
  <c r="AF175" i="3"/>
  <c r="AG175" i="3" s="1"/>
  <c r="AF63" i="3"/>
  <c r="AG63" i="3" s="1"/>
  <c r="AF47" i="3"/>
  <c r="AG47" i="3" s="1"/>
  <c r="G34" i="6"/>
  <c r="AF32" i="3"/>
  <c r="AG32" i="3" s="1"/>
  <c r="G23" i="6"/>
  <c r="AF29" i="3"/>
  <c r="AG29" i="3" s="1"/>
  <c r="AG24" i="3"/>
  <c r="AF309" i="3"/>
  <c r="AG309" i="3" s="1"/>
  <c r="AF270" i="3"/>
  <c r="AG270" i="3" s="1"/>
  <c r="AF223" i="3"/>
  <c r="AG223" i="3" s="1"/>
  <c r="AF199" i="3"/>
  <c r="AG199" i="3" s="1"/>
  <c r="AF160" i="3"/>
  <c r="AG160" i="3" s="1"/>
  <c r="AF150" i="3"/>
  <c r="AG150" i="3" s="1"/>
  <c r="AF128" i="3"/>
  <c r="AG128" i="3" s="1"/>
  <c r="AF118" i="3"/>
  <c r="AG118" i="3" s="1"/>
  <c r="AF96" i="3"/>
  <c r="AG96" i="3" s="1"/>
  <c r="AF86" i="3"/>
  <c r="AG86" i="3" s="1"/>
  <c r="AF64" i="3"/>
  <c r="AG64" i="3" s="1"/>
  <c r="AF54" i="3"/>
  <c r="AG54" i="3" s="1"/>
  <c r="AF14" i="3"/>
  <c r="AG14" i="3" s="1"/>
  <c r="AG735" i="3"/>
  <c r="AG628" i="3"/>
  <c r="AG596" i="3"/>
  <c r="AG560" i="3"/>
  <c r="AG532" i="3"/>
  <c r="AG435" i="3"/>
  <c r="AG380" i="3"/>
  <c r="AF287" i="3"/>
  <c r="AG287" i="3" s="1"/>
  <c r="AG282" i="3"/>
  <c r="AF247" i="3"/>
  <c r="AG247" i="3" s="1"/>
  <c r="AF186" i="3"/>
  <c r="AG186" i="3" s="1"/>
  <c r="AF174" i="3"/>
  <c r="AG174" i="3" s="1"/>
  <c r="AG170" i="3"/>
  <c r="AG138" i="3"/>
  <c r="AG106" i="3"/>
  <c r="AF78" i="3"/>
  <c r="AG78" i="3" s="1"/>
  <c r="AG74" i="3"/>
  <c r="AF46" i="3"/>
  <c r="AG46" i="3" s="1"/>
  <c r="AG43" i="3"/>
  <c r="AF744" i="3"/>
  <c r="AG744" i="3" s="1"/>
  <c r="AG703" i="3"/>
  <c r="AF696" i="3"/>
  <c r="AG696" i="3" s="1"/>
  <c r="AG693" i="3"/>
  <c r="AG632" i="3"/>
  <c r="AF619" i="3"/>
  <c r="AG619" i="3" s="1"/>
  <c r="AF587" i="3"/>
  <c r="AG587" i="3" s="1"/>
  <c r="AF564" i="3"/>
  <c r="AG564" i="3" s="1"/>
  <c r="AG555" i="3"/>
  <c r="AG536" i="3"/>
  <c r="AF523" i="3"/>
  <c r="AG523" i="3" s="1"/>
  <c r="AF492" i="3"/>
  <c r="AG492" i="3" s="1"/>
  <c r="AF488" i="3"/>
  <c r="AG488" i="3" s="1"/>
  <c r="AF480" i="3"/>
  <c r="AG480" i="3" s="1"/>
  <c r="AF428" i="3"/>
  <c r="AG428" i="3" s="1"/>
  <c r="AG412" i="3"/>
  <c r="AG403" i="3"/>
  <c r="AF400" i="3"/>
  <c r="AG400" i="3" s="1"/>
  <c r="AF396" i="3"/>
  <c r="AG396" i="3" s="1"/>
  <c r="AF383" i="3"/>
  <c r="AG383" i="3" s="1"/>
  <c r="AF372" i="3"/>
  <c r="AG372" i="3" s="1"/>
  <c r="AF338" i="3"/>
  <c r="AG338" i="3" s="1"/>
  <c r="AF307" i="3"/>
  <c r="AG307" i="3" s="1"/>
  <c r="AF294" i="3"/>
  <c r="AG294" i="3" s="1"/>
  <c r="AF245" i="3"/>
  <c r="AG245" i="3" s="1"/>
  <c r="AF218" i="3"/>
  <c r="AG218" i="3" s="1"/>
  <c r="AF206" i="3"/>
  <c r="AG206" i="3" s="1"/>
  <c r="AF178" i="3"/>
  <c r="AG178" i="3" s="1"/>
  <c r="AF168" i="3"/>
  <c r="AG168" i="3" s="1"/>
  <c r="AF158" i="3"/>
  <c r="AG158" i="3" s="1"/>
  <c r="AG154" i="3"/>
  <c r="AF146" i="3"/>
  <c r="AG146" i="3" s="1"/>
  <c r="AF136" i="3"/>
  <c r="AG136" i="3" s="1"/>
  <c r="AF126" i="3"/>
  <c r="AG126" i="3" s="1"/>
  <c r="AG122" i="3"/>
  <c r="AF114" i="3"/>
  <c r="AG114" i="3" s="1"/>
  <c r="AF104" i="3"/>
  <c r="AG104" i="3" s="1"/>
  <c r="AF94" i="3"/>
  <c r="AG94" i="3" s="1"/>
  <c r="AG90" i="3"/>
  <c r="AF82" i="3"/>
  <c r="AG82" i="3" s="1"/>
  <c r="AF72" i="3"/>
  <c r="AG72" i="3" s="1"/>
  <c r="AF62" i="3"/>
  <c r="AG62" i="3" s="1"/>
  <c r="AG58" i="3"/>
  <c r="AF50" i="3"/>
  <c r="AG50" i="3" s="1"/>
  <c r="AF35" i="3"/>
  <c r="AG35" i="3" s="1"/>
  <c r="AG22" i="3"/>
  <c r="AG671" i="3"/>
  <c r="AG584" i="3"/>
  <c r="AG500" i="3"/>
  <c r="AG367" i="3"/>
  <c r="AF261" i="3"/>
  <c r="AG261" i="3" s="1"/>
  <c r="AF152" i="3"/>
  <c r="AG152" i="3" s="1"/>
  <c r="AF142" i="3"/>
  <c r="AG142" i="3" s="1"/>
  <c r="AF120" i="3"/>
  <c r="AG120" i="3" s="1"/>
  <c r="AF110" i="3"/>
  <c r="AG110" i="3" s="1"/>
  <c r="AF88" i="3"/>
  <c r="AG88" i="3" s="1"/>
  <c r="AF56" i="3"/>
  <c r="AG56" i="3" s="1"/>
  <c r="AF34" i="3"/>
  <c r="AG34" i="3" s="1"/>
  <c r="AG728" i="3"/>
  <c r="AG664" i="3"/>
  <c r="AG624" i="3"/>
  <c r="AG600" i="3"/>
  <c r="AG592" i="3"/>
  <c r="AG568" i="3"/>
  <c r="AG528" i="3"/>
  <c r="AG496" i="3"/>
  <c r="AG491" i="3"/>
  <c r="AG444" i="3"/>
  <c r="AG431" i="3"/>
  <c r="AG399" i="3"/>
  <c r="AG371" i="3"/>
  <c r="AG334" i="3"/>
  <c r="AF311" i="3"/>
  <c r="AG311" i="3" s="1"/>
  <c r="AF243" i="3"/>
  <c r="AG243" i="3" s="1"/>
  <c r="AF230" i="3"/>
  <c r="AG230" i="3" s="1"/>
  <c r="AF203" i="3"/>
  <c r="AG203" i="3" s="1"/>
  <c r="AF176" i="3"/>
  <c r="AG176" i="3" s="1"/>
  <c r="AF166" i="3"/>
  <c r="AG166" i="3" s="1"/>
  <c r="AG162" i="3"/>
  <c r="AF144" i="3"/>
  <c r="AG144" i="3" s="1"/>
  <c r="AF134" i="3"/>
  <c r="AG134" i="3"/>
  <c r="AG130" i="3"/>
  <c r="AF112" i="3"/>
  <c r="AG112" i="3" s="1"/>
  <c r="AF102" i="3"/>
  <c r="AG102" i="3"/>
  <c r="AG98" i="3"/>
  <c r="AF80" i="3"/>
  <c r="AG80" i="3" s="1"/>
  <c r="AF70" i="3"/>
  <c r="AG70" i="3" s="1"/>
  <c r="AG66" i="3"/>
  <c r="AF48" i="3"/>
  <c r="AG48" i="3" s="1"/>
  <c r="AF42" i="3"/>
  <c r="AG42" i="3" s="1"/>
  <c r="AG293" i="3"/>
  <c r="AG286" i="3"/>
  <c r="AG279" i="3"/>
  <c r="AG275" i="3"/>
  <c r="AG263" i="3"/>
  <c r="AG259" i="3"/>
  <c r="AF254" i="3"/>
  <c r="AG254" i="3" s="1"/>
  <c r="AG211" i="3"/>
  <c r="AG191" i="3"/>
  <c r="AG40" i="3"/>
  <c r="AG38" i="3"/>
  <c r="AF456" i="3"/>
  <c r="AG456" i="3" s="1"/>
  <c r="AF411" i="3"/>
  <c r="AG411" i="3" s="1"/>
  <c r="AF388" i="3"/>
  <c r="AG388" i="3" s="1"/>
  <c r="AF356" i="3"/>
  <c r="AG356" i="3" s="1"/>
  <c r="AG733" i="3"/>
  <c r="AF727" i="3"/>
  <c r="AG727" i="3" s="1"/>
  <c r="AF720" i="3"/>
  <c r="AG720" i="3" s="1"/>
  <c r="AG701" i="3"/>
  <c r="AF695" i="3"/>
  <c r="AG695" i="3" s="1"/>
  <c r="AF688" i="3"/>
  <c r="AG688" i="3" s="1"/>
  <c r="AG669" i="3"/>
  <c r="AF663" i="3"/>
  <c r="AG663" i="3" s="1"/>
  <c r="AF656" i="3"/>
  <c r="AG656" i="3" s="1"/>
  <c r="AF636" i="3"/>
  <c r="AG636" i="3" s="1"/>
  <c r="AF627" i="3"/>
  <c r="AG627" i="3" s="1"/>
  <c r="AF623" i="3"/>
  <c r="AG623" i="3" s="1"/>
  <c r="AF604" i="3"/>
  <c r="AG604" i="3" s="1"/>
  <c r="AF595" i="3"/>
  <c r="AG595" i="3" s="1"/>
  <c r="AF591" i="3"/>
  <c r="AG591" i="3" s="1"/>
  <c r="AF572" i="3"/>
  <c r="AG572" i="3" s="1"/>
  <c r="AF563" i="3"/>
  <c r="AG563" i="3" s="1"/>
  <c r="AF559" i="3"/>
  <c r="AG559" i="3" s="1"/>
  <c r="AF540" i="3"/>
  <c r="AG540" i="3" s="1"/>
  <c r="AF531" i="3"/>
  <c r="AG531" i="3" s="1"/>
  <c r="AF527" i="3"/>
  <c r="AG527" i="3" s="1"/>
  <c r="AF508" i="3"/>
  <c r="AG508" i="3" s="1"/>
  <c r="AF499" i="3"/>
  <c r="AG499" i="3" s="1"/>
  <c r="AF495" i="3"/>
  <c r="AG495" i="3" s="1"/>
  <c r="AF476" i="3"/>
  <c r="AG476" i="3" s="1"/>
  <c r="AF467" i="3"/>
  <c r="AG467" i="3" s="1"/>
  <c r="AG463" i="3"/>
  <c r="AF392" i="3"/>
  <c r="AG392" i="3" s="1"/>
  <c r="AF379" i="3"/>
  <c r="AG379" i="3" s="1"/>
  <c r="AF360" i="3"/>
  <c r="AG360" i="3" s="1"/>
  <c r="AF349" i="3"/>
  <c r="AG349" i="3" s="1"/>
  <c r="AF290" i="3"/>
  <c r="AG290" i="3" s="1"/>
  <c r="AF285" i="3"/>
  <c r="AG285" i="3" s="1"/>
  <c r="AF251" i="3"/>
  <c r="AG251" i="3" s="1"/>
  <c r="AF226" i="3"/>
  <c r="AG226" i="3" s="1"/>
  <c r="AF221" i="3"/>
  <c r="AG221" i="3" s="1"/>
  <c r="AF182" i="3"/>
  <c r="AG182" i="3" s="1"/>
  <c r="AF452" i="3"/>
  <c r="AG452" i="3" s="1"/>
  <c r="AF416" i="3"/>
  <c r="AG416" i="3" s="1"/>
  <c r="AF278" i="3"/>
  <c r="AG278" i="3" s="1"/>
  <c r="AF253" i="3"/>
  <c r="AG253" i="3" s="1"/>
  <c r="AG685" i="3"/>
  <c r="AG616" i="3"/>
  <c r="AG612" i="3"/>
  <c r="AG576" i="3"/>
  <c r="AG520" i="3"/>
  <c r="AG516" i="3"/>
  <c r="AG512" i="3"/>
  <c r="AG507" i="3"/>
  <c r="AF448" i="3"/>
  <c r="AG448" i="3" s="1"/>
  <c r="AF443" i="3"/>
  <c r="AG443" i="3" s="1"/>
  <c r="AF333" i="3"/>
  <c r="AG333" i="3" s="1"/>
  <c r="AG325" i="3"/>
  <c r="AG318" i="3"/>
  <c r="AF315" i="3"/>
  <c r="AG315" i="3" s="1"/>
  <c r="AF310" i="3"/>
  <c r="AG310" i="3" s="1"/>
  <c r="AG302" i="3"/>
  <c r="AF269" i="3"/>
  <c r="AG269" i="3" s="1"/>
  <c r="AF246" i="3"/>
  <c r="AG246" i="3" s="1"/>
  <c r="AG238" i="3"/>
  <c r="AF205" i="3"/>
  <c r="AG205" i="3" s="1"/>
  <c r="AG197" i="3"/>
  <c r="AG190" i="3"/>
  <c r="AF187" i="3"/>
  <c r="AG187" i="3" s="1"/>
  <c r="AF342" i="3"/>
  <c r="AG342" i="3" s="1"/>
  <c r="AF258" i="3"/>
  <c r="AG258" i="3" s="1"/>
  <c r="AF214" i="3"/>
  <c r="AG214" i="3" s="1"/>
  <c r="AF424" i="3"/>
  <c r="AG424" i="3" s="1"/>
  <c r="AF420" i="3"/>
  <c r="AG420" i="3" s="1"/>
  <c r="AF384" i="3"/>
  <c r="AG384" i="3" s="1"/>
  <c r="AF352" i="3"/>
  <c r="AG352" i="3" s="1"/>
  <c r="AG350" i="3"/>
  <c r="AF347" i="3"/>
  <c r="AG347" i="3" s="1"/>
  <c r="AF322" i="3"/>
  <c r="AG322" i="3" s="1"/>
  <c r="AF317" i="3"/>
  <c r="AG317" i="3" s="1"/>
  <c r="AF301" i="3"/>
  <c r="AG301" i="3" s="1"/>
  <c r="AF283" i="3"/>
  <c r="AG283" i="3" s="1"/>
  <c r="AF237" i="3"/>
  <c r="AG237" i="3" s="1"/>
  <c r="AG229" i="3"/>
  <c r="AG222" i="3"/>
  <c r="AF219" i="3"/>
  <c r="AG219" i="3"/>
  <c r="AF194" i="3"/>
  <c r="AG194" i="3" s="1"/>
  <c r="AF189" i="3"/>
  <c r="AG189" i="3" s="1"/>
  <c r="AG11" i="3"/>
  <c r="AG726" i="3"/>
  <c r="AF645" i="3"/>
  <c r="AG645" i="3" s="1"/>
  <c r="AF629" i="3"/>
  <c r="AG629" i="3" s="1"/>
  <c r="AF613" i="3"/>
  <c r="AG613" i="3" s="1"/>
  <c r="AF597" i="3"/>
  <c r="AG597" i="3" s="1"/>
  <c r="AF581" i="3"/>
  <c r="AG581" i="3" s="1"/>
  <c r="AF565" i="3"/>
  <c r="AG565" i="3" s="1"/>
  <c r="AF549" i="3"/>
  <c r="AG549" i="3" s="1"/>
  <c r="AF533" i="3"/>
  <c r="AG533" i="3" s="1"/>
  <c r="AF517" i="3"/>
  <c r="AG517" i="3" s="1"/>
  <c r="AF501" i="3"/>
  <c r="AG501" i="3" s="1"/>
  <c r="AF485" i="3"/>
  <c r="AG485" i="3" s="1"/>
  <c r="AF469" i="3"/>
  <c r="AG469" i="3" s="1"/>
  <c r="AF453" i="3"/>
  <c r="AG453" i="3" s="1"/>
  <c r="AF437" i="3"/>
  <c r="AG437" i="3" s="1"/>
  <c r="AF421" i="3"/>
  <c r="AG421" i="3" s="1"/>
  <c r="AF405" i="3"/>
  <c r="AG405" i="3" s="1"/>
  <c r="AF389" i="3"/>
  <c r="AG389" i="3" s="1"/>
  <c r="AF373" i="3"/>
  <c r="AG373" i="3" s="1"/>
  <c r="AF357" i="3"/>
  <c r="AG357" i="3" s="1"/>
  <c r="AF180" i="3"/>
  <c r="AG180" i="3" s="1"/>
  <c r="AF172" i="3"/>
  <c r="AG172" i="3" s="1"/>
  <c r="AF164" i="3"/>
  <c r="AG164" i="3" s="1"/>
  <c r="AF156" i="3"/>
  <c r="AG156" i="3" s="1"/>
  <c r="AF148" i="3"/>
  <c r="AG148" i="3" s="1"/>
  <c r="AF140" i="3"/>
  <c r="AG140" i="3" s="1"/>
  <c r="AF132" i="3"/>
  <c r="AG132" i="3" s="1"/>
  <c r="AF124" i="3"/>
  <c r="AG124" i="3" s="1"/>
  <c r="AF116" i="3"/>
  <c r="AG116" i="3" s="1"/>
  <c r="AF108" i="3"/>
  <c r="AG108" i="3" s="1"/>
  <c r="AF100" i="3"/>
  <c r="AG100" i="3" s="1"/>
  <c r="AF92" i="3"/>
  <c r="AG92" i="3" s="1"/>
  <c r="AF84" i="3"/>
  <c r="AG84" i="3" s="1"/>
  <c r="AF76" i="3"/>
  <c r="AG76" i="3" s="1"/>
  <c r="AF68" i="3"/>
  <c r="AG68" i="3" s="1"/>
  <c r="AF60" i="3"/>
  <c r="AG60" i="3" s="1"/>
  <c r="AF52" i="3"/>
  <c r="AG52" i="3" s="1"/>
  <c r="AF44" i="3"/>
  <c r="AG44" i="3" s="1"/>
  <c r="AF36" i="3"/>
  <c r="AG36" i="3" s="1"/>
  <c r="AF28" i="3"/>
  <c r="AG28" i="3"/>
  <c r="AF20" i="3"/>
  <c r="AG20" i="3" s="1"/>
  <c r="AF12" i="3"/>
  <c r="AG12" i="3" s="1"/>
  <c r="AF641" i="3"/>
  <c r="AG641" i="3" s="1"/>
  <c r="AG638" i="3"/>
  <c r="AF625" i="3"/>
  <c r="AG625" i="3" s="1"/>
  <c r="AG622" i="3"/>
  <c r="AF609" i="3"/>
  <c r="AG609" i="3" s="1"/>
  <c r="AG606" i="3"/>
  <c r="AF593" i="3"/>
  <c r="AG593" i="3" s="1"/>
  <c r="AG590" i="3"/>
  <c r="AF577" i="3"/>
  <c r="AG577" i="3" s="1"/>
  <c r="AG574" i="3"/>
  <c r="AF561" i="3"/>
  <c r="AG561" i="3" s="1"/>
  <c r="AG558" i="3"/>
  <c r="AF545" i="3"/>
  <c r="AG545" i="3" s="1"/>
  <c r="AG542" i="3"/>
  <c r="AF529" i="3"/>
  <c r="AG529" i="3" s="1"/>
  <c r="AG526" i="3"/>
  <c r="AF513" i="3"/>
  <c r="AG513" i="3" s="1"/>
  <c r="AG510" i="3"/>
  <c r="AF497" i="3"/>
  <c r="AG497" i="3" s="1"/>
  <c r="AG494" i="3"/>
  <c r="AF481" i="3"/>
  <c r="AG481" i="3" s="1"/>
  <c r="AG478" i="3"/>
  <c r="AF465" i="3"/>
  <c r="AG465" i="3" s="1"/>
  <c r="AG462" i="3"/>
  <c r="AF449" i="3"/>
  <c r="AG449" i="3" s="1"/>
  <c r="AG446" i="3"/>
  <c r="AF433" i="3"/>
  <c r="AG433" i="3" s="1"/>
  <c r="AG430" i="3"/>
  <c r="AF417" i="3"/>
  <c r="AG417" i="3" s="1"/>
  <c r="AG414" i="3"/>
  <c r="AF401" i="3"/>
  <c r="AG401" i="3" s="1"/>
  <c r="AG398" i="3"/>
  <c r="AF385" i="3"/>
  <c r="AG385" i="3" s="1"/>
  <c r="AG382" i="3"/>
  <c r="AF369" i="3"/>
  <c r="AG369" i="3" s="1"/>
  <c r="AG366" i="3"/>
  <c r="AF353" i="3"/>
  <c r="AG353" i="3" s="1"/>
  <c r="AG345" i="3"/>
  <c r="AG340" i="3"/>
  <c r="AG308" i="3"/>
  <c r="AG281" i="3"/>
  <c r="AG276" i="3"/>
  <c r="AG249" i="3"/>
  <c r="AG244" i="3"/>
  <c r="AG217" i="3"/>
  <c r="AG212" i="3"/>
  <c r="AG185" i="3"/>
  <c r="AG739" i="3"/>
  <c r="AG738" i="3"/>
  <c r="AG731" i="3"/>
  <c r="AG730" i="3"/>
  <c r="AG723" i="3"/>
  <c r="AG722" i="3"/>
  <c r="AG715" i="3"/>
  <c r="AG714" i="3"/>
  <c r="AG707" i="3"/>
  <c r="AG706" i="3"/>
  <c r="AG699" i="3"/>
  <c r="AG698" i="3"/>
  <c r="AG691" i="3"/>
  <c r="AG690" i="3"/>
  <c r="AG683" i="3"/>
  <c r="AG682" i="3"/>
  <c r="AG675" i="3"/>
  <c r="AG674" i="3"/>
  <c r="AG667" i="3"/>
  <c r="AG666" i="3"/>
  <c r="AG659" i="3"/>
  <c r="AG658" i="3"/>
  <c r="AG651" i="3"/>
  <c r="AG650" i="3"/>
  <c r="AF637" i="3"/>
  <c r="AG637" i="3" s="1"/>
  <c r="AG634" i="3"/>
  <c r="AF621" i="3"/>
  <c r="AG621" i="3" s="1"/>
  <c r="AG618" i="3"/>
  <c r="AF605" i="3"/>
  <c r="AG605" i="3" s="1"/>
  <c r="AG602" i="3"/>
  <c r="AF589" i="3"/>
  <c r="AG589" i="3" s="1"/>
  <c r="AG586" i="3"/>
  <c r="AF573" i="3"/>
  <c r="AG573" i="3" s="1"/>
  <c r="AG570" i="3"/>
  <c r="AF557" i="3"/>
  <c r="AG557" i="3" s="1"/>
  <c r="AG554" i="3"/>
  <c r="AF541" i="3"/>
  <c r="AG541" i="3" s="1"/>
  <c r="AG538" i="3"/>
  <c r="AF525" i="3"/>
  <c r="AG525" i="3" s="1"/>
  <c r="AG522" i="3"/>
  <c r="AF509" i="3"/>
  <c r="AG509" i="3" s="1"/>
  <c r="AG506" i="3"/>
  <c r="AF493" i="3"/>
  <c r="AG493" i="3" s="1"/>
  <c r="AG490" i="3"/>
  <c r="AF477" i="3"/>
  <c r="AG477" i="3" s="1"/>
  <c r="AG474" i="3"/>
  <c r="AF461" i="3"/>
  <c r="AG461" i="3" s="1"/>
  <c r="AG458" i="3"/>
  <c r="AF445" i="3"/>
  <c r="AG445" i="3" s="1"/>
  <c r="AG442" i="3"/>
  <c r="AF429" i="3"/>
  <c r="AG429" i="3" s="1"/>
  <c r="AG426" i="3"/>
  <c r="AF413" i="3"/>
  <c r="AG413" i="3" s="1"/>
  <c r="AG410" i="3"/>
  <c r="AF397" i="3"/>
  <c r="AG397" i="3" s="1"/>
  <c r="AG394" i="3"/>
  <c r="AF381" i="3"/>
  <c r="AG381" i="3" s="1"/>
  <c r="AG378" i="3"/>
  <c r="AF365" i="3"/>
  <c r="AG365" i="3" s="1"/>
  <c r="AG348" i="3"/>
  <c r="AG321" i="3"/>
  <c r="AG316" i="3"/>
  <c r="AG289" i="3"/>
  <c r="AG284" i="3"/>
  <c r="AG257" i="3"/>
  <c r="AG252" i="3"/>
  <c r="AG225" i="3"/>
  <c r="AG220" i="3"/>
  <c r="AG193" i="3"/>
  <c r="AG188" i="3"/>
  <c r="AF742" i="3"/>
  <c r="AG742" i="3" s="1"/>
  <c r="AG737" i="3"/>
  <c r="AF734" i="3"/>
  <c r="AG734" i="3" s="1"/>
  <c r="AG729" i="3"/>
  <c r="AF726" i="3"/>
  <c r="AG721" i="3"/>
  <c r="AF718" i="3"/>
  <c r="AG718" i="3" s="1"/>
  <c r="AG713" i="3"/>
  <c r="AF710" i="3"/>
  <c r="AG710" i="3" s="1"/>
  <c r="AG705" i="3"/>
  <c r="AF702" i="3"/>
  <c r="AG702" i="3" s="1"/>
  <c r="AG697" i="3"/>
  <c r="AF694" i="3"/>
  <c r="AG694" i="3" s="1"/>
  <c r="AG689" i="3"/>
  <c r="AF686" i="3"/>
  <c r="AG686" i="3" s="1"/>
  <c r="AG681" i="3"/>
  <c r="AF678" i="3"/>
  <c r="AG678" i="3" s="1"/>
  <c r="AG673" i="3"/>
  <c r="AF670" i="3"/>
  <c r="AG670" i="3" s="1"/>
  <c r="AG665" i="3"/>
  <c r="AF662" i="3"/>
  <c r="AG662" i="3" s="1"/>
  <c r="AG657" i="3"/>
  <c r="AF654" i="3"/>
  <c r="AG654" i="3" s="1"/>
  <c r="AF649" i="3"/>
  <c r="AG649" i="3" s="1"/>
  <c r="AG646" i="3"/>
  <c r="AF642" i="3"/>
  <c r="AG642" i="3" s="1"/>
  <c r="AF633" i="3"/>
  <c r="AG633" i="3" s="1"/>
  <c r="AG630" i="3"/>
  <c r="AF626" i="3"/>
  <c r="AG626" i="3" s="1"/>
  <c r="AF617" i="3"/>
  <c r="AG617" i="3" s="1"/>
  <c r="AG614" i="3"/>
  <c r="AF610" i="3"/>
  <c r="AG610" i="3" s="1"/>
  <c r="AF601" i="3"/>
  <c r="AG601" i="3" s="1"/>
  <c r="AG598" i="3"/>
  <c r="AF594" i="3"/>
  <c r="AG594" i="3" s="1"/>
  <c r="AF585" i="3"/>
  <c r="AG585" i="3" s="1"/>
  <c r="AG582" i="3"/>
  <c r="AF578" i="3"/>
  <c r="AG578" i="3" s="1"/>
  <c r="AF569" i="3"/>
  <c r="AG569" i="3" s="1"/>
  <c r="AG566" i="3"/>
  <c r="AF562" i="3"/>
  <c r="AG562" i="3" s="1"/>
  <c r="AF553" i="3"/>
  <c r="AG553" i="3" s="1"/>
  <c r="AG550" i="3"/>
  <c r="AF546" i="3"/>
  <c r="AG546" i="3" s="1"/>
  <c r="AF537" i="3"/>
  <c r="AG537" i="3" s="1"/>
  <c r="AG534" i="3"/>
  <c r="AF530" i="3"/>
  <c r="AG530" i="3" s="1"/>
  <c r="AF521" i="3"/>
  <c r="AG521" i="3" s="1"/>
  <c r="AG518" i="3"/>
  <c r="AF514" i="3"/>
  <c r="AG514" i="3" s="1"/>
  <c r="AF505" i="3"/>
  <c r="AG505" i="3" s="1"/>
  <c r="AG502" i="3"/>
  <c r="AF498" i="3"/>
  <c r="AG498" i="3" s="1"/>
  <c r="AF489" i="3"/>
  <c r="AG489" i="3" s="1"/>
  <c r="AG486" i="3"/>
  <c r="AF482" i="3"/>
  <c r="AG482" i="3" s="1"/>
  <c r="AF473" i="3"/>
  <c r="AG473" i="3" s="1"/>
  <c r="AG470" i="3"/>
  <c r="AF466" i="3"/>
  <c r="AG466" i="3" s="1"/>
  <c r="AF457" i="3"/>
  <c r="AG457" i="3" s="1"/>
  <c r="AG454" i="3"/>
  <c r="AF450" i="3"/>
  <c r="AG450" i="3" s="1"/>
  <c r="AF441" i="3"/>
  <c r="AG441" i="3" s="1"/>
  <c r="AG438" i="3"/>
  <c r="AF434" i="3"/>
  <c r="AG434" i="3" s="1"/>
  <c r="AF425" i="3"/>
  <c r="AG425" i="3" s="1"/>
  <c r="AG422" i="3"/>
  <c r="AF418" i="3"/>
  <c r="AG418" i="3" s="1"/>
  <c r="AF409" i="3"/>
  <c r="AG409" i="3" s="1"/>
  <c r="AG406" i="3"/>
  <c r="AF402" i="3"/>
  <c r="AG402" i="3" s="1"/>
  <c r="AF393" i="3"/>
  <c r="AG393" i="3" s="1"/>
  <c r="AG390" i="3"/>
  <c r="AF386" i="3"/>
  <c r="AG386" i="3" s="1"/>
  <c r="AF377" i="3"/>
  <c r="AG377" i="3" s="1"/>
  <c r="AG374" i="3"/>
  <c r="AF370" i="3"/>
  <c r="AG370" i="3" s="1"/>
  <c r="AF361" i="3"/>
  <c r="AG361" i="3" s="1"/>
  <c r="AG358" i="3"/>
  <c r="AF354" i="3"/>
  <c r="AG354" i="3" s="1"/>
  <c r="AF337" i="3"/>
  <c r="AG337" i="3" s="1"/>
  <c r="AG335" i="3"/>
  <c r="AF332" i="3"/>
  <c r="AG332" i="3" s="1"/>
  <c r="AG329" i="3"/>
  <c r="AG324" i="3"/>
  <c r="AF305" i="3"/>
  <c r="AG305" i="3" s="1"/>
  <c r="AG303" i="3"/>
  <c r="AF300" i="3"/>
  <c r="AG300" i="3" s="1"/>
  <c r="AG297" i="3"/>
  <c r="AG292" i="3"/>
  <c r="AF273" i="3"/>
  <c r="AG273" i="3" s="1"/>
  <c r="AG271" i="3"/>
  <c r="AF268" i="3"/>
  <c r="AG268" i="3" s="1"/>
  <c r="AG265" i="3"/>
  <c r="AG260" i="3"/>
  <c r="AF241" i="3"/>
  <c r="AG241" i="3" s="1"/>
  <c r="AG239" i="3"/>
  <c r="AF236" i="3"/>
  <c r="AG236" i="3" s="1"/>
  <c r="AG233" i="3"/>
  <c r="AG228" i="3"/>
  <c r="AF209" i="3"/>
  <c r="AG209" i="3" s="1"/>
  <c r="AG207" i="3"/>
  <c r="AF204" i="3"/>
  <c r="AG204" i="3" s="1"/>
  <c r="AG201" i="3"/>
  <c r="AG196" i="3"/>
  <c r="AG344" i="3"/>
  <c r="AG336" i="3"/>
  <c r="AG328" i="3"/>
  <c r="AG320" i="3"/>
  <c r="AG312" i="3"/>
  <c r="AG304" i="3"/>
  <c r="AG296" i="3"/>
  <c r="AG288" i="3"/>
  <c r="AG280" i="3"/>
  <c r="AG272" i="3"/>
  <c r="AG264" i="3"/>
  <c r="AG256" i="3"/>
  <c r="AG248" i="3"/>
  <c r="AG240" i="3"/>
  <c r="AG232" i="3"/>
  <c r="AG224" i="3"/>
  <c r="AG216" i="3"/>
  <c r="AG208" i="3"/>
  <c r="AG200" i="3"/>
  <c r="AG192" i="3"/>
  <c r="AG184" i="3"/>
  <c r="AF177" i="3"/>
  <c r="AG177" i="3" s="1"/>
  <c r="AG173" i="3"/>
  <c r="AF169" i="3"/>
  <c r="AG169" i="3" s="1"/>
  <c r="AG165" i="3"/>
  <c r="AF161" i="3"/>
  <c r="AG161" i="3" s="1"/>
  <c r="AG157" i="3"/>
  <c r="AF153" i="3"/>
  <c r="AG153" i="3" s="1"/>
  <c r="AG149" i="3"/>
  <c r="AF145" i="3"/>
  <c r="AG145" i="3" s="1"/>
  <c r="AG141" i="3"/>
  <c r="AF137" i="3"/>
  <c r="AG137" i="3" s="1"/>
  <c r="AG133" i="3"/>
  <c r="AF129" i="3"/>
  <c r="AG129" i="3" s="1"/>
  <c r="AG125" i="3"/>
  <c r="AF121" i="3"/>
  <c r="AG121" i="3" s="1"/>
  <c r="AG117" i="3"/>
  <c r="AF113" i="3"/>
  <c r="AG113" i="3" s="1"/>
  <c r="AG109" i="3"/>
  <c r="AF105" i="3"/>
  <c r="AG105" i="3" s="1"/>
  <c r="AG101" i="3"/>
  <c r="AF97" i="3"/>
  <c r="AG97" i="3" s="1"/>
  <c r="AG93" i="3"/>
  <c r="AF89" i="3"/>
  <c r="AG89" i="3" s="1"/>
  <c r="AG85" i="3"/>
  <c r="AF81" i="3"/>
  <c r="AG81" i="3" s="1"/>
  <c r="AG77" i="3"/>
  <c r="AF73" i="3"/>
  <c r="AG73" i="3" s="1"/>
  <c r="AG69" i="3"/>
  <c r="AF65" i="3"/>
  <c r="AG65" i="3" s="1"/>
  <c r="AG61" i="3"/>
  <c r="AF57" i="3"/>
  <c r="AG57" i="3" s="1"/>
  <c r="AG53" i="3"/>
  <c r="AF49" i="3"/>
  <c r="AG49" i="3" s="1"/>
  <c r="AG45" i="3"/>
  <c r="AF41" i="3"/>
  <c r="AG41" i="3" s="1"/>
  <c r="AG37" i="3"/>
  <c r="AF33" i="3"/>
  <c r="AG33" i="3" s="1"/>
  <c r="AF25" i="3"/>
  <c r="AG25" i="3" s="1"/>
  <c r="AG21" i="3"/>
  <c r="AF17" i="3"/>
  <c r="AG17" i="3" s="1"/>
  <c r="AG13" i="3"/>
  <c r="E88" i="6" l="1"/>
  <c r="E23" i="6"/>
  <c r="G18" i="6"/>
  <c r="G88" i="6"/>
  <c r="E72" i="6"/>
  <c r="G72" i="6"/>
  <c r="G64" i="6"/>
  <c r="G104" i="6"/>
  <c r="AG10" i="3"/>
  <c r="I18" i="6"/>
  <c r="I106" i="6" s="1"/>
  <c r="AF746" i="3"/>
  <c r="G106" i="6" l="1"/>
  <c r="E34" i="6"/>
  <c r="E80" i="6"/>
  <c r="E42" i="6"/>
  <c r="E64" i="6"/>
  <c r="E104" i="6"/>
  <c r="E18" i="6"/>
  <c r="AG746" i="3"/>
  <c r="E106" i="6" l="1"/>
</calcChain>
</file>

<file path=xl/sharedStrings.xml><?xml version="1.0" encoding="utf-8"?>
<sst xmlns="http://schemas.openxmlformats.org/spreadsheetml/2006/main" count="32453" uniqueCount="7238">
  <si>
    <t>NCS BEX Standard Query</t>
  </si>
  <si>
    <t>Amount</t>
  </si>
  <si>
    <t>Fiscal year/period</t>
  </si>
  <si>
    <t>JAN 2019</t>
  </si>
  <si>
    <t>FEB 2019</t>
  </si>
  <si>
    <t>MAR 2019</t>
  </si>
  <si>
    <t>Overall Result</t>
  </si>
  <si>
    <t>Activity</t>
  </si>
  <si>
    <t>Cost Center</t>
  </si>
  <si>
    <t>Order</t>
  </si>
  <si>
    <t>$</t>
  </si>
  <si>
    <t>816</t>
  </si>
  <si>
    <t>11150</t>
  </si>
  <si>
    <t>GAS ACQ &amp; PIPE SVCE</t>
  </si>
  <si>
    <t>816-04515</t>
  </si>
  <si>
    <t>WELLS EXPENSE-WELL EXP-AL'S POOL</t>
  </si>
  <si>
    <t>816-04520</t>
  </si>
  <si>
    <t>WELLS EXPENSE-WELL EXP-BRUER</t>
  </si>
  <si>
    <t>816-04525</t>
  </si>
  <si>
    <t>WELLS EXPENSE-WELL EXP-FLORA</t>
  </si>
  <si>
    <t>816-04530</t>
  </si>
  <si>
    <t>WELLS EXPENSE-WELL EXP-REICHHOLD</t>
  </si>
  <si>
    <t>11300</t>
  </si>
  <si>
    <t>GAS CONTROL</t>
  </si>
  <si>
    <t>816-04533</t>
  </si>
  <si>
    <t>WELLS EXPENSE-WELL EXP-SOUTH CALVIN</t>
  </si>
  <si>
    <t>11600</t>
  </si>
  <si>
    <t>MIST UGS</t>
  </si>
  <si>
    <t>818</t>
  </si>
  <si>
    <t>818-04395</t>
  </si>
  <si>
    <t>COMPRESSOR STATION EXPENSE-COMPR STATION</t>
  </si>
  <si>
    <t>818-04400</t>
  </si>
  <si>
    <t>818-04405</t>
  </si>
  <si>
    <t>818-04406</t>
  </si>
  <si>
    <t>820</t>
  </si>
  <si>
    <t>11100</t>
  </si>
  <si>
    <t>SYSTEM OPS</t>
  </si>
  <si>
    <t>820-01310</t>
  </si>
  <si>
    <t>MEASURE &amp; REGULATING EXP-MEASURING AND R</t>
  </si>
  <si>
    <t>11200</t>
  </si>
  <si>
    <t>GAS STORAGE OPS</t>
  </si>
  <si>
    <t>11700</t>
  </si>
  <si>
    <t>N MIST UGS</t>
  </si>
  <si>
    <t>15100</t>
  </si>
  <si>
    <t>ENGINEERING SVCES OR</t>
  </si>
  <si>
    <t>821</t>
  </si>
  <si>
    <t>821-04500</t>
  </si>
  <si>
    <t>PURIFICATION EXPENSE-PURIFICATION EXP</t>
  </si>
  <si>
    <t>832</t>
  </si>
  <si>
    <t>832-01295</t>
  </si>
  <si>
    <t>RESERVOIR MAINT-MAINTENANCE</t>
  </si>
  <si>
    <t>834</t>
  </si>
  <si>
    <t>834-01505</t>
  </si>
  <si>
    <t>Storage Maint. Expense of Comp. Equp</t>
  </si>
  <si>
    <t>840</t>
  </si>
  <si>
    <t>840-01630</t>
  </si>
  <si>
    <t>GAS STORAGE SUPER-SUPERVISION</t>
  </si>
  <si>
    <t>844</t>
  </si>
  <si>
    <t>844-04470</t>
  </si>
  <si>
    <t>LNG OPERATIONS-LNG GASCO</t>
  </si>
  <si>
    <t>844-04475</t>
  </si>
  <si>
    <t>LNG OPERATIONS-LNG NEWPORT</t>
  </si>
  <si>
    <t>844-04480</t>
  </si>
  <si>
    <t>LNG OPERATIONS-LNG SUPERVISION GASCO</t>
  </si>
  <si>
    <t>844-04485</t>
  </si>
  <si>
    <t>LNG OPERATIONS-LNG SUPERVISION NEWPORT</t>
  </si>
  <si>
    <t>11400</t>
  </si>
  <si>
    <t>NEWPORT LNG</t>
  </si>
  <si>
    <t>11500</t>
  </si>
  <si>
    <t>PORTLAND LNG</t>
  </si>
  <si>
    <t>11550</t>
  </si>
  <si>
    <t>CONSMR INFO-INTNT SR</t>
  </si>
  <si>
    <t>847</t>
  </si>
  <si>
    <t>847-04475</t>
  </si>
  <si>
    <t>LNG MAINTENANCE-LNG NEWPORT</t>
  </si>
  <si>
    <t>847-04470</t>
  </si>
  <si>
    <t>LNG MAINTENANCE-LNG GASCO</t>
  </si>
  <si>
    <t>13100</t>
  </si>
  <si>
    <t>NETWORK CNTRL SYSTMS</t>
  </si>
  <si>
    <t>856</t>
  </si>
  <si>
    <t>856-01695</t>
  </si>
  <si>
    <t>TRNSMSN MAIN OPERATION EXP-VALVE MAINTEN</t>
  </si>
  <si>
    <t>14100</t>
  </si>
  <si>
    <t>TRANSMISSION</t>
  </si>
  <si>
    <t>856-01542</t>
  </si>
  <si>
    <t>TRNSMSN MAIN OPERATION EXP-GEOHAZARD INS</t>
  </si>
  <si>
    <t>856-01670</t>
  </si>
  <si>
    <t>TRNSMSN MAIN OPERATION EXP-TRAINING</t>
  </si>
  <si>
    <t>856-01675</t>
  </si>
  <si>
    <t>TRNSMSN MAIN OPERATION EXP-TRANS MAIN MA</t>
  </si>
  <si>
    <t>856-01676</t>
  </si>
  <si>
    <t>TRNSMSN MAIN OPERATION EXP-VEGETATION CO</t>
  </si>
  <si>
    <t>15505</t>
  </si>
  <si>
    <t>PIPELINE INTEGRITY</t>
  </si>
  <si>
    <t>856-01544</t>
  </si>
  <si>
    <t>TRNSMSN MAIN OPERATION EXP-GEOHAZARD REP</t>
  </si>
  <si>
    <t>15506</t>
  </si>
  <si>
    <t>CORE DISTRIB - OR</t>
  </si>
  <si>
    <t>863</t>
  </si>
  <si>
    <t>863-01680</t>
  </si>
  <si>
    <t>TRNSMSN MAIN MAINT EXP - N. MIST</t>
  </si>
  <si>
    <t>863-01675</t>
  </si>
  <si>
    <t>TRNSMSN MAIN MAINTENANCE EXP-TRANS MAIN</t>
  </si>
  <si>
    <t>870</t>
  </si>
  <si>
    <t>870-01630</t>
  </si>
  <si>
    <t>TRNSMSN MAIN SUPERVISION EXP-SUPERVISION</t>
  </si>
  <si>
    <t>870-04415</t>
  </si>
  <si>
    <t>TRNSMSN MAIN SUPERVISION EXP-GAS ACQ &amp; P</t>
  </si>
  <si>
    <t>83024</t>
  </si>
  <si>
    <t>ISF OPS &amp; OPTMZTN</t>
  </si>
  <si>
    <t>874</t>
  </si>
  <si>
    <t>874-01170</t>
  </si>
  <si>
    <t>DISTRB MAIN &amp; SERVICE OP EXP-EMERGENCY O</t>
  </si>
  <si>
    <t>874-01275</t>
  </si>
  <si>
    <t>DISTRB MAIN &amp; SERVICE OP EXP-MAIN &amp; SRVC</t>
  </si>
  <si>
    <t>874-01280</t>
  </si>
  <si>
    <t>DISTRB MAIN &amp; SERVICE OP EXP-MAINS</t>
  </si>
  <si>
    <t>874-01250</t>
  </si>
  <si>
    <t>DISTRB MAIN &amp; SERVICE OP EXP-LEAKAGE INS</t>
  </si>
  <si>
    <t>13510</t>
  </si>
  <si>
    <t>CUST FIELD SERVICES</t>
  </si>
  <si>
    <t>874-01180</t>
  </si>
  <si>
    <t>DISTRB MAIN &amp; SERVICE OP EXP-FIELD DATA</t>
  </si>
  <si>
    <t>874-02090</t>
  </si>
  <si>
    <t>DISTRB MAIN &amp; SERVICE OP EXP-DEFAULT</t>
  </si>
  <si>
    <t>874-01695</t>
  </si>
  <si>
    <t>DISTRB MAIN &amp; SERVICE OP EXP-VALVE MAINT</t>
  </si>
  <si>
    <t>14109</t>
  </si>
  <si>
    <t>CORE DISTRIB - WA</t>
  </si>
  <si>
    <t>874-01187</t>
  </si>
  <si>
    <t>DISTRB MAIN &amp; SERVICE OP EXP-FIELD METER</t>
  </si>
  <si>
    <t>874-01175</t>
  </si>
  <si>
    <t>15507</t>
  </si>
  <si>
    <t>PERIMETER DISTRIBUT</t>
  </si>
  <si>
    <t>15509</t>
  </si>
  <si>
    <t>CONTRACT SERVICES</t>
  </si>
  <si>
    <t>15520</t>
  </si>
  <si>
    <t>COMPLIANCE SERVICES</t>
  </si>
  <si>
    <t>16200</t>
  </si>
  <si>
    <t>STORES</t>
  </si>
  <si>
    <t>874-12345</t>
  </si>
  <si>
    <t>DISTRB MAIN &amp; SERVICE OP EXP-STORES OH C</t>
  </si>
  <si>
    <t>875</t>
  </si>
  <si>
    <t>875-01125</t>
  </si>
  <si>
    <t>DISTRB MSRE&amp; RGLTNG EXP-DIST REG INSPECT</t>
  </si>
  <si>
    <t>875-01545</t>
  </si>
  <si>
    <t>DISTRB MSRE&amp; RGLTNG EXP-REGULATOR OPERAT</t>
  </si>
  <si>
    <t>875-04420</t>
  </si>
  <si>
    <t>DISTRB MSRE&amp; RGLTNG EXP-GAS QUALITY EQUI</t>
  </si>
  <si>
    <t>875-01645</t>
  </si>
  <si>
    <t>DISTRB MSRE&amp; RGLTNG EXP-TELEMETERING OPE</t>
  </si>
  <si>
    <t>16100</t>
  </si>
  <si>
    <t>FACILITIES MGMNT</t>
  </si>
  <si>
    <t>16115</t>
  </si>
  <si>
    <t>PARKROSE- FACILITIES</t>
  </si>
  <si>
    <t>877</t>
  </si>
  <si>
    <t>877-01040</t>
  </si>
  <si>
    <t>DISTRB MSRE &amp; RGLTNG EXP-CG-CITY GATE ME</t>
  </si>
  <si>
    <t>877-01480</t>
  </si>
  <si>
    <t>DISTRB MSRE &amp; RGLTNG EXP-CG-ODORANT TRAN</t>
  </si>
  <si>
    <t>877-01485</t>
  </si>
  <si>
    <t>DISTRB MSRE &amp; RGLTNG EXP-CG-ODORIZER OPE</t>
  </si>
  <si>
    <t>877-01490</t>
  </si>
  <si>
    <t>DISTRB MSRE &amp; RGLTNG EXP-CG-ODORIZING EQ</t>
  </si>
  <si>
    <t>877-01495</t>
  </si>
  <si>
    <t>DISTRB MSRE &amp; RGLTNG EXP-CG-ODOROMETER R</t>
  </si>
  <si>
    <t>11320</t>
  </si>
  <si>
    <t>FIELD SERVICES</t>
  </si>
  <si>
    <t>878</t>
  </si>
  <si>
    <t>878-01410</t>
  </si>
  <si>
    <t>DISTRB METER &amp; HOUSE RGLTR EXP-METER SET</t>
  </si>
  <si>
    <t>878-01430</t>
  </si>
  <si>
    <t>DISTRB METER &amp; HOUSE RGLTR EXP-METER TUR</t>
  </si>
  <si>
    <t>878-01470</t>
  </si>
  <si>
    <t>DISTRB METER &amp; HOUSE RGLTR EXP-MTR PRESS</t>
  </si>
  <si>
    <t>878-04655</t>
  </si>
  <si>
    <t>DISTRB METER &amp; HOUSE RGLTR EXP-INDUSTRIA</t>
  </si>
  <si>
    <t>878-01620</t>
  </si>
  <si>
    <t>DISTRB METER &amp; HOUSE RGLTR EXP-SERVICING</t>
  </si>
  <si>
    <t>878-01630</t>
  </si>
  <si>
    <t>DISTRB METER &amp; HOUSE RGLTR EXP-SUPERVISI</t>
  </si>
  <si>
    <t>878-01330</t>
  </si>
  <si>
    <t>DISTRB METER &amp; HOUSE RGLTR EXP-METER CHA</t>
  </si>
  <si>
    <t>879</t>
  </si>
  <si>
    <t>879-01620</t>
  </si>
  <si>
    <t>CUSTOMER INSTALLATION EXPENSES-SERVICING</t>
  </si>
  <si>
    <t>879-01625</t>
  </si>
  <si>
    <t>13400</t>
  </si>
  <si>
    <t>CUST CONTACT CENTER</t>
  </si>
  <si>
    <t>879-01505</t>
  </si>
  <si>
    <t>CUSTOMER INSTALLATION EXPENSES-OFFICE ST</t>
  </si>
  <si>
    <t>879-01170</t>
  </si>
  <si>
    <t>CUSTOMER INSTALLATION EXPENSES-EMERGENCY</t>
  </si>
  <si>
    <t>879-01630</t>
  </si>
  <si>
    <t>CUSTOMER INSTALLATION EXPENSES-SUPERVISI</t>
  </si>
  <si>
    <t>13520</t>
  </si>
  <si>
    <t>RESOURCE MGMT CTR</t>
  </si>
  <si>
    <t>879-12345</t>
  </si>
  <si>
    <t>CUSTOMER INSTALLATION EXPENSES-STORES OH</t>
  </si>
  <si>
    <t>880</t>
  </si>
  <si>
    <t>880-01070</t>
  </si>
  <si>
    <t>OTHER DISTRIBUTION EXPENSES-COMPUTER SYS</t>
  </si>
  <si>
    <t>880-01270</t>
  </si>
  <si>
    <t>OTHER DISTRIB EXP - UNION/PSHIP MEETING</t>
  </si>
  <si>
    <t>880-01315</t>
  </si>
  <si>
    <t>OTHER DISTRIBUTION EXPENSES-MEETINGS</t>
  </si>
  <si>
    <t>880-01440</t>
  </si>
  <si>
    <t>OTHER DISTRIBUTION EXPENSES-MISC MEETING</t>
  </si>
  <si>
    <t>880-01512</t>
  </si>
  <si>
    <t>OTHER DISTRIBUTION EXPENSES-OPERATOR QUA</t>
  </si>
  <si>
    <t>880-01580</t>
  </si>
  <si>
    <t>OTHER DISTRIBUTION EXPENSES-SAFETY MEETI</t>
  </si>
  <si>
    <t>880-01670</t>
  </si>
  <si>
    <t>OTHER DISTRIBUTION EXPENSES-TRAINING</t>
  </si>
  <si>
    <t>880-01680</t>
  </si>
  <si>
    <t>OTHER DISTRIBUTION EXPENSES-TRAVEL TIME</t>
  </si>
  <si>
    <t>11348</t>
  </si>
  <si>
    <t>MAJ ACCT SERV TEAM</t>
  </si>
  <si>
    <t>12359</t>
  </si>
  <si>
    <t>ENGINEERING SVCES WA</t>
  </si>
  <si>
    <t>880-01671</t>
  </si>
  <si>
    <t>OTHER DISTRIBUTION EXPENSES-OFFICE TRAIN</t>
  </si>
  <si>
    <t>880-01505</t>
  </si>
  <si>
    <t>OTHER DISTRIBUTION EXPENSES-OFFICE STAFF</t>
  </si>
  <si>
    <t>881</t>
  </si>
  <si>
    <t>16170</t>
  </si>
  <si>
    <t>THE DALLES - FACILIT</t>
  </si>
  <si>
    <t>881-01550</t>
  </si>
  <si>
    <t>DISTRB RENTS-RENTS</t>
  </si>
  <si>
    <t>51020</t>
  </si>
  <si>
    <t>LAND OVERHEAD</t>
  </si>
  <si>
    <t>885</t>
  </si>
  <si>
    <t>885-01630</t>
  </si>
  <si>
    <t>DISTRB MAINTENANCE SUPERVISION-SUPERVISI</t>
  </si>
  <si>
    <t>885-01505</t>
  </si>
  <si>
    <t>DISTRB MAINTENANCE SUPERVISION-OFFICE ST</t>
  </si>
  <si>
    <t>885-01633</t>
  </si>
  <si>
    <t>15400</t>
  </si>
  <si>
    <t>CODE COMPLIANCE</t>
  </si>
  <si>
    <t>15501</t>
  </si>
  <si>
    <t>DIR, UTILITY OPS</t>
  </si>
  <si>
    <t>885-01514</t>
  </si>
  <si>
    <t>DISTRB MAINTENANCE SUPERVISION-PIPELINE</t>
  </si>
  <si>
    <t>885-01670</t>
  </si>
  <si>
    <t>DISTRB MAINTENANCE SUPERVISION-TRAINING</t>
  </si>
  <si>
    <t>885-01195</t>
  </si>
  <si>
    <t>DISTRB MAINTENANCE FIELD SUPPORT</t>
  </si>
  <si>
    <t>15510</t>
  </si>
  <si>
    <t>OPS TECHNICAL SVCES</t>
  </si>
  <si>
    <t>41040</t>
  </si>
  <si>
    <t>ENT APPLICATIONS</t>
  </si>
  <si>
    <t>887</t>
  </si>
  <si>
    <t>887-73090</t>
  </si>
  <si>
    <t>DISTRB MAINTENANCE OF MAINS-DAMAGE W/O W</t>
  </si>
  <si>
    <t>887-01025</t>
  </si>
  <si>
    <t>DISTRB MAINTENANCE OF MAINS-CATHODIC PRO</t>
  </si>
  <si>
    <t>887-01285</t>
  </si>
  <si>
    <t>DISTRB MAINTENANCE OF MAINS-MAINS - BRID</t>
  </si>
  <si>
    <t>887-01287</t>
  </si>
  <si>
    <t>DISTRB MAINTENANCE OF MAINS-MAIN - HOUSE</t>
  </si>
  <si>
    <t>887-01290</t>
  </si>
  <si>
    <t>DISTRB MAINTENANCE OF MAINS-MAINS - OTHE</t>
  </si>
  <si>
    <t>887-01100</t>
  </si>
  <si>
    <t>DISTRB MAINTENANCE OF MAINS-DAMAGES TO M</t>
  </si>
  <si>
    <t>887-01518</t>
  </si>
  <si>
    <t>DISTRB MAINTENANCE OF MAINS-PLATTING COR</t>
  </si>
  <si>
    <t>887-01220</t>
  </si>
  <si>
    <t>DISTRB MAINTENANCE OF MAINS-HP MAINS - L</t>
  </si>
  <si>
    <t>887-12345</t>
  </si>
  <si>
    <t>DISTRB MAINTENANCE OF MAINS-STORES OH CL</t>
  </si>
  <si>
    <t>51010</t>
  </si>
  <si>
    <t>OCCUPATIONAL SAFETY</t>
  </si>
  <si>
    <t>889</t>
  </si>
  <si>
    <t>889-01125</t>
  </si>
  <si>
    <t>MAINT- MSRE REG STA EQUIP-GEN-DIST REG I</t>
  </si>
  <si>
    <t>889-01130</t>
  </si>
  <si>
    <t>MAINT- MSRE REG STA EQUIP-GEN-DIST REG P</t>
  </si>
  <si>
    <t>889-01140</t>
  </si>
  <si>
    <t>MAINT- MSRE REG STA EQUIP-GEN-DISTRICT R</t>
  </si>
  <si>
    <t>889-01145</t>
  </si>
  <si>
    <t>889-01155</t>
  </si>
  <si>
    <t>889-01640</t>
  </si>
  <si>
    <t>MAINT- MSRE REG STA EQUIP-GEN-TELEMETERI</t>
  </si>
  <si>
    <t>12011</t>
  </si>
  <si>
    <t>METER SHOP</t>
  </si>
  <si>
    <t>889-12345</t>
  </si>
  <si>
    <t>MAINT- MSRE REG STA EQUIP-GEN-STORES OH</t>
  </si>
  <si>
    <t>891</t>
  </si>
  <si>
    <t>891-01490</t>
  </si>
  <si>
    <t>MAINT- MSRE REG STA EQUIP-CG-ODORIZING E</t>
  </si>
  <si>
    <t>891-01525</t>
  </si>
  <si>
    <t>MAINT- MSRE REG STA EQUIP-CG-REG/GATE ST</t>
  </si>
  <si>
    <t>892</t>
  </si>
  <si>
    <t>892-01635</t>
  </si>
  <si>
    <t>MAINT- SERVICES-SVC RGLTR INSPECT</t>
  </si>
  <si>
    <t>892-01610</t>
  </si>
  <si>
    <t>MAINT- SERVICES-SERVICE - OTHER</t>
  </si>
  <si>
    <t>892-01073</t>
  </si>
  <si>
    <t>MAINT- SERVICES-CONSTRUCTION DEFECTS</t>
  </si>
  <si>
    <t>892-01603</t>
  </si>
  <si>
    <t>MAINT- SERVICES-SERVICE - HOUSEBOAT MAIN</t>
  </si>
  <si>
    <t>892-01605</t>
  </si>
  <si>
    <t>MAINT- SERVICES-SERVICE - LEAKAGE</t>
  </si>
  <si>
    <t>892-80600</t>
  </si>
  <si>
    <t>MAINT- SERVICES-Guard Posts</t>
  </si>
  <si>
    <t>893</t>
  </si>
  <si>
    <t>893-01165</t>
  </si>
  <si>
    <t>MAINT- MTRS AND HOUSE RGLTR-ELEC METER M</t>
  </si>
  <si>
    <t>893-01185</t>
  </si>
  <si>
    <t>MAINT- MTRS AND HOUSE RGLTR-FIELD METER</t>
  </si>
  <si>
    <t>893-01190</t>
  </si>
  <si>
    <t>893-01295</t>
  </si>
  <si>
    <t>MAINT- MTRS AND HOUSE RGLTR-MAINTENANCE</t>
  </si>
  <si>
    <t>893-01345</t>
  </si>
  <si>
    <t>MAINT- MTRS AND HOUSE RGLTR-METER PAINTI</t>
  </si>
  <si>
    <t>893-01350</t>
  </si>
  <si>
    <t>MAINT- MTRS AND HOUSE RGLTR-METER PROBLE</t>
  </si>
  <si>
    <t>893-01400</t>
  </si>
  <si>
    <t>MAINT- MTRS AND HOUSE RGLTR-METER REVISI</t>
  </si>
  <si>
    <t>893-01420</t>
  </si>
  <si>
    <t>MAINT- MTRS AND HOUSE RGLTR-METER SET MA</t>
  </si>
  <si>
    <t>893-01460</t>
  </si>
  <si>
    <t>MAINT- MTRS AND HOUSE RGLTR-MTR INS-ANNU</t>
  </si>
  <si>
    <t>893-01465</t>
  </si>
  <si>
    <t>MAINT- MTRS AND HOUSE RGLTR-MTR INST CAL</t>
  </si>
  <si>
    <t>893-01620</t>
  </si>
  <si>
    <t>MAINT- MTRS AND HOUSE RGLTR-SERVICING EX</t>
  </si>
  <si>
    <t>893-01340</t>
  </si>
  <si>
    <t>MAINT- MTRS AND HOUSE RGLTR-METER MAINT</t>
  </si>
  <si>
    <t>893-01375</t>
  </si>
  <si>
    <t>MAINT- MTRS AND HOUSE RGLTR-METER REPAIR</t>
  </si>
  <si>
    <t>893-01385</t>
  </si>
  <si>
    <t>893-01530</t>
  </si>
  <si>
    <t>MAINT- MTRS AND HOUSE RGLTR-REGUL REPAIR</t>
  </si>
  <si>
    <t>893-01535</t>
  </si>
  <si>
    <t>12012</t>
  </si>
  <si>
    <t>GENERAL MAINT</t>
  </si>
  <si>
    <t>893-01335</t>
  </si>
  <si>
    <t>MAINT- MTRS AND HOUSE RGLTR-METER FENCIN</t>
  </si>
  <si>
    <t>894</t>
  </si>
  <si>
    <t>894-02010</t>
  </si>
  <si>
    <t>MAIN-OTHR EQUIP-Unscheduled CNG Main Bi</t>
  </si>
  <si>
    <t>11800</t>
  </si>
  <si>
    <t>CNG MAINTENANCE</t>
  </si>
  <si>
    <t>894-01655</t>
  </si>
  <si>
    <t>MAINT- OTHR EQUIP - DISTRB-TOOL MAINT AN</t>
  </si>
  <si>
    <t>894-12345</t>
  </si>
  <si>
    <t>MAINT- OTHR EQUIP - STORES OH CLEARING</t>
  </si>
  <si>
    <t>901</t>
  </si>
  <si>
    <t>901-01630</t>
  </si>
  <si>
    <t>CUST ACCTS OP - SUPERVISION-SUPERVISION</t>
  </si>
  <si>
    <t>902</t>
  </si>
  <si>
    <t>902-01355</t>
  </si>
  <si>
    <t>CUST ACCTS OP - METER READING-METER READ</t>
  </si>
  <si>
    <t>902-01360</t>
  </si>
  <si>
    <t>903</t>
  </si>
  <si>
    <t>903-01620</t>
  </si>
  <si>
    <t>CUSTOMER RECORDS &amp; COLLECTIONS-SERVICING</t>
  </si>
  <si>
    <t>903-01010</t>
  </si>
  <si>
    <t>CUSTOMER RECORDS &amp; COLLECTIONS-BILLING G</t>
  </si>
  <si>
    <t>903-01170</t>
  </si>
  <si>
    <t>CUSTOMER RECORDS &amp; COLLECTIONS-EMERGENCY</t>
  </si>
  <si>
    <t>903-04280</t>
  </si>
  <si>
    <t>CUSTOMER RECORDS &amp; COLLECTIONS-GAS SVC-C</t>
  </si>
  <si>
    <t>903-01080</t>
  </si>
  <si>
    <t>CUSTOMER RECORDS &amp; COLLECTIONS-CREDIT TU</t>
  </si>
  <si>
    <t>13600</t>
  </si>
  <si>
    <t>ACCOUNT SERVICES</t>
  </si>
  <si>
    <t>903-01015</t>
  </si>
  <si>
    <t>903-01505</t>
  </si>
  <si>
    <t>CUSTOMER RECORDS &amp; COLLECTIONS-OFFICE ST</t>
  </si>
  <si>
    <t>42018</t>
  </si>
  <si>
    <t>OPERATIONAL ACCTG</t>
  </si>
  <si>
    <t>42030</t>
  </si>
  <si>
    <t>CASH MANAGEMENT</t>
  </si>
  <si>
    <t>904</t>
  </si>
  <si>
    <t>85410</t>
  </si>
  <si>
    <t>UNCOLL ACCOUNTS</t>
  </si>
  <si>
    <t>904-02595</t>
  </si>
  <si>
    <t>UNCOLLECTABLE ACCTS-UNCOLL ACCTS-RES</t>
  </si>
  <si>
    <t>904-02596</t>
  </si>
  <si>
    <t>UNCOLLECTABLE ACCTS-UNCOLL ACCTS-COML</t>
  </si>
  <si>
    <t>904-02597</t>
  </si>
  <si>
    <t>UNCOLLECTABLE ACCTS-UNCOLL ACCTS-IND</t>
  </si>
  <si>
    <t>904-02598</t>
  </si>
  <si>
    <t>904-02599</t>
  </si>
  <si>
    <t>SAP A/R BAD DEBT EXPENSE</t>
  </si>
  <si>
    <t>904-06176</t>
  </si>
  <si>
    <t>UNCOLLECTABLE ACCTS-WARM ADJUSTMENT</t>
  </si>
  <si>
    <t>904-06495</t>
  </si>
  <si>
    <t>UNCOLLECTABLE ACCTS-UNBILLED REVENUES</t>
  </si>
  <si>
    <t>907</t>
  </si>
  <si>
    <t>11410</t>
  </si>
  <si>
    <t>RES CONSUMER SERVICE</t>
  </si>
  <si>
    <t>907-01505</t>
  </si>
  <si>
    <t>CUSTOMER SERVICE SUPERVISION-OFFICE STAF</t>
  </si>
  <si>
    <t>908</t>
  </si>
  <si>
    <t>11325</t>
  </si>
  <si>
    <t>CUST SEG SRVC</t>
  </si>
  <si>
    <t>908-04660</t>
  </si>
  <si>
    <t>CUSTOMER ASSISTANCE EXPENSE-MAJ ENERGY S</t>
  </si>
  <si>
    <t>11330</t>
  </si>
  <si>
    <t>CUST ACQ MRKTG CONV</t>
  </si>
  <si>
    <t>908-01505</t>
  </si>
  <si>
    <t>CUSTOMER ASSISTANCE EXPENSE-OFFICE STAFF</t>
  </si>
  <si>
    <t>908-05015</t>
  </si>
  <si>
    <t>CUSTOMER ASSISTANCE EXPENSE-NEW CONSTRUC</t>
  </si>
  <si>
    <t>908-05020</t>
  </si>
  <si>
    <t>CUSTOMER ASSISTANCE EXPENSE-CONVERSION</t>
  </si>
  <si>
    <t>11370</t>
  </si>
  <si>
    <t>INTEG RESOURCE PLAN</t>
  </si>
  <si>
    <t>11420</t>
  </si>
  <si>
    <t>CUST EXPRNCE CONV</t>
  </si>
  <si>
    <t>908-04771</t>
  </si>
  <si>
    <t>CUSTOMER ASSISTANCE EXPENSE-CANCELLED WO</t>
  </si>
  <si>
    <t>11430</t>
  </si>
  <si>
    <t>CUST EXPRNCE NEW</t>
  </si>
  <si>
    <t>11515</t>
  </si>
  <si>
    <t>CUST ACQ MRKTG NEW</t>
  </si>
  <si>
    <t>11528</t>
  </si>
  <si>
    <t>WA ENERGY EFFICIENCY</t>
  </si>
  <si>
    <t>908-07399</t>
  </si>
  <si>
    <t>CUSTOMER ASSISTANCE EXPENSE-CONTRA ACCOU</t>
  </si>
  <si>
    <t>11529</t>
  </si>
  <si>
    <t>WA LOW INCOME EE</t>
  </si>
  <si>
    <t>908-07227</t>
  </si>
  <si>
    <t>CUSTOMER ASSISTANCE EXPENSE-C.A.P. REBAT</t>
  </si>
  <si>
    <t>908-07237</t>
  </si>
  <si>
    <t>CUSTOMER ASSISTANCE EXPENSE-C.A.P. ADMIN</t>
  </si>
  <si>
    <t>908-07247</t>
  </si>
  <si>
    <t>CUSTOMER ASSISTANCE EXPENSE-HSR</t>
  </si>
  <si>
    <t>908-07303</t>
  </si>
  <si>
    <t>CUSTOMER ASSISTANCE EXPENSE-ES FURN PGM</t>
  </si>
  <si>
    <t>11590</t>
  </si>
  <si>
    <t>OR LOW INCME WTHZN</t>
  </si>
  <si>
    <t>908-07203</t>
  </si>
  <si>
    <t>CUSTOMER ASSISTANCE EXPENSE-WX PGM ADMIN</t>
  </si>
  <si>
    <t>908-07257</t>
  </si>
  <si>
    <t>CUSTOMER ASSISTANCE EXPENSE-AUDIT &amp; INSP</t>
  </si>
  <si>
    <t>908-07606</t>
  </si>
  <si>
    <t>CUSTOMER ASSISTANCE EXPENSE-CUSTOMER ASS</t>
  </si>
  <si>
    <t>11595</t>
  </si>
  <si>
    <t>SMART ENERGY</t>
  </si>
  <si>
    <t>908-02972</t>
  </si>
  <si>
    <t>CUSTOMER ASSISTANCE EXPENSE-SM</t>
  </si>
  <si>
    <t>12339</t>
  </si>
  <si>
    <t>VANCOUVER CUST ACQ</t>
  </si>
  <si>
    <t>15491</t>
  </si>
  <si>
    <t>DIR, ACQUIRE CUSTOME</t>
  </si>
  <si>
    <t>45010</t>
  </si>
  <si>
    <t>STRATEGIC PLANNING</t>
  </si>
  <si>
    <t>908-04815</t>
  </si>
  <si>
    <t>CUSTOMER ASSISTANCE EXPENSE-MARKET R &amp; D</t>
  </si>
  <si>
    <t>909</t>
  </si>
  <si>
    <t>909-20000</t>
  </si>
  <si>
    <t>INFO &amp; INSTRUCTIONAL ADVRT-ADMIN / PAYRO</t>
  </si>
  <si>
    <t>909-21000</t>
  </si>
  <si>
    <t>INFO &amp; INSTRUCTIONAL ADVRT-BILL INSERTS</t>
  </si>
  <si>
    <t>909-23000</t>
  </si>
  <si>
    <t>INFO &amp; INSTRUCTIONAL ADVRT-UTILITY INFOR</t>
  </si>
  <si>
    <t>909-24000</t>
  </si>
  <si>
    <t>INFO &amp; INSTRUCTIONAL ADVRT-FALL COMMUNIC</t>
  </si>
  <si>
    <t>909-26000</t>
  </si>
  <si>
    <t>INFO &amp; INSTRUCTIONAL ADVRT-CORPORATE IMA</t>
  </si>
  <si>
    <t>909-28000</t>
  </si>
  <si>
    <t>INFO &amp; INSTRUCTIONAL ADVRT-SAFETY INFORM</t>
  </si>
  <si>
    <t>910</t>
  </si>
  <si>
    <t>910-01505</t>
  </si>
  <si>
    <t>MISC CUSTOMER SERVICE-OFFICE STAFFING &amp;</t>
  </si>
  <si>
    <t>911</t>
  </si>
  <si>
    <t>11540</t>
  </si>
  <si>
    <t>CONSR RELATIONS-EVT</t>
  </si>
  <si>
    <t>911-04855</t>
  </si>
  <si>
    <t>SALES SUPERVISION EXPENSE-PROMOTIONS</t>
  </si>
  <si>
    <t>912</t>
  </si>
  <si>
    <t>912-01505</t>
  </si>
  <si>
    <t>DEMONSTRATION &amp; SELLING EXP-OFFICE STAFF</t>
  </si>
  <si>
    <t>912-02966</t>
  </si>
  <si>
    <t>DEMONSTRATION &amp; SELLING EXP-NON RECOVERA</t>
  </si>
  <si>
    <t>912-04940</t>
  </si>
  <si>
    <t>DEMONSTRATION &amp; SELLING EXP-CIVIC RELATI</t>
  </si>
  <si>
    <t>912-05015</t>
  </si>
  <si>
    <t>DEMONSTRATION &amp; SELLING EXP-NEW CONSTRUC</t>
  </si>
  <si>
    <t>912-05020</t>
  </si>
  <si>
    <t>DEMONSTRATION &amp; SELLING EXP-CONVERSION</t>
  </si>
  <si>
    <t>912-05025</t>
  </si>
  <si>
    <t>DEMO &amp; SELL EXP-Amort Singl Fam Conv Cos</t>
  </si>
  <si>
    <t>912-01215</t>
  </si>
  <si>
    <t>DEMONSTRATION &amp; SELLING EXP-HOME SHOWS</t>
  </si>
  <si>
    <t>912-01315</t>
  </si>
  <si>
    <t>DEMONSTRATION &amp; SELLING EXP-MEETINGS</t>
  </si>
  <si>
    <t>912-04765</t>
  </si>
  <si>
    <t>DEMONSTRATION &amp; SELLING EXP-4TH FLOOR SU</t>
  </si>
  <si>
    <t>912-04858</t>
  </si>
  <si>
    <t>DEMONSTRATION &amp; SELLING EXP-PROMOTIONAL</t>
  </si>
  <si>
    <t>912-04865</t>
  </si>
  <si>
    <t>DEMONSTRATION &amp; SELLING EXP-SHOW OF HOME</t>
  </si>
  <si>
    <t>912-04870</t>
  </si>
  <si>
    <t>DEMONSTRATION &amp; SELLING EXP-STREET OF DR</t>
  </si>
  <si>
    <t>52010</t>
  </si>
  <si>
    <t>PUB POLICY &amp; GVRM AF</t>
  </si>
  <si>
    <t>79000</t>
  </si>
  <si>
    <t>GEN ADMIN STAFF</t>
  </si>
  <si>
    <t>85230</t>
  </si>
  <si>
    <t>MULTI FAMILY HOUSING</t>
  </si>
  <si>
    <t>912-02666</t>
  </si>
  <si>
    <t>DEMO &amp; SELL EXP - Non Recov Indiv Meter</t>
  </si>
  <si>
    <t>913</t>
  </si>
  <si>
    <t>913-20000</t>
  </si>
  <si>
    <t>ADVERTISING EXPENSES-ADMIN / PAYROLL</t>
  </si>
  <si>
    <t>913-26000</t>
  </si>
  <si>
    <t>ADVERTISING EXPENSES-CORPORATE IMAGE &amp; M</t>
  </si>
  <si>
    <t>921</t>
  </si>
  <si>
    <t>921-01505</t>
  </si>
  <si>
    <t>OFFICE STAFFING &amp; EXPENSE-OFFICE STAFFIN</t>
  </si>
  <si>
    <t>921-02966</t>
  </si>
  <si>
    <t>OFFICE STAFFING &amp; EXPENSE-NON RECOVERABL</t>
  </si>
  <si>
    <t>921-04935</t>
  </si>
  <si>
    <t>OFFICE STAFFING &amp; EXPENSE-CIVIC EXPENSES</t>
  </si>
  <si>
    <t>921-02588</t>
  </si>
  <si>
    <t>OFFICE STAFFING &amp; EXPENSE-TELECOM ADMINI</t>
  </si>
  <si>
    <t>921-04720</t>
  </si>
  <si>
    <t>OFFICE STAFFING &amp; EXPENSE-NT SYSTEMS SUP</t>
  </si>
  <si>
    <t>921-04735</t>
  </si>
  <si>
    <t>OFFICE STAFFING &amp; EXPENSE-SYS NETWORK AD</t>
  </si>
  <si>
    <t>921-04755</t>
  </si>
  <si>
    <t>OFFICE STAFFING &amp; EXPENSE-UNIX HWARE &amp; S</t>
  </si>
  <si>
    <t>921-05020</t>
  </si>
  <si>
    <t>OFFICE STAFFING &amp; EXPENSE-TELECOM OPERAT</t>
  </si>
  <si>
    <t>921-04280</t>
  </si>
  <si>
    <t>OFFICE STAFFING &amp; EXPENSE-GAS SVC-CR &amp; C</t>
  </si>
  <si>
    <t>13525</t>
  </si>
  <si>
    <t>BUSINESS SYSTEMS</t>
  </si>
  <si>
    <t>921-02463</t>
  </si>
  <si>
    <t>OFFICE STAFFING &amp; EXP-Employee Parking</t>
  </si>
  <si>
    <t>15410</t>
  </si>
  <si>
    <t>EE PROTECTION EQUIP</t>
  </si>
  <si>
    <t>921-01591</t>
  </si>
  <si>
    <t>OFFICE STAFFING &amp; EXPENSE- FR CLOTHING</t>
  </si>
  <si>
    <t>921-01592</t>
  </si>
  <si>
    <t>OFFICE STAFFING &amp; EXPENSE - BOOTS</t>
  </si>
  <si>
    <t>921-01593</t>
  </si>
  <si>
    <t>OFFICE STAFFING &amp; EXPENSE- EYEWEAR</t>
  </si>
  <si>
    <t>15492</t>
  </si>
  <si>
    <t>DIR, UTILITY SVCS</t>
  </si>
  <si>
    <t>15508</t>
  </si>
  <si>
    <t>BUSINESS ANALYSIS</t>
  </si>
  <si>
    <t>16000</t>
  </si>
  <si>
    <t>250TAYLOR-FACILITIES</t>
  </si>
  <si>
    <t>16105</t>
  </si>
  <si>
    <t>MTSCOTT - FACILITIES</t>
  </si>
  <si>
    <t>16139</t>
  </si>
  <si>
    <t>VANCOUVER - FACILITI</t>
  </si>
  <si>
    <t>16145</t>
  </si>
  <si>
    <t>SUNSET - FACILITIES</t>
  </si>
  <si>
    <t>16150</t>
  </si>
  <si>
    <t>ALBANY - FACILITIES</t>
  </si>
  <si>
    <t>16155</t>
  </si>
  <si>
    <t>CENTRAL - FACILITIES</t>
  </si>
  <si>
    <t>921-06600</t>
  </si>
  <si>
    <t>Inventory Differences</t>
  </si>
  <si>
    <t>16201</t>
  </si>
  <si>
    <t>STORES OBS INV</t>
  </si>
  <si>
    <t>16300</t>
  </si>
  <si>
    <t>PURCHASING</t>
  </si>
  <si>
    <t>16400</t>
  </si>
  <si>
    <t>OFFICE SERVICES</t>
  </si>
  <si>
    <t>921-04920</t>
  </si>
  <si>
    <t>OFFICE STAFFING &amp; EXPENSE-CONTRACT DEL S</t>
  </si>
  <si>
    <t>921-04925</t>
  </si>
  <si>
    <t>OFFICE STAFFING &amp; EXPENSE-COPY CENTER</t>
  </si>
  <si>
    <t>921-04930</t>
  </si>
  <si>
    <t>OFFICE STAFFING &amp; EXPENSE-MAIL ROOM</t>
  </si>
  <si>
    <t>31100</t>
  </si>
  <si>
    <t>EMPLOYMENT</t>
  </si>
  <si>
    <t>31200</t>
  </si>
  <si>
    <t>DRUG &amp; ALCOHOL</t>
  </si>
  <si>
    <t>921-04560</t>
  </si>
  <si>
    <t>OFFICE STAFFING &amp; EXPENSE-DRUG &amp; ALCOHOL</t>
  </si>
  <si>
    <t>31300</t>
  </si>
  <si>
    <t>EE&amp;LABOR RELATIONS</t>
  </si>
  <si>
    <t>921-04590</t>
  </si>
  <si>
    <t>OFFICE STAFFING &amp; EXPENSE-INDUSTRIAL REL</t>
  </si>
  <si>
    <t>32000</t>
  </si>
  <si>
    <t>BENEFITS</t>
  </si>
  <si>
    <t>33000</t>
  </si>
  <si>
    <t>PAYROLL</t>
  </si>
  <si>
    <t>34000</t>
  </si>
  <si>
    <t>OD &amp; TRAINING</t>
  </si>
  <si>
    <t>921-01670</t>
  </si>
  <si>
    <t>OFFICE STAFFING &amp; EXPENSE-TRAINING</t>
  </si>
  <si>
    <t>921-01672</t>
  </si>
  <si>
    <t>OFFICE STAFFING &amp; EXPENSE-LEADERSHIP DEV</t>
  </si>
  <si>
    <t>921-04536</t>
  </si>
  <si>
    <t>OFFICE STAFFING &amp; EXPENSE-CAREER DEVELOP</t>
  </si>
  <si>
    <t>921-04945</t>
  </si>
  <si>
    <t>OFFICE STAFFING &amp; EXPENSE-DIVERSITY COUN</t>
  </si>
  <si>
    <t>921-04950</t>
  </si>
  <si>
    <t>OFFICE STAFFING &amp; EXPENSE-WOMEN'S NETWOR</t>
  </si>
  <si>
    <t>34500</t>
  </si>
  <si>
    <t>CO SUPPORTED ACTIONS</t>
  </si>
  <si>
    <t>921-01500</t>
  </si>
  <si>
    <t>OFFICE STAFFING &amp; EXPENSE-OFFICE MAINTEN</t>
  </si>
  <si>
    <t>41010</t>
  </si>
  <si>
    <t>INF SECUR COMP &amp; QA</t>
  </si>
  <si>
    <t>921-04760</t>
  </si>
  <si>
    <t>OFFICE STAFFING &amp; EXPENSE-CYBERSECURITY</t>
  </si>
  <si>
    <t>41020</t>
  </si>
  <si>
    <t>INFRASTRUCTURE</t>
  </si>
  <si>
    <t>921-01596</t>
  </si>
  <si>
    <t>OFFICE STAFFING &amp; EXPENSE-SAP EXPENSES</t>
  </si>
  <si>
    <t>921-04700</t>
  </si>
  <si>
    <t>OFFICE STAFFING &amp; EXPENSE-DATA ADMINISTR</t>
  </si>
  <si>
    <t>921-04705</t>
  </si>
  <si>
    <t>OFFICE STAFFING &amp; EXPENSE-DESKTOP INSTAL</t>
  </si>
  <si>
    <t>921-04750</t>
  </si>
  <si>
    <t>OFFICE STAFFING &amp; EXPENSE-TECH SUPPORT E</t>
  </si>
  <si>
    <t>921-04710</t>
  </si>
  <si>
    <t>OFFICE STAFFING &amp; EXPENSE-INFO MGMT</t>
  </si>
  <si>
    <t>41050</t>
  </si>
  <si>
    <t>IT&amp;S LEADERSHIP TEAM</t>
  </si>
  <si>
    <t>41060</t>
  </si>
  <si>
    <t>IT CUSTOMER SERVICE</t>
  </si>
  <si>
    <t>41070</t>
  </si>
  <si>
    <t>ENT ARCHITECTURE</t>
  </si>
  <si>
    <t>41080</t>
  </si>
  <si>
    <t>DELIVERY SERVICES</t>
  </si>
  <si>
    <t>42010</t>
  </si>
  <si>
    <t>ACCOUNTING</t>
  </si>
  <si>
    <t>42012</t>
  </si>
  <si>
    <t>SARBANES OXLEY</t>
  </si>
  <si>
    <t>921-02553</t>
  </si>
  <si>
    <t>OFFICE STAFFING &amp; EXPENSE-SARBANES OXLEY</t>
  </si>
  <si>
    <t>42014</t>
  </si>
  <si>
    <t>SEC REPORTING</t>
  </si>
  <si>
    <t>42016</t>
  </si>
  <si>
    <t>GAS ACCOUNTING</t>
  </si>
  <si>
    <t>42020</t>
  </si>
  <si>
    <t>TAX</t>
  </si>
  <si>
    <t>42040</t>
  </si>
  <si>
    <t>MID OFFICE</t>
  </si>
  <si>
    <t>42050</t>
  </si>
  <si>
    <t>CAPITAL ACCOUNTING</t>
  </si>
  <si>
    <t>43010</t>
  </si>
  <si>
    <t>BUSINESS DEVELOPMENT</t>
  </si>
  <si>
    <t>44010</t>
  </si>
  <si>
    <t>FIN PLANNING &amp; BUDGE</t>
  </si>
  <si>
    <t>46010</t>
  </si>
  <si>
    <t>CORP SECRETARY</t>
  </si>
  <si>
    <t>921-02930</t>
  </si>
  <si>
    <t>LEGAL WORK - BOARD</t>
  </si>
  <si>
    <t>46020</t>
  </si>
  <si>
    <t>SHAREHOLDER SVCS</t>
  </si>
  <si>
    <t>46030</t>
  </si>
  <si>
    <t>CORP ETHICS &amp; COMPL</t>
  </si>
  <si>
    <t>48010</t>
  </si>
  <si>
    <t>INVESTOR RELATIONS</t>
  </si>
  <si>
    <t>921-01560</t>
  </si>
  <si>
    <t>OFFICE STAFFING &amp; EXPENSE-SAF REPR RECOG</t>
  </si>
  <si>
    <t>921-01590</t>
  </si>
  <si>
    <t>OFFICE STAFFING &amp; EXPENSE-SAFETY SAL/EXP</t>
  </si>
  <si>
    <t>921-01700</t>
  </si>
  <si>
    <t>OFFICE STAFFING &amp; EXPENSE-VEH SAFETY MGT</t>
  </si>
  <si>
    <t>51045</t>
  </si>
  <si>
    <t>BUSINESS CONTINUITY</t>
  </si>
  <si>
    <t>921-01207</t>
  </si>
  <si>
    <t>OFFICE STAFFING &amp; EXPENSE-HOMELAND SECUR</t>
  </si>
  <si>
    <t>51050</t>
  </si>
  <si>
    <t>CORPORATE SECURITY</t>
  </si>
  <si>
    <t>51060</t>
  </si>
  <si>
    <t>PROJECT OFFICE</t>
  </si>
  <si>
    <t>51065</t>
  </si>
  <si>
    <t>CLAIMS OVERHEAD</t>
  </si>
  <si>
    <t>52020</t>
  </si>
  <si>
    <t>COMM &amp; CIVIC AFFAIRS</t>
  </si>
  <si>
    <t>52040</t>
  </si>
  <si>
    <t>CORPORATE COMMUNICAT</t>
  </si>
  <si>
    <t>921-01595</t>
  </si>
  <si>
    <t>OFFICE STAFFING &amp; EXPENSE-SAFETY SHOES</t>
  </si>
  <si>
    <t>53010</t>
  </si>
  <si>
    <t>REGULATORY AFFAIRS</t>
  </si>
  <si>
    <t>54010</t>
  </si>
  <si>
    <t>LEGAL</t>
  </si>
  <si>
    <t>921-05295</t>
  </si>
  <si>
    <t>OFFICE STAFFING &amp; EXPENSE-MISC UTILITY</t>
  </si>
  <si>
    <t>921-05297</t>
  </si>
  <si>
    <t>OFFICE STAFFING &amp; EXPENSE-N. Mist EPC</t>
  </si>
  <si>
    <t>54020</t>
  </si>
  <si>
    <t>LEGAL FEES BIZ DEVEL</t>
  </si>
  <si>
    <t>921-05328</t>
  </si>
  <si>
    <t>OFFICE STAFFING &amp; EXPENSE-BUSINESS DEVEL</t>
  </si>
  <si>
    <t>54030</t>
  </si>
  <si>
    <t>CORP SEC LEGAL FEES</t>
  </si>
  <si>
    <t>921-05270</t>
  </si>
  <si>
    <t>OFFICE STAFFING &amp; EXPENSE-FEDERAL REGULA</t>
  </si>
  <si>
    <t>921-05276</t>
  </si>
  <si>
    <t>OFFICE STAFFING &amp; EXPENSE-EXEC BENEFIT P</t>
  </si>
  <si>
    <t>921-05290</t>
  </si>
  <si>
    <t>OFFICE STAFFING &amp; EXPENSE-CORP. SPECIAL</t>
  </si>
  <si>
    <t>921-05291</t>
  </si>
  <si>
    <t>SEC reporting expenses</t>
  </si>
  <si>
    <t>54040</t>
  </si>
  <si>
    <t>LEGAL FEES - HR</t>
  </si>
  <si>
    <t>921-05282</t>
  </si>
  <si>
    <t>OFFICE STAFFING &amp; EXP-EE MATTERS BUCHANA</t>
  </si>
  <si>
    <t>921-05284</t>
  </si>
  <si>
    <t>EMPLOYEE BENEFIT PLANS - DWT</t>
  </si>
  <si>
    <t>921-05286</t>
  </si>
  <si>
    <t>OFFICE STAFFING &amp; EXP-LABOR MATRS STOEL</t>
  </si>
  <si>
    <t>921-05316</t>
  </si>
  <si>
    <t>OFFICE STAFFING &amp; EXPENSE-MISC LITIGATIO</t>
  </si>
  <si>
    <t>54050</t>
  </si>
  <si>
    <t>LEGAL FEES - RATES</t>
  </si>
  <si>
    <t>921-05260</t>
  </si>
  <si>
    <t>OFFICE STAFFING &amp; EXPENSE-REAL PROPERTY</t>
  </si>
  <si>
    <t>921-05265</t>
  </si>
  <si>
    <t>OFFICE STAFFING &amp; EXPENSE-STATE REGULATI</t>
  </si>
  <si>
    <t>921-05268</t>
  </si>
  <si>
    <t>OFFICE STAFFING &amp; EXPENSE-CANADIAN REGUL</t>
  </si>
  <si>
    <t>54060</t>
  </si>
  <si>
    <t>LEGAL FEES - RISK</t>
  </si>
  <si>
    <t>921-02950</t>
  </si>
  <si>
    <t>LEGAL WORK - 23rd &amp; Glisan Incident</t>
  </si>
  <si>
    <t>921-05264</t>
  </si>
  <si>
    <t>OFFICE STAFFING &amp; EXP-FRANCHISE GENERAL</t>
  </si>
  <si>
    <t>921-05300</t>
  </si>
  <si>
    <t>Legal Environmental</t>
  </si>
  <si>
    <t>921-05320</t>
  </si>
  <si>
    <t>OFFICE STAFFING &amp; EXPENSE-CONTACTS</t>
  </si>
  <si>
    <t>921-05346</t>
  </si>
  <si>
    <t>OFFICE STAFFING &amp; EXPENSE-GAS SUPPLY</t>
  </si>
  <si>
    <t>54070</t>
  </si>
  <si>
    <t>CORP SEC TAX</t>
  </si>
  <si>
    <t>921-05312</t>
  </si>
  <si>
    <t>Tax</t>
  </si>
  <si>
    <t>54080</t>
  </si>
  <si>
    <t>LEGAL FEES GAS SPLY</t>
  </si>
  <si>
    <t>54100</t>
  </si>
  <si>
    <t>LEGAL - SPECIAL PROJ</t>
  </si>
  <si>
    <t>55010</t>
  </si>
  <si>
    <t>ENV POLICY AND SUSTN</t>
  </si>
  <si>
    <t>60101</t>
  </si>
  <si>
    <t>SHARED SERVICES OFFS</t>
  </si>
  <si>
    <t>921-06041</t>
  </si>
  <si>
    <t>NW ENERGY</t>
  </si>
  <si>
    <t>60102</t>
  </si>
  <si>
    <t>ACCOUNTING, TAX</t>
  </si>
  <si>
    <t>60114</t>
  </si>
  <si>
    <t>INFORMATION SRVS</t>
  </si>
  <si>
    <t>71000</t>
  </si>
  <si>
    <t>PRESIDENT &amp; CEO</t>
  </si>
  <si>
    <t>72000</t>
  </si>
  <si>
    <t>FORMER CEO</t>
  </si>
  <si>
    <t>72500</t>
  </si>
  <si>
    <t>INTERNAL AUDITING</t>
  </si>
  <si>
    <t>72700</t>
  </si>
  <si>
    <t>VP, UTILITY OPERATIO</t>
  </si>
  <si>
    <t>73000</t>
  </si>
  <si>
    <t>SVP UTIL &amp; CHF MKTG</t>
  </si>
  <si>
    <t>73100</t>
  </si>
  <si>
    <t>VP, UTILITY SERVICES</t>
  </si>
  <si>
    <t>73600</t>
  </si>
  <si>
    <t>VP &amp; CORPORATE SECTY</t>
  </si>
  <si>
    <t>74000</t>
  </si>
  <si>
    <t>CHIEF FINANCIAL OFFI</t>
  </si>
  <si>
    <t>74500</t>
  </si>
  <si>
    <t>CONTROLLER</t>
  </si>
  <si>
    <t>74900</t>
  </si>
  <si>
    <t>VP, I.T. &amp; CIO</t>
  </si>
  <si>
    <t>75500</t>
  </si>
  <si>
    <t>VP, PUBLIC AFFAIRS</t>
  </si>
  <si>
    <t>76000</t>
  </si>
  <si>
    <t>SR VP &amp; GEN COUNSEL</t>
  </si>
  <si>
    <t>77000</t>
  </si>
  <si>
    <t>SR VP, CHF ADMIN OFF</t>
  </si>
  <si>
    <t>78000</t>
  </si>
  <si>
    <t>VP, BUSINESS DEVELOP</t>
  </si>
  <si>
    <t>79002</t>
  </si>
  <si>
    <t>OFFICERS PAYROLL</t>
  </si>
  <si>
    <t>79003</t>
  </si>
  <si>
    <t>SENIOR DIRECTORS</t>
  </si>
  <si>
    <t>83030</t>
  </si>
  <si>
    <t>GENERAL CORPORATE</t>
  </si>
  <si>
    <t>84089</t>
  </si>
  <si>
    <t>SHARED SERVICES OH</t>
  </si>
  <si>
    <t>85110</t>
  </si>
  <si>
    <t>KEY GOALS</t>
  </si>
  <si>
    <t>921-02365</t>
  </si>
  <si>
    <t>OFFICE STAFFING &amp; EXPENSE-KEY GOALS BONU</t>
  </si>
  <si>
    <t>85120</t>
  </si>
  <si>
    <t>PERFORMANCE</t>
  </si>
  <si>
    <t>921-02475</t>
  </si>
  <si>
    <t>OFFICE STAFFING &amp; EXPENSE-PERFORMANCE BO</t>
  </si>
  <si>
    <t>85390</t>
  </si>
  <si>
    <t>LTIP</t>
  </si>
  <si>
    <t>921-02476</t>
  </si>
  <si>
    <t>85700</t>
  </si>
  <si>
    <t>BUDGET CONTINGENCY</t>
  </si>
  <si>
    <t>85710</t>
  </si>
  <si>
    <t>STRATEGIC PROJECTS</t>
  </si>
  <si>
    <t>922</t>
  </si>
  <si>
    <t>922-02426</t>
  </si>
  <si>
    <t>ADMIN EXPENSE TRANSFER-GILL RANCH OVERHE</t>
  </si>
  <si>
    <t>84099</t>
  </si>
  <si>
    <t>ADMIN TRANSFER</t>
  </si>
  <si>
    <t>922-02010</t>
  </si>
  <si>
    <t>ADMIN EXPENSE TRANSFER-ADMIN EXPENSE TRA</t>
  </si>
  <si>
    <t>922-09935</t>
  </si>
  <si>
    <t>Admin Transfer - SERP/ESRIP Expense</t>
  </si>
  <si>
    <t>85310</t>
  </si>
  <si>
    <t>CREDIT FOR PAYRL TAX</t>
  </si>
  <si>
    <t>922-03180</t>
  </si>
  <si>
    <t>ADMIN EXPENSE TRANSFER-TAXES-PAYROLL</t>
  </si>
  <si>
    <t>924</t>
  </si>
  <si>
    <t>51025</t>
  </si>
  <si>
    <t>INSURANCE</t>
  </si>
  <si>
    <t>924-02380</t>
  </si>
  <si>
    <t>PROPERTY INSURANCE-LIABILITY INSURANCE</t>
  </si>
  <si>
    <t>925</t>
  </si>
  <si>
    <t>925-01505</t>
  </si>
  <si>
    <t>INJURIES &amp; DAMAGES-OFFICE STAFFING &amp; EXP</t>
  </si>
  <si>
    <t>925-02455</t>
  </si>
  <si>
    <t>INJURIES &amp; DAMAGES-OTHER INSURANCE</t>
  </si>
  <si>
    <t>51030</t>
  </si>
  <si>
    <t>CLAIMS ACCRUALS</t>
  </si>
  <si>
    <t>925-04985</t>
  </si>
  <si>
    <t>INJURIES &amp; DAMAGES-OPER CLAIMS COSTS</t>
  </si>
  <si>
    <t>925-02966</t>
  </si>
  <si>
    <t>NON-RECOVERABLE - INJURIES &amp; DAMAGES</t>
  </si>
  <si>
    <t>925-04980</t>
  </si>
  <si>
    <t>INJURIES &amp; DAMAGES-EXTRAORDINARY CLAIMS</t>
  </si>
  <si>
    <t>926</t>
  </si>
  <si>
    <t>926-01590</t>
  </si>
  <si>
    <t>EMPLOYEE PENSIONS AND BENEFITS-SAFETY SA</t>
  </si>
  <si>
    <t>926-01505</t>
  </si>
  <si>
    <t>EMPLOYEE PENSIONS AND BENEFITS-OFFICE ST</t>
  </si>
  <si>
    <t>926-04560</t>
  </si>
  <si>
    <t>EMPLOYEE PENSIONS AND BENEFITS-DRUG &amp; AL</t>
  </si>
  <si>
    <t>926-04590</t>
  </si>
  <si>
    <t>EMPLOYEE PENSIONS AND BENEFITS-INDUSTRIA</t>
  </si>
  <si>
    <t>926-02200</t>
  </si>
  <si>
    <t>EMPLOYEE PENSIONS AND BENEFITS-EMPLOYEE</t>
  </si>
  <si>
    <t>32500</t>
  </si>
  <si>
    <t>TRIMET TICKET-TUIT R</t>
  </si>
  <si>
    <t>926-02593</t>
  </si>
  <si>
    <t>EMPLOYEE PENSIONS AND BENEFITS-TRIMET</t>
  </si>
  <si>
    <t>926-04625</t>
  </si>
  <si>
    <t>EMPLOYEE PENSIONS AND BENEFITS-TUITION R</t>
  </si>
  <si>
    <t>35000</t>
  </si>
  <si>
    <t>DATA &amp; PROJ MGMT</t>
  </si>
  <si>
    <t>926-01560</t>
  </si>
  <si>
    <t>EMPLOYEE PENSIONS AND BENEFITS-SAF REPR</t>
  </si>
  <si>
    <t>926-01595</t>
  </si>
  <si>
    <t>EMPLOYEE PENSIONS AND BENEFITS-SAFETY SH</t>
  </si>
  <si>
    <t>85240</t>
  </si>
  <si>
    <t>PENSION BALANCING-OR</t>
  </si>
  <si>
    <t>926-09940</t>
  </si>
  <si>
    <t>EPB - Emp Pen Bal - Service Costs</t>
  </si>
  <si>
    <t>926-09945</t>
  </si>
  <si>
    <t>EPB - Emp Pen Bal - NonService Component</t>
  </si>
  <si>
    <t>85350</t>
  </si>
  <si>
    <t>FAS 87</t>
  </si>
  <si>
    <t>926-09920</t>
  </si>
  <si>
    <t>EPB - Pension-QP - NonService Components</t>
  </si>
  <si>
    <t>85370</t>
  </si>
  <si>
    <t>FAS 106 PST RET MEDC</t>
  </si>
  <si>
    <t>926-09910</t>
  </si>
  <si>
    <t>EPB - FAS106OPEB - NonService Components</t>
  </si>
  <si>
    <t>85380</t>
  </si>
  <si>
    <t>STOCK EXPENSE</t>
  </si>
  <si>
    <t>926-02101</t>
  </si>
  <si>
    <t>EMPLOYEE PENSIONS AND BENEFITS-COMMON ST</t>
  </si>
  <si>
    <t>85395</t>
  </si>
  <si>
    <t>SERP AND ESRIP</t>
  </si>
  <si>
    <t>926-09930</t>
  </si>
  <si>
    <t>EPB - SERP ESRIP Expense - Service Cost</t>
  </si>
  <si>
    <t>926-09935</t>
  </si>
  <si>
    <t>EPB - SERP ESRIP Expense - NonServ Comp</t>
  </si>
  <si>
    <t>930</t>
  </si>
  <si>
    <t>12997</t>
  </si>
  <si>
    <t>RESEARCH &amp; DEVELOP</t>
  </si>
  <si>
    <t>930-02015</t>
  </si>
  <si>
    <t>ADMIN EXP TRF -  COMMON COST ALLOC IN</t>
  </si>
  <si>
    <t>930-02105</t>
  </si>
  <si>
    <t>MISC GENERAL EXPENSE-CORPORATE</t>
  </si>
  <si>
    <t>930-05000</t>
  </si>
  <si>
    <t>MISC GENERAL EXPENSE-STOCKHOLDER EXP</t>
  </si>
  <si>
    <t>930-02966</t>
  </si>
  <si>
    <t>MISC GENERAL EXPENSE-NON RECOVERABLE EXP</t>
  </si>
  <si>
    <t>930-04320</t>
  </si>
  <si>
    <t>MISC GENERAL EXPENSE-DIRECTORS FEES &amp; EX</t>
  </si>
  <si>
    <t>930-02065</t>
  </si>
  <si>
    <t>MISC GENERAL EXPENSE-BONDHOLDER EXP</t>
  </si>
  <si>
    <t>930-04290</t>
  </si>
  <si>
    <t>MISC GENERAL EXPENSE-ANNUAL MEETING</t>
  </si>
  <si>
    <t>930-04295</t>
  </si>
  <si>
    <t>MISC GENERAL EXPENSE-ANNUAL REPORT</t>
  </si>
  <si>
    <t>931</t>
  </si>
  <si>
    <t>931-01295</t>
  </si>
  <si>
    <t>RENTS-MAINTENANCE</t>
  </si>
  <si>
    <t>931-05010</t>
  </si>
  <si>
    <t>RENTS-RADIO EQUIP MAINT</t>
  </si>
  <si>
    <t>931-01550</t>
  </si>
  <si>
    <t>RENTS-RENTS</t>
  </si>
  <si>
    <t>935</t>
  </si>
  <si>
    <t>935-01045</t>
  </si>
  <si>
    <t>MAINTENANCE OF GENERAL PLANT-CNG MAINTEN</t>
  </si>
  <si>
    <t>935-01580</t>
  </si>
  <si>
    <t>MAINTENANCE OF GENERAL PLANT-SAFETY MEET</t>
  </si>
  <si>
    <t>935-05005</t>
  </si>
  <si>
    <t>MAINTENANCE OF GENERAL PLANT-MICROWAVE M</t>
  </si>
  <si>
    <t>935-05010</t>
  </si>
  <si>
    <t>MAINTENANCE OF GENERAL PLANT-RADIO EQUIP</t>
  </si>
  <si>
    <t>935-05195</t>
  </si>
  <si>
    <t>MAINTENANCE OF GENERAL PLANT-PORTLAND LN</t>
  </si>
  <si>
    <t>935-01295</t>
  </si>
  <si>
    <t>MAINTENANCE OF GENERAL PLANT-MAINTENANCE</t>
  </si>
  <si>
    <t>935-01440</t>
  </si>
  <si>
    <t>MAINTENANCE OF GENERAL PLANT-MISC MEETIN</t>
  </si>
  <si>
    <t>935-01505</t>
  </si>
  <si>
    <t>MAINTENANCE OF GENERAL PLANT-OFFICE STAF</t>
  </si>
  <si>
    <t>935-05015</t>
  </si>
  <si>
    <t>MAINTENANCE OF GENERAL PLANT-TELECOM MAI</t>
  </si>
  <si>
    <t>935-05020</t>
  </si>
  <si>
    <t>MAINTENANCE OF GENERAL PLANT-A/V EQUIP</t>
  </si>
  <si>
    <t>935-05155</t>
  </si>
  <si>
    <t>MAINTENANCE OF GENERAL PLANT-DISTRIBUTIO</t>
  </si>
  <si>
    <t>935-05105</t>
  </si>
  <si>
    <t>MAINTENANCE OF GENERAL PLANT-VEHICLE ACC</t>
  </si>
  <si>
    <t>15502</t>
  </si>
  <si>
    <t>LEGACY ENV. PROGRAM</t>
  </si>
  <si>
    <t>935-01500</t>
  </si>
  <si>
    <t>MAINTENANCE OF GENERAL PLANT-OFFICE MAIN</t>
  </si>
  <si>
    <t>935-04345</t>
  </si>
  <si>
    <t>MAINTENANCE OF GENERAL PLANT-EXERCISE RO</t>
  </si>
  <si>
    <t>935-04355</t>
  </si>
  <si>
    <t>MAINTENANCE OF GENERAL PLANT-MT SCOTT SV</t>
  </si>
  <si>
    <t>935-04360</t>
  </si>
  <si>
    <t>MAINTENANCE OF GENERAL PLANT-ONE PAC SQ</t>
  </si>
  <si>
    <t>935-04365</t>
  </si>
  <si>
    <t>MAINTENANCE OF GENERAL PLANT-PARKING BLO</t>
  </si>
  <si>
    <t>935-04370</t>
  </si>
  <si>
    <t>MAINTENANCE OF GENERAL PLANT-PARKROSE SV</t>
  </si>
  <si>
    <t>935-04380</t>
  </si>
  <si>
    <t>MAINTENANCE OF GENERAL PLANT-SUNSET SVCE</t>
  </si>
  <si>
    <t>935-04385</t>
  </si>
  <si>
    <t>MAINTENANCE OF GENERAL PLANT-TUALATIN SV</t>
  </si>
  <si>
    <t>935-05140</t>
  </si>
  <si>
    <t>MAINTENANCE OF GENERAL PLANT-CENTRAL SVC</t>
  </si>
  <si>
    <t>16110</t>
  </si>
  <si>
    <t>ASTORIA - FACILITIES</t>
  </si>
  <si>
    <t>16120</t>
  </si>
  <si>
    <t>LINC CITY - FACILITI</t>
  </si>
  <si>
    <t>16135</t>
  </si>
  <si>
    <t>SHERWOOD-FACILITIES</t>
  </si>
  <si>
    <t>16140</t>
  </si>
  <si>
    <t>SALEM - FACILITIES</t>
  </si>
  <si>
    <t>16160</t>
  </si>
  <si>
    <t>EUGENE - FACILITIES</t>
  </si>
  <si>
    <t>16165</t>
  </si>
  <si>
    <t>MIST - FACILITIES</t>
  </si>
  <si>
    <t>16175</t>
  </si>
  <si>
    <t>NEWPORT - FACILITIES</t>
  </si>
  <si>
    <t>16180</t>
  </si>
  <si>
    <t>PDX LNG - FACILITIES</t>
  </si>
  <si>
    <t>16190</t>
  </si>
  <si>
    <t>COOS BAY - FACILITIE</t>
  </si>
  <si>
    <t>935-05200</t>
  </si>
  <si>
    <t>MAINTENANCE OF GENERAL PLANT-PURCHAS/STO</t>
  </si>
  <si>
    <t>51040</t>
  </si>
  <si>
    <t>ENVIRON MGMT</t>
  </si>
  <si>
    <t>Master Factor Lookup table</t>
  </si>
  <si>
    <t>Sorter</t>
  </si>
  <si>
    <t>Factor Name</t>
  </si>
  <si>
    <t>WA Factor</t>
  </si>
  <si>
    <t>111001145889</t>
  </si>
  <si>
    <t>Sendout Volumes</t>
  </si>
  <si>
    <t>111001505878</t>
  </si>
  <si>
    <t>sendout volumes</t>
  </si>
  <si>
    <t>111001250874</t>
  </si>
  <si>
    <t>111001130889</t>
  </si>
  <si>
    <t>111001330878</t>
  </si>
  <si>
    <t>Customers-Ind</t>
  </si>
  <si>
    <t>111001335889</t>
  </si>
  <si>
    <t>111001335893</t>
  </si>
  <si>
    <t>111001340893</t>
  </si>
  <si>
    <t>111001345889</t>
  </si>
  <si>
    <t>111001370878</t>
  </si>
  <si>
    <t>Customers-Res</t>
  </si>
  <si>
    <t>111001070889</t>
  </si>
  <si>
    <t>111001380878</t>
  </si>
  <si>
    <t>111001076880</t>
  </si>
  <si>
    <t>111001400893</t>
  </si>
  <si>
    <t>111001120889</t>
  </si>
  <si>
    <t>111001270880</t>
  </si>
  <si>
    <t>111001125875</t>
  </si>
  <si>
    <t>111001125889</t>
  </si>
  <si>
    <t>111001410878</t>
  </si>
  <si>
    <t>111000600892</t>
  </si>
  <si>
    <t>111001275874</t>
  </si>
  <si>
    <t>111001495877</t>
  </si>
  <si>
    <t>111001170875</t>
  </si>
  <si>
    <t>111001420893</t>
  </si>
  <si>
    <t>111001430878</t>
  </si>
  <si>
    <t>111001435878</t>
  </si>
  <si>
    <t>111001485877</t>
  </si>
  <si>
    <t>111001490877</t>
  </si>
  <si>
    <t>111001440880</t>
  </si>
  <si>
    <t>111001180874</t>
  </si>
  <si>
    <t>111001440935</t>
  </si>
  <si>
    <t>3-factor</t>
  </si>
  <si>
    <t>111001185893</t>
  </si>
  <si>
    <t>Customers-All</t>
  </si>
  <si>
    <t>111001285887</t>
  </si>
  <si>
    <t>Direct-OR</t>
  </si>
  <si>
    <t>111001505879</t>
  </si>
  <si>
    <t>111001460893</t>
  </si>
  <si>
    <t>111001465893</t>
  </si>
  <si>
    <t>111001190893</t>
  </si>
  <si>
    <t>111001150889</t>
  </si>
  <si>
    <t>111001155889</t>
  </si>
  <si>
    <t>111001165893</t>
  </si>
  <si>
    <t>111001350893</t>
  </si>
  <si>
    <t>111001170874</t>
  </si>
  <si>
    <t>111001500935</t>
  </si>
  <si>
    <t>111001290887</t>
  </si>
  <si>
    <t>111001310870</t>
  </si>
  <si>
    <t>111001360902</t>
  </si>
  <si>
    <t>111001470878</t>
  </si>
  <si>
    <t>111001480877</t>
  </si>
  <si>
    <t>111001140889</t>
  </si>
  <si>
    <t>111001295893</t>
  </si>
  <si>
    <t>111001505880</t>
  </si>
  <si>
    <t>111001505874</t>
  </si>
  <si>
    <t>111001215912</t>
  </si>
  <si>
    <t>111001220887</t>
  </si>
  <si>
    <t>111001045935</t>
  </si>
  <si>
    <t>111001315880</t>
  </si>
  <si>
    <t>111001320820</t>
  </si>
  <si>
    <t>Firm Sales Volumes</t>
  </si>
  <si>
    <t>111001365878</t>
  </si>
  <si>
    <t>111001345893</t>
  </si>
  <si>
    <t>111001295935</t>
  </si>
  <si>
    <t>111001310820</t>
  </si>
  <si>
    <t>111001040877</t>
  </si>
  <si>
    <t>111001130878</t>
  </si>
  <si>
    <t>111001490891</t>
  </si>
  <si>
    <t>111001505885</t>
  </si>
  <si>
    <t>111001070880</t>
  </si>
  <si>
    <t>111001145878</t>
  </si>
  <si>
    <t>111001025887</t>
  </si>
  <si>
    <t>111001195885</t>
  </si>
  <si>
    <t>111001505887</t>
  </si>
  <si>
    <t>111001505902</t>
  </si>
  <si>
    <t>111001505908</t>
  </si>
  <si>
    <t>111001545875</t>
  </si>
  <si>
    <t>111001535893</t>
  </si>
  <si>
    <t>111001505912</t>
  </si>
  <si>
    <t>111001514885</t>
  </si>
  <si>
    <t>111001505921</t>
  </si>
  <si>
    <t>111001515908</t>
  </si>
  <si>
    <t>111001505935</t>
  </si>
  <si>
    <t>111001520885</t>
  </si>
  <si>
    <t>111001512880</t>
  </si>
  <si>
    <t>111001525891</t>
  </si>
  <si>
    <t>111001512885</t>
  </si>
  <si>
    <t>111001530893</t>
  </si>
  <si>
    <t>111001630878</t>
  </si>
  <si>
    <t>111001630840</t>
  </si>
  <si>
    <t>111001695856</t>
  </si>
  <si>
    <t>111001630879</t>
  </si>
  <si>
    <t>111001676856</t>
  </si>
  <si>
    <t>111001620879</t>
  </si>
  <si>
    <t>111001625879</t>
  </si>
  <si>
    <t>111001620893</t>
  </si>
  <si>
    <t>111001670935</t>
  </si>
  <si>
    <t>111001680880</t>
  </si>
  <si>
    <t>111001630885</t>
  </si>
  <si>
    <t>111001671880</t>
  </si>
  <si>
    <t>111001635892</t>
  </si>
  <si>
    <t>111001675856</t>
  </si>
  <si>
    <t>Sales/Sendout Volumes</t>
  </si>
  <si>
    <t>111001640889</t>
  </si>
  <si>
    <t>111001670880</t>
  </si>
  <si>
    <t>111001630870</t>
  </si>
  <si>
    <t>111001560921</t>
  </si>
  <si>
    <t>111001560926</t>
  </si>
  <si>
    <t>Employee Cost</t>
  </si>
  <si>
    <t>111001605892</t>
  </si>
  <si>
    <t>111001580880</t>
  </si>
  <si>
    <t>111001580935</t>
  </si>
  <si>
    <t>111001610892</t>
  </si>
  <si>
    <t>111001620878</t>
  </si>
  <si>
    <t>111002090820</t>
  </si>
  <si>
    <t>111002090874</t>
  </si>
  <si>
    <t>111002200893</t>
  </si>
  <si>
    <t>111002368893</t>
  </si>
  <si>
    <t>111002368921</t>
  </si>
  <si>
    <t>111002090880</t>
  </si>
  <si>
    <t>111002090885</t>
  </si>
  <si>
    <t>111001695874</t>
  </si>
  <si>
    <t>111002455925</t>
  </si>
  <si>
    <t>111002492870</t>
  </si>
  <si>
    <t>sales/sendout volumes</t>
  </si>
  <si>
    <t>111004420875</t>
  </si>
  <si>
    <t>111004432844</t>
  </si>
  <si>
    <t>111004470844</t>
  </si>
  <si>
    <t>111002666921</t>
  </si>
  <si>
    <t>111004655878</t>
  </si>
  <si>
    <t>111004470847</t>
  </si>
  <si>
    <t>111004475844</t>
  </si>
  <si>
    <t>111002966870</t>
  </si>
  <si>
    <t>111004400818</t>
  </si>
  <si>
    <t>111004475847</t>
  </si>
  <si>
    <t>111004485840</t>
  </si>
  <si>
    <t>111004415870</t>
  </si>
  <si>
    <t>111004280903</t>
  </si>
  <si>
    <t>111004360935</t>
  </si>
  <si>
    <t>111005005935</t>
  </si>
  <si>
    <t>111005010935</t>
  </si>
  <si>
    <t>111004930921</t>
  </si>
  <si>
    <t>111005015935</t>
  </si>
  <si>
    <t>111005155935</t>
  </si>
  <si>
    <t>111501505921</t>
  </si>
  <si>
    <t>111005270921</t>
  </si>
  <si>
    <t>111501090908</t>
  </si>
  <si>
    <t>sales volumes</t>
  </si>
  <si>
    <t>111501420893</t>
  </si>
  <si>
    <t>111501505908</t>
  </si>
  <si>
    <t>111501630870</t>
  </si>
  <si>
    <t>111501505912</t>
  </si>
  <si>
    <t>111501633885</t>
  </si>
  <si>
    <t>111501695856</t>
  </si>
  <si>
    <t>111502200870</t>
  </si>
  <si>
    <t>111502426922</t>
  </si>
  <si>
    <t>Admin Tran</t>
  </si>
  <si>
    <t>111502666921</t>
  </si>
  <si>
    <t>111502492870</t>
  </si>
  <si>
    <t>111504530816</t>
  </si>
  <si>
    <t>111504520816</t>
  </si>
  <si>
    <t>111504415870</t>
  </si>
  <si>
    <t>111504525816</t>
  </si>
  <si>
    <t>111504515816</t>
  </si>
  <si>
    <t>111504533816</t>
  </si>
  <si>
    <t>112001125889</t>
  </si>
  <si>
    <t>112001130889</t>
  </si>
  <si>
    <t>112001250874</t>
  </si>
  <si>
    <t>112001145889</t>
  </si>
  <si>
    <t>111504765912</t>
  </si>
  <si>
    <t>112001170874</t>
  </si>
  <si>
    <t>112001045935</t>
  </si>
  <si>
    <t>112001270880</t>
  </si>
  <si>
    <t>112001320820</t>
  </si>
  <si>
    <t>112001285887</t>
  </si>
  <si>
    <t>112001295832</t>
  </si>
  <si>
    <t>112001295935</t>
  </si>
  <si>
    <t>112001310820</t>
  </si>
  <si>
    <t>112001345893</t>
  </si>
  <si>
    <t>112001440880</t>
  </si>
  <si>
    <t>112001355902</t>
  </si>
  <si>
    <t>112001370820</t>
  </si>
  <si>
    <t>112001420893</t>
  </si>
  <si>
    <t>112001460893</t>
  </si>
  <si>
    <t>112001505874</t>
  </si>
  <si>
    <t>112001505912</t>
  </si>
  <si>
    <t>112001465893</t>
  </si>
  <si>
    <t>112001500935</t>
  </si>
  <si>
    <t>112001505921</t>
  </si>
  <si>
    <t>112001512885</t>
  </si>
  <si>
    <t>112001512820</t>
  </si>
  <si>
    <t>112001530893</t>
  </si>
  <si>
    <t>112001630885</t>
  </si>
  <si>
    <t>112001545875</t>
  </si>
  <si>
    <t>112001635892</t>
  </si>
  <si>
    <t>112001620879</t>
  </si>
  <si>
    <t>112001630840</t>
  </si>
  <si>
    <t>112001670880</t>
  </si>
  <si>
    <t>112001630870</t>
  </si>
  <si>
    <t>112001670935</t>
  </si>
  <si>
    <t>112001671880</t>
  </si>
  <si>
    <t>112002090874</t>
  </si>
  <si>
    <t>112001675856</t>
  </si>
  <si>
    <t>112002966844</t>
  </si>
  <si>
    <t>112002368820</t>
  </si>
  <si>
    <t>112002368821</t>
  </si>
  <si>
    <t>112002588921</t>
  </si>
  <si>
    <t>112002666921</t>
  </si>
  <si>
    <t>112002667921</t>
  </si>
  <si>
    <t>112004395819</t>
  </si>
  <si>
    <t>112004470844</t>
  </si>
  <si>
    <t>112004470847</t>
  </si>
  <si>
    <t>112004400818</t>
  </si>
  <si>
    <t>112004475840</t>
  </si>
  <si>
    <t>112004400819</t>
  </si>
  <si>
    <t>112004405818</t>
  </si>
  <si>
    <t>112004405819</t>
  </si>
  <si>
    <t>112004395818</t>
  </si>
  <si>
    <t>112004406818</t>
  </si>
  <si>
    <t>112004406819</t>
  </si>
  <si>
    <t>112004410845</t>
  </si>
  <si>
    <t>112004415870</t>
  </si>
  <si>
    <t>112004475847</t>
  </si>
  <si>
    <t>112004515816</t>
  </si>
  <si>
    <t>112004480844</t>
  </si>
  <si>
    <t>112004520816</t>
  </si>
  <si>
    <t>112004530816</t>
  </si>
  <si>
    <t>112004485840</t>
  </si>
  <si>
    <t>112004485844</t>
  </si>
  <si>
    <t>112004475844</t>
  </si>
  <si>
    <t>112004500821</t>
  </si>
  <si>
    <t>112004522816</t>
  </si>
  <si>
    <t>112004490844</t>
  </si>
  <si>
    <t>112004525816</t>
  </si>
  <si>
    <t>112004495845</t>
  </si>
  <si>
    <t>113151140889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</si>
  <si>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</si>
  <si>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</si>
  <si>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</si>
  <si>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</si>
  <si>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</si>
  <si>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</si>
  <si>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</si>
  <si>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</si>
  <si>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113151270880</t>
  </si>
  <si>
    <t>113151165893</t>
  </si>
  <si>
    <t>Customers-Comm</t>
  </si>
  <si>
    <t>113151185893</t>
  </si>
  <si>
    <t>113151190893</t>
  </si>
  <si>
    <t>113151460893</t>
  </si>
  <si>
    <t>113151420893</t>
  </si>
  <si>
    <t>113151465893</t>
  </si>
  <si>
    <t>113151505878</t>
  </si>
  <si>
    <t>113151470878</t>
  </si>
  <si>
    <t>113151505880</t>
  </si>
  <si>
    <t>113151330878</t>
  </si>
  <si>
    <t>113151345893</t>
  </si>
  <si>
    <t>113151350893</t>
  </si>
  <si>
    <t>113151410878</t>
  </si>
  <si>
    <t>113151500935</t>
  </si>
  <si>
    <t>113151440880</t>
  </si>
  <si>
    <t>113151295893</t>
  </si>
  <si>
    <t>113151505921</t>
  </si>
  <si>
    <t>113151512885</t>
  </si>
  <si>
    <t>113151545875</t>
  </si>
  <si>
    <t>113151580880</t>
  </si>
  <si>
    <t>113151580935</t>
  </si>
  <si>
    <t>113151645875</t>
  </si>
  <si>
    <t>Telemetering</t>
  </si>
  <si>
    <t>113151655894</t>
  </si>
  <si>
    <t>113151670880</t>
  </si>
  <si>
    <t>113152666921</t>
  </si>
  <si>
    <t>113201010903</t>
  </si>
  <si>
    <t>113201025887</t>
  </si>
  <si>
    <t>113154420875</t>
  </si>
  <si>
    <t>113154470847</t>
  </si>
  <si>
    <t>113154655878</t>
  </si>
  <si>
    <t>113201045935</t>
  </si>
  <si>
    <t>customers-all</t>
  </si>
  <si>
    <t>113155010935</t>
  </si>
  <si>
    <t>113201170874</t>
  </si>
  <si>
    <t>113201175874</t>
  </si>
  <si>
    <t>113201195885</t>
  </si>
  <si>
    <t>113201315880</t>
  </si>
  <si>
    <t>113201270880</t>
  </si>
  <si>
    <t>113201355902</t>
  </si>
  <si>
    <t>113201455879</t>
  </si>
  <si>
    <t>113201505879</t>
  </si>
  <si>
    <t>113201512885</t>
  </si>
  <si>
    <t>113201505880</t>
  </si>
  <si>
    <t>113201505912</t>
  </si>
  <si>
    <t>113201505921</t>
  </si>
  <si>
    <t>113201512879</t>
  </si>
  <si>
    <t>113201495877</t>
  </si>
  <si>
    <t>113201512880</t>
  </si>
  <si>
    <t>113201520885</t>
  </si>
  <si>
    <t>113201620879</t>
  </si>
  <si>
    <t>113251505908</t>
  </si>
  <si>
    <t>113201630870</t>
  </si>
  <si>
    <t>113201580880</t>
  </si>
  <si>
    <t>113201630878</t>
  </si>
  <si>
    <t>113201555879</t>
  </si>
  <si>
    <t>113201620903</t>
  </si>
  <si>
    <t>113201670880</t>
  </si>
  <si>
    <t>113251505912</t>
  </si>
  <si>
    <t>113201625879</t>
  </si>
  <si>
    <t>113201620893</t>
  </si>
  <si>
    <t>113201600879</t>
  </si>
  <si>
    <t>113201671880</t>
  </si>
  <si>
    <t>113201620878</t>
  </si>
  <si>
    <t>113201680879</t>
  </si>
  <si>
    <t>113202090874</t>
  </si>
  <si>
    <t>113202368921</t>
  </si>
  <si>
    <t>113202666921</t>
  </si>
  <si>
    <t>113204660908</t>
  </si>
  <si>
    <t>113251505916</t>
  </si>
  <si>
    <t>113251095912</t>
  </si>
  <si>
    <t>113251505921</t>
  </si>
  <si>
    <t>113251625879</t>
  </si>
  <si>
    <t>113201670879</t>
  </si>
  <si>
    <t>113251010903</t>
  </si>
  <si>
    <t>113252492908</t>
  </si>
  <si>
    <t>113252588921</t>
  </si>
  <si>
    <t>113254660908</t>
  </si>
  <si>
    <t>113254660912</t>
  </si>
  <si>
    <t>113252966908</t>
  </si>
  <si>
    <t>113301215912</t>
  </si>
  <si>
    <t>113254640908</t>
  </si>
  <si>
    <t>113252966912</t>
  </si>
  <si>
    <t>113254765912</t>
  </si>
  <si>
    <t>113254945921</t>
  </si>
  <si>
    <t>113301505907</t>
  </si>
  <si>
    <t>113424665911</t>
  </si>
  <si>
    <t>113484660908</t>
  </si>
  <si>
    <t>113352966916</t>
  </si>
  <si>
    <t>113481630878</t>
  </si>
  <si>
    <t>113441505908</t>
  </si>
  <si>
    <t>113442090912</t>
  </si>
  <si>
    <t>113301505908</t>
  </si>
  <si>
    <t>113301505910</t>
  </si>
  <si>
    <t>113481010903</t>
  </si>
  <si>
    <t>113301505912</t>
  </si>
  <si>
    <t>113301505921</t>
  </si>
  <si>
    <t>113354670916</t>
  </si>
  <si>
    <t>113481015903</t>
  </si>
  <si>
    <t>113401600879</t>
  </si>
  <si>
    <t>113304660908</t>
  </si>
  <si>
    <t>113481195885</t>
  </si>
  <si>
    <t>113481505879</t>
  </si>
  <si>
    <t>113481505910</t>
  </si>
  <si>
    <t>113481505921</t>
  </si>
  <si>
    <t>113304660912</t>
  </si>
  <si>
    <t>113481505903</t>
  </si>
  <si>
    <t>113304820912</t>
  </si>
  <si>
    <t>113404280903</t>
  </si>
  <si>
    <t>113441505912</t>
  </si>
  <si>
    <t>113302966912</t>
  </si>
  <si>
    <t>113305002912</t>
  </si>
  <si>
    <t>113484280903</t>
  </si>
  <si>
    <t>113484640908</t>
  </si>
  <si>
    <t>113421010903</t>
  </si>
  <si>
    <t>113302966908</t>
  </si>
  <si>
    <t>113421505911</t>
  </si>
  <si>
    <t>113501505908</t>
  </si>
  <si>
    <t>113304830908</t>
  </si>
  <si>
    <t>113305015912</t>
  </si>
  <si>
    <t>113481505908</t>
  </si>
  <si>
    <t>113482492908</t>
  </si>
  <si>
    <t>113305020908</t>
  </si>
  <si>
    <t>113304830912</t>
  </si>
  <si>
    <t>113305020912</t>
  </si>
  <si>
    <t>113424640908</t>
  </si>
  <si>
    <t>113424660908</t>
  </si>
  <si>
    <t>113442090908</t>
  </si>
  <si>
    <t>113422966907</t>
  </si>
  <si>
    <t>113422966911</t>
  </si>
  <si>
    <t>113422966912</t>
  </si>
  <si>
    <t>113301630878</t>
  </si>
  <si>
    <t>113302666921</t>
  </si>
  <si>
    <t>113424665907</t>
  </si>
  <si>
    <t>113482966903</t>
  </si>
  <si>
    <t>113305001912</t>
  </si>
  <si>
    <t>113501505912</t>
  </si>
  <si>
    <t>113502966908</t>
  </si>
  <si>
    <t>113504660908</t>
  </si>
  <si>
    <t>113504640908</t>
  </si>
  <si>
    <t>113594640908</t>
  </si>
  <si>
    <t>Direct-WA</t>
  </si>
  <si>
    <t>113507603908</t>
  </si>
  <si>
    <t>113701505921</t>
  </si>
  <si>
    <t>113704815908</t>
  </si>
  <si>
    <t>3-Factor</t>
  </si>
  <si>
    <t>114100000913</t>
  </si>
  <si>
    <t>114101025887</t>
  </si>
  <si>
    <t>114101095912</t>
  </si>
  <si>
    <t>114101215912</t>
  </si>
  <si>
    <t>114101310820</t>
  </si>
  <si>
    <t>114101315912</t>
  </si>
  <si>
    <t>114101295935</t>
  </si>
  <si>
    <t>114201505902</t>
  </si>
  <si>
    <t>114104870912</t>
  </si>
  <si>
    <t>114104660908</t>
  </si>
  <si>
    <t>114204774912</t>
  </si>
  <si>
    <t>114104880912</t>
  </si>
  <si>
    <t>114105015908</t>
  </si>
  <si>
    <t>114105015912</t>
  </si>
  <si>
    <t>114105020908</t>
  </si>
  <si>
    <t>114105020912</t>
  </si>
  <si>
    <t>114101505935</t>
  </si>
  <si>
    <t>114102492908</t>
  </si>
  <si>
    <t>114102492911</t>
  </si>
  <si>
    <t>114104885912</t>
  </si>
  <si>
    <t>114101505907</t>
  </si>
  <si>
    <t>114102966907</t>
  </si>
  <si>
    <t>114102966908</t>
  </si>
  <si>
    <t>114104930921</t>
  </si>
  <si>
    <t>114104940912</t>
  </si>
  <si>
    <t>114105002912</t>
  </si>
  <si>
    <t>114201505907</t>
  </si>
  <si>
    <t>114104790912</t>
  </si>
  <si>
    <t>114104660912</t>
  </si>
  <si>
    <t>114201505908</t>
  </si>
  <si>
    <t>114201505910</t>
  </si>
  <si>
    <t>114201505911</t>
  </si>
  <si>
    <t>114201630878</t>
  </si>
  <si>
    <t>114201505912</t>
  </si>
  <si>
    <t>114104825912</t>
  </si>
  <si>
    <t>114201505921</t>
  </si>
  <si>
    <t>114104740910</t>
  </si>
  <si>
    <t>114201215908</t>
  </si>
  <si>
    <t>114204790912</t>
  </si>
  <si>
    <t>114104850912</t>
  </si>
  <si>
    <t>114202666921</t>
  </si>
  <si>
    <t>114104830908</t>
  </si>
  <si>
    <t>114101505908</t>
  </si>
  <si>
    <t>114102966912</t>
  </si>
  <si>
    <t>114104830912</t>
  </si>
  <si>
    <t>114204795912</t>
  </si>
  <si>
    <t>114202966908</t>
  </si>
  <si>
    <t>114204770912</t>
  </si>
  <si>
    <t>114201215912</t>
  </si>
  <si>
    <t>114201500935</t>
  </si>
  <si>
    <t>114201505879</t>
  </si>
  <si>
    <t>114104765912</t>
  </si>
  <si>
    <t>114201515908</t>
  </si>
  <si>
    <t>114101505921</t>
  </si>
  <si>
    <t>114104740916</t>
  </si>
  <si>
    <t>114104855911</t>
  </si>
  <si>
    <t>114104858912</t>
  </si>
  <si>
    <t>114201515912</t>
  </si>
  <si>
    <t>114101505910</t>
  </si>
  <si>
    <t>114104835908</t>
  </si>
  <si>
    <t>114101505911</t>
  </si>
  <si>
    <t>114101505912</t>
  </si>
  <si>
    <t>114104835912</t>
  </si>
  <si>
    <t>114101505916</t>
  </si>
  <si>
    <t>114102966910</t>
  </si>
  <si>
    <t>114102966911</t>
  </si>
  <si>
    <t>114202966912</t>
  </si>
  <si>
    <t>114201630885</t>
  </si>
  <si>
    <t>114101505879</t>
  </si>
  <si>
    <t>114101325878</t>
  </si>
  <si>
    <t>114204771908</t>
  </si>
  <si>
    <t>114204802912</t>
  </si>
  <si>
    <t>114301315912</t>
  </si>
  <si>
    <t>114301505879</t>
  </si>
  <si>
    <t>114204820912</t>
  </si>
  <si>
    <t>114204825912</t>
  </si>
  <si>
    <t>114204830908</t>
  </si>
  <si>
    <t>114204830912</t>
  </si>
  <si>
    <t>114301505907</t>
  </si>
  <si>
    <t>114205003912</t>
  </si>
  <si>
    <t>114204835912</t>
  </si>
  <si>
    <t>114301505908</t>
  </si>
  <si>
    <t>114205015908</t>
  </si>
  <si>
    <t>114205015912</t>
  </si>
  <si>
    <t>114205020908</t>
  </si>
  <si>
    <t>114205020912</t>
  </si>
  <si>
    <t>114301095912</t>
  </si>
  <si>
    <t>114301505910</t>
  </si>
  <si>
    <t>114301505912</t>
  </si>
  <si>
    <t>114204885912</t>
  </si>
  <si>
    <t>114301215912</t>
  </si>
  <si>
    <t>114205001912</t>
  </si>
  <si>
    <t>114204803908</t>
  </si>
  <si>
    <t>114204852912</t>
  </si>
  <si>
    <t>114204885908</t>
  </si>
  <si>
    <t>114301505921</t>
  </si>
  <si>
    <t>114304935921</t>
  </si>
  <si>
    <t>114304225912</t>
  </si>
  <si>
    <t>114304280903</t>
  </si>
  <si>
    <t>114304710921</t>
  </si>
  <si>
    <t>114304771908</t>
  </si>
  <si>
    <t>114304835912</t>
  </si>
  <si>
    <t>114304785912</t>
  </si>
  <si>
    <t>114304790912</t>
  </si>
  <si>
    <t>114304940912</t>
  </si>
  <si>
    <t>114301630885</t>
  </si>
  <si>
    <t>114301515912</t>
  </si>
  <si>
    <t>114304850908</t>
  </si>
  <si>
    <t>114304857908</t>
  </si>
  <si>
    <t>114304830907</t>
  </si>
  <si>
    <t>114304858912</t>
  </si>
  <si>
    <t>114305015912</t>
  </si>
  <si>
    <t>114305020912</t>
  </si>
  <si>
    <t>114304850912</t>
  </si>
  <si>
    <t>114304865912</t>
  </si>
  <si>
    <t>114304851912</t>
  </si>
  <si>
    <t>114304825912</t>
  </si>
  <si>
    <t>114304830908</t>
  </si>
  <si>
    <t>114305015908</t>
  </si>
  <si>
    <t>114301630901</t>
  </si>
  <si>
    <t>114304830912</t>
  </si>
  <si>
    <t>114304870912</t>
  </si>
  <si>
    <t>114304885908</t>
  </si>
  <si>
    <t>114305004912</t>
  </si>
  <si>
    <t>114302667921</t>
  </si>
  <si>
    <t>114304855912</t>
  </si>
  <si>
    <t>114302966908</t>
  </si>
  <si>
    <t>114304820908</t>
  </si>
  <si>
    <t>114304820912</t>
  </si>
  <si>
    <t>114404858912</t>
  </si>
  <si>
    <t>114304885912</t>
  </si>
  <si>
    <t>114404880912</t>
  </si>
  <si>
    <t>114305003912</t>
  </si>
  <si>
    <t>114305020908</t>
  </si>
  <si>
    <t>114302966912</t>
  </si>
  <si>
    <t>114301670912</t>
  </si>
  <si>
    <t>114302666921</t>
  </si>
  <si>
    <t>114404885912</t>
  </si>
  <si>
    <t>114501505907</t>
  </si>
  <si>
    <t>114501505908</t>
  </si>
  <si>
    <t>114501505912</t>
  </si>
  <si>
    <t>114504830912</t>
  </si>
  <si>
    <t>114501610908</t>
  </si>
  <si>
    <t>114501670912</t>
  </si>
  <si>
    <t>114502966912</t>
  </si>
  <si>
    <t>114504820908</t>
  </si>
  <si>
    <t>114504820912</t>
  </si>
  <si>
    <t>114504825912</t>
  </si>
  <si>
    <t>114504830908</t>
  </si>
  <si>
    <t>114501670908</t>
  </si>
  <si>
    <t>114504885908</t>
  </si>
  <si>
    <t>114504885912</t>
  </si>
  <si>
    <t>114504850908</t>
  </si>
  <si>
    <t>114504858912</t>
  </si>
  <si>
    <t>114504850912</t>
  </si>
  <si>
    <t>114504880912</t>
  </si>
  <si>
    <t>114901505910</t>
  </si>
  <si>
    <t>115050000913</t>
  </si>
  <si>
    <t>114901505916</t>
  </si>
  <si>
    <t>114901505921</t>
  </si>
  <si>
    <t>114901630870</t>
  </si>
  <si>
    <t>115051505907</t>
  </si>
  <si>
    <t>115051505911</t>
  </si>
  <si>
    <t>115051505908</t>
  </si>
  <si>
    <t>115051505912</t>
  </si>
  <si>
    <t>115101512885</t>
  </si>
  <si>
    <t>115101090908</t>
  </si>
  <si>
    <t>115101505913</t>
  </si>
  <si>
    <t>115101095912</t>
  </si>
  <si>
    <t>115101605892</t>
  </si>
  <si>
    <t>115101505908</t>
  </si>
  <si>
    <t>115051505921</t>
  </si>
  <si>
    <t>115054859912</t>
  </si>
  <si>
    <t>115101505910</t>
  </si>
  <si>
    <t>115101505911</t>
  </si>
  <si>
    <t>115052966907</t>
  </si>
  <si>
    <t>115100000913</t>
  </si>
  <si>
    <t>115052966911</t>
  </si>
  <si>
    <t>115101505912</t>
  </si>
  <si>
    <t>115102105930</t>
  </si>
  <si>
    <t>115154830912</t>
  </si>
  <si>
    <t>115151090908</t>
  </si>
  <si>
    <t>115104861912</t>
  </si>
  <si>
    <t>115154765912</t>
  </si>
  <si>
    <t>115154857908</t>
  </si>
  <si>
    <t>115151215912</t>
  </si>
  <si>
    <t>115104851908</t>
  </si>
  <si>
    <t>115151515912</t>
  </si>
  <si>
    <t>115151596921</t>
  </si>
  <si>
    <t>115152666921</t>
  </si>
  <si>
    <t>115152966908</t>
  </si>
  <si>
    <t>115152966912</t>
  </si>
  <si>
    <t>115104740910</t>
  </si>
  <si>
    <t>115151315912</t>
  </si>
  <si>
    <t>115104740912</t>
  </si>
  <si>
    <t>115104740916</t>
  </si>
  <si>
    <t>115104773908</t>
  </si>
  <si>
    <t>115134825912</t>
  </si>
  <si>
    <t>115151505908</t>
  </si>
  <si>
    <t>115151505910</t>
  </si>
  <si>
    <t>115102966908</t>
  </si>
  <si>
    <t>115104809908</t>
  </si>
  <si>
    <t>115105000913</t>
  </si>
  <si>
    <t>115104809912</t>
  </si>
  <si>
    <t>115104815908</t>
  </si>
  <si>
    <t>115151505911</t>
  </si>
  <si>
    <t>115151505912</t>
  </si>
  <si>
    <t>115151505921</t>
  </si>
  <si>
    <t>115154851912</t>
  </si>
  <si>
    <t>115107203908</t>
  </si>
  <si>
    <t>115154852912</t>
  </si>
  <si>
    <t>115154853912</t>
  </si>
  <si>
    <t>115154854912</t>
  </si>
  <si>
    <t>115104852912</t>
  </si>
  <si>
    <t>115131505908</t>
  </si>
  <si>
    <t>115154802912</t>
  </si>
  <si>
    <t>115104851912</t>
  </si>
  <si>
    <t>115154859912</t>
  </si>
  <si>
    <t>115104857912</t>
  </si>
  <si>
    <t>115131505912</t>
  </si>
  <si>
    <t>115134857908</t>
  </si>
  <si>
    <t>115154858912</t>
  </si>
  <si>
    <t>115131505921</t>
  </si>
  <si>
    <t>115134857912</t>
  </si>
  <si>
    <t>115134885912</t>
  </si>
  <si>
    <t>115154740908</t>
  </si>
  <si>
    <t>115131630878</t>
  </si>
  <si>
    <t>115154864908</t>
  </si>
  <si>
    <t>115154804912</t>
  </si>
  <si>
    <t>115154809912</t>
  </si>
  <si>
    <t>115154820912</t>
  </si>
  <si>
    <t>115154825912</t>
  </si>
  <si>
    <t>115104857908</t>
  </si>
  <si>
    <t>115104859908</t>
  </si>
  <si>
    <t>115154856912</t>
  </si>
  <si>
    <t>115154857912</t>
  </si>
  <si>
    <t>115154830908</t>
  </si>
  <si>
    <t>115135003912</t>
  </si>
  <si>
    <t>115150000913</t>
  </si>
  <si>
    <t>115132666921</t>
  </si>
  <si>
    <t>direct-or</t>
  </si>
  <si>
    <t>115103000913</t>
  </si>
  <si>
    <t>115104000909</t>
  </si>
  <si>
    <t>115132966912</t>
  </si>
  <si>
    <t>115104000913</t>
  </si>
  <si>
    <t>115104815912</t>
  </si>
  <si>
    <t>115104845912</t>
  </si>
  <si>
    <t>115104861908</t>
  </si>
  <si>
    <t>115154859908</t>
  </si>
  <si>
    <t>115104740908</t>
  </si>
  <si>
    <t>115154865912</t>
  </si>
  <si>
    <t>115207247908</t>
  </si>
  <si>
    <t>115202090908</t>
  </si>
  <si>
    <t>115157203908</t>
  </si>
  <si>
    <t>115201175874</t>
  </si>
  <si>
    <t>115202615908</t>
  </si>
  <si>
    <t>115207203908</t>
  </si>
  <si>
    <t>115207205908</t>
  </si>
  <si>
    <t>115154940912</t>
  </si>
  <si>
    <t>115155001912</t>
  </si>
  <si>
    <t>115155002912</t>
  </si>
  <si>
    <t>115155003912</t>
  </si>
  <si>
    <t>115207303908</t>
  </si>
  <si>
    <t>115204805908</t>
  </si>
  <si>
    <t>115155004912</t>
  </si>
  <si>
    <t>115201180874</t>
  </si>
  <si>
    <t>115155015912</t>
  </si>
  <si>
    <t>115155015921</t>
  </si>
  <si>
    <t>115204865912</t>
  </si>
  <si>
    <t>115207202908</t>
  </si>
  <si>
    <t>115201187874</t>
  </si>
  <si>
    <t>115207307908</t>
  </si>
  <si>
    <t>115201250874</t>
  </si>
  <si>
    <t>115207305908</t>
  </si>
  <si>
    <t>115201315885</t>
  </si>
  <si>
    <t>115201505912</t>
  </si>
  <si>
    <t>115207207908</t>
  </si>
  <si>
    <t>115207209908</t>
  </si>
  <si>
    <t>115200000913</t>
  </si>
  <si>
    <t>115201025887</t>
  </si>
  <si>
    <t>115207306908</t>
  </si>
  <si>
    <t>115207399908</t>
  </si>
  <si>
    <t>115202000913</t>
  </si>
  <si>
    <t>115207237908</t>
  </si>
  <si>
    <t>115154885908</t>
  </si>
  <si>
    <t>115201505921</t>
  </si>
  <si>
    <t>115154885912</t>
  </si>
  <si>
    <t>115155020912</t>
  </si>
  <si>
    <t>115156000913</t>
  </si>
  <si>
    <t>115207603908</t>
  </si>
  <si>
    <t>115294280903</t>
  </si>
  <si>
    <t>115291505921</t>
  </si>
  <si>
    <t>115297203908</t>
  </si>
  <si>
    <t>115297237908</t>
  </si>
  <si>
    <t>115297207908</t>
  </si>
  <si>
    <t>115297209908</t>
  </si>
  <si>
    <t>115297247908</t>
  </si>
  <si>
    <t>115297227908</t>
  </si>
  <si>
    <t>115297303908</t>
  </si>
  <si>
    <t>115297313908</t>
  </si>
  <si>
    <t>115297307908</t>
  </si>
  <si>
    <t>115297399908</t>
  </si>
  <si>
    <t>115297603908</t>
  </si>
  <si>
    <t>115307313908</t>
  </si>
  <si>
    <t>115306000913</t>
  </si>
  <si>
    <t>115402966921</t>
  </si>
  <si>
    <t>115397307908</t>
  </si>
  <si>
    <t>115397313908</t>
  </si>
  <si>
    <t>115401170874</t>
  </si>
  <si>
    <t>115401215912</t>
  </si>
  <si>
    <t>115404475844</t>
  </si>
  <si>
    <t>115309000909</t>
  </si>
  <si>
    <t>115401295832</t>
  </si>
  <si>
    <t>115401505921</t>
  </si>
  <si>
    <t>115401295931</t>
  </si>
  <si>
    <t>115401295935</t>
  </si>
  <si>
    <t>115401505935</t>
  </si>
  <si>
    <t>115401505911</t>
  </si>
  <si>
    <t>115401515912</t>
  </si>
  <si>
    <t>115404660912</t>
  </si>
  <si>
    <t>115401505908</t>
  </si>
  <si>
    <t>115401315912</t>
  </si>
  <si>
    <t>115404820912</t>
  </si>
  <si>
    <t>115401630870</t>
  </si>
  <si>
    <t>115402966911</t>
  </si>
  <si>
    <t>115401630885</t>
  </si>
  <si>
    <t>115401505912</t>
  </si>
  <si>
    <t>115404765912</t>
  </si>
  <si>
    <t>115402966912</t>
  </si>
  <si>
    <t>115402666921</t>
  </si>
  <si>
    <t>115401355902</t>
  </si>
  <si>
    <t>115404825912</t>
  </si>
  <si>
    <t>115404835912</t>
  </si>
  <si>
    <t>115404840912</t>
  </si>
  <si>
    <t>115404940912</t>
  </si>
  <si>
    <t>115405003912</t>
  </si>
  <si>
    <t>115404855912</t>
  </si>
  <si>
    <t>115405015912</t>
  </si>
  <si>
    <t>115404855911</t>
  </si>
  <si>
    <t>115404935921</t>
  </si>
  <si>
    <t>115404857912</t>
  </si>
  <si>
    <t>115404885912</t>
  </si>
  <si>
    <t>115404852912</t>
  </si>
  <si>
    <t>115404858912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</si>
  <si>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</si>
  <si>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</si>
  <si>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</si>
  <si>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</si>
  <si>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</si>
  <si>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</si>
  <si>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</si>
  <si>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</si>
  <si>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115404850912</t>
  </si>
  <si>
    <t>115404865912</t>
  </si>
  <si>
    <t>115501000913</t>
  </si>
  <si>
    <t>115404870912</t>
  </si>
  <si>
    <t>115501505908</t>
  </si>
  <si>
    <t>115501505910</t>
  </si>
  <si>
    <t>115501505912</t>
  </si>
  <si>
    <t>115501505913</t>
  </si>
  <si>
    <t>115501505921</t>
  </si>
  <si>
    <t>115502000909</t>
  </si>
  <si>
    <t>115502666921</t>
  </si>
  <si>
    <t>115502426922</t>
  </si>
  <si>
    <t>115502000913</t>
  </si>
  <si>
    <t>115502972908</t>
  </si>
  <si>
    <t>115503000909</t>
  </si>
  <si>
    <t>115503000913</t>
  </si>
  <si>
    <t>115504000909</t>
  </si>
  <si>
    <t>115504000913</t>
  </si>
  <si>
    <t>115504295930</t>
  </si>
  <si>
    <t>115504415870</t>
  </si>
  <si>
    <t>115504305921</t>
  </si>
  <si>
    <t>115504859912</t>
  </si>
  <si>
    <t>115505000913</t>
  </si>
  <si>
    <t>115505000909</t>
  </si>
  <si>
    <t>115505015912</t>
  </si>
  <si>
    <t>115505100913</t>
  </si>
  <si>
    <t>115505307913</t>
  </si>
  <si>
    <t>115506000909</t>
  </si>
  <si>
    <t>115507000909</t>
  </si>
  <si>
    <t>115506000913</t>
  </si>
  <si>
    <t>115507000913</t>
  </si>
  <si>
    <t>115508000913</t>
  </si>
  <si>
    <t>115508000909</t>
  </si>
  <si>
    <t>115509000909</t>
  </si>
  <si>
    <t>115509000913</t>
  </si>
  <si>
    <t>115602620908</t>
  </si>
  <si>
    <t>115602625908</t>
  </si>
  <si>
    <t>115607203908</t>
  </si>
  <si>
    <t>115607307908</t>
  </si>
  <si>
    <t>115604805908</t>
  </si>
  <si>
    <t>115607202908</t>
  </si>
  <si>
    <t>115607207908</t>
  </si>
  <si>
    <t>115607227908</t>
  </si>
  <si>
    <t>115607237908</t>
  </si>
  <si>
    <t>115697207908</t>
  </si>
  <si>
    <t>115697209908</t>
  </si>
  <si>
    <t>115692620908</t>
  </si>
  <si>
    <t>115901505908</t>
  </si>
  <si>
    <t>115901505925</t>
  </si>
  <si>
    <t>115901505921</t>
  </si>
  <si>
    <t>115904859912</t>
  </si>
  <si>
    <t>115906000913</t>
  </si>
  <si>
    <t>115901515908</t>
  </si>
  <si>
    <t>115907131908</t>
  </si>
  <si>
    <t>115907203908</t>
  </si>
  <si>
    <t>115907227908</t>
  </si>
  <si>
    <t>115907237908</t>
  </si>
  <si>
    <t>115907253908</t>
  </si>
  <si>
    <t>115907247908</t>
  </si>
  <si>
    <t>115907257908</t>
  </si>
  <si>
    <t>115907399908</t>
  </si>
  <si>
    <t>115907603908</t>
  </si>
  <si>
    <t>115907607908</t>
  </si>
  <si>
    <t>115907605908</t>
  </si>
  <si>
    <t>115907606908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</si>
  <si>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</si>
  <si>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</si>
  <si>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</si>
  <si>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</si>
  <si>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</si>
  <si>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</si>
  <si>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</si>
  <si>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</si>
  <si>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120011080903</t>
  </si>
  <si>
    <t>120011220887</t>
  </si>
  <si>
    <t>120011073887</t>
  </si>
  <si>
    <t>120011100887</t>
  </si>
  <si>
    <t>120011250874</t>
  </si>
  <si>
    <t>120011105892</t>
  </si>
  <si>
    <t>120011155889</t>
  </si>
  <si>
    <t>120011170874</t>
  </si>
  <si>
    <t>120011170887</t>
  </si>
  <si>
    <t>120011270880</t>
  </si>
  <si>
    <t>120011180874</t>
  </si>
  <si>
    <t>120011197887</t>
  </si>
  <si>
    <t>120011275874</t>
  </si>
  <si>
    <t>120011285887</t>
  </si>
  <si>
    <t>120011287887</t>
  </si>
  <si>
    <t>120011290887</t>
  </si>
  <si>
    <t>120011315885</t>
  </si>
  <si>
    <t>120011340893</t>
  </si>
  <si>
    <t>120011460893</t>
  </si>
  <si>
    <t>120011516887</t>
  </si>
  <si>
    <t>120011516892</t>
  </si>
  <si>
    <t>120011440880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</si>
  <si>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</si>
  <si>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</si>
  <si>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</si>
  <si>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</si>
  <si>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</si>
  <si>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</si>
  <si>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</si>
  <si>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</si>
  <si>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</si>
  <si>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120011517892</t>
  </si>
  <si>
    <t>120011518887</t>
  </si>
  <si>
    <t>120011517887</t>
  </si>
  <si>
    <t>120011518892</t>
  </si>
  <si>
    <t>120011556892</t>
  </si>
  <si>
    <t>120011630885</t>
  </si>
  <si>
    <t>120011556887</t>
  </si>
  <si>
    <t>120011580880</t>
  </si>
  <si>
    <t>120011603892</t>
  </si>
  <si>
    <t>120011605892</t>
  </si>
  <si>
    <t>120011610892</t>
  </si>
  <si>
    <t>120011627887</t>
  </si>
  <si>
    <t>120011627892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</si>
  <si>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</si>
  <si>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</si>
  <si>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</si>
  <si>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</si>
  <si>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</si>
  <si>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</si>
  <si>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</si>
  <si>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120013090892</t>
  </si>
  <si>
    <t>120013090887</t>
  </si>
  <si>
    <t>120014771908</t>
  </si>
  <si>
    <t>120014777874</t>
  </si>
  <si>
    <t>120015105935</t>
  </si>
  <si>
    <t>120015140935</t>
  </si>
  <si>
    <t>120015200935</t>
  </si>
  <si>
    <t>120020600892</t>
  </si>
  <si>
    <t>120021080903</t>
  </si>
  <si>
    <t>120021025887</t>
  </si>
  <si>
    <t>120021105892</t>
  </si>
  <si>
    <t>120021100887</t>
  </si>
  <si>
    <t>120021140889</t>
  </si>
  <si>
    <t>120021150892</t>
  </si>
  <si>
    <t>120021170874</t>
  </si>
  <si>
    <t>120021170887</t>
  </si>
  <si>
    <t>120021180874</t>
  </si>
  <si>
    <t>120021197887</t>
  </si>
  <si>
    <t>120021195892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</si>
  <si>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</si>
  <si>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</si>
  <si>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</si>
  <si>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</si>
  <si>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</si>
  <si>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</si>
  <si>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</si>
  <si>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</si>
  <si>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</si>
  <si>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120021478892</t>
  </si>
  <si>
    <t>120021500935</t>
  </si>
  <si>
    <t>120021478887</t>
  </si>
  <si>
    <t>120021505880</t>
  </si>
  <si>
    <t>120021512880</t>
  </si>
  <si>
    <t>120021512885</t>
  </si>
  <si>
    <t>120021516887</t>
  </si>
  <si>
    <t>120021512887</t>
  </si>
  <si>
    <t>120021516892</t>
  </si>
  <si>
    <t>120021505879</t>
  </si>
  <si>
    <t>120021517887</t>
  </si>
  <si>
    <t>120021518887</t>
  </si>
  <si>
    <t>120021517892</t>
  </si>
  <si>
    <t>120021518892</t>
  </si>
  <si>
    <t>120021556887</t>
  </si>
  <si>
    <t>120021556892</t>
  </si>
  <si>
    <t>120021580880</t>
  </si>
  <si>
    <t>120021580935</t>
  </si>
  <si>
    <t>120021603892</t>
  </si>
  <si>
    <t>120021627887</t>
  </si>
  <si>
    <t>120021695874</t>
  </si>
  <si>
    <t>120021627892</t>
  </si>
  <si>
    <t>120021707892</t>
  </si>
  <si>
    <t>120021620879</t>
  </si>
  <si>
    <t>120021630885</t>
  </si>
  <si>
    <t>120022090892</t>
  </si>
  <si>
    <t>120021633885</t>
  </si>
  <si>
    <t>120021655894</t>
  </si>
  <si>
    <t>120021670880</t>
  </si>
  <si>
    <t>120022368921</t>
  </si>
  <si>
    <t>120021610892</t>
  </si>
  <si>
    <t>120021680880</t>
  </si>
  <si>
    <t>120021605892</t>
  </si>
  <si>
    <t>120023090887</t>
  </si>
  <si>
    <t>120024380935</t>
  </si>
  <si>
    <t>120022966885</t>
  </si>
  <si>
    <t>120024771908</t>
  </si>
  <si>
    <t>120024370935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</si>
  <si>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</si>
  <si>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</si>
  <si>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</si>
  <si>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</si>
  <si>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</si>
  <si>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</si>
  <si>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</si>
  <si>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</si>
  <si>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</si>
  <si>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</si>
  <si>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</si>
  <si>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</si>
  <si>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</si>
  <si>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120031220887</t>
  </si>
  <si>
    <t>120031270880</t>
  </si>
  <si>
    <t>120031206892</t>
  </si>
  <si>
    <t>120031287887</t>
  </si>
  <si>
    <t>120031290887</t>
  </si>
  <si>
    <t>120031420893</t>
  </si>
  <si>
    <t>120031477887</t>
  </si>
  <si>
    <t>120031440880</t>
  </si>
  <si>
    <t>120031478887</t>
  </si>
  <si>
    <t>120031478892</t>
  </si>
  <si>
    <t>120031505921</t>
  </si>
  <si>
    <t>120031512880</t>
  </si>
  <si>
    <t>120031512885</t>
  </si>
  <si>
    <t>120031505880</t>
  </si>
  <si>
    <t>120031512887</t>
  </si>
  <si>
    <t>120031516887</t>
  </si>
  <si>
    <t>120031516892</t>
  </si>
  <si>
    <t>120031517887</t>
  </si>
  <si>
    <t>120031605892</t>
  </si>
  <si>
    <t>120031517892</t>
  </si>
  <si>
    <t>120031603892</t>
  </si>
  <si>
    <t>120031518887</t>
  </si>
  <si>
    <t>120031518892</t>
  </si>
  <si>
    <t>120031556887</t>
  </si>
  <si>
    <t>120031556892</t>
  </si>
  <si>
    <t>120031580880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</si>
  <si>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</si>
  <si>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</si>
  <si>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</si>
  <si>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</si>
  <si>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</si>
  <si>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</si>
  <si>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</si>
  <si>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</si>
  <si>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</si>
  <si>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</si>
  <si>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</si>
  <si>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</si>
  <si>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</si>
  <si>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</si>
  <si>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</si>
  <si>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</si>
  <si>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</si>
  <si>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</si>
  <si>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</si>
  <si>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</si>
  <si>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</si>
  <si>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</si>
  <si>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</si>
  <si>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</si>
  <si>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</si>
  <si>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</si>
  <si>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</si>
  <si>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</si>
  <si>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</si>
  <si>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</si>
  <si>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</si>
  <si>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</si>
  <si>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</si>
  <si>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</si>
  <si>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</si>
  <si>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</si>
  <si>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</si>
  <si>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</si>
  <si>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</si>
  <si>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</si>
  <si>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120041478887</t>
  </si>
  <si>
    <t>120041478892</t>
  </si>
  <si>
    <t>120041477887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</si>
  <si>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</si>
  <si>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</si>
  <si>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</si>
  <si>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</si>
  <si>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</si>
  <si>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</si>
  <si>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</si>
  <si>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</si>
  <si>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</si>
  <si>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</si>
  <si>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</si>
  <si>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</si>
  <si>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</si>
  <si>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</si>
  <si>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</si>
  <si>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</si>
  <si>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</si>
  <si>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</si>
  <si>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</si>
  <si>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</si>
  <si>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</si>
  <si>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</si>
  <si>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</si>
  <si>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</si>
  <si>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</si>
  <si>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</si>
  <si>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</si>
  <si>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</si>
  <si>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</si>
  <si>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</si>
  <si>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</si>
  <si>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</si>
  <si>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</si>
  <si>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</si>
  <si>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</si>
  <si>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</si>
  <si>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</si>
  <si>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</si>
  <si>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</si>
  <si>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</si>
  <si>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</si>
  <si>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</si>
  <si>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</si>
  <si>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</si>
  <si>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</si>
  <si>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</si>
  <si>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</si>
  <si>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</si>
  <si>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</si>
  <si>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</si>
  <si>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</si>
  <si>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</si>
  <si>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</si>
  <si>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</si>
  <si>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</si>
  <si>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</si>
  <si>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</si>
  <si>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</si>
  <si>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</si>
  <si>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</si>
  <si>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</si>
  <si>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</si>
  <si>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</si>
  <si>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</si>
  <si>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</si>
  <si>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</si>
  <si>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</si>
  <si>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</si>
  <si>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</si>
  <si>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</si>
  <si>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</si>
  <si>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</si>
  <si>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120051556887</t>
  </si>
  <si>
    <t>120051520892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</si>
  <si>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</si>
  <si>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</si>
  <si>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</si>
  <si>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</si>
  <si>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</si>
  <si>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</si>
  <si>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</si>
  <si>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</si>
  <si>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</si>
  <si>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</si>
  <si>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</si>
  <si>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</si>
  <si>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</si>
  <si>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</si>
  <si>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</si>
  <si>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</si>
  <si>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</si>
  <si>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</si>
  <si>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</si>
  <si>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</si>
  <si>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</si>
  <si>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</si>
  <si>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</si>
  <si>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</si>
  <si>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</si>
  <si>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</si>
  <si>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</si>
  <si>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</si>
  <si>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</si>
  <si>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</si>
  <si>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</si>
  <si>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</si>
  <si>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</si>
  <si>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</si>
  <si>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</si>
  <si>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</si>
  <si>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</si>
  <si>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</si>
  <si>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</si>
  <si>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</si>
  <si>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</si>
  <si>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</si>
  <si>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</si>
  <si>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</si>
  <si>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</si>
  <si>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</si>
  <si>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</si>
  <si>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</si>
  <si>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</si>
  <si>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</si>
  <si>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</si>
  <si>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</si>
  <si>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</si>
  <si>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</si>
  <si>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</si>
  <si>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</si>
  <si>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</si>
  <si>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</si>
  <si>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</si>
  <si>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</si>
  <si>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</si>
  <si>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</si>
  <si>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</si>
  <si>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</si>
  <si>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</si>
  <si>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</si>
  <si>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</si>
  <si>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</si>
  <si>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</si>
  <si>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</si>
  <si>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</si>
  <si>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</si>
  <si>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</si>
  <si>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</si>
  <si>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</si>
  <si>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</si>
  <si>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</si>
  <si>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</si>
  <si>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</si>
  <si>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</si>
  <si>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</si>
  <si>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</si>
  <si>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</si>
  <si>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</si>
  <si>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</si>
  <si>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</si>
  <si>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</si>
  <si>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</si>
  <si>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</si>
  <si>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</si>
  <si>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</si>
  <si>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</si>
  <si>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</si>
  <si>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</si>
  <si>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</si>
  <si>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</si>
  <si>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</si>
  <si>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</si>
  <si>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</si>
  <si>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</si>
  <si>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</si>
  <si>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</si>
  <si>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</si>
  <si>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</si>
  <si>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</si>
  <si>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</si>
  <si>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</si>
  <si>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</si>
  <si>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</si>
  <si>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</si>
  <si>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</si>
  <si>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</si>
  <si>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</si>
  <si>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</si>
  <si>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</si>
  <si>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</si>
  <si>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</si>
  <si>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</si>
  <si>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</si>
  <si>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</si>
  <si>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</si>
  <si>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</si>
  <si>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</si>
  <si>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</si>
  <si>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</si>
  <si>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</si>
  <si>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</si>
  <si>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</si>
  <si>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</si>
  <si>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</si>
  <si>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</si>
  <si>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</si>
  <si>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</si>
  <si>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</si>
  <si>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</si>
  <si>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</si>
  <si>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</si>
  <si>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</si>
  <si>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</si>
  <si>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</si>
  <si>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</si>
  <si>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</si>
  <si>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</si>
  <si>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</si>
  <si>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</si>
  <si>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</si>
  <si>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</si>
  <si>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</si>
  <si>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</si>
  <si>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</si>
  <si>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</si>
  <si>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</si>
  <si>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</si>
  <si>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</si>
  <si>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</si>
  <si>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</si>
  <si>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</si>
  <si>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</si>
  <si>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</si>
  <si>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</si>
  <si>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</si>
  <si>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</si>
  <si>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</si>
  <si>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</si>
  <si>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</si>
  <si>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</si>
  <si>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</si>
  <si>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</si>
  <si>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</si>
  <si>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</si>
  <si>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</si>
  <si>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</si>
  <si>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</si>
  <si>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</si>
  <si>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</si>
  <si>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</si>
  <si>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</si>
  <si>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</si>
  <si>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</si>
  <si>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</si>
  <si>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</si>
  <si>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</si>
  <si>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</si>
  <si>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</si>
  <si>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</si>
  <si>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</si>
  <si>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</si>
  <si>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</si>
  <si>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</si>
  <si>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</si>
  <si>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</si>
  <si>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</si>
  <si>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</si>
  <si>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</si>
  <si>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</si>
  <si>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</si>
  <si>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</si>
  <si>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</si>
  <si>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</si>
  <si>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</si>
  <si>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</si>
  <si>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</si>
  <si>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</si>
  <si>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</si>
  <si>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</si>
  <si>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</si>
  <si>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</si>
  <si>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</si>
  <si>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</si>
  <si>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</si>
  <si>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</si>
  <si>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</si>
  <si>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</si>
  <si>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</si>
  <si>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</si>
  <si>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</si>
  <si>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</si>
  <si>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</si>
  <si>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</si>
  <si>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</si>
  <si>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</si>
  <si>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</si>
  <si>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</si>
  <si>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</si>
  <si>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</si>
  <si>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</si>
  <si>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</si>
  <si>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</si>
  <si>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</si>
  <si>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</si>
  <si>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</si>
  <si>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</si>
  <si>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</si>
  <si>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</si>
  <si>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</si>
  <si>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</si>
  <si>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</si>
  <si>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</si>
  <si>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</si>
  <si>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</si>
  <si>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</si>
  <si>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</si>
  <si>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</si>
  <si>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</si>
  <si>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</si>
  <si>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</si>
  <si>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</si>
  <si>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</si>
  <si>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</si>
  <si>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</si>
  <si>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</si>
  <si>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</si>
  <si>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</si>
  <si>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</si>
  <si>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</si>
  <si>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</si>
  <si>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</si>
  <si>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</si>
  <si>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</si>
  <si>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</si>
  <si>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</si>
  <si>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</si>
  <si>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</si>
  <si>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</si>
  <si>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</si>
  <si>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</si>
  <si>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</si>
  <si>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</si>
  <si>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</si>
  <si>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</si>
  <si>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</si>
  <si>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</si>
  <si>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</si>
  <si>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</si>
  <si>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</si>
  <si>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</si>
  <si>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</si>
  <si>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</si>
  <si>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</si>
  <si>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</si>
  <si>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</si>
  <si>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</si>
  <si>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</si>
  <si>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</si>
  <si>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</si>
  <si>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</si>
  <si>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</si>
  <si>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</si>
  <si>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</si>
  <si>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</si>
  <si>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</si>
  <si>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</si>
  <si>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</si>
  <si>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</si>
  <si>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</si>
  <si>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</si>
  <si>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</si>
  <si>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</si>
  <si>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</si>
  <si>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</si>
  <si>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</si>
  <si>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</si>
  <si>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</si>
  <si>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</si>
  <si>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</si>
  <si>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</si>
  <si>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</si>
  <si>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</si>
  <si>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</si>
  <si>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</si>
  <si>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</si>
  <si>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</si>
  <si>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</si>
  <si>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</si>
  <si>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</si>
  <si>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</si>
  <si>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</si>
  <si>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</si>
  <si>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</si>
  <si>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</si>
  <si>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</si>
  <si>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</si>
  <si>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</si>
  <si>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</si>
  <si>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</si>
  <si>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</si>
  <si>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</si>
  <si>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</si>
  <si>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</si>
  <si>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</si>
  <si>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</si>
  <si>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</si>
  <si>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</si>
  <si>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</si>
  <si>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</si>
  <si>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</si>
  <si>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</si>
  <si>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</si>
  <si>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</si>
  <si>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</si>
  <si>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</si>
  <si>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</si>
  <si>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</si>
  <si>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</si>
  <si>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</si>
  <si>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</si>
  <si>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</si>
  <si>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</si>
  <si>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</si>
  <si>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</si>
  <si>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</si>
  <si>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</si>
  <si>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</si>
  <si>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</si>
  <si>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</si>
  <si>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</si>
  <si>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</si>
  <si>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</si>
  <si>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</si>
  <si>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</si>
  <si>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</si>
  <si>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</si>
  <si>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</si>
  <si>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</si>
  <si>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</si>
  <si>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</si>
  <si>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</si>
  <si>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</si>
  <si>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</si>
  <si>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</si>
  <si>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</si>
  <si>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</si>
  <si>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</si>
  <si>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</si>
  <si>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</si>
  <si>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</si>
  <si>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</si>
  <si>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</si>
  <si>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</si>
  <si>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</si>
  <si>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</si>
  <si>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</si>
  <si>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</si>
  <si>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</si>
  <si>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</si>
  <si>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</si>
  <si>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</si>
  <si>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</si>
  <si>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</si>
  <si>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</si>
  <si>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</si>
  <si>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</si>
  <si>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</si>
  <si>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</si>
  <si>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</si>
  <si>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</si>
  <si>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</si>
  <si>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</si>
  <si>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</si>
  <si>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</si>
  <si>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</si>
  <si>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</si>
  <si>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</si>
  <si>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</si>
  <si>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</si>
  <si>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</si>
  <si>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</si>
  <si>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</si>
  <si>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</si>
  <si>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</si>
  <si>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</si>
  <si>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</si>
  <si>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</si>
  <si>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</si>
  <si>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</si>
  <si>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</si>
  <si>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</si>
  <si>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</si>
  <si>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</si>
  <si>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</si>
  <si>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</si>
  <si>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</si>
  <si>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</si>
  <si>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</si>
  <si>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</si>
  <si>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</si>
  <si>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</si>
  <si>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</si>
  <si>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</si>
  <si>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</si>
  <si>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</si>
  <si>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</si>
  <si>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</si>
  <si>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</si>
  <si>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</si>
  <si>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</si>
  <si>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</si>
  <si>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</si>
  <si>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</si>
  <si>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</si>
  <si>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</si>
  <si>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</si>
  <si>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</si>
  <si>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</si>
  <si>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</si>
  <si>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</si>
  <si>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</si>
  <si>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</si>
  <si>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</si>
  <si>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</si>
  <si>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</si>
  <si>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</si>
  <si>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</si>
  <si>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</si>
  <si>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</si>
  <si>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</si>
  <si>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</si>
  <si>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</si>
  <si>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</si>
  <si>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</si>
  <si>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</si>
  <si>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</si>
  <si>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</si>
  <si>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</si>
  <si>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</si>
  <si>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</si>
  <si>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</si>
  <si>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</si>
  <si>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</si>
  <si>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</si>
  <si>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</si>
  <si>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</si>
  <si>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</si>
  <si>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</si>
  <si>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</si>
  <si>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</si>
  <si>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</si>
  <si>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</si>
  <si>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</si>
  <si>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</si>
  <si>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</si>
  <si>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</si>
  <si>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</si>
  <si>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</si>
  <si>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</si>
  <si>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</si>
  <si>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</si>
  <si>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</si>
  <si>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</si>
  <si>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</si>
  <si>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</si>
  <si>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</si>
  <si>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</si>
  <si>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</si>
  <si>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</si>
  <si>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</si>
  <si>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</si>
  <si>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</si>
  <si>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</si>
  <si>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</si>
  <si>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</si>
  <si>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</si>
  <si>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</si>
  <si>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</si>
  <si>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</si>
  <si>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</si>
  <si>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</si>
  <si>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</si>
  <si>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</si>
  <si>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</si>
  <si>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</si>
  <si>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</si>
  <si>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</si>
  <si>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</si>
  <si>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</si>
  <si>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</si>
  <si>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</si>
  <si>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</si>
  <si>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</si>
  <si>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</si>
  <si>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</si>
  <si>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</si>
  <si>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</si>
  <si>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</si>
  <si>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</si>
  <si>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</si>
  <si>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</si>
  <si>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</si>
  <si>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</si>
  <si>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</si>
  <si>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</si>
  <si>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</si>
  <si>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</si>
  <si>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</si>
  <si>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</si>
  <si>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</si>
  <si>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</si>
  <si>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</si>
  <si>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</si>
  <si>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</si>
  <si>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</si>
  <si>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</si>
  <si>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</si>
  <si>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</si>
  <si>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</si>
  <si>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</si>
  <si>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</si>
  <si>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</si>
  <si>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</si>
  <si>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</si>
  <si>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</si>
  <si>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</si>
  <si>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</si>
  <si>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</si>
  <si>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</si>
  <si>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</si>
  <si>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</si>
  <si>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</si>
  <si>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</si>
  <si>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</si>
  <si>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</si>
  <si>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</si>
  <si>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</si>
  <si>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</si>
  <si>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</si>
  <si>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</si>
  <si>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</si>
  <si>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</si>
  <si>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</si>
  <si>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</si>
  <si>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</si>
  <si>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</si>
  <si>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</si>
  <si>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</si>
  <si>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</si>
  <si>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</si>
  <si>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</si>
  <si>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</si>
  <si>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</si>
  <si>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</si>
  <si>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</si>
  <si>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</si>
  <si>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</si>
  <si>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</si>
  <si>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</si>
  <si>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</si>
  <si>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</si>
  <si>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</si>
  <si>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</si>
  <si>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</si>
  <si>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</si>
  <si>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</si>
  <si>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</si>
  <si>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</si>
  <si>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</si>
  <si>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</si>
  <si>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</si>
  <si>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</si>
  <si>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</si>
  <si>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</si>
  <si>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</si>
  <si>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</si>
  <si>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</si>
  <si>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</si>
  <si>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</si>
  <si>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</si>
  <si>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</si>
  <si>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</si>
  <si>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</si>
  <si>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</si>
  <si>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</si>
  <si>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</si>
  <si>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</si>
  <si>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</si>
  <si>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</si>
  <si>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</si>
  <si>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</si>
  <si>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</si>
  <si>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</si>
  <si>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</si>
  <si>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</si>
  <si>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</si>
  <si>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</si>
  <si>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</si>
  <si>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</si>
  <si>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</si>
  <si>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</si>
  <si>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</si>
  <si>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</si>
  <si>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</si>
  <si>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</si>
  <si>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</si>
  <si>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</si>
  <si>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</si>
  <si>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</si>
  <si>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</si>
  <si>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</si>
  <si>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</si>
  <si>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</si>
  <si>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</si>
  <si>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</si>
  <si>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</si>
  <si>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</si>
  <si>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</si>
  <si>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</si>
  <si>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</si>
  <si>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</si>
  <si>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</si>
  <si>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</si>
  <si>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</si>
  <si>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</si>
  <si>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</si>
  <si>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</si>
  <si>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</si>
  <si>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</si>
  <si>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direct-wa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</si>
  <si>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</si>
  <si>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</si>
  <si>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</si>
  <si>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</si>
  <si>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</si>
  <si>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</si>
  <si>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</si>
  <si>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</si>
  <si>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</si>
  <si>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</si>
  <si>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</si>
  <si>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</si>
  <si>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</si>
  <si>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</si>
  <si>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</si>
  <si>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</si>
  <si>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</si>
  <si>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</si>
  <si>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</si>
  <si>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</si>
  <si>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</si>
  <si>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</si>
  <si>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</si>
  <si>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</si>
  <si>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</si>
  <si>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</si>
  <si>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</si>
  <si>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</si>
  <si>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</si>
  <si>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</si>
  <si>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</si>
  <si>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</si>
  <si>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</si>
  <si>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</si>
  <si>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</si>
  <si>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</si>
  <si>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</si>
  <si>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</si>
  <si>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</si>
  <si>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</si>
  <si>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</si>
  <si>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</si>
  <si>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</si>
  <si>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</si>
  <si>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</si>
  <si>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</si>
  <si>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</si>
  <si>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</si>
  <si>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</si>
  <si>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</si>
  <si>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</si>
  <si>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</si>
  <si>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</si>
  <si>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</si>
  <si>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</si>
  <si>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</si>
  <si>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</si>
  <si>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</si>
  <si>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</si>
  <si>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</si>
  <si>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</si>
  <si>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</si>
  <si>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</si>
  <si>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</si>
  <si>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</si>
  <si>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</si>
  <si>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</si>
  <si>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</si>
  <si>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</si>
  <si>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</si>
  <si>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</si>
  <si>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</si>
  <si>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</si>
  <si>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</si>
  <si>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</si>
  <si>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</si>
  <si>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</si>
  <si>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</si>
  <si>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</si>
  <si>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</si>
  <si>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</si>
  <si>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</si>
  <si>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</si>
  <si>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</si>
  <si>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</si>
  <si>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</si>
  <si>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</si>
  <si>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</si>
  <si>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</si>
  <si>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</si>
  <si>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</si>
  <si>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</si>
  <si>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</si>
  <si>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</si>
  <si>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</si>
  <si>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</si>
  <si>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</si>
  <si>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</si>
  <si>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</si>
  <si>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</si>
  <si>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</si>
  <si>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</si>
  <si>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</si>
  <si>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</si>
  <si>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</si>
  <si>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</si>
  <si>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</si>
  <si>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</si>
  <si>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</si>
  <si>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</si>
  <si>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</si>
  <si>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</si>
  <si>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</si>
  <si>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</si>
  <si>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</si>
  <si>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</si>
  <si>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</si>
  <si>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</si>
  <si>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</si>
  <si>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</si>
  <si>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</si>
  <si>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</si>
  <si>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</si>
  <si>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</si>
  <si>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</si>
  <si>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</si>
  <si>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</si>
  <si>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</si>
  <si>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</si>
  <si>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</si>
  <si>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</si>
  <si>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</si>
  <si>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</si>
  <si>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</si>
  <si>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</si>
  <si>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</si>
  <si>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</si>
  <si>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</si>
  <si>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</si>
  <si>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</si>
  <si>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</si>
  <si>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</si>
  <si>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</si>
  <si>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</si>
  <si>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</si>
  <si>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</si>
  <si>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</si>
  <si>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</si>
  <si>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</si>
  <si>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</si>
  <si>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</si>
  <si>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</si>
  <si>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</si>
  <si>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</si>
  <si>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</si>
  <si>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</si>
  <si>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</si>
  <si>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</si>
  <si>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</si>
  <si>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</si>
  <si>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</si>
  <si>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</si>
  <si>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</si>
  <si>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</si>
  <si>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</si>
  <si>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</si>
  <si>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</si>
  <si>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</si>
  <si>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</si>
  <si>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</si>
  <si>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</si>
  <si>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</si>
  <si>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</si>
  <si>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</si>
  <si>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</si>
  <si>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</si>
  <si>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</si>
  <si>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</si>
  <si>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</si>
  <si>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</si>
  <si>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</si>
  <si>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</si>
  <si>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</si>
  <si>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</si>
  <si>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</si>
  <si>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</si>
  <si>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</si>
  <si>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</si>
  <si>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</si>
  <si>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</si>
  <si>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</si>
  <si>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</si>
  <si>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</si>
  <si>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</si>
  <si>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</si>
  <si>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</si>
  <si>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</si>
  <si>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</si>
  <si>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</si>
  <si>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</si>
  <si>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</si>
  <si>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</si>
  <si>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</si>
  <si>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</si>
  <si>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</si>
  <si>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</si>
  <si>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</si>
  <si>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</si>
  <si>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</si>
  <si>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</si>
  <si>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</si>
  <si>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</si>
  <si>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</si>
  <si>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</si>
  <si>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</si>
  <si>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</si>
  <si>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</si>
  <si>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</si>
  <si>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</si>
  <si>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</si>
  <si>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</si>
  <si>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</si>
  <si>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</si>
  <si>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</si>
  <si>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</si>
  <si>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</si>
  <si>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</si>
  <si>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</si>
  <si>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</si>
  <si>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</si>
  <si>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</si>
  <si>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</si>
  <si>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</si>
  <si>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</si>
  <si>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</si>
  <si>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</si>
  <si>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</si>
  <si>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</si>
  <si>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</si>
  <si>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</si>
  <si>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</si>
  <si>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</si>
  <si>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</si>
  <si>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</si>
  <si>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</si>
  <si>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</si>
  <si>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</si>
  <si>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</si>
  <si>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</si>
  <si>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</si>
  <si>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</si>
  <si>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</si>
  <si>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</si>
  <si>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</si>
  <si>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</si>
  <si>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</si>
  <si>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</si>
  <si>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</si>
  <si>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</si>
  <si>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</si>
  <si>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</si>
  <si>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</si>
  <si>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</si>
  <si>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</si>
  <si>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</si>
  <si>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</si>
  <si>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</si>
  <si>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</si>
  <si>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</si>
  <si>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</si>
  <si>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</si>
  <si>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</si>
  <si>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</si>
  <si>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</si>
  <si>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</si>
  <si>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</si>
  <si>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</si>
  <si>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</si>
  <si>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</si>
  <si>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</si>
  <si>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</si>
  <si>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</si>
  <si>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</si>
  <si>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</si>
  <si>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</si>
  <si>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</si>
  <si>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</si>
  <si>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</si>
  <si>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</si>
  <si>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</si>
  <si>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</si>
  <si>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</si>
  <si>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</si>
  <si>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</si>
  <si>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</si>
  <si>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</si>
  <si>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</si>
  <si>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</si>
  <si>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</si>
  <si>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</si>
  <si>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</si>
  <si>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</si>
  <si>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</si>
  <si>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</si>
  <si>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</si>
  <si>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</si>
  <si>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</si>
  <si>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</si>
  <si>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</si>
  <si>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</si>
  <si>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</si>
  <si>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</si>
  <si>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</si>
  <si>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</si>
  <si>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</si>
  <si>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</si>
  <si>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</si>
  <si>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</si>
  <si>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</si>
  <si>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</si>
  <si>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</si>
  <si>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</si>
  <si>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</si>
  <si>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</si>
  <si>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</si>
  <si>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</si>
  <si>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</si>
  <si>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</si>
  <si>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</si>
  <si>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</si>
  <si>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</si>
  <si>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</si>
  <si>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</si>
  <si>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</si>
  <si>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</si>
  <si>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</si>
  <si>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</si>
  <si>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</si>
  <si>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</si>
  <si>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</si>
  <si>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</si>
  <si>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</si>
  <si>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</si>
  <si>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</si>
  <si>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</si>
  <si>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</si>
  <si>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</si>
  <si>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</si>
  <si>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</si>
  <si>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</si>
  <si>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</si>
  <si>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</si>
  <si>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</si>
  <si>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</si>
  <si>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</si>
  <si>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</si>
  <si>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</si>
  <si>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</si>
  <si>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</si>
  <si>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</si>
  <si>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</si>
  <si>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</si>
  <si>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</si>
  <si>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</si>
  <si>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</si>
  <si>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</si>
  <si>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</si>
  <si>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</si>
  <si>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</si>
  <si>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</si>
  <si>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</si>
  <si>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</si>
  <si>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</si>
  <si>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</si>
  <si>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</si>
  <si>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</si>
  <si>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</si>
  <si>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</si>
  <si>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</si>
  <si>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</si>
  <si>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</si>
  <si>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</si>
  <si>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</si>
  <si>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</si>
  <si>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</si>
  <si>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</si>
  <si>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</si>
  <si>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</si>
  <si>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</si>
  <si>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</si>
  <si>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</si>
  <si>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</si>
  <si>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</si>
  <si>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</si>
  <si>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</si>
  <si>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</si>
  <si>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</si>
  <si>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</si>
  <si>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</si>
  <si>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</si>
  <si>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</si>
  <si>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</si>
  <si>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</si>
  <si>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</si>
  <si>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</si>
  <si>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</si>
  <si>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</si>
  <si>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</si>
  <si>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</si>
  <si>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</si>
  <si>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</si>
  <si>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</si>
  <si>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</si>
  <si>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</si>
  <si>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</si>
  <si>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</si>
  <si>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</si>
  <si>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</si>
  <si>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</si>
  <si>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</si>
  <si>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</si>
  <si>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</si>
  <si>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</si>
  <si>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</si>
  <si>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</si>
  <si>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</si>
  <si>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</si>
  <si>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</si>
  <si>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</si>
  <si>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</si>
  <si>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</si>
  <si>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</si>
  <si>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</si>
  <si>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</si>
  <si>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</si>
  <si>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</si>
  <si>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</si>
  <si>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</si>
  <si>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</si>
  <si>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</si>
  <si>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</si>
  <si>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</si>
  <si>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</si>
  <si>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</si>
  <si>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</si>
  <si>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</si>
  <si>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</si>
  <si>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</si>
  <si>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</si>
  <si>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</si>
  <si>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</si>
  <si>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</si>
  <si>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</si>
  <si>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</si>
  <si>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</si>
  <si>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</si>
  <si>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</si>
  <si>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</si>
  <si>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</si>
  <si>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</si>
  <si>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</si>
  <si>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</si>
  <si>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</si>
  <si>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</si>
  <si>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</si>
  <si>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</si>
  <si>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</si>
  <si>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</si>
  <si>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</si>
  <si>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</si>
  <si>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</si>
  <si>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</si>
  <si>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</si>
  <si>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</si>
  <si>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</si>
  <si>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</si>
  <si>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</si>
  <si>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</si>
  <si>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</si>
  <si>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</si>
  <si>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</si>
  <si>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</si>
  <si>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</si>
  <si>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</si>
  <si>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</si>
  <si>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</si>
  <si>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</si>
  <si>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</si>
  <si>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</si>
  <si>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</si>
  <si>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</si>
  <si>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</si>
  <si>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</si>
  <si>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</si>
  <si>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</si>
  <si>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</si>
  <si>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</si>
  <si>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</si>
  <si>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</si>
  <si>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</si>
  <si>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</si>
  <si>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</si>
  <si>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</si>
  <si>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</si>
  <si>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</si>
  <si>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</si>
  <si>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</si>
  <si>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</si>
  <si>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</si>
  <si>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</si>
  <si>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</si>
  <si>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</si>
  <si>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</si>
  <si>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</si>
  <si>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</si>
  <si>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</si>
  <si>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</si>
  <si>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</si>
  <si>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</si>
  <si>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</si>
  <si>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</si>
  <si>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</si>
  <si>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</si>
  <si>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</si>
  <si>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</si>
  <si>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</si>
  <si>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</si>
  <si>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</si>
  <si>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</si>
  <si>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</si>
  <si>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</si>
  <si>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</si>
  <si>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</si>
  <si>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</si>
  <si>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</si>
  <si>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</si>
  <si>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</si>
  <si>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</si>
  <si>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</si>
  <si>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</si>
  <si>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</si>
  <si>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</si>
  <si>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</si>
  <si>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</si>
  <si>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</si>
  <si>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</si>
  <si>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</si>
  <si>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</si>
  <si>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</si>
  <si>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</si>
  <si>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</si>
  <si>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</si>
  <si>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</si>
  <si>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</si>
  <si>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</si>
  <si>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</si>
  <si>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</si>
  <si>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</si>
  <si>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</si>
  <si>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</si>
  <si>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</si>
  <si>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</si>
  <si>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</si>
  <si>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</si>
  <si>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</si>
  <si>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</si>
  <si>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</si>
  <si>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</si>
  <si>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</si>
  <si>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</si>
  <si>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</si>
  <si>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</si>
  <si>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</si>
  <si>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</si>
  <si>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</si>
  <si>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</si>
  <si>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</si>
  <si>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</si>
  <si>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</si>
  <si>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</si>
  <si>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</si>
  <si>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</si>
  <si>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</si>
  <si>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</si>
  <si>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</si>
  <si>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</si>
  <si>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</si>
  <si>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</si>
  <si>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</si>
  <si>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</si>
  <si>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</si>
  <si>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</si>
  <si>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</si>
  <si>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</si>
  <si>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</si>
  <si>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</si>
  <si>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</si>
  <si>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</si>
  <si>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</si>
  <si>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</si>
  <si>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</si>
  <si>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</si>
  <si>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</si>
  <si>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</si>
  <si>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</si>
  <si>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</si>
  <si>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</si>
  <si>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</si>
  <si>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</si>
  <si>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</si>
  <si>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</si>
  <si>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</si>
  <si>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</si>
  <si>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</si>
  <si>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</si>
  <si>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</si>
  <si>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</si>
  <si>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</si>
  <si>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</si>
  <si>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</si>
  <si>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</si>
  <si>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</si>
  <si>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</si>
  <si>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</si>
  <si>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</si>
  <si>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</si>
  <si>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</si>
  <si>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</si>
  <si>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</si>
  <si>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</si>
  <si>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</si>
  <si>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</si>
  <si>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</si>
  <si>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</si>
  <si>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</si>
  <si>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</si>
  <si>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</si>
  <si>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</si>
  <si>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</si>
  <si>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</si>
  <si>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</si>
  <si>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</si>
  <si>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</si>
  <si>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</si>
  <si>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</si>
  <si>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</si>
  <si>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</si>
  <si>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</si>
  <si>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</si>
  <si>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</si>
  <si>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</si>
  <si>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</si>
  <si>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</si>
  <si>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</si>
  <si>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</si>
  <si>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</si>
  <si>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</si>
  <si>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</si>
  <si>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</si>
  <si>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</si>
  <si>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</si>
  <si>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</si>
  <si>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</si>
  <si>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</si>
  <si>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</si>
  <si>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</si>
  <si>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</si>
  <si>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</si>
  <si>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</si>
  <si>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</si>
  <si>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</si>
  <si>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</si>
  <si>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</si>
  <si>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</si>
  <si>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</si>
  <si>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</si>
  <si>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</si>
  <si>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</si>
  <si>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</si>
  <si>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</si>
  <si>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</si>
  <si>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</si>
  <si>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</si>
  <si>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</si>
  <si>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</si>
  <si>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</si>
  <si>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</si>
  <si>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</si>
  <si>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</si>
  <si>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</si>
  <si>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</si>
  <si>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</si>
  <si>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</si>
  <si>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</si>
  <si>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</si>
  <si>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</si>
  <si>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</si>
  <si>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</si>
  <si>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</si>
  <si>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</si>
  <si>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</si>
  <si>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</si>
  <si>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</si>
  <si>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</si>
  <si>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</si>
  <si>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</si>
  <si>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</si>
  <si>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</si>
  <si>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</si>
  <si>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</si>
  <si>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</si>
  <si>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</si>
  <si>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</si>
  <si>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</si>
  <si>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</si>
  <si>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</si>
  <si>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</si>
  <si>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</si>
  <si>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</si>
  <si>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</si>
  <si>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</si>
  <si>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</si>
  <si>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</si>
  <si>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</si>
  <si>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</si>
  <si>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</si>
  <si>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</si>
  <si>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</si>
  <si>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</si>
  <si>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</si>
  <si>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</si>
  <si>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</si>
  <si>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</si>
  <si>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</si>
  <si>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</si>
  <si>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</si>
  <si>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</si>
  <si>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</si>
  <si>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</si>
  <si>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</si>
  <si>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</si>
  <si>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</si>
  <si>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</si>
  <si>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</si>
  <si>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</si>
  <si>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</si>
  <si>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</si>
  <si>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</si>
  <si>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</si>
  <si>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</si>
  <si>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</si>
  <si>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</si>
  <si>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</si>
  <si>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</si>
  <si>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</si>
  <si>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</si>
  <si>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</si>
  <si>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</si>
  <si>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</si>
  <si>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</si>
  <si>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</si>
  <si>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</si>
  <si>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</si>
  <si>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</si>
  <si>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</si>
  <si>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</si>
  <si>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</si>
  <si>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</si>
  <si>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</si>
  <si>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</si>
  <si>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</si>
  <si>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</si>
  <si>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</si>
  <si>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</si>
  <si>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</si>
  <si>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</si>
  <si>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</si>
  <si>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</si>
  <si>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</si>
  <si>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</si>
  <si>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</si>
  <si>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</si>
  <si>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</si>
  <si>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</si>
  <si>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</si>
  <si>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</si>
  <si>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</si>
  <si>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</si>
  <si>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</si>
  <si>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</si>
  <si>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</si>
  <si>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</si>
  <si>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</si>
  <si>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</si>
  <si>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</si>
  <si>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</si>
  <si>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</si>
  <si>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</si>
  <si>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</si>
  <si>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</si>
  <si>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</si>
  <si>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</si>
  <si>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</si>
  <si>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</si>
  <si>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</si>
  <si>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</si>
  <si>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</si>
  <si>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</si>
  <si>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</si>
  <si>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</si>
  <si>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</si>
  <si>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</si>
  <si>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</si>
  <si>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</si>
  <si>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</si>
  <si>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</si>
  <si>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</si>
  <si>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</si>
  <si>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</si>
  <si>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</si>
  <si>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</si>
  <si>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</si>
  <si>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</si>
  <si>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</si>
  <si>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</si>
  <si>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</si>
  <si>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</si>
  <si>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</si>
  <si>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</si>
  <si>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</si>
  <si>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</si>
  <si>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</si>
  <si>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</si>
  <si>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</si>
  <si>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</si>
  <si>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</si>
  <si>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</si>
  <si>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</si>
  <si>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</si>
  <si>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</si>
  <si>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</si>
  <si>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</si>
  <si>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</si>
  <si>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</si>
  <si>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</si>
  <si>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</si>
  <si>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</si>
  <si>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</si>
  <si>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</si>
  <si>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</si>
  <si>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</si>
  <si>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</si>
  <si>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</si>
  <si>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</si>
  <si>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</si>
  <si>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</si>
  <si>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</si>
  <si>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</si>
  <si>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</si>
  <si>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</si>
  <si>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</si>
  <si>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</si>
  <si>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</si>
  <si>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</si>
  <si>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</si>
  <si>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</si>
  <si>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</si>
  <si>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</si>
  <si>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</si>
  <si>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</si>
  <si>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</si>
  <si>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</si>
  <si>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</si>
  <si>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</si>
  <si>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</si>
  <si>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</si>
  <si>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</si>
  <si>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</si>
  <si>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</si>
  <si>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</si>
  <si>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</si>
  <si>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</si>
  <si>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</si>
  <si>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</si>
  <si>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</si>
  <si>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</si>
  <si>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</si>
  <si>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</si>
  <si>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</si>
  <si>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</si>
  <si>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</si>
  <si>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</si>
  <si>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</si>
  <si>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</si>
  <si>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</si>
  <si>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</si>
  <si>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</si>
  <si>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</si>
  <si>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</si>
  <si>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</si>
  <si>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</si>
  <si>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</si>
  <si>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</si>
  <si>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</si>
  <si>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</si>
  <si>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</si>
  <si>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</si>
  <si>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</si>
  <si>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</si>
  <si>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</si>
  <si>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</si>
  <si>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</si>
  <si>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</si>
  <si>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</si>
  <si>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</si>
  <si>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</si>
  <si>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</si>
  <si>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</si>
  <si>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</si>
  <si>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</si>
  <si>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</si>
  <si>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</si>
  <si>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</si>
  <si>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</si>
  <si>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</si>
  <si>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</si>
  <si>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</si>
  <si>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</si>
  <si>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</si>
  <si>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</si>
  <si>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</si>
  <si>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</si>
  <si>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</si>
  <si>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</si>
  <si>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</si>
  <si>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</si>
  <si>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Customers-The Dalles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</si>
  <si>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</si>
  <si>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</si>
  <si>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</si>
  <si>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</si>
  <si>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</si>
  <si>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</si>
  <si>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</si>
  <si>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</si>
  <si>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</si>
  <si>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</si>
  <si>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</si>
  <si>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</si>
  <si>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</si>
  <si>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</si>
  <si>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</si>
  <si>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</si>
  <si>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</si>
  <si>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</si>
  <si>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</si>
  <si>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</si>
  <si>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</si>
  <si>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</si>
  <si>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</si>
  <si>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</si>
  <si>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</si>
  <si>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</si>
  <si>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</si>
  <si>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</si>
  <si>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</si>
  <si>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</si>
  <si>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</si>
  <si>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</si>
  <si>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</si>
  <si>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</si>
  <si>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</si>
  <si>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</si>
  <si>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</si>
  <si>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</si>
  <si>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</si>
  <si>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</si>
  <si>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</si>
  <si>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</si>
  <si>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</si>
  <si>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</si>
  <si>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</si>
  <si>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</si>
  <si>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</si>
  <si>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</si>
  <si>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</si>
  <si>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</si>
  <si>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</si>
  <si>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</si>
  <si>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</si>
  <si>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</si>
  <si>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</si>
  <si>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</si>
  <si>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</si>
  <si>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</si>
  <si>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</si>
  <si>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</si>
  <si>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</si>
  <si>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</si>
  <si>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</si>
  <si>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</si>
  <si>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</si>
  <si>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</si>
  <si>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</si>
  <si>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</si>
  <si>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</si>
  <si>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</si>
  <si>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</si>
  <si>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</si>
  <si>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</si>
  <si>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</si>
  <si>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</si>
  <si>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</si>
  <si>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</si>
  <si>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</si>
  <si>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</si>
  <si>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</si>
  <si>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</si>
  <si>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</si>
  <si>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</si>
  <si>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</si>
  <si>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</si>
  <si>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</si>
  <si>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</si>
  <si>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</si>
  <si>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</si>
  <si>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</si>
  <si>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</si>
  <si>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</si>
  <si>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</si>
  <si>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</si>
  <si>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</si>
  <si>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</si>
  <si>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</si>
  <si>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</si>
  <si>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</si>
  <si>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</si>
  <si>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</si>
  <si>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</si>
  <si>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</si>
  <si>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</si>
  <si>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</si>
  <si>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</si>
  <si>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</si>
  <si>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</si>
  <si>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</si>
  <si>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</si>
  <si>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</si>
  <si>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</si>
  <si>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</si>
  <si>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</si>
  <si>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</si>
  <si>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</si>
  <si>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</si>
  <si>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</si>
  <si>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</si>
  <si>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</si>
  <si>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</si>
  <si>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</si>
  <si>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</si>
  <si>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</si>
  <si>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</si>
  <si>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</si>
  <si>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</si>
  <si>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</si>
  <si>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</si>
  <si>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</si>
  <si>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</si>
  <si>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</si>
  <si>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</si>
  <si>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</si>
  <si>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</si>
  <si>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</si>
  <si>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</si>
  <si>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</si>
  <si>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</si>
  <si>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</si>
  <si>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</si>
  <si>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</si>
  <si>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</si>
  <si>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</si>
  <si>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</si>
  <si>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</si>
  <si>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</si>
  <si>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</si>
  <si>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</si>
  <si>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</si>
  <si>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</si>
  <si>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</si>
  <si>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</si>
  <si>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</si>
  <si>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</si>
  <si>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</si>
  <si>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</si>
  <si>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</si>
  <si>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</si>
  <si>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</si>
  <si>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</si>
  <si>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</si>
  <si>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</si>
  <si>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</si>
  <si>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</si>
  <si>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</si>
  <si>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</si>
  <si>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</si>
  <si>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</si>
  <si>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</si>
  <si>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</si>
  <si>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</si>
  <si>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</si>
  <si>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</si>
  <si>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</si>
  <si>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</si>
  <si>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</si>
  <si>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</si>
  <si>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</si>
  <si>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</si>
  <si>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</si>
  <si>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</si>
  <si>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</si>
  <si>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</si>
  <si>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</si>
  <si>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</si>
  <si>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</si>
  <si>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</si>
  <si>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</si>
  <si>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</si>
  <si>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</si>
  <si>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</si>
  <si>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</si>
  <si>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</si>
  <si>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</si>
  <si>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</si>
  <si>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</si>
  <si>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</si>
  <si>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</si>
  <si>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</si>
  <si>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</si>
  <si>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</si>
  <si>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</si>
  <si>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</si>
  <si>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</si>
  <si>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</si>
  <si>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</si>
  <si>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</si>
  <si>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</si>
  <si>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</si>
  <si>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</si>
  <si>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</si>
  <si>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</si>
  <si>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</si>
  <si>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</si>
  <si>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</si>
  <si>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</si>
  <si>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</si>
  <si>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</si>
  <si>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</si>
  <si>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</si>
  <si>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</si>
  <si>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</si>
  <si>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</si>
  <si>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</si>
  <si>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</si>
  <si>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</si>
  <si>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</si>
  <si>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</si>
  <si>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</si>
  <si>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</si>
  <si>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</si>
  <si>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</si>
  <si>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</si>
  <si>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</si>
  <si>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</si>
  <si>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</si>
  <si>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</si>
  <si>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</si>
  <si>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</si>
  <si>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</si>
  <si>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</si>
  <si>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</si>
  <si>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</si>
  <si>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</si>
  <si>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</si>
  <si>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</si>
  <si>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</si>
  <si>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</si>
  <si>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</si>
  <si>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</si>
  <si>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</si>
  <si>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</si>
  <si>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</si>
  <si>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</si>
  <si>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</si>
  <si>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</si>
  <si>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</si>
  <si>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</si>
  <si>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</si>
  <si>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</si>
  <si>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</si>
  <si>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</si>
  <si>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</si>
  <si>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</si>
  <si>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</si>
  <si>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</si>
  <si>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</si>
  <si>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</si>
  <si>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</si>
  <si>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</si>
  <si>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</si>
  <si>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</si>
  <si>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</si>
  <si>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</si>
  <si>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</si>
  <si>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</si>
  <si>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</si>
  <si>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</si>
  <si>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</si>
  <si>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</si>
  <si>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</si>
  <si>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</si>
  <si>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</si>
  <si>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</si>
  <si>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</si>
  <si>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</si>
  <si>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</si>
  <si>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</si>
  <si>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</si>
  <si>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</si>
  <si>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</si>
  <si>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</si>
  <si>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</si>
  <si>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</si>
  <si>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</si>
  <si>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</si>
  <si>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</si>
  <si>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</si>
  <si>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</si>
  <si>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</si>
  <si>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</si>
  <si>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</si>
  <si>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</si>
  <si>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</si>
  <si>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</si>
  <si>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</si>
  <si>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</si>
  <si>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</si>
  <si>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</si>
  <si>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</si>
  <si>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</si>
  <si>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</si>
  <si>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</si>
  <si>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</si>
  <si>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</si>
  <si>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</si>
  <si>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</si>
  <si>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</si>
  <si>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</si>
  <si>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</si>
  <si>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</si>
  <si>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</si>
  <si>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</si>
  <si>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</si>
  <si>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</si>
  <si>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</si>
  <si>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</si>
  <si>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</si>
  <si>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</si>
  <si>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</si>
  <si>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</si>
  <si>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</si>
  <si>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</si>
  <si>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</si>
  <si>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</si>
  <si>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</si>
  <si>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</si>
  <si>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</si>
  <si>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</si>
  <si>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</si>
  <si>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</si>
  <si>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</si>
  <si>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</si>
  <si>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</si>
  <si>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</si>
  <si>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</si>
  <si>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</si>
  <si>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</si>
  <si>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</si>
  <si>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</si>
  <si>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</si>
  <si>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</si>
  <si>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</si>
  <si>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</si>
  <si>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</si>
  <si>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</si>
  <si>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</si>
  <si>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</si>
  <si>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</si>
  <si>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</si>
  <si>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</si>
  <si>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</si>
  <si>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</si>
  <si>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</si>
  <si>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</si>
  <si>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</si>
  <si>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</si>
  <si>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</si>
  <si>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</si>
  <si>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</si>
  <si>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</si>
  <si>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</si>
  <si>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</si>
  <si>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</si>
  <si>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</si>
  <si>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</si>
  <si>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</si>
  <si>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</si>
  <si>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</si>
  <si>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</si>
  <si>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</si>
  <si>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</si>
  <si>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</si>
  <si>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</si>
  <si>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</si>
  <si>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</si>
  <si>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</si>
  <si>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</si>
  <si>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</si>
  <si>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</si>
  <si>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</si>
  <si>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</si>
  <si>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</si>
  <si>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</si>
  <si>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</si>
  <si>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</si>
  <si>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</si>
  <si>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</si>
  <si>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</si>
  <si>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</si>
  <si>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</si>
  <si>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</si>
  <si>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</si>
  <si>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</si>
  <si>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</si>
  <si>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</si>
  <si>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</si>
  <si>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</si>
  <si>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</si>
  <si>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</si>
  <si>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</si>
  <si>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</si>
  <si>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</si>
  <si>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</si>
  <si>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</si>
  <si>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</si>
  <si>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</si>
  <si>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</si>
  <si>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</si>
  <si>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</si>
  <si>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</si>
  <si>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</si>
  <si>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</si>
  <si>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</si>
  <si>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</si>
  <si>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</si>
  <si>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</si>
  <si>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</si>
  <si>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</si>
  <si>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</si>
  <si>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</si>
  <si>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</si>
  <si>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</si>
  <si>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</si>
  <si>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</si>
  <si>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</si>
  <si>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</si>
  <si>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</si>
  <si>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</si>
  <si>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</si>
  <si>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</si>
  <si>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</si>
  <si>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</si>
  <si>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</si>
  <si>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</si>
  <si>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</si>
  <si>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</si>
  <si>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</si>
  <si>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</si>
  <si>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</si>
  <si>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</si>
  <si>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</si>
  <si>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</si>
  <si>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</si>
  <si>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</si>
  <si>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</si>
  <si>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</si>
  <si>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</si>
  <si>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</si>
  <si>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</si>
  <si>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</si>
  <si>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</si>
  <si>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customers-ind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</si>
  <si>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</si>
  <si>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</si>
  <si>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</si>
  <si>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</si>
  <si>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</si>
  <si>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</si>
  <si>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</si>
  <si>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</si>
  <si>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</si>
  <si>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</si>
  <si>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</si>
  <si>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</si>
  <si>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</si>
  <si>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</si>
  <si>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</si>
  <si>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</si>
  <si>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</si>
  <si>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</si>
  <si>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</si>
  <si>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</si>
  <si>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Customers port/van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</si>
  <si>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</si>
  <si>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</si>
  <si>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</si>
  <si>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</si>
  <si>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</si>
  <si>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</si>
  <si>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</si>
  <si>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</si>
  <si>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</si>
  <si>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</si>
  <si>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</si>
  <si>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</si>
  <si>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</si>
  <si>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</si>
  <si>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</si>
  <si>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</si>
  <si>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</si>
  <si>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</si>
  <si>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</si>
  <si>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</si>
  <si>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</si>
  <si>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</si>
  <si>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</si>
  <si>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</si>
  <si>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</si>
  <si>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</si>
  <si>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</si>
  <si>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</si>
  <si>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</si>
  <si>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</si>
  <si>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</si>
  <si>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</si>
  <si>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</si>
  <si>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</si>
  <si>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</si>
  <si>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</si>
  <si>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</si>
  <si>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</si>
  <si>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</si>
  <si>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</si>
  <si>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</si>
  <si>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</si>
  <si>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</si>
  <si>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</si>
  <si>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</si>
  <si>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</si>
  <si>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</si>
  <si>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</si>
  <si>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</si>
  <si>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</si>
  <si>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</si>
  <si>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</si>
  <si>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</si>
  <si>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</si>
  <si>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</si>
  <si>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</si>
  <si>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</si>
  <si>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</si>
  <si>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</si>
  <si>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</si>
  <si>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</si>
  <si>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</si>
  <si>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</si>
  <si>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</si>
  <si>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</si>
  <si>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</si>
  <si>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</si>
  <si>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</si>
  <si>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</si>
  <si>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</si>
  <si>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</si>
  <si>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</si>
  <si>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</si>
  <si>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</si>
  <si>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</si>
  <si>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</si>
  <si>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</si>
  <si>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</si>
  <si>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</si>
  <si>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</si>
  <si>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</si>
  <si>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</si>
  <si>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</si>
  <si>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</si>
  <si>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</si>
  <si>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</si>
  <si>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</si>
  <si>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</si>
  <si>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</si>
  <si>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</si>
  <si>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</si>
  <si>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</si>
  <si>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</si>
  <si>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</si>
  <si>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</si>
  <si>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</si>
  <si>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</si>
  <si>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</si>
  <si>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</si>
  <si>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</si>
  <si>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</si>
  <si>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</si>
  <si>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</si>
  <si>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</si>
  <si>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</si>
  <si>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</si>
  <si>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</si>
  <si>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</si>
  <si>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</si>
  <si>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</si>
  <si>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</si>
  <si>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</si>
  <si>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</si>
  <si>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</si>
  <si>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</si>
  <si>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</si>
  <si>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</si>
  <si>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</si>
  <si>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</si>
  <si>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</si>
  <si>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</si>
  <si>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</si>
  <si>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</si>
  <si>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</si>
  <si>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</si>
  <si>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</si>
  <si>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</si>
  <si>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</si>
  <si>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</si>
  <si>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</si>
  <si>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</si>
  <si>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</si>
  <si>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</si>
  <si>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</si>
  <si>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</si>
  <si>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</si>
  <si>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</si>
  <si>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</si>
  <si>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</si>
  <si>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</si>
  <si>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</si>
  <si>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</si>
  <si>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</si>
  <si>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</si>
  <si>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</si>
  <si>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</si>
  <si>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</si>
  <si>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</si>
  <si>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</si>
  <si>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</si>
  <si>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</si>
  <si>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</si>
  <si>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</si>
  <si>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</si>
  <si>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</si>
  <si>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</si>
  <si>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</si>
  <si>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</si>
  <si>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</si>
  <si>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</si>
  <si>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</si>
  <si>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</si>
  <si>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</si>
  <si>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</si>
  <si>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</si>
  <si>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</si>
  <si>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</si>
  <si>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</si>
  <si>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</si>
  <si>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</si>
  <si>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</si>
  <si>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</si>
  <si>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</si>
  <si>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</si>
  <si>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</si>
  <si>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</si>
  <si>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</si>
  <si>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</si>
  <si>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</si>
  <si>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</si>
  <si>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</si>
  <si>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</si>
  <si>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</si>
  <si>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</si>
  <si>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</si>
  <si>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</si>
  <si>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</si>
  <si>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</si>
  <si>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</si>
  <si>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</si>
  <si>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</si>
  <si>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</si>
  <si>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</si>
  <si>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</si>
  <si>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</si>
  <si>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</si>
  <si>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</si>
  <si>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</si>
  <si>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</si>
  <si>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</si>
  <si>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</si>
  <si>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</si>
  <si>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</si>
  <si>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</si>
  <si>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</si>
  <si>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</si>
  <si>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</si>
  <si>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</si>
  <si>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</si>
  <si>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</si>
  <si>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</si>
  <si>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</si>
  <si>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</si>
  <si>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</si>
  <si>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</si>
  <si>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</si>
  <si>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</si>
  <si>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</si>
  <si>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</si>
  <si>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</si>
  <si>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</si>
  <si>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</si>
  <si>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</si>
  <si>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</si>
  <si>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</si>
  <si>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</si>
  <si>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</si>
  <si>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</si>
  <si>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</si>
  <si>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</si>
  <si>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</si>
  <si>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</si>
  <si>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</si>
  <si>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</si>
  <si>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</si>
  <si>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</si>
  <si>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</si>
  <si>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</si>
  <si>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</si>
  <si>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</si>
  <si>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</si>
  <si>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</si>
  <si>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</si>
  <si>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</si>
  <si>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</si>
  <si>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</si>
  <si>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</si>
  <si>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</si>
  <si>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</si>
  <si>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</si>
  <si>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</si>
  <si>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</si>
  <si>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</si>
  <si>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</si>
  <si>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</si>
  <si>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</si>
  <si>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</si>
  <si>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</si>
  <si>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</si>
  <si>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</si>
  <si>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</si>
  <si>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</si>
  <si>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</si>
  <si>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</si>
  <si>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</si>
  <si>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</si>
  <si>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</si>
  <si>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</si>
  <si>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</si>
  <si>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</si>
  <si>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</si>
  <si>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</si>
  <si>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</si>
  <si>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</si>
  <si>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</si>
  <si>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</si>
  <si>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</si>
  <si>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</si>
  <si>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</si>
  <si>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Customers-all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</si>
  <si>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</si>
  <si>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</si>
  <si>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</si>
  <si>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</si>
  <si>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</si>
  <si>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</si>
  <si>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</si>
  <si>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</si>
  <si>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</si>
  <si>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Transmission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</si>
  <si>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</si>
  <si>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</si>
  <si>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</si>
  <si>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</si>
  <si>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</si>
  <si>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</si>
  <si>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</si>
  <si>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</si>
  <si>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</si>
  <si>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</si>
  <si>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</si>
  <si>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</si>
  <si>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</si>
  <si>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</si>
  <si>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</si>
  <si>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</si>
  <si>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</si>
  <si>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</si>
  <si>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</si>
  <si>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</si>
  <si>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</si>
  <si>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</si>
  <si>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</si>
  <si>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</si>
  <si>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</si>
  <si>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</si>
  <si>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</si>
  <si>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</si>
  <si>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</si>
  <si>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</si>
  <si>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</si>
  <si>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</si>
  <si>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</si>
  <si>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</si>
  <si>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</si>
  <si>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</si>
  <si>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</si>
  <si>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</si>
  <si>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</si>
  <si>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</si>
  <si>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</si>
  <si>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</si>
  <si>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</si>
  <si>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</si>
  <si>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</si>
  <si>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</si>
  <si>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</si>
  <si>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</si>
  <si>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</si>
  <si>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</si>
  <si>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</si>
  <si>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</si>
  <si>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</si>
  <si>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</si>
  <si>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</si>
  <si>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</si>
  <si>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</si>
  <si>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</si>
  <si>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</si>
  <si>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</si>
  <si>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</si>
  <si>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</si>
  <si>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</si>
  <si>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</si>
  <si>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</si>
  <si>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</si>
  <si>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</si>
  <si>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</si>
  <si>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</si>
  <si>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</si>
  <si>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</si>
  <si>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</si>
  <si>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</si>
  <si>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</si>
  <si>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</si>
  <si>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</si>
  <si>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</si>
  <si>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</si>
  <si>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</si>
  <si>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</si>
  <si>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</si>
  <si>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</si>
  <si>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</si>
  <si>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</si>
  <si>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</si>
  <si>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</si>
  <si>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</si>
  <si>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</si>
  <si>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</si>
  <si>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</si>
  <si>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</si>
  <si>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</si>
  <si>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</si>
  <si>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</si>
  <si>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</si>
  <si>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</si>
  <si>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</si>
  <si>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</si>
  <si>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</si>
  <si>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</si>
  <si>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</si>
  <si>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</si>
  <si>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</si>
  <si>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</si>
  <si>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</si>
  <si>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</si>
  <si>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</si>
  <si>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</si>
  <si>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</si>
  <si>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</si>
  <si>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</si>
  <si>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</si>
  <si>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</si>
  <si>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</si>
  <si>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</si>
  <si>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</si>
  <si>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</si>
  <si>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</si>
  <si>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</si>
  <si>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</si>
  <si>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</si>
  <si>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</si>
  <si>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</si>
  <si>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</si>
  <si>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</si>
  <si>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</si>
  <si>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</si>
  <si>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</si>
  <si>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</si>
  <si>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</si>
  <si>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</si>
  <si>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</si>
  <si>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</si>
  <si>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</si>
  <si>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</si>
  <si>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</si>
  <si>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</si>
  <si>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</si>
  <si>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</si>
  <si>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</si>
  <si>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</si>
  <si>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</si>
  <si>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</si>
  <si>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</si>
  <si>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</si>
  <si>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</si>
  <si>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</si>
  <si>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</si>
  <si>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</si>
  <si>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</si>
  <si>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</si>
  <si>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</si>
  <si>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</si>
  <si>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</si>
  <si>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</si>
  <si>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</si>
  <si>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</si>
  <si>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</si>
  <si>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</si>
  <si>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</si>
  <si>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</si>
  <si>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</si>
  <si>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</si>
  <si>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</si>
  <si>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</si>
  <si>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</si>
  <si>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</si>
  <si>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</si>
  <si>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</si>
  <si>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</si>
  <si>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</si>
  <si>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</si>
  <si>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</si>
  <si>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</si>
  <si>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</si>
  <si>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</si>
  <si>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</si>
  <si>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</si>
  <si>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</si>
  <si>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</si>
  <si>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</si>
  <si>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</si>
  <si>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</si>
  <si>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</si>
  <si>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</si>
  <si>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</si>
  <si>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</si>
  <si>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</si>
  <si>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</si>
  <si>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</si>
  <si>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</si>
  <si>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</si>
  <si>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</si>
  <si>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</si>
  <si>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</si>
  <si>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</si>
  <si>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</si>
  <si>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</si>
  <si>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</si>
  <si>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</si>
  <si>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</si>
  <si>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</si>
  <si>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</si>
  <si>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</si>
  <si>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</si>
  <si>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</si>
  <si>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</si>
  <si>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</si>
  <si>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</si>
  <si>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</si>
  <si>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</si>
  <si>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</si>
  <si>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</si>
  <si>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</si>
  <si>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</si>
  <si>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</si>
  <si>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</si>
  <si>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</si>
  <si>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</si>
  <si>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</si>
  <si>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</si>
  <si>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</si>
  <si>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</si>
  <si>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</si>
  <si>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</si>
  <si>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</si>
  <si>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</si>
  <si>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</si>
  <si>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</si>
  <si>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</si>
  <si>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</si>
  <si>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</si>
  <si>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</si>
  <si>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</si>
  <si>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</si>
  <si>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</si>
  <si>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</si>
  <si>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</si>
  <si>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</si>
  <si>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</si>
  <si>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</si>
  <si>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</si>
  <si>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</si>
  <si>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</si>
  <si>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</si>
  <si>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</si>
  <si>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</si>
  <si>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</si>
  <si>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</si>
  <si>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customers port/van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</si>
  <si>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</si>
  <si>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</si>
  <si>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</si>
  <si>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</si>
  <si>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</si>
  <si>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</si>
  <si>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</si>
  <si>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</si>
  <si>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</si>
  <si>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</si>
  <si>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</si>
  <si>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</si>
  <si>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</si>
  <si>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</si>
  <si>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</si>
  <si>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</si>
  <si>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</si>
  <si>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</si>
  <si>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</si>
  <si>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</si>
  <si>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</si>
  <si>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</si>
  <si>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</si>
  <si>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</si>
  <si>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</si>
  <si>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</si>
  <si>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</si>
  <si>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</si>
  <si>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</si>
  <si>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</si>
  <si>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</si>
  <si>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</si>
  <si>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</si>
  <si>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</si>
  <si>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</si>
  <si>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</si>
  <si>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</si>
  <si>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</si>
  <si>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</si>
  <si>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</si>
  <si>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</si>
  <si>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</si>
  <si>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</si>
  <si>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</si>
  <si>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</si>
  <si>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</si>
  <si>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</si>
  <si>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</si>
  <si>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</si>
  <si>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</si>
  <si>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</si>
  <si>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</si>
  <si>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</si>
  <si>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</si>
  <si>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</si>
  <si>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</si>
  <si>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</si>
  <si>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</si>
  <si>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</si>
  <si>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</si>
  <si>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</si>
  <si>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</si>
  <si>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</si>
  <si>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</si>
  <si>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</si>
  <si>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</si>
  <si>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</si>
  <si>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</si>
  <si>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</si>
  <si>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</si>
  <si>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</si>
  <si>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</si>
  <si>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</si>
  <si>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</si>
  <si>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</si>
  <si>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</si>
  <si>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</si>
  <si>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</si>
  <si>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</si>
  <si>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</si>
  <si>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</si>
  <si>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</si>
  <si>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</si>
  <si>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</si>
  <si>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</si>
  <si>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</si>
  <si>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</si>
  <si>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</si>
  <si>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</si>
  <si>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</si>
  <si>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</si>
  <si>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</si>
  <si>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</si>
  <si>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</si>
  <si>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</si>
  <si>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</si>
  <si>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</si>
  <si>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</si>
  <si>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</si>
  <si>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</si>
  <si>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</si>
  <si>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</si>
  <si>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</si>
  <si>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</si>
  <si>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</si>
  <si>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</si>
  <si>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</si>
  <si>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</si>
  <si>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</si>
  <si>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</si>
  <si>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</si>
  <si>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</si>
  <si>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</si>
  <si>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</si>
  <si>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</si>
  <si>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</si>
  <si>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</si>
  <si>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</si>
  <si>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</si>
  <si>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</si>
  <si>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</si>
  <si>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</si>
  <si>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</si>
  <si>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</si>
  <si>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</si>
  <si>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</si>
  <si>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</si>
  <si>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</si>
  <si>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</si>
  <si>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</si>
  <si>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</si>
  <si>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</si>
  <si>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</si>
  <si>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</si>
  <si>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</si>
  <si>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</si>
  <si>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</si>
  <si>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</si>
  <si>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</si>
  <si>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</si>
  <si>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</si>
  <si>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</si>
  <si>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</si>
  <si>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</si>
  <si>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</si>
  <si>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</si>
  <si>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</si>
  <si>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</si>
  <si>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</si>
  <si>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</si>
  <si>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</si>
  <si>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</si>
  <si>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</si>
  <si>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</si>
  <si>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</si>
  <si>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</si>
  <si>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</si>
  <si>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</si>
  <si>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</si>
  <si>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</si>
  <si>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</si>
  <si>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</si>
  <si>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</si>
  <si>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</si>
  <si>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</si>
  <si>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</si>
  <si>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</si>
  <si>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</si>
  <si>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</si>
  <si>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</si>
  <si>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</si>
  <si>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</si>
  <si>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</si>
  <si>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</si>
  <si>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</si>
  <si>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</si>
  <si>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</si>
  <si>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</si>
  <si>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</si>
  <si>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</si>
  <si>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</si>
  <si>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</si>
  <si>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</si>
  <si>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</si>
  <si>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</si>
  <si>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</si>
  <si>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</si>
  <si>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</si>
  <si>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</si>
  <si>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</si>
  <si>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</si>
  <si>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</si>
  <si>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</si>
  <si>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</si>
  <si>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</si>
  <si>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</si>
  <si>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</si>
  <si>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</si>
  <si>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</si>
  <si>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</si>
  <si>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</si>
  <si>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</si>
  <si>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</si>
  <si>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</si>
  <si>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</si>
  <si>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</si>
  <si>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</si>
  <si>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</si>
  <si>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</si>
  <si>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</si>
  <si>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</si>
  <si>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</si>
  <si>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</si>
  <si>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</si>
  <si>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</si>
  <si>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</si>
  <si>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</si>
  <si>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</si>
  <si>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</si>
  <si>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</si>
  <si>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</si>
  <si>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</si>
  <si>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</si>
  <si>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</si>
  <si>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</si>
  <si>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</si>
  <si>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</si>
  <si>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</si>
  <si>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</si>
  <si>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</si>
  <si>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</si>
  <si>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</si>
  <si>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</si>
  <si>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</si>
  <si>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</si>
  <si>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</si>
  <si>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</si>
  <si>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</si>
  <si>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</si>
  <si>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</si>
  <si>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</si>
  <si>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</si>
  <si>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</si>
  <si>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</si>
  <si>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</si>
  <si>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</si>
  <si>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</si>
  <si>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</si>
  <si>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</si>
  <si>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</si>
  <si>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</si>
  <si>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</si>
  <si>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</si>
  <si>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</si>
  <si>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</si>
  <si>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</si>
  <si>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</si>
  <si>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</si>
  <si>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</si>
  <si>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</si>
  <si>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</si>
  <si>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</si>
  <si>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</si>
  <si>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</si>
  <si>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</si>
  <si>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</si>
  <si>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</si>
  <si>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</si>
  <si>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</si>
  <si>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</si>
  <si>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</si>
  <si>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</si>
  <si>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</si>
  <si>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</si>
  <si>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</si>
  <si>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</si>
  <si>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</si>
  <si>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</si>
  <si>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</si>
  <si>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</si>
  <si>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</si>
  <si>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</si>
  <si>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</si>
  <si>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</si>
  <si>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</si>
  <si>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</si>
  <si>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</si>
  <si>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</si>
  <si>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</si>
  <si>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</si>
  <si>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</si>
  <si>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</si>
  <si>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</si>
  <si>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</si>
  <si>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</si>
  <si>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</si>
  <si>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</si>
  <si>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</si>
  <si>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</si>
  <si>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direct-OR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</si>
  <si>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</si>
  <si>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</si>
  <si>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</si>
  <si>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</si>
  <si>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</si>
  <si>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</si>
  <si>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</si>
  <si>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</si>
  <si>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</si>
  <si>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</si>
  <si>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</si>
  <si>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</si>
  <si>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</si>
  <si>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</si>
  <si>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</si>
  <si>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</si>
  <si>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</si>
  <si>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</si>
  <si>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</si>
  <si>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</si>
  <si>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</si>
  <si>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</si>
  <si>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</si>
  <si>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</si>
  <si>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</si>
  <si>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</si>
  <si>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</si>
  <si>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</si>
  <si>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</si>
  <si>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</si>
  <si>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</si>
  <si>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</si>
  <si>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</si>
  <si>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</si>
  <si>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</si>
  <si>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</si>
  <si>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</si>
  <si>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</si>
  <si>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</si>
  <si>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</si>
  <si>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</si>
  <si>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</si>
  <si>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</si>
  <si>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</si>
  <si>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</si>
  <si>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</si>
  <si>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</si>
  <si>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</si>
  <si>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</si>
  <si>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</si>
  <si>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</si>
  <si>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</si>
  <si>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</si>
  <si>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</si>
  <si>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</si>
  <si>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</si>
  <si>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</si>
  <si>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</si>
  <si>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</si>
  <si>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</si>
  <si>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</si>
  <si>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</si>
  <si>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</si>
  <si>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</si>
  <si>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</si>
  <si>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</si>
  <si>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</si>
  <si>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</si>
  <si>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</si>
  <si>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</si>
  <si>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</si>
  <si>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</si>
  <si>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</si>
  <si>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</si>
  <si>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</si>
  <si>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</si>
  <si>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</si>
  <si>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</si>
  <si>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</si>
  <si>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</si>
  <si>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</si>
  <si>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</si>
  <si>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</si>
  <si>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</si>
  <si>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</si>
  <si>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</si>
  <si>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</si>
  <si>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</si>
  <si>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</si>
  <si>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</si>
  <si>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</si>
  <si>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</si>
  <si>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</si>
  <si>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</si>
  <si>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</si>
  <si>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Perimeter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</si>
  <si>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</si>
  <si>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</si>
  <si>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</si>
  <si>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</si>
  <si>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</si>
  <si>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</si>
  <si>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</si>
  <si>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</si>
  <si>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</si>
  <si>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</si>
  <si>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</si>
  <si>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</si>
  <si>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</si>
  <si>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</si>
  <si>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</si>
  <si>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</si>
  <si>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</si>
  <si>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</si>
  <si>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</si>
  <si>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</si>
  <si>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</si>
  <si>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</si>
  <si>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</si>
  <si>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</si>
  <si>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</si>
  <si>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</si>
  <si>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</si>
  <si>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</si>
  <si>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</si>
  <si>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</si>
  <si>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</si>
  <si>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</si>
  <si>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</si>
  <si>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</si>
  <si>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</si>
  <si>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</si>
  <si>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</si>
  <si>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</si>
  <si>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</si>
  <si>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</si>
  <si>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</si>
  <si>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</si>
  <si>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</si>
  <si>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</si>
  <si>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</si>
  <si>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</si>
  <si>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</si>
  <si>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</si>
  <si>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</si>
  <si>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</si>
  <si>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</si>
  <si>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</si>
  <si>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</si>
  <si>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</si>
  <si>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</si>
  <si>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</si>
  <si>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</si>
  <si>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</si>
  <si>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</si>
  <si>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</si>
  <si>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</si>
  <si>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</si>
  <si>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</si>
  <si>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</si>
  <si>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</si>
  <si>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</si>
  <si>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</si>
  <si>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</si>
  <si>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</si>
  <si>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</si>
  <si>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</si>
  <si>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</si>
  <si>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</si>
  <si>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</si>
  <si>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</si>
  <si>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</si>
  <si>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</si>
  <si>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</si>
  <si>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</si>
  <si>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</si>
  <si>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</si>
  <si>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</si>
  <si>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</si>
  <si>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</si>
  <si>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</si>
  <si>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</si>
  <si>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</si>
  <si>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</si>
  <si>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</si>
  <si>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</si>
  <si>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</si>
  <si>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</si>
  <si>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</si>
  <si>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</si>
  <si>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</si>
  <si>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</si>
  <si>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</si>
  <si>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</si>
  <si>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</si>
  <si>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</si>
  <si>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</si>
  <si>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</si>
  <si>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</si>
  <si>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</si>
  <si>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</si>
  <si>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</si>
  <si>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</si>
  <si>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</si>
  <si>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</si>
  <si>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</si>
  <si>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</si>
  <si>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</si>
  <si>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</si>
  <si>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</si>
  <si>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</si>
  <si>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</si>
  <si>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</si>
  <si>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</si>
  <si>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</si>
  <si>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</si>
  <si>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</si>
  <si>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</si>
  <si>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</si>
  <si>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</si>
  <si>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</si>
  <si>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</si>
  <si>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</si>
  <si>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</si>
  <si>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</si>
  <si>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</si>
  <si>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</si>
  <si>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</si>
  <si>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</si>
  <si>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</si>
  <si>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</si>
  <si>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</si>
  <si>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</si>
  <si>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</si>
  <si>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</si>
  <si>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</si>
  <si>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</si>
  <si>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</si>
  <si>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</si>
  <si>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</si>
  <si>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</si>
  <si>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</si>
  <si>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</si>
  <si>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</si>
  <si>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</si>
  <si>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</si>
  <si>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</si>
  <si>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</si>
  <si>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</si>
  <si>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</si>
  <si>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</si>
  <si>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</si>
  <si>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</si>
  <si>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</si>
  <si>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</si>
  <si>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</si>
  <si>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</si>
  <si>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</si>
  <si>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</si>
  <si>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</si>
  <si>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</si>
  <si>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</si>
  <si>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</si>
  <si>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</si>
  <si>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</si>
  <si>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</si>
  <si>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</si>
  <si>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</si>
  <si>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</si>
  <si>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</si>
  <si>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</si>
  <si>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</si>
  <si>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</si>
  <si>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</si>
  <si>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</si>
  <si>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</si>
  <si>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</si>
  <si>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</si>
  <si>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</si>
  <si>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</si>
  <si>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</si>
  <si>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</si>
  <si>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</si>
  <si>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</si>
  <si>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</si>
  <si>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</si>
  <si>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</si>
  <si>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</si>
  <si>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</si>
  <si>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</si>
  <si>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</si>
  <si>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</si>
  <si>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</si>
  <si>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</si>
  <si>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</si>
  <si>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</si>
  <si>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</si>
  <si>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</si>
  <si>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</si>
  <si>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</si>
  <si>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</si>
  <si>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</si>
  <si>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</si>
  <si>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</si>
  <si>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</si>
  <si>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</si>
  <si>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</si>
  <si>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</si>
  <si>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</si>
  <si>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</si>
  <si>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</si>
  <si>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</si>
  <si>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</si>
  <si>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</si>
  <si>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</si>
  <si>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</si>
  <si>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</si>
  <si>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</si>
  <si>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</si>
  <si>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</si>
  <si>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</si>
  <si>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</si>
  <si>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</si>
  <si>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</si>
  <si>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</si>
  <si>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</si>
  <si>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</si>
  <si>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</si>
  <si>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</si>
  <si>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</si>
  <si>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</si>
  <si>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</si>
  <si>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</si>
  <si>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telemetering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</si>
  <si>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</si>
  <si>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</si>
  <si>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</si>
  <si>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</si>
  <si>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</si>
  <si>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</si>
  <si>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</si>
  <si>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</si>
  <si>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</si>
  <si>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</si>
  <si>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</si>
  <si>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</si>
  <si>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</si>
  <si>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</si>
  <si>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</si>
  <si>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</si>
  <si>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</si>
  <si>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</si>
  <si>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</si>
  <si>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</si>
  <si>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</si>
  <si>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</si>
  <si>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</si>
  <si>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</si>
  <si>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</si>
  <si>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</si>
  <si>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</si>
  <si>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</si>
  <si>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</si>
  <si>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</si>
  <si>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</si>
  <si>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</si>
  <si>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</si>
  <si>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</si>
  <si>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</si>
  <si>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</si>
  <si>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</si>
  <si>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</si>
  <si>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</si>
  <si>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</si>
  <si>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</si>
  <si>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</si>
  <si>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</si>
  <si>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</si>
  <si>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</si>
  <si>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</si>
  <si>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</si>
  <si>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</si>
  <si>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</si>
  <si>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</si>
  <si>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</si>
  <si>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</si>
  <si>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</si>
  <si>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</si>
  <si>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</si>
  <si>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</si>
  <si>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</si>
  <si>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</si>
  <si>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</si>
  <si>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</si>
  <si>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</si>
  <si>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</si>
  <si>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</si>
  <si>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</si>
  <si>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</si>
  <si>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</si>
  <si>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</si>
  <si>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</si>
  <si>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</si>
  <si>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</si>
  <si>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</si>
  <si>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</si>
  <si>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</si>
  <si>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</si>
  <si>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</si>
  <si>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</si>
  <si>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</si>
  <si>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</si>
  <si>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</si>
  <si>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</si>
  <si>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</si>
  <si>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</si>
  <si>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</si>
  <si>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</si>
  <si>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</si>
  <si>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</si>
  <si>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</si>
  <si>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</si>
  <si>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</si>
  <si>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</si>
  <si>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</si>
  <si>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</si>
  <si>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</si>
  <si>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</si>
  <si>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</si>
  <si>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</si>
  <si>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</si>
  <si>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</si>
  <si>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</si>
  <si>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</si>
  <si>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</si>
  <si>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customers-the dalles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</si>
  <si>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</si>
  <si>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</si>
  <si>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</si>
  <si>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</si>
  <si>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</si>
  <si>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</si>
  <si>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</si>
  <si>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</si>
  <si>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</si>
  <si>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</si>
  <si>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</si>
  <si>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</si>
  <si>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</si>
  <si>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</si>
  <si>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</si>
  <si>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</si>
  <si>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</si>
  <si>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</si>
  <si>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</si>
  <si>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</si>
  <si>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</si>
  <si>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</si>
  <si>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</si>
  <si>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</si>
  <si>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</si>
  <si>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</si>
  <si>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</si>
  <si>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</si>
  <si>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</si>
  <si>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</si>
  <si>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</si>
  <si>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</si>
  <si>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</si>
  <si>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</si>
  <si>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</si>
  <si>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</si>
  <si>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</si>
  <si>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</si>
  <si>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</si>
  <si>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</si>
  <si>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</si>
  <si>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</si>
  <si>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</si>
  <si>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</si>
  <si>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</si>
  <si>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</si>
  <si>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</si>
  <si>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</si>
  <si>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</si>
  <si>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</si>
  <si>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</si>
  <si>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</si>
  <si>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</si>
  <si>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</si>
  <si>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</si>
  <si>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</si>
  <si>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</si>
  <si>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</si>
  <si>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</si>
  <si>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</si>
  <si>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</si>
  <si>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</si>
  <si>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</si>
  <si>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</si>
  <si>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</si>
  <si>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</si>
  <si>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</si>
  <si>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</si>
  <si>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</si>
  <si>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</si>
  <si>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</si>
  <si>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</si>
  <si>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</si>
  <si>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</si>
  <si>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</si>
  <si>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</si>
  <si>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</si>
  <si>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</si>
  <si>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</si>
  <si>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</si>
  <si>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</si>
  <si>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</si>
  <si>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</si>
  <si>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</si>
  <si>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</si>
  <si>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</si>
  <si>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</si>
  <si>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</si>
  <si>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</si>
  <si>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</si>
  <si>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</si>
  <si>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</si>
  <si>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</si>
  <si>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</si>
  <si>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</si>
  <si>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</si>
  <si>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</si>
  <si>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</si>
  <si>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</si>
  <si>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</si>
  <si>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</si>
  <si>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</si>
  <si>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</si>
  <si>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</si>
  <si>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</si>
  <si>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</si>
  <si>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</si>
  <si>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</si>
  <si>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</si>
  <si>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</si>
  <si>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</si>
  <si>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</si>
  <si>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</si>
  <si>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</si>
  <si>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</si>
  <si>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</si>
  <si>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</si>
  <si>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</si>
  <si>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</si>
  <si>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</si>
  <si>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</si>
  <si>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</si>
  <si>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</si>
  <si>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</si>
  <si>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</si>
  <si>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</si>
  <si>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</si>
  <si>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</si>
  <si>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</si>
  <si>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</si>
  <si>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</si>
  <si>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</si>
  <si>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</si>
  <si>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</si>
  <si>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</si>
  <si>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</si>
  <si>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</si>
  <si>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</si>
  <si>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</si>
  <si>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</si>
  <si>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</si>
  <si>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</si>
  <si>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</si>
  <si>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</si>
  <si>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</si>
  <si>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</si>
  <si>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</si>
  <si>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</si>
  <si>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</si>
  <si>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</si>
  <si>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</si>
  <si>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</si>
  <si>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</si>
  <si>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</si>
  <si>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</si>
  <si>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</si>
  <si>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</si>
  <si>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</si>
  <si>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</si>
  <si>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</si>
  <si>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</si>
  <si>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</si>
  <si>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</si>
  <si>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</si>
  <si>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</si>
  <si>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</si>
  <si>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</si>
  <si>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</si>
  <si>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</si>
  <si>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</si>
  <si>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</si>
  <si>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</si>
  <si>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</si>
  <si>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</si>
  <si>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</si>
  <si>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</si>
  <si>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</si>
  <si>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</si>
  <si>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</si>
  <si>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</si>
  <si>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</si>
  <si>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</si>
  <si>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</si>
  <si>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</si>
  <si>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</si>
  <si>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</si>
  <si>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</si>
  <si>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</si>
  <si>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</si>
  <si>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</si>
  <si>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</si>
  <si>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</si>
  <si>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</si>
  <si>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</si>
  <si>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</si>
  <si>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</si>
  <si>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</si>
  <si>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</si>
  <si>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</si>
  <si>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</si>
  <si>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</si>
  <si>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</si>
  <si>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</si>
  <si>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</si>
  <si>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</si>
  <si>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</si>
  <si>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</si>
  <si>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</si>
  <si>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</si>
  <si>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</si>
  <si>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</si>
  <si>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</si>
  <si>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</si>
  <si>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</si>
  <si>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</si>
  <si>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</si>
  <si>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</si>
  <si>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</si>
  <si>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</si>
  <si>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</si>
  <si>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</si>
  <si>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</si>
  <si>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</si>
  <si>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</si>
  <si>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</si>
  <si>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</si>
  <si>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</si>
  <si>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</si>
  <si>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</si>
  <si>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</si>
  <si>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</si>
  <si>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</si>
  <si>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</si>
  <si>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</si>
  <si>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</si>
  <si>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</si>
  <si>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</si>
  <si>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</si>
  <si>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</si>
  <si>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</si>
  <si>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</si>
  <si>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</si>
  <si>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</si>
  <si>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</si>
  <si>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</si>
  <si>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</si>
  <si>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</si>
  <si>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</si>
  <si>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</si>
  <si>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</si>
  <si>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</si>
  <si>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</si>
  <si>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</si>
  <si>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</si>
  <si>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</si>
  <si>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</si>
  <si>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</si>
  <si>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</si>
  <si>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</si>
  <si>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</si>
  <si>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</si>
  <si>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</si>
  <si>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</si>
  <si>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</si>
  <si>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</si>
  <si>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</si>
  <si>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</si>
  <si>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</si>
  <si>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</si>
  <si>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</si>
  <si>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</si>
  <si>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</si>
  <si>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</si>
  <si>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</si>
  <si>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</si>
  <si>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</si>
  <si>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</si>
  <si>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</si>
  <si>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</si>
  <si>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</si>
  <si>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</si>
  <si>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</si>
  <si>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</si>
  <si>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</si>
  <si>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</si>
  <si>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</si>
  <si>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</si>
  <si>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</si>
  <si>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</si>
  <si>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</si>
  <si>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</si>
  <si>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</si>
  <si>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</si>
  <si>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</si>
  <si>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</si>
  <si>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</si>
  <si>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</si>
  <si>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</si>
  <si>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</si>
  <si>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</si>
  <si>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</si>
  <si>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</si>
  <si>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</si>
  <si>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</si>
  <si>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</si>
  <si>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</si>
  <si>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</si>
  <si>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</si>
  <si>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</si>
  <si>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</si>
  <si>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</si>
  <si>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</si>
  <si>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</si>
  <si>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</si>
  <si>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</si>
  <si>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</si>
  <si>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</si>
  <si>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</si>
  <si>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</si>
  <si>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</si>
  <si>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</si>
  <si>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</si>
  <si>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</si>
  <si>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</si>
  <si>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</si>
  <si>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</si>
  <si>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</si>
  <si>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</si>
  <si>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</si>
  <si>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</si>
  <si>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</si>
  <si>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</si>
  <si>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</si>
  <si>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</si>
  <si>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</si>
  <si>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</si>
  <si>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</si>
  <si>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</si>
  <si>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</si>
  <si>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</si>
  <si>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</si>
  <si>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</si>
  <si>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</si>
  <si>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</si>
  <si>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</si>
  <si>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</si>
  <si>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</si>
  <si>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</si>
  <si>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</si>
  <si>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</si>
  <si>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</si>
  <si>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</si>
  <si>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</si>
  <si>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</si>
  <si>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</si>
  <si>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</si>
  <si>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</si>
  <si>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</si>
  <si>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</si>
  <si>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</si>
  <si>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</si>
  <si>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</si>
  <si>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</si>
  <si>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</si>
  <si>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</si>
  <si>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</si>
  <si>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</si>
  <si>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</si>
  <si>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</si>
  <si>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</si>
  <si>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</si>
  <si>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</si>
  <si>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</si>
  <si>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</si>
  <si>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</si>
  <si>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</si>
  <si>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</si>
  <si>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</si>
  <si>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</si>
  <si>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</si>
  <si>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</si>
  <si>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</si>
  <si>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</si>
  <si>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</si>
  <si>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</si>
  <si>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</si>
  <si>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</si>
  <si>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</si>
  <si>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</si>
  <si>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</si>
  <si>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</si>
  <si>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</si>
  <si>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</si>
  <si>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</si>
  <si>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</si>
  <si>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</si>
  <si>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</si>
  <si>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</si>
  <si>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</si>
  <si>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</si>
  <si>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</si>
  <si>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</si>
  <si>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</si>
  <si>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</si>
  <si>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</si>
  <si>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</si>
  <si>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</si>
  <si>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</si>
  <si>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</si>
  <si>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</si>
  <si>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</si>
  <si>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</si>
  <si>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</si>
  <si>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</si>
  <si>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</si>
  <si>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</si>
  <si>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</si>
  <si>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</si>
  <si>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</si>
  <si>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</si>
  <si>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</si>
  <si>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</si>
  <si>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</si>
  <si>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</si>
  <si>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</si>
  <si>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</si>
  <si>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</si>
  <si>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</si>
  <si>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</si>
  <si>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</si>
  <si>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</si>
  <si>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</si>
  <si>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</si>
  <si>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</si>
  <si>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</si>
  <si>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</si>
  <si>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</si>
  <si>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</si>
  <si>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</si>
  <si>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</si>
  <si>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</si>
  <si>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</si>
  <si>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</si>
  <si>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</si>
  <si>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</si>
  <si>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</si>
  <si>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</si>
  <si>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</si>
  <si>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</si>
  <si>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</si>
  <si>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</si>
  <si>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</si>
  <si>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</si>
  <si>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</si>
  <si>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</si>
  <si>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</si>
  <si>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</si>
  <si>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</si>
  <si>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</si>
  <si>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</si>
  <si>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</si>
  <si>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</si>
  <si>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</si>
  <si>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</si>
  <si>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</si>
  <si>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</si>
  <si>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</si>
  <si>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</si>
  <si>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</si>
  <si>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</si>
  <si>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</si>
  <si>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</si>
  <si>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</si>
  <si>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</si>
  <si>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</si>
  <si>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</si>
  <si>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</si>
  <si>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</si>
  <si>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</si>
  <si>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</si>
  <si>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</si>
  <si>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</si>
  <si>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</si>
  <si>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</si>
  <si>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</si>
  <si>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</si>
  <si>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</si>
  <si>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</si>
  <si>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</si>
  <si>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</si>
  <si>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</si>
  <si>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</si>
  <si>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</si>
  <si>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</si>
  <si>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</si>
  <si>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</si>
  <si>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</si>
  <si>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</si>
  <si>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</si>
  <si>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</si>
  <si>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</si>
  <si>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</si>
  <si>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</si>
  <si>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</si>
  <si>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</si>
  <si>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</si>
  <si>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</si>
  <si>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</si>
  <si>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</si>
  <si>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</si>
  <si>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</si>
  <si>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</si>
  <si>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</si>
  <si>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</si>
  <si>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</si>
  <si>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</si>
  <si>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</si>
  <si>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</si>
  <si>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</si>
  <si>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</si>
  <si>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</si>
  <si>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</si>
  <si>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</si>
  <si>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</si>
  <si>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</si>
  <si>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</si>
  <si>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</si>
  <si>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</si>
  <si>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</si>
  <si>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</si>
  <si>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</si>
  <si>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</si>
  <si>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</si>
  <si>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</si>
  <si>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</si>
  <si>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</si>
  <si>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</si>
  <si>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</si>
  <si>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</si>
  <si>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</si>
  <si>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</si>
  <si>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</si>
  <si>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</si>
  <si>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</si>
  <si>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</si>
  <si>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</si>
  <si>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</si>
  <si>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</si>
  <si>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</si>
  <si>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</si>
  <si>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</si>
  <si>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</si>
  <si>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</si>
  <si>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</si>
  <si>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</si>
  <si>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</si>
  <si>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</si>
  <si>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</si>
  <si>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</si>
  <si>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</si>
  <si>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</si>
  <si>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</si>
  <si>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</si>
  <si>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</si>
  <si>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</si>
  <si>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</si>
  <si>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</si>
  <si>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</si>
  <si>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</si>
  <si>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</si>
  <si>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</si>
  <si>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</si>
  <si>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</si>
  <si>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</si>
  <si>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</si>
  <si>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</si>
  <si>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</si>
  <si>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</si>
  <si>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</si>
  <si>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</si>
  <si>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</si>
  <si>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</si>
  <si>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</si>
  <si>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</si>
  <si>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</si>
  <si>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</si>
  <si>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</si>
  <si>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</si>
  <si>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</si>
  <si>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</si>
  <si>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</si>
  <si>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</si>
  <si>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</si>
  <si>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</si>
  <si>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</si>
  <si>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</si>
  <si>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</si>
  <si>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</si>
  <si>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</si>
  <si>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</si>
  <si>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</si>
  <si>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</si>
  <si>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</si>
  <si>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</si>
  <si>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</si>
  <si>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</si>
  <si>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</si>
  <si>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</si>
  <si>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</si>
  <si>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</si>
  <si>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</si>
  <si>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</si>
  <si>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</si>
  <si>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</si>
  <si>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</si>
  <si>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</si>
  <si>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</si>
  <si>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</si>
  <si>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</si>
  <si>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</si>
  <si>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</si>
  <si>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</si>
  <si>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</si>
  <si>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</si>
  <si>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</si>
  <si>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</si>
  <si>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</si>
  <si>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Regulatory</t>
  </si>
  <si>
    <t>530101596921</t>
  </si>
  <si>
    <t>530102090928</t>
  </si>
  <si>
    <t>530102370928</t>
  </si>
  <si>
    <t>530102426922</t>
  </si>
  <si>
    <t>530102492908</t>
  </si>
  <si>
    <t>regulatory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</si>
  <si>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</si>
  <si>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</si>
  <si>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</si>
  <si>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</si>
  <si>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</si>
  <si>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</si>
  <si>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</si>
  <si>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</si>
  <si>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</si>
  <si>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</si>
  <si>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</si>
  <si>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</si>
  <si>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</si>
  <si>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</si>
  <si>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</si>
  <si>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</si>
  <si>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</si>
  <si>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</si>
  <si>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</si>
  <si>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</si>
  <si>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</si>
  <si>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</si>
  <si>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</si>
  <si>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</si>
  <si>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</si>
  <si>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</si>
  <si>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</si>
  <si>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</si>
  <si>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</si>
  <si>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</si>
  <si>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</si>
  <si>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</si>
  <si>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</si>
  <si>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</si>
  <si>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</si>
  <si>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</si>
  <si>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</si>
  <si>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</si>
  <si>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</si>
  <si>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</si>
  <si>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</si>
  <si>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</si>
  <si>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</si>
  <si>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</si>
  <si>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</si>
  <si>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</si>
  <si>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</si>
  <si>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</si>
  <si>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</si>
  <si>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</si>
  <si>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</si>
  <si>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</si>
  <si>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</si>
  <si>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</si>
  <si>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</si>
  <si>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</si>
  <si>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</si>
  <si>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</si>
  <si>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</si>
  <si>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</si>
  <si>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</si>
  <si>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</si>
  <si>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</si>
  <si>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</si>
  <si>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</si>
  <si>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</si>
  <si>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</si>
  <si>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</si>
  <si>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</si>
  <si>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</si>
  <si>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</si>
  <si>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</si>
  <si>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</si>
  <si>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</si>
  <si>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</si>
  <si>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</si>
  <si>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</si>
  <si>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</si>
  <si>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</si>
  <si>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</si>
  <si>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</si>
  <si>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</si>
  <si>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</si>
  <si>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</si>
  <si>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</si>
  <si>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</si>
  <si>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</si>
  <si>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</si>
  <si>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</si>
  <si>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</si>
  <si>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</si>
  <si>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</si>
  <si>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</si>
  <si>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</si>
  <si>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</si>
  <si>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</si>
  <si>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</si>
  <si>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</si>
  <si>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</si>
  <si>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</si>
  <si>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</si>
  <si>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</si>
  <si>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</si>
  <si>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</si>
  <si>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</si>
  <si>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</si>
  <si>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</si>
  <si>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</si>
  <si>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</si>
  <si>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</si>
  <si>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</si>
  <si>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</si>
  <si>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</si>
  <si>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</si>
  <si>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</si>
  <si>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</si>
  <si>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</si>
  <si>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</si>
  <si>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</si>
  <si>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</si>
  <si>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</si>
  <si>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</si>
  <si>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</si>
  <si>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</si>
  <si>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</si>
  <si>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</si>
  <si>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</si>
  <si>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</si>
  <si>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</si>
  <si>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</si>
  <si>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</si>
  <si>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</si>
  <si>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</si>
  <si>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</si>
  <si>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</si>
  <si>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</si>
  <si>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</si>
  <si>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</si>
  <si>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</si>
  <si>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</si>
  <si>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</si>
  <si>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</si>
  <si>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</si>
  <si>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</si>
  <si>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</si>
  <si>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</si>
  <si>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</si>
  <si>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</si>
  <si>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</si>
  <si>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</si>
  <si>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</si>
  <si>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</si>
  <si>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</si>
  <si>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</si>
  <si>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</si>
  <si>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</si>
  <si>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</si>
  <si>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</si>
  <si>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</si>
  <si>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</si>
  <si>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</si>
  <si>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</si>
  <si>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</si>
  <si>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</si>
  <si>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</si>
  <si>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</si>
  <si>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</si>
  <si>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</si>
  <si>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</si>
  <si>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</si>
  <si>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</si>
  <si>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</si>
  <si>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</si>
  <si>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</si>
  <si>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</si>
  <si>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</si>
  <si>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</si>
  <si>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</si>
  <si>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</si>
  <si>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</si>
  <si>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</si>
  <si>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</si>
  <si>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</si>
  <si>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</si>
  <si>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</si>
  <si>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</si>
  <si>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</si>
  <si>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</si>
  <si>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</si>
  <si>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</si>
  <si>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</si>
  <si>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</si>
  <si>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</si>
  <si>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</si>
  <si>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</si>
  <si>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</si>
  <si>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</si>
  <si>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</si>
  <si>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</si>
  <si>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</si>
  <si>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</si>
  <si>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</si>
  <si>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</si>
  <si>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</si>
  <si>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</si>
  <si>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</si>
  <si>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</si>
  <si>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</si>
  <si>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</si>
  <si>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</si>
  <si>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</si>
  <si>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</si>
  <si>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</si>
  <si>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</si>
  <si>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</si>
  <si>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</si>
  <si>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</si>
  <si>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</si>
  <si>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</si>
  <si>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</si>
  <si>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</si>
  <si>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</si>
  <si>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</si>
  <si>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</si>
  <si>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</si>
  <si>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</si>
  <si>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</si>
  <si>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</si>
  <si>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</si>
  <si>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</si>
  <si>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</si>
  <si>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</si>
  <si>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</si>
  <si>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</si>
  <si>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</si>
  <si>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</si>
  <si>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</si>
  <si>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</si>
  <si>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</si>
  <si>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</si>
  <si>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</si>
  <si>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</si>
  <si>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</si>
  <si>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</si>
  <si>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</si>
  <si>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</si>
  <si>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</si>
  <si>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</si>
  <si>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</si>
  <si>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</si>
  <si>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</si>
  <si>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</si>
  <si>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</si>
  <si>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</si>
  <si>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</si>
  <si>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</si>
  <si>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</si>
  <si>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</si>
  <si>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</si>
  <si>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</si>
  <si>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</si>
  <si>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</si>
  <si>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</si>
  <si>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</si>
  <si>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</si>
  <si>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</si>
  <si>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</si>
  <si>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</si>
  <si>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</si>
  <si>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</si>
  <si>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</si>
  <si>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</si>
  <si>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</si>
  <si>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</si>
  <si>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</si>
  <si>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</si>
  <si>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</si>
  <si>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</si>
  <si>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</si>
  <si>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</si>
  <si>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</si>
  <si>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</si>
  <si>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</si>
  <si>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</si>
  <si>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</si>
  <si>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</si>
  <si>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</si>
  <si>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</si>
  <si>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</si>
  <si>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</si>
  <si>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</si>
  <si>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</si>
  <si>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</si>
  <si>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</si>
  <si>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</si>
  <si>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</si>
  <si>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</si>
  <si>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</si>
  <si>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</si>
  <si>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</si>
  <si>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</si>
  <si>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</si>
  <si>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</si>
  <si>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</si>
  <si>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</si>
  <si>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</si>
  <si>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</si>
  <si>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</si>
  <si>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</si>
  <si>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</si>
  <si>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</si>
  <si>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</si>
  <si>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</si>
  <si>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</si>
  <si>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</si>
  <si>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</si>
  <si>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</si>
  <si>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</si>
  <si>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</si>
  <si>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</si>
  <si>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</si>
  <si>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</si>
  <si>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</si>
  <si>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</si>
  <si>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</si>
  <si>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</si>
  <si>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</si>
  <si>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</si>
  <si>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</si>
  <si>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</si>
  <si>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</si>
  <si>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</si>
  <si>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</si>
  <si>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</si>
  <si>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</si>
  <si>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</si>
  <si>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</si>
  <si>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</si>
  <si>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</si>
  <si>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</si>
  <si>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</si>
  <si>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</si>
  <si>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</si>
  <si>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</si>
  <si>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</si>
  <si>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</si>
  <si>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</si>
  <si>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</si>
  <si>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</si>
  <si>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</si>
  <si>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</si>
  <si>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</si>
  <si>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</si>
  <si>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</si>
  <si>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</si>
  <si>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</si>
  <si>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</si>
  <si>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</si>
  <si>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</si>
  <si>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</si>
  <si>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</si>
  <si>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</si>
  <si>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</si>
  <si>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</si>
  <si>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</si>
  <si>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</si>
  <si>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</si>
  <si>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</si>
  <si>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</si>
  <si>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</si>
  <si>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</si>
  <si>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</si>
  <si>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</si>
  <si>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Payroll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</si>
  <si>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</si>
  <si>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</si>
  <si>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</si>
  <si>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</si>
  <si>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</si>
  <si>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</si>
  <si>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</si>
  <si>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</si>
  <si>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</si>
  <si>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</si>
  <si>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</si>
  <si>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</si>
  <si>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</si>
  <si>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</si>
  <si>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</si>
  <si>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</si>
  <si>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</si>
  <si>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</si>
  <si>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</si>
  <si>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</si>
  <si>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</si>
  <si>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</si>
  <si>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</si>
  <si>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</si>
  <si>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</si>
  <si>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</si>
  <si>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</si>
  <si>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</si>
  <si>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</si>
  <si>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</si>
  <si>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</si>
  <si>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</si>
  <si>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</si>
  <si>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</si>
  <si>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</si>
  <si>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</si>
  <si>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</si>
  <si>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</si>
  <si>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</si>
  <si>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</si>
  <si>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</si>
  <si>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</si>
  <si>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</si>
  <si>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</si>
  <si>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</si>
  <si>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</si>
  <si>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</si>
  <si>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</si>
  <si>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</si>
  <si>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</si>
  <si>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</si>
  <si>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</si>
  <si>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</si>
  <si>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</si>
  <si>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</si>
  <si>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</si>
  <si>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</si>
  <si>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</si>
  <si>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</si>
  <si>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</si>
  <si>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</si>
  <si>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</si>
  <si>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</si>
  <si>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</si>
  <si>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</si>
  <si>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</si>
  <si>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Gross plant direct assign</t>
  </si>
  <si>
    <t>Added 4.9.16</t>
  </si>
  <si>
    <t>161104360935</t>
  </si>
  <si>
    <t>410205020935</t>
  </si>
  <si>
    <t>510201500935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</si>
  <si>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</si>
  <si>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</si>
  <si>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</si>
  <si>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</si>
  <si>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</si>
  <si>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</si>
  <si>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</si>
  <si>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employee cost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</si>
  <si>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</si>
  <si>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</si>
  <si>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</si>
  <si>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</si>
  <si>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</si>
  <si>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</si>
  <si>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</si>
  <si>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</si>
  <si>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</si>
  <si>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</si>
  <si>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</si>
  <si>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</si>
  <si>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</si>
  <si>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Added 7.1.16</t>
  </si>
  <si>
    <t>155071500935</t>
  </si>
  <si>
    <t>155201045935</t>
  </si>
  <si>
    <t>510251505935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</si>
  <si>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</si>
  <si>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</si>
  <si>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</si>
  <si>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</si>
  <si>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</si>
  <si>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</si>
  <si>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</si>
  <si>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</si>
  <si>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</si>
  <si>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</si>
  <si>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</si>
  <si>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</si>
  <si>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</si>
  <si>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</si>
  <si>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</si>
  <si>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</si>
  <si>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</si>
  <si>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</si>
  <si>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</si>
  <si>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</si>
  <si>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</si>
  <si>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</si>
  <si>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</si>
  <si>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</si>
  <si>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</si>
  <si>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</si>
  <si>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</si>
  <si>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</si>
  <si>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</si>
  <si>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</si>
  <si>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</si>
  <si>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Added 10.11.16</t>
  </si>
  <si>
    <t>141004360935</t>
  </si>
  <si>
    <t>510451500935</t>
  </si>
  <si>
    <t>510501500935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</si>
  <si>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</si>
  <si>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</si>
  <si>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</si>
  <si>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</si>
  <si>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</si>
  <si>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</si>
  <si>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</si>
  <si>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</si>
  <si>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</si>
  <si>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</si>
  <si>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</si>
  <si>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</si>
  <si>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</si>
  <si>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</si>
  <si>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</si>
  <si>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</si>
  <si>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</si>
  <si>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</si>
  <si>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</si>
  <si>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</si>
  <si>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</si>
  <si>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</si>
  <si>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</si>
  <si>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</si>
  <si>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</si>
  <si>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</si>
  <si>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</si>
  <si>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</si>
  <si>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</si>
  <si>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Added 1.11.17</t>
  </si>
  <si>
    <t>161054360935</t>
  </si>
  <si>
    <t>161654360935</t>
  </si>
  <si>
    <t>830101500935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</si>
  <si>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</si>
  <si>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</si>
  <si>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</si>
  <si>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</si>
  <si>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</si>
  <si>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</si>
  <si>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</si>
  <si>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</si>
  <si>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</si>
  <si>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</si>
  <si>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</si>
  <si>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</si>
  <si>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</si>
  <si>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</si>
  <si>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</si>
  <si>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</si>
  <si>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</si>
  <si>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</si>
  <si>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</si>
  <si>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</si>
  <si>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</si>
  <si>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</si>
  <si>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</si>
  <si>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</si>
  <si>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</si>
  <si>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</si>
  <si>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</si>
  <si>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</si>
  <si>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</si>
  <si>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</si>
  <si>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</si>
  <si>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</si>
  <si>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</si>
  <si>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</si>
  <si>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</si>
  <si>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</si>
  <si>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</si>
  <si>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</si>
  <si>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</si>
  <si>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</si>
  <si>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</si>
  <si>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</si>
  <si>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</si>
  <si>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</si>
  <si>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</si>
  <si>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</si>
  <si>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</si>
  <si>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</si>
  <si>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</si>
  <si>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</si>
  <si>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</si>
  <si>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</si>
  <si>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</si>
  <si>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</si>
  <si>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</si>
  <si>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</si>
  <si>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</si>
  <si>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Added 2.2.17</t>
  </si>
  <si>
    <t>161904360935</t>
  </si>
  <si>
    <t>Added 5.1.17</t>
  </si>
  <si>
    <t>510101500935</t>
  </si>
  <si>
    <t>601205205935</t>
  </si>
  <si>
    <t>470104580926</t>
  </si>
  <si>
    <t>111001280874</t>
  </si>
  <si>
    <t>155101695874</t>
  </si>
  <si>
    <t>510102090874</t>
  </si>
  <si>
    <t>155071480877</t>
  </si>
  <si>
    <t>141091630878</t>
  </si>
  <si>
    <t>transmission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</si>
  <si>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</si>
  <si>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</si>
  <si>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</si>
  <si>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</si>
  <si>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</si>
  <si>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</si>
  <si>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</si>
  <si>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</si>
  <si>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</si>
  <si>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</si>
  <si>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</si>
  <si>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</si>
  <si>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</si>
  <si>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</si>
  <si>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</si>
  <si>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</si>
  <si>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</si>
  <si>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</si>
  <si>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</si>
  <si>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</si>
  <si>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</si>
  <si>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</si>
  <si>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</si>
  <si>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</si>
  <si>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</si>
  <si>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</si>
  <si>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</si>
  <si>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</si>
  <si>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</si>
  <si>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</si>
  <si>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</si>
  <si>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Added 8.1.17</t>
  </si>
  <si>
    <t>727002105930</t>
  </si>
  <si>
    <t>161554360935</t>
  </si>
  <si>
    <t>410505005935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</si>
  <si>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</si>
  <si>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</si>
  <si>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</si>
  <si>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</si>
  <si>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</si>
  <si>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</si>
  <si>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</si>
  <si>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</si>
  <si>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</si>
  <si>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</si>
  <si>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</si>
  <si>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</si>
  <si>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</si>
  <si>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</si>
  <si>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</si>
  <si>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</si>
  <si>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</si>
  <si>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</si>
  <si>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</si>
  <si>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</si>
  <si>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</si>
  <si>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</si>
  <si>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</si>
  <si>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</si>
  <si>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</si>
  <si>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</si>
  <si>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</si>
  <si>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</si>
  <si>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</si>
  <si>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</si>
  <si>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Added 11.1.17</t>
  </si>
  <si>
    <t>161454360935</t>
  </si>
  <si>
    <t>410501505935</t>
  </si>
  <si>
    <t>749004360935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</si>
  <si>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</si>
  <si>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</si>
  <si>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</si>
  <si>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</si>
  <si>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</si>
  <si>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</si>
  <si>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</si>
  <si>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</si>
  <si>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</si>
  <si>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</si>
  <si>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</si>
  <si>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</si>
  <si>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</si>
  <si>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</si>
  <si>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</si>
  <si>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</si>
  <si>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</si>
  <si>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</si>
  <si>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</si>
  <si>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</si>
  <si>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</si>
  <si>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</si>
  <si>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</si>
  <si>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</si>
  <si>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</si>
  <si>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</si>
  <si>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Added 1.12.18</t>
  </si>
  <si>
    <t>840892426922</t>
  </si>
  <si>
    <t>161392966935</t>
  </si>
  <si>
    <t>340004360935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</si>
  <si>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</si>
  <si>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</si>
  <si>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</si>
  <si>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</si>
  <si>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</si>
  <si>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</si>
  <si>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</si>
  <si>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</si>
  <si>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</si>
  <si>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</si>
  <si>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</si>
  <si>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</si>
  <si>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</si>
  <si>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</si>
  <si>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</si>
  <si>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</si>
  <si>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</si>
  <si>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</si>
  <si>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</si>
  <si>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customers-res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</si>
  <si>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</si>
  <si>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</si>
  <si>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</si>
  <si>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</si>
  <si>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</si>
  <si>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</si>
  <si>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</si>
  <si>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</si>
  <si>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</si>
  <si>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</si>
  <si>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</si>
  <si>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</si>
  <si>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</si>
  <si>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</si>
  <si>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</si>
  <si>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</si>
  <si>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</si>
  <si>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</si>
  <si>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Sales Volumes</t>
  </si>
  <si>
    <t>410201505925</t>
  </si>
  <si>
    <t>141004540926</t>
  </si>
  <si>
    <t>Added 5.3.18</t>
  </si>
  <si>
    <t>154101295935</t>
  </si>
  <si>
    <t>162004360935</t>
  </si>
  <si>
    <t>510454360935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</si>
  <si>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</si>
  <si>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</si>
  <si>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</si>
  <si>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</si>
  <si>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</si>
  <si>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</si>
  <si>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</si>
  <si>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</si>
  <si>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</si>
  <si>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</si>
  <si>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</si>
  <si>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</si>
  <si>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</si>
  <si>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</si>
  <si>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</si>
  <si>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</si>
  <si>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</si>
  <si>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</si>
  <si>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</si>
  <si>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</si>
  <si>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</si>
  <si>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DIRECT-OR</t>
  </si>
  <si>
    <t>155051544856</t>
  </si>
  <si>
    <t>113001630870</t>
  </si>
  <si>
    <t>SENDOUT VOLUMES</t>
  </si>
  <si>
    <t>113004415870</t>
  </si>
  <si>
    <t>135101695874</t>
  </si>
  <si>
    <t>CUSTOMERS-ALL</t>
  </si>
  <si>
    <t>161151695874</t>
  </si>
  <si>
    <t>141001470878</t>
  </si>
  <si>
    <t>141091670879</t>
  </si>
  <si>
    <t>DIRECT-WA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</si>
  <si>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</si>
  <si>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</si>
  <si>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</si>
  <si>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</si>
  <si>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</si>
  <si>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</si>
  <si>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</si>
  <si>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</si>
  <si>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CUSTOMERS-RES</t>
  </si>
  <si>
    <t>852302666912</t>
  </si>
  <si>
    <t>115154935921</t>
  </si>
  <si>
    <t>116001505921</t>
  </si>
  <si>
    <t>345004945921</t>
  </si>
  <si>
    <t>460202966921</t>
  </si>
  <si>
    <t>3-FACTOR</t>
  </si>
  <si>
    <t>540605280921</t>
  </si>
  <si>
    <t>540805316921</t>
  </si>
  <si>
    <t>540902966921</t>
  </si>
  <si>
    <t>541002966921</t>
  </si>
  <si>
    <t>747005015921</t>
  </si>
  <si>
    <t>325002200926</t>
  </si>
  <si>
    <t>EMPLOYEE COST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</si>
  <si>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</si>
  <si>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</si>
  <si>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</si>
  <si>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</si>
  <si>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</si>
  <si>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</si>
  <si>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</si>
  <si>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Added 8.1.18</t>
  </si>
  <si>
    <t>730004320930</t>
  </si>
  <si>
    <t>115005195935</t>
  </si>
  <si>
    <t>161005020935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</si>
  <si>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</si>
  <si>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</si>
  <si>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</si>
  <si>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</si>
  <si>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</si>
  <si>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</si>
  <si>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</si>
  <si>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</si>
  <si>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</si>
  <si>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</si>
  <si>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</si>
  <si>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</si>
  <si>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</si>
  <si>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</si>
  <si>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</si>
  <si>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</si>
  <si>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</si>
  <si>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</si>
  <si>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</si>
  <si>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</si>
  <si>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</si>
  <si>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</si>
  <si>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</si>
  <si>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</si>
  <si>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</si>
  <si>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</si>
  <si>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</si>
  <si>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</si>
  <si>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</si>
  <si>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</si>
  <si>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</si>
  <si>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Added 10.15.18</t>
  </si>
  <si>
    <t>540101550931</t>
  </si>
  <si>
    <t>115401500935</t>
  </si>
  <si>
    <t>410201505935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</si>
  <si>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</si>
  <si>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</si>
  <si>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</si>
  <si>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</si>
  <si>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</si>
  <si>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</si>
  <si>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</si>
  <si>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</si>
  <si>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</si>
  <si>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</si>
  <si>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</si>
  <si>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</si>
  <si>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</si>
  <si>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</si>
  <si>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</si>
  <si>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</si>
  <si>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</si>
  <si>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</si>
  <si>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</si>
  <si>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</si>
  <si>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</si>
  <si>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</si>
  <si>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</si>
  <si>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Added 1.16.19</t>
  </si>
  <si>
    <t>116004520816</t>
  </si>
  <si>
    <t>155014485840</t>
  </si>
  <si>
    <t>155021250874</t>
  </si>
  <si>
    <t>115001545875</t>
  </si>
  <si>
    <t>116001270880</t>
  </si>
  <si>
    <t>151001275880</t>
  </si>
  <si>
    <t>120111185893</t>
  </si>
  <si>
    <t>135101465893</t>
  </si>
  <si>
    <t>155064280903</t>
  </si>
  <si>
    <t>113305015908</t>
  </si>
  <si>
    <t>115155015908</t>
  </si>
  <si>
    <t>115155020908</t>
  </si>
  <si>
    <t>115404855908</t>
  </si>
  <si>
    <t>115404865909</t>
  </si>
  <si>
    <t>115404870909</t>
  </si>
  <si>
    <t>161101505912</t>
  </si>
  <si>
    <t>161601505921</t>
  </si>
  <si>
    <t>311001670921</t>
  </si>
  <si>
    <t>410204930921</t>
  </si>
  <si>
    <t>430101590921</t>
  </si>
  <si>
    <t>510501507921</t>
  </si>
  <si>
    <t>510501560921</t>
  </si>
  <si>
    <t>510601207921</t>
  </si>
  <si>
    <t>510601591921</t>
  </si>
  <si>
    <t>541005295921</t>
  </si>
  <si>
    <t>601016041921</t>
  </si>
  <si>
    <t>601106041921</t>
  </si>
  <si>
    <t>840992015922</t>
  </si>
  <si>
    <t>770002200926</t>
  </si>
  <si>
    <t>840201509921</t>
  </si>
  <si>
    <t>470109920926</t>
  </si>
  <si>
    <t>160001500935</t>
  </si>
  <si>
    <t>Washington</t>
  </si>
  <si>
    <t>Oregon</t>
  </si>
  <si>
    <t>firm sales volumes</t>
  </si>
  <si>
    <t>Customers Portland/Vancouver 80%</t>
  </si>
  <si>
    <t>Customers Portland/Vancouver Commercial</t>
  </si>
  <si>
    <t>Direct-Wa</t>
  </si>
  <si>
    <t>Direct-Or</t>
  </si>
  <si>
    <t>Depreciation</t>
  </si>
  <si>
    <t>Rate Base</t>
  </si>
  <si>
    <t>2018 CBR Factors</t>
  </si>
  <si>
    <t>Customers Port/Van</t>
  </si>
  <si>
    <t>Cost Center Description</t>
  </si>
  <si>
    <t>Order Description</t>
  </si>
  <si>
    <t>Allocation Ratio</t>
  </si>
  <si>
    <t>Allocation Method</t>
  </si>
  <si>
    <t>System</t>
  </si>
  <si>
    <t>FERC Description</t>
  </si>
  <si>
    <t>with the word Total</t>
  </si>
  <si>
    <t>without</t>
  </si>
  <si>
    <t>816 Wells Expense Total</t>
  </si>
  <si>
    <t>816 Wells Expense</t>
  </si>
  <si>
    <t>818 Compressor Station Expense Total</t>
  </si>
  <si>
    <t>818 Compressor Station Expense</t>
  </si>
  <si>
    <t>819</t>
  </si>
  <si>
    <t>819 Compressor Station Fuel Total</t>
  </si>
  <si>
    <t>819 Compressor Station Fuel</t>
  </si>
  <si>
    <t>820 Measuring and Regulator Station Expense Total</t>
  </si>
  <si>
    <t>820 Measuring and Regulator Station Expense</t>
  </si>
  <si>
    <t>821 Purification Expense Total</t>
  </si>
  <si>
    <t>821 Purification Expense</t>
  </si>
  <si>
    <t>832 Wells Expense Total</t>
  </si>
  <si>
    <t>832 Wells Expense</t>
  </si>
  <si>
    <t>834 Compressor Station Expense Total</t>
  </si>
  <si>
    <t>834 Compressor Expense</t>
  </si>
  <si>
    <t>840 Supervision and Engineering Total</t>
  </si>
  <si>
    <t>840 Supervision and Engineering</t>
  </si>
  <si>
    <t>844 Supervision and Engineering Total</t>
  </si>
  <si>
    <t>844 Supervision and Engineering</t>
  </si>
  <si>
    <t>845</t>
  </si>
  <si>
    <t>845 LNG Fuel Total</t>
  </si>
  <si>
    <t>845 LNG Fuel</t>
  </si>
  <si>
    <t>847 Supervision and Engineering Total</t>
  </si>
  <si>
    <t>847 Supervision and Engineering</t>
  </si>
  <si>
    <t>856 Mains Expense Total</t>
  </si>
  <si>
    <t>856 Mains Expense</t>
  </si>
  <si>
    <t>863 Maintenance of Mains Total</t>
  </si>
  <si>
    <t>863 Maintenance of Mains</t>
  </si>
  <si>
    <t>870 Supervision and Engineering Total</t>
  </si>
  <si>
    <t>870 Supervision and Engineering</t>
  </si>
  <si>
    <t>874 Mains and Services Expense Total</t>
  </si>
  <si>
    <t>874 Mains and Services Expense</t>
  </si>
  <si>
    <t>875 Measuring and Regulator Station Expense - General Total</t>
  </si>
  <si>
    <t>875 Measuring and Regulator Station Expense - General</t>
  </si>
  <si>
    <t>877 Measuring and Regulator Station Expense - City Gate Total</t>
  </si>
  <si>
    <t>877 Measuring and Regulator Station Expense - City Gate</t>
  </si>
  <si>
    <t>878 Meter and House Regulator Expense Total</t>
  </si>
  <si>
    <t>878 Meter and House Regulator Expense</t>
  </si>
  <si>
    <t>879 Customer Installation Expense Total</t>
  </si>
  <si>
    <t>879 Customer Installation Expense</t>
  </si>
  <si>
    <t>880 Other Expense Total</t>
  </si>
  <si>
    <t>880 Other Expense</t>
  </si>
  <si>
    <t>881 Rents Total</t>
  </si>
  <si>
    <t>881 Rents</t>
  </si>
  <si>
    <t>885 Supervision and Engineering Total</t>
  </si>
  <si>
    <t>885 Supervision and Engineering</t>
  </si>
  <si>
    <t>887 Mains Total</t>
  </si>
  <si>
    <t>887 Mains</t>
  </si>
  <si>
    <t>889 Measuring and Regulator Station Expense - General Total</t>
  </si>
  <si>
    <t>889 Measuring and Regulator Station Expense - General</t>
  </si>
  <si>
    <t>891 Measuring and Regulator Station Expense - City Gate Total</t>
  </si>
  <si>
    <t>891 Measuring and Regulator Station Expense - City Gate</t>
  </si>
  <si>
    <t>892 Services Total</t>
  </si>
  <si>
    <t>892 Services</t>
  </si>
  <si>
    <t>893 Meters and House Regulators Total</t>
  </si>
  <si>
    <t>893 Meters and House Regulators</t>
  </si>
  <si>
    <t>894 Other Equipment Total</t>
  </si>
  <si>
    <t>894 Other Equipment</t>
  </si>
  <si>
    <t>901 Supervision Total</t>
  </si>
  <si>
    <t>901 Supervision</t>
  </si>
  <si>
    <t>902 Meter Reading Expenses Total</t>
  </si>
  <si>
    <t>902 Meter Reading Expenses</t>
  </si>
  <si>
    <t>903 Customer Records and Collection Expense Total</t>
  </si>
  <si>
    <t>903 Customer Records and Collection Expense</t>
  </si>
  <si>
    <t>904 Uncollectible Accounts Total</t>
  </si>
  <si>
    <t>904 Uncollectible Accounts</t>
  </si>
  <si>
    <t>907 Supervision Total</t>
  </si>
  <si>
    <t>907 Supervision</t>
  </si>
  <si>
    <t>908 Customer Assistance Expense Total</t>
  </si>
  <si>
    <t>908 Customer Assistance Expense</t>
  </si>
  <si>
    <t>909 Customer Information Expense Total</t>
  </si>
  <si>
    <t>909 Customer Information Expense</t>
  </si>
  <si>
    <t>910 Miscellaneous Customer Service Expense Total</t>
  </si>
  <si>
    <t>910 Miscellaneous Customer Service Expense</t>
  </si>
  <si>
    <t>911 Supervision Total</t>
  </si>
  <si>
    <t>911 Supervision</t>
  </si>
  <si>
    <t>912 Demonstration and Selling Expense Total</t>
  </si>
  <si>
    <t>912 Demonstration and Selling Expense</t>
  </si>
  <si>
    <t>913 Advertising Total</t>
  </si>
  <si>
    <t>913 Advertising</t>
  </si>
  <si>
    <t>916</t>
  </si>
  <si>
    <t>916 Miscellaneous Sales Expense Total</t>
  </si>
  <si>
    <t>916 Miscellaneous Sales Expense</t>
  </si>
  <si>
    <t>921 Office Supplies and Expense Total</t>
  </si>
  <si>
    <t>921 Office Supplies and Expense</t>
  </si>
  <si>
    <t>922 Administrative Expenses Transferred - Credit Total</t>
  </si>
  <si>
    <t>922 Administrative Expenses Transferred - Credit</t>
  </si>
  <si>
    <t>924 Property Insurance Premium Total</t>
  </si>
  <si>
    <t>924 Property Insurance Premium</t>
  </si>
  <si>
    <t>925 Injuries and Damages Total</t>
  </si>
  <si>
    <t>925 Injuries and Damages</t>
  </si>
  <si>
    <t>926 Employee Pensions and Benefits Total</t>
  </si>
  <si>
    <t>926 Employee Pensions and Benefits</t>
  </si>
  <si>
    <t>930 Miscellaneous General Expense Total</t>
  </si>
  <si>
    <t>930 Miscellaneous General Expense</t>
  </si>
  <si>
    <t>931 Rents Total</t>
  </si>
  <si>
    <t>931 Rents</t>
  </si>
  <si>
    <t>935 Maintenance of General Plant Total</t>
  </si>
  <si>
    <t>935 Maintenance of General Plant</t>
  </si>
  <si>
    <t>116004515816</t>
  </si>
  <si>
    <t>116004525816</t>
  </si>
  <si>
    <t>116004530816</t>
  </si>
  <si>
    <t>117001680863</t>
  </si>
  <si>
    <t>161151645875</t>
  </si>
  <si>
    <t>155061470878</t>
  </si>
  <si>
    <t>155074655878</t>
  </si>
  <si>
    <t>113201070880</t>
  </si>
  <si>
    <t>113481270880</t>
  </si>
  <si>
    <t>134001270880</t>
  </si>
  <si>
    <t>510101025887</t>
  </si>
  <si>
    <t>151001525891</t>
  </si>
  <si>
    <t>151001530893</t>
  </si>
  <si>
    <t>111002010894</t>
  </si>
  <si>
    <t>115501315912</t>
  </si>
  <si>
    <t>790004765912</t>
  </si>
  <si>
    <t>155091592921</t>
  </si>
  <si>
    <t>161051505921</t>
  </si>
  <si>
    <t>161451505921</t>
  </si>
  <si>
    <t>161505020921</t>
  </si>
  <si>
    <t>161551505921</t>
  </si>
  <si>
    <t>345001500921</t>
  </si>
  <si>
    <t>345001505921</t>
  </si>
  <si>
    <t>410202588921</t>
  </si>
  <si>
    <t>410801505921</t>
  </si>
  <si>
    <t>410804705921</t>
  </si>
  <si>
    <t>460301500921</t>
  </si>
  <si>
    <t>510651505921</t>
  </si>
  <si>
    <t>601026041921</t>
  </si>
  <si>
    <t>601146041921</t>
  </si>
  <si>
    <t>770004536921</t>
  </si>
  <si>
    <t>510651505925</t>
  </si>
  <si>
    <t>857002966925</t>
  </si>
  <si>
    <t>129972015930</t>
  </si>
  <si>
    <t>131001295931</t>
  </si>
  <si>
    <t>151005105935</t>
  </si>
  <si>
    <t>Added 5.1.2019</t>
  </si>
  <si>
    <t>TOTAL</t>
  </si>
  <si>
    <t>Query activities 816-935 and GL accounts 500100-599999</t>
  </si>
  <si>
    <t>Sort by FERC Description, then Allocation Method</t>
  </si>
  <si>
    <r>
      <t xml:space="preserve">*Paste over </t>
    </r>
    <r>
      <rPr>
        <i/>
        <sz val="8"/>
        <color rgb="FFFF0000"/>
        <rFont val="Arial"/>
        <family val="2"/>
      </rPr>
      <t xml:space="preserve">all </t>
    </r>
    <r>
      <rPr>
        <sz val="8"/>
        <color rgb="FFFF0000"/>
        <rFont val="Arial"/>
        <family val="2"/>
      </rPr>
      <t>months with new quarter data</t>
    </r>
  </si>
  <si>
    <t>*Check for new accounts; add to "Factors" tab</t>
  </si>
  <si>
    <t>Active Month</t>
  </si>
  <si>
    <t>Active YTD</t>
  </si>
  <si>
    <t>Direct</t>
  </si>
  <si>
    <t>Allocated</t>
  </si>
  <si>
    <t>Total</t>
  </si>
  <si>
    <t>Allocation Factor</t>
  </si>
  <si>
    <t>JAN</t>
  </si>
  <si>
    <t>YTD JAN</t>
  </si>
  <si>
    <t>834 Compressor Expense Total</t>
  </si>
  <si>
    <t>Grand Total</t>
  </si>
  <si>
    <t>Firm Sales Volumes Total</t>
  </si>
  <si>
    <t>Direct-OR Total</t>
  </si>
  <si>
    <t>Sendout Volumes Total</t>
  </si>
  <si>
    <t>3-factor Total</t>
  </si>
  <si>
    <t>Transmission Total</t>
  </si>
  <si>
    <t>TRANSMISSION Total</t>
  </si>
  <si>
    <t>Customers-All Total</t>
  </si>
  <si>
    <t>Direct-WA Total</t>
  </si>
  <si>
    <t>Perimeter Total</t>
  </si>
  <si>
    <t>Telemetering Total</t>
  </si>
  <si>
    <t>Customers-Ind Total</t>
  </si>
  <si>
    <t>customers-all Total</t>
  </si>
  <si>
    <t>customers-ind Total</t>
  </si>
  <si>
    <t>Customers-The Dalles Total</t>
  </si>
  <si>
    <t>Employee Cost Total</t>
  </si>
  <si>
    <t>direct-or Total</t>
  </si>
  <si>
    <t>Customers-Comm Total</t>
  </si>
  <si>
    <t>Customers-Res Total</t>
  </si>
  <si>
    <t>3-Factor Total</t>
  </si>
  <si>
    <t>direct-wa Total</t>
  </si>
  <si>
    <t>CUSTOMERS-RES Total</t>
  </si>
  <si>
    <t>Regulatory Total</t>
  </si>
  <si>
    <t>Sales Volumes Total</t>
  </si>
  <si>
    <t>Admin Tran Total</t>
  </si>
  <si>
    <t>DIRECT-OR Total</t>
  </si>
  <si>
    <t>3-FACTOR Total</t>
  </si>
  <si>
    <t>NW Natural</t>
  </si>
  <si>
    <t>Washington Quarterly Results of Operations Report</t>
  </si>
  <si>
    <t>Operations and Maintenance Expense: Allocation of System Amounts</t>
  </si>
  <si>
    <t>Natural Gas Storage</t>
  </si>
  <si>
    <t>Underground Storage Expense</t>
  </si>
  <si>
    <t>Operation</t>
  </si>
  <si>
    <t>Wells Expense</t>
  </si>
  <si>
    <t>Compressor Station Expense</t>
  </si>
  <si>
    <t>Compressor Station Fuel</t>
  </si>
  <si>
    <t>Measuring and Regulator Station Expense</t>
  </si>
  <si>
    <t>Purification Expense</t>
  </si>
  <si>
    <t>Maintenance</t>
  </si>
  <si>
    <t>Total Underground Storage Expense</t>
  </si>
  <si>
    <t>Other Storage Expense</t>
  </si>
  <si>
    <t>Supervision and Engineering</t>
  </si>
  <si>
    <t>Total Other Storage Expense</t>
  </si>
  <si>
    <t>Liquified Natural Gas Expense</t>
  </si>
  <si>
    <t>LNG Fuel</t>
  </si>
  <si>
    <t>Total Liquified Natural Gas Expense</t>
  </si>
  <si>
    <t>Total Natural Gas Storage</t>
  </si>
  <si>
    <t>Transmission Expense</t>
  </si>
  <si>
    <t>Mains Expense</t>
  </si>
  <si>
    <t>Maintenance of Mains</t>
  </si>
  <si>
    <t>Total Transmission Expense</t>
  </si>
  <si>
    <t>Distribution Expense</t>
  </si>
  <si>
    <t>Mains and Services Expense</t>
  </si>
  <si>
    <t>Measuring and Regulator Station Expense - General</t>
  </si>
  <si>
    <t>Measuring and Regulator Station Expense - City Gate</t>
  </si>
  <si>
    <t>Meter and House Regulator Expense</t>
  </si>
  <si>
    <t>Customer Installation Expense</t>
  </si>
  <si>
    <t>Other Expense</t>
  </si>
  <si>
    <t>Rents</t>
  </si>
  <si>
    <t>Mains</t>
  </si>
  <si>
    <t>Services</t>
  </si>
  <si>
    <t>Meters and House Regulators</t>
  </si>
  <si>
    <t>Other Equipment</t>
  </si>
  <si>
    <t>Total Distribution Expense</t>
  </si>
  <si>
    <t>Customer Accounts Expense</t>
  </si>
  <si>
    <t>Supervision</t>
  </si>
  <si>
    <t>Meter Reading Expenses</t>
  </si>
  <si>
    <t>Customer Records and Collection Expense</t>
  </si>
  <si>
    <t>Uncollectible Accounts</t>
  </si>
  <si>
    <t>Total Customer Accounts Expense</t>
  </si>
  <si>
    <t>Customer Service and Informational</t>
  </si>
  <si>
    <t>Customer Assistance Expense</t>
  </si>
  <si>
    <t>Customer Information Expense</t>
  </si>
  <si>
    <t>Miscellaneous Customer Service Expense</t>
  </si>
  <si>
    <t>Total Customer Service and Informational</t>
  </si>
  <si>
    <t>Sales Expense</t>
  </si>
  <si>
    <t>Demonstration and Selling Expense</t>
  </si>
  <si>
    <t>Advertising</t>
  </si>
  <si>
    <t>Miscellaneous Sales Expense</t>
  </si>
  <si>
    <t>Total Sales Expense</t>
  </si>
  <si>
    <t>Administrative and General Expense</t>
  </si>
  <si>
    <t>Office Supplies and Expense</t>
  </si>
  <si>
    <t>Administrative Expenses Transferred - Credit</t>
  </si>
  <si>
    <t>Property Insurance Premium</t>
  </si>
  <si>
    <t>Injuries and Damages</t>
  </si>
  <si>
    <t>Employee Pensions and Benefits</t>
  </si>
  <si>
    <t>928</t>
  </si>
  <si>
    <t>Regulatory Commission Expense</t>
  </si>
  <si>
    <t>Miscellaneous General Expense</t>
  </si>
  <si>
    <t>Maintenance of General Plant</t>
  </si>
  <si>
    <t>Total Administrative and General Expense</t>
  </si>
  <si>
    <t>Total Operations and Maintenance Expense</t>
  </si>
  <si>
    <t>For the period ended January 31, 2019</t>
  </si>
  <si>
    <t>YTD</t>
  </si>
  <si>
    <t>FEB</t>
  </si>
  <si>
    <t>MAR</t>
  </si>
  <si>
    <t>YTD FEB</t>
  </si>
  <si>
    <t>For the period ended February 28, 2019</t>
  </si>
  <si>
    <t>YTD MAR</t>
  </si>
  <si>
    <t>Rates &amp; Regulatory Affairs</t>
  </si>
  <si>
    <t>Operations and Maintenance Expense</t>
  </si>
  <si>
    <t>State Allocation of System Amounts</t>
  </si>
  <si>
    <t>For the period ended March 31, 2019</t>
  </si>
  <si>
    <t>For the period ended March 31 2019</t>
  </si>
  <si>
    <t>Compressor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</si>
</sst>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(&quot;#,##0.00&quot;)&quot;;#,##0.00;@"/>
    <numFmt numFmtId="165" formatCode="#,##0.00;\-#,##0.00;#,##0.00;@"/>
    <numFmt numFmtId="166" formatCode="0.000%"/>
    <numFmt numFmtId="167" formatCode="0.0000%"/>
    <numFmt numFmtId="168" formatCode="[$-409]mmm\-yy;@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name val="Tahoma"/>
      <family val="2"/>
    </font>
    <font>
      <sz val="10"/>
      <name val="Times New Roman"/>
      <family val="1"/>
    </font>
    <font>
      <b/>
      <u/>
      <sz val="10"/>
      <name val="Tahoma"/>
      <family val="2"/>
    </font>
    <font>
      <u/>
      <sz val="10"/>
      <name val="Tahoma"/>
      <family val="2"/>
    </font>
    <font>
      <sz val="10"/>
      <color theme="1"/>
      <name val="Tahoma"/>
      <family val="2"/>
    </font>
    <font>
      <sz val="9"/>
      <name val="Tahoma"/>
      <family val="2"/>
    </font>
    <font>
      <b/>
      <sz val="10"/>
      <name val="Tahoma"/>
      <family val="2"/>
    </font>
    <font>
      <sz val="10"/>
      <color rgb="FF0000FF"/>
      <name val="Tahoma"/>
      <family val="2"/>
    </font>
    <font>
      <sz val="8"/>
      <color theme="1"/>
      <name val="Arial"/>
      <family val="2"/>
    </font>
    <font>
      <b/>
      <sz val="10"/>
      <color theme="1"/>
      <name val="Tahoma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0"/>
      <color rgb="FF0000FF"/>
      <name val="Tahoma"/>
      <family val="2"/>
    </font>
    <font>
      <sz val="10"/>
      <name val="Arial"/>
      <family val="2"/>
    </font>
    <font>
      <b/>
      <sz val="11"/>
      <name val="Tahoma"/>
      <family val="2"/>
    </font>
    <font>
      <b/>
      <sz val="11"/>
      <color rgb="FF0000FF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43" fontId="21" fillId="0" borderId="0" applyFont="0" applyFill="0" applyBorder="0" applyAlignment="0" applyProtection="0"/>
    <xf numFmtId="0" fontId="2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0" fontId="25" fillId="0" borderId="0"/>
    <xf numFmtId="0" fontId="22" fillId="0" borderId="0"/>
    <xf numFmtId="0" fontId="34" fillId="0" borderId="0"/>
  </cellStyleXfs>
  <cellXfs count="245">
    <xf numFmtId="0" fontId="0" fillId="0" borderId="0" xfId="0"/>
    <xf numFmtId="49" fontId="18" fillId="33" borderId="0" xfId="0" applyNumberFormat="1" applyFont="1" applyFill="1" applyAlignment="1">
      <alignment wrapText="1"/>
    </xf>
    <xf numFmtId="0" fontId="19" fillId="0" borderId="0" xfId="0" applyFont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0" fillId="34" borderId="10" xfId="0" applyNumberFormat="1" applyFill="1" applyBorder="1" applyAlignment="1">
      <alignment horizontal="right" vertical="center" wrapText="1"/>
    </xf>
    <xf numFmtId="49" fontId="20" fillId="35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164" fontId="20" fillId="33" borderId="10" xfId="0" applyNumberFormat="1" applyFont="1" applyFill="1" applyBorder="1" applyAlignment="1">
      <alignment horizontal="right" vertical="center" wrapText="1"/>
    </xf>
    <xf numFmtId="164" fontId="20" fillId="35" borderId="10" xfId="0" applyNumberFormat="1" applyFont="1" applyFill="1" applyBorder="1" applyAlignment="1">
      <alignment horizontal="right" vertical="center" wrapText="1"/>
    </xf>
    <xf numFmtId="164" fontId="20" fillId="36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166" fontId="21" fillId="0" borderId="0" xfId="43" applyNumberFormat="1" applyFont="1"/>
    <xf numFmtId="43" fontId="24" fillId="0" borderId="22" xfId="45" applyFont="1" applyFill="1" applyBorder="1" applyAlignment="1">
      <alignment horizontal="center"/>
    </xf>
    <xf numFmtId="43" fontId="24" fillId="0" borderId="23" xfId="45" applyFont="1" applyBorder="1" applyAlignment="1">
      <alignment horizontal="center"/>
    </xf>
    <xf numFmtId="0" fontId="24" fillId="0" borderId="24" xfId="44" applyFont="1" applyBorder="1" applyAlignment="1">
      <alignment horizontal="center"/>
    </xf>
    <xf numFmtId="49" fontId="21" fillId="0" borderId="22" xfId="46" applyNumberFormat="1" applyFont="1" applyFill="1" applyBorder="1" applyAlignment="1">
      <alignment horizontal="center"/>
    </xf>
    <xf numFmtId="0" fontId="1" fillId="0" borderId="23" xfId="47" applyBorder="1"/>
    <xf numFmtId="10" fontId="21" fillId="0" borderId="24" xfId="1" applyNumberFormat="1" applyFont="1" applyBorder="1"/>
    <xf numFmtId="49" fontId="21" fillId="0" borderId="25" xfId="44" applyNumberFormat="1" applyFont="1" applyFill="1" applyBorder="1" applyAlignment="1">
      <alignment horizontal="center"/>
    </xf>
    <xf numFmtId="0" fontId="1" fillId="0" borderId="0" xfId="47" applyBorder="1"/>
    <xf numFmtId="10" fontId="21" fillId="0" borderId="26" xfId="1" applyNumberFormat="1" applyFont="1" applyBorder="1"/>
    <xf numFmtId="49" fontId="21" fillId="0" borderId="25" xfId="48" applyNumberFormat="1" applyFont="1" applyFill="1" applyBorder="1" applyAlignment="1">
      <alignment horizontal="center"/>
    </xf>
    <xf numFmtId="49" fontId="21" fillId="0" borderId="25" xfId="46" applyNumberFormat="1" applyFont="1" applyFill="1" applyBorder="1" applyAlignment="1">
      <alignment horizontal="center"/>
    </xf>
    <xf numFmtId="49" fontId="25" fillId="0" borderId="25" xfId="49" applyNumberFormat="1" applyFont="1" applyFill="1" applyBorder="1" applyAlignment="1">
      <alignment horizontal="center"/>
    </xf>
    <xf numFmtId="0" fontId="21" fillId="0" borderId="0" xfId="44" applyFont="1" applyBorder="1"/>
    <xf numFmtId="167" fontId="21" fillId="0" borderId="0" xfId="44" applyNumberFormat="1" applyFont="1"/>
    <xf numFmtId="49" fontId="25" fillId="0" borderId="25" xfId="50" applyNumberFormat="1" applyFont="1" applyFill="1" applyBorder="1" applyAlignment="1">
      <alignment horizontal="center"/>
    </xf>
    <xf numFmtId="49" fontId="25" fillId="0" borderId="25" xfId="48" quotePrefix="1" applyNumberFormat="1" applyFont="1" applyFill="1" applyBorder="1" applyAlignment="1">
      <alignment horizontal="center"/>
    </xf>
    <xf numFmtId="49" fontId="21" fillId="0" borderId="25" xfId="44" applyNumberFormat="1" applyFont="1" applyFill="1" applyBorder="1" applyAlignment="1">
      <alignment horizontal="center" vertical="center"/>
    </xf>
    <xf numFmtId="49" fontId="25" fillId="0" borderId="25" xfId="51" applyNumberFormat="1" applyFont="1" applyFill="1" applyBorder="1" applyAlignment="1">
      <alignment horizontal="center"/>
    </xf>
    <xf numFmtId="49" fontId="26" fillId="0" borderId="25" xfId="48" applyNumberFormat="1" applyFont="1" applyFill="1" applyBorder="1" applyAlignment="1">
      <alignment horizontal="center"/>
    </xf>
    <xf numFmtId="49" fontId="25" fillId="0" borderId="25" xfId="52" applyNumberFormat="1" applyFont="1" applyFill="1" applyBorder="1" applyAlignment="1">
      <alignment horizontal="center"/>
    </xf>
    <xf numFmtId="49" fontId="21" fillId="0" borderId="25" xfId="44" quotePrefix="1" applyNumberFormat="1" applyFont="1" applyFill="1" applyBorder="1" applyAlignment="1">
      <alignment horizontal="center"/>
    </xf>
    <xf numFmtId="49" fontId="25" fillId="0" borderId="25" xfId="53" applyNumberFormat="1" applyFont="1" applyFill="1" applyBorder="1" applyAlignment="1">
      <alignment horizontal="center"/>
    </xf>
    <xf numFmtId="49" fontId="25" fillId="0" borderId="25" xfId="48" applyNumberFormat="1" applyFont="1" applyFill="1" applyBorder="1" applyAlignment="1">
      <alignment horizontal="center"/>
    </xf>
    <xf numFmtId="49" fontId="21" fillId="0" borderId="25" xfId="54" applyNumberFormat="1" applyFont="1" applyFill="1" applyBorder="1" applyAlignment="1">
      <alignment horizontal="center"/>
    </xf>
    <xf numFmtId="43" fontId="21" fillId="0" borderId="0" xfId="45" applyFont="1"/>
    <xf numFmtId="49" fontId="21" fillId="0" borderId="25" xfId="55" applyNumberFormat="1" applyFont="1" applyFill="1" applyBorder="1" applyAlignment="1">
      <alignment horizontal="center"/>
    </xf>
    <xf numFmtId="49" fontId="21" fillId="0" borderId="25" xfId="56" quotePrefix="1" applyNumberFormat="1" applyFont="1" applyFill="1" applyBorder="1" applyAlignment="1">
      <alignment horizontal="center"/>
    </xf>
    <xf numFmtId="49" fontId="21" fillId="0" borderId="25" xfId="46" quotePrefix="1" applyNumberFormat="1" applyFont="1" applyFill="1" applyBorder="1" applyAlignment="1">
      <alignment horizontal="center"/>
    </xf>
    <xf numFmtId="0" fontId="25" fillId="0" borderId="0" xfId="53"/>
    <xf numFmtId="49" fontId="21" fillId="0" borderId="25" xfId="56" applyNumberFormat="1" applyFont="1" applyFill="1" applyBorder="1" applyAlignment="1">
      <alignment horizontal="center"/>
    </xf>
    <xf numFmtId="49" fontId="21" fillId="0" borderId="25" xfId="45" quotePrefix="1" applyNumberFormat="1" applyFont="1" applyFill="1" applyBorder="1" applyAlignment="1">
      <alignment horizontal="center"/>
    </xf>
    <xf numFmtId="49" fontId="25" fillId="0" borderId="25" xfId="48" applyNumberFormat="1" applyFill="1" applyBorder="1" applyAlignment="1">
      <alignment horizontal="center"/>
    </xf>
    <xf numFmtId="0" fontId="0" fillId="0" borderId="0" xfId="47" applyFont="1" applyBorder="1"/>
    <xf numFmtId="0" fontId="21" fillId="0" borderId="0" xfId="57" applyFont="1" applyFill="1" applyBorder="1" applyAlignment="1"/>
    <xf numFmtId="0" fontId="0" fillId="0" borderId="25" xfId="0" applyFill="1" applyBorder="1"/>
    <xf numFmtId="0" fontId="0" fillId="0" borderId="25" xfId="0" applyBorder="1" applyAlignment="1">
      <alignment horizontal="center"/>
    </xf>
    <xf numFmtId="0" fontId="0" fillId="39" borderId="30" xfId="0" applyFill="1" applyBorder="1"/>
    <xf numFmtId="49" fontId="0" fillId="0" borderId="25" xfId="0" applyNumberFormat="1" applyBorder="1" applyAlignment="1">
      <alignment horizontal="center"/>
    </xf>
    <xf numFmtId="49" fontId="0" fillId="0" borderId="31" xfId="0" applyNumberFormat="1" applyBorder="1" applyAlignment="1">
      <alignment horizontal="center"/>
    </xf>
    <xf numFmtId="0" fontId="1" fillId="0" borderId="32" xfId="47" applyBorder="1"/>
    <xf numFmtId="10" fontId="21" fillId="0" borderId="33" xfId="1" applyNumberFormat="1" applyFont="1" applyBorder="1"/>
    <xf numFmtId="1" fontId="0" fillId="0" borderId="25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/>
    <xf numFmtId="0" fontId="0" fillId="0" borderId="31" xfId="0" applyBorder="1" applyAlignment="1">
      <alignment horizontal="center"/>
    </xf>
    <xf numFmtId="0" fontId="0" fillId="0" borderId="32" xfId="0" applyBorder="1"/>
    <xf numFmtId="0" fontId="27" fillId="0" borderId="34" xfId="0" applyFont="1" applyBorder="1" applyAlignment="1">
      <alignment vertical="top"/>
    </xf>
    <xf numFmtId="0" fontId="27" fillId="0" borderId="34" xfId="0" applyFont="1" applyBorder="1" applyAlignment="1">
      <alignment horizontal="center" vertical="top"/>
    </xf>
    <xf numFmtId="0" fontId="27" fillId="0" borderId="34" xfId="0" applyNumberFormat="1" applyFont="1" applyFill="1" applyBorder="1" applyAlignment="1" applyProtection="1">
      <alignment horizontal="center" vertical="top"/>
    </xf>
    <xf numFmtId="0" fontId="27" fillId="0" borderId="0" xfId="0" applyNumberFormat="1" applyFont="1" applyFill="1" applyBorder="1" applyAlignment="1" applyProtection="1">
      <alignment vertical="top"/>
    </xf>
    <xf numFmtId="0" fontId="21" fillId="0" borderId="0" xfId="0" applyFont="1" applyAlignment="1">
      <alignment horizontal="center" vertical="top"/>
    </xf>
    <xf numFmtId="0" fontId="21" fillId="0" borderId="0" xfId="0" applyNumberFormat="1" applyFont="1" applyFill="1" applyBorder="1" applyAlignment="1" applyProtection="1">
      <alignment vertical="top"/>
    </xf>
    <xf numFmtId="0" fontId="27" fillId="0" borderId="0" xfId="0" applyFont="1" applyAlignment="1">
      <alignment horizontal="left" vertical="top"/>
    </xf>
    <xf numFmtId="166" fontId="28" fillId="0" borderId="0" xfId="1" applyNumberFormat="1" applyFont="1" applyFill="1" applyBorder="1" applyAlignment="1" applyProtection="1">
      <alignment vertical="top"/>
    </xf>
    <xf numFmtId="0" fontId="27" fillId="0" borderId="0" xfId="0" applyFont="1" applyAlignment="1">
      <alignment vertical="top"/>
    </xf>
    <xf numFmtId="166" fontId="28" fillId="0" borderId="0" xfId="1" applyNumberFormat="1" applyFont="1" applyFill="1" applyAlignment="1">
      <alignment horizontal="right" vertical="top"/>
    </xf>
    <xf numFmtId="0" fontId="27" fillId="0" borderId="0" xfId="0" applyNumberFormat="1" applyFont="1" applyAlignment="1">
      <alignment vertical="top"/>
    </xf>
    <xf numFmtId="0" fontId="16" fillId="0" borderId="30" xfId="0" applyFont="1" applyBorder="1"/>
    <xf numFmtId="166" fontId="28" fillId="0" borderId="0" xfId="1" applyNumberFormat="1" applyFont="1" applyAlignment="1">
      <alignment horizontal="right" vertical="top"/>
    </xf>
    <xf numFmtId="166" fontId="28" fillId="0" borderId="0" xfId="1" applyNumberFormat="1" applyFont="1" applyFill="1" applyAlignment="1">
      <alignment vertical="top"/>
    </xf>
    <xf numFmtId="49" fontId="18" fillId="0" borderId="34" xfId="0" applyNumberFormat="1" applyFont="1" applyFill="1" applyBorder="1" applyAlignment="1">
      <alignment horizontal="left" vertical="center" wrapText="1"/>
    </xf>
    <xf numFmtId="168" fontId="18" fillId="0" borderId="34" xfId="0" applyNumberFormat="1" applyFont="1" applyFill="1" applyBorder="1" applyAlignment="1">
      <alignment horizontal="left" vertical="center" wrapText="1"/>
    </xf>
    <xf numFmtId="10" fontId="0" fillId="0" borderId="0" xfId="1" applyNumberFormat="1" applyFont="1"/>
    <xf numFmtId="44" fontId="29" fillId="0" borderId="0" xfId="0" applyNumberFormat="1" applyFont="1" applyFill="1" applyBorder="1"/>
    <xf numFmtId="0" fontId="30" fillId="0" borderId="19" xfId="53" applyFont="1" applyBorder="1" applyAlignment="1">
      <alignment horizontal="center"/>
    </xf>
    <xf numFmtId="0" fontId="30" fillId="0" borderId="21" xfId="53" applyFont="1" applyBorder="1" applyAlignment="1">
      <alignment horizontal="center"/>
    </xf>
    <xf numFmtId="0" fontId="25" fillId="0" borderId="0" xfId="53" applyFill="1"/>
    <xf numFmtId="49" fontId="25" fillId="0" borderId="0" xfId="53" applyNumberFormat="1" applyAlignment="1">
      <alignment horizontal="left"/>
    </xf>
    <xf numFmtId="0" fontId="25" fillId="0" borderId="0" xfId="53" applyAlignment="1">
      <alignment horizontal="left"/>
    </xf>
    <xf numFmtId="0" fontId="0" fillId="0" borderId="0" xfId="0" applyFill="1" applyBorder="1"/>
    <xf numFmtId="10" fontId="21" fillId="0" borderId="26" xfId="1" applyNumberFormat="1" applyFont="1" applyFill="1" applyBorder="1"/>
    <xf numFmtId="1" fontId="0" fillId="0" borderId="0" xfId="0" applyNumberFormat="1" applyAlignment="1">
      <alignment horizontal="left"/>
    </xf>
    <xf numFmtId="0" fontId="0" fillId="0" borderId="32" xfId="0" applyFill="1" applyBorder="1"/>
    <xf numFmtId="10" fontId="21" fillId="0" borderId="33" xfId="1" applyNumberFormat="1" applyFont="1" applyFill="1" applyBorder="1"/>
    <xf numFmtId="0" fontId="0" fillId="0" borderId="0" xfId="0" applyFill="1"/>
    <xf numFmtId="44" fontId="0" fillId="0" borderId="0" xfId="0" applyNumberFormat="1"/>
    <xf numFmtId="44" fontId="0" fillId="0" borderId="0" xfId="58" applyFont="1"/>
    <xf numFmtId="44" fontId="16" fillId="0" borderId="35" xfId="58" applyFont="1" applyBorder="1"/>
    <xf numFmtId="0" fontId="16" fillId="0" borderId="0" xfId="0" applyFont="1"/>
    <xf numFmtId="49" fontId="18" fillId="0" borderId="0" xfId="0" applyNumberFormat="1" applyFont="1" applyFill="1" applyAlignment="1">
      <alignment horizontal="left" wrapText="1"/>
    </xf>
    <xf numFmtId="0" fontId="0" fillId="0" borderId="0" xfId="0" applyFill="1" applyAlignment="1">
      <alignment horizontal="left"/>
    </xf>
    <xf numFmtId="39" fontId="30" fillId="0" borderId="0" xfId="59" applyNumberFormat="1" applyFont="1" applyFill="1" applyBorder="1" applyAlignment="1">
      <alignment horizontal="left"/>
    </xf>
    <xf numFmtId="0" fontId="19" fillId="0" borderId="0" xfId="0" applyFont="1" applyFill="1" applyAlignment="1">
      <alignment horizontal="left" wrapText="1"/>
    </xf>
    <xf numFmtId="49" fontId="20" fillId="0" borderId="0" xfId="0" applyNumberFormat="1" applyFont="1" applyFill="1" applyAlignment="1">
      <alignment horizontal="left" wrapText="1"/>
    </xf>
    <xf numFmtId="0" fontId="31" fillId="0" borderId="0" xfId="0" applyFont="1" applyFill="1" applyAlignment="1">
      <alignment horizontal="left"/>
    </xf>
    <xf numFmtId="0" fontId="31" fillId="0" borderId="0" xfId="0" applyFont="1" applyFill="1" applyAlignment="1">
      <alignment horizontal="left" vertical="top"/>
    </xf>
    <xf numFmtId="0" fontId="27" fillId="48" borderId="37" xfId="60" applyFont="1" applyFill="1" applyBorder="1" applyAlignment="1">
      <alignment horizontal="centerContinuous"/>
    </xf>
    <xf numFmtId="0" fontId="27" fillId="48" borderId="36" xfId="60" applyFont="1" applyFill="1" applyBorder="1" applyAlignment="1">
      <alignment horizontal="centerContinuous"/>
    </xf>
    <xf numFmtId="0" fontId="21" fillId="0" borderId="39" xfId="60" applyFont="1" applyFill="1" applyBorder="1"/>
    <xf numFmtId="44" fontId="27" fillId="0" borderId="40" xfId="58" applyFont="1" applyFill="1" applyBorder="1" applyAlignment="1">
      <alignment horizontal="center"/>
    </xf>
    <xf numFmtId="44" fontId="27" fillId="0" borderId="0" xfId="58" applyFont="1" applyFill="1" applyBorder="1" applyAlignment="1">
      <alignment horizontal="center"/>
    </xf>
    <xf numFmtId="44" fontId="27" fillId="0" borderId="41" xfId="58" applyFont="1" applyFill="1" applyBorder="1" applyAlignment="1">
      <alignment horizontal="center"/>
    </xf>
    <xf numFmtId="44" fontId="27" fillId="0" borderId="34" xfId="58" applyFont="1" applyFill="1" applyBorder="1" applyAlignment="1">
      <alignment horizontal="center"/>
    </xf>
    <xf numFmtId="0" fontId="21" fillId="48" borderId="40" xfId="60" applyFont="1" applyFill="1" applyBorder="1" applyAlignment="1">
      <alignment horizontal="center"/>
    </xf>
    <xf numFmtId="0" fontId="21" fillId="48" borderId="0" xfId="60" applyFont="1" applyFill="1" applyBorder="1" applyAlignment="1">
      <alignment horizontal="center"/>
    </xf>
    <xf numFmtId="0" fontId="21" fillId="48" borderId="41" xfId="60" applyFont="1" applyFill="1" applyBorder="1" applyAlignment="1">
      <alignment horizontal="center"/>
    </xf>
    <xf numFmtId="0" fontId="21" fillId="48" borderId="34" xfId="60" applyFont="1" applyFill="1" applyBorder="1" applyAlignment="1">
      <alignment horizontal="center"/>
    </xf>
    <xf numFmtId="0" fontId="25" fillId="0" borderId="42" xfId="53" applyBorder="1"/>
    <xf numFmtId="44" fontId="21" fillId="0" borderId="36" xfId="58" applyFont="1" applyFill="1" applyBorder="1" applyAlignment="1">
      <alignment horizontal="center"/>
    </xf>
    <xf numFmtId="37" fontId="21" fillId="48" borderId="36" xfId="60" applyNumberFormat="1" applyFont="1" applyFill="1" applyBorder="1" applyAlignment="1">
      <alignment horizontal="center"/>
    </xf>
    <xf numFmtId="43" fontId="21" fillId="0" borderId="43" xfId="45" applyFont="1" applyFill="1" applyBorder="1"/>
    <xf numFmtId="44" fontId="0" fillId="0" borderId="40" xfId="58" applyFont="1" applyBorder="1"/>
    <xf numFmtId="44" fontId="0" fillId="0" borderId="0" xfId="58" applyFont="1" applyBorder="1"/>
    <xf numFmtId="44" fontId="0" fillId="0" borderId="44" xfId="58" applyFont="1" applyBorder="1"/>
    <xf numFmtId="44" fontId="0" fillId="0" borderId="44" xfId="0" applyNumberFormat="1" applyBorder="1"/>
    <xf numFmtId="169" fontId="0" fillId="0" borderId="0" xfId="58" applyNumberFormat="1" applyFont="1"/>
    <xf numFmtId="44" fontId="0" fillId="0" borderId="0" xfId="0" applyNumberFormat="1" applyBorder="1"/>
    <xf numFmtId="49" fontId="16" fillId="0" borderId="37" xfId="0" applyNumberFormat="1" applyFont="1" applyBorder="1"/>
    <xf numFmtId="0" fontId="0" fillId="0" borderId="37" xfId="0" applyBorder="1"/>
    <xf numFmtId="0" fontId="0" fillId="0" borderId="37" xfId="0" applyFill="1" applyBorder="1"/>
    <xf numFmtId="10" fontId="0" fillId="0" borderId="37" xfId="1" applyNumberFormat="1" applyFont="1" applyBorder="1"/>
    <xf numFmtId="44" fontId="0" fillId="0" borderId="36" xfId="58" applyFont="1" applyBorder="1"/>
    <xf numFmtId="44" fontId="0" fillId="0" borderId="37" xfId="58" applyFont="1" applyBorder="1"/>
    <xf numFmtId="44" fontId="0" fillId="0" borderId="38" xfId="58" applyFont="1" applyBorder="1"/>
    <xf numFmtId="44" fontId="0" fillId="0" borderId="38" xfId="0" applyNumberFormat="1" applyBorder="1"/>
    <xf numFmtId="169" fontId="0" fillId="0" borderId="37" xfId="58" applyNumberFormat="1" applyFont="1" applyBorder="1"/>
    <xf numFmtId="44" fontId="0" fillId="0" borderId="37" xfId="0" applyNumberFormat="1" applyBorder="1"/>
    <xf numFmtId="0" fontId="16" fillId="0" borderId="37" xfId="0" applyFont="1" applyBorder="1"/>
    <xf numFmtId="0" fontId="16" fillId="0" borderId="39" xfId="0" applyFont="1" applyBorder="1"/>
    <xf numFmtId="0" fontId="0" fillId="0" borderId="43" xfId="0" applyBorder="1"/>
    <xf numFmtId="0" fontId="0" fillId="0" borderId="46" xfId="0" applyBorder="1"/>
    <xf numFmtId="0" fontId="16" fillId="0" borderId="46" xfId="0" applyFont="1" applyBorder="1"/>
    <xf numFmtId="0" fontId="16" fillId="0" borderId="42" xfId="0" applyFont="1" applyBorder="1"/>
    <xf numFmtId="170" fontId="27" fillId="0" borderId="0" xfId="45" applyNumberFormat="1" applyFont="1" applyFill="1" applyBorder="1" applyAlignment="1">
      <alignment horizontal="left"/>
    </xf>
    <xf numFmtId="170" fontId="33" fillId="0" borderId="0" xfId="45" quotePrefix="1" applyNumberFormat="1" applyFont="1" applyFill="1" applyBorder="1" applyAlignment="1">
      <alignment horizontal="left"/>
    </xf>
    <xf numFmtId="170" fontId="27" fillId="0" borderId="0" xfId="45" quotePrefix="1" applyNumberFormat="1" applyFont="1" applyFill="1" applyBorder="1" applyAlignment="1">
      <alignment horizontal="left"/>
    </xf>
    <xf numFmtId="170" fontId="27" fillId="0" borderId="34" xfId="45" applyNumberFormat="1" applyFont="1" applyFill="1" applyBorder="1" applyAlignment="1">
      <alignment horizontal="center"/>
    </xf>
    <xf numFmtId="0" fontId="25" fillId="0" borderId="0" xfId="53" applyBorder="1"/>
    <xf numFmtId="0" fontId="27" fillId="0" borderId="34" xfId="61" applyFont="1" applyFill="1" applyBorder="1" applyAlignment="1">
      <alignment horizontal="center"/>
    </xf>
    <xf numFmtId="170" fontId="27" fillId="0" borderId="0" xfId="45" applyNumberFormat="1" applyFont="1" applyFill="1"/>
    <xf numFmtId="170" fontId="27" fillId="0" borderId="0" xfId="45" applyNumberFormat="1" applyFont="1" applyFill="1" applyBorder="1"/>
    <xf numFmtId="170" fontId="27" fillId="0" borderId="0" xfId="45" applyNumberFormat="1" applyFont="1" applyFill="1" applyBorder="1" applyAlignment="1"/>
    <xf numFmtId="0" fontId="27" fillId="0" borderId="0" xfId="45" applyNumberFormat="1" applyFont="1" applyFill="1" applyBorder="1" applyAlignment="1">
      <alignment horizontal="left"/>
    </xf>
    <xf numFmtId="0" fontId="27" fillId="0" borderId="0" xfId="45" applyNumberFormat="1" applyFont="1" applyFill="1" applyAlignment="1">
      <alignment horizontal="left"/>
    </xf>
    <xf numFmtId="171" fontId="0" fillId="0" borderId="0" xfId="58" applyNumberFormat="1" applyFont="1"/>
    <xf numFmtId="170" fontId="27" fillId="0" borderId="0" xfId="45" quotePrefix="1" applyNumberFormat="1" applyFont="1" applyFill="1" applyAlignment="1">
      <alignment horizontal="left"/>
    </xf>
    <xf numFmtId="0" fontId="27" fillId="0" borderId="0" xfId="45" quotePrefix="1" applyNumberFormat="1" applyFont="1" applyFill="1" applyAlignment="1">
      <alignment horizontal="left"/>
    </xf>
    <xf numFmtId="171" fontId="0" fillId="0" borderId="45" xfId="58" applyNumberFormat="1" applyFont="1" applyBorder="1"/>
    <xf numFmtId="170" fontId="27" fillId="0" borderId="0" xfId="45" applyNumberFormat="1" applyFont="1" applyFill="1" applyAlignment="1">
      <alignment horizontal="left"/>
    </xf>
    <xf numFmtId="0" fontId="21" fillId="0" borderId="0" xfId="61" applyFont="1" applyBorder="1"/>
    <xf numFmtId="171" fontId="16" fillId="0" borderId="35" xfId="0" applyNumberFormat="1" applyFont="1" applyBorder="1"/>
    <xf numFmtId="171" fontId="0" fillId="0" borderId="0" xfId="0" applyNumberFormat="1"/>
    <xf numFmtId="171" fontId="0" fillId="0" borderId="0" xfId="58" applyNumberFormat="1" applyFont="1" applyFill="1"/>
    <xf numFmtId="171" fontId="0" fillId="0" borderId="45" xfId="58" applyNumberFormat="1" applyFont="1" applyFill="1" applyBorder="1"/>
    <xf numFmtId="171" fontId="16" fillId="0" borderId="35" xfId="0" applyNumberFormat="1" applyFont="1" applyFill="1" applyBorder="1"/>
    <xf numFmtId="0" fontId="0" fillId="0" borderId="0" xfId="0" applyAlignment="1">
      <alignment horizontal="center"/>
    </xf>
    <xf numFmtId="49" fontId="18" fillId="0" borderId="34" xfId="0" applyNumberFormat="1" applyFont="1" applyFill="1" applyBorder="1" applyAlignment="1">
      <alignment horizontal="center" vertical="center" wrapText="1"/>
    </xf>
    <xf numFmtId="44" fontId="29" fillId="0" borderId="0" xfId="0" applyNumberFormat="1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49" fontId="18" fillId="0" borderId="47" xfId="0" applyNumberFormat="1" applyFont="1" applyFill="1" applyBorder="1" applyAlignment="1">
      <alignment horizontal="center" vertical="center" wrapText="1"/>
    </xf>
    <xf numFmtId="49" fontId="18" fillId="0" borderId="48" xfId="0" applyNumberFormat="1" applyFont="1" applyFill="1" applyBorder="1" applyAlignment="1">
      <alignment horizontal="center" vertical="center" wrapText="1"/>
    </xf>
    <xf numFmtId="44" fontId="29" fillId="0" borderId="25" xfId="0" applyNumberFormat="1" applyFont="1" applyFill="1" applyBorder="1" applyAlignment="1">
      <alignment horizontal="center"/>
    </xf>
    <xf numFmtId="44" fontId="29" fillId="0" borderId="26" xfId="0" applyNumberFormat="1" applyFont="1" applyFill="1" applyBorder="1" applyAlignment="1">
      <alignment horizontal="center"/>
    </xf>
    <xf numFmtId="44" fontId="29" fillId="0" borderId="31" xfId="0" applyNumberFormat="1" applyFont="1" applyFill="1" applyBorder="1" applyAlignment="1">
      <alignment horizontal="center"/>
    </xf>
    <xf numFmtId="44" fontId="29" fillId="0" borderId="32" xfId="0" applyNumberFormat="1" applyFont="1" applyFill="1" applyBorder="1" applyAlignment="1">
      <alignment horizontal="center"/>
    </xf>
    <xf numFmtId="44" fontId="29" fillId="0" borderId="33" xfId="0" applyNumberFormat="1" applyFont="1" applyFill="1" applyBorder="1" applyAlignment="1">
      <alignment horizontal="center"/>
    </xf>
    <xf numFmtId="0" fontId="25" fillId="0" borderId="0" xfId="53" applyFill="1" applyBorder="1"/>
    <xf numFmtId="171" fontId="1" fillId="0" borderId="0" xfId="58" applyNumberFormat="1" applyFont="1" applyFill="1"/>
    <xf numFmtId="0" fontId="0" fillId="0" borderId="0" xfId="0" applyFont="1" applyFill="1"/>
    <xf numFmtId="49" fontId="18" fillId="0" borderId="43" xfId="0" applyNumberFormat="1" applyFont="1" applyFill="1" applyBorder="1" applyAlignment="1">
      <alignment horizontal="left" vertical="center" wrapText="1"/>
    </xf>
    <xf numFmtId="0" fontId="0" fillId="0" borderId="42" xfId="0" applyBorder="1"/>
    <xf numFmtId="0" fontId="27" fillId="48" borderId="38" xfId="60" applyFont="1" applyFill="1" applyBorder="1" applyAlignment="1">
      <alignment horizontal="centerContinuous"/>
    </xf>
    <xf numFmtId="0" fontId="21" fillId="48" borderId="49" xfId="60" applyFont="1" applyFill="1" applyBorder="1" applyAlignment="1">
      <alignment horizontal="center"/>
    </xf>
    <xf numFmtId="0" fontId="35" fillId="0" borderId="0" xfId="60" applyFont="1" applyFill="1"/>
    <xf numFmtId="17" fontId="36" fillId="0" borderId="0" xfId="60" applyNumberFormat="1" applyFont="1" applyFill="1"/>
    <xf numFmtId="44" fontId="27" fillId="0" borderId="36" xfId="58" applyFont="1" applyFill="1" applyBorder="1" applyAlignment="1">
      <alignment horizontal="center"/>
    </xf>
    <xf numFmtId="44" fontId="27" fillId="0" borderId="37" xfId="58" applyFont="1" applyFill="1" applyBorder="1" applyAlignment="1">
      <alignment horizontal="center"/>
    </xf>
    <xf numFmtId="44" fontId="27" fillId="0" borderId="38" xfId="58" applyFont="1" applyFill="1" applyBorder="1" applyAlignment="1">
      <alignment horizontal="center"/>
    </xf>
    <xf numFmtId="0" fontId="0" fillId="0" borderId="39" xfId="0" applyBorder="1"/>
    <xf numFmtId="44" fontId="0" fillId="0" borderId="49" xfId="0" applyNumberFormat="1" applyBorder="1"/>
    <xf numFmtId="44" fontId="0" fillId="0" borderId="49" xfId="58" applyFont="1" applyBorder="1"/>
    <xf numFmtId="0" fontId="0" fillId="0" borderId="49" xfId="0" applyBorder="1"/>
    <xf numFmtId="0" fontId="16" fillId="0" borderId="49" xfId="0" applyFont="1" applyBorder="1"/>
    <xf numFmtId="0" fontId="16" fillId="0" borderId="38" xfId="0" applyFont="1" applyBorder="1"/>
    <xf numFmtId="0" fontId="0" fillId="0" borderId="38" xfId="0" applyBorder="1"/>
    <xf numFmtId="44" fontId="16" fillId="0" borderId="35" xfId="0" applyNumberFormat="1" applyFont="1" applyBorder="1" applyAlignment="1">
      <alignment horizontal="center"/>
    </xf>
    <xf numFmtId="49" fontId="0" fillId="34" borderId="11" xfId="0" applyNumberFormat="1" applyFill="1" applyBorder="1" applyAlignment="1">
      <alignment horizontal="left" vertical="center" wrapText="1"/>
    </xf>
    <xf numFmtId="49" fontId="0" fillId="34" borderId="12" xfId="0" applyNumberFormat="1" applyFill="1" applyBorder="1" applyAlignment="1">
      <alignment horizontal="left" vertical="center" wrapText="1"/>
    </xf>
    <xf numFmtId="49" fontId="0" fillId="34" borderId="13" xfId="0" applyNumberFormat="1" applyFill="1" applyBorder="1" applyAlignment="1">
      <alignment horizontal="left" vertical="center" wrapText="1"/>
    </xf>
    <xf numFmtId="49" fontId="0" fillId="34" borderId="14" xfId="0" applyNumberFormat="1" applyFill="1" applyBorder="1" applyAlignment="1">
      <alignment horizontal="left" vertical="center" wrapText="1"/>
    </xf>
    <xf numFmtId="49" fontId="0" fillId="34" borderId="15" xfId="0" applyNumberFormat="1" applyFill="1" applyBorder="1" applyAlignment="1">
      <alignment horizontal="left" vertical="center" wrapText="1"/>
    </xf>
    <xf numFmtId="49" fontId="0" fillId="34" borderId="16" xfId="0" applyNumberFormat="1" applyFill="1" applyBorder="1" applyAlignment="1">
      <alignment horizontal="left" vertical="center" wrapText="1"/>
    </xf>
    <xf numFmtId="49" fontId="20" fillId="34" borderId="17" xfId="0" applyNumberFormat="1" applyFont="1" applyFill="1" applyBorder="1" applyAlignment="1">
      <alignment horizontal="left" vertical="center" wrapText="1"/>
    </xf>
    <xf numFmtId="49" fontId="20" fillId="34" borderId="18" xfId="0" applyNumberFormat="1" applyFont="1" applyFill="1" applyBorder="1" applyAlignment="1">
      <alignment horizontal="left" vertical="center" wrapText="1"/>
    </xf>
    <xf numFmtId="0" fontId="0" fillId="41" borderId="27" xfId="0" applyFill="1" applyBorder="1" applyAlignment="1">
      <alignment horizontal="center" vertical="center" wrapText="1"/>
    </xf>
    <xf numFmtId="0" fontId="0" fillId="41" borderId="28" xfId="0" applyFill="1" applyBorder="1" applyAlignment="1">
      <alignment horizontal="center" vertical="center" wrapText="1"/>
    </xf>
    <xf numFmtId="0" fontId="0" fillId="41" borderId="29" xfId="0" applyFill="1" applyBorder="1" applyAlignment="1">
      <alignment horizontal="center" vertical="center" wrapText="1"/>
    </xf>
    <xf numFmtId="0" fontId="16" fillId="47" borderId="22" xfId="0" applyFont="1" applyFill="1" applyBorder="1" applyAlignment="1">
      <alignment horizontal="center" vertical="center" textRotation="90" wrapText="1"/>
    </xf>
    <xf numFmtId="0" fontId="16" fillId="47" borderId="25" xfId="0" applyFont="1" applyFill="1" applyBorder="1" applyAlignment="1">
      <alignment horizontal="center" vertical="center" textRotation="90" wrapText="1"/>
    </xf>
    <xf numFmtId="0" fontId="16" fillId="47" borderId="31" xfId="0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/>
    </xf>
    <xf numFmtId="0" fontId="23" fillId="0" borderId="20" xfId="44" applyFont="1" applyFill="1" applyBorder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6" fillId="37" borderId="27" xfId="0" applyFont="1" applyFill="1" applyBorder="1" applyAlignment="1">
      <alignment horizontal="center" vertical="center" wrapText="1"/>
    </xf>
    <xf numFmtId="0" fontId="16" fillId="37" borderId="28" xfId="0" applyFont="1" applyFill="1" applyBorder="1" applyAlignment="1">
      <alignment horizontal="center" vertical="center" wrapText="1"/>
    </xf>
    <xf numFmtId="0" fontId="16" fillId="37" borderId="29" xfId="0" applyFont="1" applyFill="1" applyBorder="1" applyAlignment="1">
      <alignment horizontal="center" vertical="center" wrapText="1"/>
    </xf>
    <xf numFmtId="0" fontId="0" fillId="38" borderId="27" xfId="0" applyFill="1" applyBorder="1" applyAlignment="1">
      <alignment horizontal="center" vertical="center" wrapText="1"/>
    </xf>
    <xf numFmtId="0" fontId="0" fillId="38" borderId="28" xfId="0" applyFill="1" applyBorder="1" applyAlignment="1">
      <alignment horizontal="center" vertical="center" wrapText="1"/>
    </xf>
    <xf numFmtId="0" fontId="0" fillId="38" borderId="29" xfId="0" applyFill="1" applyBorder="1" applyAlignment="1">
      <alignment horizontal="center" vertical="center" wrapText="1"/>
    </xf>
    <xf numFmtId="0" fontId="0" fillId="39" borderId="27" xfId="0" applyFill="1" applyBorder="1" applyAlignment="1">
      <alignment horizontal="center" vertical="center" wrapText="1"/>
    </xf>
    <xf numFmtId="0" fontId="0" fillId="39" borderId="28" xfId="0" applyFill="1" applyBorder="1" applyAlignment="1">
      <alignment horizontal="center" vertical="center" wrapText="1"/>
    </xf>
    <xf numFmtId="0" fontId="0" fillId="39" borderId="29" xfId="0" applyFill="1" applyBorder="1" applyAlignment="1">
      <alignment horizontal="center" vertical="center" wrapText="1"/>
    </xf>
    <xf numFmtId="0" fontId="0" fillId="40" borderId="27" xfId="0" applyFill="1" applyBorder="1" applyAlignment="1">
      <alignment horizontal="center" vertical="center" wrapText="1"/>
    </xf>
    <xf numFmtId="0" fontId="0" fillId="40" borderId="28" xfId="0" applyFill="1" applyBorder="1" applyAlignment="1">
      <alignment horizontal="center" vertical="center" wrapText="1"/>
    </xf>
    <xf numFmtId="0" fontId="0" fillId="40" borderId="29" xfId="0" applyFill="1" applyBorder="1" applyAlignment="1">
      <alignment horizontal="center" vertical="center" wrapText="1"/>
    </xf>
    <xf numFmtId="0" fontId="16" fillId="46" borderId="27" xfId="0" applyFont="1" applyFill="1" applyBorder="1" applyAlignment="1">
      <alignment horizontal="center" vertical="center" wrapText="1"/>
    </xf>
    <xf numFmtId="0" fontId="16" fillId="46" borderId="28" xfId="0" applyFont="1" applyFill="1" applyBorder="1" applyAlignment="1">
      <alignment horizontal="center" vertical="center" wrapText="1"/>
    </xf>
    <xf numFmtId="0" fontId="16" fillId="46" borderId="29" xfId="0" applyFont="1" applyFill="1" applyBorder="1" applyAlignment="1">
      <alignment horizontal="center" vertical="center" wrapText="1"/>
    </xf>
    <xf numFmtId="0" fontId="0" fillId="42" borderId="27" xfId="0" applyFill="1" applyBorder="1" applyAlignment="1">
      <alignment horizontal="center" vertical="center" wrapText="1"/>
    </xf>
    <xf numFmtId="0" fontId="0" fillId="42" borderId="28" xfId="0" applyFill="1" applyBorder="1" applyAlignment="1">
      <alignment horizontal="center" vertical="center" wrapText="1"/>
    </xf>
    <xf numFmtId="0" fontId="0" fillId="42" borderId="29" xfId="0" applyFill="1" applyBorder="1" applyAlignment="1">
      <alignment horizontal="center" vertical="center" wrapText="1"/>
    </xf>
    <xf numFmtId="0" fontId="0" fillId="43" borderId="27" xfId="0" applyFill="1" applyBorder="1" applyAlignment="1">
      <alignment horizontal="center" vertical="center" wrapText="1"/>
    </xf>
    <xf numFmtId="0" fontId="0" fillId="43" borderId="28" xfId="0" applyFill="1" applyBorder="1" applyAlignment="1">
      <alignment horizontal="center" vertical="center" wrapText="1"/>
    </xf>
    <xf numFmtId="0" fontId="0" fillId="43" borderId="29" xfId="0" applyFill="1" applyBorder="1" applyAlignment="1">
      <alignment horizontal="center" vertical="center" wrapText="1"/>
    </xf>
    <xf numFmtId="0" fontId="16" fillId="44" borderId="27" xfId="0" applyFont="1" applyFill="1" applyBorder="1" applyAlignment="1">
      <alignment horizontal="center" vertical="center" wrapText="1"/>
    </xf>
    <xf numFmtId="0" fontId="16" fillId="44" borderId="28" xfId="0" applyFont="1" applyFill="1" applyBorder="1" applyAlignment="1">
      <alignment horizontal="center" vertical="center" wrapText="1"/>
    </xf>
    <xf numFmtId="0" fontId="16" fillId="44" borderId="29" xfId="0" applyFont="1" applyFill="1" applyBorder="1" applyAlignment="1">
      <alignment horizontal="center" vertical="center" wrapText="1"/>
    </xf>
    <xf numFmtId="0" fontId="16" fillId="45" borderId="22" xfId="0" applyFont="1" applyFill="1" applyBorder="1" applyAlignment="1">
      <alignment horizontal="center" vertical="center" wrapText="1"/>
    </xf>
    <xf numFmtId="0" fontId="16" fillId="45" borderId="25" xfId="0" applyFont="1" applyFill="1" applyBorder="1" applyAlignment="1">
      <alignment horizontal="center" vertical="center" wrapText="1"/>
    </xf>
    <xf numFmtId="0" fontId="16" fillId="45" borderId="31" xfId="0" applyFont="1" applyFill="1" applyBorder="1" applyAlignment="1">
      <alignment horizontal="center" vertical="center" wrapText="1"/>
    </xf>
    <xf numFmtId="0" fontId="16" fillId="40" borderId="27" xfId="0" applyFont="1" applyFill="1" applyBorder="1" applyAlignment="1">
      <alignment horizontal="center" vertical="center" wrapText="1"/>
    </xf>
    <xf numFmtId="0" fontId="16" fillId="40" borderId="28" xfId="0" applyFont="1" applyFill="1" applyBorder="1" applyAlignment="1">
      <alignment horizontal="center" vertical="center" wrapText="1"/>
    </xf>
    <xf numFmtId="0" fontId="16" fillId="40" borderId="29" xfId="0" applyFont="1" applyFill="1" applyBorder="1" applyAlignment="1">
      <alignment horizontal="center" vertical="center" wrapText="1"/>
    </xf>
    <xf numFmtId="44" fontId="27" fillId="0" borderId="36" xfId="58" applyFont="1" applyBorder="1" applyAlignment="1">
      <alignment horizontal="center"/>
    </xf>
    <xf numFmtId="44" fontId="27" fillId="0" borderId="37" xfId="58" applyFont="1" applyBorder="1" applyAlignment="1">
      <alignment horizontal="center"/>
    </xf>
    <xf numFmtId="44" fontId="27" fillId="0" borderId="38" xfId="58" applyFont="1" applyBorder="1" applyAlignment="1">
      <alignment horizontal="center"/>
    </xf>
  </cellXfs>
  <cellStyles count="62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5"/>
    <cellStyle name="Currency" xfId="58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57"/>
    <cellStyle name="Normal 2 2" xfId="53"/>
    <cellStyle name="Normal 3" xfId="52"/>
    <cellStyle name="Normal 4" xfId="49"/>
    <cellStyle name="Normal 5" xfId="50"/>
    <cellStyle name="Normal 6" xfId="51"/>
    <cellStyle name="Normal 7" xfId="48"/>
    <cellStyle name="Normal 8" xfId="47"/>
    <cellStyle name="Normal 9" xfId="59"/>
    <cellStyle name="Normal_2001 - 2003 OM Monthly 1" xfId="61"/>
    <cellStyle name="Normal_Book2" xfId="56"/>
    <cellStyle name="Normal_O&amp;M 02QTR07" xfId="54"/>
    <cellStyle name="Normal_O&amp;M 04QTR07" xfId="60"/>
    <cellStyle name="Normal_O&amp;M Prelim 04QTR06" xfId="46"/>
    <cellStyle name="Normal_OO&amp;M Master" xfId="44"/>
    <cellStyle name="Normal_TME NOV06 O&amp;M" xfId="55"/>
    <cellStyle name="Note" xfId="16" builtinId="10" customBuiltin="1"/>
    <cellStyle name="Output" xfId="11" builtinId="21" customBuiltin="1"/>
    <cellStyle name="Percent" xfId="1" builtinId="5"/>
    <cellStyle name="Percent 2" xfId="43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20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0"/>
  <sheetViews>
    <sheetView showGridLines="0" view="pageLayout" topLeftCell="E1" zoomScaleNormal="100" workbookViewId="0">
      <selection activeCell="F6" sqref="F6:H740"/>
    </sheetView>
  </sheetViews>
  <sheetFormatPr defaultRowHeight="15" x14ac:dyDescent="0.25"/>
  <cols>
    <col min="1" max="1" width="20.28515625" bestFit="1" customWidth="1"/>
    <col min="2" max="2" width="5.28515625" customWidth="1"/>
    <col min="3" max="3" width="20.42578125" bestFit="1" customWidth="1"/>
    <col min="4" max="4" width="8.42578125" customWidth="1"/>
    <col min="5" max="5" width="36.5703125" bestFit="1" customWidth="1"/>
    <col min="6" max="9" width="11.140625" bestFit="1" customWidth="1"/>
  </cols>
  <sheetData>
    <row r="1" spans="1:9" x14ac:dyDescent="0.25">
      <c r="A1" s="1" t="s">
        <v>0</v>
      </c>
    </row>
    <row r="2" spans="1:9" ht="15.75" thickBot="1" x14ac:dyDescent="0.3">
      <c r="A2" s="2"/>
    </row>
    <row r="3" spans="1:9" ht="15.75" thickBot="1" x14ac:dyDescent="0.3">
      <c r="A3" s="195"/>
      <c r="B3" s="196"/>
      <c r="C3" s="196"/>
      <c r="D3" s="197"/>
      <c r="E3" s="3"/>
      <c r="F3" s="4" t="s">
        <v>1</v>
      </c>
      <c r="G3" s="4" t="s">
        <v>1</v>
      </c>
      <c r="H3" s="4" t="s">
        <v>1</v>
      </c>
      <c r="I3" s="4" t="s">
        <v>1</v>
      </c>
    </row>
    <row r="4" spans="1:9" ht="15.75" thickBot="1" x14ac:dyDescent="0.3">
      <c r="A4" s="198"/>
      <c r="B4" s="199"/>
      <c r="C4" s="199"/>
      <c r="D4" s="200"/>
      <c r="E4" s="3" t="s">
        <v>2</v>
      </c>
      <c r="F4" s="4" t="s">
        <v>3</v>
      </c>
      <c r="G4" s="4" t="s">
        <v>4</v>
      </c>
      <c r="H4" s="4" t="s">
        <v>5</v>
      </c>
      <c r="I4" s="6" t="s">
        <v>6</v>
      </c>
    </row>
    <row r="5" spans="1:9" ht="15.75" thickBot="1" x14ac:dyDescent="0.3">
      <c r="A5" s="4" t="s">
        <v>7</v>
      </c>
      <c r="B5" s="201" t="s">
        <v>8</v>
      </c>
      <c r="C5" s="202"/>
      <c r="D5" s="4" t="s">
        <v>9</v>
      </c>
      <c r="E5" s="5"/>
      <c r="F5" s="3" t="s">
        <v>10</v>
      </c>
      <c r="G5" s="3" t="s">
        <v>10</v>
      </c>
      <c r="H5" s="3" t="s">
        <v>10</v>
      </c>
      <c r="I5" s="7" t="s">
        <v>10</v>
      </c>
    </row>
    <row r="6" spans="1:9" ht="15.75" thickBot="1" x14ac:dyDescent="0.3">
      <c r="A6" s="4" t="s">
        <v>11</v>
      </c>
      <c r="B6" s="4" t="s">
        <v>12</v>
      </c>
      <c r="C6" s="4" t="s">
        <v>13</v>
      </c>
      <c r="D6" s="4" t="s">
        <v>14</v>
      </c>
      <c r="E6" s="4" t="s">
        <v>15</v>
      </c>
      <c r="F6" s="8">
        <v>4104.63</v>
      </c>
      <c r="G6" s="8">
        <v>3604.63</v>
      </c>
      <c r="H6" s="8">
        <v>3604.63</v>
      </c>
      <c r="I6" s="9">
        <v>11313.89</v>
      </c>
    </row>
    <row r="7" spans="1:9" ht="15.75" thickBot="1" x14ac:dyDescent="0.3">
      <c r="A7" s="4" t="s">
        <v>11</v>
      </c>
      <c r="B7" s="4" t="s">
        <v>12</v>
      </c>
      <c r="C7" s="4" t="s">
        <v>13</v>
      </c>
      <c r="D7" s="4" t="s">
        <v>16</v>
      </c>
      <c r="E7" s="4" t="s">
        <v>17</v>
      </c>
      <c r="F7" s="10">
        <v>28555.4</v>
      </c>
      <c r="G7" s="10">
        <v>3527.9</v>
      </c>
      <c r="H7" s="10">
        <v>3498.86</v>
      </c>
      <c r="I7" s="9">
        <v>35582.160000000003</v>
      </c>
    </row>
    <row r="8" spans="1:9" ht="15.75" thickBot="1" x14ac:dyDescent="0.3">
      <c r="A8" s="4" t="s">
        <v>11</v>
      </c>
      <c r="B8" s="4" t="s">
        <v>12</v>
      </c>
      <c r="C8" s="4" t="s">
        <v>13</v>
      </c>
      <c r="D8" s="4" t="s">
        <v>18</v>
      </c>
      <c r="E8" s="4" t="s">
        <v>19</v>
      </c>
      <c r="F8" s="8">
        <v>28138.400000000001</v>
      </c>
      <c r="G8" s="8">
        <v>3110.9</v>
      </c>
      <c r="H8" s="8">
        <v>3110.9</v>
      </c>
      <c r="I8" s="9">
        <v>34360.199999999997</v>
      </c>
    </row>
    <row r="9" spans="1:9" ht="15.75" thickBot="1" x14ac:dyDescent="0.3">
      <c r="A9" s="4" t="s">
        <v>11</v>
      </c>
      <c r="B9" s="4" t="s">
        <v>12</v>
      </c>
      <c r="C9" s="4" t="s">
        <v>13</v>
      </c>
      <c r="D9" s="4" t="s">
        <v>20</v>
      </c>
      <c r="E9" s="4" t="s">
        <v>21</v>
      </c>
      <c r="F9" s="10">
        <v>2529.2800000000002</v>
      </c>
      <c r="G9" s="10">
        <v>3207.16</v>
      </c>
      <c r="H9" s="10">
        <v>2529.2800000000002</v>
      </c>
      <c r="I9" s="9">
        <v>8265.7199999999993</v>
      </c>
    </row>
    <row r="10" spans="1:9" ht="15.75" thickBot="1" x14ac:dyDescent="0.3">
      <c r="A10" s="4" t="s">
        <v>11</v>
      </c>
      <c r="B10" s="4" t="s">
        <v>22</v>
      </c>
      <c r="C10" s="4" t="s">
        <v>23</v>
      </c>
      <c r="D10" s="4" t="s">
        <v>24</v>
      </c>
      <c r="E10" s="4" t="s">
        <v>25</v>
      </c>
      <c r="F10" s="11"/>
      <c r="G10" s="11"/>
      <c r="H10" s="8">
        <v>70.48</v>
      </c>
      <c r="I10" s="9">
        <v>70.48</v>
      </c>
    </row>
    <row r="11" spans="1:9" ht="15.75" thickBot="1" x14ac:dyDescent="0.3">
      <c r="A11" s="4" t="s">
        <v>11</v>
      </c>
      <c r="B11" s="4" t="s">
        <v>26</v>
      </c>
      <c r="C11" s="4" t="s">
        <v>27</v>
      </c>
      <c r="D11" s="4" t="s">
        <v>14</v>
      </c>
      <c r="E11" s="4" t="s">
        <v>15</v>
      </c>
      <c r="F11" s="12"/>
      <c r="G11" s="12"/>
      <c r="H11" s="10">
        <v>2294.29</v>
      </c>
      <c r="I11" s="9">
        <v>2294.29</v>
      </c>
    </row>
    <row r="12" spans="1:9" ht="15.75" thickBot="1" x14ac:dyDescent="0.3">
      <c r="A12" s="4" t="s">
        <v>11</v>
      </c>
      <c r="B12" s="4" t="s">
        <v>26</v>
      </c>
      <c r="C12" s="4" t="s">
        <v>27</v>
      </c>
      <c r="D12" s="4" t="s">
        <v>16</v>
      </c>
      <c r="E12" s="4" t="s">
        <v>17</v>
      </c>
      <c r="F12" s="11"/>
      <c r="G12" s="11"/>
      <c r="H12" s="8">
        <v>1536.44</v>
      </c>
      <c r="I12" s="9">
        <v>1536.44</v>
      </c>
    </row>
    <row r="13" spans="1:9" ht="15.75" thickBot="1" x14ac:dyDescent="0.3">
      <c r="A13" s="4" t="s">
        <v>11</v>
      </c>
      <c r="B13" s="4" t="s">
        <v>26</v>
      </c>
      <c r="C13" s="4" t="s">
        <v>27</v>
      </c>
      <c r="D13" s="4" t="s">
        <v>18</v>
      </c>
      <c r="E13" s="4" t="s">
        <v>19</v>
      </c>
      <c r="F13" s="12"/>
      <c r="G13" s="12"/>
      <c r="H13" s="10">
        <v>1536.44</v>
      </c>
      <c r="I13" s="9">
        <v>1536.44</v>
      </c>
    </row>
    <row r="14" spans="1:9" ht="15.75" thickBot="1" x14ac:dyDescent="0.3">
      <c r="A14" s="4" t="s">
        <v>11</v>
      </c>
      <c r="B14" s="4" t="s">
        <v>26</v>
      </c>
      <c r="C14" s="4" t="s">
        <v>27</v>
      </c>
      <c r="D14" s="4" t="s">
        <v>20</v>
      </c>
      <c r="E14" s="4" t="s">
        <v>21</v>
      </c>
      <c r="F14" s="11"/>
      <c r="G14" s="11"/>
      <c r="H14" s="8">
        <v>2952.43</v>
      </c>
      <c r="I14" s="9">
        <v>2952.43</v>
      </c>
    </row>
    <row r="15" spans="1:9" ht="23.25" thickBot="1" x14ac:dyDescent="0.3">
      <c r="A15" s="4" t="s">
        <v>28</v>
      </c>
      <c r="B15" s="4" t="s">
        <v>26</v>
      </c>
      <c r="C15" s="4" t="s">
        <v>27</v>
      </c>
      <c r="D15" s="4" t="s">
        <v>29</v>
      </c>
      <c r="E15" s="4" t="s">
        <v>30</v>
      </c>
      <c r="F15" s="10">
        <v>979.86</v>
      </c>
      <c r="G15" s="10">
        <v>5005.26</v>
      </c>
      <c r="H15" s="12"/>
      <c r="I15" s="9">
        <v>5985.12</v>
      </c>
    </row>
    <row r="16" spans="1:9" ht="23.25" thickBot="1" x14ac:dyDescent="0.3">
      <c r="A16" s="4" t="s">
        <v>28</v>
      </c>
      <c r="B16" s="4" t="s">
        <v>26</v>
      </c>
      <c r="C16" s="4" t="s">
        <v>27</v>
      </c>
      <c r="D16" s="4" t="s">
        <v>31</v>
      </c>
      <c r="E16" s="4" t="s">
        <v>30</v>
      </c>
      <c r="F16" s="8">
        <v>279.95999999999998</v>
      </c>
      <c r="G16" s="8">
        <v>2756.3</v>
      </c>
      <c r="H16" s="11"/>
      <c r="I16" s="9">
        <v>3036.26</v>
      </c>
    </row>
    <row r="17" spans="1:9" ht="23.25" thickBot="1" x14ac:dyDescent="0.3">
      <c r="A17" s="4" t="s">
        <v>28</v>
      </c>
      <c r="B17" s="4" t="s">
        <v>26</v>
      </c>
      <c r="C17" s="4" t="s">
        <v>27</v>
      </c>
      <c r="D17" s="4" t="s">
        <v>32</v>
      </c>
      <c r="E17" s="4" t="s">
        <v>30</v>
      </c>
      <c r="F17" s="10">
        <v>8973.69</v>
      </c>
      <c r="G17" s="10">
        <v>17988.38</v>
      </c>
      <c r="H17" s="10">
        <v>-141.04</v>
      </c>
      <c r="I17" s="9">
        <v>26821.03</v>
      </c>
    </row>
    <row r="18" spans="1:9" ht="23.25" thickBot="1" x14ac:dyDescent="0.3">
      <c r="A18" s="4" t="s">
        <v>28</v>
      </c>
      <c r="B18" s="4" t="s">
        <v>26</v>
      </c>
      <c r="C18" s="4" t="s">
        <v>27</v>
      </c>
      <c r="D18" s="4" t="s">
        <v>33</v>
      </c>
      <c r="E18" s="4" t="s">
        <v>30</v>
      </c>
      <c r="F18" s="8">
        <v>373.28</v>
      </c>
      <c r="G18" s="8">
        <v>606.34</v>
      </c>
      <c r="H18" s="8">
        <v>4986.43</v>
      </c>
      <c r="I18" s="9">
        <v>5966.05</v>
      </c>
    </row>
    <row r="19" spans="1:9" ht="23.25" thickBot="1" x14ac:dyDescent="0.3">
      <c r="A19" s="4" t="s">
        <v>34</v>
      </c>
      <c r="B19" s="4" t="s">
        <v>35</v>
      </c>
      <c r="C19" s="4" t="s">
        <v>36</v>
      </c>
      <c r="D19" s="4" t="s">
        <v>37</v>
      </c>
      <c r="E19" s="4" t="s">
        <v>38</v>
      </c>
      <c r="F19" s="12"/>
      <c r="G19" s="10">
        <v>1167.79</v>
      </c>
      <c r="H19" s="12"/>
      <c r="I19" s="9">
        <v>1167.79</v>
      </c>
    </row>
    <row r="20" spans="1:9" ht="23.25" thickBot="1" x14ac:dyDescent="0.3">
      <c r="A20" s="4" t="s">
        <v>34</v>
      </c>
      <c r="B20" s="4" t="s">
        <v>39</v>
      </c>
      <c r="C20" s="4" t="s">
        <v>40</v>
      </c>
      <c r="D20" s="4" t="s">
        <v>37</v>
      </c>
      <c r="E20" s="4" t="s">
        <v>38</v>
      </c>
      <c r="F20" s="8">
        <v>28.09</v>
      </c>
      <c r="G20" s="8">
        <v>-347.71</v>
      </c>
      <c r="H20" s="8">
        <v>-352.49</v>
      </c>
      <c r="I20" s="9">
        <v>-672.11</v>
      </c>
    </row>
    <row r="21" spans="1:9" ht="23.25" thickBot="1" x14ac:dyDescent="0.3">
      <c r="A21" s="4" t="s">
        <v>34</v>
      </c>
      <c r="B21" s="4" t="s">
        <v>22</v>
      </c>
      <c r="C21" s="4" t="s">
        <v>23</v>
      </c>
      <c r="D21" s="4" t="s">
        <v>37</v>
      </c>
      <c r="E21" s="4" t="s">
        <v>38</v>
      </c>
      <c r="F21" s="10">
        <v>3577.69</v>
      </c>
      <c r="G21" s="10">
        <v>3800.68</v>
      </c>
      <c r="H21" s="10">
        <v>3998.59</v>
      </c>
      <c r="I21" s="9">
        <v>11376.96</v>
      </c>
    </row>
    <row r="22" spans="1:9" ht="23.25" thickBot="1" x14ac:dyDescent="0.3">
      <c r="A22" s="4" t="s">
        <v>34</v>
      </c>
      <c r="B22" s="4" t="s">
        <v>26</v>
      </c>
      <c r="C22" s="4" t="s">
        <v>27</v>
      </c>
      <c r="D22" s="4" t="s">
        <v>37</v>
      </c>
      <c r="E22" s="4" t="s">
        <v>38</v>
      </c>
      <c r="F22" s="8">
        <v>272928.81</v>
      </c>
      <c r="G22" s="8">
        <v>171059.52</v>
      </c>
      <c r="H22" s="8">
        <v>222923.05</v>
      </c>
      <c r="I22" s="9">
        <v>666911.38</v>
      </c>
    </row>
    <row r="23" spans="1:9" ht="23.25" thickBot="1" x14ac:dyDescent="0.3">
      <c r="A23" s="4" t="s">
        <v>34</v>
      </c>
      <c r="B23" s="4" t="s">
        <v>41</v>
      </c>
      <c r="C23" s="4" t="s">
        <v>42</v>
      </c>
      <c r="D23" s="4" t="s">
        <v>37</v>
      </c>
      <c r="E23" s="4" t="s">
        <v>38</v>
      </c>
      <c r="F23" s="12"/>
      <c r="G23" s="12"/>
      <c r="H23" s="13">
        <v>0</v>
      </c>
      <c r="I23" s="14">
        <v>0</v>
      </c>
    </row>
    <row r="24" spans="1:9" ht="23.25" thickBot="1" x14ac:dyDescent="0.3">
      <c r="A24" s="4" t="s">
        <v>34</v>
      </c>
      <c r="B24" s="4" t="s">
        <v>43</v>
      </c>
      <c r="C24" s="4" t="s">
        <v>44</v>
      </c>
      <c r="D24" s="4" t="s">
        <v>37</v>
      </c>
      <c r="E24" s="4" t="s">
        <v>38</v>
      </c>
      <c r="F24" s="8">
        <v>402.78</v>
      </c>
      <c r="G24" s="8">
        <v>353.62</v>
      </c>
      <c r="H24" s="8">
        <v>626</v>
      </c>
      <c r="I24" s="9">
        <v>1382.4</v>
      </c>
    </row>
    <row r="25" spans="1:9" ht="15.75" thickBot="1" x14ac:dyDescent="0.3">
      <c r="A25" s="4" t="s">
        <v>45</v>
      </c>
      <c r="B25" s="4" t="s">
        <v>39</v>
      </c>
      <c r="C25" s="4" t="s">
        <v>40</v>
      </c>
      <c r="D25" s="4" t="s">
        <v>46</v>
      </c>
      <c r="E25" s="4" t="s">
        <v>47</v>
      </c>
      <c r="F25" s="12"/>
      <c r="G25" s="10">
        <v>-147.84</v>
      </c>
      <c r="H25" s="10">
        <v>-135.83000000000001</v>
      </c>
      <c r="I25" s="9">
        <v>-283.67</v>
      </c>
    </row>
    <row r="26" spans="1:9" ht="15.75" thickBot="1" x14ac:dyDescent="0.3">
      <c r="A26" s="4" t="s">
        <v>48</v>
      </c>
      <c r="B26" s="4" t="s">
        <v>26</v>
      </c>
      <c r="C26" s="4" t="s">
        <v>27</v>
      </c>
      <c r="D26" s="4" t="s">
        <v>49</v>
      </c>
      <c r="E26" s="4" t="s">
        <v>50</v>
      </c>
      <c r="F26" s="8">
        <v>16065.7</v>
      </c>
      <c r="G26" s="8">
        <v>13181.45</v>
      </c>
      <c r="H26" s="8">
        <v>18172.669999999998</v>
      </c>
      <c r="I26" s="9">
        <v>47419.82</v>
      </c>
    </row>
    <row r="27" spans="1:9" ht="15.75" thickBot="1" x14ac:dyDescent="0.3">
      <c r="A27" s="4" t="s">
        <v>51</v>
      </c>
      <c r="B27" s="4" t="s">
        <v>26</v>
      </c>
      <c r="C27" s="4" t="s">
        <v>27</v>
      </c>
      <c r="D27" s="4" t="s">
        <v>52</v>
      </c>
      <c r="E27" s="4" t="s">
        <v>53</v>
      </c>
      <c r="F27" s="10">
        <v>22575.39</v>
      </c>
      <c r="G27" s="10">
        <v>22575.39</v>
      </c>
      <c r="H27" s="10">
        <v>22575.39</v>
      </c>
      <c r="I27" s="9">
        <v>67726.17</v>
      </c>
    </row>
    <row r="28" spans="1:9" ht="15.75" thickBot="1" x14ac:dyDescent="0.3">
      <c r="A28" s="4" t="s">
        <v>54</v>
      </c>
      <c r="B28" s="4" t="s">
        <v>22</v>
      </c>
      <c r="C28" s="4" t="s">
        <v>23</v>
      </c>
      <c r="D28" s="4" t="s">
        <v>55</v>
      </c>
      <c r="E28" s="4" t="s">
        <v>56</v>
      </c>
      <c r="F28" s="8">
        <v>7155.42</v>
      </c>
      <c r="G28" s="8">
        <v>7601.32</v>
      </c>
      <c r="H28" s="8">
        <v>7997.19</v>
      </c>
      <c r="I28" s="9">
        <v>22753.93</v>
      </c>
    </row>
    <row r="29" spans="1:9" ht="15.75" thickBot="1" x14ac:dyDescent="0.3">
      <c r="A29" s="4" t="s">
        <v>54</v>
      </c>
      <c r="B29" s="4" t="s">
        <v>26</v>
      </c>
      <c r="C29" s="4" t="s">
        <v>27</v>
      </c>
      <c r="D29" s="4" t="s">
        <v>55</v>
      </c>
      <c r="E29" s="4" t="s">
        <v>56</v>
      </c>
      <c r="F29" s="12"/>
      <c r="G29" s="12"/>
      <c r="H29" s="10">
        <v>300</v>
      </c>
      <c r="I29" s="9">
        <v>300</v>
      </c>
    </row>
    <row r="30" spans="1:9" ht="15.75" thickBot="1" x14ac:dyDescent="0.3">
      <c r="A30" s="4" t="s">
        <v>54</v>
      </c>
      <c r="B30" s="4" t="s">
        <v>43</v>
      </c>
      <c r="C30" s="4" t="s">
        <v>44</v>
      </c>
      <c r="D30" s="4" t="s">
        <v>55</v>
      </c>
      <c r="E30" s="4" t="s">
        <v>56</v>
      </c>
      <c r="F30" s="8">
        <v>805.51</v>
      </c>
      <c r="G30" s="8">
        <v>707.19</v>
      </c>
      <c r="H30" s="8">
        <v>1252.02</v>
      </c>
      <c r="I30" s="9">
        <v>2764.72</v>
      </c>
    </row>
    <row r="31" spans="1:9" ht="15.75" thickBot="1" x14ac:dyDescent="0.3">
      <c r="A31" s="4" t="s">
        <v>57</v>
      </c>
      <c r="B31" s="4" t="s">
        <v>39</v>
      </c>
      <c r="C31" s="4" t="s">
        <v>40</v>
      </c>
      <c r="D31" s="4" t="s">
        <v>58</v>
      </c>
      <c r="E31" s="4" t="s">
        <v>59</v>
      </c>
      <c r="F31" s="10">
        <v>-5.0199999999999996</v>
      </c>
      <c r="G31" s="10">
        <v>-82.08</v>
      </c>
      <c r="H31" s="10">
        <v>-77.89</v>
      </c>
      <c r="I31" s="9">
        <v>-164.99</v>
      </c>
    </row>
    <row r="32" spans="1:9" ht="15.75" thickBot="1" x14ac:dyDescent="0.3">
      <c r="A32" s="4" t="s">
        <v>57</v>
      </c>
      <c r="B32" s="4" t="s">
        <v>39</v>
      </c>
      <c r="C32" s="4" t="s">
        <v>40</v>
      </c>
      <c r="D32" s="4" t="s">
        <v>60</v>
      </c>
      <c r="E32" s="4" t="s">
        <v>61</v>
      </c>
      <c r="F32" s="11"/>
      <c r="G32" s="11"/>
      <c r="H32" s="8">
        <v>50.54</v>
      </c>
      <c r="I32" s="9">
        <v>50.54</v>
      </c>
    </row>
    <row r="33" spans="1:9" ht="15.75" thickBot="1" x14ac:dyDescent="0.3">
      <c r="A33" s="4" t="s">
        <v>57</v>
      </c>
      <c r="B33" s="4" t="s">
        <v>39</v>
      </c>
      <c r="C33" s="4" t="s">
        <v>40</v>
      </c>
      <c r="D33" s="4" t="s">
        <v>62</v>
      </c>
      <c r="E33" s="4" t="s">
        <v>63</v>
      </c>
      <c r="F33" s="10">
        <v>26.89</v>
      </c>
      <c r="G33" s="10">
        <v>26.13</v>
      </c>
      <c r="H33" s="10">
        <v>26.16</v>
      </c>
      <c r="I33" s="9">
        <v>79.180000000000007</v>
      </c>
    </row>
    <row r="34" spans="1:9" ht="15.75" thickBot="1" x14ac:dyDescent="0.3">
      <c r="A34" s="4" t="s">
        <v>57</v>
      </c>
      <c r="B34" s="4" t="s">
        <v>22</v>
      </c>
      <c r="C34" s="4" t="s">
        <v>23</v>
      </c>
      <c r="D34" s="4" t="s">
        <v>62</v>
      </c>
      <c r="E34" s="4" t="s">
        <v>63</v>
      </c>
      <c r="F34" s="8">
        <v>3577.69</v>
      </c>
      <c r="G34" s="8">
        <v>3800.68</v>
      </c>
      <c r="H34" s="8">
        <v>3998.59</v>
      </c>
      <c r="I34" s="9">
        <v>11376.96</v>
      </c>
    </row>
    <row r="35" spans="1:9" ht="15.75" thickBot="1" x14ac:dyDescent="0.3">
      <c r="A35" s="4" t="s">
        <v>57</v>
      </c>
      <c r="B35" s="4" t="s">
        <v>22</v>
      </c>
      <c r="C35" s="4" t="s">
        <v>23</v>
      </c>
      <c r="D35" s="4" t="s">
        <v>64</v>
      </c>
      <c r="E35" s="4" t="s">
        <v>65</v>
      </c>
      <c r="F35" s="10">
        <v>3577.69</v>
      </c>
      <c r="G35" s="10">
        <v>3800.68</v>
      </c>
      <c r="H35" s="10">
        <v>3998.59</v>
      </c>
      <c r="I35" s="9">
        <v>11376.96</v>
      </c>
    </row>
    <row r="36" spans="1:9" ht="15.75" thickBot="1" x14ac:dyDescent="0.3">
      <c r="A36" s="4" t="s">
        <v>57</v>
      </c>
      <c r="B36" s="4" t="s">
        <v>66</v>
      </c>
      <c r="C36" s="4" t="s">
        <v>67</v>
      </c>
      <c r="D36" s="4" t="s">
        <v>60</v>
      </c>
      <c r="E36" s="4" t="s">
        <v>61</v>
      </c>
      <c r="F36" s="8">
        <v>93315.98</v>
      </c>
      <c r="G36" s="8">
        <v>99998.38</v>
      </c>
      <c r="H36" s="8">
        <v>102173.38</v>
      </c>
      <c r="I36" s="9">
        <v>295487.74</v>
      </c>
    </row>
    <row r="37" spans="1:9" ht="15.75" thickBot="1" x14ac:dyDescent="0.3">
      <c r="A37" s="4" t="s">
        <v>57</v>
      </c>
      <c r="B37" s="4" t="s">
        <v>66</v>
      </c>
      <c r="C37" s="4" t="s">
        <v>67</v>
      </c>
      <c r="D37" s="4" t="s">
        <v>64</v>
      </c>
      <c r="E37" s="4" t="s">
        <v>65</v>
      </c>
      <c r="F37" s="10">
        <v>2382.88</v>
      </c>
      <c r="G37" s="10">
        <v>2868.61</v>
      </c>
      <c r="H37" s="10">
        <v>3356.21</v>
      </c>
      <c r="I37" s="9">
        <v>8607.7000000000007</v>
      </c>
    </row>
    <row r="38" spans="1:9" ht="15.75" thickBot="1" x14ac:dyDescent="0.3">
      <c r="A38" s="4" t="s">
        <v>57</v>
      </c>
      <c r="B38" s="4" t="s">
        <v>68</v>
      </c>
      <c r="C38" s="4" t="s">
        <v>69</v>
      </c>
      <c r="D38" s="4" t="s">
        <v>58</v>
      </c>
      <c r="E38" s="4" t="s">
        <v>59</v>
      </c>
      <c r="F38" s="8">
        <v>18204.240000000002</v>
      </c>
      <c r="G38" s="8">
        <v>18061.169999999998</v>
      </c>
      <c r="H38" s="8">
        <v>32116.06</v>
      </c>
      <c r="I38" s="9">
        <v>68381.47</v>
      </c>
    </row>
    <row r="39" spans="1:9" ht="15.75" thickBot="1" x14ac:dyDescent="0.3">
      <c r="A39" s="4" t="s">
        <v>57</v>
      </c>
      <c r="B39" s="4" t="s">
        <v>68</v>
      </c>
      <c r="C39" s="4" t="s">
        <v>69</v>
      </c>
      <c r="D39" s="4" t="s">
        <v>62</v>
      </c>
      <c r="E39" s="4" t="s">
        <v>63</v>
      </c>
      <c r="F39" s="12"/>
      <c r="G39" s="10">
        <v>36</v>
      </c>
      <c r="H39" s="10">
        <v>6851.83</v>
      </c>
      <c r="I39" s="9">
        <v>6887.83</v>
      </c>
    </row>
    <row r="40" spans="1:9" ht="15.75" thickBot="1" x14ac:dyDescent="0.3">
      <c r="A40" s="4" t="s">
        <v>57</v>
      </c>
      <c r="B40" s="4" t="s">
        <v>70</v>
      </c>
      <c r="C40" s="4" t="s">
        <v>71</v>
      </c>
      <c r="D40" s="4" t="s">
        <v>58</v>
      </c>
      <c r="E40" s="4" t="s">
        <v>59</v>
      </c>
      <c r="F40" s="11"/>
      <c r="G40" s="11"/>
      <c r="H40" s="8">
        <v>470.25</v>
      </c>
      <c r="I40" s="9">
        <v>470.25</v>
      </c>
    </row>
    <row r="41" spans="1:9" ht="15.75" thickBot="1" x14ac:dyDescent="0.3">
      <c r="A41" s="4" t="s">
        <v>57</v>
      </c>
      <c r="B41" s="4" t="s">
        <v>43</v>
      </c>
      <c r="C41" s="4" t="s">
        <v>44</v>
      </c>
      <c r="D41" s="4" t="s">
        <v>62</v>
      </c>
      <c r="E41" s="4" t="s">
        <v>63</v>
      </c>
      <c r="F41" s="10">
        <v>402.78</v>
      </c>
      <c r="G41" s="10">
        <v>353.62</v>
      </c>
      <c r="H41" s="10">
        <v>626.21</v>
      </c>
      <c r="I41" s="9">
        <v>1382.61</v>
      </c>
    </row>
    <row r="42" spans="1:9" ht="15.75" thickBot="1" x14ac:dyDescent="0.3">
      <c r="A42" s="4" t="s">
        <v>57</v>
      </c>
      <c r="B42" s="4" t="s">
        <v>43</v>
      </c>
      <c r="C42" s="4" t="s">
        <v>44</v>
      </c>
      <c r="D42" s="4" t="s">
        <v>64</v>
      </c>
      <c r="E42" s="4" t="s">
        <v>65</v>
      </c>
      <c r="F42" s="8">
        <v>402.78</v>
      </c>
      <c r="G42" s="8">
        <v>353.62</v>
      </c>
      <c r="H42" s="8">
        <v>626</v>
      </c>
      <c r="I42" s="9">
        <v>1382.4</v>
      </c>
    </row>
    <row r="43" spans="1:9" ht="15.75" thickBot="1" x14ac:dyDescent="0.3">
      <c r="A43" s="4" t="s">
        <v>72</v>
      </c>
      <c r="B43" s="4" t="s">
        <v>39</v>
      </c>
      <c r="C43" s="4" t="s">
        <v>40</v>
      </c>
      <c r="D43" s="4" t="s">
        <v>73</v>
      </c>
      <c r="E43" s="4" t="s">
        <v>74</v>
      </c>
      <c r="F43" s="10">
        <v>405.28</v>
      </c>
      <c r="G43" s="12"/>
      <c r="H43" s="12"/>
      <c r="I43" s="9">
        <v>405.28</v>
      </c>
    </row>
    <row r="44" spans="1:9" ht="15.75" thickBot="1" x14ac:dyDescent="0.3">
      <c r="A44" s="4" t="s">
        <v>72</v>
      </c>
      <c r="B44" s="4" t="s">
        <v>66</v>
      </c>
      <c r="C44" s="4" t="s">
        <v>67</v>
      </c>
      <c r="D44" s="4" t="s">
        <v>73</v>
      </c>
      <c r="E44" s="4" t="s">
        <v>74</v>
      </c>
      <c r="F44" s="8">
        <v>30352.85</v>
      </c>
      <c r="G44" s="8">
        <v>49470.53</v>
      </c>
      <c r="H44" s="8">
        <v>53004.89</v>
      </c>
      <c r="I44" s="9">
        <v>132828.26999999999</v>
      </c>
    </row>
    <row r="45" spans="1:9" ht="15.75" thickBot="1" x14ac:dyDescent="0.3">
      <c r="A45" s="4" t="s">
        <v>72</v>
      </c>
      <c r="B45" s="4" t="s">
        <v>68</v>
      </c>
      <c r="C45" s="4" t="s">
        <v>69</v>
      </c>
      <c r="D45" s="4" t="s">
        <v>75</v>
      </c>
      <c r="E45" s="4" t="s">
        <v>76</v>
      </c>
      <c r="F45" s="10">
        <v>47072.34</v>
      </c>
      <c r="G45" s="10">
        <v>45672.33</v>
      </c>
      <c r="H45" s="10">
        <v>55132.35</v>
      </c>
      <c r="I45" s="9">
        <v>147877.01999999999</v>
      </c>
    </row>
    <row r="46" spans="1:9" ht="15.75" thickBot="1" x14ac:dyDescent="0.3">
      <c r="A46" s="4" t="s">
        <v>72</v>
      </c>
      <c r="B46" s="4" t="s">
        <v>77</v>
      </c>
      <c r="C46" s="4" t="s">
        <v>78</v>
      </c>
      <c r="D46" s="4" t="s">
        <v>75</v>
      </c>
      <c r="E46" s="4" t="s">
        <v>76</v>
      </c>
      <c r="F46" s="11"/>
      <c r="G46" s="11"/>
      <c r="H46" s="8">
        <v>158.11000000000001</v>
      </c>
      <c r="I46" s="9">
        <v>158.11000000000001</v>
      </c>
    </row>
    <row r="47" spans="1:9" ht="15.75" thickBot="1" x14ac:dyDescent="0.3">
      <c r="A47" s="4" t="s">
        <v>72</v>
      </c>
      <c r="B47" s="4" t="s">
        <v>77</v>
      </c>
      <c r="C47" s="4" t="s">
        <v>78</v>
      </c>
      <c r="D47" s="4" t="s">
        <v>73</v>
      </c>
      <c r="E47" s="4" t="s">
        <v>74</v>
      </c>
      <c r="F47" s="12"/>
      <c r="G47" s="10">
        <v>632.42999999999995</v>
      </c>
      <c r="H47" s="12"/>
      <c r="I47" s="9">
        <v>632.42999999999995</v>
      </c>
    </row>
    <row r="48" spans="1:9" ht="23.25" thickBot="1" x14ac:dyDescent="0.3">
      <c r="A48" s="4" t="s">
        <v>79</v>
      </c>
      <c r="B48" s="4" t="s">
        <v>35</v>
      </c>
      <c r="C48" s="4" t="s">
        <v>36</v>
      </c>
      <c r="D48" s="4" t="s">
        <v>80</v>
      </c>
      <c r="E48" s="4" t="s">
        <v>81</v>
      </c>
      <c r="F48" s="8">
        <v>1503.92</v>
      </c>
      <c r="G48" s="11"/>
      <c r="H48" s="11"/>
      <c r="I48" s="9">
        <v>1503.92</v>
      </c>
    </row>
    <row r="49" spans="1:9" ht="23.25" thickBot="1" x14ac:dyDescent="0.3">
      <c r="A49" s="4" t="s">
        <v>79</v>
      </c>
      <c r="B49" s="4" t="s">
        <v>82</v>
      </c>
      <c r="C49" s="4" t="s">
        <v>83</v>
      </c>
      <c r="D49" s="4" t="s">
        <v>84</v>
      </c>
      <c r="E49" s="4" t="s">
        <v>85</v>
      </c>
      <c r="F49" s="12"/>
      <c r="G49" s="12"/>
      <c r="H49" s="10">
        <v>1707.98</v>
      </c>
      <c r="I49" s="9">
        <v>1707.98</v>
      </c>
    </row>
    <row r="50" spans="1:9" ht="15.75" thickBot="1" x14ac:dyDescent="0.3">
      <c r="A50" s="4" t="s">
        <v>79</v>
      </c>
      <c r="B50" s="4" t="s">
        <v>82</v>
      </c>
      <c r="C50" s="4" t="s">
        <v>83</v>
      </c>
      <c r="D50" s="4" t="s">
        <v>86</v>
      </c>
      <c r="E50" s="4" t="s">
        <v>87</v>
      </c>
      <c r="F50" s="8">
        <v>7825.85</v>
      </c>
      <c r="G50" s="8">
        <v>6243.13</v>
      </c>
      <c r="H50" s="8">
        <v>7299.44</v>
      </c>
      <c r="I50" s="9">
        <v>21368.42</v>
      </c>
    </row>
    <row r="51" spans="1:9" ht="23.25" thickBot="1" x14ac:dyDescent="0.3">
      <c r="A51" s="4" t="s">
        <v>79</v>
      </c>
      <c r="B51" s="4" t="s">
        <v>82</v>
      </c>
      <c r="C51" s="4" t="s">
        <v>83</v>
      </c>
      <c r="D51" s="4" t="s">
        <v>88</v>
      </c>
      <c r="E51" s="4" t="s">
        <v>89</v>
      </c>
      <c r="F51" s="10">
        <v>28935.84</v>
      </c>
      <c r="G51" s="10">
        <v>13853.33</v>
      </c>
      <c r="H51" s="10">
        <v>52425.84</v>
      </c>
      <c r="I51" s="9">
        <v>95215.01</v>
      </c>
    </row>
    <row r="52" spans="1:9" ht="23.25" thickBot="1" x14ac:dyDescent="0.3">
      <c r="A52" s="4" t="s">
        <v>79</v>
      </c>
      <c r="B52" s="4" t="s">
        <v>82</v>
      </c>
      <c r="C52" s="4" t="s">
        <v>83</v>
      </c>
      <c r="D52" s="4" t="s">
        <v>90</v>
      </c>
      <c r="E52" s="4" t="s">
        <v>91</v>
      </c>
      <c r="F52" s="11"/>
      <c r="G52" s="11"/>
      <c r="H52" s="8">
        <v>7148.45</v>
      </c>
      <c r="I52" s="9">
        <v>7148.45</v>
      </c>
    </row>
    <row r="53" spans="1:9" ht="23.25" thickBot="1" x14ac:dyDescent="0.3">
      <c r="A53" s="4" t="s">
        <v>79</v>
      </c>
      <c r="B53" s="4" t="s">
        <v>82</v>
      </c>
      <c r="C53" s="4" t="s">
        <v>83</v>
      </c>
      <c r="D53" s="4" t="s">
        <v>80</v>
      </c>
      <c r="E53" s="4" t="s">
        <v>81</v>
      </c>
      <c r="F53" s="10">
        <v>34260.79</v>
      </c>
      <c r="G53" s="10">
        <v>25329.34</v>
      </c>
      <c r="H53" s="10">
        <v>15690.52</v>
      </c>
      <c r="I53" s="9">
        <v>75280.649999999994</v>
      </c>
    </row>
    <row r="54" spans="1:9" ht="23.25" thickBot="1" x14ac:dyDescent="0.3">
      <c r="A54" s="4" t="s">
        <v>79</v>
      </c>
      <c r="B54" s="4" t="s">
        <v>92</v>
      </c>
      <c r="C54" s="4" t="s">
        <v>93</v>
      </c>
      <c r="D54" s="4" t="s">
        <v>94</v>
      </c>
      <c r="E54" s="4" t="s">
        <v>95</v>
      </c>
      <c r="F54" s="8">
        <v>900.54</v>
      </c>
      <c r="G54" s="8">
        <v>123.24</v>
      </c>
      <c r="H54" s="8">
        <v>194.44</v>
      </c>
      <c r="I54" s="9">
        <v>1218.22</v>
      </c>
    </row>
    <row r="55" spans="1:9" ht="23.25" thickBot="1" x14ac:dyDescent="0.3">
      <c r="A55" s="4" t="s">
        <v>79</v>
      </c>
      <c r="B55" s="4" t="s">
        <v>92</v>
      </c>
      <c r="C55" s="4" t="s">
        <v>93</v>
      </c>
      <c r="D55" s="4" t="s">
        <v>88</v>
      </c>
      <c r="E55" s="4" t="s">
        <v>89</v>
      </c>
      <c r="F55" s="10">
        <v>5070.28</v>
      </c>
      <c r="G55" s="10">
        <v>36734.53</v>
      </c>
      <c r="H55" s="10">
        <v>28907.35</v>
      </c>
      <c r="I55" s="9">
        <v>70712.160000000003</v>
      </c>
    </row>
    <row r="56" spans="1:9" ht="23.25" thickBot="1" x14ac:dyDescent="0.3">
      <c r="A56" s="4" t="s">
        <v>79</v>
      </c>
      <c r="B56" s="4" t="s">
        <v>92</v>
      </c>
      <c r="C56" s="4" t="s">
        <v>93</v>
      </c>
      <c r="D56" s="4" t="s">
        <v>80</v>
      </c>
      <c r="E56" s="4" t="s">
        <v>81</v>
      </c>
      <c r="F56" s="8">
        <v>1232.4000000000001</v>
      </c>
      <c r="G56" s="8">
        <v>2214.88</v>
      </c>
      <c r="H56" s="8">
        <v>6282.77</v>
      </c>
      <c r="I56" s="9">
        <v>9730.0499999999993</v>
      </c>
    </row>
    <row r="57" spans="1:9" ht="23.25" thickBot="1" x14ac:dyDescent="0.3">
      <c r="A57" s="4" t="s">
        <v>79</v>
      </c>
      <c r="B57" s="4" t="s">
        <v>96</v>
      </c>
      <c r="C57" s="4" t="s">
        <v>97</v>
      </c>
      <c r="D57" s="4" t="s">
        <v>88</v>
      </c>
      <c r="E57" s="4" t="s">
        <v>89</v>
      </c>
      <c r="F57" s="10">
        <v>420</v>
      </c>
      <c r="G57" s="10">
        <v>420</v>
      </c>
      <c r="H57" s="10">
        <v>420</v>
      </c>
      <c r="I57" s="9">
        <v>1260</v>
      </c>
    </row>
    <row r="58" spans="1:9" ht="23.25" thickBot="1" x14ac:dyDescent="0.3">
      <c r="A58" s="4" t="s">
        <v>79</v>
      </c>
      <c r="B58" s="4" t="s">
        <v>96</v>
      </c>
      <c r="C58" s="4" t="s">
        <v>97</v>
      </c>
      <c r="D58" s="4" t="s">
        <v>80</v>
      </c>
      <c r="E58" s="4" t="s">
        <v>81</v>
      </c>
      <c r="F58" s="8">
        <v>5810</v>
      </c>
      <c r="G58" s="11"/>
      <c r="H58" s="11"/>
      <c r="I58" s="9">
        <v>5810</v>
      </c>
    </row>
    <row r="59" spans="1:9" ht="15.75" thickBot="1" x14ac:dyDescent="0.3">
      <c r="A59" s="4" t="s">
        <v>98</v>
      </c>
      <c r="B59" s="4" t="s">
        <v>41</v>
      </c>
      <c r="C59" s="4" t="s">
        <v>42</v>
      </c>
      <c r="D59" s="4" t="s">
        <v>99</v>
      </c>
      <c r="E59" s="4" t="s">
        <v>100</v>
      </c>
      <c r="F59" s="12"/>
      <c r="G59" s="12"/>
      <c r="H59" s="13">
        <v>0</v>
      </c>
      <c r="I59" s="14">
        <v>0</v>
      </c>
    </row>
    <row r="60" spans="1:9" ht="15.75" thickBot="1" x14ac:dyDescent="0.3">
      <c r="A60" s="4" t="s">
        <v>98</v>
      </c>
      <c r="B60" s="4" t="s">
        <v>92</v>
      </c>
      <c r="C60" s="4" t="s">
        <v>93</v>
      </c>
      <c r="D60" s="4" t="s">
        <v>101</v>
      </c>
      <c r="E60" s="4" t="s">
        <v>102</v>
      </c>
      <c r="F60" s="8">
        <v>5182.8599999999997</v>
      </c>
      <c r="G60" s="8">
        <v>4676.3100000000004</v>
      </c>
      <c r="H60" s="8">
        <v>57642.21</v>
      </c>
      <c r="I60" s="9">
        <v>67501.38</v>
      </c>
    </row>
    <row r="61" spans="1:9" ht="15.75" thickBot="1" x14ac:dyDescent="0.3">
      <c r="A61" s="4" t="s">
        <v>103</v>
      </c>
      <c r="B61" s="4" t="s">
        <v>35</v>
      </c>
      <c r="C61" s="4" t="s">
        <v>36</v>
      </c>
      <c r="D61" s="4" t="s">
        <v>104</v>
      </c>
      <c r="E61" s="4" t="s">
        <v>105</v>
      </c>
      <c r="F61" s="10">
        <v>37620.67</v>
      </c>
      <c r="G61" s="10">
        <v>41176.85</v>
      </c>
      <c r="H61" s="10">
        <v>42847.75</v>
      </c>
      <c r="I61" s="9">
        <v>121645.27</v>
      </c>
    </row>
    <row r="62" spans="1:9" ht="15.75" thickBot="1" x14ac:dyDescent="0.3">
      <c r="A62" s="4" t="s">
        <v>103</v>
      </c>
      <c r="B62" s="4" t="s">
        <v>12</v>
      </c>
      <c r="C62" s="4" t="s">
        <v>13</v>
      </c>
      <c r="D62" s="4" t="s">
        <v>106</v>
      </c>
      <c r="E62" s="4" t="s">
        <v>107</v>
      </c>
      <c r="F62" s="8">
        <v>84826.42</v>
      </c>
      <c r="G62" s="8">
        <v>126091.79</v>
      </c>
      <c r="H62" s="8">
        <v>133894.39000000001</v>
      </c>
      <c r="I62" s="9">
        <v>344812.6</v>
      </c>
    </row>
    <row r="63" spans="1:9" ht="15.75" thickBot="1" x14ac:dyDescent="0.3">
      <c r="A63" s="4" t="s">
        <v>103</v>
      </c>
      <c r="B63" s="4" t="s">
        <v>22</v>
      </c>
      <c r="C63" s="4" t="s">
        <v>23</v>
      </c>
      <c r="D63" s="4" t="s">
        <v>104</v>
      </c>
      <c r="E63" s="4" t="s">
        <v>105</v>
      </c>
      <c r="F63" s="10">
        <v>162371.91</v>
      </c>
      <c r="G63" s="10">
        <v>155077.31</v>
      </c>
      <c r="H63" s="10">
        <v>185288.19</v>
      </c>
      <c r="I63" s="9">
        <v>502737.41</v>
      </c>
    </row>
    <row r="64" spans="1:9" ht="15.75" thickBot="1" x14ac:dyDescent="0.3">
      <c r="A64" s="4" t="s">
        <v>103</v>
      </c>
      <c r="B64" s="4" t="s">
        <v>22</v>
      </c>
      <c r="C64" s="4" t="s">
        <v>23</v>
      </c>
      <c r="D64" s="4" t="s">
        <v>106</v>
      </c>
      <c r="E64" s="4" t="s">
        <v>107</v>
      </c>
      <c r="F64" s="8">
        <v>8210.08</v>
      </c>
      <c r="G64" s="8">
        <v>16406.38</v>
      </c>
      <c r="H64" s="8">
        <v>950.58</v>
      </c>
      <c r="I64" s="9">
        <v>25567.040000000001</v>
      </c>
    </row>
    <row r="65" spans="1:9" ht="15.75" thickBot="1" x14ac:dyDescent="0.3">
      <c r="A65" s="4" t="s">
        <v>103</v>
      </c>
      <c r="B65" s="4" t="s">
        <v>82</v>
      </c>
      <c r="C65" s="4" t="s">
        <v>83</v>
      </c>
      <c r="D65" s="4" t="s">
        <v>104</v>
      </c>
      <c r="E65" s="4" t="s">
        <v>105</v>
      </c>
      <c r="F65" s="10">
        <v>24.04</v>
      </c>
      <c r="G65" s="12"/>
      <c r="H65" s="12"/>
      <c r="I65" s="9">
        <v>24.04</v>
      </c>
    </row>
    <row r="66" spans="1:9" ht="15.75" thickBot="1" x14ac:dyDescent="0.3">
      <c r="A66" s="4" t="s">
        <v>103</v>
      </c>
      <c r="B66" s="4" t="s">
        <v>43</v>
      </c>
      <c r="C66" s="4" t="s">
        <v>44</v>
      </c>
      <c r="D66" s="4" t="s">
        <v>104</v>
      </c>
      <c r="E66" s="4" t="s">
        <v>105</v>
      </c>
      <c r="F66" s="8">
        <v>23350</v>
      </c>
      <c r="G66" s="11"/>
      <c r="H66" s="11"/>
      <c r="I66" s="9">
        <v>23350</v>
      </c>
    </row>
    <row r="67" spans="1:9" ht="15.75" thickBot="1" x14ac:dyDescent="0.3">
      <c r="A67" s="4" t="s">
        <v>103</v>
      </c>
      <c r="B67" s="4" t="s">
        <v>108</v>
      </c>
      <c r="C67" s="4" t="s">
        <v>109</v>
      </c>
      <c r="D67" s="4" t="s">
        <v>106</v>
      </c>
      <c r="E67" s="4" t="s">
        <v>107</v>
      </c>
      <c r="F67" s="12"/>
      <c r="G67" s="10">
        <v>191.35</v>
      </c>
      <c r="H67" s="12"/>
      <c r="I67" s="9">
        <v>191.35</v>
      </c>
    </row>
    <row r="68" spans="1:9" ht="15.75" thickBot="1" x14ac:dyDescent="0.3">
      <c r="A68" s="4" t="s">
        <v>110</v>
      </c>
      <c r="B68" s="4" t="s">
        <v>35</v>
      </c>
      <c r="C68" s="4" t="s">
        <v>36</v>
      </c>
      <c r="D68" s="4" t="s">
        <v>111</v>
      </c>
      <c r="E68" s="4" t="s">
        <v>112</v>
      </c>
      <c r="F68" s="8">
        <v>288.64</v>
      </c>
      <c r="G68" s="11"/>
      <c r="H68" s="11"/>
      <c r="I68" s="9">
        <v>288.64</v>
      </c>
    </row>
    <row r="69" spans="1:9" ht="15.75" thickBot="1" x14ac:dyDescent="0.3">
      <c r="A69" s="4" t="s">
        <v>110</v>
      </c>
      <c r="B69" s="4" t="s">
        <v>35</v>
      </c>
      <c r="C69" s="4" t="s">
        <v>36</v>
      </c>
      <c r="D69" s="4" t="s">
        <v>113</v>
      </c>
      <c r="E69" s="4" t="s">
        <v>114</v>
      </c>
      <c r="F69" s="12"/>
      <c r="G69" s="10">
        <v>10268.4</v>
      </c>
      <c r="H69" s="10">
        <v>3428.75</v>
      </c>
      <c r="I69" s="9">
        <v>13697.15</v>
      </c>
    </row>
    <row r="70" spans="1:9" ht="15.75" thickBot="1" x14ac:dyDescent="0.3">
      <c r="A70" s="4" t="s">
        <v>110</v>
      </c>
      <c r="B70" s="4" t="s">
        <v>35</v>
      </c>
      <c r="C70" s="4" t="s">
        <v>36</v>
      </c>
      <c r="D70" s="4" t="s">
        <v>115</v>
      </c>
      <c r="E70" s="4" t="s">
        <v>116</v>
      </c>
      <c r="F70" s="11"/>
      <c r="G70" s="11"/>
      <c r="H70" s="8">
        <v>126</v>
      </c>
      <c r="I70" s="9">
        <v>126</v>
      </c>
    </row>
    <row r="71" spans="1:9" ht="15.75" thickBot="1" x14ac:dyDescent="0.3">
      <c r="A71" s="4" t="s">
        <v>110</v>
      </c>
      <c r="B71" s="4" t="s">
        <v>77</v>
      </c>
      <c r="C71" s="4" t="s">
        <v>78</v>
      </c>
      <c r="D71" s="4" t="s">
        <v>117</v>
      </c>
      <c r="E71" s="4" t="s">
        <v>118</v>
      </c>
      <c r="F71" s="10">
        <v>1577.71</v>
      </c>
      <c r="G71" s="10">
        <v>1341.6</v>
      </c>
      <c r="H71" s="10">
        <v>1125.08</v>
      </c>
      <c r="I71" s="9">
        <v>4044.39</v>
      </c>
    </row>
    <row r="72" spans="1:9" ht="15.75" thickBot="1" x14ac:dyDescent="0.3">
      <c r="A72" s="4" t="s">
        <v>110</v>
      </c>
      <c r="B72" s="4" t="s">
        <v>119</v>
      </c>
      <c r="C72" s="4" t="s">
        <v>120</v>
      </c>
      <c r="D72" s="4" t="s">
        <v>111</v>
      </c>
      <c r="E72" s="4" t="s">
        <v>112</v>
      </c>
      <c r="F72" s="8">
        <v>70613.36</v>
      </c>
      <c r="G72" s="8">
        <v>72179.27</v>
      </c>
      <c r="H72" s="8">
        <v>75535.33</v>
      </c>
      <c r="I72" s="9">
        <v>218327.96</v>
      </c>
    </row>
    <row r="73" spans="1:9" ht="15.75" thickBot="1" x14ac:dyDescent="0.3">
      <c r="A73" s="4" t="s">
        <v>110</v>
      </c>
      <c r="B73" s="4" t="s">
        <v>119</v>
      </c>
      <c r="C73" s="4" t="s">
        <v>120</v>
      </c>
      <c r="D73" s="4" t="s">
        <v>121</v>
      </c>
      <c r="E73" s="4" t="s">
        <v>122</v>
      </c>
      <c r="F73" s="10">
        <v>10610.87</v>
      </c>
      <c r="G73" s="10">
        <v>3993.19</v>
      </c>
      <c r="H73" s="10">
        <v>757.33</v>
      </c>
      <c r="I73" s="9">
        <v>15361.39</v>
      </c>
    </row>
    <row r="74" spans="1:9" ht="15.75" thickBot="1" x14ac:dyDescent="0.3">
      <c r="A74" s="4" t="s">
        <v>110</v>
      </c>
      <c r="B74" s="4" t="s">
        <v>119</v>
      </c>
      <c r="C74" s="4" t="s">
        <v>120</v>
      </c>
      <c r="D74" s="4" t="s">
        <v>117</v>
      </c>
      <c r="E74" s="4" t="s">
        <v>118</v>
      </c>
      <c r="F74" s="11"/>
      <c r="G74" s="11"/>
      <c r="H74" s="8">
        <v>172.12</v>
      </c>
      <c r="I74" s="9">
        <v>172.12</v>
      </c>
    </row>
    <row r="75" spans="1:9" ht="15.75" thickBot="1" x14ac:dyDescent="0.3">
      <c r="A75" s="4" t="s">
        <v>110</v>
      </c>
      <c r="B75" s="4" t="s">
        <v>119</v>
      </c>
      <c r="C75" s="4" t="s">
        <v>120</v>
      </c>
      <c r="D75" s="4" t="s">
        <v>113</v>
      </c>
      <c r="E75" s="4" t="s">
        <v>114</v>
      </c>
      <c r="F75" s="12"/>
      <c r="G75" s="10">
        <v>68.849999999999994</v>
      </c>
      <c r="H75" s="10">
        <v>100.88</v>
      </c>
      <c r="I75" s="9">
        <v>169.73</v>
      </c>
    </row>
    <row r="76" spans="1:9" ht="15.75" thickBot="1" x14ac:dyDescent="0.3">
      <c r="A76" s="4" t="s">
        <v>110</v>
      </c>
      <c r="B76" s="4" t="s">
        <v>119</v>
      </c>
      <c r="C76" s="4" t="s">
        <v>120</v>
      </c>
      <c r="D76" s="4" t="s">
        <v>123</v>
      </c>
      <c r="E76" s="4" t="s">
        <v>124</v>
      </c>
      <c r="F76" s="8">
        <v>5096.6400000000003</v>
      </c>
      <c r="G76" s="8">
        <v>-16.309999999999999</v>
      </c>
      <c r="H76" s="8">
        <v>894.06</v>
      </c>
      <c r="I76" s="9">
        <v>5974.39</v>
      </c>
    </row>
    <row r="77" spans="1:9" ht="15.75" thickBot="1" x14ac:dyDescent="0.3">
      <c r="A77" s="4" t="s">
        <v>110</v>
      </c>
      <c r="B77" s="4" t="s">
        <v>82</v>
      </c>
      <c r="C77" s="4" t="s">
        <v>83</v>
      </c>
      <c r="D77" s="4" t="s">
        <v>121</v>
      </c>
      <c r="E77" s="4" t="s">
        <v>122</v>
      </c>
      <c r="F77" s="12"/>
      <c r="G77" s="12"/>
      <c r="H77" s="10">
        <v>386.87</v>
      </c>
      <c r="I77" s="9">
        <v>386.87</v>
      </c>
    </row>
    <row r="78" spans="1:9" ht="15.75" thickBot="1" x14ac:dyDescent="0.3">
      <c r="A78" s="4" t="s">
        <v>110</v>
      </c>
      <c r="B78" s="4" t="s">
        <v>82</v>
      </c>
      <c r="C78" s="4" t="s">
        <v>83</v>
      </c>
      <c r="D78" s="4" t="s">
        <v>117</v>
      </c>
      <c r="E78" s="4" t="s">
        <v>118</v>
      </c>
      <c r="F78" s="11"/>
      <c r="G78" s="8">
        <v>117.07</v>
      </c>
      <c r="H78" s="8">
        <v>190.94</v>
      </c>
      <c r="I78" s="9">
        <v>308.01</v>
      </c>
    </row>
    <row r="79" spans="1:9" ht="15.75" thickBot="1" x14ac:dyDescent="0.3">
      <c r="A79" s="4" t="s">
        <v>110</v>
      </c>
      <c r="B79" s="4" t="s">
        <v>82</v>
      </c>
      <c r="C79" s="4" t="s">
        <v>83</v>
      </c>
      <c r="D79" s="4" t="s">
        <v>115</v>
      </c>
      <c r="E79" s="4" t="s">
        <v>116</v>
      </c>
      <c r="F79" s="10">
        <v>36158.92</v>
      </c>
      <c r="G79" s="10">
        <v>28086.720000000001</v>
      </c>
      <c r="H79" s="10">
        <v>27409.06</v>
      </c>
      <c r="I79" s="9">
        <v>91654.7</v>
      </c>
    </row>
    <row r="80" spans="1:9" ht="15.75" thickBot="1" x14ac:dyDescent="0.3">
      <c r="A80" s="4" t="s">
        <v>110</v>
      </c>
      <c r="B80" s="4" t="s">
        <v>82</v>
      </c>
      <c r="C80" s="4" t="s">
        <v>83</v>
      </c>
      <c r="D80" s="4" t="s">
        <v>125</v>
      </c>
      <c r="E80" s="4" t="s">
        <v>126</v>
      </c>
      <c r="F80" s="11"/>
      <c r="G80" s="11"/>
      <c r="H80" s="8">
        <v>2342.5</v>
      </c>
      <c r="I80" s="9">
        <v>2342.5</v>
      </c>
    </row>
    <row r="81" spans="1:9" ht="15.75" thickBot="1" x14ac:dyDescent="0.3">
      <c r="A81" s="4" t="s">
        <v>110</v>
      </c>
      <c r="B81" s="4" t="s">
        <v>82</v>
      </c>
      <c r="C81" s="4" t="s">
        <v>83</v>
      </c>
      <c r="D81" s="4" t="s">
        <v>123</v>
      </c>
      <c r="E81" s="4" t="s">
        <v>124</v>
      </c>
      <c r="F81" s="10">
        <v>3589.07</v>
      </c>
      <c r="G81" s="10">
        <v>-5826.49</v>
      </c>
      <c r="H81" s="10">
        <v>14229.42</v>
      </c>
      <c r="I81" s="9">
        <v>11992</v>
      </c>
    </row>
    <row r="82" spans="1:9" ht="15.75" thickBot="1" x14ac:dyDescent="0.3">
      <c r="A82" s="4" t="s">
        <v>110</v>
      </c>
      <c r="B82" s="4" t="s">
        <v>127</v>
      </c>
      <c r="C82" s="4" t="s">
        <v>128</v>
      </c>
      <c r="D82" s="4" t="s">
        <v>111</v>
      </c>
      <c r="E82" s="4" t="s">
        <v>112</v>
      </c>
      <c r="F82" s="8">
        <v>2656.4</v>
      </c>
      <c r="G82" s="8">
        <v>3175.14</v>
      </c>
      <c r="H82" s="8">
        <v>2305.8000000000002</v>
      </c>
      <c r="I82" s="9">
        <v>8137.34</v>
      </c>
    </row>
    <row r="83" spans="1:9" ht="15.75" thickBot="1" x14ac:dyDescent="0.3">
      <c r="A83" s="4" t="s">
        <v>110</v>
      </c>
      <c r="B83" s="4" t="s">
        <v>127</v>
      </c>
      <c r="C83" s="4" t="s">
        <v>128</v>
      </c>
      <c r="D83" s="4" t="s">
        <v>121</v>
      </c>
      <c r="E83" s="4" t="s">
        <v>122</v>
      </c>
      <c r="F83" s="10">
        <v>7974.31</v>
      </c>
      <c r="G83" s="10">
        <v>8467.68</v>
      </c>
      <c r="H83" s="10">
        <v>10309.75</v>
      </c>
      <c r="I83" s="9">
        <v>26751.74</v>
      </c>
    </row>
    <row r="84" spans="1:9" ht="15.75" thickBot="1" x14ac:dyDescent="0.3">
      <c r="A84" s="4" t="s">
        <v>110</v>
      </c>
      <c r="B84" s="4" t="s">
        <v>127</v>
      </c>
      <c r="C84" s="4" t="s">
        <v>128</v>
      </c>
      <c r="D84" s="4" t="s">
        <v>129</v>
      </c>
      <c r="E84" s="4" t="s">
        <v>130</v>
      </c>
      <c r="F84" s="8">
        <v>6902.87</v>
      </c>
      <c r="G84" s="8">
        <v>3063.57</v>
      </c>
      <c r="H84" s="8">
        <v>4184.66</v>
      </c>
      <c r="I84" s="9">
        <v>14151.1</v>
      </c>
    </row>
    <row r="85" spans="1:9" ht="15.75" thickBot="1" x14ac:dyDescent="0.3">
      <c r="A85" s="4" t="s">
        <v>110</v>
      </c>
      <c r="B85" s="4" t="s">
        <v>127</v>
      </c>
      <c r="C85" s="4" t="s">
        <v>128</v>
      </c>
      <c r="D85" s="4" t="s">
        <v>117</v>
      </c>
      <c r="E85" s="4" t="s">
        <v>118</v>
      </c>
      <c r="F85" s="12"/>
      <c r="G85" s="12"/>
      <c r="H85" s="10">
        <v>309.19</v>
      </c>
      <c r="I85" s="9">
        <v>309.19</v>
      </c>
    </row>
    <row r="86" spans="1:9" ht="15.75" thickBot="1" x14ac:dyDescent="0.3">
      <c r="A86" s="4" t="s">
        <v>110</v>
      </c>
      <c r="B86" s="4" t="s">
        <v>127</v>
      </c>
      <c r="C86" s="4" t="s">
        <v>128</v>
      </c>
      <c r="D86" s="4" t="s">
        <v>113</v>
      </c>
      <c r="E86" s="4" t="s">
        <v>114</v>
      </c>
      <c r="F86" s="8">
        <v>4018.48</v>
      </c>
      <c r="G86" s="8">
        <v>3204.85</v>
      </c>
      <c r="H86" s="8">
        <v>3746.98</v>
      </c>
      <c r="I86" s="9">
        <v>10970.31</v>
      </c>
    </row>
    <row r="87" spans="1:9" ht="15.75" thickBot="1" x14ac:dyDescent="0.3">
      <c r="A87" s="4" t="s">
        <v>110</v>
      </c>
      <c r="B87" s="4" t="s">
        <v>127</v>
      </c>
      <c r="C87" s="4" t="s">
        <v>128</v>
      </c>
      <c r="D87" s="4" t="s">
        <v>125</v>
      </c>
      <c r="E87" s="4" t="s">
        <v>126</v>
      </c>
      <c r="F87" s="10">
        <v>852.65</v>
      </c>
      <c r="G87" s="10">
        <v>15095.29</v>
      </c>
      <c r="H87" s="10">
        <v>20079.18</v>
      </c>
      <c r="I87" s="9">
        <v>36027.120000000003</v>
      </c>
    </row>
    <row r="88" spans="1:9" ht="15.75" thickBot="1" x14ac:dyDescent="0.3">
      <c r="A88" s="4" t="s">
        <v>110</v>
      </c>
      <c r="B88" s="4" t="s">
        <v>127</v>
      </c>
      <c r="C88" s="4" t="s">
        <v>128</v>
      </c>
      <c r="D88" s="4" t="s">
        <v>123</v>
      </c>
      <c r="E88" s="4" t="s">
        <v>124</v>
      </c>
      <c r="F88" s="8">
        <v>13817.7</v>
      </c>
      <c r="G88" s="8">
        <v>4080.01</v>
      </c>
      <c r="H88" s="8">
        <v>14922.49</v>
      </c>
      <c r="I88" s="9">
        <v>32820.199999999997</v>
      </c>
    </row>
    <row r="89" spans="1:9" ht="15.75" thickBot="1" x14ac:dyDescent="0.3">
      <c r="A89" s="4" t="s">
        <v>110</v>
      </c>
      <c r="B89" s="4" t="s">
        <v>43</v>
      </c>
      <c r="C89" s="4" t="s">
        <v>44</v>
      </c>
      <c r="D89" s="4" t="s">
        <v>131</v>
      </c>
      <c r="E89" s="4" t="s">
        <v>122</v>
      </c>
      <c r="F89" s="10">
        <v>403.16</v>
      </c>
      <c r="G89" s="10">
        <v>1598.77</v>
      </c>
      <c r="H89" s="10">
        <v>33159.15</v>
      </c>
      <c r="I89" s="9">
        <v>35161.08</v>
      </c>
    </row>
    <row r="90" spans="1:9" ht="15.75" thickBot="1" x14ac:dyDescent="0.3">
      <c r="A90" s="4" t="s">
        <v>110</v>
      </c>
      <c r="B90" s="4" t="s">
        <v>43</v>
      </c>
      <c r="C90" s="4" t="s">
        <v>44</v>
      </c>
      <c r="D90" s="4" t="s">
        <v>121</v>
      </c>
      <c r="E90" s="4" t="s">
        <v>122</v>
      </c>
      <c r="F90" s="8">
        <v>101.79</v>
      </c>
      <c r="G90" s="8">
        <v>955.1</v>
      </c>
      <c r="H90" s="8">
        <v>205.45</v>
      </c>
      <c r="I90" s="9">
        <v>1262.3399999999999</v>
      </c>
    </row>
    <row r="91" spans="1:9" ht="15.75" thickBot="1" x14ac:dyDescent="0.3">
      <c r="A91" s="4" t="s">
        <v>110</v>
      </c>
      <c r="B91" s="4" t="s">
        <v>43</v>
      </c>
      <c r="C91" s="4" t="s">
        <v>44</v>
      </c>
      <c r="D91" s="4" t="s">
        <v>129</v>
      </c>
      <c r="E91" s="4" t="s">
        <v>130</v>
      </c>
      <c r="F91" s="10">
        <v>91.22</v>
      </c>
      <c r="G91" s="10">
        <v>145.96</v>
      </c>
      <c r="H91" s="10">
        <v>72.98</v>
      </c>
      <c r="I91" s="9">
        <v>310.16000000000003</v>
      </c>
    </row>
    <row r="92" spans="1:9" ht="15.75" thickBot="1" x14ac:dyDescent="0.3">
      <c r="A92" s="4" t="s">
        <v>110</v>
      </c>
      <c r="B92" s="4" t="s">
        <v>43</v>
      </c>
      <c r="C92" s="4" t="s">
        <v>44</v>
      </c>
      <c r="D92" s="4" t="s">
        <v>117</v>
      </c>
      <c r="E92" s="4" t="s">
        <v>118</v>
      </c>
      <c r="F92" s="11"/>
      <c r="G92" s="11"/>
      <c r="H92" s="8">
        <v>9.68</v>
      </c>
      <c r="I92" s="9">
        <v>9.68</v>
      </c>
    </row>
    <row r="93" spans="1:9" ht="15.75" thickBot="1" x14ac:dyDescent="0.3">
      <c r="A93" s="4" t="s">
        <v>110</v>
      </c>
      <c r="B93" s="4" t="s">
        <v>43</v>
      </c>
      <c r="C93" s="4" t="s">
        <v>44</v>
      </c>
      <c r="D93" s="4" t="s">
        <v>113</v>
      </c>
      <c r="E93" s="4" t="s">
        <v>114</v>
      </c>
      <c r="F93" s="12"/>
      <c r="G93" s="10">
        <v>223.68</v>
      </c>
      <c r="H93" s="10">
        <v>1728.22</v>
      </c>
      <c r="I93" s="9">
        <v>1951.9</v>
      </c>
    </row>
    <row r="94" spans="1:9" ht="15.75" thickBot="1" x14ac:dyDescent="0.3">
      <c r="A94" s="4" t="s">
        <v>110</v>
      </c>
      <c r="B94" s="4" t="s">
        <v>43</v>
      </c>
      <c r="C94" s="4" t="s">
        <v>44</v>
      </c>
      <c r="D94" s="4" t="s">
        <v>125</v>
      </c>
      <c r="E94" s="4" t="s">
        <v>126</v>
      </c>
      <c r="F94" s="11"/>
      <c r="G94" s="8">
        <v>282.05</v>
      </c>
      <c r="H94" s="8">
        <v>77.53</v>
      </c>
      <c r="I94" s="9">
        <v>359.58</v>
      </c>
    </row>
    <row r="95" spans="1:9" ht="15.75" thickBot="1" x14ac:dyDescent="0.3">
      <c r="A95" s="4" t="s">
        <v>110</v>
      </c>
      <c r="B95" s="4" t="s">
        <v>43</v>
      </c>
      <c r="C95" s="4" t="s">
        <v>44</v>
      </c>
      <c r="D95" s="4" t="s">
        <v>123</v>
      </c>
      <c r="E95" s="4" t="s">
        <v>124</v>
      </c>
      <c r="F95" s="10">
        <v>91.17</v>
      </c>
      <c r="G95" s="10">
        <v>-1113.58</v>
      </c>
      <c r="H95" s="10">
        <v>23894.38</v>
      </c>
      <c r="I95" s="9">
        <v>22871.97</v>
      </c>
    </row>
    <row r="96" spans="1:9" ht="15.75" thickBot="1" x14ac:dyDescent="0.3">
      <c r="A96" s="4" t="s">
        <v>110</v>
      </c>
      <c r="B96" s="4" t="s">
        <v>96</v>
      </c>
      <c r="C96" s="4" t="s">
        <v>97</v>
      </c>
      <c r="D96" s="4" t="s">
        <v>111</v>
      </c>
      <c r="E96" s="4" t="s">
        <v>112</v>
      </c>
      <c r="F96" s="8">
        <v>23724.02</v>
      </c>
      <c r="G96" s="8">
        <v>26639.25</v>
      </c>
      <c r="H96" s="8">
        <v>25745.5</v>
      </c>
      <c r="I96" s="9">
        <v>76108.77</v>
      </c>
    </row>
    <row r="97" spans="1:9" ht="15.75" thickBot="1" x14ac:dyDescent="0.3">
      <c r="A97" s="4" t="s">
        <v>110</v>
      </c>
      <c r="B97" s="4" t="s">
        <v>96</v>
      </c>
      <c r="C97" s="4" t="s">
        <v>97</v>
      </c>
      <c r="D97" s="4" t="s">
        <v>131</v>
      </c>
      <c r="E97" s="4" t="s">
        <v>122</v>
      </c>
      <c r="F97" s="12"/>
      <c r="G97" s="10">
        <v>4332.9399999999996</v>
      </c>
      <c r="H97" s="10">
        <v>616.15</v>
      </c>
      <c r="I97" s="9">
        <v>4949.09</v>
      </c>
    </row>
    <row r="98" spans="1:9" ht="15.75" thickBot="1" x14ac:dyDescent="0.3">
      <c r="A98" s="4" t="s">
        <v>110</v>
      </c>
      <c r="B98" s="4" t="s">
        <v>96</v>
      </c>
      <c r="C98" s="4" t="s">
        <v>97</v>
      </c>
      <c r="D98" s="4" t="s">
        <v>121</v>
      </c>
      <c r="E98" s="4" t="s">
        <v>122</v>
      </c>
      <c r="F98" s="8">
        <v>76479.45</v>
      </c>
      <c r="G98" s="8">
        <v>47425.75</v>
      </c>
      <c r="H98" s="8">
        <v>58944.99</v>
      </c>
      <c r="I98" s="9">
        <v>182850.19</v>
      </c>
    </row>
    <row r="99" spans="1:9" ht="15.75" thickBot="1" x14ac:dyDescent="0.3">
      <c r="A99" s="4" t="s">
        <v>110</v>
      </c>
      <c r="B99" s="4" t="s">
        <v>96</v>
      </c>
      <c r="C99" s="4" t="s">
        <v>97</v>
      </c>
      <c r="D99" s="4" t="s">
        <v>129</v>
      </c>
      <c r="E99" s="4" t="s">
        <v>130</v>
      </c>
      <c r="F99" s="10">
        <v>6933.11</v>
      </c>
      <c r="G99" s="10">
        <v>8794.26</v>
      </c>
      <c r="H99" s="10">
        <v>12609.4</v>
      </c>
      <c r="I99" s="9">
        <v>28336.77</v>
      </c>
    </row>
    <row r="100" spans="1:9" ht="15.75" thickBot="1" x14ac:dyDescent="0.3">
      <c r="A100" s="4" t="s">
        <v>110</v>
      </c>
      <c r="B100" s="4" t="s">
        <v>96</v>
      </c>
      <c r="C100" s="4" t="s">
        <v>97</v>
      </c>
      <c r="D100" s="4" t="s">
        <v>113</v>
      </c>
      <c r="E100" s="4" t="s">
        <v>114</v>
      </c>
      <c r="F100" s="8">
        <v>25164.31</v>
      </c>
      <c r="G100" s="8">
        <v>19229.060000000001</v>
      </c>
      <c r="H100" s="8">
        <v>22582.62</v>
      </c>
      <c r="I100" s="9">
        <v>66975.990000000005</v>
      </c>
    </row>
    <row r="101" spans="1:9" ht="15.75" thickBot="1" x14ac:dyDescent="0.3">
      <c r="A101" s="4" t="s">
        <v>110</v>
      </c>
      <c r="B101" s="4" t="s">
        <v>96</v>
      </c>
      <c r="C101" s="4" t="s">
        <v>97</v>
      </c>
      <c r="D101" s="4" t="s">
        <v>115</v>
      </c>
      <c r="E101" s="4" t="s">
        <v>116</v>
      </c>
      <c r="F101" s="10">
        <v>189</v>
      </c>
      <c r="G101" s="10">
        <v>126</v>
      </c>
      <c r="H101" s="12"/>
      <c r="I101" s="9">
        <v>315</v>
      </c>
    </row>
    <row r="102" spans="1:9" ht="15.75" thickBot="1" x14ac:dyDescent="0.3">
      <c r="A102" s="4" t="s">
        <v>110</v>
      </c>
      <c r="B102" s="4" t="s">
        <v>96</v>
      </c>
      <c r="C102" s="4" t="s">
        <v>97</v>
      </c>
      <c r="D102" s="4" t="s">
        <v>125</v>
      </c>
      <c r="E102" s="4" t="s">
        <v>126</v>
      </c>
      <c r="F102" s="8">
        <v>23305.99</v>
      </c>
      <c r="G102" s="8">
        <v>91496.99</v>
      </c>
      <c r="H102" s="8">
        <v>96676.49</v>
      </c>
      <c r="I102" s="9">
        <v>211479.47</v>
      </c>
    </row>
    <row r="103" spans="1:9" ht="15.75" thickBot="1" x14ac:dyDescent="0.3">
      <c r="A103" s="4" t="s">
        <v>110</v>
      </c>
      <c r="B103" s="4" t="s">
        <v>96</v>
      </c>
      <c r="C103" s="4" t="s">
        <v>97</v>
      </c>
      <c r="D103" s="4" t="s">
        <v>123</v>
      </c>
      <c r="E103" s="4" t="s">
        <v>124</v>
      </c>
      <c r="F103" s="10">
        <v>80049.919999999998</v>
      </c>
      <c r="G103" s="10">
        <v>40251.480000000003</v>
      </c>
      <c r="H103" s="10">
        <v>38219.910000000003</v>
      </c>
      <c r="I103" s="9">
        <v>158521.31</v>
      </c>
    </row>
    <row r="104" spans="1:9" ht="15.75" thickBot="1" x14ac:dyDescent="0.3">
      <c r="A104" s="4" t="s">
        <v>110</v>
      </c>
      <c r="B104" s="4" t="s">
        <v>132</v>
      </c>
      <c r="C104" s="4" t="s">
        <v>133</v>
      </c>
      <c r="D104" s="4" t="s">
        <v>111</v>
      </c>
      <c r="E104" s="4" t="s">
        <v>112</v>
      </c>
      <c r="F104" s="8">
        <v>4804.38</v>
      </c>
      <c r="G104" s="8">
        <v>5332.18</v>
      </c>
      <c r="H104" s="8">
        <v>4472.24</v>
      </c>
      <c r="I104" s="9">
        <v>14608.8</v>
      </c>
    </row>
    <row r="105" spans="1:9" ht="15.75" thickBot="1" x14ac:dyDescent="0.3">
      <c r="A105" s="4" t="s">
        <v>110</v>
      </c>
      <c r="B105" s="4" t="s">
        <v>132</v>
      </c>
      <c r="C105" s="4" t="s">
        <v>133</v>
      </c>
      <c r="D105" s="4" t="s">
        <v>131</v>
      </c>
      <c r="E105" s="4" t="s">
        <v>122</v>
      </c>
      <c r="F105" s="10">
        <v>10035.65</v>
      </c>
      <c r="G105" s="10">
        <v>6957.15</v>
      </c>
      <c r="H105" s="10">
        <v>21990.03</v>
      </c>
      <c r="I105" s="9">
        <v>38982.83</v>
      </c>
    </row>
    <row r="106" spans="1:9" ht="15.75" thickBot="1" x14ac:dyDescent="0.3">
      <c r="A106" s="4" t="s">
        <v>110</v>
      </c>
      <c r="B106" s="4" t="s">
        <v>132</v>
      </c>
      <c r="C106" s="4" t="s">
        <v>133</v>
      </c>
      <c r="D106" s="4" t="s">
        <v>121</v>
      </c>
      <c r="E106" s="4" t="s">
        <v>122</v>
      </c>
      <c r="F106" s="8">
        <v>12257.74</v>
      </c>
      <c r="G106" s="8">
        <v>4834.28</v>
      </c>
      <c r="H106" s="8">
        <v>7133.23</v>
      </c>
      <c r="I106" s="9">
        <v>24225.25</v>
      </c>
    </row>
    <row r="107" spans="1:9" ht="15.75" thickBot="1" x14ac:dyDescent="0.3">
      <c r="A107" s="4" t="s">
        <v>110</v>
      </c>
      <c r="B107" s="4" t="s">
        <v>132</v>
      </c>
      <c r="C107" s="4" t="s">
        <v>133</v>
      </c>
      <c r="D107" s="4" t="s">
        <v>129</v>
      </c>
      <c r="E107" s="4" t="s">
        <v>130</v>
      </c>
      <c r="F107" s="10">
        <v>913.92</v>
      </c>
      <c r="G107" s="10">
        <v>1246.8</v>
      </c>
      <c r="H107" s="10">
        <v>961.91</v>
      </c>
      <c r="I107" s="9">
        <v>3122.63</v>
      </c>
    </row>
    <row r="108" spans="1:9" ht="15.75" thickBot="1" x14ac:dyDescent="0.3">
      <c r="A108" s="4" t="s">
        <v>110</v>
      </c>
      <c r="B108" s="4" t="s">
        <v>132</v>
      </c>
      <c r="C108" s="4" t="s">
        <v>133</v>
      </c>
      <c r="D108" s="4" t="s">
        <v>117</v>
      </c>
      <c r="E108" s="4" t="s">
        <v>118</v>
      </c>
      <c r="F108" s="11"/>
      <c r="G108" s="8">
        <v>397.2</v>
      </c>
      <c r="H108" s="11"/>
      <c r="I108" s="9">
        <v>397.2</v>
      </c>
    </row>
    <row r="109" spans="1:9" ht="15.75" thickBot="1" x14ac:dyDescent="0.3">
      <c r="A109" s="4" t="s">
        <v>110</v>
      </c>
      <c r="B109" s="4" t="s">
        <v>132</v>
      </c>
      <c r="C109" s="4" t="s">
        <v>133</v>
      </c>
      <c r="D109" s="4" t="s">
        <v>113</v>
      </c>
      <c r="E109" s="4" t="s">
        <v>114</v>
      </c>
      <c r="F109" s="10">
        <v>3665.54</v>
      </c>
      <c r="G109" s="10">
        <v>2926.28</v>
      </c>
      <c r="H109" s="10">
        <v>3421.79</v>
      </c>
      <c r="I109" s="9">
        <v>10013.61</v>
      </c>
    </row>
    <row r="110" spans="1:9" ht="15.75" thickBot="1" x14ac:dyDescent="0.3">
      <c r="A110" s="4" t="s">
        <v>110</v>
      </c>
      <c r="B110" s="4" t="s">
        <v>132</v>
      </c>
      <c r="C110" s="4" t="s">
        <v>133</v>
      </c>
      <c r="D110" s="4" t="s">
        <v>125</v>
      </c>
      <c r="E110" s="4" t="s">
        <v>126</v>
      </c>
      <c r="F110" s="11"/>
      <c r="G110" s="8">
        <v>4988.45</v>
      </c>
      <c r="H110" s="8">
        <v>13128.43</v>
      </c>
      <c r="I110" s="9">
        <v>18116.88</v>
      </c>
    </row>
    <row r="111" spans="1:9" ht="15.75" thickBot="1" x14ac:dyDescent="0.3">
      <c r="A111" s="4" t="s">
        <v>110</v>
      </c>
      <c r="B111" s="4" t="s">
        <v>132</v>
      </c>
      <c r="C111" s="4" t="s">
        <v>133</v>
      </c>
      <c r="D111" s="4" t="s">
        <v>123</v>
      </c>
      <c r="E111" s="4" t="s">
        <v>124</v>
      </c>
      <c r="F111" s="10">
        <v>14038.24</v>
      </c>
      <c r="G111" s="10">
        <v>-4538.54</v>
      </c>
      <c r="H111" s="10">
        <v>12084.68</v>
      </c>
      <c r="I111" s="9">
        <v>21584.38</v>
      </c>
    </row>
    <row r="112" spans="1:9" ht="15.75" thickBot="1" x14ac:dyDescent="0.3">
      <c r="A112" s="4" t="s">
        <v>110</v>
      </c>
      <c r="B112" s="4" t="s">
        <v>134</v>
      </c>
      <c r="C112" s="4" t="s">
        <v>135</v>
      </c>
      <c r="D112" s="4" t="s">
        <v>121</v>
      </c>
      <c r="E112" s="4" t="s">
        <v>122</v>
      </c>
      <c r="F112" s="8">
        <v>248534.32</v>
      </c>
      <c r="G112" s="8">
        <v>333373.76</v>
      </c>
      <c r="H112" s="8">
        <v>338188.65</v>
      </c>
      <c r="I112" s="9">
        <v>920096.73</v>
      </c>
    </row>
    <row r="113" spans="1:9" ht="15.75" thickBot="1" x14ac:dyDescent="0.3">
      <c r="A113" s="4" t="s">
        <v>110</v>
      </c>
      <c r="B113" s="4" t="s">
        <v>134</v>
      </c>
      <c r="C113" s="4" t="s">
        <v>135</v>
      </c>
      <c r="D113" s="4" t="s">
        <v>117</v>
      </c>
      <c r="E113" s="4" t="s">
        <v>118</v>
      </c>
      <c r="F113" s="10">
        <v>50989.58</v>
      </c>
      <c r="G113" s="10">
        <v>51966.3</v>
      </c>
      <c r="H113" s="10">
        <v>78338.63</v>
      </c>
      <c r="I113" s="9">
        <v>181294.51</v>
      </c>
    </row>
    <row r="114" spans="1:9" ht="15.75" thickBot="1" x14ac:dyDescent="0.3">
      <c r="A114" s="4" t="s">
        <v>110</v>
      </c>
      <c r="B114" s="4" t="s">
        <v>136</v>
      </c>
      <c r="C114" s="4" t="s">
        <v>137</v>
      </c>
      <c r="D114" s="4" t="s">
        <v>131</v>
      </c>
      <c r="E114" s="4" t="s">
        <v>122</v>
      </c>
      <c r="F114" s="8">
        <v>484.26</v>
      </c>
      <c r="G114" s="8">
        <v>800.37</v>
      </c>
      <c r="H114" s="8">
        <v>202.46</v>
      </c>
      <c r="I114" s="9">
        <v>1487.09</v>
      </c>
    </row>
    <row r="115" spans="1:9" ht="15.75" thickBot="1" x14ac:dyDescent="0.3">
      <c r="A115" s="4" t="s">
        <v>110</v>
      </c>
      <c r="B115" s="4" t="s">
        <v>136</v>
      </c>
      <c r="C115" s="4" t="s">
        <v>137</v>
      </c>
      <c r="D115" s="4" t="s">
        <v>121</v>
      </c>
      <c r="E115" s="4" t="s">
        <v>122</v>
      </c>
      <c r="F115" s="10">
        <v>61311.08</v>
      </c>
      <c r="G115" s="10">
        <v>47333.4</v>
      </c>
      <c r="H115" s="10">
        <v>101457.34</v>
      </c>
      <c r="I115" s="9">
        <v>210101.82</v>
      </c>
    </row>
    <row r="116" spans="1:9" ht="15.75" thickBot="1" x14ac:dyDescent="0.3">
      <c r="A116" s="4" t="s">
        <v>110</v>
      </c>
      <c r="B116" s="4" t="s">
        <v>136</v>
      </c>
      <c r="C116" s="4" t="s">
        <v>137</v>
      </c>
      <c r="D116" s="4" t="s">
        <v>129</v>
      </c>
      <c r="E116" s="4" t="s">
        <v>130</v>
      </c>
      <c r="F116" s="8">
        <v>23673.56</v>
      </c>
      <c r="G116" s="8">
        <v>20045.810000000001</v>
      </c>
      <c r="H116" s="8">
        <v>23222.14</v>
      </c>
      <c r="I116" s="9">
        <v>66941.509999999995</v>
      </c>
    </row>
    <row r="117" spans="1:9" ht="15.75" thickBot="1" x14ac:dyDescent="0.3">
      <c r="A117" s="4" t="s">
        <v>110</v>
      </c>
      <c r="B117" s="4" t="s">
        <v>136</v>
      </c>
      <c r="C117" s="4" t="s">
        <v>137</v>
      </c>
      <c r="D117" s="4" t="s">
        <v>117</v>
      </c>
      <c r="E117" s="4" t="s">
        <v>118</v>
      </c>
      <c r="F117" s="10">
        <v>107386.86</v>
      </c>
      <c r="G117" s="10">
        <v>102779.35</v>
      </c>
      <c r="H117" s="10">
        <v>121436.51</v>
      </c>
      <c r="I117" s="9">
        <v>331602.71999999997</v>
      </c>
    </row>
    <row r="118" spans="1:9" ht="15.75" thickBot="1" x14ac:dyDescent="0.3">
      <c r="A118" s="4" t="s">
        <v>110</v>
      </c>
      <c r="B118" s="4" t="s">
        <v>138</v>
      </c>
      <c r="C118" s="4" t="s">
        <v>139</v>
      </c>
      <c r="D118" s="4" t="s">
        <v>140</v>
      </c>
      <c r="E118" s="4" t="s">
        <v>141</v>
      </c>
      <c r="F118" s="8">
        <v>1637.48</v>
      </c>
      <c r="G118" s="8">
        <v>1525.83</v>
      </c>
      <c r="H118" s="8">
        <v>1616.16</v>
      </c>
      <c r="I118" s="9">
        <v>4779.47</v>
      </c>
    </row>
    <row r="119" spans="1:9" ht="15.75" thickBot="1" x14ac:dyDescent="0.3">
      <c r="A119" s="4" t="s">
        <v>142</v>
      </c>
      <c r="B119" s="4" t="s">
        <v>35</v>
      </c>
      <c r="C119" s="4" t="s">
        <v>36</v>
      </c>
      <c r="D119" s="4" t="s">
        <v>143</v>
      </c>
      <c r="E119" s="4" t="s">
        <v>144</v>
      </c>
      <c r="F119" s="10">
        <v>8.3000000000000007</v>
      </c>
      <c r="G119" s="12"/>
      <c r="H119" s="12"/>
      <c r="I119" s="9">
        <v>8.3000000000000007</v>
      </c>
    </row>
    <row r="120" spans="1:9" ht="23.25" thickBot="1" x14ac:dyDescent="0.3">
      <c r="A120" s="4" t="s">
        <v>142</v>
      </c>
      <c r="B120" s="4" t="s">
        <v>35</v>
      </c>
      <c r="C120" s="4" t="s">
        <v>36</v>
      </c>
      <c r="D120" s="4" t="s">
        <v>145</v>
      </c>
      <c r="E120" s="4" t="s">
        <v>146</v>
      </c>
      <c r="F120" s="8">
        <v>-1447.46</v>
      </c>
      <c r="G120" s="8">
        <v>22642.54</v>
      </c>
      <c r="H120" s="8">
        <v>8795.06</v>
      </c>
      <c r="I120" s="9">
        <v>29990.14</v>
      </c>
    </row>
    <row r="121" spans="1:9" ht="15.75" thickBot="1" x14ac:dyDescent="0.3">
      <c r="A121" s="4" t="s">
        <v>142</v>
      </c>
      <c r="B121" s="4" t="s">
        <v>35</v>
      </c>
      <c r="C121" s="4" t="s">
        <v>36</v>
      </c>
      <c r="D121" s="4" t="s">
        <v>147</v>
      </c>
      <c r="E121" s="4" t="s">
        <v>148</v>
      </c>
      <c r="F121" s="10">
        <v>667.38</v>
      </c>
      <c r="G121" s="10">
        <v>121.46</v>
      </c>
      <c r="H121" s="10">
        <v>539.20000000000005</v>
      </c>
      <c r="I121" s="9">
        <v>1328.04</v>
      </c>
    </row>
    <row r="122" spans="1:9" ht="23.25" thickBot="1" x14ac:dyDescent="0.3">
      <c r="A122" s="4" t="s">
        <v>142</v>
      </c>
      <c r="B122" s="4" t="s">
        <v>77</v>
      </c>
      <c r="C122" s="4" t="s">
        <v>78</v>
      </c>
      <c r="D122" s="4" t="s">
        <v>145</v>
      </c>
      <c r="E122" s="4" t="s">
        <v>146</v>
      </c>
      <c r="F122" s="11"/>
      <c r="G122" s="11"/>
      <c r="H122" s="8">
        <v>39.06</v>
      </c>
      <c r="I122" s="9">
        <v>39.06</v>
      </c>
    </row>
    <row r="123" spans="1:9" ht="15.75" thickBot="1" x14ac:dyDescent="0.3">
      <c r="A123" s="4" t="s">
        <v>142</v>
      </c>
      <c r="B123" s="4" t="s">
        <v>77</v>
      </c>
      <c r="C123" s="4" t="s">
        <v>78</v>
      </c>
      <c r="D123" s="4" t="s">
        <v>149</v>
      </c>
      <c r="E123" s="4" t="s">
        <v>150</v>
      </c>
      <c r="F123" s="10">
        <v>8165.41</v>
      </c>
      <c r="G123" s="10">
        <v>4461.78</v>
      </c>
      <c r="H123" s="10">
        <v>4853.54</v>
      </c>
      <c r="I123" s="9">
        <v>17480.73</v>
      </c>
    </row>
    <row r="124" spans="1:9" ht="15.75" thickBot="1" x14ac:dyDescent="0.3">
      <c r="A124" s="4" t="s">
        <v>142</v>
      </c>
      <c r="B124" s="4" t="s">
        <v>77</v>
      </c>
      <c r="C124" s="4" t="s">
        <v>78</v>
      </c>
      <c r="D124" s="4" t="s">
        <v>147</v>
      </c>
      <c r="E124" s="4" t="s">
        <v>148</v>
      </c>
      <c r="F124" s="8">
        <v>585.76</v>
      </c>
      <c r="G124" s="11"/>
      <c r="H124" s="8">
        <v>1756.98</v>
      </c>
      <c r="I124" s="9">
        <v>2342.7399999999998</v>
      </c>
    </row>
    <row r="125" spans="1:9" ht="23.25" thickBot="1" x14ac:dyDescent="0.3">
      <c r="A125" s="4" t="s">
        <v>142</v>
      </c>
      <c r="B125" s="4" t="s">
        <v>119</v>
      </c>
      <c r="C125" s="4" t="s">
        <v>120</v>
      </c>
      <c r="D125" s="4" t="s">
        <v>145</v>
      </c>
      <c r="E125" s="4" t="s">
        <v>146</v>
      </c>
      <c r="F125" s="12"/>
      <c r="G125" s="10">
        <v>-711.05</v>
      </c>
      <c r="H125" s="13">
        <v>0</v>
      </c>
      <c r="I125" s="9">
        <v>-711.05</v>
      </c>
    </row>
    <row r="126" spans="1:9" ht="15.75" thickBot="1" x14ac:dyDescent="0.3">
      <c r="A126" s="4" t="s">
        <v>142</v>
      </c>
      <c r="B126" s="4" t="s">
        <v>151</v>
      </c>
      <c r="C126" s="4" t="s">
        <v>152</v>
      </c>
      <c r="D126" s="4" t="s">
        <v>149</v>
      </c>
      <c r="E126" s="4" t="s">
        <v>150</v>
      </c>
      <c r="F126" s="8">
        <v>1959.21</v>
      </c>
      <c r="G126" s="8">
        <v>1953.48</v>
      </c>
      <c r="H126" s="8">
        <v>2181.04</v>
      </c>
      <c r="I126" s="9">
        <v>6093.73</v>
      </c>
    </row>
    <row r="127" spans="1:9" ht="15.75" thickBot="1" x14ac:dyDescent="0.3">
      <c r="A127" s="4" t="s">
        <v>142</v>
      </c>
      <c r="B127" s="4" t="s">
        <v>153</v>
      </c>
      <c r="C127" s="4" t="s">
        <v>154</v>
      </c>
      <c r="D127" s="4" t="s">
        <v>149</v>
      </c>
      <c r="E127" s="4" t="s">
        <v>150</v>
      </c>
      <c r="F127" s="10">
        <v>1276.8399999999999</v>
      </c>
      <c r="G127" s="12"/>
      <c r="H127" s="12"/>
      <c r="I127" s="9">
        <v>1276.8399999999999</v>
      </c>
    </row>
    <row r="128" spans="1:9" ht="15.75" thickBot="1" x14ac:dyDescent="0.3">
      <c r="A128" s="4" t="s">
        <v>155</v>
      </c>
      <c r="B128" s="4" t="s">
        <v>35</v>
      </c>
      <c r="C128" s="4" t="s">
        <v>36</v>
      </c>
      <c r="D128" s="4" t="s">
        <v>156</v>
      </c>
      <c r="E128" s="4" t="s">
        <v>157</v>
      </c>
      <c r="F128" s="8">
        <v>800.86</v>
      </c>
      <c r="G128" s="11"/>
      <c r="H128" s="8">
        <v>280.19</v>
      </c>
      <c r="I128" s="9">
        <v>1081.05</v>
      </c>
    </row>
    <row r="129" spans="1:9" ht="23.25" thickBot="1" x14ac:dyDescent="0.3">
      <c r="A129" s="4" t="s">
        <v>155</v>
      </c>
      <c r="B129" s="4" t="s">
        <v>35</v>
      </c>
      <c r="C129" s="4" t="s">
        <v>36</v>
      </c>
      <c r="D129" s="4" t="s">
        <v>158</v>
      </c>
      <c r="E129" s="4" t="s">
        <v>159</v>
      </c>
      <c r="F129" s="10">
        <v>19685.439999999999</v>
      </c>
      <c r="G129" s="10">
        <v>11109.23</v>
      </c>
      <c r="H129" s="10">
        <v>17211.5</v>
      </c>
      <c r="I129" s="9">
        <v>48006.17</v>
      </c>
    </row>
    <row r="130" spans="1:9" ht="15.75" thickBot="1" x14ac:dyDescent="0.3">
      <c r="A130" s="4" t="s">
        <v>155</v>
      </c>
      <c r="B130" s="4" t="s">
        <v>35</v>
      </c>
      <c r="C130" s="4" t="s">
        <v>36</v>
      </c>
      <c r="D130" s="4" t="s">
        <v>160</v>
      </c>
      <c r="E130" s="4" t="s">
        <v>161</v>
      </c>
      <c r="F130" s="8">
        <v>37423.160000000003</v>
      </c>
      <c r="G130" s="8">
        <v>74965.710000000006</v>
      </c>
      <c r="H130" s="8">
        <v>26273.46</v>
      </c>
      <c r="I130" s="9">
        <v>138662.32999999999</v>
      </c>
    </row>
    <row r="131" spans="1:9" ht="15.75" thickBot="1" x14ac:dyDescent="0.3">
      <c r="A131" s="4" t="s">
        <v>155</v>
      </c>
      <c r="B131" s="4" t="s">
        <v>35</v>
      </c>
      <c r="C131" s="4" t="s">
        <v>36</v>
      </c>
      <c r="D131" s="4" t="s">
        <v>162</v>
      </c>
      <c r="E131" s="4" t="s">
        <v>163</v>
      </c>
      <c r="F131" s="12"/>
      <c r="G131" s="10">
        <v>440.44</v>
      </c>
      <c r="H131" s="12"/>
      <c r="I131" s="9">
        <v>440.44</v>
      </c>
    </row>
    <row r="132" spans="1:9" ht="23.25" thickBot="1" x14ac:dyDescent="0.3">
      <c r="A132" s="4" t="s">
        <v>155</v>
      </c>
      <c r="B132" s="4" t="s">
        <v>35</v>
      </c>
      <c r="C132" s="4" t="s">
        <v>36</v>
      </c>
      <c r="D132" s="4" t="s">
        <v>164</v>
      </c>
      <c r="E132" s="4" t="s">
        <v>165</v>
      </c>
      <c r="F132" s="8">
        <v>2322.35</v>
      </c>
      <c r="G132" s="8">
        <v>2446.84</v>
      </c>
      <c r="H132" s="8">
        <v>2656.86</v>
      </c>
      <c r="I132" s="9">
        <v>7426.05</v>
      </c>
    </row>
    <row r="133" spans="1:9" ht="23.25" thickBot="1" x14ac:dyDescent="0.3">
      <c r="A133" s="4" t="s">
        <v>155</v>
      </c>
      <c r="B133" s="4" t="s">
        <v>166</v>
      </c>
      <c r="C133" s="4" t="s">
        <v>167</v>
      </c>
      <c r="D133" s="4" t="s">
        <v>164</v>
      </c>
      <c r="E133" s="4" t="s">
        <v>165</v>
      </c>
      <c r="F133" s="10">
        <v>1488.78</v>
      </c>
      <c r="G133" s="10">
        <v>1068.43</v>
      </c>
      <c r="H133" s="10">
        <v>1383.69</v>
      </c>
      <c r="I133" s="9">
        <v>3940.9</v>
      </c>
    </row>
    <row r="134" spans="1:9" ht="15.75" thickBot="1" x14ac:dyDescent="0.3">
      <c r="A134" s="4" t="s">
        <v>155</v>
      </c>
      <c r="B134" s="4" t="s">
        <v>77</v>
      </c>
      <c r="C134" s="4" t="s">
        <v>78</v>
      </c>
      <c r="D134" s="4" t="s">
        <v>156</v>
      </c>
      <c r="E134" s="4" t="s">
        <v>157</v>
      </c>
      <c r="F134" s="8">
        <v>2857.22</v>
      </c>
      <c r="G134" s="8">
        <v>8917.6</v>
      </c>
      <c r="H134" s="8">
        <v>6155.04</v>
      </c>
      <c r="I134" s="9">
        <v>17929.86</v>
      </c>
    </row>
    <row r="135" spans="1:9" ht="23.25" thickBot="1" x14ac:dyDescent="0.3">
      <c r="A135" s="4" t="s">
        <v>155</v>
      </c>
      <c r="B135" s="4" t="s">
        <v>119</v>
      </c>
      <c r="C135" s="4" t="s">
        <v>120</v>
      </c>
      <c r="D135" s="4" t="s">
        <v>164</v>
      </c>
      <c r="E135" s="4" t="s">
        <v>165</v>
      </c>
      <c r="F135" s="10">
        <v>2191.39</v>
      </c>
      <c r="G135" s="10">
        <v>1354.03</v>
      </c>
      <c r="H135" s="10">
        <v>1532.19</v>
      </c>
      <c r="I135" s="9">
        <v>5077.6099999999997</v>
      </c>
    </row>
    <row r="136" spans="1:9" ht="15.75" thickBot="1" x14ac:dyDescent="0.3">
      <c r="A136" s="4" t="s">
        <v>168</v>
      </c>
      <c r="B136" s="4" t="s">
        <v>35</v>
      </c>
      <c r="C136" s="4" t="s">
        <v>36</v>
      </c>
      <c r="D136" s="4" t="s">
        <v>169</v>
      </c>
      <c r="E136" s="4" t="s">
        <v>170</v>
      </c>
      <c r="F136" s="11"/>
      <c r="G136" s="11"/>
      <c r="H136" s="8">
        <v>7.04</v>
      </c>
      <c r="I136" s="9">
        <v>7.04</v>
      </c>
    </row>
    <row r="137" spans="1:9" ht="15.75" thickBot="1" x14ac:dyDescent="0.3">
      <c r="A137" s="4" t="s">
        <v>168</v>
      </c>
      <c r="B137" s="4" t="s">
        <v>35</v>
      </c>
      <c r="C137" s="4" t="s">
        <v>36</v>
      </c>
      <c r="D137" s="4" t="s">
        <v>171</v>
      </c>
      <c r="E137" s="4" t="s">
        <v>172</v>
      </c>
      <c r="F137" s="10">
        <v>1469.27</v>
      </c>
      <c r="G137" s="10">
        <v>293.91000000000003</v>
      </c>
      <c r="H137" s="10">
        <v>1522</v>
      </c>
      <c r="I137" s="9">
        <v>3285.18</v>
      </c>
    </row>
    <row r="138" spans="1:9" ht="15.75" thickBot="1" x14ac:dyDescent="0.3">
      <c r="A138" s="4" t="s">
        <v>168</v>
      </c>
      <c r="B138" s="4" t="s">
        <v>35</v>
      </c>
      <c r="C138" s="4" t="s">
        <v>36</v>
      </c>
      <c r="D138" s="4" t="s">
        <v>173</v>
      </c>
      <c r="E138" s="4" t="s">
        <v>174</v>
      </c>
      <c r="F138" s="8">
        <v>760.14</v>
      </c>
      <c r="G138" s="8">
        <v>1435.98</v>
      </c>
      <c r="H138" s="15">
        <v>0</v>
      </c>
      <c r="I138" s="9">
        <v>2196.12</v>
      </c>
    </row>
    <row r="139" spans="1:9" ht="15.75" thickBot="1" x14ac:dyDescent="0.3">
      <c r="A139" s="4" t="s">
        <v>168</v>
      </c>
      <c r="B139" s="4" t="s">
        <v>35</v>
      </c>
      <c r="C139" s="4" t="s">
        <v>36</v>
      </c>
      <c r="D139" s="4" t="s">
        <v>175</v>
      </c>
      <c r="E139" s="4" t="s">
        <v>176</v>
      </c>
      <c r="F139" s="10">
        <v>878.7</v>
      </c>
      <c r="G139" s="10">
        <v>1435.91</v>
      </c>
      <c r="H139" s="10">
        <v>1739.62</v>
      </c>
      <c r="I139" s="9">
        <v>4054.23</v>
      </c>
    </row>
    <row r="140" spans="1:9" ht="15.75" thickBot="1" x14ac:dyDescent="0.3">
      <c r="A140" s="4" t="s">
        <v>168</v>
      </c>
      <c r="B140" s="4" t="s">
        <v>166</v>
      </c>
      <c r="C140" s="4" t="s">
        <v>167</v>
      </c>
      <c r="D140" s="4" t="s">
        <v>177</v>
      </c>
      <c r="E140" s="4" t="s">
        <v>178</v>
      </c>
      <c r="F140" s="8">
        <v>1363.6</v>
      </c>
      <c r="G140" s="8">
        <v>1471.28</v>
      </c>
      <c r="H140" s="8">
        <v>2732.38</v>
      </c>
      <c r="I140" s="9">
        <v>5567.26</v>
      </c>
    </row>
    <row r="141" spans="1:9" ht="15.75" thickBot="1" x14ac:dyDescent="0.3">
      <c r="A141" s="4" t="s">
        <v>168</v>
      </c>
      <c r="B141" s="4" t="s">
        <v>166</v>
      </c>
      <c r="C141" s="4" t="s">
        <v>167</v>
      </c>
      <c r="D141" s="4" t="s">
        <v>179</v>
      </c>
      <c r="E141" s="4" t="s">
        <v>180</v>
      </c>
      <c r="F141" s="12"/>
      <c r="G141" s="10">
        <v>408.88</v>
      </c>
      <c r="H141" s="10">
        <v>-399.98</v>
      </c>
      <c r="I141" s="9">
        <v>8.9</v>
      </c>
    </row>
    <row r="142" spans="1:9" ht="15.75" thickBot="1" x14ac:dyDescent="0.3">
      <c r="A142" s="4" t="s">
        <v>168</v>
      </c>
      <c r="B142" s="4" t="s">
        <v>166</v>
      </c>
      <c r="C142" s="4" t="s">
        <v>167</v>
      </c>
      <c r="D142" s="4" t="s">
        <v>175</v>
      </c>
      <c r="E142" s="4" t="s">
        <v>176</v>
      </c>
      <c r="F142" s="11"/>
      <c r="G142" s="8">
        <v>910.78</v>
      </c>
      <c r="H142" s="11"/>
      <c r="I142" s="9">
        <v>910.78</v>
      </c>
    </row>
    <row r="143" spans="1:9" ht="15.75" thickBot="1" x14ac:dyDescent="0.3">
      <c r="A143" s="4" t="s">
        <v>168</v>
      </c>
      <c r="B143" s="4" t="s">
        <v>119</v>
      </c>
      <c r="C143" s="4" t="s">
        <v>120</v>
      </c>
      <c r="D143" s="4" t="s">
        <v>181</v>
      </c>
      <c r="E143" s="4" t="s">
        <v>182</v>
      </c>
      <c r="F143" s="10">
        <v>690.68</v>
      </c>
      <c r="G143" s="10">
        <v>16.77</v>
      </c>
      <c r="H143" s="12"/>
      <c r="I143" s="9">
        <v>707.45</v>
      </c>
    </row>
    <row r="144" spans="1:9" ht="15.75" thickBot="1" x14ac:dyDescent="0.3">
      <c r="A144" s="4" t="s">
        <v>168</v>
      </c>
      <c r="B144" s="4" t="s">
        <v>119</v>
      </c>
      <c r="C144" s="4" t="s">
        <v>120</v>
      </c>
      <c r="D144" s="4" t="s">
        <v>169</v>
      </c>
      <c r="E144" s="4" t="s">
        <v>170</v>
      </c>
      <c r="F144" s="11"/>
      <c r="G144" s="8">
        <v>33.5</v>
      </c>
      <c r="H144" s="8">
        <v>16.75</v>
      </c>
      <c r="I144" s="9">
        <v>50.25</v>
      </c>
    </row>
    <row r="145" spans="1:9" ht="15.75" thickBot="1" x14ac:dyDescent="0.3">
      <c r="A145" s="4" t="s">
        <v>168</v>
      </c>
      <c r="B145" s="4" t="s">
        <v>119</v>
      </c>
      <c r="C145" s="4" t="s">
        <v>120</v>
      </c>
      <c r="D145" s="4" t="s">
        <v>171</v>
      </c>
      <c r="E145" s="4" t="s">
        <v>172</v>
      </c>
      <c r="F145" s="12"/>
      <c r="G145" s="13">
        <v>0</v>
      </c>
      <c r="H145" s="12"/>
      <c r="I145" s="14">
        <v>0</v>
      </c>
    </row>
    <row r="146" spans="1:9" ht="15.75" thickBot="1" x14ac:dyDescent="0.3">
      <c r="A146" s="4" t="s">
        <v>168</v>
      </c>
      <c r="B146" s="4" t="s">
        <v>119</v>
      </c>
      <c r="C146" s="4" t="s">
        <v>120</v>
      </c>
      <c r="D146" s="4" t="s">
        <v>173</v>
      </c>
      <c r="E146" s="4" t="s">
        <v>174</v>
      </c>
      <c r="F146" s="11"/>
      <c r="G146" s="11"/>
      <c r="H146" s="8">
        <v>350.41</v>
      </c>
      <c r="I146" s="9">
        <v>350.41</v>
      </c>
    </row>
    <row r="147" spans="1:9" ht="15.75" thickBot="1" x14ac:dyDescent="0.3">
      <c r="A147" s="4" t="s">
        <v>168</v>
      </c>
      <c r="B147" s="4" t="s">
        <v>119</v>
      </c>
      <c r="C147" s="4" t="s">
        <v>120</v>
      </c>
      <c r="D147" s="4" t="s">
        <v>177</v>
      </c>
      <c r="E147" s="4" t="s">
        <v>178</v>
      </c>
      <c r="F147" s="10">
        <v>402034.52</v>
      </c>
      <c r="G147" s="10">
        <v>278763.12</v>
      </c>
      <c r="H147" s="10">
        <v>300073.11</v>
      </c>
      <c r="I147" s="9">
        <v>980870.75</v>
      </c>
    </row>
    <row r="148" spans="1:9" ht="15.75" thickBot="1" x14ac:dyDescent="0.3">
      <c r="A148" s="4" t="s">
        <v>168</v>
      </c>
      <c r="B148" s="4" t="s">
        <v>119</v>
      </c>
      <c r="C148" s="4" t="s">
        <v>120</v>
      </c>
      <c r="D148" s="4" t="s">
        <v>179</v>
      </c>
      <c r="E148" s="4" t="s">
        <v>180</v>
      </c>
      <c r="F148" s="8">
        <v>179464.57</v>
      </c>
      <c r="G148" s="8">
        <v>177452.41</v>
      </c>
      <c r="H148" s="8">
        <v>179030.66</v>
      </c>
      <c r="I148" s="9">
        <v>535947.64</v>
      </c>
    </row>
    <row r="149" spans="1:9" ht="15.75" thickBot="1" x14ac:dyDescent="0.3">
      <c r="A149" s="4" t="s">
        <v>168</v>
      </c>
      <c r="B149" s="4" t="s">
        <v>119</v>
      </c>
      <c r="C149" s="4" t="s">
        <v>120</v>
      </c>
      <c r="D149" s="4" t="s">
        <v>175</v>
      </c>
      <c r="E149" s="4" t="s">
        <v>176</v>
      </c>
      <c r="F149" s="10">
        <v>60.35</v>
      </c>
      <c r="G149" s="12"/>
      <c r="H149" s="12"/>
      <c r="I149" s="9">
        <v>60.35</v>
      </c>
    </row>
    <row r="150" spans="1:9" ht="15.75" thickBot="1" x14ac:dyDescent="0.3">
      <c r="A150" s="4" t="s">
        <v>168</v>
      </c>
      <c r="B150" s="4" t="s">
        <v>82</v>
      </c>
      <c r="C150" s="4" t="s">
        <v>83</v>
      </c>
      <c r="D150" s="4" t="s">
        <v>179</v>
      </c>
      <c r="E150" s="4" t="s">
        <v>180</v>
      </c>
      <c r="F150" s="11"/>
      <c r="G150" s="11"/>
      <c r="H150" s="8">
        <v>229.6</v>
      </c>
      <c r="I150" s="9">
        <v>229.6</v>
      </c>
    </row>
    <row r="151" spans="1:9" ht="15.75" thickBot="1" x14ac:dyDescent="0.3">
      <c r="A151" s="4" t="s">
        <v>168</v>
      </c>
      <c r="B151" s="4" t="s">
        <v>96</v>
      </c>
      <c r="C151" s="4" t="s">
        <v>97</v>
      </c>
      <c r="D151" s="4" t="s">
        <v>173</v>
      </c>
      <c r="E151" s="4" t="s">
        <v>174</v>
      </c>
      <c r="F151" s="10">
        <v>31.64</v>
      </c>
      <c r="G151" s="12"/>
      <c r="H151" s="12"/>
      <c r="I151" s="9">
        <v>31.64</v>
      </c>
    </row>
    <row r="152" spans="1:9" ht="15.75" thickBot="1" x14ac:dyDescent="0.3">
      <c r="A152" s="4" t="s">
        <v>168</v>
      </c>
      <c r="B152" s="4" t="s">
        <v>96</v>
      </c>
      <c r="C152" s="4" t="s">
        <v>97</v>
      </c>
      <c r="D152" s="4" t="s">
        <v>177</v>
      </c>
      <c r="E152" s="4" t="s">
        <v>178</v>
      </c>
      <c r="F152" s="8">
        <v>745.21</v>
      </c>
      <c r="G152" s="8">
        <v>704.97</v>
      </c>
      <c r="H152" s="11"/>
      <c r="I152" s="9">
        <v>1450.18</v>
      </c>
    </row>
    <row r="153" spans="1:9" ht="15.75" thickBot="1" x14ac:dyDescent="0.3">
      <c r="A153" s="4" t="s">
        <v>168</v>
      </c>
      <c r="B153" s="4" t="s">
        <v>132</v>
      </c>
      <c r="C153" s="4" t="s">
        <v>133</v>
      </c>
      <c r="D153" s="4" t="s">
        <v>175</v>
      </c>
      <c r="E153" s="4" t="s">
        <v>176</v>
      </c>
      <c r="F153" s="12"/>
      <c r="G153" s="12"/>
      <c r="H153" s="10">
        <v>397.2</v>
      </c>
      <c r="I153" s="9">
        <v>397.2</v>
      </c>
    </row>
    <row r="154" spans="1:9" ht="23.25" thickBot="1" x14ac:dyDescent="0.3">
      <c r="A154" s="4" t="s">
        <v>183</v>
      </c>
      <c r="B154" s="4" t="s">
        <v>35</v>
      </c>
      <c r="C154" s="4" t="s">
        <v>36</v>
      </c>
      <c r="D154" s="4" t="s">
        <v>184</v>
      </c>
      <c r="E154" s="4" t="s">
        <v>185</v>
      </c>
      <c r="F154" s="8">
        <v>21.27</v>
      </c>
      <c r="G154" s="11"/>
      <c r="H154" s="11"/>
      <c r="I154" s="9">
        <v>21.27</v>
      </c>
    </row>
    <row r="155" spans="1:9" ht="23.25" thickBot="1" x14ac:dyDescent="0.3">
      <c r="A155" s="4" t="s">
        <v>183</v>
      </c>
      <c r="B155" s="4" t="s">
        <v>166</v>
      </c>
      <c r="C155" s="4" t="s">
        <v>167</v>
      </c>
      <c r="D155" s="4" t="s">
        <v>184</v>
      </c>
      <c r="E155" s="4" t="s">
        <v>185</v>
      </c>
      <c r="F155" s="10">
        <v>1593.92</v>
      </c>
      <c r="G155" s="10">
        <v>1996.52</v>
      </c>
      <c r="H155" s="10">
        <v>1173.57</v>
      </c>
      <c r="I155" s="9">
        <v>4764.01</v>
      </c>
    </row>
    <row r="156" spans="1:9" ht="23.25" thickBot="1" x14ac:dyDescent="0.3">
      <c r="A156" s="4" t="s">
        <v>183</v>
      </c>
      <c r="B156" s="4" t="s">
        <v>166</v>
      </c>
      <c r="C156" s="4" t="s">
        <v>167</v>
      </c>
      <c r="D156" s="4" t="s">
        <v>186</v>
      </c>
      <c r="E156" s="4" t="s">
        <v>185</v>
      </c>
      <c r="F156" s="8">
        <v>52351.43</v>
      </c>
      <c r="G156" s="8">
        <v>45615.49</v>
      </c>
      <c r="H156" s="8">
        <v>51933.42</v>
      </c>
      <c r="I156" s="9">
        <v>149900.34</v>
      </c>
    </row>
    <row r="157" spans="1:9" ht="15.75" thickBot="1" x14ac:dyDescent="0.3">
      <c r="A157" s="4" t="s">
        <v>183</v>
      </c>
      <c r="B157" s="4" t="s">
        <v>187</v>
      </c>
      <c r="C157" s="4" t="s">
        <v>188</v>
      </c>
      <c r="D157" s="4" t="s">
        <v>189</v>
      </c>
      <c r="E157" s="4" t="s">
        <v>190</v>
      </c>
      <c r="F157" s="12"/>
      <c r="G157" s="10">
        <v>8.14</v>
      </c>
      <c r="H157" s="12"/>
      <c r="I157" s="9">
        <v>8.14</v>
      </c>
    </row>
    <row r="158" spans="1:9" ht="23.25" thickBot="1" x14ac:dyDescent="0.3">
      <c r="A158" s="4" t="s">
        <v>183</v>
      </c>
      <c r="B158" s="4" t="s">
        <v>119</v>
      </c>
      <c r="C158" s="4" t="s">
        <v>120</v>
      </c>
      <c r="D158" s="4" t="s">
        <v>191</v>
      </c>
      <c r="E158" s="4" t="s">
        <v>192</v>
      </c>
      <c r="F158" s="11"/>
      <c r="G158" s="8">
        <v>36.92</v>
      </c>
      <c r="H158" s="11"/>
      <c r="I158" s="9">
        <v>36.92</v>
      </c>
    </row>
    <row r="159" spans="1:9" ht="15.75" thickBot="1" x14ac:dyDescent="0.3">
      <c r="A159" s="4" t="s">
        <v>183</v>
      </c>
      <c r="B159" s="4" t="s">
        <v>119</v>
      </c>
      <c r="C159" s="4" t="s">
        <v>120</v>
      </c>
      <c r="D159" s="4" t="s">
        <v>189</v>
      </c>
      <c r="E159" s="4" t="s">
        <v>190</v>
      </c>
      <c r="F159" s="10">
        <v>30116.69</v>
      </c>
      <c r="G159" s="10">
        <v>39214.75</v>
      </c>
      <c r="H159" s="10">
        <v>38152.47</v>
      </c>
      <c r="I159" s="9">
        <v>107483.91</v>
      </c>
    </row>
    <row r="160" spans="1:9" ht="23.25" thickBot="1" x14ac:dyDescent="0.3">
      <c r="A160" s="4" t="s">
        <v>183</v>
      </c>
      <c r="B160" s="4" t="s">
        <v>119</v>
      </c>
      <c r="C160" s="4" t="s">
        <v>120</v>
      </c>
      <c r="D160" s="4" t="s">
        <v>184</v>
      </c>
      <c r="E160" s="4" t="s">
        <v>185</v>
      </c>
      <c r="F160" s="8">
        <v>650297.37</v>
      </c>
      <c r="G160" s="8">
        <v>647008.96</v>
      </c>
      <c r="H160" s="8">
        <v>712536.03</v>
      </c>
      <c r="I160" s="9">
        <v>2009842.36</v>
      </c>
    </row>
    <row r="161" spans="1:9" ht="23.25" thickBot="1" x14ac:dyDescent="0.3">
      <c r="A161" s="4" t="s">
        <v>183</v>
      </c>
      <c r="B161" s="4" t="s">
        <v>119</v>
      </c>
      <c r="C161" s="4" t="s">
        <v>120</v>
      </c>
      <c r="D161" s="4" t="s">
        <v>186</v>
      </c>
      <c r="E161" s="4" t="s">
        <v>185</v>
      </c>
      <c r="F161" s="10">
        <v>37.840000000000003</v>
      </c>
      <c r="G161" s="10">
        <v>180.65</v>
      </c>
      <c r="H161" s="10">
        <v>37.83</v>
      </c>
      <c r="I161" s="9">
        <v>256.32</v>
      </c>
    </row>
    <row r="162" spans="1:9" ht="15.75" thickBot="1" x14ac:dyDescent="0.3">
      <c r="A162" s="4" t="s">
        <v>183</v>
      </c>
      <c r="B162" s="4" t="s">
        <v>119</v>
      </c>
      <c r="C162" s="4" t="s">
        <v>120</v>
      </c>
      <c r="D162" s="4" t="s">
        <v>193</v>
      </c>
      <c r="E162" s="4" t="s">
        <v>194</v>
      </c>
      <c r="F162" s="8">
        <v>237.91</v>
      </c>
      <c r="G162" s="8">
        <v>188.76</v>
      </c>
      <c r="H162" s="8">
        <v>573.24</v>
      </c>
      <c r="I162" s="9">
        <v>999.91</v>
      </c>
    </row>
    <row r="163" spans="1:9" ht="15.75" thickBot="1" x14ac:dyDescent="0.3">
      <c r="A163" s="4" t="s">
        <v>183</v>
      </c>
      <c r="B163" s="4" t="s">
        <v>195</v>
      </c>
      <c r="C163" s="4" t="s">
        <v>196</v>
      </c>
      <c r="D163" s="4" t="s">
        <v>189</v>
      </c>
      <c r="E163" s="4" t="s">
        <v>190</v>
      </c>
      <c r="F163" s="10">
        <v>181540.63</v>
      </c>
      <c r="G163" s="10">
        <v>193075.9</v>
      </c>
      <c r="H163" s="10">
        <v>194696.66</v>
      </c>
      <c r="I163" s="9">
        <v>569313.18999999994</v>
      </c>
    </row>
    <row r="164" spans="1:9" ht="23.25" thickBot="1" x14ac:dyDescent="0.3">
      <c r="A164" s="4" t="s">
        <v>183</v>
      </c>
      <c r="B164" s="4" t="s">
        <v>127</v>
      </c>
      <c r="C164" s="4" t="s">
        <v>128</v>
      </c>
      <c r="D164" s="4" t="s">
        <v>184</v>
      </c>
      <c r="E164" s="4" t="s">
        <v>185</v>
      </c>
      <c r="F164" s="8">
        <v>1670.59</v>
      </c>
      <c r="G164" s="8">
        <v>3380.16</v>
      </c>
      <c r="H164" s="8">
        <v>2125.9</v>
      </c>
      <c r="I164" s="9">
        <v>7176.65</v>
      </c>
    </row>
    <row r="165" spans="1:9" ht="23.25" thickBot="1" x14ac:dyDescent="0.3">
      <c r="A165" s="4" t="s">
        <v>183</v>
      </c>
      <c r="B165" s="4" t="s">
        <v>43</v>
      </c>
      <c r="C165" s="4" t="s">
        <v>44</v>
      </c>
      <c r="D165" s="4" t="s">
        <v>184</v>
      </c>
      <c r="E165" s="4" t="s">
        <v>185</v>
      </c>
      <c r="F165" s="12"/>
      <c r="G165" s="10">
        <v>89.26</v>
      </c>
      <c r="H165" s="10">
        <v>35.700000000000003</v>
      </c>
      <c r="I165" s="9">
        <v>124.96</v>
      </c>
    </row>
    <row r="166" spans="1:9" ht="23.25" thickBot="1" x14ac:dyDescent="0.3">
      <c r="A166" s="4" t="s">
        <v>183</v>
      </c>
      <c r="B166" s="4" t="s">
        <v>96</v>
      </c>
      <c r="C166" s="4" t="s">
        <v>97</v>
      </c>
      <c r="D166" s="4" t="s">
        <v>184</v>
      </c>
      <c r="E166" s="4" t="s">
        <v>185</v>
      </c>
      <c r="F166" s="8">
        <v>11032.2</v>
      </c>
      <c r="G166" s="8">
        <v>21108.3</v>
      </c>
      <c r="H166" s="8">
        <v>20766.060000000001</v>
      </c>
      <c r="I166" s="9">
        <v>52906.559999999998</v>
      </c>
    </row>
    <row r="167" spans="1:9" ht="23.25" thickBot="1" x14ac:dyDescent="0.3">
      <c r="A167" s="4" t="s">
        <v>183</v>
      </c>
      <c r="B167" s="4" t="s">
        <v>132</v>
      </c>
      <c r="C167" s="4" t="s">
        <v>133</v>
      </c>
      <c r="D167" s="4" t="s">
        <v>184</v>
      </c>
      <c r="E167" s="4" t="s">
        <v>185</v>
      </c>
      <c r="F167" s="10">
        <v>2051.7399999999998</v>
      </c>
      <c r="G167" s="10">
        <v>4215.12</v>
      </c>
      <c r="H167" s="10">
        <v>3754.29</v>
      </c>
      <c r="I167" s="9">
        <v>10021.15</v>
      </c>
    </row>
    <row r="168" spans="1:9" ht="15.75" thickBot="1" x14ac:dyDescent="0.3">
      <c r="A168" s="4" t="s">
        <v>183</v>
      </c>
      <c r="B168" s="4" t="s">
        <v>134</v>
      </c>
      <c r="C168" s="4" t="s">
        <v>135</v>
      </c>
      <c r="D168" s="4" t="s">
        <v>189</v>
      </c>
      <c r="E168" s="4" t="s">
        <v>190</v>
      </c>
      <c r="F168" s="8">
        <v>-4791.7299999999996</v>
      </c>
      <c r="G168" s="8">
        <v>15697.29</v>
      </c>
      <c r="H168" s="8">
        <v>-6326.9</v>
      </c>
      <c r="I168" s="9">
        <v>4578.66</v>
      </c>
    </row>
    <row r="169" spans="1:9" ht="23.25" thickBot="1" x14ac:dyDescent="0.3">
      <c r="A169" s="4" t="s">
        <v>183</v>
      </c>
      <c r="B169" s="4" t="s">
        <v>136</v>
      </c>
      <c r="C169" s="4" t="s">
        <v>137</v>
      </c>
      <c r="D169" s="4" t="s">
        <v>184</v>
      </c>
      <c r="E169" s="4" t="s">
        <v>185</v>
      </c>
      <c r="F169" s="10">
        <v>8747.91</v>
      </c>
      <c r="G169" s="10">
        <v>7403.63</v>
      </c>
      <c r="H169" s="10">
        <v>8960.1200000000008</v>
      </c>
      <c r="I169" s="9">
        <v>25111.66</v>
      </c>
    </row>
    <row r="170" spans="1:9" ht="23.25" thickBot="1" x14ac:dyDescent="0.3">
      <c r="A170" s="4" t="s">
        <v>183</v>
      </c>
      <c r="B170" s="4" t="s">
        <v>138</v>
      </c>
      <c r="C170" s="4" t="s">
        <v>139</v>
      </c>
      <c r="D170" s="4" t="s">
        <v>197</v>
      </c>
      <c r="E170" s="4" t="s">
        <v>198</v>
      </c>
      <c r="F170" s="8">
        <v>8420.9599999999991</v>
      </c>
      <c r="G170" s="8">
        <v>7826.45</v>
      </c>
      <c r="H170" s="8">
        <v>8279.5300000000007</v>
      </c>
      <c r="I170" s="9">
        <v>24526.94</v>
      </c>
    </row>
    <row r="171" spans="1:9" ht="23.25" thickBot="1" x14ac:dyDescent="0.3">
      <c r="A171" s="4" t="s">
        <v>199</v>
      </c>
      <c r="B171" s="4" t="s">
        <v>35</v>
      </c>
      <c r="C171" s="4" t="s">
        <v>36</v>
      </c>
      <c r="D171" s="4" t="s">
        <v>200</v>
      </c>
      <c r="E171" s="4" t="s">
        <v>201</v>
      </c>
      <c r="F171" s="10">
        <v>191.08</v>
      </c>
      <c r="G171" s="10">
        <v>581.03</v>
      </c>
      <c r="H171" s="12"/>
      <c r="I171" s="9">
        <v>772.11</v>
      </c>
    </row>
    <row r="172" spans="1:9" ht="15.75" thickBot="1" x14ac:dyDescent="0.3">
      <c r="A172" s="4" t="s">
        <v>199</v>
      </c>
      <c r="B172" s="4" t="s">
        <v>35</v>
      </c>
      <c r="C172" s="4" t="s">
        <v>36</v>
      </c>
      <c r="D172" s="4" t="s">
        <v>202</v>
      </c>
      <c r="E172" s="4" t="s">
        <v>203</v>
      </c>
      <c r="F172" s="8">
        <v>917.62</v>
      </c>
      <c r="G172" s="8">
        <v>535.25</v>
      </c>
      <c r="H172" s="8">
        <v>382.3</v>
      </c>
      <c r="I172" s="9">
        <v>1835.17</v>
      </c>
    </row>
    <row r="173" spans="1:9" ht="15.75" thickBot="1" x14ac:dyDescent="0.3">
      <c r="A173" s="4" t="s">
        <v>199</v>
      </c>
      <c r="B173" s="4" t="s">
        <v>35</v>
      </c>
      <c r="C173" s="4" t="s">
        <v>36</v>
      </c>
      <c r="D173" s="4" t="s">
        <v>204</v>
      </c>
      <c r="E173" s="4" t="s">
        <v>205</v>
      </c>
      <c r="F173" s="10">
        <v>4159.83</v>
      </c>
      <c r="G173" s="10">
        <v>931.38</v>
      </c>
      <c r="H173" s="10">
        <v>8154.66</v>
      </c>
      <c r="I173" s="9">
        <v>13245.87</v>
      </c>
    </row>
    <row r="174" spans="1:9" ht="15.75" thickBot="1" x14ac:dyDescent="0.3">
      <c r="A174" s="4" t="s">
        <v>199</v>
      </c>
      <c r="B174" s="4" t="s">
        <v>35</v>
      </c>
      <c r="C174" s="4" t="s">
        <v>36</v>
      </c>
      <c r="D174" s="4" t="s">
        <v>206</v>
      </c>
      <c r="E174" s="4" t="s">
        <v>207</v>
      </c>
      <c r="F174" s="8">
        <v>5298.92</v>
      </c>
      <c r="G174" s="8">
        <v>1998.82</v>
      </c>
      <c r="H174" s="8">
        <v>7909.18</v>
      </c>
      <c r="I174" s="9">
        <v>15206.92</v>
      </c>
    </row>
    <row r="175" spans="1:9" ht="23.25" thickBot="1" x14ac:dyDescent="0.3">
      <c r="A175" s="4" t="s">
        <v>199</v>
      </c>
      <c r="B175" s="4" t="s">
        <v>35</v>
      </c>
      <c r="C175" s="4" t="s">
        <v>36</v>
      </c>
      <c r="D175" s="4" t="s">
        <v>208</v>
      </c>
      <c r="E175" s="4" t="s">
        <v>209</v>
      </c>
      <c r="F175" s="10">
        <v>229.42</v>
      </c>
      <c r="G175" s="12"/>
      <c r="H175" s="10">
        <v>2764.38</v>
      </c>
      <c r="I175" s="9">
        <v>2993.8</v>
      </c>
    </row>
    <row r="176" spans="1:9" ht="15.75" thickBot="1" x14ac:dyDescent="0.3">
      <c r="A176" s="4" t="s">
        <v>199</v>
      </c>
      <c r="B176" s="4" t="s">
        <v>35</v>
      </c>
      <c r="C176" s="4" t="s">
        <v>36</v>
      </c>
      <c r="D176" s="4" t="s">
        <v>210</v>
      </c>
      <c r="E176" s="4" t="s">
        <v>211</v>
      </c>
      <c r="F176" s="8">
        <v>1776.84</v>
      </c>
      <c r="G176" s="8">
        <v>3257.16</v>
      </c>
      <c r="H176" s="8">
        <v>1110.29</v>
      </c>
      <c r="I176" s="9">
        <v>6144.29</v>
      </c>
    </row>
    <row r="177" spans="1:9" ht="15.75" thickBot="1" x14ac:dyDescent="0.3">
      <c r="A177" s="4" t="s">
        <v>199</v>
      </c>
      <c r="B177" s="4" t="s">
        <v>35</v>
      </c>
      <c r="C177" s="4" t="s">
        <v>36</v>
      </c>
      <c r="D177" s="4" t="s">
        <v>212</v>
      </c>
      <c r="E177" s="4" t="s">
        <v>213</v>
      </c>
      <c r="F177" s="10">
        <v>255.42</v>
      </c>
      <c r="G177" s="10">
        <v>12713.55</v>
      </c>
      <c r="H177" s="10">
        <v>6588.07</v>
      </c>
      <c r="I177" s="9">
        <v>19557.04</v>
      </c>
    </row>
    <row r="178" spans="1:9" ht="15.75" thickBot="1" x14ac:dyDescent="0.3">
      <c r="A178" s="4" t="s">
        <v>199</v>
      </c>
      <c r="B178" s="4" t="s">
        <v>35</v>
      </c>
      <c r="C178" s="4" t="s">
        <v>36</v>
      </c>
      <c r="D178" s="4" t="s">
        <v>214</v>
      </c>
      <c r="E178" s="4" t="s">
        <v>215</v>
      </c>
      <c r="F178" s="8">
        <v>665.07</v>
      </c>
      <c r="G178" s="8">
        <v>797.6</v>
      </c>
      <c r="H178" s="8">
        <v>3187.98</v>
      </c>
      <c r="I178" s="9">
        <v>4650.6499999999996</v>
      </c>
    </row>
    <row r="179" spans="1:9" ht="23.25" thickBot="1" x14ac:dyDescent="0.3">
      <c r="A179" s="4" t="s">
        <v>199</v>
      </c>
      <c r="B179" s="4" t="s">
        <v>166</v>
      </c>
      <c r="C179" s="4" t="s">
        <v>167</v>
      </c>
      <c r="D179" s="4" t="s">
        <v>200</v>
      </c>
      <c r="E179" s="4" t="s">
        <v>201</v>
      </c>
      <c r="F179" s="12"/>
      <c r="G179" s="12"/>
      <c r="H179" s="10">
        <v>244.97</v>
      </c>
      <c r="I179" s="9">
        <v>244.97</v>
      </c>
    </row>
    <row r="180" spans="1:9" ht="15.75" thickBot="1" x14ac:dyDescent="0.3">
      <c r="A180" s="4" t="s">
        <v>199</v>
      </c>
      <c r="B180" s="4" t="s">
        <v>166</v>
      </c>
      <c r="C180" s="4" t="s">
        <v>167</v>
      </c>
      <c r="D180" s="4" t="s">
        <v>202</v>
      </c>
      <c r="E180" s="4" t="s">
        <v>203</v>
      </c>
      <c r="F180" s="8">
        <v>2452.1</v>
      </c>
      <c r="G180" s="8">
        <v>2469.39</v>
      </c>
      <c r="H180" s="8">
        <v>1698.86</v>
      </c>
      <c r="I180" s="9">
        <v>6620.35</v>
      </c>
    </row>
    <row r="181" spans="1:9" ht="15.75" thickBot="1" x14ac:dyDescent="0.3">
      <c r="A181" s="4" t="s">
        <v>199</v>
      </c>
      <c r="B181" s="4" t="s">
        <v>166</v>
      </c>
      <c r="C181" s="4" t="s">
        <v>167</v>
      </c>
      <c r="D181" s="4" t="s">
        <v>204</v>
      </c>
      <c r="E181" s="4" t="s">
        <v>205</v>
      </c>
      <c r="F181" s="10">
        <v>1401.2</v>
      </c>
      <c r="G181" s="10">
        <v>490.42</v>
      </c>
      <c r="H181" s="13">
        <v>0</v>
      </c>
      <c r="I181" s="9">
        <v>1891.62</v>
      </c>
    </row>
    <row r="182" spans="1:9" ht="23.25" thickBot="1" x14ac:dyDescent="0.3">
      <c r="A182" s="4" t="s">
        <v>199</v>
      </c>
      <c r="B182" s="4" t="s">
        <v>166</v>
      </c>
      <c r="C182" s="4" t="s">
        <v>167</v>
      </c>
      <c r="D182" s="4" t="s">
        <v>208</v>
      </c>
      <c r="E182" s="4" t="s">
        <v>209</v>
      </c>
      <c r="F182" s="11"/>
      <c r="G182" s="8">
        <v>1400.92</v>
      </c>
      <c r="H182" s="8">
        <v>1348.52</v>
      </c>
      <c r="I182" s="9">
        <v>2749.44</v>
      </c>
    </row>
    <row r="183" spans="1:9" ht="15.75" thickBot="1" x14ac:dyDescent="0.3">
      <c r="A183" s="4" t="s">
        <v>199</v>
      </c>
      <c r="B183" s="4" t="s">
        <v>216</v>
      </c>
      <c r="C183" s="4" t="s">
        <v>217</v>
      </c>
      <c r="D183" s="4" t="s">
        <v>202</v>
      </c>
      <c r="E183" s="4" t="s">
        <v>203</v>
      </c>
      <c r="F183" s="10">
        <v>374.56</v>
      </c>
      <c r="G183" s="10">
        <v>291.32</v>
      </c>
      <c r="H183" s="10">
        <v>235.84</v>
      </c>
      <c r="I183" s="9">
        <v>901.72</v>
      </c>
    </row>
    <row r="184" spans="1:9" ht="15.75" thickBot="1" x14ac:dyDescent="0.3">
      <c r="A184" s="4" t="s">
        <v>199</v>
      </c>
      <c r="B184" s="4" t="s">
        <v>26</v>
      </c>
      <c r="C184" s="4" t="s">
        <v>27</v>
      </c>
      <c r="D184" s="4" t="s">
        <v>202</v>
      </c>
      <c r="E184" s="4" t="s">
        <v>203</v>
      </c>
      <c r="F184" s="8">
        <v>374.04</v>
      </c>
      <c r="G184" s="8">
        <v>1059.3599999999999</v>
      </c>
      <c r="H184" s="8">
        <v>46.71</v>
      </c>
      <c r="I184" s="9">
        <v>1480.11</v>
      </c>
    </row>
    <row r="185" spans="1:9" ht="15.75" thickBot="1" x14ac:dyDescent="0.3">
      <c r="A185" s="4" t="s">
        <v>199</v>
      </c>
      <c r="B185" s="4" t="s">
        <v>218</v>
      </c>
      <c r="C185" s="4" t="s">
        <v>219</v>
      </c>
      <c r="D185" s="4" t="s">
        <v>204</v>
      </c>
      <c r="E185" s="4" t="s">
        <v>205</v>
      </c>
      <c r="F185" s="12"/>
      <c r="G185" s="10">
        <v>1038.74</v>
      </c>
      <c r="H185" s="10">
        <v>-0.06</v>
      </c>
      <c r="I185" s="9">
        <v>1038.68</v>
      </c>
    </row>
    <row r="186" spans="1:9" ht="23.25" thickBot="1" x14ac:dyDescent="0.3">
      <c r="A186" s="4" t="s">
        <v>199</v>
      </c>
      <c r="B186" s="4" t="s">
        <v>218</v>
      </c>
      <c r="C186" s="4" t="s">
        <v>219</v>
      </c>
      <c r="D186" s="4" t="s">
        <v>208</v>
      </c>
      <c r="E186" s="4" t="s">
        <v>209</v>
      </c>
      <c r="F186" s="11"/>
      <c r="G186" s="8">
        <v>1905.18</v>
      </c>
      <c r="H186" s="15">
        <v>0</v>
      </c>
      <c r="I186" s="9">
        <v>1905.18</v>
      </c>
    </row>
    <row r="187" spans="1:9" ht="15.75" thickBot="1" x14ac:dyDescent="0.3">
      <c r="A187" s="4" t="s">
        <v>199</v>
      </c>
      <c r="B187" s="4" t="s">
        <v>187</v>
      </c>
      <c r="C187" s="4" t="s">
        <v>188</v>
      </c>
      <c r="D187" s="4" t="s">
        <v>202</v>
      </c>
      <c r="E187" s="4" t="s">
        <v>203</v>
      </c>
      <c r="F187" s="10">
        <v>58.81</v>
      </c>
      <c r="G187" s="12"/>
      <c r="H187" s="10">
        <v>29.41</v>
      </c>
      <c r="I187" s="9">
        <v>88.22</v>
      </c>
    </row>
    <row r="188" spans="1:9" ht="15.75" thickBot="1" x14ac:dyDescent="0.3">
      <c r="A188" s="4" t="s">
        <v>199</v>
      </c>
      <c r="B188" s="4" t="s">
        <v>119</v>
      </c>
      <c r="C188" s="4" t="s">
        <v>120</v>
      </c>
      <c r="D188" s="4" t="s">
        <v>202</v>
      </c>
      <c r="E188" s="4" t="s">
        <v>203</v>
      </c>
      <c r="F188" s="8">
        <v>1460.1</v>
      </c>
      <c r="G188" s="8">
        <v>380.27</v>
      </c>
      <c r="H188" s="8">
        <v>508.7</v>
      </c>
      <c r="I188" s="9">
        <v>2349.0700000000002</v>
      </c>
    </row>
    <row r="189" spans="1:9" ht="15.75" thickBot="1" x14ac:dyDescent="0.3">
      <c r="A189" s="4" t="s">
        <v>199</v>
      </c>
      <c r="B189" s="4" t="s">
        <v>119</v>
      </c>
      <c r="C189" s="4" t="s">
        <v>120</v>
      </c>
      <c r="D189" s="4" t="s">
        <v>204</v>
      </c>
      <c r="E189" s="4" t="s">
        <v>205</v>
      </c>
      <c r="F189" s="10">
        <v>14088.58</v>
      </c>
      <c r="G189" s="10">
        <v>4528.9799999999996</v>
      </c>
      <c r="H189" s="10">
        <v>54350.65</v>
      </c>
      <c r="I189" s="9">
        <v>72968.210000000006</v>
      </c>
    </row>
    <row r="190" spans="1:9" ht="15.75" thickBot="1" x14ac:dyDescent="0.3">
      <c r="A190" s="4" t="s">
        <v>199</v>
      </c>
      <c r="B190" s="4" t="s">
        <v>119</v>
      </c>
      <c r="C190" s="4" t="s">
        <v>120</v>
      </c>
      <c r="D190" s="4" t="s">
        <v>206</v>
      </c>
      <c r="E190" s="4" t="s">
        <v>207</v>
      </c>
      <c r="F190" s="8">
        <v>561.75</v>
      </c>
      <c r="G190" s="8">
        <v>144.44999999999999</v>
      </c>
      <c r="H190" s="11"/>
      <c r="I190" s="9">
        <v>706.2</v>
      </c>
    </row>
    <row r="191" spans="1:9" ht="23.25" thickBot="1" x14ac:dyDescent="0.3">
      <c r="A191" s="4" t="s">
        <v>199</v>
      </c>
      <c r="B191" s="4" t="s">
        <v>119</v>
      </c>
      <c r="C191" s="4" t="s">
        <v>120</v>
      </c>
      <c r="D191" s="4" t="s">
        <v>208</v>
      </c>
      <c r="E191" s="4" t="s">
        <v>209</v>
      </c>
      <c r="F191" s="10">
        <v>1444.48</v>
      </c>
      <c r="G191" s="10">
        <v>378.77</v>
      </c>
      <c r="H191" s="10">
        <v>30233.88</v>
      </c>
      <c r="I191" s="9">
        <v>32057.13</v>
      </c>
    </row>
    <row r="192" spans="1:9" ht="15.75" thickBot="1" x14ac:dyDescent="0.3">
      <c r="A192" s="4" t="s">
        <v>199</v>
      </c>
      <c r="B192" s="4" t="s">
        <v>119</v>
      </c>
      <c r="C192" s="4" t="s">
        <v>120</v>
      </c>
      <c r="D192" s="4" t="s">
        <v>210</v>
      </c>
      <c r="E192" s="4" t="s">
        <v>211</v>
      </c>
      <c r="F192" s="8">
        <v>3118.26</v>
      </c>
      <c r="G192" s="8">
        <v>3987</v>
      </c>
      <c r="H192" s="8">
        <v>2631.91</v>
      </c>
      <c r="I192" s="9">
        <v>9737.17</v>
      </c>
    </row>
    <row r="193" spans="1:9" ht="15.75" thickBot="1" x14ac:dyDescent="0.3">
      <c r="A193" s="4" t="s">
        <v>199</v>
      </c>
      <c r="B193" s="4" t="s">
        <v>119</v>
      </c>
      <c r="C193" s="4" t="s">
        <v>120</v>
      </c>
      <c r="D193" s="4" t="s">
        <v>212</v>
      </c>
      <c r="E193" s="4" t="s">
        <v>213</v>
      </c>
      <c r="F193" s="12"/>
      <c r="G193" s="10">
        <v>17.45</v>
      </c>
      <c r="H193" s="12"/>
      <c r="I193" s="9">
        <v>17.45</v>
      </c>
    </row>
    <row r="194" spans="1:9" ht="15.75" thickBot="1" x14ac:dyDescent="0.3">
      <c r="A194" s="4" t="s">
        <v>199</v>
      </c>
      <c r="B194" s="4" t="s">
        <v>119</v>
      </c>
      <c r="C194" s="4" t="s">
        <v>120</v>
      </c>
      <c r="D194" s="4" t="s">
        <v>220</v>
      </c>
      <c r="E194" s="4" t="s">
        <v>221</v>
      </c>
      <c r="F194" s="8">
        <v>329.77</v>
      </c>
      <c r="G194" s="8">
        <v>3701.98</v>
      </c>
      <c r="H194" s="8">
        <v>849.99</v>
      </c>
      <c r="I194" s="9">
        <v>4881.74</v>
      </c>
    </row>
    <row r="195" spans="1:9" ht="15.75" thickBot="1" x14ac:dyDescent="0.3">
      <c r="A195" s="4" t="s">
        <v>199</v>
      </c>
      <c r="B195" s="4" t="s">
        <v>82</v>
      </c>
      <c r="C195" s="4" t="s">
        <v>83</v>
      </c>
      <c r="D195" s="4" t="s">
        <v>204</v>
      </c>
      <c r="E195" s="4" t="s">
        <v>205</v>
      </c>
      <c r="F195" s="12"/>
      <c r="G195" s="10">
        <v>16454.580000000002</v>
      </c>
      <c r="H195" s="10">
        <v>1364.39</v>
      </c>
      <c r="I195" s="9">
        <v>17818.97</v>
      </c>
    </row>
    <row r="196" spans="1:9" ht="15.75" thickBot="1" x14ac:dyDescent="0.3">
      <c r="A196" s="4" t="s">
        <v>199</v>
      </c>
      <c r="B196" s="4" t="s">
        <v>82</v>
      </c>
      <c r="C196" s="4" t="s">
        <v>83</v>
      </c>
      <c r="D196" s="4" t="s">
        <v>206</v>
      </c>
      <c r="E196" s="4" t="s">
        <v>207</v>
      </c>
      <c r="F196" s="8">
        <v>543.87</v>
      </c>
      <c r="G196" s="8">
        <v>271.94</v>
      </c>
      <c r="H196" s="11"/>
      <c r="I196" s="9">
        <v>815.81</v>
      </c>
    </row>
    <row r="197" spans="1:9" ht="23.25" thickBot="1" x14ac:dyDescent="0.3">
      <c r="A197" s="4" t="s">
        <v>199</v>
      </c>
      <c r="B197" s="4" t="s">
        <v>82</v>
      </c>
      <c r="C197" s="4" t="s">
        <v>83</v>
      </c>
      <c r="D197" s="4" t="s">
        <v>208</v>
      </c>
      <c r="E197" s="4" t="s">
        <v>209</v>
      </c>
      <c r="F197" s="10">
        <v>619.34</v>
      </c>
      <c r="G197" s="10">
        <v>3724.41</v>
      </c>
      <c r="H197" s="12"/>
      <c r="I197" s="9">
        <v>4343.75</v>
      </c>
    </row>
    <row r="198" spans="1:9" ht="15.75" thickBot="1" x14ac:dyDescent="0.3">
      <c r="A198" s="4" t="s">
        <v>199</v>
      </c>
      <c r="B198" s="4" t="s">
        <v>82</v>
      </c>
      <c r="C198" s="4" t="s">
        <v>83</v>
      </c>
      <c r="D198" s="4" t="s">
        <v>210</v>
      </c>
      <c r="E198" s="4" t="s">
        <v>211</v>
      </c>
      <c r="F198" s="8">
        <v>407.9</v>
      </c>
      <c r="G198" s="8">
        <v>76.47</v>
      </c>
      <c r="H198" s="8">
        <v>648.54</v>
      </c>
      <c r="I198" s="9">
        <v>1132.9100000000001</v>
      </c>
    </row>
    <row r="199" spans="1:9" ht="15.75" thickBot="1" x14ac:dyDescent="0.3">
      <c r="A199" s="4" t="s">
        <v>199</v>
      </c>
      <c r="B199" s="4" t="s">
        <v>127</v>
      </c>
      <c r="C199" s="4" t="s">
        <v>128</v>
      </c>
      <c r="D199" s="4" t="s">
        <v>204</v>
      </c>
      <c r="E199" s="4" t="s">
        <v>205</v>
      </c>
      <c r="F199" s="12"/>
      <c r="G199" s="10">
        <v>340.87</v>
      </c>
      <c r="H199" s="10">
        <v>2476.13</v>
      </c>
      <c r="I199" s="9">
        <v>2817</v>
      </c>
    </row>
    <row r="200" spans="1:9" ht="15.75" thickBot="1" x14ac:dyDescent="0.3">
      <c r="A200" s="4" t="s">
        <v>199</v>
      </c>
      <c r="B200" s="4" t="s">
        <v>127</v>
      </c>
      <c r="C200" s="4" t="s">
        <v>128</v>
      </c>
      <c r="D200" s="4" t="s">
        <v>222</v>
      </c>
      <c r="E200" s="4" t="s">
        <v>223</v>
      </c>
      <c r="F200" s="8">
        <v>-413.54</v>
      </c>
      <c r="G200" s="8">
        <v>-623.04</v>
      </c>
      <c r="H200" s="8">
        <v>-475.55</v>
      </c>
      <c r="I200" s="9">
        <v>-1512.13</v>
      </c>
    </row>
    <row r="201" spans="1:9" ht="23.25" thickBot="1" x14ac:dyDescent="0.3">
      <c r="A201" s="4" t="s">
        <v>199</v>
      </c>
      <c r="B201" s="4" t="s">
        <v>127</v>
      </c>
      <c r="C201" s="4" t="s">
        <v>128</v>
      </c>
      <c r="D201" s="4" t="s">
        <v>208</v>
      </c>
      <c r="E201" s="4" t="s">
        <v>209</v>
      </c>
      <c r="F201" s="12"/>
      <c r="G201" s="10">
        <v>611.24</v>
      </c>
      <c r="H201" s="12"/>
      <c r="I201" s="9">
        <v>611.24</v>
      </c>
    </row>
    <row r="202" spans="1:9" ht="15.75" thickBot="1" x14ac:dyDescent="0.3">
      <c r="A202" s="4" t="s">
        <v>199</v>
      </c>
      <c r="B202" s="4" t="s">
        <v>127</v>
      </c>
      <c r="C202" s="4" t="s">
        <v>128</v>
      </c>
      <c r="D202" s="4" t="s">
        <v>210</v>
      </c>
      <c r="E202" s="4" t="s">
        <v>211</v>
      </c>
      <c r="F202" s="8">
        <v>643.70000000000005</v>
      </c>
      <c r="G202" s="8">
        <v>713.09</v>
      </c>
      <c r="H202" s="8">
        <v>612.48</v>
      </c>
      <c r="I202" s="9">
        <v>1969.27</v>
      </c>
    </row>
    <row r="203" spans="1:9" ht="15.75" thickBot="1" x14ac:dyDescent="0.3">
      <c r="A203" s="4" t="s">
        <v>199</v>
      </c>
      <c r="B203" s="4" t="s">
        <v>43</v>
      </c>
      <c r="C203" s="4" t="s">
        <v>44</v>
      </c>
      <c r="D203" s="4" t="s">
        <v>202</v>
      </c>
      <c r="E203" s="4" t="s">
        <v>203</v>
      </c>
      <c r="F203" s="10">
        <v>771.1</v>
      </c>
      <c r="G203" s="10">
        <v>521.83000000000004</v>
      </c>
      <c r="H203" s="10">
        <v>514.30999999999995</v>
      </c>
      <c r="I203" s="9">
        <v>1807.24</v>
      </c>
    </row>
    <row r="204" spans="1:9" ht="15.75" thickBot="1" x14ac:dyDescent="0.3">
      <c r="A204" s="4" t="s">
        <v>199</v>
      </c>
      <c r="B204" s="4" t="s">
        <v>43</v>
      </c>
      <c r="C204" s="4" t="s">
        <v>44</v>
      </c>
      <c r="D204" s="4" t="s">
        <v>204</v>
      </c>
      <c r="E204" s="4" t="s">
        <v>205</v>
      </c>
      <c r="F204" s="8">
        <v>450.53</v>
      </c>
      <c r="G204" s="8">
        <v>2347.19</v>
      </c>
      <c r="H204" s="8">
        <v>2842.84</v>
      </c>
      <c r="I204" s="9">
        <v>5640.56</v>
      </c>
    </row>
    <row r="205" spans="1:9" ht="15.75" thickBot="1" x14ac:dyDescent="0.3">
      <c r="A205" s="4" t="s">
        <v>199</v>
      </c>
      <c r="B205" s="4" t="s">
        <v>43</v>
      </c>
      <c r="C205" s="4" t="s">
        <v>44</v>
      </c>
      <c r="D205" s="4" t="s">
        <v>206</v>
      </c>
      <c r="E205" s="4" t="s">
        <v>207</v>
      </c>
      <c r="F205" s="10">
        <v>272.2</v>
      </c>
      <c r="G205" s="12"/>
      <c r="H205" s="12"/>
      <c r="I205" s="9">
        <v>272.2</v>
      </c>
    </row>
    <row r="206" spans="1:9" ht="23.25" thickBot="1" x14ac:dyDescent="0.3">
      <c r="A206" s="4" t="s">
        <v>199</v>
      </c>
      <c r="B206" s="4" t="s">
        <v>43</v>
      </c>
      <c r="C206" s="4" t="s">
        <v>44</v>
      </c>
      <c r="D206" s="4" t="s">
        <v>208</v>
      </c>
      <c r="E206" s="4" t="s">
        <v>209</v>
      </c>
      <c r="F206" s="11"/>
      <c r="G206" s="8">
        <v>9604.5400000000009</v>
      </c>
      <c r="H206" s="8">
        <v>256.8</v>
      </c>
      <c r="I206" s="9">
        <v>9861.34</v>
      </c>
    </row>
    <row r="207" spans="1:9" ht="15.75" thickBot="1" x14ac:dyDescent="0.3">
      <c r="A207" s="4" t="s">
        <v>199</v>
      </c>
      <c r="B207" s="4" t="s">
        <v>43</v>
      </c>
      <c r="C207" s="4" t="s">
        <v>44</v>
      </c>
      <c r="D207" s="4" t="s">
        <v>210</v>
      </c>
      <c r="E207" s="4" t="s">
        <v>211</v>
      </c>
      <c r="F207" s="10">
        <v>1025.6099999999999</v>
      </c>
      <c r="G207" s="10">
        <v>1073.6500000000001</v>
      </c>
      <c r="H207" s="10">
        <v>340.5</v>
      </c>
      <c r="I207" s="9">
        <v>2439.7600000000002</v>
      </c>
    </row>
    <row r="208" spans="1:9" ht="15.75" thickBot="1" x14ac:dyDescent="0.3">
      <c r="A208" s="4" t="s">
        <v>199</v>
      </c>
      <c r="B208" s="4" t="s">
        <v>43</v>
      </c>
      <c r="C208" s="4" t="s">
        <v>44</v>
      </c>
      <c r="D208" s="4" t="s">
        <v>214</v>
      </c>
      <c r="E208" s="4" t="s">
        <v>215</v>
      </c>
      <c r="F208" s="11"/>
      <c r="G208" s="8">
        <v>374.18</v>
      </c>
      <c r="H208" s="11"/>
      <c r="I208" s="9">
        <v>374.18</v>
      </c>
    </row>
    <row r="209" spans="1:9" ht="23.25" thickBot="1" x14ac:dyDescent="0.3">
      <c r="A209" s="4" t="s">
        <v>199</v>
      </c>
      <c r="B209" s="4" t="s">
        <v>96</v>
      </c>
      <c r="C209" s="4" t="s">
        <v>97</v>
      </c>
      <c r="D209" s="4" t="s">
        <v>200</v>
      </c>
      <c r="E209" s="4" t="s">
        <v>201</v>
      </c>
      <c r="F209" s="12"/>
      <c r="G209" s="10">
        <v>121.13</v>
      </c>
      <c r="H209" s="12"/>
      <c r="I209" s="9">
        <v>121.13</v>
      </c>
    </row>
    <row r="210" spans="1:9" ht="15.75" thickBot="1" x14ac:dyDescent="0.3">
      <c r="A210" s="4" t="s">
        <v>199</v>
      </c>
      <c r="B210" s="4" t="s">
        <v>96</v>
      </c>
      <c r="C210" s="4" t="s">
        <v>97</v>
      </c>
      <c r="D210" s="4" t="s">
        <v>202</v>
      </c>
      <c r="E210" s="4" t="s">
        <v>203</v>
      </c>
      <c r="F210" s="8">
        <v>1756.45</v>
      </c>
      <c r="G210" s="8">
        <v>2562.09</v>
      </c>
      <c r="H210" s="8">
        <v>1574.85</v>
      </c>
      <c r="I210" s="9">
        <v>5893.39</v>
      </c>
    </row>
    <row r="211" spans="1:9" ht="15.75" thickBot="1" x14ac:dyDescent="0.3">
      <c r="A211" s="4" t="s">
        <v>199</v>
      </c>
      <c r="B211" s="4" t="s">
        <v>96</v>
      </c>
      <c r="C211" s="4" t="s">
        <v>97</v>
      </c>
      <c r="D211" s="4" t="s">
        <v>204</v>
      </c>
      <c r="E211" s="4" t="s">
        <v>205</v>
      </c>
      <c r="F211" s="10">
        <v>2810.74</v>
      </c>
      <c r="G211" s="10">
        <v>3339.81</v>
      </c>
      <c r="H211" s="10">
        <v>7993.35</v>
      </c>
      <c r="I211" s="9">
        <v>14143.9</v>
      </c>
    </row>
    <row r="212" spans="1:9" ht="15.75" thickBot="1" x14ac:dyDescent="0.3">
      <c r="A212" s="4" t="s">
        <v>199</v>
      </c>
      <c r="B212" s="4" t="s">
        <v>96</v>
      </c>
      <c r="C212" s="4" t="s">
        <v>97</v>
      </c>
      <c r="D212" s="4" t="s">
        <v>222</v>
      </c>
      <c r="E212" s="4" t="s">
        <v>223</v>
      </c>
      <c r="F212" s="8">
        <v>3574.05</v>
      </c>
      <c r="G212" s="8">
        <v>-1197.45</v>
      </c>
      <c r="H212" s="8">
        <v>1994.47</v>
      </c>
      <c r="I212" s="9">
        <v>4371.07</v>
      </c>
    </row>
    <row r="213" spans="1:9" ht="23.25" thickBot="1" x14ac:dyDescent="0.3">
      <c r="A213" s="4" t="s">
        <v>199</v>
      </c>
      <c r="B213" s="4" t="s">
        <v>96</v>
      </c>
      <c r="C213" s="4" t="s">
        <v>97</v>
      </c>
      <c r="D213" s="4" t="s">
        <v>208</v>
      </c>
      <c r="E213" s="4" t="s">
        <v>209</v>
      </c>
      <c r="F213" s="10">
        <v>5891.95</v>
      </c>
      <c r="G213" s="10">
        <v>1178.75</v>
      </c>
      <c r="H213" s="10">
        <v>4072.02</v>
      </c>
      <c r="I213" s="9">
        <v>11142.72</v>
      </c>
    </row>
    <row r="214" spans="1:9" ht="15.75" thickBot="1" x14ac:dyDescent="0.3">
      <c r="A214" s="4" t="s">
        <v>199</v>
      </c>
      <c r="B214" s="4" t="s">
        <v>96</v>
      </c>
      <c r="C214" s="4" t="s">
        <v>97</v>
      </c>
      <c r="D214" s="4" t="s">
        <v>210</v>
      </c>
      <c r="E214" s="4" t="s">
        <v>211</v>
      </c>
      <c r="F214" s="8">
        <v>4279.97</v>
      </c>
      <c r="G214" s="8">
        <v>7505.54</v>
      </c>
      <c r="H214" s="8">
        <v>5095.21</v>
      </c>
      <c r="I214" s="9">
        <v>16880.72</v>
      </c>
    </row>
    <row r="215" spans="1:9" ht="15.75" thickBot="1" x14ac:dyDescent="0.3">
      <c r="A215" s="4" t="s">
        <v>199</v>
      </c>
      <c r="B215" s="4" t="s">
        <v>96</v>
      </c>
      <c r="C215" s="4" t="s">
        <v>97</v>
      </c>
      <c r="D215" s="4" t="s">
        <v>212</v>
      </c>
      <c r="E215" s="4" t="s">
        <v>213</v>
      </c>
      <c r="F215" s="10">
        <v>165.06</v>
      </c>
      <c r="G215" s="12"/>
      <c r="H215" s="12"/>
      <c r="I215" s="9">
        <v>165.06</v>
      </c>
    </row>
    <row r="216" spans="1:9" ht="15.75" thickBot="1" x14ac:dyDescent="0.3">
      <c r="A216" s="4" t="s">
        <v>199</v>
      </c>
      <c r="B216" s="4" t="s">
        <v>96</v>
      </c>
      <c r="C216" s="4" t="s">
        <v>97</v>
      </c>
      <c r="D216" s="4" t="s">
        <v>214</v>
      </c>
      <c r="E216" s="4" t="s">
        <v>215</v>
      </c>
      <c r="F216" s="8">
        <v>1304.31</v>
      </c>
      <c r="G216" s="8">
        <v>756.45</v>
      </c>
      <c r="H216" s="8">
        <v>160.5</v>
      </c>
      <c r="I216" s="9">
        <v>2221.2600000000002</v>
      </c>
    </row>
    <row r="217" spans="1:9" ht="23.25" thickBot="1" x14ac:dyDescent="0.3">
      <c r="A217" s="4" t="s">
        <v>199</v>
      </c>
      <c r="B217" s="4" t="s">
        <v>132</v>
      </c>
      <c r="C217" s="4" t="s">
        <v>133</v>
      </c>
      <c r="D217" s="4" t="s">
        <v>200</v>
      </c>
      <c r="E217" s="4" t="s">
        <v>201</v>
      </c>
      <c r="F217" s="12"/>
      <c r="G217" s="10">
        <v>140.12</v>
      </c>
      <c r="H217" s="12"/>
      <c r="I217" s="9">
        <v>140.12</v>
      </c>
    </row>
    <row r="218" spans="1:9" ht="15.75" thickBot="1" x14ac:dyDescent="0.3">
      <c r="A218" s="4" t="s">
        <v>199</v>
      </c>
      <c r="B218" s="4" t="s">
        <v>132</v>
      </c>
      <c r="C218" s="4" t="s">
        <v>133</v>
      </c>
      <c r="D218" s="4" t="s">
        <v>202</v>
      </c>
      <c r="E218" s="4" t="s">
        <v>203</v>
      </c>
      <c r="F218" s="8">
        <v>132.4</v>
      </c>
      <c r="G218" s="8">
        <v>-132.4</v>
      </c>
      <c r="H218" s="11"/>
      <c r="I218" s="14">
        <v>0</v>
      </c>
    </row>
    <row r="219" spans="1:9" ht="15.75" thickBot="1" x14ac:dyDescent="0.3">
      <c r="A219" s="4" t="s">
        <v>199</v>
      </c>
      <c r="B219" s="4" t="s">
        <v>132</v>
      </c>
      <c r="C219" s="4" t="s">
        <v>133</v>
      </c>
      <c r="D219" s="4" t="s">
        <v>204</v>
      </c>
      <c r="E219" s="4" t="s">
        <v>205</v>
      </c>
      <c r="F219" s="10">
        <v>436.38</v>
      </c>
      <c r="G219" s="10">
        <v>2713.74</v>
      </c>
      <c r="H219" s="10">
        <v>1519.6</v>
      </c>
      <c r="I219" s="9">
        <v>4669.72</v>
      </c>
    </row>
    <row r="220" spans="1:9" ht="15.75" thickBot="1" x14ac:dyDescent="0.3">
      <c r="A220" s="4" t="s">
        <v>199</v>
      </c>
      <c r="B220" s="4" t="s">
        <v>132</v>
      </c>
      <c r="C220" s="4" t="s">
        <v>133</v>
      </c>
      <c r="D220" s="4" t="s">
        <v>206</v>
      </c>
      <c r="E220" s="4" t="s">
        <v>207</v>
      </c>
      <c r="F220" s="8">
        <v>264.8</v>
      </c>
      <c r="G220" s="8">
        <v>202.46</v>
      </c>
      <c r="H220" s="8">
        <v>132.4</v>
      </c>
      <c r="I220" s="9">
        <v>599.66</v>
      </c>
    </row>
    <row r="221" spans="1:9" ht="23.25" thickBot="1" x14ac:dyDescent="0.3">
      <c r="A221" s="4" t="s">
        <v>199</v>
      </c>
      <c r="B221" s="4" t="s">
        <v>132</v>
      </c>
      <c r="C221" s="4" t="s">
        <v>133</v>
      </c>
      <c r="D221" s="4" t="s">
        <v>208</v>
      </c>
      <c r="E221" s="4" t="s">
        <v>209</v>
      </c>
      <c r="F221" s="10">
        <v>124.68</v>
      </c>
      <c r="G221" s="12"/>
      <c r="H221" s="12"/>
      <c r="I221" s="9">
        <v>124.68</v>
      </c>
    </row>
    <row r="222" spans="1:9" ht="15.75" thickBot="1" x14ac:dyDescent="0.3">
      <c r="A222" s="4" t="s">
        <v>199</v>
      </c>
      <c r="B222" s="4" t="s">
        <v>132</v>
      </c>
      <c r="C222" s="4" t="s">
        <v>133</v>
      </c>
      <c r="D222" s="4" t="s">
        <v>210</v>
      </c>
      <c r="E222" s="4" t="s">
        <v>211</v>
      </c>
      <c r="F222" s="8">
        <v>1569.5</v>
      </c>
      <c r="G222" s="8">
        <v>591.94000000000005</v>
      </c>
      <c r="H222" s="8">
        <v>808.45</v>
      </c>
      <c r="I222" s="9">
        <v>2969.89</v>
      </c>
    </row>
    <row r="223" spans="1:9" ht="15.75" thickBot="1" x14ac:dyDescent="0.3">
      <c r="A223" s="4" t="s">
        <v>199</v>
      </c>
      <c r="B223" s="4" t="s">
        <v>132</v>
      </c>
      <c r="C223" s="4" t="s">
        <v>133</v>
      </c>
      <c r="D223" s="4" t="s">
        <v>214</v>
      </c>
      <c r="E223" s="4" t="s">
        <v>215</v>
      </c>
      <c r="F223" s="10">
        <v>1474.57</v>
      </c>
      <c r="G223" s="10">
        <v>455.09</v>
      </c>
      <c r="H223" s="12"/>
      <c r="I223" s="9">
        <v>1929.66</v>
      </c>
    </row>
    <row r="224" spans="1:9" ht="15.75" thickBot="1" x14ac:dyDescent="0.3">
      <c r="A224" s="4" t="s">
        <v>199</v>
      </c>
      <c r="B224" s="4" t="s">
        <v>136</v>
      </c>
      <c r="C224" s="4" t="s">
        <v>137</v>
      </c>
      <c r="D224" s="4" t="s">
        <v>204</v>
      </c>
      <c r="E224" s="4" t="s">
        <v>205</v>
      </c>
      <c r="F224" s="8">
        <v>1158.2</v>
      </c>
      <c r="G224" s="8">
        <v>3645.8</v>
      </c>
      <c r="H224" s="15">
        <v>0</v>
      </c>
      <c r="I224" s="9">
        <v>4804</v>
      </c>
    </row>
    <row r="225" spans="1:9" ht="23.25" thickBot="1" x14ac:dyDescent="0.3">
      <c r="A225" s="4" t="s">
        <v>199</v>
      </c>
      <c r="B225" s="4" t="s">
        <v>136</v>
      </c>
      <c r="C225" s="4" t="s">
        <v>137</v>
      </c>
      <c r="D225" s="4" t="s">
        <v>208</v>
      </c>
      <c r="E225" s="4" t="s">
        <v>209</v>
      </c>
      <c r="F225" s="10">
        <v>68.05</v>
      </c>
      <c r="G225" s="10">
        <v>5441.78</v>
      </c>
      <c r="H225" s="13">
        <v>0</v>
      </c>
      <c r="I225" s="9">
        <v>5509.83</v>
      </c>
    </row>
    <row r="226" spans="1:9" ht="15.75" thickBot="1" x14ac:dyDescent="0.3">
      <c r="A226" s="4" t="s">
        <v>199</v>
      </c>
      <c r="B226" s="4" t="s">
        <v>136</v>
      </c>
      <c r="C226" s="4" t="s">
        <v>137</v>
      </c>
      <c r="D226" s="4" t="s">
        <v>210</v>
      </c>
      <c r="E226" s="4" t="s">
        <v>211</v>
      </c>
      <c r="F226" s="8">
        <v>196.67</v>
      </c>
      <c r="G226" s="8">
        <v>756.86</v>
      </c>
      <c r="H226" s="8">
        <v>1467.77</v>
      </c>
      <c r="I226" s="9">
        <v>2421.3000000000002</v>
      </c>
    </row>
    <row r="227" spans="1:9" ht="15.75" thickBot="1" x14ac:dyDescent="0.3">
      <c r="A227" s="4" t="s">
        <v>199</v>
      </c>
      <c r="B227" s="4" t="s">
        <v>138</v>
      </c>
      <c r="C227" s="4" t="s">
        <v>139</v>
      </c>
      <c r="D227" s="4" t="s">
        <v>222</v>
      </c>
      <c r="E227" s="4" t="s">
        <v>223</v>
      </c>
      <c r="F227" s="10">
        <v>8840.65</v>
      </c>
      <c r="G227" s="10">
        <v>658.72</v>
      </c>
      <c r="H227" s="10">
        <v>-6646.76</v>
      </c>
      <c r="I227" s="9">
        <v>2852.61</v>
      </c>
    </row>
    <row r="228" spans="1:9" ht="15.75" thickBot="1" x14ac:dyDescent="0.3">
      <c r="A228" s="4" t="s">
        <v>224</v>
      </c>
      <c r="B228" s="4" t="s">
        <v>225</v>
      </c>
      <c r="C228" s="4" t="s">
        <v>226</v>
      </c>
      <c r="D228" s="4" t="s">
        <v>227</v>
      </c>
      <c r="E228" s="4" t="s">
        <v>228</v>
      </c>
      <c r="F228" s="8">
        <v>2777.78</v>
      </c>
      <c r="G228" s="8">
        <v>2514.67</v>
      </c>
      <c r="H228" s="8">
        <v>2514.67</v>
      </c>
      <c r="I228" s="9">
        <v>7807.12</v>
      </c>
    </row>
    <row r="229" spans="1:9" ht="15.75" thickBot="1" x14ac:dyDescent="0.3">
      <c r="A229" s="4" t="s">
        <v>224</v>
      </c>
      <c r="B229" s="4" t="s">
        <v>229</v>
      </c>
      <c r="C229" s="4" t="s">
        <v>230</v>
      </c>
      <c r="D229" s="4" t="s">
        <v>227</v>
      </c>
      <c r="E229" s="4" t="s">
        <v>228</v>
      </c>
      <c r="F229" s="10">
        <v>7239.95</v>
      </c>
      <c r="G229" s="10">
        <v>9218.9599999999991</v>
      </c>
      <c r="H229" s="12"/>
      <c r="I229" s="9">
        <v>16458.91</v>
      </c>
    </row>
    <row r="230" spans="1:9" ht="15.75" thickBot="1" x14ac:dyDescent="0.3">
      <c r="A230" s="4" t="s">
        <v>231</v>
      </c>
      <c r="B230" s="4" t="s">
        <v>218</v>
      </c>
      <c r="C230" s="4" t="s">
        <v>219</v>
      </c>
      <c r="D230" s="4" t="s">
        <v>232</v>
      </c>
      <c r="E230" s="4" t="s">
        <v>233</v>
      </c>
      <c r="F230" s="8">
        <v>190.84</v>
      </c>
      <c r="G230" s="8">
        <v>-3021.9</v>
      </c>
      <c r="H230" s="8">
        <v>9208.4500000000007</v>
      </c>
      <c r="I230" s="9">
        <v>6377.39</v>
      </c>
    </row>
    <row r="231" spans="1:9" ht="15.75" thickBot="1" x14ac:dyDescent="0.3">
      <c r="A231" s="4" t="s">
        <v>231</v>
      </c>
      <c r="B231" s="4" t="s">
        <v>82</v>
      </c>
      <c r="C231" s="4" t="s">
        <v>83</v>
      </c>
      <c r="D231" s="4" t="s">
        <v>234</v>
      </c>
      <c r="E231" s="4" t="s">
        <v>235</v>
      </c>
      <c r="F231" s="10">
        <v>74.47</v>
      </c>
      <c r="G231" s="12"/>
      <c r="H231" s="12"/>
      <c r="I231" s="9">
        <v>74.47</v>
      </c>
    </row>
    <row r="232" spans="1:9" ht="15.75" thickBot="1" x14ac:dyDescent="0.3">
      <c r="A232" s="4" t="s">
        <v>231</v>
      </c>
      <c r="B232" s="4" t="s">
        <v>82</v>
      </c>
      <c r="C232" s="4" t="s">
        <v>83</v>
      </c>
      <c r="D232" s="4" t="s">
        <v>232</v>
      </c>
      <c r="E232" s="4" t="s">
        <v>233</v>
      </c>
      <c r="F232" s="8">
        <v>11671.97</v>
      </c>
      <c r="G232" s="8">
        <v>13890.67</v>
      </c>
      <c r="H232" s="8">
        <v>14513.41</v>
      </c>
      <c r="I232" s="9">
        <v>40076.050000000003</v>
      </c>
    </row>
    <row r="233" spans="1:9" ht="15.75" thickBot="1" x14ac:dyDescent="0.3">
      <c r="A233" s="4" t="s">
        <v>231</v>
      </c>
      <c r="B233" s="4" t="s">
        <v>82</v>
      </c>
      <c r="C233" s="4" t="s">
        <v>83</v>
      </c>
      <c r="D233" s="4" t="s">
        <v>236</v>
      </c>
      <c r="E233" s="4" t="s">
        <v>233</v>
      </c>
      <c r="F233" s="10">
        <v>33.9</v>
      </c>
      <c r="G233" s="12"/>
      <c r="H233" s="12"/>
      <c r="I233" s="9">
        <v>33.9</v>
      </c>
    </row>
    <row r="234" spans="1:9" ht="15.75" thickBot="1" x14ac:dyDescent="0.3">
      <c r="A234" s="4" t="s">
        <v>231</v>
      </c>
      <c r="B234" s="4" t="s">
        <v>127</v>
      </c>
      <c r="C234" s="4" t="s">
        <v>128</v>
      </c>
      <c r="D234" s="4" t="s">
        <v>232</v>
      </c>
      <c r="E234" s="4" t="s">
        <v>233</v>
      </c>
      <c r="F234" s="8">
        <v>2829.95</v>
      </c>
      <c r="G234" s="8">
        <v>4006.16</v>
      </c>
      <c r="H234" s="8">
        <v>3791.76</v>
      </c>
      <c r="I234" s="9">
        <v>10627.87</v>
      </c>
    </row>
    <row r="235" spans="1:9" ht="15.75" thickBot="1" x14ac:dyDescent="0.3">
      <c r="A235" s="4" t="s">
        <v>231</v>
      </c>
      <c r="B235" s="4" t="s">
        <v>43</v>
      </c>
      <c r="C235" s="4" t="s">
        <v>44</v>
      </c>
      <c r="D235" s="4" t="s">
        <v>232</v>
      </c>
      <c r="E235" s="4" t="s">
        <v>233</v>
      </c>
      <c r="F235" s="10">
        <v>68258.740000000005</v>
      </c>
      <c r="G235" s="10">
        <v>130619.81</v>
      </c>
      <c r="H235" s="10">
        <v>130728.84</v>
      </c>
      <c r="I235" s="9">
        <v>329607.39</v>
      </c>
    </row>
    <row r="236" spans="1:9" ht="15.75" thickBot="1" x14ac:dyDescent="0.3">
      <c r="A236" s="4" t="s">
        <v>231</v>
      </c>
      <c r="B236" s="4" t="s">
        <v>43</v>
      </c>
      <c r="C236" s="4" t="s">
        <v>44</v>
      </c>
      <c r="D236" s="4" t="s">
        <v>236</v>
      </c>
      <c r="E236" s="4" t="s">
        <v>233</v>
      </c>
      <c r="F236" s="8">
        <v>-150.31</v>
      </c>
      <c r="G236" s="8">
        <v>-694.06</v>
      </c>
      <c r="H236" s="8">
        <v>3946.91</v>
      </c>
      <c r="I236" s="9">
        <v>3102.54</v>
      </c>
    </row>
    <row r="237" spans="1:9" ht="15.75" thickBot="1" x14ac:dyDescent="0.3">
      <c r="A237" s="4" t="s">
        <v>231</v>
      </c>
      <c r="B237" s="4" t="s">
        <v>237</v>
      </c>
      <c r="C237" s="4" t="s">
        <v>238</v>
      </c>
      <c r="D237" s="4" t="s">
        <v>234</v>
      </c>
      <c r="E237" s="4" t="s">
        <v>235</v>
      </c>
      <c r="F237" s="10">
        <v>63064.11</v>
      </c>
      <c r="G237" s="10">
        <v>65420.82</v>
      </c>
      <c r="H237" s="10">
        <v>66499.31</v>
      </c>
      <c r="I237" s="9">
        <v>194984.24</v>
      </c>
    </row>
    <row r="238" spans="1:9" ht="15.75" thickBot="1" x14ac:dyDescent="0.3">
      <c r="A238" s="4" t="s">
        <v>231</v>
      </c>
      <c r="B238" s="4" t="s">
        <v>237</v>
      </c>
      <c r="C238" s="4" t="s">
        <v>238</v>
      </c>
      <c r="D238" s="4" t="s">
        <v>232</v>
      </c>
      <c r="E238" s="4" t="s">
        <v>233</v>
      </c>
      <c r="F238" s="8">
        <v>20057.2</v>
      </c>
      <c r="G238" s="8">
        <v>10672.84</v>
      </c>
      <c r="H238" s="8">
        <v>2425.84</v>
      </c>
      <c r="I238" s="9">
        <v>33155.879999999997</v>
      </c>
    </row>
    <row r="239" spans="1:9" ht="15.75" thickBot="1" x14ac:dyDescent="0.3">
      <c r="A239" s="4" t="s">
        <v>231</v>
      </c>
      <c r="B239" s="4" t="s">
        <v>237</v>
      </c>
      <c r="C239" s="4" t="s">
        <v>238</v>
      </c>
      <c r="D239" s="4" t="s">
        <v>236</v>
      </c>
      <c r="E239" s="4" t="s">
        <v>233</v>
      </c>
      <c r="F239" s="10">
        <v>334.95</v>
      </c>
      <c r="G239" s="12"/>
      <c r="H239" s="12"/>
      <c r="I239" s="9">
        <v>334.95</v>
      </c>
    </row>
    <row r="240" spans="1:9" ht="15.75" thickBot="1" x14ac:dyDescent="0.3">
      <c r="A240" s="4" t="s">
        <v>231</v>
      </c>
      <c r="B240" s="4" t="s">
        <v>239</v>
      </c>
      <c r="C240" s="4" t="s">
        <v>240</v>
      </c>
      <c r="D240" s="4" t="s">
        <v>234</v>
      </c>
      <c r="E240" s="4" t="s">
        <v>235</v>
      </c>
      <c r="F240" s="8">
        <v>11232.01</v>
      </c>
      <c r="G240" s="8">
        <v>10718.31</v>
      </c>
      <c r="H240" s="8">
        <v>8871.9500000000007</v>
      </c>
      <c r="I240" s="9">
        <v>30822.27</v>
      </c>
    </row>
    <row r="241" spans="1:9" ht="15.75" thickBot="1" x14ac:dyDescent="0.3">
      <c r="A241" s="4" t="s">
        <v>231</v>
      </c>
      <c r="B241" s="4" t="s">
        <v>239</v>
      </c>
      <c r="C241" s="4" t="s">
        <v>240</v>
      </c>
      <c r="D241" s="4" t="s">
        <v>232</v>
      </c>
      <c r="E241" s="4" t="s">
        <v>233</v>
      </c>
      <c r="F241" s="12"/>
      <c r="G241" s="12"/>
      <c r="H241" s="10">
        <v>52.38</v>
      </c>
      <c r="I241" s="9">
        <v>52.38</v>
      </c>
    </row>
    <row r="242" spans="1:9" ht="15.75" thickBot="1" x14ac:dyDescent="0.3">
      <c r="A242" s="4" t="s">
        <v>231</v>
      </c>
      <c r="B242" s="4" t="s">
        <v>239</v>
      </c>
      <c r="C242" s="4" t="s">
        <v>240</v>
      </c>
      <c r="D242" s="4" t="s">
        <v>236</v>
      </c>
      <c r="E242" s="4" t="s">
        <v>233</v>
      </c>
      <c r="F242" s="8">
        <v>131.91999999999999</v>
      </c>
      <c r="G242" s="11"/>
      <c r="H242" s="11"/>
      <c r="I242" s="9">
        <v>131.91999999999999</v>
      </c>
    </row>
    <row r="243" spans="1:9" ht="15.75" thickBot="1" x14ac:dyDescent="0.3">
      <c r="A243" s="4" t="s">
        <v>231</v>
      </c>
      <c r="B243" s="4" t="s">
        <v>92</v>
      </c>
      <c r="C243" s="4" t="s">
        <v>93</v>
      </c>
      <c r="D243" s="4" t="s">
        <v>241</v>
      </c>
      <c r="E243" s="4" t="s">
        <v>242</v>
      </c>
      <c r="F243" s="10">
        <v>127740.61</v>
      </c>
      <c r="G243" s="10">
        <v>237456.97</v>
      </c>
      <c r="H243" s="10">
        <v>295129.75</v>
      </c>
      <c r="I243" s="9">
        <v>660327.32999999996</v>
      </c>
    </row>
    <row r="244" spans="1:9" ht="15.75" thickBot="1" x14ac:dyDescent="0.3">
      <c r="A244" s="4" t="s">
        <v>231</v>
      </c>
      <c r="B244" s="4" t="s">
        <v>92</v>
      </c>
      <c r="C244" s="4" t="s">
        <v>93</v>
      </c>
      <c r="D244" s="4" t="s">
        <v>232</v>
      </c>
      <c r="E244" s="4" t="s">
        <v>233</v>
      </c>
      <c r="F244" s="8">
        <v>3869.67</v>
      </c>
      <c r="G244" s="8">
        <v>5186.57</v>
      </c>
      <c r="H244" s="8">
        <v>4139.1000000000004</v>
      </c>
      <c r="I244" s="9">
        <v>13195.34</v>
      </c>
    </row>
    <row r="245" spans="1:9" ht="15.75" thickBot="1" x14ac:dyDescent="0.3">
      <c r="A245" s="4" t="s">
        <v>231</v>
      </c>
      <c r="B245" s="4" t="s">
        <v>92</v>
      </c>
      <c r="C245" s="4" t="s">
        <v>93</v>
      </c>
      <c r="D245" s="4" t="s">
        <v>243</v>
      </c>
      <c r="E245" s="4" t="s">
        <v>244</v>
      </c>
      <c r="F245" s="10">
        <v>641.97</v>
      </c>
      <c r="G245" s="10">
        <v>855.97</v>
      </c>
      <c r="H245" s="10">
        <v>1163.43</v>
      </c>
      <c r="I245" s="9">
        <v>2661.37</v>
      </c>
    </row>
    <row r="246" spans="1:9" ht="15.75" thickBot="1" x14ac:dyDescent="0.3">
      <c r="A246" s="4" t="s">
        <v>231</v>
      </c>
      <c r="B246" s="4" t="s">
        <v>96</v>
      </c>
      <c r="C246" s="4" t="s">
        <v>97</v>
      </c>
      <c r="D246" s="4" t="s">
        <v>245</v>
      </c>
      <c r="E246" s="4" t="s">
        <v>246</v>
      </c>
      <c r="F246" s="8">
        <v>1758</v>
      </c>
      <c r="G246" s="8">
        <v>1758</v>
      </c>
      <c r="H246" s="8">
        <v>10227.42</v>
      </c>
      <c r="I246" s="9">
        <v>13743.42</v>
      </c>
    </row>
    <row r="247" spans="1:9" ht="15.75" thickBot="1" x14ac:dyDescent="0.3">
      <c r="A247" s="4" t="s">
        <v>231</v>
      </c>
      <c r="B247" s="4" t="s">
        <v>96</v>
      </c>
      <c r="C247" s="4" t="s">
        <v>97</v>
      </c>
      <c r="D247" s="4" t="s">
        <v>241</v>
      </c>
      <c r="E247" s="4" t="s">
        <v>242</v>
      </c>
      <c r="F247" s="10">
        <v>187.5</v>
      </c>
      <c r="G247" s="10">
        <v>319.01</v>
      </c>
      <c r="H247" s="10">
        <v>175.6</v>
      </c>
      <c r="I247" s="9">
        <v>682.11</v>
      </c>
    </row>
    <row r="248" spans="1:9" ht="15.75" thickBot="1" x14ac:dyDescent="0.3">
      <c r="A248" s="4" t="s">
        <v>231</v>
      </c>
      <c r="B248" s="4" t="s">
        <v>96</v>
      </c>
      <c r="C248" s="4" t="s">
        <v>97</v>
      </c>
      <c r="D248" s="4" t="s">
        <v>232</v>
      </c>
      <c r="E248" s="4" t="s">
        <v>233</v>
      </c>
      <c r="F248" s="8">
        <v>14949.85</v>
      </c>
      <c r="G248" s="8">
        <v>36339.57</v>
      </c>
      <c r="H248" s="8">
        <v>38940.04</v>
      </c>
      <c r="I248" s="9">
        <v>90229.46</v>
      </c>
    </row>
    <row r="249" spans="1:9" ht="15.75" thickBot="1" x14ac:dyDescent="0.3">
      <c r="A249" s="4" t="s">
        <v>231</v>
      </c>
      <c r="B249" s="4" t="s">
        <v>96</v>
      </c>
      <c r="C249" s="4" t="s">
        <v>97</v>
      </c>
      <c r="D249" s="4" t="s">
        <v>236</v>
      </c>
      <c r="E249" s="4" t="s">
        <v>233</v>
      </c>
      <c r="F249" s="10">
        <v>226.25</v>
      </c>
      <c r="G249" s="12"/>
      <c r="H249" s="12"/>
      <c r="I249" s="9">
        <v>226.25</v>
      </c>
    </row>
    <row r="250" spans="1:9" ht="15.75" thickBot="1" x14ac:dyDescent="0.3">
      <c r="A250" s="4" t="s">
        <v>231</v>
      </c>
      <c r="B250" s="4" t="s">
        <v>132</v>
      </c>
      <c r="C250" s="4" t="s">
        <v>133</v>
      </c>
      <c r="D250" s="4" t="s">
        <v>232</v>
      </c>
      <c r="E250" s="4" t="s">
        <v>233</v>
      </c>
      <c r="F250" s="8">
        <v>7006.24</v>
      </c>
      <c r="G250" s="8">
        <v>15889.21</v>
      </c>
      <c r="H250" s="8">
        <v>11443.22</v>
      </c>
      <c r="I250" s="9">
        <v>34338.67</v>
      </c>
    </row>
    <row r="251" spans="1:9" ht="15.75" thickBot="1" x14ac:dyDescent="0.3">
      <c r="A251" s="4" t="s">
        <v>231</v>
      </c>
      <c r="B251" s="4" t="s">
        <v>134</v>
      </c>
      <c r="C251" s="4" t="s">
        <v>135</v>
      </c>
      <c r="D251" s="4" t="s">
        <v>245</v>
      </c>
      <c r="E251" s="4" t="s">
        <v>246</v>
      </c>
      <c r="F251" s="10">
        <v>480.86</v>
      </c>
      <c r="G251" s="12"/>
      <c r="H251" s="12"/>
      <c r="I251" s="9">
        <v>480.86</v>
      </c>
    </row>
    <row r="252" spans="1:9" ht="15.75" thickBot="1" x14ac:dyDescent="0.3">
      <c r="A252" s="4" t="s">
        <v>231</v>
      </c>
      <c r="B252" s="4" t="s">
        <v>247</v>
      </c>
      <c r="C252" s="4" t="s">
        <v>248</v>
      </c>
      <c r="D252" s="4" t="s">
        <v>245</v>
      </c>
      <c r="E252" s="4" t="s">
        <v>246</v>
      </c>
      <c r="F252" s="8">
        <v>67601.009999999995</v>
      </c>
      <c r="G252" s="8">
        <v>93516.75</v>
      </c>
      <c r="H252" s="8">
        <v>94306.1</v>
      </c>
      <c r="I252" s="9">
        <v>255423.86</v>
      </c>
    </row>
    <row r="253" spans="1:9" ht="15.75" thickBot="1" x14ac:dyDescent="0.3">
      <c r="A253" s="4" t="s">
        <v>231</v>
      </c>
      <c r="B253" s="4" t="s">
        <v>247</v>
      </c>
      <c r="C253" s="4" t="s">
        <v>248</v>
      </c>
      <c r="D253" s="4" t="s">
        <v>234</v>
      </c>
      <c r="E253" s="4" t="s">
        <v>235</v>
      </c>
      <c r="F253" s="10">
        <v>11759.08</v>
      </c>
      <c r="G253" s="10">
        <v>16407.689999999999</v>
      </c>
      <c r="H253" s="10">
        <v>15516.54</v>
      </c>
      <c r="I253" s="9">
        <v>43683.31</v>
      </c>
    </row>
    <row r="254" spans="1:9" ht="15.75" thickBot="1" x14ac:dyDescent="0.3">
      <c r="A254" s="4" t="s">
        <v>231</v>
      </c>
      <c r="B254" s="4" t="s">
        <v>247</v>
      </c>
      <c r="C254" s="4" t="s">
        <v>248</v>
      </c>
      <c r="D254" s="4" t="s">
        <v>241</v>
      </c>
      <c r="E254" s="4" t="s">
        <v>242</v>
      </c>
      <c r="F254" s="11"/>
      <c r="G254" s="11"/>
      <c r="H254" s="8">
        <v>241.61</v>
      </c>
      <c r="I254" s="9">
        <v>241.61</v>
      </c>
    </row>
    <row r="255" spans="1:9" ht="15.75" thickBot="1" x14ac:dyDescent="0.3">
      <c r="A255" s="4" t="s">
        <v>231</v>
      </c>
      <c r="B255" s="4" t="s">
        <v>136</v>
      </c>
      <c r="C255" s="4" t="s">
        <v>137</v>
      </c>
      <c r="D255" s="4" t="s">
        <v>232</v>
      </c>
      <c r="E255" s="4" t="s">
        <v>233</v>
      </c>
      <c r="F255" s="10">
        <v>2618</v>
      </c>
      <c r="G255" s="10">
        <v>2559.3200000000002</v>
      </c>
      <c r="H255" s="10">
        <v>2575.29</v>
      </c>
      <c r="I255" s="9">
        <v>7752.61</v>
      </c>
    </row>
    <row r="256" spans="1:9" ht="15.75" thickBot="1" x14ac:dyDescent="0.3">
      <c r="A256" s="4" t="s">
        <v>231</v>
      </c>
      <c r="B256" s="4" t="s">
        <v>249</v>
      </c>
      <c r="C256" s="4" t="s">
        <v>250</v>
      </c>
      <c r="D256" s="4" t="s">
        <v>232</v>
      </c>
      <c r="E256" s="4" t="s">
        <v>233</v>
      </c>
      <c r="F256" s="8">
        <v>21757.01</v>
      </c>
      <c r="G256" s="8">
        <v>23572.39</v>
      </c>
      <c r="H256" s="8">
        <v>24879.78</v>
      </c>
      <c r="I256" s="9">
        <v>70209.179999999993</v>
      </c>
    </row>
    <row r="257" spans="1:9" ht="23.25" thickBot="1" x14ac:dyDescent="0.3">
      <c r="A257" s="4" t="s">
        <v>251</v>
      </c>
      <c r="B257" s="4" t="s">
        <v>218</v>
      </c>
      <c r="C257" s="4" t="s">
        <v>219</v>
      </c>
      <c r="D257" s="4" t="s">
        <v>252</v>
      </c>
      <c r="E257" s="4" t="s">
        <v>253</v>
      </c>
      <c r="F257" s="12"/>
      <c r="G257" s="10">
        <v>3812.94</v>
      </c>
      <c r="H257" s="10">
        <v>-3353.52</v>
      </c>
      <c r="I257" s="9">
        <v>459.42</v>
      </c>
    </row>
    <row r="258" spans="1:9" ht="15.75" thickBot="1" x14ac:dyDescent="0.3">
      <c r="A258" s="4" t="s">
        <v>251</v>
      </c>
      <c r="B258" s="4" t="s">
        <v>82</v>
      </c>
      <c r="C258" s="4" t="s">
        <v>83</v>
      </c>
      <c r="D258" s="4" t="s">
        <v>254</v>
      </c>
      <c r="E258" s="4" t="s">
        <v>255</v>
      </c>
      <c r="F258" s="11"/>
      <c r="G258" s="8">
        <v>201.14</v>
      </c>
      <c r="H258" s="11"/>
      <c r="I258" s="9">
        <v>201.14</v>
      </c>
    </row>
    <row r="259" spans="1:9" ht="15.75" thickBot="1" x14ac:dyDescent="0.3">
      <c r="A259" s="4" t="s">
        <v>251</v>
      </c>
      <c r="B259" s="4" t="s">
        <v>82</v>
      </c>
      <c r="C259" s="4" t="s">
        <v>83</v>
      </c>
      <c r="D259" s="4" t="s">
        <v>256</v>
      </c>
      <c r="E259" s="4" t="s">
        <v>257</v>
      </c>
      <c r="F259" s="10">
        <v>646.22</v>
      </c>
      <c r="G259" s="10">
        <v>1919.62</v>
      </c>
      <c r="H259" s="10">
        <v>1167.3900000000001</v>
      </c>
      <c r="I259" s="9">
        <v>3733.23</v>
      </c>
    </row>
    <row r="260" spans="1:9" ht="15.75" thickBot="1" x14ac:dyDescent="0.3">
      <c r="A260" s="4" t="s">
        <v>251</v>
      </c>
      <c r="B260" s="4" t="s">
        <v>82</v>
      </c>
      <c r="C260" s="4" t="s">
        <v>83</v>
      </c>
      <c r="D260" s="4" t="s">
        <v>258</v>
      </c>
      <c r="E260" s="4" t="s">
        <v>259</v>
      </c>
      <c r="F260" s="8">
        <v>592</v>
      </c>
      <c r="G260" s="8">
        <v>48.72</v>
      </c>
      <c r="H260" s="11"/>
      <c r="I260" s="9">
        <v>640.72</v>
      </c>
    </row>
    <row r="261" spans="1:9" ht="15.75" thickBot="1" x14ac:dyDescent="0.3">
      <c r="A261" s="4" t="s">
        <v>251</v>
      </c>
      <c r="B261" s="4" t="s">
        <v>82</v>
      </c>
      <c r="C261" s="4" t="s">
        <v>83</v>
      </c>
      <c r="D261" s="4" t="s">
        <v>260</v>
      </c>
      <c r="E261" s="4" t="s">
        <v>261</v>
      </c>
      <c r="F261" s="12"/>
      <c r="G261" s="12"/>
      <c r="H261" s="10">
        <v>119.81</v>
      </c>
      <c r="I261" s="9">
        <v>119.81</v>
      </c>
    </row>
    <row r="262" spans="1:9" ht="23.25" thickBot="1" x14ac:dyDescent="0.3">
      <c r="A262" s="4" t="s">
        <v>251</v>
      </c>
      <c r="B262" s="4" t="s">
        <v>127</v>
      </c>
      <c r="C262" s="4" t="s">
        <v>128</v>
      </c>
      <c r="D262" s="4" t="s">
        <v>262</v>
      </c>
      <c r="E262" s="4" t="s">
        <v>263</v>
      </c>
      <c r="F262" s="8">
        <v>2072.2399999999998</v>
      </c>
      <c r="G262" s="8">
        <v>1186.1400000000001</v>
      </c>
      <c r="H262" s="8">
        <v>5668.78</v>
      </c>
      <c r="I262" s="9">
        <v>8927.16</v>
      </c>
    </row>
    <row r="263" spans="1:9" ht="15.75" thickBot="1" x14ac:dyDescent="0.3">
      <c r="A263" s="4" t="s">
        <v>251</v>
      </c>
      <c r="B263" s="4" t="s">
        <v>127</v>
      </c>
      <c r="C263" s="4" t="s">
        <v>128</v>
      </c>
      <c r="D263" s="4" t="s">
        <v>260</v>
      </c>
      <c r="E263" s="4" t="s">
        <v>261</v>
      </c>
      <c r="F263" s="10">
        <v>286.33</v>
      </c>
      <c r="G263" s="10">
        <v>5664.48</v>
      </c>
      <c r="H263" s="10">
        <v>570.54</v>
      </c>
      <c r="I263" s="9">
        <v>6521.35</v>
      </c>
    </row>
    <row r="264" spans="1:9" ht="15.75" thickBot="1" x14ac:dyDescent="0.3">
      <c r="A264" s="4" t="s">
        <v>251</v>
      </c>
      <c r="B264" s="4" t="s">
        <v>43</v>
      </c>
      <c r="C264" s="4" t="s">
        <v>44</v>
      </c>
      <c r="D264" s="4" t="s">
        <v>254</v>
      </c>
      <c r="E264" s="4" t="s">
        <v>255</v>
      </c>
      <c r="F264" s="8">
        <v>105917.58</v>
      </c>
      <c r="G264" s="8">
        <v>96215.05</v>
      </c>
      <c r="H264" s="8">
        <v>99304.72</v>
      </c>
      <c r="I264" s="9">
        <v>301437.34999999998</v>
      </c>
    </row>
    <row r="265" spans="1:9" ht="15.75" thickBot="1" x14ac:dyDescent="0.3">
      <c r="A265" s="4" t="s">
        <v>251</v>
      </c>
      <c r="B265" s="4" t="s">
        <v>43</v>
      </c>
      <c r="C265" s="4" t="s">
        <v>44</v>
      </c>
      <c r="D265" s="4" t="s">
        <v>264</v>
      </c>
      <c r="E265" s="4" t="s">
        <v>265</v>
      </c>
      <c r="F265" s="12"/>
      <c r="G265" s="12"/>
      <c r="H265" s="10">
        <v>559.11</v>
      </c>
      <c r="I265" s="9">
        <v>559.11</v>
      </c>
    </row>
    <row r="266" spans="1:9" ht="23.25" thickBot="1" x14ac:dyDescent="0.3">
      <c r="A266" s="4" t="s">
        <v>251</v>
      </c>
      <c r="B266" s="4" t="s">
        <v>43</v>
      </c>
      <c r="C266" s="4" t="s">
        <v>44</v>
      </c>
      <c r="D266" s="4" t="s">
        <v>252</v>
      </c>
      <c r="E266" s="4" t="s">
        <v>253</v>
      </c>
      <c r="F266" s="8">
        <v>21.98</v>
      </c>
      <c r="G266" s="8">
        <v>13405.3</v>
      </c>
      <c r="H266" s="8">
        <v>-18918.14</v>
      </c>
      <c r="I266" s="9">
        <v>-5490.86</v>
      </c>
    </row>
    <row r="267" spans="1:9" ht="15.75" thickBot="1" x14ac:dyDescent="0.3">
      <c r="A267" s="4" t="s">
        <v>251</v>
      </c>
      <c r="B267" s="4" t="s">
        <v>96</v>
      </c>
      <c r="C267" s="4" t="s">
        <v>97</v>
      </c>
      <c r="D267" s="4" t="s">
        <v>254</v>
      </c>
      <c r="E267" s="4" t="s">
        <v>255</v>
      </c>
      <c r="F267" s="10">
        <v>9183.0499999999993</v>
      </c>
      <c r="G267" s="10">
        <v>14027.93</v>
      </c>
      <c r="H267" s="10">
        <v>8734.43</v>
      </c>
      <c r="I267" s="9">
        <v>31945.41</v>
      </c>
    </row>
    <row r="268" spans="1:9" ht="23.25" thickBot="1" x14ac:dyDescent="0.3">
      <c r="A268" s="4" t="s">
        <v>251</v>
      </c>
      <c r="B268" s="4" t="s">
        <v>96</v>
      </c>
      <c r="C268" s="4" t="s">
        <v>97</v>
      </c>
      <c r="D268" s="4" t="s">
        <v>262</v>
      </c>
      <c r="E268" s="4" t="s">
        <v>263</v>
      </c>
      <c r="F268" s="8">
        <v>97518</v>
      </c>
      <c r="G268" s="8">
        <v>2222.92</v>
      </c>
      <c r="H268" s="8">
        <v>53266.92</v>
      </c>
      <c r="I268" s="9">
        <v>153007.84</v>
      </c>
    </row>
    <row r="269" spans="1:9" ht="15.75" thickBot="1" x14ac:dyDescent="0.3">
      <c r="A269" s="4" t="s">
        <v>251</v>
      </c>
      <c r="B269" s="4" t="s">
        <v>96</v>
      </c>
      <c r="C269" s="4" t="s">
        <v>97</v>
      </c>
      <c r="D269" s="4" t="s">
        <v>266</v>
      </c>
      <c r="E269" s="4" t="s">
        <v>267</v>
      </c>
      <c r="F269" s="10">
        <v>39152.44</v>
      </c>
      <c r="G269" s="10">
        <v>37027.839999999997</v>
      </c>
      <c r="H269" s="10">
        <v>-5452.68</v>
      </c>
      <c r="I269" s="9">
        <v>70727.600000000006</v>
      </c>
    </row>
    <row r="270" spans="1:9" ht="15.75" thickBot="1" x14ac:dyDescent="0.3">
      <c r="A270" s="4" t="s">
        <v>251</v>
      </c>
      <c r="B270" s="4" t="s">
        <v>96</v>
      </c>
      <c r="C270" s="4" t="s">
        <v>97</v>
      </c>
      <c r="D270" s="4" t="s">
        <v>256</v>
      </c>
      <c r="E270" s="4" t="s">
        <v>257</v>
      </c>
      <c r="F270" s="8">
        <v>250</v>
      </c>
      <c r="G270" s="8">
        <v>250</v>
      </c>
      <c r="H270" s="8">
        <v>250</v>
      </c>
      <c r="I270" s="9">
        <v>750</v>
      </c>
    </row>
    <row r="271" spans="1:9" ht="15.75" thickBot="1" x14ac:dyDescent="0.3">
      <c r="A271" s="4" t="s">
        <v>251</v>
      </c>
      <c r="B271" s="4" t="s">
        <v>96</v>
      </c>
      <c r="C271" s="4" t="s">
        <v>97</v>
      </c>
      <c r="D271" s="4" t="s">
        <v>258</v>
      </c>
      <c r="E271" s="4" t="s">
        <v>259</v>
      </c>
      <c r="F271" s="12"/>
      <c r="G271" s="12"/>
      <c r="H271" s="10">
        <v>1677.25</v>
      </c>
      <c r="I271" s="9">
        <v>1677.25</v>
      </c>
    </row>
    <row r="272" spans="1:9" ht="15.75" thickBot="1" x14ac:dyDescent="0.3">
      <c r="A272" s="4" t="s">
        <v>251</v>
      </c>
      <c r="B272" s="4" t="s">
        <v>96</v>
      </c>
      <c r="C272" s="4" t="s">
        <v>97</v>
      </c>
      <c r="D272" s="4" t="s">
        <v>260</v>
      </c>
      <c r="E272" s="4" t="s">
        <v>261</v>
      </c>
      <c r="F272" s="8">
        <v>18643.04</v>
      </c>
      <c r="G272" s="8">
        <v>13839.06</v>
      </c>
      <c r="H272" s="8">
        <v>15147.3</v>
      </c>
      <c r="I272" s="9">
        <v>47629.4</v>
      </c>
    </row>
    <row r="273" spans="1:9" ht="23.25" thickBot="1" x14ac:dyDescent="0.3">
      <c r="A273" s="4" t="s">
        <v>251</v>
      </c>
      <c r="B273" s="4" t="s">
        <v>132</v>
      </c>
      <c r="C273" s="4" t="s">
        <v>133</v>
      </c>
      <c r="D273" s="4" t="s">
        <v>262</v>
      </c>
      <c r="E273" s="4" t="s">
        <v>263</v>
      </c>
      <c r="F273" s="10">
        <v>2304.1999999999998</v>
      </c>
      <c r="G273" s="10">
        <v>2475.02</v>
      </c>
      <c r="H273" s="10">
        <v>3006.94</v>
      </c>
      <c r="I273" s="9">
        <v>7786.16</v>
      </c>
    </row>
    <row r="274" spans="1:9" ht="15.75" thickBot="1" x14ac:dyDescent="0.3">
      <c r="A274" s="4" t="s">
        <v>251</v>
      </c>
      <c r="B274" s="4" t="s">
        <v>132</v>
      </c>
      <c r="C274" s="4" t="s">
        <v>133</v>
      </c>
      <c r="D274" s="4" t="s">
        <v>266</v>
      </c>
      <c r="E274" s="4" t="s">
        <v>267</v>
      </c>
      <c r="F274" s="11"/>
      <c r="G274" s="11"/>
      <c r="H274" s="8">
        <v>7304.35</v>
      </c>
      <c r="I274" s="9">
        <v>7304.35</v>
      </c>
    </row>
    <row r="275" spans="1:9" ht="15.75" thickBot="1" x14ac:dyDescent="0.3">
      <c r="A275" s="4" t="s">
        <v>251</v>
      </c>
      <c r="B275" s="4" t="s">
        <v>132</v>
      </c>
      <c r="C275" s="4" t="s">
        <v>133</v>
      </c>
      <c r="D275" s="4" t="s">
        <v>260</v>
      </c>
      <c r="E275" s="4" t="s">
        <v>261</v>
      </c>
      <c r="F275" s="10">
        <v>6110.35</v>
      </c>
      <c r="G275" s="12"/>
      <c r="H275" s="10">
        <v>2036.86</v>
      </c>
      <c r="I275" s="9">
        <v>8147.21</v>
      </c>
    </row>
    <row r="276" spans="1:9" ht="15.75" thickBot="1" x14ac:dyDescent="0.3">
      <c r="A276" s="4" t="s">
        <v>251</v>
      </c>
      <c r="B276" s="4" t="s">
        <v>136</v>
      </c>
      <c r="C276" s="4" t="s">
        <v>137</v>
      </c>
      <c r="D276" s="4" t="s">
        <v>254</v>
      </c>
      <c r="E276" s="4" t="s">
        <v>255</v>
      </c>
      <c r="F276" s="8">
        <v>249.7</v>
      </c>
      <c r="G276" s="8">
        <v>382.58</v>
      </c>
      <c r="H276" s="8">
        <v>539.64</v>
      </c>
      <c r="I276" s="9">
        <v>1171.92</v>
      </c>
    </row>
    <row r="277" spans="1:9" ht="15.75" thickBot="1" x14ac:dyDescent="0.3">
      <c r="A277" s="4" t="s">
        <v>251</v>
      </c>
      <c r="B277" s="4" t="s">
        <v>138</v>
      </c>
      <c r="C277" s="4" t="s">
        <v>139</v>
      </c>
      <c r="D277" s="4" t="s">
        <v>268</v>
      </c>
      <c r="E277" s="4" t="s">
        <v>269</v>
      </c>
      <c r="F277" s="10">
        <v>1678.15</v>
      </c>
      <c r="G277" s="10">
        <v>1560.2</v>
      </c>
      <c r="H277" s="10">
        <v>1650.76</v>
      </c>
      <c r="I277" s="9">
        <v>4889.1099999999997</v>
      </c>
    </row>
    <row r="278" spans="1:9" ht="15.75" thickBot="1" x14ac:dyDescent="0.3">
      <c r="A278" s="4" t="s">
        <v>251</v>
      </c>
      <c r="B278" s="4" t="s">
        <v>270</v>
      </c>
      <c r="C278" s="4" t="s">
        <v>271</v>
      </c>
      <c r="D278" s="4" t="s">
        <v>254</v>
      </c>
      <c r="E278" s="4" t="s">
        <v>255</v>
      </c>
      <c r="F278" s="11"/>
      <c r="G278" s="11"/>
      <c r="H278" s="8">
        <v>39.31</v>
      </c>
      <c r="I278" s="9">
        <v>39.31</v>
      </c>
    </row>
    <row r="279" spans="1:9" ht="15.75" thickBot="1" x14ac:dyDescent="0.3">
      <c r="A279" s="4" t="s">
        <v>272</v>
      </c>
      <c r="B279" s="4" t="s">
        <v>35</v>
      </c>
      <c r="C279" s="4" t="s">
        <v>36</v>
      </c>
      <c r="D279" s="4" t="s">
        <v>273</v>
      </c>
      <c r="E279" s="4" t="s">
        <v>274</v>
      </c>
      <c r="F279" s="10">
        <v>135862.81</v>
      </c>
      <c r="G279" s="10">
        <v>100288.95</v>
      </c>
      <c r="H279" s="10">
        <v>68388.509999999995</v>
      </c>
      <c r="I279" s="9">
        <v>304540.27</v>
      </c>
    </row>
    <row r="280" spans="1:9" ht="15.75" thickBot="1" x14ac:dyDescent="0.3">
      <c r="A280" s="4" t="s">
        <v>272</v>
      </c>
      <c r="B280" s="4" t="s">
        <v>35</v>
      </c>
      <c r="C280" s="4" t="s">
        <v>36</v>
      </c>
      <c r="D280" s="4" t="s">
        <v>275</v>
      </c>
      <c r="E280" s="4" t="s">
        <v>276</v>
      </c>
      <c r="F280" s="8">
        <v>8331.1200000000008</v>
      </c>
      <c r="G280" s="8">
        <v>13114.15</v>
      </c>
      <c r="H280" s="8">
        <v>12229.79</v>
      </c>
      <c r="I280" s="9">
        <v>33675.06</v>
      </c>
    </row>
    <row r="281" spans="1:9" ht="15.75" thickBot="1" x14ac:dyDescent="0.3">
      <c r="A281" s="4" t="s">
        <v>272</v>
      </c>
      <c r="B281" s="4" t="s">
        <v>35</v>
      </c>
      <c r="C281" s="4" t="s">
        <v>36</v>
      </c>
      <c r="D281" s="4" t="s">
        <v>277</v>
      </c>
      <c r="E281" s="4" t="s">
        <v>278</v>
      </c>
      <c r="F281" s="10">
        <v>8710.9500000000007</v>
      </c>
      <c r="G281" s="10">
        <v>7098.18</v>
      </c>
      <c r="H281" s="10">
        <v>2091.7800000000002</v>
      </c>
      <c r="I281" s="9">
        <v>17900.91</v>
      </c>
    </row>
    <row r="282" spans="1:9" ht="15.75" thickBot="1" x14ac:dyDescent="0.3">
      <c r="A282" s="4" t="s">
        <v>272</v>
      </c>
      <c r="B282" s="4" t="s">
        <v>35</v>
      </c>
      <c r="C282" s="4" t="s">
        <v>36</v>
      </c>
      <c r="D282" s="4" t="s">
        <v>279</v>
      </c>
      <c r="E282" s="4" t="s">
        <v>278</v>
      </c>
      <c r="F282" s="8">
        <v>1926.08</v>
      </c>
      <c r="G282" s="8">
        <v>2678.7</v>
      </c>
      <c r="H282" s="8">
        <v>791.33</v>
      </c>
      <c r="I282" s="9">
        <v>5396.11</v>
      </c>
    </row>
    <row r="283" spans="1:9" ht="15.75" thickBot="1" x14ac:dyDescent="0.3">
      <c r="A283" s="4" t="s">
        <v>272</v>
      </c>
      <c r="B283" s="4" t="s">
        <v>35</v>
      </c>
      <c r="C283" s="4" t="s">
        <v>36</v>
      </c>
      <c r="D283" s="4" t="s">
        <v>280</v>
      </c>
      <c r="E283" s="4" t="s">
        <v>278</v>
      </c>
      <c r="F283" s="10">
        <v>12721.09</v>
      </c>
      <c r="G283" s="10">
        <v>7665.4</v>
      </c>
      <c r="H283" s="10">
        <v>23617.360000000001</v>
      </c>
      <c r="I283" s="9">
        <v>44003.85</v>
      </c>
    </row>
    <row r="284" spans="1:9" ht="15.75" thickBot="1" x14ac:dyDescent="0.3">
      <c r="A284" s="4" t="s">
        <v>272</v>
      </c>
      <c r="B284" s="4" t="s">
        <v>35</v>
      </c>
      <c r="C284" s="4" t="s">
        <v>36</v>
      </c>
      <c r="D284" s="4" t="s">
        <v>281</v>
      </c>
      <c r="E284" s="4" t="s">
        <v>282</v>
      </c>
      <c r="F284" s="11"/>
      <c r="G284" s="11"/>
      <c r="H284" s="8">
        <v>1121.24</v>
      </c>
      <c r="I284" s="9">
        <v>1121.24</v>
      </c>
    </row>
    <row r="285" spans="1:9" ht="15.75" thickBot="1" x14ac:dyDescent="0.3">
      <c r="A285" s="4" t="s">
        <v>272</v>
      </c>
      <c r="B285" s="4" t="s">
        <v>283</v>
      </c>
      <c r="C285" s="4" t="s">
        <v>284</v>
      </c>
      <c r="D285" s="4" t="s">
        <v>273</v>
      </c>
      <c r="E285" s="4" t="s">
        <v>274</v>
      </c>
      <c r="F285" s="12"/>
      <c r="G285" s="12"/>
      <c r="H285" s="10">
        <v>761.94</v>
      </c>
      <c r="I285" s="9">
        <v>761.94</v>
      </c>
    </row>
    <row r="286" spans="1:9" ht="15.75" thickBot="1" x14ac:dyDescent="0.3">
      <c r="A286" s="4" t="s">
        <v>272</v>
      </c>
      <c r="B286" s="4" t="s">
        <v>77</v>
      </c>
      <c r="C286" s="4" t="s">
        <v>78</v>
      </c>
      <c r="D286" s="4" t="s">
        <v>281</v>
      </c>
      <c r="E286" s="4" t="s">
        <v>282</v>
      </c>
      <c r="F286" s="8">
        <v>22406.34</v>
      </c>
      <c r="G286" s="8">
        <v>31064.13</v>
      </c>
      <c r="H286" s="8">
        <v>20624.36</v>
      </c>
      <c r="I286" s="9">
        <v>74094.83</v>
      </c>
    </row>
    <row r="287" spans="1:9" ht="15.75" thickBot="1" x14ac:dyDescent="0.3">
      <c r="A287" s="4" t="s">
        <v>272</v>
      </c>
      <c r="B287" s="4" t="s">
        <v>82</v>
      </c>
      <c r="C287" s="4" t="s">
        <v>83</v>
      </c>
      <c r="D287" s="4" t="s">
        <v>273</v>
      </c>
      <c r="E287" s="4" t="s">
        <v>274</v>
      </c>
      <c r="F287" s="12"/>
      <c r="G287" s="12"/>
      <c r="H287" s="10">
        <v>1379.49</v>
      </c>
      <c r="I287" s="9">
        <v>1379.49</v>
      </c>
    </row>
    <row r="288" spans="1:9" ht="15.75" thickBot="1" x14ac:dyDescent="0.3">
      <c r="A288" s="4" t="s">
        <v>272</v>
      </c>
      <c r="B288" s="4" t="s">
        <v>43</v>
      </c>
      <c r="C288" s="4" t="s">
        <v>44</v>
      </c>
      <c r="D288" s="4" t="s">
        <v>273</v>
      </c>
      <c r="E288" s="4" t="s">
        <v>274</v>
      </c>
      <c r="F288" s="8">
        <v>18.7</v>
      </c>
      <c r="G288" s="11"/>
      <c r="H288" s="11"/>
      <c r="I288" s="9">
        <v>18.7</v>
      </c>
    </row>
    <row r="289" spans="1:9" ht="15.75" thickBot="1" x14ac:dyDescent="0.3">
      <c r="A289" s="4" t="s">
        <v>272</v>
      </c>
      <c r="B289" s="4" t="s">
        <v>43</v>
      </c>
      <c r="C289" s="4" t="s">
        <v>44</v>
      </c>
      <c r="D289" s="4" t="s">
        <v>281</v>
      </c>
      <c r="E289" s="4" t="s">
        <v>282</v>
      </c>
      <c r="F289" s="10">
        <v>610.69000000000005</v>
      </c>
      <c r="G289" s="12"/>
      <c r="H289" s="12"/>
      <c r="I289" s="9">
        <v>610.69000000000005</v>
      </c>
    </row>
    <row r="290" spans="1:9" ht="15.75" thickBot="1" x14ac:dyDescent="0.3">
      <c r="A290" s="4" t="s">
        <v>272</v>
      </c>
      <c r="B290" s="4" t="s">
        <v>96</v>
      </c>
      <c r="C290" s="4" t="s">
        <v>97</v>
      </c>
      <c r="D290" s="4" t="s">
        <v>280</v>
      </c>
      <c r="E290" s="4" t="s">
        <v>278</v>
      </c>
      <c r="F290" s="11"/>
      <c r="G290" s="11"/>
      <c r="H290" s="8">
        <v>433.88</v>
      </c>
      <c r="I290" s="9">
        <v>433.88</v>
      </c>
    </row>
    <row r="291" spans="1:9" ht="15.75" thickBot="1" x14ac:dyDescent="0.3">
      <c r="A291" s="4" t="s">
        <v>272</v>
      </c>
      <c r="B291" s="4" t="s">
        <v>134</v>
      </c>
      <c r="C291" s="4" t="s">
        <v>135</v>
      </c>
      <c r="D291" s="4" t="s">
        <v>273</v>
      </c>
      <c r="E291" s="4" t="s">
        <v>274</v>
      </c>
      <c r="F291" s="10">
        <v>210.95</v>
      </c>
      <c r="G291" s="10">
        <v>-210.95</v>
      </c>
      <c r="H291" s="12"/>
      <c r="I291" s="14">
        <v>0</v>
      </c>
    </row>
    <row r="292" spans="1:9" ht="15.75" thickBot="1" x14ac:dyDescent="0.3">
      <c r="A292" s="4" t="s">
        <v>272</v>
      </c>
      <c r="B292" s="4" t="s">
        <v>138</v>
      </c>
      <c r="C292" s="4" t="s">
        <v>139</v>
      </c>
      <c r="D292" s="4" t="s">
        <v>285</v>
      </c>
      <c r="E292" s="4" t="s">
        <v>286</v>
      </c>
      <c r="F292" s="8">
        <v>1620.6</v>
      </c>
      <c r="G292" s="8">
        <v>1511.55</v>
      </c>
      <c r="H292" s="8">
        <v>1601.79</v>
      </c>
      <c r="I292" s="9">
        <v>4733.9399999999996</v>
      </c>
    </row>
    <row r="293" spans="1:9" ht="15.75" thickBot="1" x14ac:dyDescent="0.3">
      <c r="A293" s="4" t="s">
        <v>287</v>
      </c>
      <c r="B293" s="4" t="s">
        <v>35</v>
      </c>
      <c r="C293" s="4" t="s">
        <v>36</v>
      </c>
      <c r="D293" s="4" t="s">
        <v>288</v>
      </c>
      <c r="E293" s="4" t="s">
        <v>289</v>
      </c>
      <c r="F293" s="10">
        <v>10573.48</v>
      </c>
      <c r="G293" s="10">
        <v>12548.12</v>
      </c>
      <c r="H293" s="10">
        <v>5113.18</v>
      </c>
      <c r="I293" s="9">
        <v>28234.78</v>
      </c>
    </row>
    <row r="294" spans="1:9" ht="15.75" thickBot="1" x14ac:dyDescent="0.3">
      <c r="A294" s="4" t="s">
        <v>287</v>
      </c>
      <c r="B294" s="4" t="s">
        <v>35</v>
      </c>
      <c r="C294" s="4" t="s">
        <v>36</v>
      </c>
      <c r="D294" s="4" t="s">
        <v>290</v>
      </c>
      <c r="E294" s="4" t="s">
        <v>291</v>
      </c>
      <c r="F294" s="11"/>
      <c r="G294" s="8">
        <v>1100.95</v>
      </c>
      <c r="H294" s="8">
        <v>7681.13</v>
      </c>
      <c r="I294" s="9">
        <v>8782.08</v>
      </c>
    </row>
    <row r="295" spans="1:9" ht="15.75" thickBot="1" x14ac:dyDescent="0.3">
      <c r="A295" s="4" t="s">
        <v>287</v>
      </c>
      <c r="B295" s="4" t="s">
        <v>43</v>
      </c>
      <c r="C295" s="4" t="s">
        <v>44</v>
      </c>
      <c r="D295" s="4" t="s">
        <v>290</v>
      </c>
      <c r="E295" s="4" t="s">
        <v>291</v>
      </c>
      <c r="F295" s="12"/>
      <c r="G295" s="10">
        <v>144.28</v>
      </c>
      <c r="H295" s="12"/>
      <c r="I295" s="9">
        <v>144.28</v>
      </c>
    </row>
    <row r="296" spans="1:9" ht="15.75" thickBot="1" x14ac:dyDescent="0.3">
      <c r="A296" s="4" t="s">
        <v>287</v>
      </c>
      <c r="B296" s="4" t="s">
        <v>96</v>
      </c>
      <c r="C296" s="4" t="s">
        <v>97</v>
      </c>
      <c r="D296" s="4" t="s">
        <v>290</v>
      </c>
      <c r="E296" s="4" t="s">
        <v>291</v>
      </c>
      <c r="F296" s="11"/>
      <c r="G296" s="8">
        <v>8915.1299999999992</v>
      </c>
      <c r="H296" s="8">
        <v>6795.56</v>
      </c>
      <c r="I296" s="9">
        <v>15710.69</v>
      </c>
    </row>
    <row r="297" spans="1:9" ht="15.75" thickBot="1" x14ac:dyDescent="0.3">
      <c r="A297" s="4" t="s">
        <v>287</v>
      </c>
      <c r="B297" s="4" t="s">
        <v>151</v>
      </c>
      <c r="C297" s="4" t="s">
        <v>152</v>
      </c>
      <c r="D297" s="4" t="s">
        <v>290</v>
      </c>
      <c r="E297" s="4" t="s">
        <v>291</v>
      </c>
      <c r="F297" s="10">
        <v>55.17</v>
      </c>
      <c r="G297" s="10">
        <v>55.07</v>
      </c>
      <c r="H297" s="10">
        <v>75.03</v>
      </c>
      <c r="I297" s="9">
        <v>185.27</v>
      </c>
    </row>
    <row r="298" spans="1:9" ht="15.75" thickBot="1" x14ac:dyDescent="0.3">
      <c r="A298" s="4" t="s">
        <v>292</v>
      </c>
      <c r="B298" s="4" t="s">
        <v>35</v>
      </c>
      <c r="C298" s="4" t="s">
        <v>36</v>
      </c>
      <c r="D298" s="4" t="s">
        <v>293</v>
      </c>
      <c r="E298" s="4" t="s">
        <v>294</v>
      </c>
      <c r="F298" s="8">
        <v>10154.5</v>
      </c>
      <c r="G298" s="8">
        <v>12194.89</v>
      </c>
      <c r="H298" s="8">
        <v>14738.1</v>
      </c>
      <c r="I298" s="9">
        <v>37087.49</v>
      </c>
    </row>
    <row r="299" spans="1:9" ht="15.75" thickBot="1" x14ac:dyDescent="0.3">
      <c r="A299" s="4" t="s">
        <v>292</v>
      </c>
      <c r="B299" s="4" t="s">
        <v>82</v>
      </c>
      <c r="C299" s="4" t="s">
        <v>83</v>
      </c>
      <c r="D299" s="4" t="s">
        <v>295</v>
      </c>
      <c r="E299" s="4" t="s">
        <v>296</v>
      </c>
      <c r="F299" s="10">
        <v>592.24</v>
      </c>
      <c r="G299" s="10">
        <v>1016.46</v>
      </c>
      <c r="H299" s="10">
        <v>81.650000000000006</v>
      </c>
      <c r="I299" s="9">
        <v>1690.35</v>
      </c>
    </row>
    <row r="300" spans="1:9" ht="15.75" thickBot="1" x14ac:dyDescent="0.3">
      <c r="A300" s="4" t="s">
        <v>292</v>
      </c>
      <c r="B300" s="4" t="s">
        <v>127</v>
      </c>
      <c r="C300" s="4" t="s">
        <v>128</v>
      </c>
      <c r="D300" s="4" t="s">
        <v>295</v>
      </c>
      <c r="E300" s="4" t="s">
        <v>296</v>
      </c>
      <c r="F300" s="8">
        <v>955.76</v>
      </c>
      <c r="G300" s="8">
        <v>617.21</v>
      </c>
      <c r="H300" s="11"/>
      <c r="I300" s="9">
        <v>1572.97</v>
      </c>
    </row>
    <row r="301" spans="1:9" ht="15.75" thickBot="1" x14ac:dyDescent="0.3">
      <c r="A301" s="4" t="s">
        <v>292</v>
      </c>
      <c r="B301" s="4" t="s">
        <v>96</v>
      </c>
      <c r="C301" s="4" t="s">
        <v>97</v>
      </c>
      <c r="D301" s="4" t="s">
        <v>297</v>
      </c>
      <c r="E301" s="4" t="s">
        <v>298</v>
      </c>
      <c r="F301" s="12"/>
      <c r="G301" s="10">
        <v>-562.79999999999995</v>
      </c>
      <c r="H301" s="12"/>
      <c r="I301" s="9">
        <v>-562.79999999999995</v>
      </c>
    </row>
    <row r="302" spans="1:9" ht="15.75" thickBot="1" x14ac:dyDescent="0.3">
      <c r="A302" s="4" t="s">
        <v>292</v>
      </c>
      <c r="B302" s="4" t="s">
        <v>96</v>
      </c>
      <c r="C302" s="4" t="s">
        <v>97</v>
      </c>
      <c r="D302" s="4" t="s">
        <v>299</v>
      </c>
      <c r="E302" s="4" t="s">
        <v>300</v>
      </c>
      <c r="F302" s="11"/>
      <c r="G302" s="11"/>
      <c r="H302" s="8">
        <v>3130.34</v>
      </c>
      <c r="I302" s="9">
        <v>3130.34</v>
      </c>
    </row>
    <row r="303" spans="1:9" ht="15.75" thickBot="1" x14ac:dyDescent="0.3">
      <c r="A303" s="4" t="s">
        <v>292</v>
      </c>
      <c r="B303" s="4" t="s">
        <v>96</v>
      </c>
      <c r="C303" s="4" t="s">
        <v>97</v>
      </c>
      <c r="D303" s="4" t="s">
        <v>301</v>
      </c>
      <c r="E303" s="4" t="s">
        <v>302</v>
      </c>
      <c r="F303" s="10">
        <v>25787.25</v>
      </c>
      <c r="G303" s="10">
        <v>47339.35</v>
      </c>
      <c r="H303" s="10">
        <v>39331.730000000003</v>
      </c>
      <c r="I303" s="9">
        <v>112458.33</v>
      </c>
    </row>
    <row r="304" spans="1:9" ht="15.75" thickBot="1" x14ac:dyDescent="0.3">
      <c r="A304" s="4" t="s">
        <v>292</v>
      </c>
      <c r="B304" s="4" t="s">
        <v>96</v>
      </c>
      <c r="C304" s="4" t="s">
        <v>97</v>
      </c>
      <c r="D304" s="4" t="s">
        <v>295</v>
      </c>
      <c r="E304" s="4" t="s">
        <v>296</v>
      </c>
      <c r="F304" s="8">
        <v>26720.78</v>
      </c>
      <c r="G304" s="8">
        <v>10398.33</v>
      </c>
      <c r="H304" s="8">
        <v>-3505.05</v>
      </c>
      <c r="I304" s="9">
        <v>33614.06</v>
      </c>
    </row>
    <row r="305" spans="1:9" ht="15.75" thickBot="1" x14ac:dyDescent="0.3">
      <c r="A305" s="4" t="s">
        <v>292</v>
      </c>
      <c r="B305" s="4" t="s">
        <v>96</v>
      </c>
      <c r="C305" s="4" t="s">
        <v>97</v>
      </c>
      <c r="D305" s="4" t="s">
        <v>293</v>
      </c>
      <c r="E305" s="4" t="s">
        <v>294</v>
      </c>
      <c r="F305" s="12"/>
      <c r="G305" s="12"/>
      <c r="H305" s="10">
        <v>134.72999999999999</v>
      </c>
      <c r="I305" s="9">
        <v>134.72999999999999</v>
      </c>
    </row>
    <row r="306" spans="1:9" ht="15.75" thickBot="1" x14ac:dyDescent="0.3">
      <c r="A306" s="4" t="s">
        <v>292</v>
      </c>
      <c r="B306" s="4" t="s">
        <v>96</v>
      </c>
      <c r="C306" s="4" t="s">
        <v>97</v>
      </c>
      <c r="D306" s="4" t="s">
        <v>303</v>
      </c>
      <c r="E306" s="4" t="s">
        <v>304</v>
      </c>
      <c r="F306" s="11"/>
      <c r="G306" s="11"/>
      <c r="H306" s="8">
        <v>904</v>
      </c>
      <c r="I306" s="9">
        <v>904</v>
      </c>
    </row>
    <row r="307" spans="1:9" ht="15.75" thickBot="1" x14ac:dyDescent="0.3">
      <c r="A307" s="4" t="s">
        <v>292</v>
      </c>
      <c r="B307" s="4" t="s">
        <v>132</v>
      </c>
      <c r="C307" s="4" t="s">
        <v>133</v>
      </c>
      <c r="D307" s="4" t="s">
        <v>301</v>
      </c>
      <c r="E307" s="4" t="s">
        <v>302</v>
      </c>
      <c r="F307" s="10">
        <v>4439.2299999999996</v>
      </c>
      <c r="G307" s="10">
        <v>8490.75</v>
      </c>
      <c r="H307" s="10">
        <v>3555.32</v>
      </c>
      <c r="I307" s="9">
        <v>16485.3</v>
      </c>
    </row>
    <row r="308" spans="1:9" ht="15.75" thickBot="1" x14ac:dyDescent="0.3">
      <c r="A308" s="4" t="s">
        <v>292</v>
      </c>
      <c r="B308" s="4" t="s">
        <v>132</v>
      </c>
      <c r="C308" s="4" t="s">
        <v>133</v>
      </c>
      <c r="D308" s="4" t="s">
        <v>295</v>
      </c>
      <c r="E308" s="4" t="s">
        <v>296</v>
      </c>
      <c r="F308" s="8">
        <v>1044.74</v>
      </c>
      <c r="G308" s="8">
        <v>719.9</v>
      </c>
      <c r="H308" s="11"/>
      <c r="I308" s="9">
        <v>1764.64</v>
      </c>
    </row>
    <row r="309" spans="1:9" ht="15.75" thickBot="1" x14ac:dyDescent="0.3">
      <c r="A309" s="4" t="s">
        <v>305</v>
      </c>
      <c r="B309" s="4" t="s">
        <v>35</v>
      </c>
      <c r="C309" s="4" t="s">
        <v>36</v>
      </c>
      <c r="D309" s="4" t="s">
        <v>306</v>
      </c>
      <c r="E309" s="4" t="s">
        <v>307</v>
      </c>
      <c r="F309" s="10">
        <v>23025.11</v>
      </c>
      <c r="G309" s="10">
        <v>23302.66</v>
      </c>
      <c r="H309" s="10">
        <v>24770.13</v>
      </c>
      <c r="I309" s="9">
        <v>71097.899999999994</v>
      </c>
    </row>
    <row r="310" spans="1:9" ht="15.75" thickBot="1" x14ac:dyDescent="0.3">
      <c r="A310" s="4" t="s">
        <v>305</v>
      </c>
      <c r="B310" s="4" t="s">
        <v>35</v>
      </c>
      <c r="C310" s="4" t="s">
        <v>36</v>
      </c>
      <c r="D310" s="4" t="s">
        <v>308</v>
      </c>
      <c r="E310" s="4" t="s">
        <v>309</v>
      </c>
      <c r="F310" s="11"/>
      <c r="G310" s="8">
        <v>953.89</v>
      </c>
      <c r="H310" s="11"/>
      <c r="I310" s="9">
        <v>953.89</v>
      </c>
    </row>
    <row r="311" spans="1:9" ht="15.75" thickBot="1" x14ac:dyDescent="0.3">
      <c r="A311" s="4" t="s">
        <v>305</v>
      </c>
      <c r="B311" s="4" t="s">
        <v>35</v>
      </c>
      <c r="C311" s="4" t="s">
        <v>36</v>
      </c>
      <c r="D311" s="4" t="s">
        <v>310</v>
      </c>
      <c r="E311" s="4" t="s">
        <v>309</v>
      </c>
      <c r="F311" s="10">
        <v>24678.639999999999</v>
      </c>
      <c r="G311" s="10">
        <v>17893.080000000002</v>
      </c>
      <c r="H311" s="10">
        <v>18008.7</v>
      </c>
      <c r="I311" s="9">
        <v>60580.42</v>
      </c>
    </row>
    <row r="312" spans="1:9" ht="15.75" thickBot="1" x14ac:dyDescent="0.3">
      <c r="A312" s="4" t="s">
        <v>305</v>
      </c>
      <c r="B312" s="4" t="s">
        <v>35</v>
      </c>
      <c r="C312" s="4" t="s">
        <v>36</v>
      </c>
      <c r="D312" s="4" t="s">
        <v>311</v>
      </c>
      <c r="E312" s="4" t="s">
        <v>312</v>
      </c>
      <c r="F312" s="8">
        <v>1528.89</v>
      </c>
      <c r="G312" s="8">
        <v>2987.33</v>
      </c>
      <c r="H312" s="8">
        <v>2193.5700000000002</v>
      </c>
      <c r="I312" s="9">
        <v>6709.79</v>
      </c>
    </row>
    <row r="313" spans="1:9" ht="15.75" thickBot="1" x14ac:dyDescent="0.3">
      <c r="A313" s="4" t="s">
        <v>305</v>
      </c>
      <c r="B313" s="4" t="s">
        <v>35</v>
      </c>
      <c r="C313" s="4" t="s">
        <v>36</v>
      </c>
      <c r="D313" s="4" t="s">
        <v>313</v>
      </c>
      <c r="E313" s="4" t="s">
        <v>314</v>
      </c>
      <c r="F313" s="10">
        <v>369.02</v>
      </c>
      <c r="G313" s="10">
        <v>-1564.3</v>
      </c>
      <c r="H313" s="10">
        <v>-991.21</v>
      </c>
      <c r="I313" s="9">
        <v>-2186.4899999999998</v>
      </c>
    </row>
    <row r="314" spans="1:9" ht="23.25" thickBot="1" x14ac:dyDescent="0.3">
      <c r="A314" s="4" t="s">
        <v>305</v>
      </c>
      <c r="B314" s="4" t="s">
        <v>35</v>
      </c>
      <c r="C314" s="4" t="s">
        <v>36</v>
      </c>
      <c r="D314" s="4" t="s">
        <v>315</v>
      </c>
      <c r="E314" s="4" t="s">
        <v>316</v>
      </c>
      <c r="F314" s="8">
        <v>4455.16</v>
      </c>
      <c r="G314" s="8">
        <v>3487.12</v>
      </c>
      <c r="H314" s="8">
        <v>2058.4699999999998</v>
      </c>
      <c r="I314" s="9">
        <v>10000.75</v>
      </c>
    </row>
    <row r="315" spans="1:9" ht="15.75" thickBot="1" x14ac:dyDescent="0.3">
      <c r="A315" s="4" t="s">
        <v>305</v>
      </c>
      <c r="B315" s="4" t="s">
        <v>35</v>
      </c>
      <c r="C315" s="4" t="s">
        <v>36</v>
      </c>
      <c r="D315" s="4" t="s">
        <v>317</v>
      </c>
      <c r="E315" s="4" t="s">
        <v>318</v>
      </c>
      <c r="F315" s="10">
        <v>3751.55</v>
      </c>
      <c r="G315" s="10">
        <v>3936.63</v>
      </c>
      <c r="H315" s="10">
        <v>5221.16</v>
      </c>
      <c r="I315" s="9">
        <v>12909.34</v>
      </c>
    </row>
    <row r="316" spans="1:9" ht="23.25" thickBot="1" x14ac:dyDescent="0.3">
      <c r="A316" s="4" t="s">
        <v>305</v>
      </c>
      <c r="B316" s="4" t="s">
        <v>35</v>
      </c>
      <c r="C316" s="4" t="s">
        <v>36</v>
      </c>
      <c r="D316" s="4" t="s">
        <v>319</v>
      </c>
      <c r="E316" s="4" t="s">
        <v>320</v>
      </c>
      <c r="F316" s="8">
        <v>235.1</v>
      </c>
      <c r="G316" s="8">
        <v>626.94000000000005</v>
      </c>
      <c r="H316" s="8">
        <v>1679.54</v>
      </c>
      <c r="I316" s="9">
        <v>2541.58</v>
      </c>
    </row>
    <row r="317" spans="1:9" ht="15.75" thickBot="1" x14ac:dyDescent="0.3">
      <c r="A317" s="4" t="s">
        <v>305</v>
      </c>
      <c r="B317" s="4" t="s">
        <v>35</v>
      </c>
      <c r="C317" s="4" t="s">
        <v>36</v>
      </c>
      <c r="D317" s="4" t="s">
        <v>321</v>
      </c>
      <c r="E317" s="4" t="s">
        <v>322</v>
      </c>
      <c r="F317" s="10">
        <v>38437.46</v>
      </c>
      <c r="G317" s="10">
        <v>23606.86</v>
      </c>
      <c r="H317" s="10">
        <v>17414.96</v>
      </c>
      <c r="I317" s="9">
        <v>79459.28</v>
      </c>
    </row>
    <row r="318" spans="1:9" ht="15.75" thickBot="1" x14ac:dyDescent="0.3">
      <c r="A318" s="4" t="s">
        <v>305</v>
      </c>
      <c r="B318" s="4" t="s">
        <v>35</v>
      </c>
      <c r="C318" s="4" t="s">
        <v>36</v>
      </c>
      <c r="D318" s="4" t="s">
        <v>323</v>
      </c>
      <c r="E318" s="4" t="s">
        <v>324</v>
      </c>
      <c r="F318" s="8">
        <v>654.99</v>
      </c>
      <c r="G318" s="8">
        <v>366.6</v>
      </c>
      <c r="H318" s="8">
        <v>640.96</v>
      </c>
      <c r="I318" s="9">
        <v>1662.55</v>
      </c>
    </row>
    <row r="319" spans="1:9" ht="15.75" thickBot="1" x14ac:dyDescent="0.3">
      <c r="A319" s="4" t="s">
        <v>305</v>
      </c>
      <c r="B319" s="4" t="s">
        <v>166</v>
      </c>
      <c r="C319" s="4" t="s">
        <v>167</v>
      </c>
      <c r="D319" s="4" t="s">
        <v>325</v>
      </c>
      <c r="E319" s="4" t="s">
        <v>326</v>
      </c>
      <c r="F319" s="10">
        <v>1383.7</v>
      </c>
      <c r="G319" s="10">
        <v>858.26</v>
      </c>
      <c r="H319" s="10">
        <v>1191.06</v>
      </c>
      <c r="I319" s="9">
        <v>3433.02</v>
      </c>
    </row>
    <row r="320" spans="1:9" ht="15.75" thickBot="1" x14ac:dyDescent="0.3">
      <c r="A320" s="4" t="s">
        <v>305</v>
      </c>
      <c r="B320" s="4" t="s">
        <v>283</v>
      </c>
      <c r="C320" s="4" t="s">
        <v>284</v>
      </c>
      <c r="D320" s="4" t="s">
        <v>327</v>
      </c>
      <c r="E320" s="4" t="s">
        <v>328</v>
      </c>
      <c r="F320" s="8">
        <v>18830.900000000001</v>
      </c>
      <c r="G320" s="8">
        <v>20917.349999999999</v>
      </c>
      <c r="H320" s="8">
        <v>28920.57</v>
      </c>
      <c r="I320" s="9">
        <v>68668.820000000007</v>
      </c>
    </row>
    <row r="321" spans="1:9" ht="15.75" thickBot="1" x14ac:dyDescent="0.3">
      <c r="A321" s="4" t="s">
        <v>305</v>
      </c>
      <c r="B321" s="4" t="s">
        <v>283</v>
      </c>
      <c r="C321" s="4" t="s">
        <v>284</v>
      </c>
      <c r="D321" s="4" t="s">
        <v>329</v>
      </c>
      <c r="E321" s="4" t="s">
        <v>330</v>
      </c>
      <c r="F321" s="10">
        <v>3793.25</v>
      </c>
      <c r="G321" s="10">
        <v>1587.87</v>
      </c>
      <c r="H321" s="10">
        <v>1951.32</v>
      </c>
      <c r="I321" s="9">
        <v>7332.44</v>
      </c>
    </row>
    <row r="322" spans="1:9" ht="15.75" thickBot="1" x14ac:dyDescent="0.3">
      <c r="A322" s="4" t="s">
        <v>305</v>
      </c>
      <c r="B322" s="4" t="s">
        <v>283</v>
      </c>
      <c r="C322" s="4" t="s">
        <v>284</v>
      </c>
      <c r="D322" s="4" t="s">
        <v>331</v>
      </c>
      <c r="E322" s="4" t="s">
        <v>330</v>
      </c>
      <c r="F322" s="8">
        <v>27293.33</v>
      </c>
      <c r="G322" s="8">
        <v>999.77</v>
      </c>
      <c r="H322" s="8">
        <v>1058.58</v>
      </c>
      <c r="I322" s="9">
        <v>29351.68</v>
      </c>
    </row>
    <row r="323" spans="1:9" ht="15.75" thickBot="1" x14ac:dyDescent="0.3">
      <c r="A323" s="4" t="s">
        <v>305</v>
      </c>
      <c r="B323" s="4" t="s">
        <v>283</v>
      </c>
      <c r="C323" s="4" t="s">
        <v>284</v>
      </c>
      <c r="D323" s="4" t="s">
        <v>332</v>
      </c>
      <c r="E323" s="4" t="s">
        <v>333</v>
      </c>
      <c r="F323" s="10">
        <v>5841</v>
      </c>
      <c r="G323" s="10">
        <v>4683.92</v>
      </c>
      <c r="H323" s="10">
        <v>4494.95</v>
      </c>
      <c r="I323" s="9">
        <v>15019.87</v>
      </c>
    </row>
    <row r="324" spans="1:9" ht="15.75" thickBot="1" x14ac:dyDescent="0.3">
      <c r="A324" s="4" t="s">
        <v>305</v>
      </c>
      <c r="B324" s="4" t="s">
        <v>283</v>
      </c>
      <c r="C324" s="4" t="s">
        <v>284</v>
      </c>
      <c r="D324" s="4" t="s">
        <v>334</v>
      </c>
      <c r="E324" s="4" t="s">
        <v>333</v>
      </c>
      <c r="F324" s="8">
        <v>10658.5</v>
      </c>
      <c r="G324" s="8">
        <v>11758.51</v>
      </c>
      <c r="H324" s="8">
        <v>13819.67</v>
      </c>
      <c r="I324" s="9">
        <v>36236.68</v>
      </c>
    </row>
    <row r="325" spans="1:9" ht="15.75" thickBot="1" x14ac:dyDescent="0.3">
      <c r="A325" s="4" t="s">
        <v>305</v>
      </c>
      <c r="B325" s="4" t="s">
        <v>335</v>
      </c>
      <c r="C325" s="4" t="s">
        <v>336</v>
      </c>
      <c r="D325" s="4" t="s">
        <v>334</v>
      </c>
      <c r="E325" s="4" t="s">
        <v>333</v>
      </c>
      <c r="F325" s="12"/>
      <c r="G325" s="10">
        <v>3763.84</v>
      </c>
      <c r="H325" s="10">
        <v>-1881.92</v>
      </c>
      <c r="I325" s="9">
        <v>1881.92</v>
      </c>
    </row>
    <row r="326" spans="1:9" ht="15.75" thickBot="1" x14ac:dyDescent="0.3">
      <c r="A326" s="4" t="s">
        <v>305</v>
      </c>
      <c r="B326" s="4" t="s">
        <v>119</v>
      </c>
      <c r="C326" s="4" t="s">
        <v>120</v>
      </c>
      <c r="D326" s="4" t="s">
        <v>306</v>
      </c>
      <c r="E326" s="4" t="s">
        <v>307</v>
      </c>
      <c r="F326" s="8">
        <v>131.44999999999999</v>
      </c>
      <c r="G326" s="11"/>
      <c r="H326" s="11"/>
      <c r="I326" s="9">
        <v>131.44999999999999</v>
      </c>
    </row>
    <row r="327" spans="1:9" ht="15.75" thickBot="1" x14ac:dyDescent="0.3">
      <c r="A327" s="4" t="s">
        <v>305</v>
      </c>
      <c r="B327" s="4" t="s">
        <v>119</v>
      </c>
      <c r="C327" s="4" t="s">
        <v>120</v>
      </c>
      <c r="D327" s="4" t="s">
        <v>308</v>
      </c>
      <c r="E327" s="4" t="s">
        <v>309</v>
      </c>
      <c r="F327" s="12"/>
      <c r="G327" s="12"/>
      <c r="H327" s="10">
        <v>526.29999999999995</v>
      </c>
      <c r="I327" s="9">
        <v>526.29999999999995</v>
      </c>
    </row>
    <row r="328" spans="1:9" ht="15.75" thickBot="1" x14ac:dyDescent="0.3">
      <c r="A328" s="4" t="s">
        <v>305</v>
      </c>
      <c r="B328" s="4" t="s">
        <v>119</v>
      </c>
      <c r="C328" s="4" t="s">
        <v>120</v>
      </c>
      <c r="D328" s="4" t="s">
        <v>325</v>
      </c>
      <c r="E328" s="4" t="s">
        <v>326</v>
      </c>
      <c r="F328" s="8">
        <v>160606.54</v>
      </c>
      <c r="G328" s="8">
        <v>99874.559999999998</v>
      </c>
      <c r="H328" s="8">
        <v>103095.12</v>
      </c>
      <c r="I328" s="9">
        <v>363576.22</v>
      </c>
    </row>
    <row r="329" spans="1:9" ht="15.75" thickBot="1" x14ac:dyDescent="0.3">
      <c r="A329" s="4" t="s">
        <v>305</v>
      </c>
      <c r="B329" s="4" t="s">
        <v>82</v>
      </c>
      <c r="C329" s="4" t="s">
        <v>83</v>
      </c>
      <c r="D329" s="4" t="s">
        <v>337</v>
      </c>
      <c r="E329" s="4" t="s">
        <v>338</v>
      </c>
      <c r="F329" s="10">
        <v>-440.72</v>
      </c>
      <c r="G329" s="10">
        <v>-568.92999999999995</v>
      </c>
      <c r="H329" s="10">
        <v>8336.33</v>
      </c>
      <c r="I329" s="9">
        <v>7326.68</v>
      </c>
    </row>
    <row r="330" spans="1:9" ht="15.75" thickBot="1" x14ac:dyDescent="0.3">
      <c r="A330" s="4" t="s">
        <v>305</v>
      </c>
      <c r="B330" s="4" t="s">
        <v>82</v>
      </c>
      <c r="C330" s="4" t="s">
        <v>83</v>
      </c>
      <c r="D330" s="4" t="s">
        <v>313</v>
      </c>
      <c r="E330" s="4" t="s">
        <v>314</v>
      </c>
      <c r="F330" s="8">
        <v>-35.11</v>
      </c>
      <c r="G330" s="8">
        <v>-3852.16</v>
      </c>
      <c r="H330" s="8">
        <v>-76.38</v>
      </c>
      <c r="I330" s="9">
        <v>-3963.65</v>
      </c>
    </row>
    <row r="331" spans="1:9" ht="15.75" thickBot="1" x14ac:dyDescent="0.3">
      <c r="A331" s="4" t="s">
        <v>305</v>
      </c>
      <c r="B331" s="4" t="s">
        <v>43</v>
      </c>
      <c r="C331" s="4" t="s">
        <v>44</v>
      </c>
      <c r="D331" s="4" t="s">
        <v>332</v>
      </c>
      <c r="E331" s="4" t="s">
        <v>333</v>
      </c>
      <c r="F331" s="12"/>
      <c r="G331" s="12"/>
      <c r="H331" s="10">
        <v>-3157.82</v>
      </c>
      <c r="I331" s="9">
        <v>-3157.82</v>
      </c>
    </row>
    <row r="332" spans="1:9" ht="15.75" thickBot="1" x14ac:dyDescent="0.3">
      <c r="A332" s="4" t="s">
        <v>305</v>
      </c>
      <c r="B332" s="4" t="s">
        <v>96</v>
      </c>
      <c r="C332" s="4" t="s">
        <v>97</v>
      </c>
      <c r="D332" s="4" t="s">
        <v>313</v>
      </c>
      <c r="E332" s="4" t="s">
        <v>314</v>
      </c>
      <c r="F332" s="8">
        <v>-83.08</v>
      </c>
      <c r="G332" s="8">
        <v>46.9</v>
      </c>
      <c r="H332" s="8">
        <v>75.040000000000006</v>
      </c>
      <c r="I332" s="9">
        <v>38.86</v>
      </c>
    </row>
    <row r="333" spans="1:9" ht="15.75" thickBot="1" x14ac:dyDescent="0.3">
      <c r="A333" s="4" t="s">
        <v>305</v>
      </c>
      <c r="B333" s="4" t="s">
        <v>96</v>
      </c>
      <c r="C333" s="4" t="s">
        <v>97</v>
      </c>
      <c r="D333" s="4" t="s">
        <v>325</v>
      </c>
      <c r="E333" s="4" t="s">
        <v>326</v>
      </c>
      <c r="F333" s="10">
        <v>248.25</v>
      </c>
      <c r="G333" s="10">
        <v>382</v>
      </c>
      <c r="H333" s="10">
        <v>155</v>
      </c>
      <c r="I333" s="9">
        <v>785.25</v>
      </c>
    </row>
    <row r="334" spans="1:9" ht="15.75" thickBot="1" x14ac:dyDescent="0.3">
      <c r="A334" s="4" t="s">
        <v>305</v>
      </c>
      <c r="B334" s="4" t="s">
        <v>136</v>
      </c>
      <c r="C334" s="4" t="s">
        <v>137</v>
      </c>
      <c r="D334" s="4" t="s">
        <v>325</v>
      </c>
      <c r="E334" s="4" t="s">
        <v>326</v>
      </c>
      <c r="F334" s="11"/>
      <c r="G334" s="8">
        <v>34.869999999999997</v>
      </c>
      <c r="H334" s="11"/>
      <c r="I334" s="9">
        <v>34.869999999999997</v>
      </c>
    </row>
    <row r="335" spans="1:9" ht="15.75" thickBot="1" x14ac:dyDescent="0.3">
      <c r="A335" s="4" t="s">
        <v>339</v>
      </c>
      <c r="B335" s="4" t="s">
        <v>35</v>
      </c>
      <c r="C335" s="4" t="s">
        <v>36</v>
      </c>
      <c r="D335" s="4" t="s">
        <v>340</v>
      </c>
      <c r="E335" s="4" t="s">
        <v>341</v>
      </c>
      <c r="F335" s="12"/>
      <c r="G335" s="12"/>
      <c r="H335" s="10">
        <v>3831.22</v>
      </c>
      <c r="I335" s="9">
        <v>3831.22</v>
      </c>
    </row>
    <row r="336" spans="1:9" ht="15.75" thickBot="1" x14ac:dyDescent="0.3">
      <c r="A336" s="4" t="s">
        <v>339</v>
      </c>
      <c r="B336" s="4" t="s">
        <v>342</v>
      </c>
      <c r="C336" s="4" t="s">
        <v>343</v>
      </c>
      <c r="D336" s="4" t="s">
        <v>340</v>
      </c>
      <c r="E336" s="4" t="s">
        <v>341</v>
      </c>
      <c r="F336" s="11"/>
      <c r="G336" s="8">
        <v>515.63</v>
      </c>
      <c r="H336" s="8">
        <v>843.75</v>
      </c>
      <c r="I336" s="9">
        <v>1359.38</v>
      </c>
    </row>
    <row r="337" spans="1:9" ht="15.75" thickBot="1" x14ac:dyDescent="0.3">
      <c r="A337" s="4" t="s">
        <v>339</v>
      </c>
      <c r="B337" s="4" t="s">
        <v>82</v>
      </c>
      <c r="C337" s="4" t="s">
        <v>83</v>
      </c>
      <c r="D337" s="4" t="s">
        <v>344</v>
      </c>
      <c r="E337" s="4" t="s">
        <v>345</v>
      </c>
      <c r="F337" s="10">
        <v>403.28</v>
      </c>
      <c r="G337" s="10">
        <v>290.01</v>
      </c>
      <c r="H337" s="10">
        <v>18.37</v>
      </c>
      <c r="I337" s="9">
        <v>711.66</v>
      </c>
    </row>
    <row r="338" spans="1:9" ht="15.75" thickBot="1" x14ac:dyDescent="0.3">
      <c r="A338" s="4" t="s">
        <v>339</v>
      </c>
      <c r="B338" s="4" t="s">
        <v>138</v>
      </c>
      <c r="C338" s="4" t="s">
        <v>139</v>
      </c>
      <c r="D338" s="4" t="s">
        <v>346</v>
      </c>
      <c r="E338" s="4" t="s">
        <v>347</v>
      </c>
      <c r="F338" s="8">
        <v>1523.26</v>
      </c>
      <c r="G338" s="8">
        <v>1429.27</v>
      </c>
      <c r="H338" s="8">
        <v>1518.97</v>
      </c>
      <c r="I338" s="9">
        <v>4471.5</v>
      </c>
    </row>
    <row r="339" spans="1:9" ht="15.75" thickBot="1" x14ac:dyDescent="0.3">
      <c r="A339" s="4" t="s">
        <v>348</v>
      </c>
      <c r="B339" s="4" t="s">
        <v>187</v>
      </c>
      <c r="C339" s="4" t="s">
        <v>188</v>
      </c>
      <c r="D339" s="4" t="s">
        <v>349</v>
      </c>
      <c r="E339" s="4" t="s">
        <v>350</v>
      </c>
      <c r="F339" s="10">
        <v>161724.78</v>
      </c>
      <c r="G339" s="10">
        <v>161315.38</v>
      </c>
      <c r="H339" s="10">
        <v>166290.57999999999</v>
      </c>
      <c r="I339" s="9">
        <v>489330.74</v>
      </c>
    </row>
    <row r="340" spans="1:9" ht="15.75" thickBot="1" x14ac:dyDescent="0.3">
      <c r="A340" s="4" t="s">
        <v>351</v>
      </c>
      <c r="B340" s="4" t="s">
        <v>35</v>
      </c>
      <c r="C340" s="4" t="s">
        <v>36</v>
      </c>
      <c r="D340" s="4" t="s">
        <v>352</v>
      </c>
      <c r="E340" s="4" t="s">
        <v>353</v>
      </c>
      <c r="F340" s="11"/>
      <c r="G340" s="8">
        <v>638.02</v>
      </c>
      <c r="H340" s="11"/>
      <c r="I340" s="9">
        <v>638.02</v>
      </c>
    </row>
    <row r="341" spans="1:9" ht="15.75" thickBot="1" x14ac:dyDescent="0.3">
      <c r="A341" s="4" t="s">
        <v>351</v>
      </c>
      <c r="B341" s="4" t="s">
        <v>35</v>
      </c>
      <c r="C341" s="4" t="s">
        <v>36</v>
      </c>
      <c r="D341" s="4" t="s">
        <v>354</v>
      </c>
      <c r="E341" s="4" t="s">
        <v>353</v>
      </c>
      <c r="F341" s="10">
        <v>6695.45</v>
      </c>
      <c r="G341" s="10">
        <v>6700.54</v>
      </c>
      <c r="H341" s="10">
        <v>6996.9</v>
      </c>
      <c r="I341" s="9">
        <v>20392.89</v>
      </c>
    </row>
    <row r="342" spans="1:9" ht="15.75" thickBot="1" x14ac:dyDescent="0.3">
      <c r="A342" s="4" t="s">
        <v>351</v>
      </c>
      <c r="B342" s="4" t="s">
        <v>119</v>
      </c>
      <c r="C342" s="4" t="s">
        <v>120</v>
      </c>
      <c r="D342" s="4" t="s">
        <v>352</v>
      </c>
      <c r="E342" s="4" t="s">
        <v>353</v>
      </c>
      <c r="F342" s="8">
        <v>72005.52</v>
      </c>
      <c r="G342" s="8">
        <v>64802.26</v>
      </c>
      <c r="H342" s="8">
        <v>81702.009999999995</v>
      </c>
      <c r="I342" s="9">
        <v>218509.79</v>
      </c>
    </row>
    <row r="343" spans="1:9" ht="23.25" thickBot="1" x14ac:dyDescent="0.3">
      <c r="A343" s="4" t="s">
        <v>355</v>
      </c>
      <c r="B343" s="4" t="s">
        <v>166</v>
      </c>
      <c r="C343" s="4" t="s">
        <v>167</v>
      </c>
      <c r="D343" s="4" t="s">
        <v>356</v>
      </c>
      <c r="E343" s="4" t="s">
        <v>357</v>
      </c>
      <c r="F343" s="10">
        <v>70.06</v>
      </c>
      <c r="G343" s="10">
        <v>87.58</v>
      </c>
      <c r="H343" s="12"/>
      <c r="I343" s="9">
        <v>157.63999999999999</v>
      </c>
    </row>
    <row r="344" spans="1:9" ht="23.25" thickBot="1" x14ac:dyDescent="0.3">
      <c r="A344" s="4" t="s">
        <v>355</v>
      </c>
      <c r="B344" s="4" t="s">
        <v>216</v>
      </c>
      <c r="C344" s="4" t="s">
        <v>217</v>
      </c>
      <c r="D344" s="4" t="s">
        <v>358</v>
      </c>
      <c r="E344" s="4" t="s">
        <v>359</v>
      </c>
      <c r="F344" s="8">
        <v>28318.71</v>
      </c>
      <c r="G344" s="8">
        <v>22553.26</v>
      </c>
      <c r="H344" s="8">
        <v>31962.01</v>
      </c>
      <c r="I344" s="9">
        <v>82833.98</v>
      </c>
    </row>
    <row r="345" spans="1:9" ht="23.25" thickBot="1" x14ac:dyDescent="0.3">
      <c r="A345" s="4" t="s">
        <v>355</v>
      </c>
      <c r="B345" s="4" t="s">
        <v>187</v>
      </c>
      <c r="C345" s="4" t="s">
        <v>188</v>
      </c>
      <c r="D345" s="4" t="s">
        <v>360</v>
      </c>
      <c r="E345" s="4" t="s">
        <v>361</v>
      </c>
      <c r="F345" s="12"/>
      <c r="G345" s="10">
        <v>7203.37</v>
      </c>
      <c r="H345" s="10">
        <v>-660.36</v>
      </c>
      <c r="I345" s="9">
        <v>6543.01</v>
      </c>
    </row>
    <row r="346" spans="1:9" ht="23.25" thickBot="1" x14ac:dyDescent="0.3">
      <c r="A346" s="4" t="s">
        <v>355</v>
      </c>
      <c r="B346" s="4" t="s">
        <v>187</v>
      </c>
      <c r="C346" s="4" t="s">
        <v>188</v>
      </c>
      <c r="D346" s="4" t="s">
        <v>362</v>
      </c>
      <c r="E346" s="4" t="s">
        <v>363</v>
      </c>
      <c r="F346" s="8">
        <v>955315.84</v>
      </c>
      <c r="G346" s="8">
        <v>888041.21</v>
      </c>
      <c r="H346" s="8">
        <v>767522.06</v>
      </c>
      <c r="I346" s="9">
        <v>2610879.11</v>
      </c>
    </row>
    <row r="347" spans="1:9" ht="23.25" thickBot="1" x14ac:dyDescent="0.3">
      <c r="A347" s="4" t="s">
        <v>355</v>
      </c>
      <c r="B347" s="4" t="s">
        <v>119</v>
      </c>
      <c r="C347" s="4" t="s">
        <v>120</v>
      </c>
      <c r="D347" s="4" t="s">
        <v>364</v>
      </c>
      <c r="E347" s="4" t="s">
        <v>365</v>
      </c>
      <c r="F347" s="12"/>
      <c r="G347" s="12"/>
      <c r="H347" s="10">
        <v>65.959999999999994</v>
      </c>
      <c r="I347" s="9">
        <v>65.959999999999994</v>
      </c>
    </row>
    <row r="348" spans="1:9" ht="23.25" thickBot="1" x14ac:dyDescent="0.3">
      <c r="A348" s="4" t="s">
        <v>355</v>
      </c>
      <c r="B348" s="4" t="s">
        <v>119</v>
      </c>
      <c r="C348" s="4" t="s">
        <v>120</v>
      </c>
      <c r="D348" s="4" t="s">
        <v>356</v>
      </c>
      <c r="E348" s="4" t="s">
        <v>357</v>
      </c>
      <c r="F348" s="8">
        <v>158342.35999999999</v>
      </c>
      <c r="G348" s="8">
        <v>150905.12</v>
      </c>
      <c r="H348" s="8">
        <v>178265.2</v>
      </c>
      <c r="I348" s="9">
        <v>487512.68</v>
      </c>
    </row>
    <row r="349" spans="1:9" ht="23.25" thickBot="1" x14ac:dyDescent="0.3">
      <c r="A349" s="4" t="s">
        <v>355</v>
      </c>
      <c r="B349" s="4" t="s">
        <v>119</v>
      </c>
      <c r="C349" s="4" t="s">
        <v>120</v>
      </c>
      <c r="D349" s="4" t="s">
        <v>362</v>
      </c>
      <c r="E349" s="4" t="s">
        <v>363</v>
      </c>
      <c r="F349" s="12"/>
      <c r="G349" s="12"/>
      <c r="H349" s="10">
        <v>101.26</v>
      </c>
      <c r="I349" s="9">
        <v>101.26</v>
      </c>
    </row>
    <row r="350" spans="1:9" ht="23.25" thickBot="1" x14ac:dyDescent="0.3">
      <c r="A350" s="4" t="s">
        <v>355</v>
      </c>
      <c r="B350" s="4" t="s">
        <v>366</v>
      </c>
      <c r="C350" s="4" t="s">
        <v>367</v>
      </c>
      <c r="D350" s="4" t="s">
        <v>368</v>
      </c>
      <c r="E350" s="4" t="s">
        <v>359</v>
      </c>
      <c r="F350" s="8">
        <v>346595.17</v>
      </c>
      <c r="G350" s="8">
        <v>315172.71000000002</v>
      </c>
      <c r="H350" s="8">
        <v>329425.77</v>
      </c>
      <c r="I350" s="9">
        <v>991193.65</v>
      </c>
    </row>
    <row r="351" spans="1:9" ht="23.25" thickBot="1" x14ac:dyDescent="0.3">
      <c r="A351" s="4" t="s">
        <v>355</v>
      </c>
      <c r="B351" s="4" t="s">
        <v>366</v>
      </c>
      <c r="C351" s="4" t="s">
        <v>367</v>
      </c>
      <c r="D351" s="4" t="s">
        <v>369</v>
      </c>
      <c r="E351" s="4" t="s">
        <v>370</v>
      </c>
      <c r="F351" s="10">
        <v>24938.16</v>
      </c>
      <c r="G351" s="10">
        <v>76632.990000000005</v>
      </c>
      <c r="H351" s="10">
        <v>49881.04</v>
      </c>
      <c r="I351" s="9">
        <v>151452.19</v>
      </c>
    </row>
    <row r="352" spans="1:9" ht="23.25" thickBot="1" x14ac:dyDescent="0.3">
      <c r="A352" s="4" t="s">
        <v>355</v>
      </c>
      <c r="B352" s="4" t="s">
        <v>366</v>
      </c>
      <c r="C352" s="4" t="s">
        <v>367</v>
      </c>
      <c r="D352" s="4" t="s">
        <v>362</v>
      </c>
      <c r="E352" s="4" t="s">
        <v>363</v>
      </c>
      <c r="F352" s="8">
        <v>7068.39</v>
      </c>
      <c r="G352" s="8">
        <v>27951.37</v>
      </c>
      <c r="H352" s="8">
        <v>16211.81</v>
      </c>
      <c r="I352" s="9">
        <v>51231.57</v>
      </c>
    </row>
    <row r="353" spans="1:9" ht="23.25" thickBot="1" x14ac:dyDescent="0.3">
      <c r="A353" s="4" t="s">
        <v>355</v>
      </c>
      <c r="B353" s="4" t="s">
        <v>96</v>
      </c>
      <c r="C353" s="4" t="s">
        <v>97</v>
      </c>
      <c r="D353" s="4" t="s">
        <v>364</v>
      </c>
      <c r="E353" s="4" t="s">
        <v>365</v>
      </c>
      <c r="F353" s="12"/>
      <c r="G353" s="12"/>
      <c r="H353" s="10">
        <v>74.2</v>
      </c>
      <c r="I353" s="9">
        <v>74.2</v>
      </c>
    </row>
    <row r="354" spans="1:9" ht="23.25" thickBot="1" x14ac:dyDescent="0.3">
      <c r="A354" s="4" t="s">
        <v>355</v>
      </c>
      <c r="B354" s="4" t="s">
        <v>96</v>
      </c>
      <c r="C354" s="4" t="s">
        <v>97</v>
      </c>
      <c r="D354" s="4" t="s">
        <v>356</v>
      </c>
      <c r="E354" s="4" t="s">
        <v>357</v>
      </c>
      <c r="F354" s="8">
        <v>976.29</v>
      </c>
      <c r="G354" s="8">
        <v>339.49</v>
      </c>
      <c r="H354" s="11"/>
      <c r="I354" s="9">
        <v>1315.78</v>
      </c>
    </row>
    <row r="355" spans="1:9" ht="23.25" thickBot="1" x14ac:dyDescent="0.3">
      <c r="A355" s="4" t="s">
        <v>355</v>
      </c>
      <c r="B355" s="4" t="s">
        <v>371</v>
      </c>
      <c r="C355" s="4" t="s">
        <v>372</v>
      </c>
      <c r="D355" s="4" t="s">
        <v>362</v>
      </c>
      <c r="E355" s="4" t="s">
        <v>363</v>
      </c>
      <c r="F355" s="10">
        <v>887.21</v>
      </c>
      <c r="G355" s="10">
        <v>744.95</v>
      </c>
      <c r="H355" s="10">
        <v>554.85</v>
      </c>
      <c r="I355" s="9">
        <v>2187.0100000000002</v>
      </c>
    </row>
    <row r="356" spans="1:9" ht="23.25" thickBot="1" x14ac:dyDescent="0.3">
      <c r="A356" s="4" t="s">
        <v>355</v>
      </c>
      <c r="B356" s="4" t="s">
        <v>373</v>
      </c>
      <c r="C356" s="4" t="s">
        <v>374</v>
      </c>
      <c r="D356" s="4" t="s">
        <v>369</v>
      </c>
      <c r="E356" s="4" t="s">
        <v>370</v>
      </c>
      <c r="F356" s="8">
        <v>94.96</v>
      </c>
      <c r="G356" s="8">
        <v>19.89</v>
      </c>
      <c r="H356" s="8">
        <v>52.51</v>
      </c>
      <c r="I356" s="9">
        <v>167.36</v>
      </c>
    </row>
    <row r="357" spans="1:9" ht="23.25" thickBot="1" x14ac:dyDescent="0.3">
      <c r="A357" s="4" t="s">
        <v>355</v>
      </c>
      <c r="B357" s="4" t="s">
        <v>373</v>
      </c>
      <c r="C357" s="4" t="s">
        <v>374</v>
      </c>
      <c r="D357" s="4" t="s">
        <v>362</v>
      </c>
      <c r="E357" s="4" t="s">
        <v>363</v>
      </c>
      <c r="F357" s="10">
        <v>9408.3700000000008</v>
      </c>
      <c r="G357" s="10">
        <v>9561.77</v>
      </c>
      <c r="H357" s="10">
        <v>9168.2099999999991</v>
      </c>
      <c r="I357" s="9">
        <v>28138.35</v>
      </c>
    </row>
    <row r="358" spans="1:9" ht="15.75" thickBot="1" x14ac:dyDescent="0.3">
      <c r="A358" s="4" t="s">
        <v>375</v>
      </c>
      <c r="B358" s="4" t="s">
        <v>376</v>
      </c>
      <c r="C358" s="4" t="s">
        <v>377</v>
      </c>
      <c r="D358" s="4" t="s">
        <v>378</v>
      </c>
      <c r="E358" s="4" t="s">
        <v>379</v>
      </c>
      <c r="F358" s="8">
        <v>100177.96</v>
      </c>
      <c r="G358" s="8">
        <v>91046.99</v>
      </c>
      <c r="H358" s="8">
        <v>88384.17</v>
      </c>
      <c r="I358" s="9">
        <v>279609.12</v>
      </c>
    </row>
    <row r="359" spans="1:9" ht="15.75" thickBot="1" x14ac:dyDescent="0.3">
      <c r="A359" s="4" t="s">
        <v>375</v>
      </c>
      <c r="B359" s="4" t="s">
        <v>376</v>
      </c>
      <c r="C359" s="4" t="s">
        <v>377</v>
      </c>
      <c r="D359" s="4" t="s">
        <v>380</v>
      </c>
      <c r="E359" s="4" t="s">
        <v>381</v>
      </c>
      <c r="F359" s="10">
        <v>14516.92</v>
      </c>
      <c r="G359" s="10">
        <v>13799.07</v>
      </c>
      <c r="H359" s="10">
        <v>14237.24</v>
      </c>
      <c r="I359" s="9">
        <v>42553.23</v>
      </c>
    </row>
    <row r="360" spans="1:9" ht="15.75" thickBot="1" x14ac:dyDescent="0.3">
      <c r="A360" s="4" t="s">
        <v>375</v>
      </c>
      <c r="B360" s="4" t="s">
        <v>376</v>
      </c>
      <c r="C360" s="4" t="s">
        <v>377</v>
      </c>
      <c r="D360" s="4" t="s">
        <v>382</v>
      </c>
      <c r="E360" s="4" t="s">
        <v>383</v>
      </c>
      <c r="F360" s="8">
        <v>1125.46</v>
      </c>
      <c r="G360" s="8">
        <v>1121.05</v>
      </c>
      <c r="H360" s="8">
        <v>1142.94</v>
      </c>
      <c r="I360" s="9">
        <v>3389.45</v>
      </c>
    </row>
    <row r="361" spans="1:9" ht="15.75" thickBot="1" x14ac:dyDescent="0.3">
      <c r="A361" s="4" t="s">
        <v>375</v>
      </c>
      <c r="B361" s="4" t="s">
        <v>376</v>
      </c>
      <c r="C361" s="4" t="s">
        <v>377</v>
      </c>
      <c r="D361" s="4" t="s">
        <v>384</v>
      </c>
      <c r="E361" s="4" t="s">
        <v>383</v>
      </c>
      <c r="F361" s="10">
        <v>1103.3699999999999</v>
      </c>
      <c r="G361" s="10">
        <v>1451.87</v>
      </c>
      <c r="H361" s="10">
        <v>1279.43</v>
      </c>
      <c r="I361" s="9">
        <v>3834.67</v>
      </c>
    </row>
    <row r="362" spans="1:9" ht="15.75" thickBot="1" x14ac:dyDescent="0.3">
      <c r="A362" s="4" t="s">
        <v>375</v>
      </c>
      <c r="B362" s="4" t="s">
        <v>376</v>
      </c>
      <c r="C362" s="4" t="s">
        <v>377</v>
      </c>
      <c r="D362" s="4" t="s">
        <v>385</v>
      </c>
      <c r="E362" s="4" t="s">
        <v>386</v>
      </c>
      <c r="F362" s="11"/>
      <c r="G362" s="11"/>
      <c r="H362" s="8">
        <v>36000</v>
      </c>
      <c r="I362" s="9">
        <v>36000</v>
      </c>
    </row>
    <row r="363" spans="1:9" ht="15.75" thickBot="1" x14ac:dyDescent="0.3">
      <c r="A363" s="4" t="s">
        <v>375</v>
      </c>
      <c r="B363" s="4" t="s">
        <v>376</v>
      </c>
      <c r="C363" s="4" t="s">
        <v>377</v>
      </c>
      <c r="D363" s="4" t="s">
        <v>387</v>
      </c>
      <c r="E363" s="4" t="s">
        <v>388</v>
      </c>
      <c r="F363" s="10">
        <v>-2735.59</v>
      </c>
      <c r="G363" s="10">
        <v>-6663.44</v>
      </c>
      <c r="H363" s="10">
        <v>6215.81</v>
      </c>
      <c r="I363" s="9">
        <v>-3183.22</v>
      </c>
    </row>
    <row r="364" spans="1:9" ht="15.75" thickBot="1" x14ac:dyDescent="0.3">
      <c r="A364" s="4" t="s">
        <v>375</v>
      </c>
      <c r="B364" s="4" t="s">
        <v>376</v>
      </c>
      <c r="C364" s="4" t="s">
        <v>377</v>
      </c>
      <c r="D364" s="4" t="s">
        <v>389</v>
      </c>
      <c r="E364" s="4" t="s">
        <v>390</v>
      </c>
      <c r="F364" s="8">
        <v>-4145</v>
      </c>
      <c r="G364" s="8">
        <v>7382</v>
      </c>
      <c r="H364" s="8">
        <v>-23292</v>
      </c>
      <c r="I364" s="9">
        <v>-20055</v>
      </c>
    </row>
    <row r="365" spans="1:9" ht="15.75" thickBot="1" x14ac:dyDescent="0.3">
      <c r="A365" s="4" t="s">
        <v>391</v>
      </c>
      <c r="B365" s="4" t="s">
        <v>392</v>
      </c>
      <c r="C365" s="4" t="s">
        <v>393</v>
      </c>
      <c r="D365" s="4" t="s">
        <v>394</v>
      </c>
      <c r="E365" s="4" t="s">
        <v>395</v>
      </c>
      <c r="F365" s="10">
        <v>371.29</v>
      </c>
      <c r="G365" s="10">
        <v>83.5</v>
      </c>
      <c r="H365" s="10">
        <v>116.95</v>
      </c>
      <c r="I365" s="9">
        <v>571.74</v>
      </c>
    </row>
    <row r="366" spans="1:9" ht="23.25" thickBot="1" x14ac:dyDescent="0.3">
      <c r="A366" s="4" t="s">
        <v>396</v>
      </c>
      <c r="B366" s="4" t="s">
        <v>397</v>
      </c>
      <c r="C366" s="4" t="s">
        <v>398</v>
      </c>
      <c r="D366" s="4" t="s">
        <v>399</v>
      </c>
      <c r="E366" s="4" t="s">
        <v>400</v>
      </c>
      <c r="F366" s="8">
        <v>82187.31</v>
      </c>
      <c r="G366" s="8">
        <v>85187.75</v>
      </c>
      <c r="H366" s="8">
        <v>100544.4</v>
      </c>
      <c r="I366" s="9">
        <v>267919.46000000002</v>
      </c>
    </row>
    <row r="367" spans="1:9" ht="23.25" thickBot="1" x14ac:dyDescent="0.3">
      <c r="A367" s="4" t="s">
        <v>396</v>
      </c>
      <c r="B367" s="4" t="s">
        <v>401</v>
      </c>
      <c r="C367" s="4" t="s">
        <v>402</v>
      </c>
      <c r="D367" s="4" t="s">
        <v>403</v>
      </c>
      <c r="E367" s="4" t="s">
        <v>404</v>
      </c>
      <c r="F367" s="12"/>
      <c r="G367" s="12"/>
      <c r="H367" s="10">
        <v>2162.15</v>
      </c>
      <c r="I367" s="9">
        <v>2162.15</v>
      </c>
    </row>
    <row r="368" spans="1:9" ht="23.25" thickBot="1" x14ac:dyDescent="0.3">
      <c r="A368" s="4" t="s">
        <v>396</v>
      </c>
      <c r="B368" s="4" t="s">
        <v>401</v>
      </c>
      <c r="C368" s="4" t="s">
        <v>402</v>
      </c>
      <c r="D368" s="4" t="s">
        <v>405</v>
      </c>
      <c r="E368" s="4" t="s">
        <v>406</v>
      </c>
      <c r="F368" s="8">
        <v>12846.27</v>
      </c>
      <c r="G368" s="8">
        <v>13519.42</v>
      </c>
      <c r="H368" s="8">
        <v>21980.400000000001</v>
      </c>
      <c r="I368" s="9">
        <v>48346.09</v>
      </c>
    </row>
    <row r="369" spans="1:9" ht="15.75" thickBot="1" x14ac:dyDescent="0.3">
      <c r="A369" s="4" t="s">
        <v>396</v>
      </c>
      <c r="B369" s="4" t="s">
        <v>401</v>
      </c>
      <c r="C369" s="4" t="s">
        <v>402</v>
      </c>
      <c r="D369" s="4" t="s">
        <v>407</v>
      </c>
      <c r="E369" s="4" t="s">
        <v>408</v>
      </c>
      <c r="F369" s="10">
        <v>22606.799999999999</v>
      </c>
      <c r="G369" s="10">
        <v>30404.58</v>
      </c>
      <c r="H369" s="10">
        <v>6732.61</v>
      </c>
      <c r="I369" s="9">
        <v>59743.99</v>
      </c>
    </row>
    <row r="370" spans="1:9" ht="23.25" thickBot="1" x14ac:dyDescent="0.3">
      <c r="A370" s="4" t="s">
        <v>396</v>
      </c>
      <c r="B370" s="4" t="s">
        <v>216</v>
      </c>
      <c r="C370" s="4" t="s">
        <v>217</v>
      </c>
      <c r="D370" s="4" t="s">
        <v>403</v>
      </c>
      <c r="E370" s="4" t="s">
        <v>404</v>
      </c>
      <c r="F370" s="8">
        <v>7287.64</v>
      </c>
      <c r="G370" s="8">
        <v>6105.3</v>
      </c>
      <c r="H370" s="8">
        <v>5736.81</v>
      </c>
      <c r="I370" s="9">
        <v>19129.75</v>
      </c>
    </row>
    <row r="371" spans="1:9" ht="23.25" thickBot="1" x14ac:dyDescent="0.3">
      <c r="A371" s="4" t="s">
        <v>396</v>
      </c>
      <c r="B371" s="4" t="s">
        <v>409</v>
      </c>
      <c r="C371" s="4" t="s">
        <v>410</v>
      </c>
      <c r="D371" s="4" t="s">
        <v>403</v>
      </c>
      <c r="E371" s="4" t="s">
        <v>404</v>
      </c>
      <c r="F371" s="10">
        <v>917.5</v>
      </c>
      <c r="G371" s="10">
        <v>709.5</v>
      </c>
      <c r="H371" s="12"/>
      <c r="I371" s="9">
        <v>1627</v>
      </c>
    </row>
    <row r="372" spans="1:9" ht="23.25" thickBot="1" x14ac:dyDescent="0.3">
      <c r="A372" s="4" t="s">
        <v>396</v>
      </c>
      <c r="B372" s="4" t="s">
        <v>392</v>
      </c>
      <c r="C372" s="4" t="s">
        <v>393</v>
      </c>
      <c r="D372" s="4" t="s">
        <v>403</v>
      </c>
      <c r="E372" s="4" t="s">
        <v>404</v>
      </c>
      <c r="F372" s="11"/>
      <c r="G372" s="11"/>
      <c r="H372" s="8">
        <v>72.5</v>
      </c>
      <c r="I372" s="9">
        <v>72.5</v>
      </c>
    </row>
    <row r="373" spans="1:9" ht="23.25" thickBot="1" x14ac:dyDescent="0.3">
      <c r="A373" s="4" t="s">
        <v>396</v>
      </c>
      <c r="B373" s="4" t="s">
        <v>392</v>
      </c>
      <c r="C373" s="4" t="s">
        <v>393</v>
      </c>
      <c r="D373" s="4" t="s">
        <v>405</v>
      </c>
      <c r="E373" s="4" t="s">
        <v>406</v>
      </c>
      <c r="F373" s="10">
        <v>12841.67</v>
      </c>
      <c r="G373" s="10">
        <v>12307.16</v>
      </c>
      <c r="H373" s="10">
        <v>9291.7199999999993</v>
      </c>
      <c r="I373" s="9">
        <v>34440.550000000003</v>
      </c>
    </row>
    <row r="374" spans="1:9" ht="15.75" thickBot="1" x14ac:dyDescent="0.3">
      <c r="A374" s="4" t="s">
        <v>396</v>
      </c>
      <c r="B374" s="4" t="s">
        <v>392</v>
      </c>
      <c r="C374" s="4" t="s">
        <v>393</v>
      </c>
      <c r="D374" s="4" t="s">
        <v>407</v>
      </c>
      <c r="E374" s="4" t="s">
        <v>408</v>
      </c>
      <c r="F374" s="8">
        <v>8677.83</v>
      </c>
      <c r="G374" s="8">
        <v>9021.1200000000008</v>
      </c>
      <c r="H374" s="8">
        <v>6372.01</v>
      </c>
      <c r="I374" s="9">
        <v>24070.959999999999</v>
      </c>
    </row>
    <row r="375" spans="1:9" ht="23.25" thickBot="1" x14ac:dyDescent="0.3">
      <c r="A375" s="4" t="s">
        <v>396</v>
      </c>
      <c r="B375" s="4" t="s">
        <v>411</v>
      </c>
      <c r="C375" s="4" t="s">
        <v>412</v>
      </c>
      <c r="D375" s="4" t="s">
        <v>413</v>
      </c>
      <c r="E375" s="4" t="s">
        <v>414</v>
      </c>
      <c r="F375" s="10">
        <v>15754.74</v>
      </c>
      <c r="G375" s="10">
        <v>20011.419999999998</v>
      </c>
      <c r="H375" s="10">
        <v>30022.98</v>
      </c>
      <c r="I375" s="9">
        <v>65789.14</v>
      </c>
    </row>
    <row r="376" spans="1:9" ht="23.25" thickBot="1" x14ac:dyDescent="0.3">
      <c r="A376" s="4" t="s">
        <v>396</v>
      </c>
      <c r="B376" s="4" t="s">
        <v>411</v>
      </c>
      <c r="C376" s="4" t="s">
        <v>412</v>
      </c>
      <c r="D376" s="4" t="s">
        <v>405</v>
      </c>
      <c r="E376" s="4" t="s">
        <v>406</v>
      </c>
      <c r="F376" s="8">
        <v>9240.67</v>
      </c>
      <c r="G376" s="8">
        <v>9642.31</v>
      </c>
      <c r="H376" s="8">
        <v>7592.42</v>
      </c>
      <c r="I376" s="9">
        <v>26475.4</v>
      </c>
    </row>
    <row r="377" spans="1:9" ht="15.75" thickBot="1" x14ac:dyDescent="0.3">
      <c r="A377" s="4" t="s">
        <v>396</v>
      </c>
      <c r="B377" s="4" t="s">
        <v>411</v>
      </c>
      <c r="C377" s="4" t="s">
        <v>412</v>
      </c>
      <c r="D377" s="4" t="s">
        <v>407</v>
      </c>
      <c r="E377" s="4" t="s">
        <v>408</v>
      </c>
      <c r="F377" s="10">
        <v>3021.05</v>
      </c>
      <c r="G377" s="10">
        <v>8914.67</v>
      </c>
      <c r="H377" s="10">
        <v>4692.6400000000003</v>
      </c>
      <c r="I377" s="9">
        <v>16628.36</v>
      </c>
    </row>
    <row r="378" spans="1:9" ht="23.25" thickBot="1" x14ac:dyDescent="0.3">
      <c r="A378" s="4" t="s">
        <v>396</v>
      </c>
      <c r="B378" s="4" t="s">
        <v>415</v>
      </c>
      <c r="C378" s="4" t="s">
        <v>416</v>
      </c>
      <c r="D378" s="4" t="s">
        <v>403</v>
      </c>
      <c r="E378" s="4" t="s">
        <v>404</v>
      </c>
      <c r="F378" s="8">
        <v>6826.19</v>
      </c>
      <c r="G378" s="8">
        <v>1460.58</v>
      </c>
      <c r="H378" s="8">
        <v>745.13</v>
      </c>
      <c r="I378" s="9">
        <v>9031.9</v>
      </c>
    </row>
    <row r="379" spans="1:9" ht="23.25" thickBot="1" x14ac:dyDescent="0.3">
      <c r="A379" s="4" t="s">
        <v>396</v>
      </c>
      <c r="B379" s="4" t="s">
        <v>415</v>
      </c>
      <c r="C379" s="4" t="s">
        <v>416</v>
      </c>
      <c r="D379" s="4" t="s">
        <v>405</v>
      </c>
      <c r="E379" s="4" t="s">
        <v>406</v>
      </c>
      <c r="F379" s="10">
        <v>12142.1</v>
      </c>
      <c r="G379" s="10">
        <v>9372.61</v>
      </c>
      <c r="H379" s="10">
        <v>9398.09</v>
      </c>
      <c r="I379" s="9">
        <v>30912.799999999999</v>
      </c>
    </row>
    <row r="380" spans="1:9" ht="15.75" thickBot="1" x14ac:dyDescent="0.3">
      <c r="A380" s="4" t="s">
        <v>396</v>
      </c>
      <c r="B380" s="4" t="s">
        <v>415</v>
      </c>
      <c r="C380" s="4" t="s">
        <v>416</v>
      </c>
      <c r="D380" s="4" t="s">
        <v>407</v>
      </c>
      <c r="E380" s="4" t="s">
        <v>408</v>
      </c>
      <c r="F380" s="8">
        <v>8818.06</v>
      </c>
      <c r="G380" s="8">
        <v>8348.7900000000009</v>
      </c>
      <c r="H380" s="8">
        <v>8451.57</v>
      </c>
      <c r="I380" s="9">
        <v>25618.42</v>
      </c>
    </row>
    <row r="381" spans="1:9" ht="23.25" thickBot="1" x14ac:dyDescent="0.3">
      <c r="A381" s="4" t="s">
        <v>396</v>
      </c>
      <c r="B381" s="4" t="s">
        <v>417</v>
      </c>
      <c r="C381" s="4" t="s">
        <v>418</v>
      </c>
      <c r="D381" s="4" t="s">
        <v>403</v>
      </c>
      <c r="E381" s="4" t="s">
        <v>404</v>
      </c>
      <c r="F381" s="12"/>
      <c r="G381" s="12"/>
      <c r="H381" s="10">
        <v>2016</v>
      </c>
      <c r="I381" s="9">
        <v>2016</v>
      </c>
    </row>
    <row r="382" spans="1:9" ht="23.25" thickBot="1" x14ac:dyDescent="0.3">
      <c r="A382" s="4" t="s">
        <v>396</v>
      </c>
      <c r="B382" s="4" t="s">
        <v>417</v>
      </c>
      <c r="C382" s="4" t="s">
        <v>418</v>
      </c>
      <c r="D382" s="4" t="s">
        <v>405</v>
      </c>
      <c r="E382" s="4" t="s">
        <v>406</v>
      </c>
      <c r="F382" s="8">
        <v>13047.81</v>
      </c>
      <c r="G382" s="8">
        <v>33438.44</v>
      </c>
      <c r="H382" s="8">
        <v>66768.34</v>
      </c>
      <c r="I382" s="9">
        <v>113254.59</v>
      </c>
    </row>
    <row r="383" spans="1:9" ht="15.75" thickBot="1" x14ac:dyDescent="0.3">
      <c r="A383" s="4" t="s">
        <v>396</v>
      </c>
      <c r="B383" s="4" t="s">
        <v>417</v>
      </c>
      <c r="C383" s="4" t="s">
        <v>418</v>
      </c>
      <c r="D383" s="4" t="s">
        <v>407</v>
      </c>
      <c r="E383" s="4" t="s">
        <v>408</v>
      </c>
      <c r="F383" s="10">
        <v>16015.76</v>
      </c>
      <c r="G383" s="10">
        <v>23478.74</v>
      </c>
      <c r="H383" s="10">
        <v>-40259.39</v>
      </c>
      <c r="I383" s="9">
        <v>-764.89</v>
      </c>
    </row>
    <row r="384" spans="1:9" ht="23.25" thickBot="1" x14ac:dyDescent="0.3">
      <c r="A384" s="4" t="s">
        <v>396</v>
      </c>
      <c r="B384" s="4" t="s">
        <v>419</v>
      </c>
      <c r="C384" s="4" t="s">
        <v>420</v>
      </c>
      <c r="D384" s="4" t="s">
        <v>421</v>
      </c>
      <c r="E384" s="4" t="s">
        <v>422</v>
      </c>
      <c r="F384" s="8">
        <v>-5647.24</v>
      </c>
      <c r="G384" s="8">
        <v>-6323.63</v>
      </c>
      <c r="H384" s="8">
        <v>-6752.77</v>
      </c>
      <c r="I384" s="9">
        <v>-18723.64</v>
      </c>
    </row>
    <row r="385" spans="1:9" ht="15.75" thickBot="1" x14ac:dyDescent="0.3">
      <c r="A385" s="4" t="s">
        <v>396</v>
      </c>
      <c r="B385" s="4" t="s">
        <v>423</v>
      </c>
      <c r="C385" s="4" t="s">
        <v>424</v>
      </c>
      <c r="D385" s="4" t="s">
        <v>425</v>
      </c>
      <c r="E385" s="4" t="s">
        <v>426</v>
      </c>
      <c r="F385" s="10">
        <v>36000.449999999997</v>
      </c>
      <c r="G385" s="12"/>
      <c r="H385" s="12"/>
      <c r="I385" s="9">
        <v>36000.449999999997</v>
      </c>
    </row>
    <row r="386" spans="1:9" ht="15.75" thickBot="1" x14ac:dyDescent="0.3">
      <c r="A386" s="4" t="s">
        <v>396</v>
      </c>
      <c r="B386" s="4" t="s">
        <v>423</v>
      </c>
      <c r="C386" s="4" t="s">
        <v>424</v>
      </c>
      <c r="D386" s="4" t="s">
        <v>427</v>
      </c>
      <c r="E386" s="4" t="s">
        <v>428</v>
      </c>
      <c r="F386" s="8">
        <v>5400.07</v>
      </c>
      <c r="G386" s="11"/>
      <c r="H386" s="11"/>
      <c r="I386" s="9">
        <v>5400.07</v>
      </c>
    </row>
    <row r="387" spans="1:9" ht="15.75" thickBot="1" x14ac:dyDescent="0.3">
      <c r="A387" s="4" t="s">
        <v>396</v>
      </c>
      <c r="B387" s="4" t="s">
        <v>423</v>
      </c>
      <c r="C387" s="4" t="s">
        <v>424</v>
      </c>
      <c r="D387" s="4" t="s">
        <v>429</v>
      </c>
      <c r="E387" s="4" t="s">
        <v>430</v>
      </c>
      <c r="F387" s="10">
        <v>6000</v>
      </c>
      <c r="G387" s="12"/>
      <c r="H387" s="12"/>
      <c r="I387" s="9">
        <v>6000</v>
      </c>
    </row>
    <row r="388" spans="1:9" ht="23.25" thickBot="1" x14ac:dyDescent="0.3">
      <c r="A388" s="4" t="s">
        <v>396</v>
      </c>
      <c r="B388" s="4" t="s">
        <v>423</v>
      </c>
      <c r="C388" s="4" t="s">
        <v>424</v>
      </c>
      <c r="D388" s="4" t="s">
        <v>431</v>
      </c>
      <c r="E388" s="4" t="s">
        <v>432</v>
      </c>
      <c r="F388" s="8">
        <v>110.87</v>
      </c>
      <c r="G388" s="11"/>
      <c r="H388" s="11"/>
      <c r="I388" s="9">
        <v>110.87</v>
      </c>
    </row>
    <row r="389" spans="1:9" ht="23.25" thickBot="1" x14ac:dyDescent="0.3">
      <c r="A389" s="4" t="s">
        <v>396</v>
      </c>
      <c r="B389" s="4" t="s">
        <v>423</v>
      </c>
      <c r="C389" s="4" t="s">
        <v>424</v>
      </c>
      <c r="D389" s="4" t="s">
        <v>421</v>
      </c>
      <c r="E389" s="4" t="s">
        <v>422</v>
      </c>
      <c r="F389" s="10">
        <v>-47511.39</v>
      </c>
      <c r="G389" s="10">
        <v>-1638</v>
      </c>
      <c r="H389" s="12"/>
      <c r="I389" s="9">
        <v>-49149.39</v>
      </c>
    </row>
    <row r="390" spans="1:9" ht="23.25" thickBot="1" x14ac:dyDescent="0.3">
      <c r="A390" s="4" t="s">
        <v>396</v>
      </c>
      <c r="B390" s="4" t="s">
        <v>433</v>
      </c>
      <c r="C390" s="4" t="s">
        <v>434</v>
      </c>
      <c r="D390" s="4" t="s">
        <v>435</v>
      </c>
      <c r="E390" s="4" t="s">
        <v>436</v>
      </c>
      <c r="F390" s="8">
        <v>4341.88</v>
      </c>
      <c r="G390" s="8">
        <v>4664.5200000000004</v>
      </c>
      <c r="H390" s="8">
        <v>4227.25</v>
      </c>
      <c r="I390" s="9">
        <v>13233.65</v>
      </c>
    </row>
    <row r="391" spans="1:9" ht="15.75" thickBot="1" x14ac:dyDescent="0.3">
      <c r="A391" s="4" t="s">
        <v>396</v>
      </c>
      <c r="B391" s="4" t="s">
        <v>433</v>
      </c>
      <c r="C391" s="4" t="s">
        <v>434</v>
      </c>
      <c r="D391" s="4" t="s">
        <v>425</v>
      </c>
      <c r="E391" s="4" t="s">
        <v>426</v>
      </c>
      <c r="F391" s="10">
        <v>56542.78</v>
      </c>
      <c r="G391" s="10">
        <v>110375.23</v>
      </c>
      <c r="H391" s="10">
        <v>122316.54</v>
      </c>
      <c r="I391" s="9">
        <v>289234.55</v>
      </c>
    </row>
    <row r="392" spans="1:9" ht="15.75" thickBot="1" x14ac:dyDescent="0.3">
      <c r="A392" s="4" t="s">
        <v>396</v>
      </c>
      <c r="B392" s="4" t="s">
        <v>433</v>
      </c>
      <c r="C392" s="4" t="s">
        <v>434</v>
      </c>
      <c r="D392" s="4" t="s">
        <v>427</v>
      </c>
      <c r="E392" s="4" t="s">
        <v>428</v>
      </c>
      <c r="F392" s="8">
        <v>6000</v>
      </c>
      <c r="G392" s="8">
        <v>12540.72</v>
      </c>
      <c r="H392" s="8">
        <v>16950</v>
      </c>
      <c r="I392" s="9">
        <v>35490.720000000001</v>
      </c>
    </row>
    <row r="393" spans="1:9" ht="15.75" thickBot="1" x14ac:dyDescent="0.3">
      <c r="A393" s="4" t="s">
        <v>396</v>
      </c>
      <c r="B393" s="4" t="s">
        <v>433</v>
      </c>
      <c r="C393" s="4" t="s">
        <v>434</v>
      </c>
      <c r="D393" s="4" t="s">
        <v>429</v>
      </c>
      <c r="E393" s="4" t="s">
        <v>430</v>
      </c>
      <c r="F393" s="10">
        <v>7855.84</v>
      </c>
      <c r="G393" s="10">
        <v>16495.82</v>
      </c>
      <c r="H393" s="10">
        <v>18923.95</v>
      </c>
      <c r="I393" s="9">
        <v>43275.61</v>
      </c>
    </row>
    <row r="394" spans="1:9" ht="15.75" thickBot="1" x14ac:dyDescent="0.3">
      <c r="A394" s="4" t="s">
        <v>396</v>
      </c>
      <c r="B394" s="4" t="s">
        <v>433</v>
      </c>
      <c r="C394" s="4" t="s">
        <v>434</v>
      </c>
      <c r="D394" s="4" t="s">
        <v>437</v>
      </c>
      <c r="E394" s="4" t="s">
        <v>438</v>
      </c>
      <c r="F394" s="8">
        <v>7250</v>
      </c>
      <c r="G394" s="8">
        <v>12750</v>
      </c>
      <c r="H394" s="8">
        <v>17300</v>
      </c>
      <c r="I394" s="9">
        <v>37300</v>
      </c>
    </row>
    <row r="395" spans="1:9" ht="23.25" thickBot="1" x14ac:dyDescent="0.3">
      <c r="A395" s="4" t="s">
        <v>396</v>
      </c>
      <c r="B395" s="4" t="s">
        <v>433</v>
      </c>
      <c r="C395" s="4" t="s">
        <v>434</v>
      </c>
      <c r="D395" s="4" t="s">
        <v>421</v>
      </c>
      <c r="E395" s="4" t="s">
        <v>422</v>
      </c>
      <c r="F395" s="10">
        <v>-89044.41</v>
      </c>
      <c r="G395" s="10">
        <v>-160772.92000000001</v>
      </c>
      <c r="H395" s="10">
        <v>-171582.09</v>
      </c>
      <c r="I395" s="9">
        <v>-421399.42</v>
      </c>
    </row>
    <row r="396" spans="1:9" ht="23.25" thickBot="1" x14ac:dyDescent="0.3">
      <c r="A396" s="4" t="s">
        <v>396</v>
      </c>
      <c r="B396" s="4" t="s">
        <v>433</v>
      </c>
      <c r="C396" s="4" t="s">
        <v>434</v>
      </c>
      <c r="D396" s="4" t="s">
        <v>439</v>
      </c>
      <c r="E396" s="4" t="s">
        <v>440</v>
      </c>
      <c r="F396" s="8">
        <v>7002.95</v>
      </c>
      <c r="G396" s="8">
        <v>3033.86</v>
      </c>
      <c r="H396" s="8">
        <v>-8157.5</v>
      </c>
      <c r="I396" s="9">
        <v>1879.31</v>
      </c>
    </row>
    <row r="397" spans="1:9" ht="15.75" thickBot="1" x14ac:dyDescent="0.3">
      <c r="A397" s="4" t="s">
        <v>396</v>
      </c>
      <c r="B397" s="4" t="s">
        <v>441</v>
      </c>
      <c r="C397" s="4" t="s">
        <v>442</v>
      </c>
      <c r="D397" s="4" t="s">
        <v>443</v>
      </c>
      <c r="E397" s="4" t="s">
        <v>444</v>
      </c>
      <c r="F397" s="10">
        <v>72922.03</v>
      </c>
      <c r="G397" s="10">
        <v>62657.58</v>
      </c>
      <c r="H397" s="10">
        <v>76733.5</v>
      </c>
      <c r="I397" s="9">
        <v>212313.11</v>
      </c>
    </row>
    <row r="398" spans="1:9" ht="23.25" thickBot="1" x14ac:dyDescent="0.3">
      <c r="A398" s="4" t="s">
        <v>396</v>
      </c>
      <c r="B398" s="4" t="s">
        <v>441</v>
      </c>
      <c r="C398" s="4" t="s">
        <v>442</v>
      </c>
      <c r="D398" s="4" t="s">
        <v>421</v>
      </c>
      <c r="E398" s="4" t="s">
        <v>422</v>
      </c>
      <c r="F398" s="8">
        <v>-82487.87</v>
      </c>
      <c r="G398" s="8">
        <v>-75876.11</v>
      </c>
      <c r="H398" s="8">
        <v>-89763.26</v>
      </c>
      <c r="I398" s="9">
        <v>-248127.24</v>
      </c>
    </row>
    <row r="399" spans="1:9" ht="23.25" thickBot="1" x14ac:dyDescent="0.3">
      <c r="A399" s="4" t="s">
        <v>396</v>
      </c>
      <c r="B399" s="4" t="s">
        <v>445</v>
      </c>
      <c r="C399" s="4" t="s">
        <v>446</v>
      </c>
      <c r="D399" s="4" t="s">
        <v>413</v>
      </c>
      <c r="E399" s="4" t="s">
        <v>414</v>
      </c>
      <c r="F399" s="12"/>
      <c r="G399" s="10">
        <v>2822.1</v>
      </c>
      <c r="H399" s="10">
        <v>1305.74</v>
      </c>
      <c r="I399" s="9">
        <v>4127.84</v>
      </c>
    </row>
    <row r="400" spans="1:9" ht="23.25" thickBot="1" x14ac:dyDescent="0.3">
      <c r="A400" s="4" t="s">
        <v>396</v>
      </c>
      <c r="B400" s="4" t="s">
        <v>447</v>
      </c>
      <c r="C400" s="4" t="s">
        <v>448</v>
      </c>
      <c r="D400" s="4" t="s">
        <v>405</v>
      </c>
      <c r="E400" s="4" t="s">
        <v>406</v>
      </c>
      <c r="F400" s="8">
        <v>405.07</v>
      </c>
      <c r="G400" s="8">
        <v>2799.28</v>
      </c>
      <c r="H400" s="8">
        <v>1707.88</v>
      </c>
      <c r="I400" s="9">
        <v>4912.2299999999996</v>
      </c>
    </row>
    <row r="401" spans="1:9" ht="15.75" thickBot="1" x14ac:dyDescent="0.3">
      <c r="A401" s="4" t="s">
        <v>396</v>
      </c>
      <c r="B401" s="4" t="s">
        <v>447</v>
      </c>
      <c r="C401" s="4" t="s">
        <v>448</v>
      </c>
      <c r="D401" s="4" t="s">
        <v>407</v>
      </c>
      <c r="E401" s="4" t="s">
        <v>408</v>
      </c>
      <c r="F401" s="10">
        <v>3267.39</v>
      </c>
      <c r="G401" s="10">
        <v>2956.21</v>
      </c>
      <c r="H401" s="10">
        <v>3413.34</v>
      </c>
      <c r="I401" s="9">
        <v>9636.94</v>
      </c>
    </row>
    <row r="402" spans="1:9" ht="23.25" thickBot="1" x14ac:dyDescent="0.3">
      <c r="A402" s="4" t="s">
        <v>396</v>
      </c>
      <c r="B402" s="4" t="s">
        <v>449</v>
      </c>
      <c r="C402" s="4" t="s">
        <v>450</v>
      </c>
      <c r="D402" s="4" t="s">
        <v>451</v>
      </c>
      <c r="E402" s="4" t="s">
        <v>452</v>
      </c>
      <c r="F402" s="8">
        <v>35779.07</v>
      </c>
      <c r="G402" s="8">
        <v>1682.67</v>
      </c>
      <c r="H402" s="8">
        <v>1684.67</v>
      </c>
      <c r="I402" s="9">
        <v>39146.410000000003</v>
      </c>
    </row>
    <row r="403" spans="1:9" ht="15.75" thickBot="1" x14ac:dyDescent="0.3">
      <c r="A403" s="4" t="s">
        <v>453</v>
      </c>
      <c r="B403" s="4" t="s">
        <v>70</v>
      </c>
      <c r="C403" s="4" t="s">
        <v>71</v>
      </c>
      <c r="D403" s="4" t="s">
        <v>454</v>
      </c>
      <c r="E403" s="4" t="s">
        <v>455</v>
      </c>
      <c r="F403" s="10">
        <v>53278.19</v>
      </c>
      <c r="G403" s="10">
        <v>53483.360000000001</v>
      </c>
      <c r="H403" s="10">
        <v>56655.49</v>
      </c>
      <c r="I403" s="9">
        <v>163417.04</v>
      </c>
    </row>
    <row r="404" spans="1:9" ht="15.75" thickBot="1" x14ac:dyDescent="0.3">
      <c r="A404" s="4" t="s">
        <v>453</v>
      </c>
      <c r="B404" s="4" t="s">
        <v>70</v>
      </c>
      <c r="C404" s="4" t="s">
        <v>71</v>
      </c>
      <c r="D404" s="4" t="s">
        <v>456</v>
      </c>
      <c r="E404" s="4" t="s">
        <v>457</v>
      </c>
      <c r="F404" s="8">
        <v>18028</v>
      </c>
      <c r="G404" s="8">
        <v>277</v>
      </c>
      <c r="H404" s="8">
        <v>32493</v>
      </c>
      <c r="I404" s="9">
        <v>50798</v>
      </c>
    </row>
    <row r="405" spans="1:9" ht="15.75" thickBot="1" x14ac:dyDescent="0.3">
      <c r="A405" s="4" t="s">
        <v>453</v>
      </c>
      <c r="B405" s="4" t="s">
        <v>70</v>
      </c>
      <c r="C405" s="4" t="s">
        <v>71</v>
      </c>
      <c r="D405" s="4" t="s">
        <v>458</v>
      </c>
      <c r="E405" s="4" t="s">
        <v>459</v>
      </c>
      <c r="F405" s="10">
        <v>21826.82</v>
      </c>
      <c r="G405" s="10">
        <v>39866.15</v>
      </c>
      <c r="H405" s="10">
        <v>8554.7099999999991</v>
      </c>
      <c r="I405" s="9">
        <v>70247.679999999993</v>
      </c>
    </row>
    <row r="406" spans="1:9" ht="15.75" thickBot="1" x14ac:dyDescent="0.3">
      <c r="A406" s="4" t="s">
        <v>453</v>
      </c>
      <c r="B406" s="4" t="s">
        <v>70</v>
      </c>
      <c r="C406" s="4" t="s">
        <v>71</v>
      </c>
      <c r="D406" s="4" t="s">
        <v>460</v>
      </c>
      <c r="E406" s="4" t="s">
        <v>461</v>
      </c>
      <c r="F406" s="11"/>
      <c r="G406" s="8">
        <v>132599.76999999999</v>
      </c>
      <c r="H406" s="8">
        <v>35099.769999999997</v>
      </c>
      <c r="I406" s="9">
        <v>167699.54</v>
      </c>
    </row>
    <row r="407" spans="1:9" ht="15.75" thickBot="1" x14ac:dyDescent="0.3">
      <c r="A407" s="4" t="s">
        <v>453</v>
      </c>
      <c r="B407" s="4" t="s">
        <v>70</v>
      </c>
      <c r="C407" s="4" t="s">
        <v>71</v>
      </c>
      <c r="D407" s="4" t="s">
        <v>462</v>
      </c>
      <c r="E407" s="4" t="s">
        <v>463</v>
      </c>
      <c r="F407" s="12"/>
      <c r="G407" s="12"/>
      <c r="H407" s="10">
        <v>3619.99</v>
      </c>
      <c r="I407" s="9">
        <v>3619.99</v>
      </c>
    </row>
    <row r="408" spans="1:9" ht="15.75" thickBot="1" x14ac:dyDescent="0.3">
      <c r="A408" s="4" t="s">
        <v>453</v>
      </c>
      <c r="B408" s="4" t="s">
        <v>70</v>
      </c>
      <c r="C408" s="4" t="s">
        <v>71</v>
      </c>
      <c r="D408" s="4" t="s">
        <v>464</v>
      </c>
      <c r="E408" s="4" t="s">
        <v>465</v>
      </c>
      <c r="F408" s="8">
        <v>35556.78</v>
      </c>
      <c r="G408" s="8">
        <v>39797.31</v>
      </c>
      <c r="H408" s="8">
        <v>284710.44</v>
      </c>
      <c r="I408" s="9">
        <v>360064.53</v>
      </c>
    </row>
    <row r="409" spans="1:9" ht="15.75" thickBot="1" x14ac:dyDescent="0.3">
      <c r="A409" s="4" t="s">
        <v>466</v>
      </c>
      <c r="B409" s="4" t="s">
        <v>392</v>
      </c>
      <c r="C409" s="4" t="s">
        <v>393</v>
      </c>
      <c r="D409" s="4" t="s">
        <v>467</v>
      </c>
      <c r="E409" s="4" t="s">
        <v>468</v>
      </c>
      <c r="F409" s="10">
        <v>19014.689999999999</v>
      </c>
      <c r="G409" s="10">
        <v>12547.05</v>
      </c>
      <c r="H409" s="10">
        <v>14986.08</v>
      </c>
      <c r="I409" s="9">
        <v>46547.82</v>
      </c>
    </row>
    <row r="410" spans="1:9" ht="15.75" thickBot="1" x14ac:dyDescent="0.3">
      <c r="A410" s="4" t="s">
        <v>469</v>
      </c>
      <c r="B410" s="4" t="s">
        <v>470</v>
      </c>
      <c r="C410" s="4" t="s">
        <v>471</v>
      </c>
      <c r="D410" s="4" t="s">
        <v>472</v>
      </c>
      <c r="E410" s="4" t="s">
        <v>473</v>
      </c>
      <c r="F410" s="8">
        <v>13729.9</v>
      </c>
      <c r="G410" s="8">
        <v>13964.86</v>
      </c>
      <c r="H410" s="8">
        <v>15342.43</v>
      </c>
      <c r="I410" s="9">
        <v>43037.19</v>
      </c>
    </row>
    <row r="411" spans="1:9" ht="15.75" thickBot="1" x14ac:dyDescent="0.3">
      <c r="A411" s="4" t="s">
        <v>474</v>
      </c>
      <c r="B411" s="4" t="s">
        <v>401</v>
      </c>
      <c r="C411" s="4" t="s">
        <v>402</v>
      </c>
      <c r="D411" s="4" t="s">
        <v>475</v>
      </c>
      <c r="E411" s="4" t="s">
        <v>476</v>
      </c>
      <c r="F411" s="10">
        <v>19210</v>
      </c>
      <c r="G411" s="10">
        <v>2949.87</v>
      </c>
      <c r="H411" s="10">
        <v>769.95</v>
      </c>
      <c r="I411" s="9">
        <v>22929.82</v>
      </c>
    </row>
    <row r="412" spans="1:9" ht="23.25" thickBot="1" x14ac:dyDescent="0.3">
      <c r="A412" s="4" t="s">
        <v>474</v>
      </c>
      <c r="B412" s="4" t="s">
        <v>401</v>
      </c>
      <c r="C412" s="4" t="s">
        <v>402</v>
      </c>
      <c r="D412" s="4" t="s">
        <v>477</v>
      </c>
      <c r="E412" s="4" t="s">
        <v>478</v>
      </c>
      <c r="F412" s="8">
        <v>9786</v>
      </c>
      <c r="G412" s="8">
        <v>21.5</v>
      </c>
      <c r="H412" s="8">
        <v>51.48</v>
      </c>
      <c r="I412" s="9">
        <v>9858.98</v>
      </c>
    </row>
    <row r="413" spans="1:9" ht="15.75" thickBot="1" x14ac:dyDescent="0.3">
      <c r="A413" s="4" t="s">
        <v>474</v>
      </c>
      <c r="B413" s="4" t="s">
        <v>401</v>
      </c>
      <c r="C413" s="4" t="s">
        <v>402</v>
      </c>
      <c r="D413" s="4" t="s">
        <v>479</v>
      </c>
      <c r="E413" s="4" t="s">
        <v>480</v>
      </c>
      <c r="F413" s="10">
        <v>840</v>
      </c>
      <c r="G413" s="12"/>
      <c r="H413" s="12"/>
      <c r="I413" s="9">
        <v>840</v>
      </c>
    </row>
    <row r="414" spans="1:9" ht="23.25" thickBot="1" x14ac:dyDescent="0.3">
      <c r="A414" s="4" t="s">
        <v>474</v>
      </c>
      <c r="B414" s="4" t="s">
        <v>401</v>
      </c>
      <c r="C414" s="4" t="s">
        <v>402</v>
      </c>
      <c r="D414" s="4" t="s">
        <v>481</v>
      </c>
      <c r="E414" s="4" t="s">
        <v>482</v>
      </c>
      <c r="F414" s="8">
        <v>10035.57</v>
      </c>
      <c r="G414" s="8">
        <v>5661.49</v>
      </c>
      <c r="H414" s="8">
        <v>-10679.79</v>
      </c>
      <c r="I414" s="9">
        <v>5017.2700000000004</v>
      </c>
    </row>
    <row r="415" spans="1:9" ht="15.75" thickBot="1" x14ac:dyDescent="0.3">
      <c r="A415" s="4" t="s">
        <v>474</v>
      </c>
      <c r="B415" s="4" t="s">
        <v>401</v>
      </c>
      <c r="C415" s="4" t="s">
        <v>402</v>
      </c>
      <c r="D415" s="4" t="s">
        <v>483</v>
      </c>
      <c r="E415" s="4" t="s">
        <v>484</v>
      </c>
      <c r="F415" s="10">
        <v>64616.9</v>
      </c>
      <c r="G415" s="10">
        <v>31518.47</v>
      </c>
      <c r="H415" s="10">
        <v>107148.9</v>
      </c>
      <c r="I415" s="9">
        <v>203284.27</v>
      </c>
    </row>
    <row r="416" spans="1:9" ht="15.75" thickBot="1" x14ac:dyDescent="0.3">
      <c r="A416" s="4" t="s">
        <v>474</v>
      </c>
      <c r="B416" s="4" t="s">
        <v>401</v>
      </c>
      <c r="C416" s="4" t="s">
        <v>402</v>
      </c>
      <c r="D416" s="4" t="s">
        <v>485</v>
      </c>
      <c r="E416" s="4" t="s">
        <v>486</v>
      </c>
      <c r="F416" s="11"/>
      <c r="G416" s="11"/>
      <c r="H416" s="8">
        <v>3707.96</v>
      </c>
      <c r="I416" s="9">
        <v>3707.96</v>
      </c>
    </row>
    <row r="417" spans="1:9" ht="15.75" thickBot="1" x14ac:dyDescent="0.3">
      <c r="A417" s="4" t="s">
        <v>474</v>
      </c>
      <c r="B417" s="4" t="s">
        <v>392</v>
      </c>
      <c r="C417" s="4" t="s">
        <v>393</v>
      </c>
      <c r="D417" s="4" t="s">
        <v>475</v>
      </c>
      <c r="E417" s="4" t="s">
        <v>476</v>
      </c>
      <c r="F417" s="10">
        <v>31.96</v>
      </c>
      <c r="G417" s="10">
        <v>31.96</v>
      </c>
      <c r="H417" s="10">
        <v>31.96</v>
      </c>
      <c r="I417" s="9">
        <v>95.88</v>
      </c>
    </row>
    <row r="418" spans="1:9" ht="23.25" thickBot="1" x14ac:dyDescent="0.3">
      <c r="A418" s="4" t="s">
        <v>474</v>
      </c>
      <c r="B418" s="4" t="s">
        <v>392</v>
      </c>
      <c r="C418" s="4" t="s">
        <v>393</v>
      </c>
      <c r="D418" s="4" t="s">
        <v>481</v>
      </c>
      <c r="E418" s="4" t="s">
        <v>482</v>
      </c>
      <c r="F418" s="15">
        <v>0</v>
      </c>
      <c r="G418" s="11"/>
      <c r="H418" s="11"/>
      <c r="I418" s="14">
        <v>0</v>
      </c>
    </row>
    <row r="419" spans="1:9" ht="15.75" thickBot="1" x14ac:dyDescent="0.3">
      <c r="A419" s="4" t="s">
        <v>474</v>
      </c>
      <c r="B419" s="4" t="s">
        <v>417</v>
      </c>
      <c r="C419" s="4" t="s">
        <v>418</v>
      </c>
      <c r="D419" s="4" t="s">
        <v>475</v>
      </c>
      <c r="E419" s="4" t="s">
        <v>476</v>
      </c>
      <c r="F419" s="10">
        <v>9508.74</v>
      </c>
      <c r="G419" s="10">
        <v>9198.66</v>
      </c>
      <c r="H419" s="10">
        <v>11056.1</v>
      </c>
      <c r="I419" s="9">
        <v>29763.5</v>
      </c>
    </row>
    <row r="420" spans="1:9" ht="23.25" thickBot="1" x14ac:dyDescent="0.3">
      <c r="A420" s="4" t="s">
        <v>474</v>
      </c>
      <c r="B420" s="4" t="s">
        <v>417</v>
      </c>
      <c r="C420" s="4" t="s">
        <v>418</v>
      </c>
      <c r="D420" s="4" t="s">
        <v>477</v>
      </c>
      <c r="E420" s="4" t="s">
        <v>478</v>
      </c>
      <c r="F420" s="8">
        <v>129.38999999999999</v>
      </c>
      <c r="G420" s="8">
        <v>1292.23</v>
      </c>
      <c r="H420" s="8">
        <v>3859.57</v>
      </c>
      <c r="I420" s="9">
        <v>5281.19</v>
      </c>
    </row>
    <row r="421" spans="1:9" ht="23.25" thickBot="1" x14ac:dyDescent="0.3">
      <c r="A421" s="4" t="s">
        <v>474</v>
      </c>
      <c r="B421" s="4" t="s">
        <v>417</v>
      </c>
      <c r="C421" s="4" t="s">
        <v>418</v>
      </c>
      <c r="D421" s="4" t="s">
        <v>481</v>
      </c>
      <c r="E421" s="4" t="s">
        <v>482</v>
      </c>
      <c r="F421" s="10">
        <v>57289.84</v>
      </c>
      <c r="G421" s="10">
        <v>38973</v>
      </c>
      <c r="H421" s="10">
        <v>4794.47</v>
      </c>
      <c r="I421" s="9">
        <v>101057.31</v>
      </c>
    </row>
    <row r="422" spans="1:9" ht="15.75" thickBot="1" x14ac:dyDescent="0.3">
      <c r="A422" s="4" t="s">
        <v>474</v>
      </c>
      <c r="B422" s="4" t="s">
        <v>417</v>
      </c>
      <c r="C422" s="4" t="s">
        <v>418</v>
      </c>
      <c r="D422" s="4" t="s">
        <v>483</v>
      </c>
      <c r="E422" s="4" t="s">
        <v>484</v>
      </c>
      <c r="F422" s="8">
        <v>13558.68</v>
      </c>
      <c r="G422" s="8">
        <v>15552.16</v>
      </c>
      <c r="H422" s="8">
        <v>-27321.84</v>
      </c>
      <c r="I422" s="9">
        <v>1789</v>
      </c>
    </row>
    <row r="423" spans="1:9" ht="15.75" thickBot="1" x14ac:dyDescent="0.3">
      <c r="A423" s="4" t="s">
        <v>474</v>
      </c>
      <c r="B423" s="4" t="s">
        <v>470</v>
      </c>
      <c r="C423" s="4" t="s">
        <v>471</v>
      </c>
      <c r="D423" s="4" t="s">
        <v>487</v>
      </c>
      <c r="E423" s="4" t="s">
        <v>488</v>
      </c>
      <c r="F423" s="10">
        <v>10000</v>
      </c>
      <c r="G423" s="10">
        <v>830</v>
      </c>
      <c r="H423" s="10">
        <v>1270.3499999999999</v>
      </c>
      <c r="I423" s="9">
        <v>12100.35</v>
      </c>
    </row>
    <row r="424" spans="1:9" ht="15.75" thickBot="1" x14ac:dyDescent="0.3">
      <c r="A424" s="4" t="s">
        <v>474</v>
      </c>
      <c r="B424" s="4" t="s">
        <v>470</v>
      </c>
      <c r="C424" s="4" t="s">
        <v>471</v>
      </c>
      <c r="D424" s="4" t="s">
        <v>489</v>
      </c>
      <c r="E424" s="4" t="s">
        <v>490</v>
      </c>
      <c r="F424" s="8">
        <v>29065.47</v>
      </c>
      <c r="G424" s="8">
        <v>18288.52</v>
      </c>
      <c r="H424" s="8">
        <v>16280.28</v>
      </c>
      <c r="I424" s="9">
        <v>63634.27</v>
      </c>
    </row>
    <row r="425" spans="1:9" ht="15.75" thickBot="1" x14ac:dyDescent="0.3">
      <c r="A425" s="4" t="s">
        <v>474</v>
      </c>
      <c r="B425" s="4" t="s">
        <v>470</v>
      </c>
      <c r="C425" s="4" t="s">
        <v>471</v>
      </c>
      <c r="D425" s="4" t="s">
        <v>491</v>
      </c>
      <c r="E425" s="4" t="s">
        <v>492</v>
      </c>
      <c r="F425" s="10">
        <v>20225.349999999999</v>
      </c>
      <c r="G425" s="10">
        <v>19346.3</v>
      </c>
      <c r="H425" s="10">
        <v>25136.6</v>
      </c>
      <c r="I425" s="9">
        <v>64708.25</v>
      </c>
    </row>
    <row r="426" spans="1:9" ht="15.75" thickBot="1" x14ac:dyDescent="0.3">
      <c r="A426" s="4" t="s">
        <v>474</v>
      </c>
      <c r="B426" s="4" t="s">
        <v>470</v>
      </c>
      <c r="C426" s="4" t="s">
        <v>471</v>
      </c>
      <c r="D426" s="4" t="s">
        <v>493</v>
      </c>
      <c r="E426" s="4" t="s">
        <v>494</v>
      </c>
      <c r="F426" s="8">
        <v>35</v>
      </c>
      <c r="G426" s="8">
        <v>8121.13</v>
      </c>
      <c r="H426" s="8">
        <v>-825</v>
      </c>
      <c r="I426" s="9">
        <v>7331.13</v>
      </c>
    </row>
    <row r="427" spans="1:9" ht="23.25" thickBot="1" x14ac:dyDescent="0.3">
      <c r="A427" s="4" t="s">
        <v>474</v>
      </c>
      <c r="B427" s="4" t="s">
        <v>470</v>
      </c>
      <c r="C427" s="4" t="s">
        <v>471</v>
      </c>
      <c r="D427" s="4" t="s">
        <v>495</v>
      </c>
      <c r="E427" s="4" t="s">
        <v>496</v>
      </c>
      <c r="F427" s="12"/>
      <c r="G427" s="12"/>
      <c r="H427" s="10">
        <v>1382.3</v>
      </c>
      <c r="I427" s="9">
        <v>1382.3</v>
      </c>
    </row>
    <row r="428" spans="1:9" ht="15.75" thickBot="1" x14ac:dyDescent="0.3">
      <c r="A428" s="4" t="s">
        <v>474</v>
      </c>
      <c r="B428" s="4" t="s">
        <v>470</v>
      </c>
      <c r="C428" s="4" t="s">
        <v>471</v>
      </c>
      <c r="D428" s="4" t="s">
        <v>497</v>
      </c>
      <c r="E428" s="4" t="s">
        <v>498</v>
      </c>
      <c r="F428" s="11"/>
      <c r="G428" s="11"/>
      <c r="H428" s="8">
        <v>57.42</v>
      </c>
      <c r="I428" s="9">
        <v>57.42</v>
      </c>
    </row>
    <row r="429" spans="1:9" ht="15.75" thickBot="1" x14ac:dyDescent="0.3">
      <c r="A429" s="4" t="s">
        <v>474</v>
      </c>
      <c r="B429" s="4" t="s">
        <v>470</v>
      </c>
      <c r="C429" s="4" t="s">
        <v>471</v>
      </c>
      <c r="D429" s="4" t="s">
        <v>479</v>
      </c>
      <c r="E429" s="4" t="s">
        <v>480</v>
      </c>
      <c r="F429" s="10">
        <v>6372.74</v>
      </c>
      <c r="G429" s="10">
        <v>4452.5</v>
      </c>
      <c r="H429" s="10">
        <v>14835.18</v>
      </c>
      <c r="I429" s="9">
        <v>25660.42</v>
      </c>
    </row>
    <row r="430" spans="1:9" ht="15.75" thickBot="1" x14ac:dyDescent="0.3">
      <c r="A430" s="4" t="s">
        <v>474</v>
      </c>
      <c r="B430" s="4" t="s">
        <v>70</v>
      </c>
      <c r="C430" s="4" t="s">
        <v>71</v>
      </c>
      <c r="D430" s="4" t="s">
        <v>489</v>
      </c>
      <c r="E430" s="4" t="s">
        <v>490</v>
      </c>
      <c r="F430" s="11"/>
      <c r="G430" s="8">
        <v>2000</v>
      </c>
      <c r="H430" s="11"/>
      <c r="I430" s="9">
        <v>2000</v>
      </c>
    </row>
    <row r="431" spans="1:9" ht="23.25" thickBot="1" x14ac:dyDescent="0.3">
      <c r="A431" s="4" t="s">
        <v>474</v>
      </c>
      <c r="B431" s="4" t="s">
        <v>447</v>
      </c>
      <c r="C431" s="4" t="s">
        <v>448</v>
      </c>
      <c r="D431" s="4" t="s">
        <v>481</v>
      </c>
      <c r="E431" s="4" t="s">
        <v>482</v>
      </c>
      <c r="F431" s="10">
        <v>3267.39</v>
      </c>
      <c r="G431" s="10">
        <v>2956.21</v>
      </c>
      <c r="H431" s="10">
        <v>3413.34</v>
      </c>
      <c r="I431" s="9">
        <v>9636.94</v>
      </c>
    </row>
    <row r="432" spans="1:9" ht="15.75" thickBot="1" x14ac:dyDescent="0.3">
      <c r="A432" s="4" t="s">
        <v>474</v>
      </c>
      <c r="B432" s="4" t="s">
        <v>447</v>
      </c>
      <c r="C432" s="4" t="s">
        <v>448</v>
      </c>
      <c r="D432" s="4" t="s">
        <v>483</v>
      </c>
      <c r="E432" s="4" t="s">
        <v>484</v>
      </c>
      <c r="F432" s="8">
        <v>3267.39</v>
      </c>
      <c r="G432" s="8">
        <v>2956.21</v>
      </c>
      <c r="H432" s="8">
        <v>3413.34</v>
      </c>
      <c r="I432" s="9">
        <v>9636.94</v>
      </c>
    </row>
    <row r="433" spans="1:9" ht="15.75" thickBot="1" x14ac:dyDescent="0.3">
      <c r="A433" s="4" t="s">
        <v>474</v>
      </c>
      <c r="B433" s="4" t="s">
        <v>499</v>
      </c>
      <c r="C433" s="4" t="s">
        <v>500</v>
      </c>
      <c r="D433" s="4" t="s">
        <v>489</v>
      </c>
      <c r="E433" s="4" t="s">
        <v>490</v>
      </c>
      <c r="F433" s="10">
        <v>2100.8000000000002</v>
      </c>
      <c r="G433" s="12"/>
      <c r="H433" s="12"/>
      <c r="I433" s="9">
        <v>2100.8000000000002</v>
      </c>
    </row>
    <row r="434" spans="1:9" ht="15.75" thickBot="1" x14ac:dyDescent="0.3">
      <c r="A434" s="4" t="s">
        <v>474</v>
      </c>
      <c r="B434" s="4" t="s">
        <v>499</v>
      </c>
      <c r="C434" s="4" t="s">
        <v>500</v>
      </c>
      <c r="D434" s="4" t="s">
        <v>475</v>
      </c>
      <c r="E434" s="4" t="s">
        <v>476</v>
      </c>
      <c r="F434" s="11"/>
      <c r="G434" s="8">
        <v>12.5</v>
      </c>
      <c r="H434" s="11"/>
      <c r="I434" s="9">
        <v>12.5</v>
      </c>
    </row>
    <row r="435" spans="1:9" ht="15.75" thickBot="1" x14ac:dyDescent="0.3">
      <c r="A435" s="4" t="s">
        <v>474</v>
      </c>
      <c r="B435" s="4" t="s">
        <v>501</v>
      </c>
      <c r="C435" s="4" t="s">
        <v>502</v>
      </c>
      <c r="D435" s="4" t="s">
        <v>491</v>
      </c>
      <c r="E435" s="4" t="s">
        <v>492</v>
      </c>
      <c r="F435" s="12"/>
      <c r="G435" s="10">
        <v>107.46</v>
      </c>
      <c r="H435" s="12"/>
      <c r="I435" s="9">
        <v>107.46</v>
      </c>
    </row>
    <row r="436" spans="1:9" ht="15.75" thickBot="1" x14ac:dyDescent="0.3">
      <c r="A436" s="4" t="s">
        <v>474</v>
      </c>
      <c r="B436" s="4" t="s">
        <v>503</v>
      </c>
      <c r="C436" s="4" t="s">
        <v>504</v>
      </c>
      <c r="D436" s="4" t="s">
        <v>505</v>
      </c>
      <c r="E436" s="4" t="s">
        <v>506</v>
      </c>
      <c r="F436" s="11"/>
      <c r="G436" s="11"/>
      <c r="H436" s="8">
        <v>2419.0100000000002</v>
      </c>
      <c r="I436" s="9">
        <v>2419.0100000000002</v>
      </c>
    </row>
    <row r="437" spans="1:9" ht="15.75" thickBot="1" x14ac:dyDescent="0.3">
      <c r="A437" s="4" t="s">
        <v>507</v>
      </c>
      <c r="B437" s="4" t="s">
        <v>70</v>
      </c>
      <c r="C437" s="4" t="s">
        <v>71</v>
      </c>
      <c r="D437" s="4" t="s">
        <v>508</v>
      </c>
      <c r="E437" s="4" t="s">
        <v>509</v>
      </c>
      <c r="F437" s="10">
        <v>5995.41</v>
      </c>
      <c r="G437" s="10">
        <v>5873.58</v>
      </c>
      <c r="H437" s="10">
        <v>5545.11</v>
      </c>
      <c r="I437" s="9">
        <v>17414.099999999999</v>
      </c>
    </row>
    <row r="438" spans="1:9" ht="23.25" thickBot="1" x14ac:dyDescent="0.3">
      <c r="A438" s="4" t="s">
        <v>507</v>
      </c>
      <c r="B438" s="4" t="s">
        <v>70</v>
      </c>
      <c r="C438" s="4" t="s">
        <v>71</v>
      </c>
      <c r="D438" s="4" t="s">
        <v>510</v>
      </c>
      <c r="E438" s="4" t="s">
        <v>511</v>
      </c>
      <c r="F438" s="8">
        <v>26592.53</v>
      </c>
      <c r="G438" s="8">
        <v>45351.31</v>
      </c>
      <c r="H438" s="8">
        <v>84324.87</v>
      </c>
      <c r="I438" s="9">
        <v>156268.71</v>
      </c>
    </row>
    <row r="439" spans="1:9" ht="15.75" thickBot="1" x14ac:dyDescent="0.3">
      <c r="A439" s="4" t="s">
        <v>512</v>
      </c>
      <c r="B439" s="4" t="s">
        <v>35</v>
      </c>
      <c r="C439" s="4" t="s">
        <v>36</v>
      </c>
      <c r="D439" s="4" t="s">
        <v>513</v>
      </c>
      <c r="E439" s="4" t="s">
        <v>514</v>
      </c>
      <c r="F439" s="10">
        <v>283.05</v>
      </c>
      <c r="G439" s="10">
        <v>237.91</v>
      </c>
      <c r="H439" s="10">
        <v>108.65</v>
      </c>
      <c r="I439" s="9">
        <v>629.61</v>
      </c>
    </row>
    <row r="440" spans="1:9" ht="15.75" thickBot="1" x14ac:dyDescent="0.3">
      <c r="A440" s="4" t="s">
        <v>512</v>
      </c>
      <c r="B440" s="4" t="s">
        <v>166</v>
      </c>
      <c r="C440" s="4" t="s">
        <v>167</v>
      </c>
      <c r="D440" s="4" t="s">
        <v>513</v>
      </c>
      <c r="E440" s="4" t="s">
        <v>514</v>
      </c>
      <c r="F440" s="8">
        <v>754</v>
      </c>
      <c r="G440" s="8">
        <v>754</v>
      </c>
      <c r="H440" s="8">
        <v>754</v>
      </c>
      <c r="I440" s="9">
        <v>2262</v>
      </c>
    </row>
    <row r="441" spans="1:9" ht="23.25" thickBot="1" x14ac:dyDescent="0.3">
      <c r="A441" s="4" t="s">
        <v>512</v>
      </c>
      <c r="B441" s="4" t="s">
        <v>397</v>
      </c>
      <c r="C441" s="4" t="s">
        <v>398</v>
      </c>
      <c r="D441" s="4" t="s">
        <v>515</v>
      </c>
      <c r="E441" s="4" t="s">
        <v>516</v>
      </c>
      <c r="F441" s="12"/>
      <c r="G441" s="10">
        <v>56.5</v>
      </c>
      <c r="H441" s="12"/>
      <c r="I441" s="9">
        <v>56.5</v>
      </c>
    </row>
    <row r="442" spans="1:9" ht="15.75" thickBot="1" x14ac:dyDescent="0.3">
      <c r="A442" s="4" t="s">
        <v>512</v>
      </c>
      <c r="B442" s="4" t="s">
        <v>401</v>
      </c>
      <c r="C442" s="4" t="s">
        <v>402</v>
      </c>
      <c r="D442" s="4" t="s">
        <v>513</v>
      </c>
      <c r="E442" s="4" t="s">
        <v>514</v>
      </c>
      <c r="F442" s="8">
        <v>135.69999999999999</v>
      </c>
      <c r="G442" s="8">
        <v>42.34</v>
      </c>
      <c r="H442" s="8">
        <v>96.86</v>
      </c>
      <c r="I442" s="9">
        <v>274.89999999999998</v>
      </c>
    </row>
    <row r="443" spans="1:9" ht="15.75" thickBot="1" x14ac:dyDescent="0.3">
      <c r="A443" s="4" t="s">
        <v>512</v>
      </c>
      <c r="B443" s="4" t="s">
        <v>409</v>
      </c>
      <c r="C443" s="4" t="s">
        <v>410</v>
      </c>
      <c r="D443" s="4" t="s">
        <v>513</v>
      </c>
      <c r="E443" s="4" t="s">
        <v>514</v>
      </c>
      <c r="F443" s="10">
        <v>79299.17</v>
      </c>
      <c r="G443" s="10">
        <v>47856.43</v>
      </c>
      <c r="H443" s="10">
        <v>43231.29</v>
      </c>
      <c r="I443" s="9">
        <v>170386.89</v>
      </c>
    </row>
    <row r="444" spans="1:9" ht="15.75" thickBot="1" x14ac:dyDescent="0.3">
      <c r="A444" s="4" t="s">
        <v>512</v>
      </c>
      <c r="B444" s="4" t="s">
        <v>417</v>
      </c>
      <c r="C444" s="4" t="s">
        <v>418</v>
      </c>
      <c r="D444" s="4" t="s">
        <v>517</v>
      </c>
      <c r="E444" s="4" t="s">
        <v>518</v>
      </c>
      <c r="F444" s="8">
        <v>450</v>
      </c>
      <c r="G444" s="11"/>
      <c r="H444" s="11"/>
      <c r="I444" s="9">
        <v>450</v>
      </c>
    </row>
    <row r="445" spans="1:9" ht="15.75" thickBot="1" x14ac:dyDescent="0.3">
      <c r="A445" s="4" t="s">
        <v>512</v>
      </c>
      <c r="B445" s="4" t="s">
        <v>419</v>
      </c>
      <c r="C445" s="4" t="s">
        <v>420</v>
      </c>
      <c r="D445" s="4" t="s">
        <v>513</v>
      </c>
      <c r="E445" s="4" t="s">
        <v>514</v>
      </c>
      <c r="F445" s="10">
        <v>5647.24</v>
      </c>
      <c r="G445" s="10">
        <v>6323.63</v>
      </c>
      <c r="H445" s="10">
        <v>6752.77</v>
      </c>
      <c r="I445" s="9">
        <v>18723.64</v>
      </c>
    </row>
    <row r="446" spans="1:9" ht="15.75" thickBot="1" x14ac:dyDescent="0.3">
      <c r="A446" s="4" t="s">
        <v>512</v>
      </c>
      <c r="B446" s="4" t="s">
        <v>423</v>
      </c>
      <c r="C446" s="4" t="s">
        <v>424</v>
      </c>
      <c r="D446" s="4" t="s">
        <v>513</v>
      </c>
      <c r="E446" s="4" t="s">
        <v>514</v>
      </c>
      <c r="F446" s="11"/>
      <c r="G446" s="8">
        <v>1638</v>
      </c>
      <c r="H446" s="11"/>
      <c r="I446" s="9">
        <v>1638</v>
      </c>
    </row>
    <row r="447" spans="1:9" ht="15.75" thickBot="1" x14ac:dyDescent="0.3">
      <c r="A447" s="4" t="s">
        <v>512</v>
      </c>
      <c r="B447" s="4" t="s">
        <v>70</v>
      </c>
      <c r="C447" s="4" t="s">
        <v>71</v>
      </c>
      <c r="D447" s="4" t="s">
        <v>513</v>
      </c>
      <c r="E447" s="4" t="s">
        <v>514</v>
      </c>
      <c r="F447" s="10">
        <v>186.31</v>
      </c>
      <c r="G447" s="12"/>
      <c r="H447" s="12"/>
      <c r="I447" s="9">
        <v>186.31</v>
      </c>
    </row>
    <row r="448" spans="1:9" ht="23.25" thickBot="1" x14ac:dyDescent="0.3">
      <c r="A448" s="4" t="s">
        <v>512</v>
      </c>
      <c r="B448" s="4" t="s">
        <v>70</v>
      </c>
      <c r="C448" s="4" t="s">
        <v>71</v>
      </c>
      <c r="D448" s="4" t="s">
        <v>515</v>
      </c>
      <c r="E448" s="4" t="s">
        <v>516</v>
      </c>
      <c r="F448" s="11"/>
      <c r="G448" s="8">
        <v>28</v>
      </c>
      <c r="H448" s="11"/>
      <c r="I448" s="9">
        <v>28</v>
      </c>
    </row>
    <row r="449" spans="1:9" ht="15.75" thickBot="1" x14ac:dyDescent="0.3">
      <c r="A449" s="4" t="s">
        <v>512</v>
      </c>
      <c r="B449" s="4" t="s">
        <v>433</v>
      </c>
      <c r="C449" s="4" t="s">
        <v>434</v>
      </c>
      <c r="D449" s="4" t="s">
        <v>513</v>
      </c>
      <c r="E449" s="4" t="s">
        <v>514</v>
      </c>
      <c r="F449" s="10">
        <v>50.96</v>
      </c>
      <c r="G449" s="10">
        <v>912.77</v>
      </c>
      <c r="H449" s="10">
        <v>21.85</v>
      </c>
      <c r="I449" s="9">
        <v>985.58</v>
      </c>
    </row>
    <row r="450" spans="1:9" ht="15.75" thickBot="1" x14ac:dyDescent="0.3">
      <c r="A450" s="4" t="s">
        <v>512</v>
      </c>
      <c r="B450" s="4" t="s">
        <v>441</v>
      </c>
      <c r="C450" s="4" t="s">
        <v>442</v>
      </c>
      <c r="D450" s="4" t="s">
        <v>513</v>
      </c>
      <c r="E450" s="4" t="s">
        <v>514</v>
      </c>
      <c r="F450" s="8">
        <v>9565.84</v>
      </c>
      <c r="G450" s="8">
        <v>13218.53</v>
      </c>
      <c r="H450" s="8">
        <v>13029.76</v>
      </c>
      <c r="I450" s="9">
        <v>35814.129999999997</v>
      </c>
    </row>
    <row r="451" spans="1:9" ht="15.75" thickBot="1" x14ac:dyDescent="0.3">
      <c r="A451" s="4" t="s">
        <v>512</v>
      </c>
      <c r="B451" s="4" t="s">
        <v>342</v>
      </c>
      <c r="C451" s="4" t="s">
        <v>343</v>
      </c>
      <c r="D451" s="4" t="s">
        <v>519</v>
      </c>
      <c r="E451" s="4" t="s">
        <v>520</v>
      </c>
      <c r="F451" s="10">
        <v>20.079999999999998</v>
      </c>
      <c r="G451" s="10">
        <v>20.079999999999998</v>
      </c>
      <c r="H451" s="10">
        <v>20.079999999999998</v>
      </c>
      <c r="I451" s="9">
        <v>60.24</v>
      </c>
    </row>
    <row r="452" spans="1:9" ht="15.75" thickBot="1" x14ac:dyDescent="0.3">
      <c r="A452" s="4" t="s">
        <v>512</v>
      </c>
      <c r="B452" s="4" t="s">
        <v>77</v>
      </c>
      <c r="C452" s="4" t="s">
        <v>78</v>
      </c>
      <c r="D452" s="4" t="s">
        <v>513</v>
      </c>
      <c r="E452" s="4" t="s">
        <v>514</v>
      </c>
      <c r="F452" s="8">
        <v>62169.93</v>
      </c>
      <c r="G452" s="8">
        <v>117334.44</v>
      </c>
      <c r="H452" s="8">
        <v>80341.17</v>
      </c>
      <c r="I452" s="9">
        <v>259845.54</v>
      </c>
    </row>
    <row r="453" spans="1:9" ht="15.75" thickBot="1" x14ac:dyDescent="0.3">
      <c r="A453" s="4" t="s">
        <v>512</v>
      </c>
      <c r="B453" s="4" t="s">
        <v>77</v>
      </c>
      <c r="C453" s="4" t="s">
        <v>78</v>
      </c>
      <c r="D453" s="4" t="s">
        <v>519</v>
      </c>
      <c r="E453" s="4" t="s">
        <v>520</v>
      </c>
      <c r="F453" s="10">
        <v>71080.23</v>
      </c>
      <c r="G453" s="10">
        <v>71471.539999999994</v>
      </c>
      <c r="H453" s="10">
        <v>74167.960000000006</v>
      </c>
      <c r="I453" s="9">
        <v>216719.73</v>
      </c>
    </row>
    <row r="454" spans="1:9" ht="15.75" thickBot="1" x14ac:dyDescent="0.3">
      <c r="A454" s="4" t="s">
        <v>512</v>
      </c>
      <c r="B454" s="4" t="s">
        <v>77</v>
      </c>
      <c r="C454" s="4" t="s">
        <v>78</v>
      </c>
      <c r="D454" s="4" t="s">
        <v>521</v>
      </c>
      <c r="E454" s="4" t="s">
        <v>522</v>
      </c>
      <c r="F454" s="8">
        <v>44173.02</v>
      </c>
      <c r="G454" s="8">
        <v>38537.26</v>
      </c>
      <c r="H454" s="8">
        <v>147498</v>
      </c>
      <c r="I454" s="9">
        <v>230208.28</v>
      </c>
    </row>
    <row r="455" spans="1:9" ht="23.25" thickBot="1" x14ac:dyDescent="0.3">
      <c r="A455" s="4" t="s">
        <v>512</v>
      </c>
      <c r="B455" s="4" t="s">
        <v>77</v>
      </c>
      <c r="C455" s="4" t="s">
        <v>78</v>
      </c>
      <c r="D455" s="4" t="s">
        <v>523</v>
      </c>
      <c r="E455" s="4" t="s">
        <v>524</v>
      </c>
      <c r="F455" s="10">
        <v>17219.669999999998</v>
      </c>
      <c r="G455" s="10">
        <v>15500.23</v>
      </c>
      <c r="H455" s="10">
        <v>15251.39</v>
      </c>
      <c r="I455" s="9">
        <v>47971.29</v>
      </c>
    </row>
    <row r="456" spans="1:9" ht="15.75" thickBot="1" x14ac:dyDescent="0.3">
      <c r="A456" s="4" t="s">
        <v>512</v>
      </c>
      <c r="B456" s="4" t="s">
        <v>77</v>
      </c>
      <c r="C456" s="4" t="s">
        <v>78</v>
      </c>
      <c r="D456" s="4" t="s">
        <v>525</v>
      </c>
      <c r="E456" s="4" t="s">
        <v>526</v>
      </c>
      <c r="F456" s="8">
        <v>3058.83</v>
      </c>
      <c r="G456" s="8">
        <v>3058.83</v>
      </c>
      <c r="H456" s="8">
        <v>3058.83</v>
      </c>
      <c r="I456" s="9">
        <v>9176.49</v>
      </c>
    </row>
    <row r="457" spans="1:9" ht="15.75" thickBot="1" x14ac:dyDescent="0.3">
      <c r="A457" s="4" t="s">
        <v>512</v>
      </c>
      <c r="B457" s="4" t="s">
        <v>77</v>
      </c>
      <c r="C457" s="4" t="s">
        <v>78</v>
      </c>
      <c r="D457" s="4" t="s">
        <v>527</v>
      </c>
      <c r="E457" s="4" t="s">
        <v>528</v>
      </c>
      <c r="F457" s="10">
        <v>76299.899999999994</v>
      </c>
      <c r="G457" s="10">
        <v>73608.09</v>
      </c>
      <c r="H457" s="10">
        <v>114892.68</v>
      </c>
      <c r="I457" s="9">
        <v>264800.67</v>
      </c>
    </row>
    <row r="458" spans="1:9" ht="15.75" thickBot="1" x14ac:dyDescent="0.3">
      <c r="A458" s="4" t="s">
        <v>512</v>
      </c>
      <c r="B458" s="4" t="s">
        <v>187</v>
      </c>
      <c r="C458" s="4" t="s">
        <v>188</v>
      </c>
      <c r="D458" s="4" t="s">
        <v>529</v>
      </c>
      <c r="E458" s="4" t="s">
        <v>530</v>
      </c>
      <c r="F458" s="8">
        <v>15.8</v>
      </c>
      <c r="G458" s="11"/>
      <c r="H458" s="11"/>
      <c r="I458" s="9">
        <v>15.8</v>
      </c>
    </row>
    <row r="459" spans="1:9" ht="15.75" thickBot="1" x14ac:dyDescent="0.3">
      <c r="A459" s="4" t="s">
        <v>512</v>
      </c>
      <c r="B459" s="4" t="s">
        <v>119</v>
      </c>
      <c r="C459" s="4" t="s">
        <v>120</v>
      </c>
      <c r="D459" s="4" t="s">
        <v>513</v>
      </c>
      <c r="E459" s="4" t="s">
        <v>514</v>
      </c>
      <c r="F459" s="10">
        <v>324.23</v>
      </c>
      <c r="G459" s="10">
        <v>1420.39</v>
      </c>
      <c r="H459" s="10">
        <v>1087.8699999999999</v>
      </c>
      <c r="I459" s="9">
        <v>2832.49</v>
      </c>
    </row>
    <row r="460" spans="1:9" ht="15.75" thickBot="1" x14ac:dyDescent="0.3">
      <c r="A460" s="4" t="s">
        <v>512</v>
      </c>
      <c r="B460" s="4" t="s">
        <v>531</v>
      </c>
      <c r="C460" s="4" t="s">
        <v>532</v>
      </c>
      <c r="D460" s="4" t="s">
        <v>513</v>
      </c>
      <c r="E460" s="4" t="s">
        <v>514</v>
      </c>
      <c r="F460" s="8">
        <v>46182.77</v>
      </c>
      <c r="G460" s="8">
        <v>56030.83</v>
      </c>
      <c r="H460" s="8">
        <v>61812.07</v>
      </c>
      <c r="I460" s="9">
        <v>164025.67000000001</v>
      </c>
    </row>
    <row r="461" spans="1:9" ht="15.75" thickBot="1" x14ac:dyDescent="0.3">
      <c r="A461" s="4" t="s">
        <v>512</v>
      </c>
      <c r="B461" s="4" t="s">
        <v>43</v>
      </c>
      <c r="C461" s="4" t="s">
        <v>44</v>
      </c>
      <c r="D461" s="4" t="s">
        <v>533</v>
      </c>
      <c r="E461" s="4" t="s">
        <v>534</v>
      </c>
      <c r="F461" s="10">
        <v>158</v>
      </c>
      <c r="G461" s="10">
        <v>158</v>
      </c>
      <c r="H461" s="10">
        <v>158</v>
      </c>
      <c r="I461" s="9">
        <v>474</v>
      </c>
    </row>
    <row r="462" spans="1:9" ht="15.75" thickBot="1" x14ac:dyDescent="0.3">
      <c r="A462" s="4" t="s">
        <v>512</v>
      </c>
      <c r="B462" s="4" t="s">
        <v>535</v>
      </c>
      <c r="C462" s="4" t="s">
        <v>536</v>
      </c>
      <c r="D462" s="4" t="s">
        <v>537</v>
      </c>
      <c r="E462" s="4" t="s">
        <v>538</v>
      </c>
      <c r="F462" s="8">
        <v>13932.34</v>
      </c>
      <c r="G462" s="8">
        <v>49038.16</v>
      </c>
      <c r="H462" s="8">
        <v>56643.97</v>
      </c>
      <c r="I462" s="9">
        <v>119614.47</v>
      </c>
    </row>
    <row r="463" spans="1:9" ht="15.75" thickBot="1" x14ac:dyDescent="0.3">
      <c r="A463" s="4" t="s">
        <v>512</v>
      </c>
      <c r="B463" s="4" t="s">
        <v>535</v>
      </c>
      <c r="C463" s="4" t="s">
        <v>536</v>
      </c>
      <c r="D463" s="4" t="s">
        <v>539</v>
      </c>
      <c r="E463" s="4" t="s">
        <v>540</v>
      </c>
      <c r="F463" s="10">
        <v>9044.64</v>
      </c>
      <c r="G463" s="10">
        <v>5408.16</v>
      </c>
      <c r="H463" s="10">
        <v>5861.44</v>
      </c>
      <c r="I463" s="9">
        <v>20314.240000000002</v>
      </c>
    </row>
    <row r="464" spans="1:9" ht="15.75" thickBot="1" x14ac:dyDescent="0.3">
      <c r="A464" s="4" t="s">
        <v>512</v>
      </c>
      <c r="B464" s="4" t="s">
        <v>535</v>
      </c>
      <c r="C464" s="4" t="s">
        <v>536</v>
      </c>
      <c r="D464" s="4" t="s">
        <v>541</v>
      </c>
      <c r="E464" s="4" t="s">
        <v>542</v>
      </c>
      <c r="F464" s="8">
        <v>3190.53</v>
      </c>
      <c r="G464" s="8">
        <v>5229.51</v>
      </c>
      <c r="H464" s="8">
        <v>-641.88</v>
      </c>
      <c r="I464" s="9">
        <v>7778.16</v>
      </c>
    </row>
    <row r="465" spans="1:9" ht="15.75" thickBot="1" x14ac:dyDescent="0.3">
      <c r="A465" s="4" t="s">
        <v>512</v>
      </c>
      <c r="B465" s="4" t="s">
        <v>447</v>
      </c>
      <c r="C465" s="4" t="s">
        <v>448</v>
      </c>
      <c r="D465" s="4" t="s">
        <v>513</v>
      </c>
      <c r="E465" s="4" t="s">
        <v>514</v>
      </c>
      <c r="F465" s="10">
        <v>770.38</v>
      </c>
      <c r="G465" s="10">
        <v>1482.13</v>
      </c>
      <c r="H465" s="10">
        <v>936.11</v>
      </c>
      <c r="I465" s="9">
        <v>3188.62</v>
      </c>
    </row>
    <row r="466" spans="1:9" ht="15.75" thickBot="1" x14ac:dyDescent="0.3">
      <c r="A466" s="4" t="s">
        <v>512</v>
      </c>
      <c r="B466" s="4" t="s">
        <v>543</v>
      </c>
      <c r="C466" s="4" t="s">
        <v>544</v>
      </c>
      <c r="D466" s="4" t="s">
        <v>513</v>
      </c>
      <c r="E466" s="4" t="s">
        <v>514</v>
      </c>
      <c r="F466" s="8">
        <v>11711.54</v>
      </c>
      <c r="G466" s="8">
        <v>15097.39</v>
      </c>
      <c r="H466" s="8">
        <v>13023.74</v>
      </c>
      <c r="I466" s="9">
        <v>39832.67</v>
      </c>
    </row>
    <row r="467" spans="1:9" ht="15.75" thickBot="1" x14ac:dyDescent="0.3">
      <c r="A467" s="4" t="s">
        <v>512</v>
      </c>
      <c r="B467" s="4" t="s">
        <v>545</v>
      </c>
      <c r="C467" s="4" t="s">
        <v>546</v>
      </c>
      <c r="D467" s="4" t="s">
        <v>513</v>
      </c>
      <c r="E467" s="4" t="s">
        <v>514</v>
      </c>
      <c r="F467" s="10">
        <v>52225.07</v>
      </c>
      <c r="G467" s="10">
        <v>53607.59</v>
      </c>
      <c r="H467" s="10">
        <v>54633.45</v>
      </c>
      <c r="I467" s="9">
        <v>160466.10999999999</v>
      </c>
    </row>
    <row r="468" spans="1:9" ht="15.75" thickBot="1" x14ac:dyDescent="0.3">
      <c r="A468" s="4" t="s">
        <v>512</v>
      </c>
      <c r="B468" s="4" t="s">
        <v>134</v>
      </c>
      <c r="C468" s="4" t="s">
        <v>135</v>
      </c>
      <c r="D468" s="4" t="s">
        <v>539</v>
      </c>
      <c r="E468" s="4" t="s">
        <v>540</v>
      </c>
      <c r="F468" s="11"/>
      <c r="G468" s="11"/>
      <c r="H468" s="8">
        <v>154.99</v>
      </c>
      <c r="I468" s="9">
        <v>154.99</v>
      </c>
    </row>
    <row r="469" spans="1:9" ht="15.75" thickBot="1" x14ac:dyDescent="0.3">
      <c r="A469" s="4" t="s">
        <v>512</v>
      </c>
      <c r="B469" s="4" t="s">
        <v>547</v>
      </c>
      <c r="C469" s="4" t="s">
        <v>548</v>
      </c>
      <c r="D469" s="4" t="s">
        <v>533</v>
      </c>
      <c r="E469" s="4" t="s">
        <v>534</v>
      </c>
      <c r="F469" s="10">
        <v>4000</v>
      </c>
      <c r="G469" s="10">
        <v>4000</v>
      </c>
      <c r="H469" s="10">
        <v>4000</v>
      </c>
      <c r="I469" s="9">
        <v>12000</v>
      </c>
    </row>
    <row r="470" spans="1:9" ht="15.75" thickBot="1" x14ac:dyDescent="0.3">
      <c r="A470" s="4" t="s">
        <v>512</v>
      </c>
      <c r="B470" s="4" t="s">
        <v>151</v>
      </c>
      <c r="C470" s="4" t="s">
        <v>152</v>
      </c>
      <c r="D470" s="4" t="s">
        <v>513</v>
      </c>
      <c r="E470" s="4" t="s">
        <v>514</v>
      </c>
      <c r="F470" s="11"/>
      <c r="G470" s="11"/>
      <c r="H470" s="8">
        <v>158</v>
      </c>
      <c r="I470" s="9">
        <v>158</v>
      </c>
    </row>
    <row r="471" spans="1:9" ht="15.75" thickBot="1" x14ac:dyDescent="0.3">
      <c r="A471" s="4" t="s">
        <v>512</v>
      </c>
      <c r="B471" s="4" t="s">
        <v>151</v>
      </c>
      <c r="C471" s="4" t="s">
        <v>152</v>
      </c>
      <c r="D471" s="4" t="s">
        <v>533</v>
      </c>
      <c r="E471" s="4" t="s">
        <v>534</v>
      </c>
      <c r="F471" s="10">
        <v>3309</v>
      </c>
      <c r="G471" s="10">
        <v>1499.5</v>
      </c>
      <c r="H471" s="10">
        <v>6795</v>
      </c>
      <c r="I471" s="9">
        <v>11603.5</v>
      </c>
    </row>
    <row r="472" spans="1:9" ht="15.75" thickBot="1" x14ac:dyDescent="0.3">
      <c r="A472" s="4" t="s">
        <v>512</v>
      </c>
      <c r="B472" s="4" t="s">
        <v>151</v>
      </c>
      <c r="C472" s="4" t="s">
        <v>152</v>
      </c>
      <c r="D472" s="4" t="s">
        <v>527</v>
      </c>
      <c r="E472" s="4" t="s">
        <v>528</v>
      </c>
      <c r="F472" s="8">
        <v>520.17999999999995</v>
      </c>
      <c r="G472" s="8">
        <v>524.01</v>
      </c>
      <c r="H472" s="8">
        <v>473.6</v>
      </c>
      <c r="I472" s="9">
        <v>1517.79</v>
      </c>
    </row>
    <row r="473" spans="1:9" ht="15.75" thickBot="1" x14ac:dyDescent="0.3">
      <c r="A473" s="4" t="s">
        <v>512</v>
      </c>
      <c r="B473" s="4" t="s">
        <v>549</v>
      </c>
      <c r="C473" s="4" t="s">
        <v>550</v>
      </c>
      <c r="D473" s="4" t="s">
        <v>513</v>
      </c>
      <c r="E473" s="4" t="s">
        <v>514</v>
      </c>
      <c r="F473" s="12"/>
      <c r="G473" s="12"/>
      <c r="H473" s="10">
        <v>285</v>
      </c>
      <c r="I473" s="9">
        <v>285</v>
      </c>
    </row>
    <row r="474" spans="1:9" ht="15.75" thickBot="1" x14ac:dyDescent="0.3">
      <c r="A474" s="4" t="s">
        <v>512</v>
      </c>
      <c r="B474" s="4" t="s">
        <v>551</v>
      </c>
      <c r="C474" s="4" t="s">
        <v>552</v>
      </c>
      <c r="D474" s="4" t="s">
        <v>513</v>
      </c>
      <c r="E474" s="4" t="s">
        <v>514</v>
      </c>
      <c r="F474" s="11"/>
      <c r="G474" s="11"/>
      <c r="H474" s="8">
        <v>257.45</v>
      </c>
      <c r="I474" s="9">
        <v>257.45</v>
      </c>
    </row>
    <row r="475" spans="1:9" ht="15.75" thickBot="1" x14ac:dyDescent="0.3">
      <c r="A475" s="4" t="s">
        <v>512</v>
      </c>
      <c r="B475" s="4" t="s">
        <v>553</v>
      </c>
      <c r="C475" s="4" t="s">
        <v>554</v>
      </c>
      <c r="D475" s="4" t="s">
        <v>513</v>
      </c>
      <c r="E475" s="4" t="s">
        <v>514</v>
      </c>
      <c r="F475" s="12"/>
      <c r="G475" s="12"/>
      <c r="H475" s="10">
        <v>285</v>
      </c>
      <c r="I475" s="9">
        <v>285</v>
      </c>
    </row>
    <row r="476" spans="1:9" ht="15.75" thickBot="1" x14ac:dyDescent="0.3">
      <c r="A476" s="4" t="s">
        <v>512</v>
      </c>
      <c r="B476" s="4" t="s">
        <v>555</v>
      </c>
      <c r="C476" s="4" t="s">
        <v>556</v>
      </c>
      <c r="D476" s="4" t="s">
        <v>527</v>
      </c>
      <c r="E476" s="4" t="s">
        <v>528</v>
      </c>
      <c r="F476" s="8">
        <v>-20.83</v>
      </c>
      <c r="G476" s="11"/>
      <c r="H476" s="11"/>
      <c r="I476" s="9">
        <v>-20.83</v>
      </c>
    </row>
    <row r="477" spans="1:9" ht="15.75" thickBot="1" x14ac:dyDescent="0.3">
      <c r="A477" s="4" t="s">
        <v>512</v>
      </c>
      <c r="B477" s="4" t="s">
        <v>557</v>
      </c>
      <c r="C477" s="4" t="s">
        <v>558</v>
      </c>
      <c r="D477" s="4" t="s">
        <v>513</v>
      </c>
      <c r="E477" s="4" t="s">
        <v>514</v>
      </c>
      <c r="F477" s="12"/>
      <c r="G477" s="12"/>
      <c r="H477" s="10">
        <v>285</v>
      </c>
      <c r="I477" s="9">
        <v>285</v>
      </c>
    </row>
    <row r="478" spans="1:9" ht="15.75" thickBot="1" x14ac:dyDescent="0.3">
      <c r="A478" s="4" t="s">
        <v>512</v>
      </c>
      <c r="B478" s="4" t="s">
        <v>138</v>
      </c>
      <c r="C478" s="4" t="s">
        <v>139</v>
      </c>
      <c r="D478" s="4" t="s">
        <v>513</v>
      </c>
      <c r="E478" s="4" t="s">
        <v>514</v>
      </c>
      <c r="F478" s="8">
        <v>144.16999999999999</v>
      </c>
      <c r="G478" s="8">
        <v>432.39</v>
      </c>
      <c r="H478" s="8">
        <v>1213.71</v>
      </c>
      <c r="I478" s="9">
        <v>1790.27</v>
      </c>
    </row>
    <row r="479" spans="1:9" ht="15.75" thickBot="1" x14ac:dyDescent="0.3">
      <c r="A479" s="4" t="s">
        <v>512</v>
      </c>
      <c r="B479" s="4" t="s">
        <v>138</v>
      </c>
      <c r="C479" s="4" t="s">
        <v>139</v>
      </c>
      <c r="D479" s="4" t="s">
        <v>559</v>
      </c>
      <c r="E479" s="4" t="s">
        <v>560</v>
      </c>
      <c r="F479" s="10">
        <v>-4096.9799999999996</v>
      </c>
      <c r="G479" s="10">
        <v>9213.26</v>
      </c>
      <c r="H479" s="10">
        <v>7465.27</v>
      </c>
      <c r="I479" s="9">
        <v>12581.55</v>
      </c>
    </row>
    <row r="480" spans="1:9" ht="15.75" thickBot="1" x14ac:dyDescent="0.3">
      <c r="A480" s="4" t="s">
        <v>512</v>
      </c>
      <c r="B480" s="4" t="s">
        <v>561</v>
      </c>
      <c r="C480" s="4" t="s">
        <v>562</v>
      </c>
      <c r="D480" s="4" t="s">
        <v>559</v>
      </c>
      <c r="E480" s="4" t="s">
        <v>560</v>
      </c>
      <c r="F480" s="8">
        <v>6</v>
      </c>
      <c r="G480" s="8">
        <v>981.86</v>
      </c>
      <c r="H480" s="8">
        <v>147.29</v>
      </c>
      <c r="I480" s="9">
        <v>1135.1500000000001</v>
      </c>
    </row>
    <row r="481" spans="1:9" ht="15.75" thickBot="1" x14ac:dyDescent="0.3">
      <c r="A481" s="4" t="s">
        <v>512</v>
      </c>
      <c r="B481" s="4" t="s">
        <v>563</v>
      </c>
      <c r="C481" s="4" t="s">
        <v>564</v>
      </c>
      <c r="D481" s="4" t="s">
        <v>513</v>
      </c>
      <c r="E481" s="4" t="s">
        <v>514</v>
      </c>
      <c r="F481" s="10">
        <v>40590.36</v>
      </c>
      <c r="G481" s="10">
        <v>38740.54</v>
      </c>
      <c r="H481" s="10">
        <v>32349.17</v>
      </c>
      <c r="I481" s="9">
        <v>111680.07</v>
      </c>
    </row>
    <row r="482" spans="1:9" ht="15.75" thickBot="1" x14ac:dyDescent="0.3">
      <c r="A482" s="4" t="s">
        <v>512</v>
      </c>
      <c r="B482" s="4" t="s">
        <v>565</v>
      </c>
      <c r="C482" s="4" t="s">
        <v>566</v>
      </c>
      <c r="D482" s="4" t="s">
        <v>513</v>
      </c>
      <c r="E482" s="4" t="s">
        <v>514</v>
      </c>
      <c r="F482" s="8">
        <v>51735.93</v>
      </c>
      <c r="G482" s="8">
        <v>45629.54</v>
      </c>
      <c r="H482" s="8">
        <v>50418.87</v>
      </c>
      <c r="I482" s="9">
        <v>147784.34</v>
      </c>
    </row>
    <row r="483" spans="1:9" ht="15.75" thickBot="1" x14ac:dyDescent="0.3">
      <c r="A483" s="4" t="s">
        <v>512</v>
      </c>
      <c r="B483" s="4" t="s">
        <v>565</v>
      </c>
      <c r="C483" s="4" t="s">
        <v>566</v>
      </c>
      <c r="D483" s="4" t="s">
        <v>567</v>
      </c>
      <c r="E483" s="4" t="s">
        <v>568</v>
      </c>
      <c r="F483" s="10">
        <v>511.2</v>
      </c>
      <c r="G483" s="12"/>
      <c r="H483" s="10">
        <v>4327.49</v>
      </c>
      <c r="I483" s="9">
        <v>4838.6899999999996</v>
      </c>
    </row>
    <row r="484" spans="1:9" ht="15.75" thickBot="1" x14ac:dyDescent="0.3">
      <c r="A484" s="4" t="s">
        <v>512</v>
      </c>
      <c r="B484" s="4" t="s">
        <v>565</v>
      </c>
      <c r="C484" s="4" t="s">
        <v>566</v>
      </c>
      <c r="D484" s="4" t="s">
        <v>569</v>
      </c>
      <c r="E484" s="4" t="s">
        <v>570</v>
      </c>
      <c r="F484" s="8">
        <v>1397.58</v>
      </c>
      <c r="G484" s="8">
        <v>1102.75</v>
      </c>
      <c r="H484" s="8">
        <v>1540.05</v>
      </c>
      <c r="I484" s="9">
        <v>4040.38</v>
      </c>
    </row>
    <row r="485" spans="1:9" ht="15.75" thickBot="1" x14ac:dyDescent="0.3">
      <c r="A485" s="4" t="s">
        <v>512</v>
      </c>
      <c r="B485" s="4" t="s">
        <v>565</v>
      </c>
      <c r="C485" s="4" t="s">
        <v>566</v>
      </c>
      <c r="D485" s="4" t="s">
        <v>571</v>
      </c>
      <c r="E485" s="4" t="s">
        <v>572</v>
      </c>
      <c r="F485" s="10">
        <v>54466.96</v>
      </c>
      <c r="G485" s="10">
        <v>57901.5</v>
      </c>
      <c r="H485" s="10">
        <v>45277.279999999999</v>
      </c>
      <c r="I485" s="9">
        <v>157645.74</v>
      </c>
    </row>
    <row r="486" spans="1:9" ht="15.75" thickBot="1" x14ac:dyDescent="0.3">
      <c r="A486" s="4" t="s">
        <v>512</v>
      </c>
      <c r="B486" s="4" t="s">
        <v>573</v>
      </c>
      <c r="C486" s="4" t="s">
        <v>574</v>
      </c>
      <c r="D486" s="4" t="s">
        <v>513</v>
      </c>
      <c r="E486" s="4" t="s">
        <v>514</v>
      </c>
      <c r="F486" s="8">
        <v>30084.11</v>
      </c>
      <c r="G486" s="8">
        <v>27798.68</v>
      </c>
      <c r="H486" s="8">
        <v>40703.49</v>
      </c>
      <c r="I486" s="9">
        <v>98586.28</v>
      </c>
    </row>
    <row r="487" spans="1:9" ht="15.75" thickBot="1" x14ac:dyDescent="0.3">
      <c r="A487" s="4" t="s">
        <v>512</v>
      </c>
      <c r="B487" s="4" t="s">
        <v>575</v>
      </c>
      <c r="C487" s="4" t="s">
        <v>576</v>
      </c>
      <c r="D487" s="4" t="s">
        <v>513</v>
      </c>
      <c r="E487" s="4" t="s">
        <v>514</v>
      </c>
      <c r="F487" s="10">
        <v>178.88</v>
      </c>
      <c r="G487" s="10">
        <v>768.44</v>
      </c>
      <c r="H487" s="10">
        <v>10.19</v>
      </c>
      <c r="I487" s="9">
        <v>957.51</v>
      </c>
    </row>
    <row r="488" spans="1:9" ht="15.75" thickBot="1" x14ac:dyDescent="0.3">
      <c r="A488" s="4" t="s">
        <v>512</v>
      </c>
      <c r="B488" s="4" t="s">
        <v>575</v>
      </c>
      <c r="C488" s="4" t="s">
        <v>576</v>
      </c>
      <c r="D488" s="4" t="s">
        <v>577</v>
      </c>
      <c r="E488" s="4" t="s">
        <v>578</v>
      </c>
      <c r="F488" s="11"/>
      <c r="G488" s="11"/>
      <c r="H488" s="8">
        <v>10860</v>
      </c>
      <c r="I488" s="9">
        <v>10860</v>
      </c>
    </row>
    <row r="489" spans="1:9" ht="15.75" thickBot="1" x14ac:dyDescent="0.3">
      <c r="A489" s="4" t="s">
        <v>512</v>
      </c>
      <c r="B489" s="4" t="s">
        <v>579</v>
      </c>
      <c r="C489" s="4" t="s">
        <v>580</v>
      </c>
      <c r="D489" s="4" t="s">
        <v>513</v>
      </c>
      <c r="E489" s="4" t="s">
        <v>514</v>
      </c>
      <c r="F489" s="10">
        <v>20100.04</v>
      </c>
      <c r="G489" s="10">
        <v>20457.98</v>
      </c>
      <c r="H489" s="10">
        <v>21351.07</v>
      </c>
      <c r="I489" s="9">
        <v>61909.09</v>
      </c>
    </row>
    <row r="490" spans="1:9" ht="15.75" thickBot="1" x14ac:dyDescent="0.3">
      <c r="A490" s="4" t="s">
        <v>512</v>
      </c>
      <c r="B490" s="4" t="s">
        <v>579</v>
      </c>
      <c r="C490" s="4" t="s">
        <v>580</v>
      </c>
      <c r="D490" s="4" t="s">
        <v>581</v>
      </c>
      <c r="E490" s="4" t="s">
        <v>582</v>
      </c>
      <c r="F490" s="11"/>
      <c r="G490" s="8">
        <v>70</v>
      </c>
      <c r="H490" s="11"/>
      <c r="I490" s="9">
        <v>70</v>
      </c>
    </row>
    <row r="491" spans="1:9" ht="15.75" thickBot="1" x14ac:dyDescent="0.3">
      <c r="A491" s="4" t="s">
        <v>512</v>
      </c>
      <c r="B491" s="4" t="s">
        <v>583</v>
      </c>
      <c r="C491" s="4" t="s">
        <v>584</v>
      </c>
      <c r="D491" s="4" t="s">
        <v>513</v>
      </c>
      <c r="E491" s="4" t="s">
        <v>514</v>
      </c>
      <c r="F491" s="10">
        <v>4095.04</v>
      </c>
      <c r="G491" s="10">
        <v>1039.04</v>
      </c>
      <c r="H491" s="10">
        <v>1977.69</v>
      </c>
      <c r="I491" s="9">
        <v>7111.77</v>
      </c>
    </row>
    <row r="492" spans="1:9" ht="15.75" thickBot="1" x14ac:dyDescent="0.3">
      <c r="A492" s="4" t="s">
        <v>512</v>
      </c>
      <c r="B492" s="4" t="s">
        <v>585</v>
      </c>
      <c r="C492" s="4" t="s">
        <v>586</v>
      </c>
      <c r="D492" s="4" t="s">
        <v>513</v>
      </c>
      <c r="E492" s="4" t="s">
        <v>514</v>
      </c>
      <c r="F492" s="8">
        <v>18333.84</v>
      </c>
      <c r="G492" s="8">
        <v>16569.72</v>
      </c>
      <c r="H492" s="8">
        <v>13969.37</v>
      </c>
      <c r="I492" s="9">
        <v>48872.93</v>
      </c>
    </row>
    <row r="493" spans="1:9" ht="15.75" thickBot="1" x14ac:dyDescent="0.3">
      <c r="A493" s="4" t="s">
        <v>512</v>
      </c>
      <c r="B493" s="4" t="s">
        <v>587</v>
      </c>
      <c r="C493" s="4" t="s">
        <v>588</v>
      </c>
      <c r="D493" s="4" t="s">
        <v>513</v>
      </c>
      <c r="E493" s="4" t="s">
        <v>514</v>
      </c>
      <c r="F493" s="10">
        <v>14392.4</v>
      </c>
      <c r="G493" s="10">
        <v>25524.53</v>
      </c>
      <c r="H493" s="10">
        <v>19810.18</v>
      </c>
      <c r="I493" s="9">
        <v>59727.11</v>
      </c>
    </row>
    <row r="494" spans="1:9" ht="15.75" thickBot="1" x14ac:dyDescent="0.3">
      <c r="A494" s="4" t="s">
        <v>512</v>
      </c>
      <c r="B494" s="4" t="s">
        <v>587</v>
      </c>
      <c r="C494" s="4" t="s">
        <v>588</v>
      </c>
      <c r="D494" s="4" t="s">
        <v>589</v>
      </c>
      <c r="E494" s="4" t="s">
        <v>590</v>
      </c>
      <c r="F494" s="11"/>
      <c r="G494" s="8">
        <v>12750</v>
      </c>
      <c r="H494" s="8">
        <v>3400</v>
      </c>
      <c r="I494" s="9">
        <v>16150</v>
      </c>
    </row>
    <row r="495" spans="1:9" ht="15.75" thickBot="1" x14ac:dyDescent="0.3">
      <c r="A495" s="4" t="s">
        <v>512</v>
      </c>
      <c r="B495" s="4" t="s">
        <v>587</v>
      </c>
      <c r="C495" s="4" t="s">
        <v>588</v>
      </c>
      <c r="D495" s="4" t="s">
        <v>591</v>
      </c>
      <c r="E495" s="4" t="s">
        <v>592</v>
      </c>
      <c r="F495" s="12"/>
      <c r="G495" s="10">
        <v>8190</v>
      </c>
      <c r="H495" s="10">
        <v>13750</v>
      </c>
      <c r="I495" s="9">
        <v>21940</v>
      </c>
    </row>
    <row r="496" spans="1:9" ht="15.75" thickBot="1" x14ac:dyDescent="0.3">
      <c r="A496" s="4" t="s">
        <v>512</v>
      </c>
      <c r="B496" s="4" t="s">
        <v>587</v>
      </c>
      <c r="C496" s="4" t="s">
        <v>588</v>
      </c>
      <c r="D496" s="4" t="s">
        <v>593</v>
      </c>
      <c r="E496" s="4" t="s">
        <v>594</v>
      </c>
      <c r="F496" s="8">
        <v>33673.82</v>
      </c>
      <c r="G496" s="8">
        <v>33275.629999999997</v>
      </c>
      <c r="H496" s="8">
        <v>37573.230000000003</v>
      </c>
      <c r="I496" s="9">
        <v>104522.68</v>
      </c>
    </row>
    <row r="497" spans="1:9" ht="15.75" thickBot="1" x14ac:dyDescent="0.3">
      <c r="A497" s="4" t="s">
        <v>512</v>
      </c>
      <c r="B497" s="4" t="s">
        <v>587</v>
      </c>
      <c r="C497" s="4" t="s">
        <v>588</v>
      </c>
      <c r="D497" s="4" t="s">
        <v>595</v>
      </c>
      <c r="E497" s="4" t="s">
        <v>596</v>
      </c>
      <c r="F497" s="10">
        <v>255.83</v>
      </c>
      <c r="G497" s="10">
        <v>94.5</v>
      </c>
      <c r="H497" s="10">
        <v>15.04</v>
      </c>
      <c r="I497" s="9">
        <v>365.37</v>
      </c>
    </row>
    <row r="498" spans="1:9" ht="23.25" thickBot="1" x14ac:dyDescent="0.3">
      <c r="A498" s="4" t="s">
        <v>512</v>
      </c>
      <c r="B498" s="4" t="s">
        <v>587</v>
      </c>
      <c r="C498" s="4" t="s">
        <v>588</v>
      </c>
      <c r="D498" s="4" t="s">
        <v>597</v>
      </c>
      <c r="E498" s="4" t="s">
        <v>598</v>
      </c>
      <c r="F498" s="11"/>
      <c r="G498" s="8">
        <v>725.34</v>
      </c>
      <c r="H498" s="8">
        <v>62.28</v>
      </c>
      <c r="I498" s="9">
        <v>787.62</v>
      </c>
    </row>
    <row r="499" spans="1:9" ht="15.75" thickBot="1" x14ac:dyDescent="0.3">
      <c r="A499" s="4" t="s">
        <v>512</v>
      </c>
      <c r="B499" s="4" t="s">
        <v>599</v>
      </c>
      <c r="C499" s="4" t="s">
        <v>600</v>
      </c>
      <c r="D499" s="4" t="s">
        <v>601</v>
      </c>
      <c r="E499" s="4" t="s">
        <v>602</v>
      </c>
      <c r="F499" s="12"/>
      <c r="G499" s="12"/>
      <c r="H499" s="10">
        <v>705.99</v>
      </c>
      <c r="I499" s="9">
        <v>705.99</v>
      </c>
    </row>
    <row r="500" spans="1:9" ht="15.75" thickBot="1" x14ac:dyDescent="0.3">
      <c r="A500" s="4" t="s">
        <v>512</v>
      </c>
      <c r="B500" s="4" t="s">
        <v>599</v>
      </c>
      <c r="C500" s="4" t="s">
        <v>600</v>
      </c>
      <c r="D500" s="4" t="s">
        <v>513</v>
      </c>
      <c r="E500" s="4" t="s">
        <v>514</v>
      </c>
      <c r="F500" s="11"/>
      <c r="G500" s="11"/>
      <c r="H500" s="8">
        <v>526.64</v>
      </c>
      <c r="I500" s="9">
        <v>526.64</v>
      </c>
    </row>
    <row r="501" spans="1:9" ht="15.75" thickBot="1" x14ac:dyDescent="0.3">
      <c r="A501" s="4" t="s">
        <v>512</v>
      </c>
      <c r="B501" s="4" t="s">
        <v>599</v>
      </c>
      <c r="C501" s="4" t="s">
        <v>600</v>
      </c>
      <c r="D501" s="4" t="s">
        <v>595</v>
      </c>
      <c r="E501" s="4" t="s">
        <v>596</v>
      </c>
      <c r="F501" s="12"/>
      <c r="G501" s="10">
        <v>3945.2</v>
      </c>
      <c r="H501" s="10">
        <v>2746.83</v>
      </c>
      <c r="I501" s="9">
        <v>6692.03</v>
      </c>
    </row>
    <row r="502" spans="1:9" ht="23.25" thickBot="1" x14ac:dyDescent="0.3">
      <c r="A502" s="4" t="s">
        <v>512</v>
      </c>
      <c r="B502" s="4" t="s">
        <v>599</v>
      </c>
      <c r="C502" s="4" t="s">
        <v>600</v>
      </c>
      <c r="D502" s="4" t="s">
        <v>597</v>
      </c>
      <c r="E502" s="4" t="s">
        <v>598</v>
      </c>
      <c r="F502" s="11"/>
      <c r="G502" s="11"/>
      <c r="H502" s="8">
        <v>106</v>
      </c>
      <c r="I502" s="9">
        <v>106</v>
      </c>
    </row>
    <row r="503" spans="1:9" ht="15.75" thickBot="1" x14ac:dyDescent="0.3">
      <c r="A503" s="4" t="s">
        <v>512</v>
      </c>
      <c r="B503" s="4" t="s">
        <v>603</v>
      </c>
      <c r="C503" s="4" t="s">
        <v>604</v>
      </c>
      <c r="D503" s="4" t="s">
        <v>513</v>
      </c>
      <c r="E503" s="4" t="s">
        <v>514</v>
      </c>
      <c r="F503" s="10">
        <v>55.6</v>
      </c>
      <c r="G503" s="10">
        <v>248.09</v>
      </c>
      <c r="H503" s="10">
        <v>23545.15</v>
      </c>
      <c r="I503" s="9">
        <v>23848.84</v>
      </c>
    </row>
    <row r="504" spans="1:9" ht="15.75" thickBot="1" x14ac:dyDescent="0.3">
      <c r="A504" s="4" t="s">
        <v>512</v>
      </c>
      <c r="B504" s="4" t="s">
        <v>603</v>
      </c>
      <c r="C504" s="4" t="s">
        <v>604</v>
      </c>
      <c r="D504" s="4" t="s">
        <v>605</v>
      </c>
      <c r="E504" s="4" t="s">
        <v>606</v>
      </c>
      <c r="F504" s="8">
        <v>79443.97</v>
      </c>
      <c r="G504" s="8">
        <v>80099.149999999994</v>
      </c>
      <c r="H504" s="8">
        <v>76995.259999999995</v>
      </c>
      <c r="I504" s="9">
        <v>236538.38</v>
      </c>
    </row>
    <row r="505" spans="1:9" ht="15.75" thickBot="1" x14ac:dyDescent="0.3">
      <c r="A505" s="4" t="s">
        <v>512</v>
      </c>
      <c r="B505" s="4" t="s">
        <v>607</v>
      </c>
      <c r="C505" s="4" t="s">
        <v>608</v>
      </c>
      <c r="D505" s="4" t="s">
        <v>513</v>
      </c>
      <c r="E505" s="4" t="s">
        <v>514</v>
      </c>
      <c r="F505" s="10">
        <v>31526.02</v>
      </c>
      <c r="G505" s="10">
        <v>29760.21</v>
      </c>
      <c r="H505" s="10">
        <v>31513.74</v>
      </c>
      <c r="I505" s="9">
        <v>92799.97</v>
      </c>
    </row>
    <row r="506" spans="1:9" ht="15.75" thickBot="1" x14ac:dyDescent="0.3">
      <c r="A506" s="4" t="s">
        <v>512</v>
      </c>
      <c r="B506" s="4" t="s">
        <v>607</v>
      </c>
      <c r="C506" s="4" t="s">
        <v>608</v>
      </c>
      <c r="D506" s="4" t="s">
        <v>609</v>
      </c>
      <c r="E506" s="4" t="s">
        <v>610</v>
      </c>
      <c r="F506" s="8">
        <v>27309.69</v>
      </c>
      <c r="G506" s="8">
        <v>27309.69</v>
      </c>
      <c r="H506" s="8">
        <v>27309.69</v>
      </c>
      <c r="I506" s="9">
        <v>81929.070000000007</v>
      </c>
    </row>
    <row r="507" spans="1:9" ht="15.75" thickBot="1" x14ac:dyDescent="0.3">
      <c r="A507" s="4" t="s">
        <v>512</v>
      </c>
      <c r="B507" s="4" t="s">
        <v>607</v>
      </c>
      <c r="C507" s="4" t="s">
        <v>608</v>
      </c>
      <c r="D507" s="4" t="s">
        <v>519</v>
      </c>
      <c r="E507" s="4" t="s">
        <v>520</v>
      </c>
      <c r="F507" s="12"/>
      <c r="G507" s="12"/>
      <c r="H507" s="10">
        <v>179</v>
      </c>
      <c r="I507" s="9">
        <v>179</v>
      </c>
    </row>
    <row r="508" spans="1:9" ht="15.75" thickBot="1" x14ac:dyDescent="0.3">
      <c r="A508" s="4" t="s">
        <v>512</v>
      </c>
      <c r="B508" s="4" t="s">
        <v>607</v>
      </c>
      <c r="C508" s="4" t="s">
        <v>608</v>
      </c>
      <c r="D508" s="4" t="s">
        <v>611</v>
      </c>
      <c r="E508" s="4" t="s">
        <v>612</v>
      </c>
      <c r="F508" s="8">
        <v>744.75</v>
      </c>
      <c r="G508" s="8">
        <v>744.75</v>
      </c>
      <c r="H508" s="8">
        <v>744.75</v>
      </c>
      <c r="I508" s="9">
        <v>2234.25</v>
      </c>
    </row>
    <row r="509" spans="1:9" ht="15.75" thickBot="1" x14ac:dyDescent="0.3">
      <c r="A509" s="4" t="s">
        <v>512</v>
      </c>
      <c r="B509" s="4" t="s">
        <v>607</v>
      </c>
      <c r="C509" s="4" t="s">
        <v>608</v>
      </c>
      <c r="D509" s="4" t="s">
        <v>613</v>
      </c>
      <c r="E509" s="4" t="s">
        <v>614</v>
      </c>
      <c r="F509" s="10">
        <v>165530.34</v>
      </c>
      <c r="G509" s="10">
        <v>-37276.22</v>
      </c>
      <c r="H509" s="10">
        <v>61885.96</v>
      </c>
      <c r="I509" s="9">
        <v>190140.08</v>
      </c>
    </row>
    <row r="510" spans="1:9" ht="15.75" thickBot="1" x14ac:dyDescent="0.3">
      <c r="A510" s="4" t="s">
        <v>512</v>
      </c>
      <c r="B510" s="4" t="s">
        <v>607</v>
      </c>
      <c r="C510" s="4" t="s">
        <v>608</v>
      </c>
      <c r="D510" s="4" t="s">
        <v>521</v>
      </c>
      <c r="E510" s="4" t="s">
        <v>522</v>
      </c>
      <c r="F510" s="8">
        <v>220967.07</v>
      </c>
      <c r="G510" s="8">
        <v>447716.24</v>
      </c>
      <c r="H510" s="8">
        <v>262819.31</v>
      </c>
      <c r="I510" s="9">
        <v>931502.62</v>
      </c>
    </row>
    <row r="511" spans="1:9" ht="23.25" thickBot="1" x14ac:dyDescent="0.3">
      <c r="A511" s="4" t="s">
        <v>512</v>
      </c>
      <c r="B511" s="4" t="s">
        <v>607</v>
      </c>
      <c r="C511" s="4" t="s">
        <v>608</v>
      </c>
      <c r="D511" s="4" t="s">
        <v>523</v>
      </c>
      <c r="E511" s="4" t="s">
        <v>524</v>
      </c>
      <c r="F511" s="10">
        <v>29553.72</v>
      </c>
      <c r="G511" s="10">
        <v>31033.72</v>
      </c>
      <c r="H511" s="10">
        <v>29751.72</v>
      </c>
      <c r="I511" s="9">
        <v>90339.16</v>
      </c>
    </row>
    <row r="512" spans="1:9" ht="15.75" thickBot="1" x14ac:dyDescent="0.3">
      <c r="A512" s="4" t="s">
        <v>512</v>
      </c>
      <c r="B512" s="4" t="s">
        <v>607</v>
      </c>
      <c r="C512" s="4" t="s">
        <v>608</v>
      </c>
      <c r="D512" s="4" t="s">
        <v>615</v>
      </c>
      <c r="E512" s="4" t="s">
        <v>616</v>
      </c>
      <c r="F512" s="8">
        <v>33558.559999999998</v>
      </c>
      <c r="G512" s="8">
        <v>25219.11</v>
      </c>
      <c r="H512" s="8">
        <v>30100.13</v>
      </c>
      <c r="I512" s="9">
        <v>88877.8</v>
      </c>
    </row>
    <row r="513" spans="1:9" ht="15.75" thickBot="1" x14ac:dyDescent="0.3">
      <c r="A513" s="4" t="s">
        <v>512</v>
      </c>
      <c r="B513" s="4" t="s">
        <v>607</v>
      </c>
      <c r="C513" s="4" t="s">
        <v>608</v>
      </c>
      <c r="D513" s="4" t="s">
        <v>605</v>
      </c>
      <c r="E513" s="4" t="s">
        <v>606</v>
      </c>
      <c r="F513" s="10">
        <v>27562.880000000001</v>
      </c>
      <c r="G513" s="10">
        <v>23402.79</v>
      </c>
      <c r="H513" s="10">
        <v>47002.38</v>
      </c>
      <c r="I513" s="9">
        <v>97968.05</v>
      </c>
    </row>
    <row r="514" spans="1:9" ht="15.75" thickBot="1" x14ac:dyDescent="0.3">
      <c r="A514" s="4" t="s">
        <v>512</v>
      </c>
      <c r="B514" s="4" t="s">
        <v>607</v>
      </c>
      <c r="C514" s="4" t="s">
        <v>608</v>
      </c>
      <c r="D514" s="4" t="s">
        <v>571</v>
      </c>
      <c r="E514" s="4" t="s">
        <v>572</v>
      </c>
      <c r="F514" s="8">
        <v>7254.5</v>
      </c>
      <c r="G514" s="8">
        <v>7254.5</v>
      </c>
      <c r="H514" s="8">
        <v>7254.5</v>
      </c>
      <c r="I514" s="9">
        <v>21763.5</v>
      </c>
    </row>
    <row r="515" spans="1:9" ht="15.75" thickBot="1" x14ac:dyDescent="0.3">
      <c r="A515" s="4" t="s">
        <v>512</v>
      </c>
      <c r="B515" s="4" t="s">
        <v>249</v>
      </c>
      <c r="C515" s="4" t="s">
        <v>250</v>
      </c>
      <c r="D515" s="4" t="s">
        <v>513</v>
      </c>
      <c r="E515" s="4" t="s">
        <v>514</v>
      </c>
      <c r="F515" s="10">
        <v>310478.71000000002</v>
      </c>
      <c r="G515" s="10">
        <v>208392.55</v>
      </c>
      <c r="H515" s="10">
        <v>289275.40999999997</v>
      </c>
      <c r="I515" s="9">
        <v>808146.67</v>
      </c>
    </row>
    <row r="516" spans="1:9" ht="15.75" thickBot="1" x14ac:dyDescent="0.3">
      <c r="A516" s="4" t="s">
        <v>512</v>
      </c>
      <c r="B516" s="4" t="s">
        <v>249</v>
      </c>
      <c r="C516" s="4" t="s">
        <v>250</v>
      </c>
      <c r="D516" s="4" t="s">
        <v>609</v>
      </c>
      <c r="E516" s="4" t="s">
        <v>610</v>
      </c>
      <c r="F516" s="11"/>
      <c r="G516" s="11"/>
      <c r="H516" s="8">
        <v>400</v>
      </c>
      <c r="I516" s="9">
        <v>400</v>
      </c>
    </row>
    <row r="517" spans="1:9" ht="15.75" thickBot="1" x14ac:dyDescent="0.3">
      <c r="A517" s="4" t="s">
        <v>512</v>
      </c>
      <c r="B517" s="4" t="s">
        <v>249</v>
      </c>
      <c r="C517" s="4" t="s">
        <v>250</v>
      </c>
      <c r="D517" s="4" t="s">
        <v>617</v>
      </c>
      <c r="E517" s="4" t="s">
        <v>618</v>
      </c>
      <c r="F517" s="10">
        <v>2763.58</v>
      </c>
      <c r="G517" s="12"/>
      <c r="H517" s="12"/>
      <c r="I517" s="9">
        <v>2763.58</v>
      </c>
    </row>
    <row r="518" spans="1:9" ht="15.75" thickBot="1" x14ac:dyDescent="0.3">
      <c r="A518" s="4" t="s">
        <v>512</v>
      </c>
      <c r="B518" s="4" t="s">
        <v>619</v>
      </c>
      <c r="C518" s="4" t="s">
        <v>620</v>
      </c>
      <c r="D518" s="4" t="s">
        <v>513</v>
      </c>
      <c r="E518" s="4" t="s">
        <v>514</v>
      </c>
      <c r="F518" s="8">
        <v>164076.69</v>
      </c>
      <c r="G518" s="8">
        <v>144766.65</v>
      </c>
      <c r="H518" s="8">
        <v>271992.71000000002</v>
      </c>
      <c r="I518" s="9">
        <v>580836.05000000005</v>
      </c>
    </row>
    <row r="519" spans="1:9" ht="23.25" thickBot="1" x14ac:dyDescent="0.3">
      <c r="A519" s="4" t="s">
        <v>512</v>
      </c>
      <c r="B519" s="4" t="s">
        <v>619</v>
      </c>
      <c r="C519" s="4" t="s">
        <v>620</v>
      </c>
      <c r="D519" s="4" t="s">
        <v>523</v>
      </c>
      <c r="E519" s="4" t="s">
        <v>524</v>
      </c>
      <c r="F519" s="12"/>
      <c r="G519" s="12"/>
      <c r="H519" s="10">
        <v>1560</v>
      </c>
      <c r="I519" s="9">
        <v>1560</v>
      </c>
    </row>
    <row r="520" spans="1:9" ht="15.75" thickBot="1" x14ac:dyDescent="0.3">
      <c r="A520" s="4" t="s">
        <v>512</v>
      </c>
      <c r="B520" s="4" t="s">
        <v>619</v>
      </c>
      <c r="C520" s="4" t="s">
        <v>620</v>
      </c>
      <c r="D520" s="4" t="s">
        <v>605</v>
      </c>
      <c r="E520" s="4" t="s">
        <v>606</v>
      </c>
      <c r="F520" s="8">
        <v>17688.810000000001</v>
      </c>
      <c r="G520" s="8">
        <v>17465.59</v>
      </c>
      <c r="H520" s="8">
        <v>20991.96</v>
      </c>
      <c r="I520" s="9">
        <v>56146.36</v>
      </c>
    </row>
    <row r="521" spans="1:9" ht="15.75" thickBot="1" x14ac:dyDescent="0.3">
      <c r="A521" s="4" t="s">
        <v>512</v>
      </c>
      <c r="B521" s="4" t="s">
        <v>621</v>
      </c>
      <c r="C521" s="4" t="s">
        <v>622</v>
      </c>
      <c r="D521" s="4" t="s">
        <v>513</v>
      </c>
      <c r="E521" s="4" t="s">
        <v>514</v>
      </c>
      <c r="F521" s="10">
        <v>2158.7800000000002</v>
      </c>
      <c r="G521" s="10">
        <v>-2158.7800000000002</v>
      </c>
      <c r="H521" s="12"/>
      <c r="I521" s="14">
        <v>0</v>
      </c>
    </row>
    <row r="522" spans="1:9" ht="15.75" thickBot="1" x14ac:dyDescent="0.3">
      <c r="A522" s="4" t="s">
        <v>512</v>
      </c>
      <c r="B522" s="4" t="s">
        <v>623</v>
      </c>
      <c r="C522" s="4" t="s">
        <v>624</v>
      </c>
      <c r="D522" s="4" t="s">
        <v>513</v>
      </c>
      <c r="E522" s="4" t="s">
        <v>514</v>
      </c>
      <c r="F522" s="8">
        <v>58033.01</v>
      </c>
      <c r="G522" s="8">
        <v>57603.54</v>
      </c>
      <c r="H522" s="8">
        <v>32230.81</v>
      </c>
      <c r="I522" s="9">
        <v>147867.35999999999</v>
      </c>
    </row>
    <row r="523" spans="1:9" ht="15.75" thickBot="1" x14ac:dyDescent="0.3">
      <c r="A523" s="4" t="s">
        <v>512</v>
      </c>
      <c r="B523" s="4" t="s">
        <v>623</v>
      </c>
      <c r="C523" s="4" t="s">
        <v>624</v>
      </c>
      <c r="D523" s="4" t="s">
        <v>617</v>
      </c>
      <c r="E523" s="4" t="s">
        <v>618</v>
      </c>
      <c r="F523" s="10">
        <v>59095.91</v>
      </c>
      <c r="G523" s="10">
        <v>60942.32</v>
      </c>
      <c r="H523" s="10">
        <v>59957.89</v>
      </c>
      <c r="I523" s="9">
        <v>179996.12</v>
      </c>
    </row>
    <row r="524" spans="1:9" ht="15.75" thickBot="1" x14ac:dyDescent="0.3">
      <c r="A524" s="4" t="s">
        <v>512</v>
      </c>
      <c r="B524" s="4" t="s">
        <v>623</v>
      </c>
      <c r="C524" s="4" t="s">
        <v>624</v>
      </c>
      <c r="D524" s="4" t="s">
        <v>521</v>
      </c>
      <c r="E524" s="4" t="s">
        <v>522</v>
      </c>
      <c r="F524" s="8">
        <v>138831.71</v>
      </c>
      <c r="G524" s="8">
        <v>-108665.69</v>
      </c>
      <c r="H524" s="8">
        <v>12143.14</v>
      </c>
      <c r="I524" s="9">
        <v>42309.16</v>
      </c>
    </row>
    <row r="525" spans="1:9" ht="15.75" thickBot="1" x14ac:dyDescent="0.3">
      <c r="A525" s="4" t="s">
        <v>512</v>
      </c>
      <c r="B525" s="4" t="s">
        <v>625</v>
      </c>
      <c r="C525" s="4" t="s">
        <v>626</v>
      </c>
      <c r="D525" s="4" t="s">
        <v>513</v>
      </c>
      <c r="E525" s="4" t="s">
        <v>514</v>
      </c>
      <c r="F525" s="12"/>
      <c r="G525" s="13">
        <v>0</v>
      </c>
      <c r="H525" s="10">
        <v>210.24</v>
      </c>
      <c r="I525" s="9">
        <v>210.24</v>
      </c>
    </row>
    <row r="526" spans="1:9" ht="15.75" thickBot="1" x14ac:dyDescent="0.3">
      <c r="A526" s="4" t="s">
        <v>512</v>
      </c>
      <c r="B526" s="4" t="s">
        <v>625</v>
      </c>
      <c r="C526" s="4" t="s">
        <v>626</v>
      </c>
      <c r="D526" s="4" t="s">
        <v>613</v>
      </c>
      <c r="E526" s="4" t="s">
        <v>614</v>
      </c>
      <c r="F526" s="11"/>
      <c r="G526" s="8">
        <v>138208.07</v>
      </c>
      <c r="H526" s="8">
        <v>84730.83</v>
      </c>
      <c r="I526" s="9">
        <v>222938.9</v>
      </c>
    </row>
    <row r="527" spans="1:9" ht="15.75" thickBot="1" x14ac:dyDescent="0.3">
      <c r="A527" s="4" t="s">
        <v>512</v>
      </c>
      <c r="B527" s="4" t="s">
        <v>627</v>
      </c>
      <c r="C527" s="4" t="s">
        <v>628</v>
      </c>
      <c r="D527" s="4" t="s">
        <v>513</v>
      </c>
      <c r="E527" s="4" t="s">
        <v>514</v>
      </c>
      <c r="F527" s="10">
        <v>62738.879999999997</v>
      </c>
      <c r="G527" s="10">
        <v>62141.52</v>
      </c>
      <c r="H527" s="10">
        <v>31987.81</v>
      </c>
      <c r="I527" s="9">
        <v>156868.21</v>
      </c>
    </row>
    <row r="528" spans="1:9" ht="23.25" thickBot="1" x14ac:dyDescent="0.3">
      <c r="A528" s="4" t="s">
        <v>512</v>
      </c>
      <c r="B528" s="4" t="s">
        <v>627</v>
      </c>
      <c r="C528" s="4" t="s">
        <v>628</v>
      </c>
      <c r="D528" s="4" t="s">
        <v>515</v>
      </c>
      <c r="E528" s="4" t="s">
        <v>516</v>
      </c>
      <c r="F528" s="11"/>
      <c r="G528" s="11"/>
      <c r="H528" s="8">
        <v>-1</v>
      </c>
      <c r="I528" s="9">
        <v>-1</v>
      </c>
    </row>
    <row r="529" spans="1:9" ht="15.75" thickBot="1" x14ac:dyDescent="0.3">
      <c r="A529" s="4" t="s">
        <v>512</v>
      </c>
      <c r="B529" s="4" t="s">
        <v>629</v>
      </c>
      <c r="C529" s="4" t="s">
        <v>630</v>
      </c>
      <c r="D529" s="4" t="s">
        <v>513</v>
      </c>
      <c r="E529" s="4" t="s">
        <v>514</v>
      </c>
      <c r="F529" s="10">
        <v>119900</v>
      </c>
      <c r="G529" s="10">
        <v>-235000</v>
      </c>
      <c r="H529" s="10">
        <v>25100</v>
      </c>
      <c r="I529" s="9">
        <v>-90000</v>
      </c>
    </row>
    <row r="530" spans="1:9" ht="23.25" thickBot="1" x14ac:dyDescent="0.3">
      <c r="A530" s="4" t="s">
        <v>512</v>
      </c>
      <c r="B530" s="4" t="s">
        <v>629</v>
      </c>
      <c r="C530" s="4" t="s">
        <v>630</v>
      </c>
      <c r="D530" s="4" t="s">
        <v>631</v>
      </c>
      <c r="E530" s="4" t="s">
        <v>632</v>
      </c>
      <c r="F530" s="8">
        <v>115424.08</v>
      </c>
      <c r="G530" s="8">
        <v>245486.15</v>
      </c>
      <c r="H530" s="8">
        <v>142299.76</v>
      </c>
      <c r="I530" s="9">
        <v>503209.99</v>
      </c>
    </row>
    <row r="531" spans="1:9" ht="23.25" thickBot="1" x14ac:dyDescent="0.3">
      <c r="A531" s="4" t="s">
        <v>512</v>
      </c>
      <c r="B531" s="4" t="s">
        <v>629</v>
      </c>
      <c r="C531" s="4" t="s">
        <v>630</v>
      </c>
      <c r="D531" s="4" t="s">
        <v>515</v>
      </c>
      <c r="E531" s="4" t="s">
        <v>516</v>
      </c>
      <c r="F531" s="10">
        <v>-120000</v>
      </c>
      <c r="G531" s="10">
        <v>120000</v>
      </c>
      <c r="H531" s="12"/>
      <c r="I531" s="14">
        <v>0</v>
      </c>
    </row>
    <row r="532" spans="1:9" ht="15.75" thickBot="1" x14ac:dyDescent="0.3">
      <c r="A532" s="4" t="s">
        <v>512</v>
      </c>
      <c r="B532" s="4" t="s">
        <v>633</v>
      </c>
      <c r="C532" s="4" t="s">
        <v>634</v>
      </c>
      <c r="D532" s="4" t="s">
        <v>513</v>
      </c>
      <c r="E532" s="4" t="s">
        <v>514</v>
      </c>
      <c r="F532" s="8">
        <v>90314.77</v>
      </c>
      <c r="G532" s="8">
        <v>85221.85</v>
      </c>
      <c r="H532" s="8">
        <v>72101.440000000002</v>
      </c>
      <c r="I532" s="9">
        <v>247638.06</v>
      </c>
    </row>
    <row r="533" spans="1:9" ht="15.75" thickBot="1" x14ac:dyDescent="0.3">
      <c r="A533" s="4" t="s">
        <v>512</v>
      </c>
      <c r="B533" s="4" t="s">
        <v>635</v>
      </c>
      <c r="C533" s="4" t="s">
        <v>636</v>
      </c>
      <c r="D533" s="4" t="s">
        <v>513</v>
      </c>
      <c r="E533" s="4" t="s">
        <v>514</v>
      </c>
      <c r="F533" s="10">
        <v>58908.480000000003</v>
      </c>
      <c r="G533" s="10">
        <v>59718.77</v>
      </c>
      <c r="H533" s="10">
        <v>58723.11</v>
      </c>
      <c r="I533" s="9">
        <v>177350.36</v>
      </c>
    </row>
    <row r="534" spans="1:9" ht="15.75" thickBot="1" x14ac:dyDescent="0.3">
      <c r="A534" s="4" t="s">
        <v>512</v>
      </c>
      <c r="B534" s="4" t="s">
        <v>371</v>
      </c>
      <c r="C534" s="4" t="s">
        <v>372</v>
      </c>
      <c r="D534" s="4" t="s">
        <v>513</v>
      </c>
      <c r="E534" s="4" t="s">
        <v>514</v>
      </c>
      <c r="F534" s="8">
        <v>44016.35</v>
      </c>
      <c r="G534" s="8">
        <v>42569.64</v>
      </c>
      <c r="H534" s="8">
        <v>40078.660000000003</v>
      </c>
      <c r="I534" s="9">
        <v>126664.65</v>
      </c>
    </row>
    <row r="535" spans="1:9" ht="15.75" thickBot="1" x14ac:dyDescent="0.3">
      <c r="A535" s="4" t="s">
        <v>512</v>
      </c>
      <c r="B535" s="4" t="s">
        <v>637</v>
      </c>
      <c r="C535" s="4" t="s">
        <v>638</v>
      </c>
      <c r="D535" s="4" t="s">
        <v>513</v>
      </c>
      <c r="E535" s="4" t="s">
        <v>514</v>
      </c>
      <c r="F535" s="10">
        <v>75948.25</v>
      </c>
      <c r="G535" s="10">
        <v>47643.92</v>
      </c>
      <c r="H535" s="10">
        <v>33400.720000000001</v>
      </c>
      <c r="I535" s="9">
        <v>156992.89000000001</v>
      </c>
    </row>
    <row r="536" spans="1:9" ht="15.75" thickBot="1" x14ac:dyDescent="0.3">
      <c r="A536" s="4" t="s">
        <v>512</v>
      </c>
      <c r="B536" s="4" t="s">
        <v>373</v>
      </c>
      <c r="C536" s="4" t="s">
        <v>374</v>
      </c>
      <c r="D536" s="4" t="s">
        <v>513</v>
      </c>
      <c r="E536" s="4" t="s">
        <v>514</v>
      </c>
      <c r="F536" s="8">
        <v>333655.11</v>
      </c>
      <c r="G536" s="8">
        <v>313255.45</v>
      </c>
      <c r="H536" s="8">
        <v>319770.19</v>
      </c>
      <c r="I536" s="9">
        <v>966680.75</v>
      </c>
    </row>
    <row r="537" spans="1:9" ht="15.75" thickBot="1" x14ac:dyDescent="0.3">
      <c r="A537" s="4" t="s">
        <v>512</v>
      </c>
      <c r="B537" s="4" t="s">
        <v>639</v>
      </c>
      <c r="C537" s="4" t="s">
        <v>640</v>
      </c>
      <c r="D537" s="4" t="s">
        <v>513</v>
      </c>
      <c r="E537" s="4" t="s">
        <v>514</v>
      </c>
      <c r="F537" s="10">
        <v>40975.54</v>
      </c>
      <c r="G537" s="10">
        <v>42127.61</v>
      </c>
      <c r="H537" s="10">
        <v>38863.980000000003</v>
      </c>
      <c r="I537" s="9">
        <v>121967.13</v>
      </c>
    </row>
    <row r="538" spans="1:9" ht="15.75" thickBot="1" x14ac:dyDescent="0.3">
      <c r="A538" s="4" t="s">
        <v>512</v>
      </c>
      <c r="B538" s="4" t="s">
        <v>641</v>
      </c>
      <c r="C538" s="4" t="s">
        <v>642</v>
      </c>
      <c r="D538" s="4" t="s">
        <v>513</v>
      </c>
      <c r="E538" s="4" t="s">
        <v>514</v>
      </c>
      <c r="F538" s="8">
        <v>38200.94</v>
      </c>
      <c r="G538" s="8">
        <v>37977.53</v>
      </c>
      <c r="H538" s="8">
        <v>38927.980000000003</v>
      </c>
      <c r="I538" s="9">
        <v>115106.45</v>
      </c>
    </row>
    <row r="539" spans="1:9" ht="23.25" thickBot="1" x14ac:dyDescent="0.3">
      <c r="A539" s="4" t="s">
        <v>512</v>
      </c>
      <c r="B539" s="4" t="s">
        <v>641</v>
      </c>
      <c r="C539" s="4" t="s">
        <v>642</v>
      </c>
      <c r="D539" s="4" t="s">
        <v>631</v>
      </c>
      <c r="E539" s="4" t="s">
        <v>632</v>
      </c>
      <c r="F539" s="10">
        <v>3928.78</v>
      </c>
      <c r="G539" s="10">
        <v>4885.12</v>
      </c>
      <c r="H539" s="10">
        <v>4766.99</v>
      </c>
      <c r="I539" s="9">
        <v>13580.89</v>
      </c>
    </row>
    <row r="540" spans="1:9" ht="15.75" thickBot="1" x14ac:dyDescent="0.3">
      <c r="A540" s="4" t="s">
        <v>512</v>
      </c>
      <c r="B540" s="4" t="s">
        <v>643</v>
      </c>
      <c r="C540" s="4" t="s">
        <v>644</v>
      </c>
      <c r="D540" s="4" t="s">
        <v>513</v>
      </c>
      <c r="E540" s="4" t="s">
        <v>514</v>
      </c>
      <c r="F540" s="8">
        <v>86481.35</v>
      </c>
      <c r="G540" s="8">
        <v>87682.71</v>
      </c>
      <c r="H540" s="8">
        <v>80518.09</v>
      </c>
      <c r="I540" s="9">
        <v>254682.15</v>
      </c>
    </row>
    <row r="541" spans="1:9" ht="23.25" thickBot="1" x14ac:dyDescent="0.3">
      <c r="A541" s="4" t="s">
        <v>512</v>
      </c>
      <c r="B541" s="4" t="s">
        <v>643</v>
      </c>
      <c r="C541" s="4" t="s">
        <v>644</v>
      </c>
      <c r="D541" s="4" t="s">
        <v>515</v>
      </c>
      <c r="E541" s="4" t="s">
        <v>516</v>
      </c>
      <c r="F541" s="10">
        <v>1023.23</v>
      </c>
      <c r="G541" s="10">
        <v>1125.43</v>
      </c>
      <c r="H541" s="12"/>
      <c r="I541" s="9">
        <v>2148.66</v>
      </c>
    </row>
    <row r="542" spans="1:9" ht="15.75" thickBot="1" x14ac:dyDescent="0.3">
      <c r="A542" s="4" t="s">
        <v>512</v>
      </c>
      <c r="B542" s="4" t="s">
        <v>645</v>
      </c>
      <c r="C542" s="4" t="s">
        <v>646</v>
      </c>
      <c r="D542" s="4" t="s">
        <v>513</v>
      </c>
      <c r="E542" s="4" t="s">
        <v>514</v>
      </c>
      <c r="F542" s="8">
        <v>89607.38</v>
      </c>
      <c r="G542" s="8">
        <v>90173.75</v>
      </c>
      <c r="H542" s="8">
        <v>81575.960000000006</v>
      </c>
      <c r="I542" s="9">
        <v>261357.09</v>
      </c>
    </row>
    <row r="543" spans="1:9" ht="23.25" thickBot="1" x14ac:dyDescent="0.3">
      <c r="A543" s="4" t="s">
        <v>512</v>
      </c>
      <c r="B543" s="4" t="s">
        <v>645</v>
      </c>
      <c r="C543" s="4" t="s">
        <v>646</v>
      </c>
      <c r="D543" s="4" t="s">
        <v>515</v>
      </c>
      <c r="E543" s="4" t="s">
        <v>516</v>
      </c>
      <c r="F543" s="12"/>
      <c r="G543" s="12"/>
      <c r="H543" s="10">
        <v>299.02999999999997</v>
      </c>
      <c r="I543" s="9">
        <v>299.02999999999997</v>
      </c>
    </row>
    <row r="544" spans="1:9" ht="15.75" thickBot="1" x14ac:dyDescent="0.3">
      <c r="A544" s="4" t="s">
        <v>512</v>
      </c>
      <c r="B544" s="4" t="s">
        <v>449</v>
      </c>
      <c r="C544" s="4" t="s">
        <v>450</v>
      </c>
      <c r="D544" s="4" t="s">
        <v>513</v>
      </c>
      <c r="E544" s="4" t="s">
        <v>514</v>
      </c>
      <c r="F544" s="8">
        <v>35562.720000000001</v>
      </c>
      <c r="G544" s="8">
        <v>20909.900000000001</v>
      </c>
      <c r="H544" s="8">
        <v>54586.080000000002</v>
      </c>
      <c r="I544" s="9">
        <v>111058.7</v>
      </c>
    </row>
    <row r="545" spans="1:9" ht="15.75" thickBot="1" x14ac:dyDescent="0.3">
      <c r="A545" s="4" t="s">
        <v>512</v>
      </c>
      <c r="B545" s="4" t="s">
        <v>647</v>
      </c>
      <c r="C545" s="4" t="s">
        <v>648</v>
      </c>
      <c r="D545" s="4" t="s">
        <v>513</v>
      </c>
      <c r="E545" s="4" t="s">
        <v>514</v>
      </c>
      <c r="F545" s="10">
        <v>40884.410000000003</v>
      </c>
      <c r="G545" s="10">
        <v>28138.67</v>
      </c>
      <c r="H545" s="10">
        <v>42616.17</v>
      </c>
      <c r="I545" s="9">
        <v>111639.25</v>
      </c>
    </row>
    <row r="546" spans="1:9" ht="15.75" thickBot="1" x14ac:dyDescent="0.3">
      <c r="A546" s="4" t="s">
        <v>512</v>
      </c>
      <c r="B546" s="4" t="s">
        <v>647</v>
      </c>
      <c r="C546" s="4" t="s">
        <v>648</v>
      </c>
      <c r="D546" s="4" t="s">
        <v>649</v>
      </c>
      <c r="E546" s="4" t="s">
        <v>650</v>
      </c>
      <c r="F546" s="8">
        <v>-2239</v>
      </c>
      <c r="G546" s="8">
        <v>-295</v>
      </c>
      <c r="H546" s="15">
        <v>0</v>
      </c>
      <c r="I546" s="9">
        <v>-2534</v>
      </c>
    </row>
    <row r="547" spans="1:9" ht="23.25" thickBot="1" x14ac:dyDescent="0.3">
      <c r="A547" s="4" t="s">
        <v>512</v>
      </c>
      <c r="B547" s="4" t="s">
        <v>647</v>
      </c>
      <c r="C547" s="4" t="s">
        <v>648</v>
      </c>
      <c r="D547" s="4" t="s">
        <v>515</v>
      </c>
      <c r="E547" s="4" t="s">
        <v>516</v>
      </c>
      <c r="F547" s="12"/>
      <c r="G547" s="12"/>
      <c r="H547" s="10">
        <v>597.78</v>
      </c>
      <c r="I547" s="9">
        <v>597.78</v>
      </c>
    </row>
    <row r="548" spans="1:9" ht="15.75" thickBot="1" x14ac:dyDescent="0.3">
      <c r="A548" s="4" t="s">
        <v>512</v>
      </c>
      <c r="B548" s="4" t="s">
        <v>651</v>
      </c>
      <c r="C548" s="4" t="s">
        <v>652</v>
      </c>
      <c r="D548" s="4" t="s">
        <v>513</v>
      </c>
      <c r="E548" s="4" t="s">
        <v>514</v>
      </c>
      <c r="F548" s="8">
        <v>36.99</v>
      </c>
      <c r="G548" s="8">
        <v>3469.33</v>
      </c>
      <c r="H548" s="8">
        <v>6697.77</v>
      </c>
      <c r="I548" s="9">
        <v>10204.09</v>
      </c>
    </row>
    <row r="549" spans="1:9" ht="15.75" thickBot="1" x14ac:dyDescent="0.3">
      <c r="A549" s="4" t="s">
        <v>512</v>
      </c>
      <c r="B549" s="4" t="s">
        <v>653</v>
      </c>
      <c r="C549" s="4" t="s">
        <v>654</v>
      </c>
      <c r="D549" s="4" t="s">
        <v>601</v>
      </c>
      <c r="E549" s="4" t="s">
        <v>602</v>
      </c>
      <c r="F549" s="12"/>
      <c r="G549" s="10">
        <v>182.94</v>
      </c>
      <c r="H549" s="12"/>
      <c r="I549" s="9">
        <v>182.94</v>
      </c>
    </row>
    <row r="550" spans="1:9" ht="15.75" thickBot="1" x14ac:dyDescent="0.3">
      <c r="A550" s="4" t="s">
        <v>512</v>
      </c>
      <c r="B550" s="4" t="s">
        <v>653</v>
      </c>
      <c r="C550" s="4" t="s">
        <v>654</v>
      </c>
      <c r="D550" s="4" t="s">
        <v>513</v>
      </c>
      <c r="E550" s="4" t="s">
        <v>514</v>
      </c>
      <c r="F550" s="8">
        <v>4972</v>
      </c>
      <c r="G550" s="8">
        <v>10806.04</v>
      </c>
      <c r="H550" s="8">
        <v>45792.73</v>
      </c>
      <c r="I550" s="9">
        <v>61570.77</v>
      </c>
    </row>
    <row r="551" spans="1:9" ht="15.75" thickBot="1" x14ac:dyDescent="0.3">
      <c r="A551" s="4" t="s">
        <v>512</v>
      </c>
      <c r="B551" s="4" t="s">
        <v>655</v>
      </c>
      <c r="C551" s="4" t="s">
        <v>656</v>
      </c>
      <c r="D551" s="4" t="s">
        <v>513</v>
      </c>
      <c r="E551" s="4" t="s">
        <v>514</v>
      </c>
      <c r="F551" s="10">
        <v>21082.74</v>
      </c>
      <c r="G551" s="10">
        <v>39816.49</v>
      </c>
      <c r="H551" s="10">
        <v>21505.33</v>
      </c>
      <c r="I551" s="9">
        <v>82404.56</v>
      </c>
    </row>
    <row r="552" spans="1:9" ht="23.25" thickBot="1" x14ac:dyDescent="0.3">
      <c r="A552" s="4" t="s">
        <v>512</v>
      </c>
      <c r="B552" s="4" t="s">
        <v>655</v>
      </c>
      <c r="C552" s="4" t="s">
        <v>656</v>
      </c>
      <c r="D552" s="4" t="s">
        <v>515</v>
      </c>
      <c r="E552" s="4" t="s">
        <v>516</v>
      </c>
      <c r="F552" s="8">
        <v>213.64</v>
      </c>
      <c r="G552" s="11"/>
      <c r="H552" s="11"/>
      <c r="I552" s="9">
        <v>213.64</v>
      </c>
    </row>
    <row r="553" spans="1:9" ht="15.75" thickBot="1" x14ac:dyDescent="0.3">
      <c r="A553" s="4" t="s">
        <v>512</v>
      </c>
      <c r="B553" s="4" t="s">
        <v>270</v>
      </c>
      <c r="C553" s="4" t="s">
        <v>271</v>
      </c>
      <c r="D553" s="4" t="s">
        <v>513</v>
      </c>
      <c r="E553" s="4" t="s">
        <v>514</v>
      </c>
      <c r="F553" s="12"/>
      <c r="G553" s="12"/>
      <c r="H553" s="10">
        <v>210.72</v>
      </c>
      <c r="I553" s="9">
        <v>210.72</v>
      </c>
    </row>
    <row r="554" spans="1:9" ht="15.75" thickBot="1" x14ac:dyDescent="0.3">
      <c r="A554" s="4" t="s">
        <v>512</v>
      </c>
      <c r="B554" s="4" t="s">
        <v>270</v>
      </c>
      <c r="C554" s="4" t="s">
        <v>271</v>
      </c>
      <c r="D554" s="4" t="s">
        <v>657</v>
      </c>
      <c r="E554" s="4" t="s">
        <v>658</v>
      </c>
      <c r="F554" s="8">
        <v>253.95</v>
      </c>
      <c r="G554" s="11"/>
      <c r="H554" s="8">
        <v>786.15</v>
      </c>
      <c r="I554" s="9">
        <v>1040.0999999999999</v>
      </c>
    </row>
    <row r="555" spans="1:9" ht="15.75" thickBot="1" x14ac:dyDescent="0.3">
      <c r="A555" s="4" t="s">
        <v>512</v>
      </c>
      <c r="B555" s="4" t="s">
        <v>270</v>
      </c>
      <c r="C555" s="4" t="s">
        <v>271</v>
      </c>
      <c r="D555" s="4" t="s">
        <v>659</v>
      </c>
      <c r="E555" s="4" t="s">
        <v>660</v>
      </c>
      <c r="F555" s="10">
        <v>105513.61</v>
      </c>
      <c r="G555" s="10">
        <v>95828.67</v>
      </c>
      <c r="H555" s="10">
        <v>107469.88</v>
      </c>
      <c r="I555" s="9">
        <v>308812.15999999997</v>
      </c>
    </row>
    <row r="556" spans="1:9" ht="15.75" thickBot="1" x14ac:dyDescent="0.3">
      <c r="A556" s="4" t="s">
        <v>512</v>
      </c>
      <c r="B556" s="4" t="s">
        <v>270</v>
      </c>
      <c r="C556" s="4" t="s">
        <v>271</v>
      </c>
      <c r="D556" s="4" t="s">
        <v>539</v>
      </c>
      <c r="E556" s="4" t="s">
        <v>540</v>
      </c>
      <c r="F556" s="11"/>
      <c r="G556" s="11"/>
      <c r="H556" s="8">
        <v>33.049999999999997</v>
      </c>
      <c r="I556" s="9">
        <v>33.049999999999997</v>
      </c>
    </row>
    <row r="557" spans="1:9" ht="15.75" thickBot="1" x14ac:dyDescent="0.3">
      <c r="A557" s="4" t="s">
        <v>512</v>
      </c>
      <c r="B557" s="4" t="s">
        <v>270</v>
      </c>
      <c r="C557" s="4" t="s">
        <v>271</v>
      </c>
      <c r="D557" s="4" t="s">
        <v>661</v>
      </c>
      <c r="E557" s="4" t="s">
        <v>662</v>
      </c>
      <c r="F557" s="10">
        <v>706.5</v>
      </c>
      <c r="G557" s="10">
        <v>2821</v>
      </c>
      <c r="H557" s="10">
        <v>578</v>
      </c>
      <c r="I557" s="9">
        <v>4105.5</v>
      </c>
    </row>
    <row r="558" spans="1:9" ht="15.75" thickBot="1" x14ac:dyDescent="0.3">
      <c r="A558" s="4" t="s">
        <v>512</v>
      </c>
      <c r="B558" s="4" t="s">
        <v>229</v>
      </c>
      <c r="C558" s="4" t="s">
        <v>230</v>
      </c>
      <c r="D558" s="4" t="s">
        <v>513</v>
      </c>
      <c r="E558" s="4" t="s">
        <v>514</v>
      </c>
      <c r="F558" s="8">
        <v>53720.98</v>
      </c>
      <c r="G558" s="8">
        <v>-3534.16</v>
      </c>
      <c r="H558" s="8">
        <v>19861.439999999999</v>
      </c>
      <c r="I558" s="9">
        <v>70048.259999999995</v>
      </c>
    </row>
    <row r="559" spans="1:9" ht="23.25" thickBot="1" x14ac:dyDescent="0.3">
      <c r="A559" s="4" t="s">
        <v>512</v>
      </c>
      <c r="B559" s="4" t="s">
        <v>663</v>
      </c>
      <c r="C559" s="4" t="s">
        <v>664</v>
      </c>
      <c r="D559" s="4" t="s">
        <v>665</v>
      </c>
      <c r="E559" s="4" t="s">
        <v>666</v>
      </c>
      <c r="F559" s="10">
        <v>23442.97</v>
      </c>
      <c r="G559" s="10">
        <v>42425.79</v>
      </c>
      <c r="H559" s="10">
        <v>18093.14</v>
      </c>
      <c r="I559" s="9">
        <v>83961.9</v>
      </c>
    </row>
    <row r="560" spans="1:9" ht="23.25" thickBot="1" x14ac:dyDescent="0.3">
      <c r="A560" s="4" t="s">
        <v>512</v>
      </c>
      <c r="B560" s="4" t="s">
        <v>667</v>
      </c>
      <c r="C560" s="4" t="s">
        <v>668</v>
      </c>
      <c r="D560" s="4" t="s">
        <v>665</v>
      </c>
      <c r="E560" s="4" t="s">
        <v>666</v>
      </c>
      <c r="F560" s="8">
        <v>30918.73</v>
      </c>
      <c r="G560" s="8">
        <v>41913.35</v>
      </c>
      <c r="H560" s="8">
        <v>37099.78</v>
      </c>
      <c r="I560" s="9">
        <v>109931.86</v>
      </c>
    </row>
    <row r="561" spans="1:9" ht="15.75" thickBot="1" x14ac:dyDescent="0.3">
      <c r="A561" s="4" t="s">
        <v>512</v>
      </c>
      <c r="B561" s="4" t="s">
        <v>667</v>
      </c>
      <c r="C561" s="4" t="s">
        <v>668</v>
      </c>
      <c r="D561" s="4" t="s">
        <v>513</v>
      </c>
      <c r="E561" s="4" t="s">
        <v>514</v>
      </c>
      <c r="F561" s="10">
        <v>24630.49</v>
      </c>
      <c r="G561" s="10">
        <v>24746.61</v>
      </c>
      <c r="H561" s="10">
        <v>23047.73</v>
      </c>
      <c r="I561" s="9">
        <v>72424.83</v>
      </c>
    </row>
    <row r="562" spans="1:9" ht="15.75" thickBot="1" x14ac:dyDescent="0.3">
      <c r="A562" s="4" t="s">
        <v>512</v>
      </c>
      <c r="B562" s="4" t="s">
        <v>669</v>
      </c>
      <c r="C562" s="4" t="s">
        <v>670</v>
      </c>
      <c r="D562" s="4" t="s">
        <v>513</v>
      </c>
      <c r="E562" s="4" t="s">
        <v>514</v>
      </c>
      <c r="F562" s="8">
        <v>79873.98</v>
      </c>
      <c r="G562" s="8">
        <v>83339.53</v>
      </c>
      <c r="H562" s="8">
        <v>85036.18</v>
      </c>
      <c r="I562" s="9">
        <v>248249.69</v>
      </c>
    </row>
    <row r="563" spans="1:9" ht="15.75" thickBot="1" x14ac:dyDescent="0.3">
      <c r="A563" s="4" t="s">
        <v>512</v>
      </c>
      <c r="B563" s="4" t="s">
        <v>671</v>
      </c>
      <c r="C563" s="4" t="s">
        <v>672</v>
      </c>
      <c r="D563" s="4" t="s">
        <v>513</v>
      </c>
      <c r="E563" s="4" t="s">
        <v>514</v>
      </c>
      <c r="F563" s="12"/>
      <c r="G563" s="10">
        <v>54483.53</v>
      </c>
      <c r="H563" s="10">
        <v>38624.639999999999</v>
      </c>
      <c r="I563" s="9">
        <v>93108.17</v>
      </c>
    </row>
    <row r="564" spans="1:9" ht="15.75" thickBot="1" x14ac:dyDescent="0.3">
      <c r="A564" s="4" t="s">
        <v>512</v>
      </c>
      <c r="B564" s="4" t="s">
        <v>499</v>
      </c>
      <c r="C564" s="4" t="s">
        <v>500</v>
      </c>
      <c r="D564" s="4" t="s">
        <v>513</v>
      </c>
      <c r="E564" s="4" t="s">
        <v>514</v>
      </c>
      <c r="F564" s="8">
        <v>159647.44</v>
      </c>
      <c r="G564" s="8">
        <v>78999.97</v>
      </c>
      <c r="H564" s="8">
        <v>97250.06</v>
      </c>
      <c r="I564" s="9">
        <v>335897.47</v>
      </c>
    </row>
    <row r="565" spans="1:9" ht="15.75" thickBot="1" x14ac:dyDescent="0.3">
      <c r="A565" s="4" t="s">
        <v>512</v>
      </c>
      <c r="B565" s="4" t="s">
        <v>673</v>
      </c>
      <c r="C565" s="4" t="s">
        <v>674</v>
      </c>
      <c r="D565" s="4" t="s">
        <v>513</v>
      </c>
      <c r="E565" s="4" t="s">
        <v>514</v>
      </c>
      <c r="F565" s="10">
        <v>32617.41</v>
      </c>
      <c r="G565" s="10">
        <v>6065.23</v>
      </c>
      <c r="H565" s="10">
        <v>10024.58</v>
      </c>
      <c r="I565" s="9">
        <v>48707.22</v>
      </c>
    </row>
    <row r="566" spans="1:9" ht="15.75" thickBot="1" x14ac:dyDescent="0.3">
      <c r="A566" s="4" t="s">
        <v>512</v>
      </c>
      <c r="B566" s="4" t="s">
        <v>675</v>
      </c>
      <c r="C566" s="4" t="s">
        <v>676</v>
      </c>
      <c r="D566" s="4" t="s">
        <v>513</v>
      </c>
      <c r="E566" s="4" t="s">
        <v>514</v>
      </c>
      <c r="F566" s="8">
        <v>47257.57</v>
      </c>
      <c r="G566" s="8">
        <v>55087.17</v>
      </c>
      <c r="H566" s="8">
        <v>71289.070000000007</v>
      </c>
      <c r="I566" s="9">
        <v>173633.81</v>
      </c>
    </row>
    <row r="567" spans="1:9" ht="15.75" thickBot="1" x14ac:dyDescent="0.3">
      <c r="A567" s="4" t="s">
        <v>512</v>
      </c>
      <c r="B567" s="4" t="s">
        <v>675</v>
      </c>
      <c r="C567" s="4" t="s">
        <v>676</v>
      </c>
      <c r="D567" s="4" t="s">
        <v>677</v>
      </c>
      <c r="E567" s="4" t="s">
        <v>678</v>
      </c>
      <c r="F567" s="12"/>
      <c r="G567" s="10">
        <v>220</v>
      </c>
      <c r="H567" s="12"/>
      <c r="I567" s="9">
        <v>220</v>
      </c>
    </row>
    <row r="568" spans="1:9" ht="15.75" thickBot="1" x14ac:dyDescent="0.3">
      <c r="A568" s="4" t="s">
        <v>512</v>
      </c>
      <c r="B568" s="4" t="s">
        <v>679</v>
      </c>
      <c r="C568" s="4" t="s">
        <v>680</v>
      </c>
      <c r="D568" s="4" t="s">
        <v>513</v>
      </c>
      <c r="E568" s="4" t="s">
        <v>514</v>
      </c>
      <c r="F568" s="8">
        <v>124092.11</v>
      </c>
      <c r="G568" s="8">
        <v>117036.93</v>
      </c>
      <c r="H568" s="8">
        <v>114951.27</v>
      </c>
      <c r="I568" s="9">
        <v>356080.31</v>
      </c>
    </row>
    <row r="569" spans="1:9" ht="23.25" thickBot="1" x14ac:dyDescent="0.3">
      <c r="A569" s="4" t="s">
        <v>512</v>
      </c>
      <c r="B569" s="4" t="s">
        <v>679</v>
      </c>
      <c r="C569" s="4" t="s">
        <v>680</v>
      </c>
      <c r="D569" s="4" t="s">
        <v>515</v>
      </c>
      <c r="E569" s="4" t="s">
        <v>516</v>
      </c>
      <c r="F569" s="12"/>
      <c r="G569" s="10">
        <v>29.14</v>
      </c>
      <c r="H569" s="12"/>
      <c r="I569" s="9">
        <v>29.14</v>
      </c>
    </row>
    <row r="570" spans="1:9" ht="15.75" thickBot="1" x14ac:dyDescent="0.3">
      <c r="A570" s="4" t="s">
        <v>512</v>
      </c>
      <c r="B570" s="4" t="s">
        <v>681</v>
      </c>
      <c r="C570" s="4" t="s">
        <v>682</v>
      </c>
      <c r="D570" s="4" t="s">
        <v>513</v>
      </c>
      <c r="E570" s="4" t="s">
        <v>514</v>
      </c>
      <c r="F570" s="8">
        <v>111790.49</v>
      </c>
      <c r="G570" s="8">
        <v>93466.08</v>
      </c>
      <c r="H570" s="8">
        <v>130371.19</v>
      </c>
      <c r="I570" s="9">
        <v>335627.76</v>
      </c>
    </row>
    <row r="571" spans="1:9" ht="15.75" thickBot="1" x14ac:dyDescent="0.3">
      <c r="A571" s="4" t="s">
        <v>512</v>
      </c>
      <c r="B571" s="4" t="s">
        <v>681</v>
      </c>
      <c r="C571" s="4" t="s">
        <v>682</v>
      </c>
      <c r="D571" s="4" t="s">
        <v>683</v>
      </c>
      <c r="E571" s="4" t="s">
        <v>684</v>
      </c>
      <c r="F571" s="10">
        <v>9598.2099999999991</v>
      </c>
      <c r="G571" s="10">
        <v>4457.8500000000004</v>
      </c>
      <c r="H571" s="10">
        <v>2098.15</v>
      </c>
      <c r="I571" s="9">
        <v>16154.21</v>
      </c>
    </row>
    <row r="572" spans="1:9" ht="15.75" thickBot="1" x14ac:dyDescent="0.3">
      <c r="A572" s="4" t="s">
        <v>512</v>
      </c>
      <c r="B572" s="4" t="s">
        <v>681</v>
      </c>
      <c r="C572" s="4" t="s">
        <v>682</v>
      </c>
      <c r="D572" s="4" t="s">
        <v>685</v>
      </c>
      <c r="E572" s="4" t="s">
        <v>686</v>
      </c>
      <c r="F572" s="8">
        <v>4013</v>
      </c>
      <c r="G572" s="8">
        <v>8730</v>
      </c>
      <c r="H572" s="8">
        <v>18.88</v>
      </c>
      <c r="I572" s="9">
        <v>12761.88</v>
      </c>
    </row>
    <row r="573" spans="1:9" ht="15.75" thickBot="1" x14ac:dyDescent="0.3">
      <c r="A573" s="4" t="s">
        <v>512</v>
      </c>
      <c r="B573" s="4" t="s">
        <v>687</v>
      </c>
      <c r="C573" s="4" t="s">
        <v>688</v>
      </c>
      <c r="D573" s="4" t="s">
        <v>513</v>
      </c>
      <c r="E573" s="4" t="s">
        <v>514</v>
      </c>
      <c r="F573" s="10">
        <v>-8</v>
      </c>
      <c r="G573" s="10">
        <v>63</v>
      </c>
      <c r="H573" s="13">
        <v>0</v>
      </c>
      <c r="I573" s="9">
        <v>55</v>
      </c>
    </row>
    <row r="574" spans="1:9" ht="15.75" thickBot="1" x14ac:dyDescent="0.3">
      <c r="A574" s="4" t="s">
        <v>512</v>
      </c>
      <c r="B574" s="4" t="s">
        <v>687</v>
      </c>
      <c r="C574" s="4" t="s">
        <v>688</v>
      </c>
      <c r="D574" s="4" t="s">
        <v>689</v>
      </c>
      <c r="E574" s="4" t="s">
        <v>690</v>
      </c>
      <c r="F574" s="15">
        <v>0</v>
      </c>
      <c r="G574" s="8">
        <v>3987</v>
      </c>
      <c r="H574" s="8">
        <v>2458.6</v>
      </c>
      <c r="I574" s="9">
        <v>6445.6</v>
      </c>
    </row>
    <row r="575" spans="1:9" ht="15.75" thickBot="1" x14ac:dyDescent="0.3">
      <c r="A575" s="4" t="s">
        <v>512</v>
      </c>
      <c r="B575" s="4" t="s">
        <v>691</v>
      </c>
      <c r="C575" s="4" t="s">
        <v>692</v>
      </c>
      <c r="D575" s="4" t="s">
        <v>513</v>
      </c>
      <c r="E575" s="4" t="s">
        <v>514</v>
      </c>
      <c r="F575" s="10">
        <v>478</v>
      </c>
      <c r="G575" s="10">
        <v>52</v>
      </c>
      <c r="H575" s="10">
        <v>849</v>
      </c>
      <c r="I575" s="9">
        <v>1379</v>
      </c>
    </row>
    <row r="576" spans="1:9" ht="15.75" thickBot="1" x14ac:dyDescent="0.3">
      <c r="A576" s="4" t="s">
        <v>512</v>
      </c>
      <c r="B576" s="4" t="s">
        <v>691</v>
      </c>
      <c r="C576" s="4" t="s">
        <v>692</v>
      </c>
      <c r="D576" s="4" t="s">
        <v>693</v>
      </c>
      <c r="E576" s="4" t="s">
        <v>694</v>
      </c>
      <c r="F576" s="8">
        <v>-1044</v>
      </c>
      <c r="G576" s="11"/>
      <c r="H576" s="8">
        <v>1044</v>
      </c>
      <c r="I576" s="14">
        <v>0</v>
      </c>
    </row>
    <row r="577" spans="1:9" ht="15.75" thickBot="1" x14ac:dyDescent="0.3">
      <c r="A577" s="4" t="s">
        <v>512</v>
      </c>
      <c r="B577" s="4" t="s">
        <v>691</v>
      </c>
      <c r="C577" s="4" t="s">
        <v>692</v>
      </c>
      <c r="D577" s="4" t="s">
        <v>695</v>
      </c>
      <c r="E577" s="4" t="s">
        <v>696</v>
      </c>
      <c r="F577" s="10">
        <v>7982.5</v>
      </c>
      <c r="G577" s="10">
        <v>9898.2199999999993</v>
      </c>
      <c r="H577" s="10">
        <v>14664.44</v>
      </c>
      <c r="I577" s="9">
        <v>32545.16</v>
      </c>
    </row>
    <row r="578" spans="1:9" ht="15.75" thickBot="1" x14ac:dyDescent="0.3">
      <c r="A578" s="4" t="s">
        <v>512</v>
      </c>
      <c r="B578" s="4" t="s">
        <v>691</v>
      </c>
      <c r="C578" s="4" t="s">
        <v>692</v>
      </c>
      <c r="D578" s="4" t="s">
        <v>697</v>
      </c>
      <c r="E578" s="4" t="s">
        <v>698</v>
      </c>
      <c r="F578" s="8">
        <v>-1644.28</v>
      </c>
      <c r="G578" s="8">
        <v>379.8</v>
      </c>
      <c r="H578" s="8">
        <v>7621.14</v>
      </c>
      <c r="I578" s="9">
        <v>6356.66</v>
      </c>
    </row>
    <row r="579" spans="1:9" ht="15.75" thickBot="1" x14ac:dyDescent="0.3">
      <c r="A579" s="4" t="s">
        <v>512</v>
      </c>
      <c r="B579" s="4" t="s">
        <v>691</v>
      </c>
      <c r="C579" s="4" t="s">
        <v>692</v>
      </c>
      <c r="D579" s="4" t="s">
        <v>699</v>
      </c>
      <c r="E579" s="4" t="s">
        <v>700</v>
      </c>
      <c r="F579" s="10">
        <v>2196.5</v>
      </c>
      <c r="G579" s="10">
        <v>64397.59</v>
      </c>
      <c r="H579" s="10">
        <v>13011.46</v>
      </c>
      <c r="I579" s="9">
        <v>79605.55</v>
      </c>
    </row>
    <row r="580" spans="1:9" ht="15.75" thickBot="1" x14ac:dyDescent="0.3">
      <c r="A580" s="4" t="s">
        <v>512</v>
      </c>
      <c r="B580" s="4" t="s">
        <v>701</v>
      </c>
      <c r="C580" s="4" t="s">
        <v>702</v>
      </c>
      <c r="D580" s="4" t="s">
        <v>703</v>
      </c>
      <c r="E580" s="4" t="s">
        <v>704</v>
      </c>
      <c r="F580" s="8">
        <v>5000</v>
      </c>
      <c r="G580" s="8">
        <v>20133.5</v>
      </c>
      <c r="H580" s="8">
        <v>11263</v>
      </c>
      <c r="I580" s="9">
        <v>36396.5</v>
      </c>
    </row>
    <row r="581" spans="1:9" ht="15.75" thickBot="1" x14ac:dyDescent="0.3">
      <c r="A581" s="4" t="s">
        <v>512</v>
      </c>
      <c r="B581" s="4" t="s">
        <v>701</v>
      </c>
      <c r="C581" s="4" t="s">
        <v>702</v>
      </c>
      <c r="D581" s="4" t="s">
        <v>705</v>
      </c>
      <c r="E581" s="4" t="s">
        <v>706</v>
      </c>
      <c r="F581" s="10">
        <v>3014.36</v>
      </c>
      <c r="G581" s="10">
        <v>-1615.8</v>
      </c>
      <c r="H581" s="10">
        <v>2612</v>
      </c>
      <c r="I581" s="9">
        <v>4010.56</v>
      </c>
    </row>
    <row r="582" spans="1:9" ht="15.75" thickBot="1" x14ac:dyDescent="0.3">
      <c r="A582" s="4" t="s">
        <v>512</v>
      </c>
      <c r="B582" s="4" t="s">
        <v>701</v>
      </c>
      <c r="C582" s="4" t="s">
        <v>702</v>
      </c>
      <c r="D582" s="4" t="s">
        <v>707</v>
      </c>
      <c r="E582" s="4" t="s">
        <v>708</v>
      </c>
      <c r="F582" s="8">
        <v>6210</v>
      </c>
      <c r="G582" s="8">
        <v>675</v>
      </c>
      <c r="H582" s="15">
        <v>0</v>
      </c>
      <c r="I582" s="9">
        <v>6885</v>
      </c>
    </row>
    <row r="583" spans="1:9" ht="15.75" thickBot="1" x14ac:dyDescent="0.3">
      <c r="A583" s="4" t="s">
        <v>512</v>
      </c>
      <c r="B583" s="4" t="s">
        <v>701</v>
      </c>
      <c r="C583" s="4" t="s">
        <v>702</v>
      </c>
      <c r="D583" s="4" t="s">
        <v>709</v>
      </c>
      <c r="E583" s="4" t="s">
        <v>710</v>
      </c>
      <c r="F583" s="12"/>
      <c r="G583" s="12"/>
      <c r="H583" s="10">
        <v>2950</v>
      </c>
      <c r="I583" s="9">
        <v>2950</v>
      </c>
    </row>
    <row r="584" spans="1:9" ht="15.75" thickBot="1" x14ac:dyDescent="0.3">
      <c r="A584" s="4" t="s">
        <v>512</v>
      </c>
      <c r="B584" s="4" t="s">
        <v>711</v>
      </c>
      <c r="C584" s="4" t="s">
        <v>712</v>
      </c>
      <c r="D584" s="4" t="s">
        <v>713</v>
      </c>
      <c r="E584" s="4" t="s">
        <v>714</v>
      </c>
      <c r="F584" s="11"/>
      <c r="G584" s="8">
        <v>661.5</v>
      </c>
      <c r="H584" s="8">
        <v>-661.5</v>
      </c>
      <c r="I584" s="14">
        <v>0</v>
      </c>
    </row>
    <row r="585" spans="1:9" ht="15.75" thickBot="1" x14ac:dyDescent="0.3">
      <c r="A585" s="4" t="s">
        <v>512</v>
      </c>
      <c r="B585" s="4" t="s">
        <v>711</v>
      </c>
      <c r="C585" s="4" t="s">
        <v>712</v>
      </c>
      <c r="D585" s="4" t="s">
        <v>715</v>
      </c>
      <c r="E585" s="4" t="s">
        <v>716</v>
      </c>
      <c r="F585" s="10">
        <v>30869.57</v>
      </c>
      <c r="G585" s="10">
        <v>11169.32</v>
      </c>
      <c r="H585" s="10">
        <v>31064.97</v>
      </c>
      <c r="I585" s="9">
        <v>73103.86</v>
      </c>
    </row>
    <row r="586" spans="1:9" ht="15.75" thickBot="1" x14ac:dyDescent="0.3">
      <c r="A586" s="4" t="s">
        <v>512</v>
      </c>
      <c r="B586" s="4" t="s">
        <v>711</v>
      </c>
      <c r="C586" s="4" t="s">
        <v>712</v>
      </c>
      <c r="D586" s="4" t="s">
        <v>717</v>
      </c>
      <c r="E586" s="4" t="s">
        <v>718</v>
      </c>
      <c r="F586" s="8">
        <v>6176.63</v>
      </c>
      <c r="G586" s="8">
        <v>-2668.53</v>
      </c>
      <c r="H586" s="8">
        <v>999.83</v>
      </c>
      <c r="I586" s="9">
        <v>4507.93</v>
      </c>
    </row>
    <row r="587" spans="1:9" ht="15.75" thickBot="1" x14ac:dyDescent="0.3">
      <c r="A587" s="4" t="s">
        <v>512</v>
      </c>
      <c r="B587" s="4" t="s">
        <v>711</v>
      </c>
      <c r="C587" s="4" t="s">
        <v>712</v>
      </c>
      <c r="D587" s="4" t="s">
        <v>693</v>
      </c>
      <c r="E587" s="4" t="s">
        <v>694</v>
      </c>
      <c r="F587" s="10">
        <v>25113.13</v>
      </c>
      <c r="G587" s="10">
        <v>15521.47</v>
      </c>
      <c r="H587" s="10">
        <v>6032.49</v>
      </c>
      <c r="I587" s="9">
        <v>46667.09</v>
      </c>
    </row>
    <row r="588" spans="1:9" ht="15.75" thickBot="1" x14ac:dyDescent="0.3">
      <c r="A588" s="4" t="s">
        <v>512</v>
      </c>
      <c r="B588" s="4" t="s">
        <v>719</v>
      </c>
      <c r="C588" s="4" t="s">
        <v>720</v>
      </c>
      <c r="D588" s="4" t="s">
        <v>513</v>
      </c>
      <c r="E588" s="4" t="s">
        <v>514</v>
      </c>
      <c r="F588" s="8">
        <v>13365.03</v>
      </c>
      <c r="G588" s="8">
        <v>-4958.8900000000003</v>
      </c>
      <c r="H588" s="8">
        <v>14789.62</v>
      </c>
      <c r="I588" s="9">
        <v>23195.759999999998</v>
      </c>
    </row>
    <row r="589" spans="1:9" ht="15.75" thickBot="1" x14ac:dyDescent="0.3">
      <c r="A589" s="4" t="s">
        <v>512</v>
      </c>
      <c r="B589" s="4" t="s">
        <v>719</v>
      </c>
      <c r="C589" s="4" t="s">
        <v>720</v>
      </c>
      <c r="D589" s="4" t="s">
        <v>721</v>
      </c>
      <c r="E589" s="4" t="s">
        <v>722</v>
      </c>
      <c r="F589" s="10">
        <v>-4140</v>
      </c>
      <c r="G589" s="10">
        <v>364</v>
      </c>
      <c r="H589" s="13">
        <v>0</v>
      </c>
      <c r="I589" s="9">
        <v>-3776</v>
      </c>
    </row>
    <row r="590" spans="1:9" ht="15.75" thickBot="1" x14ac:dyDescent="0.3">
      <c r="A590" s="4" t="s">
        <v>512</v>
      </c>
      <c r="B590" s="4" t="s">
        <v>719</v>
      </c>
      <c r="C590" s="4" t="s">
        <v>720</v>
      </c>
      <c r="D590" s="4" t="s">
        <v>713</v>
      </c>
      <c r="E590" s="4" t="s">
        <v>714</v>
      </c>
      <c r="F590" s="8">
        <v>6015.45</v>
      </c>
      <c r="G590" s="8">
        <v>14267.4</v>
      </c>
      <c r="H590" s="8">
        <v>27315.1</v>
      </c>
      <c r="I590" s="9">
        <v>47597.95</v>
      </c>
    </row>
    <row r="591" spans="1:9" ht="15.75" thickBot="1" x14ac:dyDescent="0.3">
      <c r="A591" s="4" t="s">
        <v>512</v>
      </c>
      <c r="B591" s="4" t="s">
        <v>719</v>
      </c>
      <c r="C591" s="4" t="s">
        <v>720</v>
      </c>
      <c r="D591" s="4" t="s">
        <v>723</v>
      </c>
      <c r="E591" s="4" t="s">
        <v>724</v>
      </c>
      <c r="F591" s="10">
        <v>4065.2</v>
      </c>
      <c r="G591" s="10">
        <v>18246.2</v>
      </c>
      <c r="H591" s="10">
        <v>3222.5</v>
      </c>
      <c r="I591" s="9">
        <v>25533.9</v>
      </c>
    </row>
    <row r="592" spans="1:9" ht="15.75" thickBot="1" x14ac:dyDescent="0.3">
      <c r="A592" s="4" t="s">
        <v>512</v>
      </c>
      <c r="B592" s="4" t="s">
        <v>719</v>
      </c>
      <c r="C592" s="4" t="s">
        <v>720</v>
      </c>
      <c r="D592" s="4" t="s">
        <v>697</v>
      </c>
      <c r="E592" s="4" t="s">
        <v>698</v>
      </c>
      <c r="F592" s="8">
        <v>11291.5</v>
      </c>
      <c r="G592" s="8">
        <v>3879.5</v>
      </c>
      <c r="H592" s="8">
        <v>-12407.74</v>
      </c>
      <c r="I592" s="9">
        <v>2763.26</v>
      </c>
    </row>
    <row r="593" spans="1:9" ht="15.75" thickBot="1" x14ac:dyDescent="0.3">
      <c r="A593" s="4" t="s">
        <v>512</v>
      </c>
      <c r="B593" s="4" t="s">
        <v>719</v>
      </c>
      <c r="C593" s="4" t="s">
        <v>720</v>
      </c>
      <c r="D593" s="4" t="s">
        <v>725</v>
      </c>
      <c r="E593" s="4" t="s">
        <v>726</v>
      </c>
      <c r="F593" s="12"/>
      <c r="G593" s="10">
        <v>1530</v>
      </c>
      <c r="H593" s="13">
        <v>0</v>
      </c>
      <c r="I593" s="9">
        <v>1530</v>
      </c>
    </row>
    <row r="594" spans="1:9" ht="15.75" thickBot="1" x14ac:dyDescent="0.3">
      <c r="A594" s="4" t="s">
        <v>512</v>
      </c>
      <c r="B594" s="4" t="s">
        <v>719</v>
      </c>
      <c r="C594" s="4" t="s">
        <v>720</v>
      </c>
      <c r="D594" s="4" t="s">
        <v>709</v>
      </c>
      <c r="E594" s="4" t="s">
        <v>710</v>
      </c>
      <c r="F594" s="8">
        <v>25044.41</v>
      </c>
      <c r="G594" s="8">
        <v>-52891.519999999997</v>
      </c>
      <c r="H594" s="8">
        <v>11398</v>
      </c>
      <c r="I594" s="9">
        <v>-16449.11</v>
      </c>
    </row>
    <row r="595" spans="1:9" ht="15.75" thickBot="1" x14ac:dyDescent="0.3">
      <c r="A595" s="4" t="s">
        <v>512</v>
      </c>
      <c r="B595" s="4" t="s">
        <v>719</v>
      </c>
      <c r="C595" s="4" t="s">
        <v>720</v>
      </c>
      <c r="D595" s="4" t="s">
        <v>727</v>
      </c>
      <c r="E595" s="4" t="s">
        <v>728</v>
      </c>
      <c r="F595" s="13">
        <v>0</v>
      </c>
      <c r="G595" s="13">
        <v>0</v>
      </c>
      <c r="H595" s="10">
        <v>3262</v>
      </c>
      <c r="I595" s="9">
        <v>3262</v>
      </c>
    </row>
    <row r="596" spans="1:9" ht="15.75" thickBot="1" x14ac:dyDescent="0.3">
      <c r="A596" s="4" t="s">
        <v>512</v>
      </c>
      <c r="B596" s="4" t="s">
        <v>719</v>
      </c>
      <c r="C596" s="4" t="s">
        <v>720</v>
      </c>
      <c r="D596" s="4" t="s">
        <v>729</v>
      </c>
      <c r="E596" s="4" t="s">
        <v>730</v>
      </c>
      <c r="F596" s="11"/>
      <c r="G596" s="8">
        <v>450</v>
      </c>
      <c r="H596" s="15">
        <v>0</v>
      </c>
      <c r="I596" s="9">
        <v>450</v>
      </c>
    </row>
    <row r="597" spans="1:9" ht="15.75" thickBot="1" x14ac:dyDescent="0.3">
      <c r="A597" s="4" t="s">
        <v>512</v>
      </c>
      <c r="B597" s="4" t="s">
        <v>731</v>
      </c>
      <c r="C597" s="4" t="s">
        <v>732</v>
      </c>
      <c r="D597" s="4" t="s">
        <v>733</v>
      </c>
      <c r="E597" s="4" t="s">
        <v>734</v>
      </c>
      <c r="F597" s="10">
        <v>133.5</v>
      </c>
      <c r="G597" s="10">
        <v>-133.5</v>
      </c>
      <c r="H597" s="10">
        <v>721.5</v>
      </c>
      <c r="I597" s="9">
        <v>721.5</v>
      </c>
    </row>
    <row r="598" spans="1:9" ht="15.75" thickBot="1" x14ac:dyDescent="0.3">
      <c r="A598" s="4" t="s">
        <v>512</v>
      </c>
      <c r="B598" s="4" t="s">
        <v>735</v>
      </c>
      <c r="C598" s="4" t="s">
        <v>736</v>
      </c>
      <c r="D598" s="4" t="s">
        <v>693</v>
      </c>
      <c r="E598" s="4" t="s">
        <v>694</v>
      </c>
      <c r="F598" s="8">
        <v>6649.6</v>
      </c>
      <c r="G598" s="8">
        <v>-6771.1</v>
      </c>
      <c r="H598" s="8">
        <v>29057.4</v>
      </c>
      <c r="I598" s="9">
        <v>28935.9</v>
      </c>
    </row>
    <row r="599" spans="1:9" ht="15.75" thickBot="1" x14ac:dyDescent="0.3">
      <c r="A599" s="4" t="s">
        <v>512</v>
      </c>
      <c r="B599" s="4" t="s">
        <v>735</v>
      </c>
      <c r="C599" s="4" t="s">
        <v>736</v>
      </c>
      <c r="D599" s="4" t="s">
        <v>697</v>
      </c>
      <c r="E599" s="4" t="s">
        <v>698</v>
      </c>
      <c r="F599" s="10">
        <v>-2110</v>
      </c>
      <c r="G599" s="10">
        <v>-162</v>
      </c>
      <c r="H599" s="10">
        <v>-50</v>
      </c>
      <c r="I599" s="9">
        <v>-2322</v>
      </c>
    </row>
    <row r="600" spans="1:9" ht="15.75" thickBot="1" x14ac:dyDescent="0.3">
      <c r="A600" s="4" t="s">
        <v>512</v>
      </c>
      <c r="B600" s="4" t="s">
        <v>735</v>
      </c>
      <c r="C600" s="4" t="s">
        <v>736</v>
      </c>
      <c r="D600" s="4" t="s">
        <v>709</v>
      </c>
      <c r="E600" s="4" t="s">
        <v>710</v>
      </c>
      <c r="F600" s="11"/>
      <c r="G600" s="11"/>
      <c r="H600" s="8">
        <v>28084.78</v>
      </c>
      <c r="I600" s="9">
        <v>28084.78</v>
      </c>
    </row>
    <row r="601" spans="1:9" ht="15.75" thickBot="1" x14ac:dyDescent="0.3">
      <c r="A601" s="4" t="s">
        <v>512</v>
      </c>
      <c r="B601" s="4" t="s">
        <v>735</v>
      </c>
      <c r="C601" s="4" t="s">
        <v>736</v>
      </c>
      <c r="D601" s="4" t="s">
        <v>729</v>
      </c>
      <c r="E601" s="4" t="s">
        <v>730</v>
      </c>
      <c r="F601" s="10">
        <v>123585.22</v>
      </c>
      <c r="G601" s="10">
        <v>18749.66</v>
      </c>
      <c r="H601" s="10">
        <v>-191.06</v>
      </c>
      <c r="I601" s="9">
        <v>142143.82</v>
      </c>
    </row>
    <row r="602" spans="1:9" ht="23.25" thickBot="1" x14ac:dyDescent="0.3">
      <c r="A602" s="4" t="s">
        <v>512</v>
      </c>
      <c r="B602" s="4" t="s">
        <v>737</v>
      </c>
      <c r="C602" s="4" t="s">
        <v>738</v>
      </c>
      <c r="D602" s="4" t="s">
        <v>515</v>
      </c>
      <c r="E602" s="4" t="s">
        <v>516</v>
      </c>
      <c r="F602" s="8">
        <v>1815</v>
      </c>
      <c r="G602" s="11"/>
      <c r="H602" s="11"/>
      <c r="I602" s="9">
        <v>1815</v>
      </c>
    </row>
    <row r="603" spans="1:9" ht="15.75" thickBot="1" x14ac:dyDescent="0.3">
      <c r="A603" s="4" t="s">
        <v>512</v>
      </c>
      <c r="B603" s="4" t="s">
        <v>739</v>
      </c>
      <c r="C603" s="4" t="s">
        <v>740</v>
      </c>
      <c r="D603" s="4" t="s">
        <v>513</v>
      </c>
      <c r="E603" s="4" t="s">
        <v>514</v>
      </c>
      <c r="F603" s="10">
        <v>41259.440000000002</v>
      </c>
      <c r="G603" s="10">
        <v>76335</v>
      </c>
      <c r="H603" s="10">
        <v>70435.09</v>
      </c>
      <c r="I603" s="9">
        <v>188029.53</v>
      </c>
    </row>
    <row r="604" spans="1:9" ht="15.75" thickBot="1" x14ac:dyDescent="0.3">
      <c r="A604" s="4" t="s">
        <v>512</v>
      </c>
      <c r="B604" s="4" t="s">
        <v>741</v>
      </c>
      <c r="C604" s="4" t="s">
        <v>742</v>
      </c>
      <c r="D604" s="4" t="s">
        <v>743</v>
      </c>
      <c r="E604" s="4" t="s">
        <v>744</v>
      </c>
      <c r="F604" s="11"/>
      <c r="G604" s="11"/>
      <c r="H604" s="8">
        <v>-764.7</v>
      </c>
      <c r="I604" s="9">
        <v>-764.7</v>
      </c>
    </row>
    <row r="605" spans="1:9" ht="15.75" thickBot="1" x14ac:dyDescent="0.3">
      <c r="A605" s="4" t="s">
        <v>512</v>
      </c>
      <c r="B605" s="4" t="s">
        <v>745</v>
      </c>
      <c r="C605" s="4" t="s">
        <v>746</v>
      </c>
      <c r="D605" s="4" t="s">
        <v>743</v>
      </c>
      <c r="E605" s="4" t="s">
        <v>744</v>
      </c>
      <c r="F605" s="12"/>
      <c r="G605" s="12"/>
      <c r="H605" s="10">
        <v>35.94</v>
      </c>
      <c r="I605" s="9">
        <v>35.94</v>
      </c>
    </row>
    <row r="606" spans="1:9" ht="15.75" thickBot="1" x14ac:dyDescent="0.3">
      <c r="A606" s="4" t="s">
        <v>512</v>
      </c>
      <c r="B606" s="4" t="s">
        <v>747</v>
      </c>
      <c r="C606" s="4" t="s">
        <v>748</v>
      </c>
      <c r="D606" s="4" t="s">
        <v>743</v>
      </c>
      <c r="E606" s="4" t="s">
        <v>744</v>
      </c>
      <c r="F606" s="11"/>
      <c r="G606" s="11"/>
      <c r="H606" s="8">
        <v>728.76</v>
      </c>
      <c r="I606" s="9">
        <v>728.76</v>
      </c>
    </row>
    <row r="607" spans="1:9" ht="15.75" thickBot="1" x14ac:dyDescent="0.3">
      <c r="A607" s="4" t="s">
        <v>512</v>
      </c>
      <c r="B607" s="4" t="s">
        <v>749</v>
      </c>
      <c r="C607" s="4" t="s">
        <v>750</v>
      </c>
      <c r="D607" s="4" t="s">
        <v>513</v>
      </c>
      <c r="E607" s="4" t="s">
        <v>514</v>
      </c>
      <c r="F607" s="10">
        <v>2762.49</v>
      </c>
      <c r="G607" s="10">
        <v>2994.39</v>
      </c>
      <c r="H607" s="10">
        <v>1845.06</v>
      </c>
      <c r="I607" s="9">
        <v>7601.94</v>
      </c>
    </row>
    <row r="608" spans="1:9" ht="23.25" thickBot="1" x14ac:dyDescent="0.3">
      <c r="A608" s="4" t="s">
        <v>512</v>
      </c>
      <c r="B608" s="4" t="s">
        <v>749</v>
      </c>
      <c r="C608" s="4" t="s">
        <v>750</v>
      </c>
      <c r="D608" s="4" t="s">
        <v>515</v>
      </c>
      <c r="E608" s="4" t="s">
        <v>516</v>
      </c>
      <c r="F608" s="8">
        <v>427.21</v>
      </c>
      <c r="G608" s="8">
        <v>103.56</v>
      </c>
      <c r="H608" s="8">
        <v>113.26</v>
      </c>
      <c r="I608" s="9">
        <v>644.03</v>
      </c>
    </row>
    <row r="609" spans="1:9" ht="15.75" thickBot="1" x14ac:dyDescent="0.3">
      <c r="A609" s="4" t="s">
        <v>512</v>
      </c>
      <c r="B609" s="4" t="s">
        <v>751</v>
      </c>
      <c r="C609" s="4" t="s">
        <v>752</v>
      </c>
      <c r="D609" s="4" t="s">
        <v>513</v>
      </c>
      <c r="E609" s="4" t="s">
        <v>514</v>
      </c>
      <c r="F609" s="10">
        <v>139.09</v>
      </c>
      <c r="G609" s="12"/>
      <c r="H609" s="12"/>
      <c r="I609" s="9">
        <v>139.09</v>
      </c>
    </row>
    <row r="610" spans="1:9" ht="15.75" thickBot="1" x14ac:dyDescent="0.3">
      <c r="A610" s="4" t="s">
        <v>512</v>
      </c>
      <c r="B610" s="4" t="s">
        <v>753</v>
      </c>
      <c r="C610" s="4" t="s">
        <v>754</v>
      </c>
      <c r="D610" s="4" t="s">
        <v>513</v>
      </c>
      <c r="E610" s="4" t="s">
        <v>514</v>
      </c>
      <c r="F610" s="8">
        <v>82104.850000000006</v>
      </c>
      <c r="G610" s="8">
        <v>84041.37</v>
      </c>
      <c r="H610" s="8">
        <v>87373.17</v>
      </c>
      <c r="I610" s="9">
        <v>253519.39</v>
      </c>
    </row>
    <row r="611" spans="1:9" ht="15.75" thickBot="1" x14ac:dyDescent="0.3">
      <c r="A611" s="4" t="s">
        <v>512</v>
      </c>
      <c r="B611" s="4" t="s">
        <v>755</v>
      </c>
      <c r="C611" s="4" t="s">
        <v>756</v>
      </c>
      <c r="D611" s="4" t="s">
        <v>513</v>
      </c>
      <c r="E611" s="4" t="s">
        <v>514</v>
      </c>
      <c r="F611" s="10">
        <v>385.91</v>
      </c>
      <c r="G611" s="10">
        <v>1304.6400000000001</v>
      </c>
      <c r="H611" s="10">
        <v>3415.44</v>
      </c>
      <c r="I611" s="9">
        <v>5105.99</v>
      </c>
    </row>
    <row r="612" spans="1:9" ht="15.75" thickBot="1" x14ac:dyDescent="0.3">
      <c r="A612" s="4" t="s">
        <v>512</v>
      </c>
      <c r="B612" s="4" t="s">
        <v>757</v>
      </c>
      <c r="C612" s="4" t="s">
        <v>758</v>
      </c>
      <c r="D612" s="4" t="s">
        <v>513</v>
      </c>
      <c r="E612" s="4" t="s">
        <v>514</v>
      </c>
      <c r="F612" s="8">
        <v>3869.61</v>
      </c>
      <c r="G612" s="8">
        <v>14085.58</v>
      </c>
      <c r="H612" s="8">
        <v>462.79</v>
      </c>
      <c r="I612" s="9">
        <v>18417.98</v>
      </c>
    </row>
    <row r="613" spans="1:9" ht="15.75" thickBot="1" x14ac:dyDescent="0.3">
      <c r="A613" s="4" t="s">
        <v>512</v>
      </c>
      <c r="B613" s="4" t="s">
        <v>759</v>
      </c>
      <c r="C613" s="4" t="s">
        <v>760</v>
      </c>
      <c r="D613" s="4" t="s">
        <v>513</v>
      </c>
      <c r="E613" s="4" t="s">
        <v>514</v>
      </c>
      <c r="F613" s="12"/>
      <c r="G613" s="10">
        <v>658</v>
      </c>
      <c r="H613" s="10">
        <v>226.66</v>
      </c>
      <c r="I613" s="9">
        <v>884.66</v>
      </c>
    </row>
    <row r="614" spans="1:9" ht="15.75" thickBot="1" x14ac:dyDescent="0.3">
      <c r="A614" s="4" t="s">
        <v>512</v>
      </c>
      <c r="B614" s="4" t="s">
        <v>761</v>
      </c>
      <c r="C614" s="4" t="s">
        <v>762</v>
      </c>
      <c r="D614" s="4" t="s">
        <v>513</v>
      </c>
      <c r="E614" s="4" t="s">
        <v>514</v>
      </c>
      <c r="F614" s="8">
        <v>16704.95</v>
      </c>
      <c r="G614" s="8">
        <v>310.49</v>
      </c>
      <c r="H614" s="8">
        <v>792.63</v>
      </c>
      <c r="I614" s="9">
        <v>17808.07</v>
      </c>
    </row>
    <row r="615" spans="1:9" ht="23.25" thickBot="1" x14ac:dyDescent="0.3">
      <c r="A615" s="4" t="s">
        <v>512</v>
      </c>
      <c r="B615" s="4" t="s">
        <v>761</v>
      </c>
      <c r="C615" s="4" t="s">
        <v>762</v>
      </c>
      <c r="D615" s="4" t="s">
        <v>515</v>
      </c>
      <c r="E615" s="4" t="s">
        <v>516</v>
      </c>
      <c r="F615" s="10">
        <v>27.46</v>
      </c>
      <c r="G615" s="12"/>
      <c r="H615" s="10">
        <v>30</v>
      </c>
      <c r="I615" s="9">
        <v>57.46</v>
      </c>
    </row>
    <row r="616" spans="1:9" ht="15.75" thickBot="1" x14ac:dyDescent="0.3">
      <c r="A616" s="4" t="s">
        <v>512</v>
      </c>
      <c r="B616" s="4" t="s">
        <v>763</v>
      </c>
      <c r="C616" s="4" t="s">
        <v>764</v>
      </c>
      <c r="D616" s="4" t="s">
        <v>513</v>
      </c>
      <c r="E616" s="4" t="s">
        <v>514</v>
      </c>
      <c r="F616" s="8">
        <v>4176.63</v>
      </c>
      <c r="G616" s="8">
        <v>3956.37</v>
      </c>
      <c r="H616" s="8">
        <v>2147.0700000000002</v>
      </c>
      <c r="I616" s="9">
        <v>10280.07</v>
      </c>
    </row>
    <row r="617" spans="1:9" ht="23.25" thickBot="1" x14ac:dyDescent="0.3">
      <c r="A617" s="4" t="s">
        <v>512</v>
      </c>
      <c r="B617" s="4" t="s">
        <v>763</v>
      </c>
      <c r="C617" s="4" t="s">
        <v>764</v>
      </c>
      <c r="D617" s="4" t="s">
        <v>515</v>
      </c>
      <c r="E617" s="4" t="s">
        <v>516</v>
      </c>
      <c r="F617" s="10">
        <v>207.8</v>
      </c>
      <c r="G617" s="12"/>
      <c r="H617" s="12"/>
      <c r="I617" s="9">
        <v>207.8</v>
      </c>
    </row>
    <row r="618" spans="1:9" ht="15.75" thickBot="1" x14ac:dyDescent="0.3">
      <c r="A618" s="4" t="s">
        <v>512</v>
      </c>
      <c r="B618" s="4" t="s">
        <v>765</v>
      </c>
      <c r="C618" s="4" t="s">
        <v>766</v>
      </c>
      <c r="D618" s="4" t="s">
        <v>513</v>
      </c>
      <c r="E618" s="4" t="s">
        <v>514</v>
      </c>
      <c r="F618" s="8">
        <v>2622.53</v>
      </c>
      <c r="G618" s="8">
        <v>1457.19</v>
      </c>
      <c r="H618" s="8">
        <v>603.73</v>
      </c>
      <c r="I618" s="9">
        <v>4683.45</v>
      </c>
    </row>
    <row r="619" spans="1:9" ht="15.75" thickBot="1" x14ac:dyDescent="0.3">
      <c r="A619" s="4" t="s">
        <v>512</v>
      </c>
      <c r="B619" s="4" t="s">
        <v>767</v>
      </c>
      <c r="C619" s="4" t="s">
        <v>768</v>
      </c>
      <c r="D619" s="4" t="s">
        <v>513</v>
      </c>
      <c r="E619" s="4" t="s">
        <v>514</v>
      </c>
      <c r="F619" s="10">
        <v>865.33</v>
      </c>
      <c r="G619" s="10">
        <v>174.71</v>
      </c>
      <c r="H619" s="10">
        <v>2041.65</v>
      </c>
      <c r="I619" s="9">
        <v>3081.69</v>
      </c>
    </row>
    <row r="620" spans="1:9" ht="23.25" thickBot="1" x14ac:dyDescent="0.3">
      <c r="A620" s="4" t="s">
        <v>512</v>
      </c>
      <c r="B620" s="4" t="s">
        <v>767</v>
      </c>
      <c r="C620" s="4" t="s">
        <v>768</v>
      </c>
      <c r="D620" s="4" t="s">
        <v>515</v>
      </c>
      <c r="E620" s="4" t="s">
        <v>516</v>
      </c>
      <c r="F620" s="11"/>
      <c r="G620" s="11"/>
      <c r="H620" s="8">
        <v>84</v>
      </c>
      <c r="I620" s="9">
        <v>84</v>
      </c>
    </row>
    <row r="621" spans="1:9" ht="15.75" thickBot="1" x14ac:dyDescent="0.3">
      <c r="A621" s="4" t="s">
        <v>512</v>
      </c>
      <c r="B621" s="4" t="s">
        <v>769</v>
      </c>
      <c r="C621" s="4" t="s">
        <v>770</v>
      </c>
      <c r="D621" s="4" t="s">
        <v>513</v>
      </c>
      <c r="E621" s="4" t="s">
        <v>514</v>
      </c>
      <c r="F621" s="10">
        <v>1901.39</v>
      </c>
      <c r="G621" s="10">
        <v>1831.6</v>
      </c>
      <c r="H621" s="10">
        <v>6571.8</v>
      </c>
      <c r="I621" s="9">
        <v>10304.790000000001</v>
      </c>
    </row>
    <row r="622" spans="1:9" ht="23.25" thickBot="1" x14ac:dyDescent="0.3">
      <c r="A622" s="4" t="s">
        <v>512</v>
      </c>
      <c r="B622" s="4" t="s">
        <v>769</v>
      </c>
      <c r="C622" s="4" t="s">
        <v>770</v>
      </c>
      <c r="D622" s="4" t="s">
        <v>515</v>
      </c>
      <c r="E622" s="4" t="s">
        <v>516</v>
      </c>
      <c r="F622" s="11"/>
      <c r="G622" s="8">
        <v>102.33</v>
      </c>
      <c r="H622" s="8">
        <v>785</v>
      </c>
      <c r="I622" s="9">
        <v>887.33</v>
      </c>
    </row>
    <row r="623" spans="1:9" ht="15.75" thickBot="1" x14ac:dyDescent="0.3">
      <c r="A623" s="4" t="s">
        <v>512</v>
      </c>
      <c r="B623" s="4" t="s">
        <v>771</v>
      </c>
      <c r="C623" s="4" t="s">
        <v>772</v>
      </c>
      <c r="D623" s="4" t="s">
        <v>513</v>
      </c>
      <c r="E623" s="4" t="s">
        <v>514</v>
      </c>
      <c r="F623" s="10">
        <v>2414.71</v>
      </c>
      <c r="G623" s="10">
        <v>1883.52</v>
      </c>
      <c r="H623" s="10">
        <v>1791.88</v>
      </c>
      <c r="I623" s="9">
        <v>6090.11</v>
      </c>
    </row>
    <row r="624" spans="1:9" ht="23.25" thickBot="1" x14ac:dyDescent="0.3">
      <c r="A624" s="4" t="s">
        <v>512</v>
      </c>
      <c r="B624" s="4" t="s">
        <v>771</v>
      </c>
      <c r="C624" s="4" t="s">
        <v>772</v>
      </c>
      <c r="D624" s="4" t="s">
        <v>515</v>
      </c>
      <c r="E624" s="4" t="s">
        <v>516</v>
      </c>
      <c r="F624" s="11"/>
      <c r="G624" s="8">
        <v>100.24</v>
      </c>
      <c r="H624" s="11"/>
      <c r="I624" s="9">
        <v>100.24</v>
      </c>
    </row>
    <row r="625" spans="1:9" ht="15.75" thickBot="1" x14ac:dyDescent="0.3">
      <c r="A625" s="4" t="s">
        <v>512</v>
      </c>
      <c r="B625" s="4" t="s">
        <v>773</v>
      </c>
      <c r="C625" s="4" t="s">
        <v>774</v>
      </c>
      <c r="D625" s="4" t="s">
        <v>513</v>
      </c>
      <c r="E625" s="4" t="s">
        <v>514</v>
      </c>
      <c r="F625" s="10">
        <v>197.32</v>
      </c>
      <c r="G625" s="10">
        <v>16.86</v>
      </c>
      <c r="H625" s="10">
        <v>51.33</v>
      </c>
      <c r="I625" s="9">
        <v>265.51</v>
      </c>
    </row>
    <row r="626" spans="1:9" ht="15.75" thickBot="1" x14ac:dyDescent="0.3">
      <c r="A626" s="4" t="s">
        <v>512</v>
      </c>
      <c r="B626" s="4" t="s">
        <v>773</v>
      </c>
      <c r="C626" s="4" t="s">
        <v>774</v>
      </c>
      <c r="D626" s="4" t="s">
        <v>593</v>
      </c>
      <c r="E626" s="4" t="s">
        <v>594</v>
      </c>
      <c r="F626" s="11"/>
      <c r="G626" s="8">
        <v>363.54</v>
      </c>
      <c r="H626" s="8">
        <v>74.900000000000006</v>
      </c>
      <c r="I626" s="9">
        <v>438.44</v>
      </c>
    </row>
    <row r="627" spans="1:9" ht="15.75" thickBot="1" x14ac:dyDescent="0.3">
      <c r="A627" s="4" t="s">
        <v>512</v>
      </c>
      <c r="B627" s="4" t="s">
        <v>775</v>
      </c>
      <c r="C627" s="4" t="s">
        <v>776</v>
      </c>
      <c r="D627" s="4" t="s">
        <v>513</v>
      </c>
      <c r="E627" s="4" t="s">
        <v>514</v>
      </c>
      <c r="F627" s="10">
        <v>3290.85</v>
      </c>
      <c r="G627" s="10">
        <v>193.52</v>
      </c>
      <c r="H627" s="10">
        <v>569.51</v>
      </c>
      <c r="I627" s="9">
        <v>4053.88</v>
      </c>
    </row>
    <row r="628" spans="1:9" ht="23.25" thickBot="1" x14ac:dyDescent="0.3">
      <c r="A628" s="4" t="s">
        <v>512</v>
      </c>
      <c r="B628" s="4" t="s">
        <v>775</v>
      </c>
      <c r="C628" s="4" t="s">
        <v>776</v>
      </c>
      <c r="D628" s="4" t="s">
        <v>515</v>
      </c>
      <c r="E628" s="4" t="s">
        <v>516</v>
      </c>
      <c r="F628" s="11"/>
      <c r="G628" s="11"/>
      <c r="H628" s="8">
        <v>237.56</v>
      </c>
      <c r="I628" s="9">
        <v>237.56</v>
      </c>
    </row>
    <row r="629" spans="1:9" ht="15.75" thickBot="1" x14ac:dyDescent="0.3">
      <c r="A629" s="4" t="s">
        <v>512</v>
      </c>
      <c r="B629" s="4" t="s">
        <v>501</v>
      </c>
      <c r="C629" s="4" t="s">
        <v>502</v>
      </c>
      <c r="D629" s="4" t="s">
        <v>513</v>
      </c>
      <c r="E629" s="4" t="s">
        <v>514</v>
      </c>
      <c r="F629" s="10">
        <v>80270.78</v>
      </c>
      <c r="G629" s="10">
        <v>83358.5</v>
      </c>
      <c r="H629" s="10">
        <v>96489.279999999999</v>
      </c>
      <c r="I629" s="9">
        <v>260118.56</v>
      </c>
    </row>
    <row r="630" spans="1:9" ht="23.25" thickBot="1" x14ac:dyDescent="0.3">
      <c r="A630" s="4" t="s">
        <v>512</v>
      </c>
      <c r="B630" s="4" t="s">
        <v>501</v>
      </c>
      <c r="C630" s="4" t="s">
        <v>502</v>
      </c>
      <c r="D630" s="4" t="s">
        <v>515</v>
      </c>
      <c r="E630" s="4" t="s">
        <v>516</v>
      </c>
      <c r="F630" s="8">
        <v>631.07000000000005</v>
      </c>
      <c r="G630" s="11"/>
      <c r="H630" s="8">
        <v>133.03</v>
      </c>
      <c r="I630" s="9">
        <v>764.1</v>
      </c>
    </row>
    <row r="631" spans="1:9" ht="15.75" thickBot="1" x14ac:dyDescent="0.3">
      <c r="A631" s="4" t="s">
        <v>512</v>
      </c>
      <c r="B631" s="4" t="s">
        <v>777</v>
      </c>
      <c r="C631" s="4" t="s">
        <v>778</v>
      </c>
      <c r="D631" s="4" t="s">
        <v>513</v>
      </c>
      <c r="E631" s="4" t="s">
        <v>514</v>
      </c>
      <c r="F631" s="10">
        <v>467525.08</v>
      </c>
      <c r="G631" s="10">
        <v>417067.08</v>
      </c>
      <c r="H631" s="10">
        <v>437315.53</v>
      </c>
      <c r="I631" s="9">
        <v>1321907.69</v>
      </c>
    </row>
    <row r="632" spans="1:9" ht="15.75" thickBot="1" x14ac:dyDescent="0.3">
      <c r="A632" s="4" t="s">
        <v>512</v>
      </c>
      <c r="B632" s="4" t="s">
        <v>779</v>
      </c>
      <c r="C632" s="4" t="s">
        <v>780</v>
      </c>
      <c r="D632" s="4" t="s">
        <v>513</v>
      </c>
      <c r="E632" s="4" t="s">
        <v>514</v>
      </c>
      <c r="F632" s="8">
        <v>44622.28</v>
      </c>
      <c r="G632" s="8">
        <v>35527.949999999997</v>
      </c>
      <c r="H632" s="8">
        <v>39961.800000000003</v>
      </c>
      <c r="I632" s="9">
        <v>120112.03</v>
      </c>
    </row>
    <row r="633" spans="1:9" ht="15.75" thickBot="1" x14ac:dyDescent="0.3">
      <c r="A633" s="4" t="s">
        <v>512</v>
      </c>
      <c r="B633" s="4" t="s">
        <v>781</v>
      </c>
      <c r="C633" s="4" t="s">
        <v>782</v>
      </c>
      <c r="D633" s="4" t="s">
        <v>513</v>
      </c>
      <c r="E633" s="4" t="s">
        <v>514</v>
      </c>
      <c r="F633" s="10">
        <v>101774.75</v>
      </c>
      <c r="G633" s="10">
        <v>20394.22</v>
      </c>
      <c r="H633" s="10">
        <v>8988.98</v>
      </c>
      <c r="I633" s="9">
        <v>131157.95000000001</v>
      </c>
    </row>
    <row r="634" spans="1:9" ht="15.75" thickBot="1" x14ac:dyDescent="0.3">
      <c r="A634" s="4" t="s">
        <v>512</v>
      </c>
      <c r="B634" s="4" t="s">
        <v>783</v>
      </c>
      <c r="C634" s="4" t="s">
        <v>784</v>
      </c>
      <c r="D634" s="4" t="s">
        <v>513</v>
      </c>
      <c r="E634" s="4" t="s">
        <v>514</v>
      </c>
      <c r="F634" s="8">
        <v>-9790.61</v>
      </c>
      <c r="G634" s="8">
        <v>-24413.78</v>
      </c>
      <c r="H634" s="8">
        <v>-33802.75</v>
      </c>
      <c r="I634" s="9">
        <v>-68007.14</v>
      </c>
    </row>
    <row r="635" spans="1:9" ht="15.75" thickBot="1" x14ac:dyDescent="0.3">
      <c r="A635" s="4" t="s">
        <v>512</v>
      </c>
      <c r="B635" s="4" t="s">
        <v>785</v>
      </c>
      <c r="C635" s="4" t="s">
        <v>786</v>
      </c>
      <c r="D635" s="4" t="s">
        <v>787</v>
      </c>
      <c r="E635" s="4" t="s">
        <v>788</v>
      </c>
      <c r="F635" s="12"/>
      <c r="G635" s="12"/>
      <c r="H635" s="10">
        <v>5032.93</v>
      </c>
      <c r="I635" s="9">
        <v>5032.93</v>
      </c>
    </row>
    <row r="636" spans="1:9" ht="23.25" thickBot="1" x14ac:dyDescent="0.3">
      <c r="A636" s="4" t="s">
        <v>512</v>
      </c>
      <c r="B636" s="4" t="s">
        <v>789</v>
      </c>
      <c r="C636" s="4" t="s">
        <v>790</v>
      </c>
      <c r="D636" s="4" t="s">
        <v>791</v>
      </c>
      <c r="E636" s="4" t="s">
        <v>792</v>
      </c>
      <c r="F636" s="11"/>
      <c r="G636" s="11"/>
      <c r="H636" s="8">
        <v>1614405.7</v>
      </c>
      <c r="I636" s="9">
        <v>1614405.7</v>
      </c>
    </row>
    <row r="637" spans="1:9" ht="23.25" thickBot="1" x14ac:dyDescent="0.3">
      <c r="A637" s="4" t="s">
        <v>512</v>
      </c>
      <c r="B637" s="4" t="s">
        <v>793</v>
      </c>
      <c r="C637" s="4" t="s">
        <v>794</v>
      </c>
      <c r="D637" s="4" t="s">
        <v>795</v>
      </c>
      <c r="E637" s="4" t="s">
        <v>792</v>
      </c>
      <c r="F637" s="12"/>
      <c r="G637" s="12"/>
      <c r="H637" s="10">
        <v>220814.9</v>
      </c>
      <c r="I637" s="9">
        <v>220814.9</v>
      </c>
    </row>
    <row r="638" spans="1:9" ht="23.25" thickBot="1" x14ac:dyDescent="0.3">
      <c r="A638" s="4" t="s">
        <v>512</v>
      </c>
      <c r="B638" s="4" t="s">
        <v>796</v>
      </c>
      <c r="C638" s="4" t="s">
        <v>797</v>
      </c>
      <c r="D638" s="4" t="s">
        <v>515</v>
      </c>
      <c r="E638" s="4" t="s">
        <v>516</v>
      </c>
      <c r="F638" s="8">
        <v>3804.75</v>
      </c>
      <c r="G638" s="8">
        <v>3804.75</v>
      </c>
      <c r="H638" s="8">
        <v>2918.53</v>
      </c>
      <c r="I638" s="9">
        <v>10528.03</v>
      </c>
    </row>
    <row r="639" spans="1:9" ht="23.25" thickBot="1" x14ac:dyDescent="0.3">
      <c r="A639" s="4" t="s">
        <v>512</v>
      </c>
      <c r="B639" s="4" t="s">
        <v>798</v>
      </c>
      <c r="C639" s="4" t="s">
        <v>799</v>
      </c>
      <c r="D639" s="4" t="s">
        <v>515</v>
      </c>
      <c r="E639" s="4" t="s">
        <v>516</v>
      </c>
      <c r="F639" s="10">
        <v>22220.240000000002</v>
      </c>
      <c r="G639" s="10">
        <v>20928.72</v>
      </c>
      <c r="H639" s="10">
        <v>33653.46</v>
      </c>
      <c r="I639" s="9">
        <v>76802.42</v>
      </c>
    </row>
    <row r="640" spans="1:9" ht="23.25" thickBot="1" x14ac:dyDescent="0.3">
      <c r="A640" s="4" t="s">
        <v>800</v>
      </c>
      <c r="B640" s="4" t="s">
        <v>783</v>
      </c>
      <c r="C640" s="4" t="s">
        <v>784</v>
      </c>
      <c r="D640" s="4" t="s">
        <v>801</v>
      </c>
      <c r="E640" s="4" t="s">
        <v>802</v>
      </c>
      <c r="F640" s="8">
        <v>-16808.78</v>
      </c>
      <c r="G640" s="8">
        <v>-15215.87</v>
      </c>
      <c r="H640" s="8">
        <v>-18009.830000000002</v>
      </c>
      <c r="I640" s="9">
        <v>-50034.48</v>
      </c>
    </row>
    <row r="641" spans="1:9" ht="23.25" thickBot="1" x14ac:dyDescent="0.3">
      <c r="A641" s="4" t="s">
        <v>800</v>
      </c>
      <c r="B641" s="4" t="s">
        <v>803</v>
      </c>
      <c r="C641" s="4" t="s">
        <v>804</v>
      </c>
      <c r="D641" s="4" t="s">
        <v>805</v>
      </c>
      <c r="E641" s="4" t="s">
        <v>806</v>
      </c>
      <c r="F641" s="10">
        <v>-1160883</v>
      </c>
      <c r="G641" s="10">
        <v>-1124816</v>
      </c>
      <c r="H641" s="10">
        <v>-1248470</v>
      </c>
      <c r="I641" s="9">
        <v>-3534169</v>
      </c>
    </row>
    <row r="642" spans="1:9" ht="15.75" thickBot="1" x14ac:dyDescent="0.3">
      <c r="A642" s="4" t="s">
        <v>800</v>
      </c>
      <c r="B642" s="4" t="s">
        <v>803</v>
      </c>
      <c r="C642" s="4" t="s">
        <v>804</v>
      </c>
      <c r="D642" s="4" t="s">
        <v>807</v>
      </c>
      <c r="E642" s="4" t="s">
        <v>808</v>
      </c>
      <c r="F642" s="8">
        <v>-25076</v>
      </c>
      <c r="G642" s="8">
        <v>-25076</v>
      </c>
      <c r="H642" s="8">
        <v>-25077</v>
      </c>
      <c r="I642" s="9">
        <v>-75229</v>
      </c>
    </row>
    <row r="643" spans="1:9" ht="15.75" thickBot="1" x14ac:dyDescent="0.3">
      <c r="A643" s="4" t="s">
        <v>800</v>
      </c>
      <c r="B643" s="4" t="s">
        <v>809</v>
      </c>
      <c r="C643" s="4" t="s">
        <v>810</v>
      </c>
      <c r="D643" s="4" t="s">
        <v>811</v>
      </c>
      <c r="E643" s="4" t="s">
        <v>812</v>
      </c>
      <c r="F643" s="10">
        <v>-587107.87</v>
      </c>
      <c r="G643" s="10">
        <v>-401933.31</v>
      </c>
      <c r="H643" s="10">
        <v>-537023.44999999995</v>
      </c>
      <c r="I643" s="9">
        <v>-1526064.63</v>
      </c>
    </row>
    <row r="644" spans="1:9" ht="15.75" thickBot="1" x14ac:dyDescent="0.3">
      <c r="A644" s="4" t="s">
        <v>813</v>
      </c>
      <c r="B644" s="4" t="s">
        <v>814</v>
      </c>
      <c r="C644" s="4" t="s">
        <v>815</v>
      </c>
      <c r="D644" s="4" t="s">
        <v>816</v>
      </c>
      <c r="E644" s="4" t="s">
        <v>817</v>
      </c>
      <c r="F644" s="8">
        <v>288289.81</v>
      </c>
      <c r="G644" s="8">
        <v>292289.81</v>
      </c>
      <c r="H644" s="8">
        <v>291994.40999999997</v>
      </c>
      <c r="I644" s="9">
        <v>872574.03</v>
      </c>
    </row>
    <row r="645" spans="1:9" ht="15.75" thickBot="1" x14ac:dyDescent="0.3">
      <c r="A645" s="4" t="s">
        <v>818</v>
      </c>
      <c r="B645" s="4" t="s">
        <v>229</v>
      </c>
      <c r="C645" s="4" t="s">
        <v>230</v>
      </c>
      <c r="D645" s="4" t="s">
        <v>819</v>
      </c>
      <c r="E645" s="4" t="s">
        <v>820</v>
      </c>
      <c r="F645" s="10">
        <v>2717.68</v>
      </c>
      <c r="G645" s="10">
        <v>2262</v>
      </c>
      <c r="H645" s="10">
        <v>-4519.01</v>
      </c>
      <c r="I645" s="9">
        <v>460.67</v>
      </c>
    </row>
    <row r="646" spans="1:9" ht="15.75" thickBot="1" x14ac:dyDescent="0.3">
      <c r="A646" s="4" t="s">
        <v>818</v>
      </c>
      <c r="B646" s="4" t="s">
        <v>229</v>
      </c>
      <c r="C646" s="4" t="s">
        <v>230</v>
      </c>
      <c r="D646" s="4" t="s">
        <v>821</v>
      </c>
      <c r="E646" s="4" t="s">
        <v>822</v>
      </c>
      <c r="F646" s="8">
        <v>17</v>
      </c>
      <c r="G646" s="11"/>
      <c r="H646" s="11"/>
      <c r="I646" s="9">
        <v>17</v>
      </c>
    </row>
    <row r="647" spans="1:9" ht="15.75" thickBot="1" x14ac:dyDescent="0.3">
      <c r="A647" s="4" t="s">
        <v>818</v>
      </c>
      <c r="B647" s="4" t="s">
        <v>823</v>
      </c>
      <c r="C647" s="4" t="s">
        <v>824</v>
      </c>
      <c r="D647" s="4" t="s">
        <v>825</v>
      </c>
      <c r="E647" s="4" t="s">
        <v>826</v>
      </c>
      <c r="F647" s="12"/>
      <c r="G647" s="12"/>
      <c r="H647" s="10">
        <v>37405.089999999997</v>
      </c>
      <c r="I647" s="9">
        <v>37405.089999999997</v>
      </c>
    </row>
    <row r="648" spans="1:9" ht="15.75" thickBot="1" x14ac:dyDescent="0.3">
      <c r="A648" s="4" t="s">
        <v>818</v>
      </c>
      <c r="B648" s="4" t="s">
        <v>671</v>
      </c>
      <c r="C648" s="4" t="s">
        <v>672</v>
      </c>
      <c r="D648" s="4" t="s">
        <v>819</v>
      </c>
      <c r="E648" s="4" t="s">
        <v>820</v>
      </c>
      <c r="F648" s="11"/>
      <c r="G648" s="8">
        <v>211.84</v>
      </c>
      <c r="H648" s="8">
        <v>7265</v>
      </c>
      <c r="I648" s="9">
        <v>7476.84</v>
      </c>
    </row>
    <row r="649" spans="1:9" ht="15.75" thickBot="1" x14ac:dyDescent="0.3">
      <c r="A649" s="4" t="s">
        <v>818</v>
      </c>
      <c r="B649" s="4" t="s">
        <v>796</v>
      </c>
      <c r="C649" s="4" t="s">
        <v>797</v>
      </c>
      <c r="D649" s="4" t="s">
        <v>827</v>
      </c>
      <c r="E649" s="4" t="s">
        <v>828</v>
      </c>
      <c r="F649" s="12"/>
      <c r="G649" s="12"/>
      <c r="H649" s="13">
        <v>0</v>
      </c>
      <c r="I649" s="14">
        <v>0</v>
      </c>
    </row>
    <row r="650" spans="1:9" ht="15.75" thickBot="1" x14ac:dyDescent="0.3">
      <c r="A650" s="4" t="s">
        <v>818</v>
      </c>
      <c r="B650" s="4" t="s">
        <v>796</v>
      </c>
      <c r="C650" s="4" t="s">
        <v>797</v>
      </c>
      <c r="D650" s="4" t="s">
        <v>829</v>
      </c>
      <c r="E650" s="4" t="s">
        <v>830</v>
      </c>
      <c r="F650" s="8">
        <v>2239.17</v>
      </c>
      <c r="G650" s="8">
        <v>1133.29</v>
      </c>
      <c r="H650" s="8">
        <v>1304.1199999999999</v>
      </c>
      <c r="I650" s="9">
        <v>4676.58</v>
      </c>
    </row>
    <row r="651" spans="1:9" ht="23.25" thickBot="1" x14ac:dyDescent="0.3">
      <c r="A651" s="4" t="s">
        <v>831</v>
      </c>
      <c r="B651" s="4" t="s">
        <v>82</v>
      </c>
      <c r="C651" s="4" t="s">
        <v>83</v>
      </c>
      <c r="D651" s="4" t="s">
        <v>832</v>
      </c>
      <c r="E651" s="4" t="s">
        <v>833</v>
      </c>
      <c r="F651" s="10">
        <v>754</v>
      </c>
      <c r="G651" s="10">
        <v>754</v>
      </c>
      <c r="H651" s="10">
        <v>754</v>
      </c>
      <c r="I651" s="9">
        <v>2262</v>
      </c>
    </row>
    <row r="652" spans="1:9" ht="15.75" thickBot="1" x14ac:dyDescent="0.3">
      <c r="A652" s="4" t="s">
        <v>831</v>
      </c>
      <c r="B652" s="4" t="s">
        <v>573</v>
      </c>
      <c r="C652" s="4" t="s">
        <v>574</v>
      </c>
      <c r="D652" s="4" t="s">
        <v>834</v>
      </c>
      <c r="E652" s="4" t="s">
        <v>835</v>
      </c>
      <c r="F652" s="8">
        <v>31119.7</v>
      </c>
      <c r="G652" s="8">
        <v>31574.18</v>
      </c>
      <c r="H652" s="8">
        <v>31685.83</v>
      </c>
      <c r="I652" s="9">
        <v>94379.71</v>
      </c>
    </row>
    <row r="653" spans="1:9" ht="15.75" thickBot="1" x14ac:dyDescent="0.3">
      <c r="A653" s="4" t="s">
        <v>831</v>
      </c>
      <c r="B653" s="4" t="s">
        <v>575</v>
      </c>
      <c r="C653" s="4" t="s">
        <v>576</v>
      </c>
      <c r="D653" s="4" t="s">
        <v>836</v>
      </c>
      <c r="E653" s="4" t="s">
        <v>837</v>
      </c>
      <c r="F653" s="10">
        <v>32.799999999999997</v>
      </c>
      <c r="G653" s="10">
        <v>65</v>
      </c>
      <c r="H653" s="10">
        <v>64</v>
      </c>
      <c r="I653" s="9">
        <v>161.80000000000001</v>
      </c>
    </row>
    <row r="654" spans="1:9" ht="15.75" thickBot="1" x14ac:dyDescent="0.3">
      <c r="A654" s="4" t="s">
        <v>831</v>
      </c>
      <c r="B654" s="4" t="s">
        <v>579</v>
      </c>
      <c r="C654" s="4" t="s">
        <v>580</v>
      </c>
      <c r="D654" s="4" t="s">
        <v>834</v>
      </c>
      <c r="E654" s="4" t="s">
        <v>835</v>
      </c>
      <c r="F654" s="8">
        <v>24560.68</v>
      </c>
      <c r="G654" s="8">
        <v>27102.02</v>
      </c>
      <c r="H654" s="8">
        <v>27103.67</v>
      </c>
      <c r="I654" s="9">
        <v>78766.37</v>
      </c>
    </row>
    <row r="655" spans="1:9" ht="15.75" thickBot="1" x14ac:dyDescent="0.3">
      <c r="A655" s="4" t="s">
        <v>831</v>
      </c>
      <c r="B655" s="4" t="s">
        <v>579</v>
      </c>
      <c r="C655" s="4" t="s">
        <v>580</v>
      </c>
      <c r="D655" s="4" t="s">
        <v>838</v>
      </c>
      <c r="E655" s="4" t="s">
        <v>839</v>
      </c>
      <c r="F655" s="12"/>
      <c r="G655" s="12"/>
      <c r="H655" s="10">
        <v>800</v>
      </c>
      <c r="I655" s="9">
        <v>800</v>
      </c>
    </row>
    <row r="656" spans="1:9" ht="15.75" thickBot="1" x14ac:dyDescent="0.3">
      <c r="A656" s="4" t="s">
        <v>831</v>
      </c>
      <c r="B656" s="4" t="s">
        <v>583</v>
      </c>
      <c r="C656" s="4" t="s">
        <v>584</v>
      </c>
      <c r="D656" s="4" t="s">
        <v>840</v>
      </c>
      <c r="E656" s="4" t="s">
        <v>841</v>
      </c>
      <c r="F656" s="8">
        <v>156562.07999999999</v>
      </c>
      <c r="G656" s="8">
        <v>119544.45</v>
      </c>
      <c r="H656" s="8">
        <v>107268.51</v>
      </c>
      <c r="I656" s="9">
        <v>383375.04</v>
      </c>
    </row>
    <row r="657" spans="1:9" ht="15.75" thickBot="1" x14ac:dyDescent="0.3">
      <c r="A657" s="4" t="s">
        <v>831</v>
      </c>
      <c r="B657" s="4" t="s">
        <v>842</v>
      </c>
      <c r="C657" s="4" t="s">
        <v>843</v>
      </c>
      <c r="D657" s="4" t="s">
        <v>844</v>
      </c>
      <c r="E657" s="4" t="s">
        <v>845</v>
      </c>
      <c r="F657" s="10">
        <v>13454.69</v>
      </c>
      <c r="G657" s="10">
        <v>13487.24</v>
      </c>
      <c r="H657" s="10">
        <v>13379.69</v>
      </c>
      <c r="I657" s="9">
        <v>40321.620000000003</v>
      </c>
    </row>
    <row r="658" spans="1:9" ht="15.75" thickBot="1" x14ac:dyDescent="0.3">
      <c r="A658" s="4" t="s">
        <v>831</v>
      </c>
      <c r="B658" s="4" t="s">
        <v>842</v>
      </c>
      <c r="C658" s="4" t="s">
        <v>843</v>
      </c>
      <c r="D658" s="4" t="s">
        <v>846</v>
      </c>
      <c r="E658" s="4" t="s">
        <v>847</v>
      </c>
      <c r="F658" s="8">
        <v>2060</v>
      </c>
      <c r="G658" s="8">
        <v>3750</v>
      </c>
      <c r="H658" s="8">
        <v>7341.2</v>
      </c>
      <c r="I658" s="9">
        <v>13151.2</v>
      </c>
    </row>
    <row r="659" spans="1:9" ht="15.75" thickBot="1" x14ac:dyDescent="0.3">
      <c r="A659" s="4" t="s">
        <v>831</v>
      </c>
      <c r="B659" s="4" t="s">
        <v>585</v>
      </c>
      <c r="C659" s="4" t="s">
        <v>586</v>
      </c>
      <c r="D659" s="4" t="s">
        <v>834</v>
      </c>
      <c r="E659" s="4" t="s">
        <v>835</v>
      </c>
      <c r="F659" s="10">
        <v>32218.52</v>
      </c>
      <c r="G659" s="10">
        <v>31929.29</v>
      </c>
      <c r="H659" s="10">
        <v>32710.32</v>
      </c>
      <c r="I659" s="9">
        <v>96858.13</v>
      </c>
    </row>
    <row r="660" spans="1:9" ht="15.75" thickBot="1" x14ac:dyDescent="0.3">
      <c r="A660" s="4" t="s">
        <v>831</v>
      </c>
      <c r="B660" s="4" t="s">
        <v>848</v>
      </c>
      <c r="C660" s="4" t="s">
        <v>849</v>
      </c>
      <c r="D660" s="4" t="s">
        <v>834</v>
      </c>
      <c r="E660" s="4" t="s">
        <v>835</v>
      </c>
      <c r="F660" s="8">
        <v>10026.280000000001</v>
      </c>
      <c r="G660" s="8">
        <v>9994.92</v>
      </c>
      <c r="H660" s="8">
        <v>9349.1</v>
      </c>
      <c r="I660" s="9">
        <v>29370.3</v>
      </c>
    </row>
    <row r="661" spans="1:9" ht="15.75" thickBot="1" x14ac:dyDescent="0.3">
      <c r="A661" s="4" t="s">
        <v>831</v>
      </c>
      <c r="B661" s="4" t="s">
        <v>270</v>
      </c>
      <c r="C661" s="4" t="s">
        <v>271</v>
      </c>
      <c r="D661" s="4" t="s">
        <v>850</v>
      </c>
      <c r="E661" s="4" t="s">
        <v>851</v>
      </c>
      <c r="F661" s="10">
        <v>189.99</v>
      </c>
      <c r="G661" s="12"/>
      <c r="H661" s="10">
        <v>63.45</v>
      </c>
      <c r="I661" s="9">
        <v>253.44</v>
      </c>
    </row>
    <row r="662" spans="1:9" ht="23.25" thickBot="1" x14ac:dyDescent="0.3">
      <c r="A662" s="4" t="s">
        <v>831</v>
      </c>
      <c r="B662" s="4" t="s">
        <v>270</v>
      </c>
      <c r="C662" s="4" t="s">
        <v>271</v>
      </c>
      <c r="D662" s="4" t="s">
        <v>832</v>
      </c>
      <c r="E662" s="4" t="s">
        <v>833</v>
      </c>
      <c r="F662" s="8">
        <v>823.67</v>
      </c>
      <c r="G662" s="8">
        <v>7469.17</v>
      </c>
      <c r="H662" s="8">
        <v>810.78</v>
      </c>
      <c r="I662" s="9">
        <v>9103.6200000000008</v>
      </c>
    </row>
    <row r="663" spans="1:9" ht="23.25" thickBot="1" x14ac:dyDescent="0.3">
      <c r="A663" s="4" t="s">
        <v>831</v>
      </c>
      <c r="B663" s="4" t="s">
        <v>270</v>
      </c>
      <c r="C663" s="4" t="s">
        <v>271</v>
      </c>
      <c r="D663" s="4" t="s">
        <v>852</v>
      </c>
      <c r="E663" s="4" t="s">
        <v>853</v>
      </c>
      <c r="F663" s="12"/>
      <c r="G663" s="10">
        <v>199.99</v>
      </c>
      <c r="H663" s="10">
        <v>170.96</v>
      </c>
      <c r="I663" s="9">
        <v>370.95</v>
      </c>
    </row>
    <row r="664" spans="1:9" ht="15.75" thickBot="1" x14ac:dyDescent="0.3">
      <c r="A664" s="4" t="s">
        <v>831</v>
      </c>
      <c r="B664" s="4" t="s">
        <v>669</v>
      </c>
      <c r="C664" s="4" t="s">
        <v>670</v>
      </c>
      <c r="D664" s="4" t="s">
        <v>834</v>
      </c>
      <c r="E664" s="4" t="s">
        <v>835</v>
      </c>
      <c r="F664" s="8">
        <v>9691.64</v>
      </c>
      <c r="G664" s="8">
        <v>10005.44</v>
      </c>
      <c r="H664" s="8">
        <v>9789.7999999999993</v>
      </c>
      <c r="I664" s="9">
        <v>29486.880000000001</v>
      </c>
    </row>
    <row r="665" spans="1:9" ht="15.75" thickBot="1" x14ac:dyDescent="0.3">
      <c r="A665" s="4" t="s">
        <v>831</v>
      </c>
      <c r="B665" s="4" t="s">
        <v>854</v>
      </c>
      <c r="C665" s="4" t="s">
        <v>855</v>
      </c>
      <c r="D665" s="4" t="s">
        <v>856</v>
      </c>
      <c r="E665" s="4" t="s">
        <v>857</v>
      </c>
      <c r="F665" s="12"/>
      <c r="G665" s="12"/>
      <c r="H665" s="10">
        <v>8454370.4399999995</v>
      </c>
      <c r="I665" s="9">
        <v>8454370.4399999995</v>
      </c>
    </row>
    <row r="666" spans="1:9" ht="15.75" thickBot="1" x14ac:dyDescent="0.3">
      <c r="A666" s="4" t="s">
        <v>831</v>
      </c>
      <c r="B666" s="4" t="s">
        <v>854</v>
      </c>
      <c r="C666" s="4" t="s">
        <v>855</v>
      </c>
      <c r="D666" s="4" t="s">
        <v>858</v>
      </c>
      <c r="E666" s="4" t="s">
        <v>859</v>
      </c>
      <c r="F666" s="11"/>
      <c r="G666" s="11"/>
      <c r="H666" s="8">
        <v>14556980.880000001</v>
      </c>
      <c r="I666" s="9">
        <v>14556980.880000001</v>
      </c>
    </row>
    <row r="667" spans="1:9" ht="15.75" thickBot="1" x14ac:dyDescent="0.3">
      <c r="A667" s="4" t="s">
        <v>831</v>
      </c>
      <c r="B667" s="4" t="s">
        <v>860</v>
      </c>
      <c r="C667" s="4" t="s">
        <v>861</v>
      </c>
      <c r="D667" s="4" t="s">
        <v>862</v>
      </c>
      <c r="E667" s="4" t="s">
        <v>863</v>
      </c>
      <c r="F667" s="10">
        <v>852749.99</v>
      </c>
      <c r="G667" s="10">
        <v>852749.99</v>
      </c>
      <c r="H667" s="10">
        <v>852749.99</v>
      </c>
      <c r="I667" s="9">
        <v>2558249.9700000002</v>
      </c>
    </row>
    <row r="668" spans="1:9" ht="15.75" thickBot="1" x14ac:dyDescent="0.3">
      <c r="A668" s="4" t="s">
        <v>831</v>
      </c>
      <c r="B668" s="4" t="s">
        <v>864</v>
      </c>
      <c r="C668" s="4" t="s">
        <v>865</v>
      </c>
      <c r="D668" s="4" t="s">
        <v>866</v>
      </c>
      <c r="E668" s="4" t="s">
        <v>867</v>
      </c>
      <c r="F668" s="8">
        <v>87083.34</v>
      </c>
      <c r="G668" s="8">
        <v>87083.34</v>
      </c>
      <c r="H668" s="8">
        <v>87083.34</v>
      </c>
      <c r="I668" s="9">
        <v>261250.02</v>
      </c>
    </row>
    <row r="669" spans="1:9" ht="23.25" thickBot="1" x14ac:dyDescent="0.3">
      <c r="A669" s="4" t="s">
        <v>831</v>
      </c>
      <c r="B669" s="4" t="s">
        <v>868</v>
      </c>
      <c r="C669" s="4" t="s">
        <v>869</v>
      </c>
      <c r="D669" s="4" t="s">
        <v>870</v>
      </c>
      <c r="E669" s="4" t="s">
        <v>871</v>
      </c>
      <c r="F669" s="10">
        <v>125427</v>
      </c>
      <c r="G669" s="10">
        <v>127746</v>
      </c>
      <c r="H669" s="10">
        <v>707764.28</v>
      </c>
      <c r="I669" s="9">
        <v>960937.28</v>
      </c>
    </row>
    <row r="670" spans="1:9" ht="15.75" thickBot="1" x14ac:dyDescent="0.3">
      <c r="A670" s="4" t="s">
        <v>831</v>
      </c>
      <c r="B670" s="4" t="s">
        <v>872</v>
      </c>
      <c r="C670" s="4" t="s">
        <v>873</v>
      </c>
      <c r="D670" s="4" t="s">
        <v>874</v>
      </c>
      <c r="E670" s="4" t="s">
        <v>875</v>
      </c>
      <c r="F670" s="8">
        <v>25583.33</v>
      </c>
      <c r="G670" s="8">
        <v>25583.33</v>
      </c>
      <c r="H670" s="8">
        <v>25583.33</v>
      </c>
      <c r="I670" s="9">
        <v>76749.990000000005</v>
      </c>
    </row>
    <row r="671" spans="1:9" ht="15.75" thickBot="1" x14ac:dyDescent="0.3">
      <c r="A671" s="4" t="s">
        <v>831</v>
      </c>
      <c r="B671" s="4" t="s">
        <v>872</v>
      </c>
      <c r="C671" s="4" t="s">
        <v>873</v>
      </c>
      <c r="D671" s="4" t="s">
        <v>876</v>
      </c>
      <c r="E671" s="4" t="s">
        <v>877</v>
      </c>
      <c r="F671" s="10">
        <v>167174.75</v>
      </c>
      <c r="G671" s="10">
        <v>167174.75</v>
      </c>
      <c r="H671" s="10">
        <v>167174.75</v>
      </c>
      <c r="I671" s="9">
        <v>501524.25</v>
      </c>
    </row>
    <row r="672" spans="1:9" ht="15.75" thickBot="1" x14ac:dyDescent="0.3">
      <c r="A672" s="4" t="s">
        <v>878</v>
      </c>
      <c r="B672" s="4" t="s">
        <v>879</v>
      </c>
      <c r="C672" s="4" t="s">
        <v>880</v>
      </c>
      <c r="D672" s="4" t="s">
        <v>881</v>
      </c>
      <c r="E672" s="4" t="s">
        <v>882</v>
      </c>
      <c r="F672" s="8">
        <v>335000</v>
      </c>
      <c r="G672" s="11"/>
      <c r="H672" s="11"/>
      <c r="I672" s="9">
        <v>335000</v>
      </c>
    </row>
    <row r="673" spans="1:9" ht="15.75" thickBot="1" x14ac:dyDescent="0.3">
      <c r="A673" s="4" t="s">
        <v>878</v>
      </c>
      <c r="B673" s="4" t="s">
        <v>879</v>
      </c>
      <c r="C673" s="4" t="s">
        <v>880</v>
      </c>
      <c r="D673" s="4" t="s">
        <v>883</v>
      </c>
      <c r="E673" s="4" t="s">
        <v>884</v>
      </c>
      <c r="F673" s="12"/>
      <c r="G673" s="12"/>
      <c r="H673" s="10">
        <v>253208.11</v>
      </c>
      <c r="I673" s="9">
        <v>253208.11</v>
      </c>
    </row>
    <row r="674" spans="1:9" ht="15.75" thickBot="1" x14ac:dyDescent="0.3">
      <c r="A674" s="4" t="s">
        <v>878</v>
      </c>
      <c r="B674" s="4" t="s">
        <v>637</v>
      </c>
      <c r="C674" s="4" t="s">
        <v>638</v>
      </c>
      <c r="D674" s="4" t="s">
        <v>885</v>
      </c>
      <c r="E674" s="4" t="s">
        <v>886</v>
      </c>
      <c r="F674" s="8">
        <v>30.82</v>
      </c>
      <c r="G674" s="11"/>
      <c r="H674" s="11"/>
      <c r="I674" s="9">
        <v>30.82</v>
      </c>
    </row>
    <row r="675" spans="1:9" ht="23.25" thickBot="1" x14ac:dyDescent="0.3">
      <c r="A675" s="4" t="s">
        <v>878</v>
      </c>
      <c r="B675" s="4" t="s">
        <v>647</v>
      </c>
      <c r="C675" s="4" t="s">
        <v>648</v>
      </c>
      <c r="D675" s="4" t="s">
        <v>887</v>
      </c>
      <c r="E675" s="4" t="s">
        <v>888</v>
      </c>
      <c r="F675" s="10">
        <v>884.67</v>
      </c>
      <c r="G675" s="12"/>
      <c r="H675" s="12"/>
      <c r="I675" s="9">
        <v>884.67</v>
      </c>
    </row>
    <row r="676" spans="1:9" ht="15.75" thickBot="1" x14ac:dyDescent="0.3">
      <c r="A676" s="4" t="s">
        <v>878</v>
      </c>
      <c r="B676" s="4" t="s">
        <v>647</v>
      </c>
      <c r="C676" s="4" t="s">
        <v>648</v>
      </c>
      <c r="D676" s="4" t="s">
        <v>889</v>
      </c>
      <c r="E676" s="4" t="s">
        <v>890</v>
      </c>
      <c r="F676" s="8">
        <v>486962.25</v>
      </c>
      <c r="G676" s="8">
        <v>35412.26</v>
      </c>
      <c r="H676" s="8">
        <v>20769.34</v>
      </c>
      <c r="I676" s="9">
        <v>543143.85</v>
      </c>
    </row>
    <row r="677" spans="1:9" ht="15.75" thickBot="1" x14ac:dyDescent="0.3">
      <c r="A677" s="4" t="s">
        <v>878</v>
      </c>
      <c r="B677" s="4" t="s">
        <v>647</v>
      </c>
      <c r="C677" s="4" t="s">
        <v>648</v>
      </c>
      <c r="D677" s="4" t="s">
        <v>885</v>
      </c>
      <c r="E677" s="4" t="s">
        <v>886</v>
      </c>
      <c r="F677" s="12"/>
      <c r="G677" s="12"/>
      <c r="H677" s="10">
        <v>37.5</v>
      </c>
      <c r="I677" s="9">
        <v>37.5</v>
      </c>
    </row>
    <row r="678" spans="1:9" ht="15.75" thickBot="1" x14ac:dyDescent="0.3">
      <c r="A678" s="4" t="s">
        <v>878</v>
      </c>
      <c r="B678" s="4" t="s">
        <v>651</v>
      </c>
      <c r="C678" s="4" t="s">
        <v>652</v>
      </c>
      <c r="D678" s="4" t="s">
        <v>891</v>
      </c>
      <c r="E678" s="4" t="s">
        <v>892</v>
      </c>
      <c r="F678" s="11"/>
      <c r="G678" s="11"/>
      <c r="H678" s="8">
        <v>22000</v>
      </c>
      <c r="I678" s="9">
        <v>22000</v>
      </c>
    </row>
    <row r="679" spans="1:9" ht="15.75" thickBot="1" x14ac:dyDescent="0.3">
      <c r="A679" s="4" t="s">
        <v>878</v>
      </c>
      <c r="B679" s="4" t="s">
        <v>651</v>
      </c>
      <c r="C679" s="4" t="s">
        <v>652</v>
      </c>
      <c r="D679" s="4" t="s">
        <v>893</v>
      </c>
      <c r="E679" s="4" t="s">
        <v>894</v>
      </c>
      <c r="F679" s="10">
        <v>2541</v>
      </c>
      <c r="G679" s="12"/>
      <c r="H679" s="12"/>
      <c r="I679" s="9">
        <v>2541</v>
      </c>
    </row>
    <row r="680" spans="1:9" ht="15.75" thickBot="1" x14ac:dyDescent="0.3">
      <c r="A680" s="4" t="s">
        <v>878</v>
      </c>
      <c r="B680" s="4" t="s">
        <v>651</v>
      </c>
      <c r="C680" s="4" t="s">
        <v>652</v>
      </c>
      <c r="D680" s="4" t="s">
        <v>885</v>
      </c>
      <c r="E680" s="4" t="s">
        <v>886</v>
      </c>
      <c r="F680" s="8">
        <v>7630.99</v>
      </c>
      <c r="G680" s="8">
        <v>2248.54</v>
      </c>
      <c r="H680" s="8">
        <v>2520.5100000000002</v>
      </c>
      <c r="I680" s="9">
        <v>12400.04</v>
      </c>
    </row>
    <row r="681" spans="1:9" ht="15.75" thickBot="1" x14ac:dyDescent="0.3">
      <c r="A681" s="4" t="s">
        <v>878</v>
      </c>
      <c r="B681" s="4" t="s">
        <v>675</v>
      </c>
      <c r="C681" s="4" t="s">
        <v>676</v>
      </c>
      <c r="D681" s="4" t="s">
        <v>895</v>
      </c>
      <c r="E681" s="4" t="s">
        <v>896</v>
      </c>
      <c r="F681" s="12"/>
      <c r="G681" s="10">
        <v>28.8</v>
      </c>
      <c r="H681" s="12"/>
      <c r="I681" s="9">
        <v>28.8</v>
      </c>
    </row>
    <row r="682" spans="1:9" ht="15.75" thickBot="1" x14ac:dyDescent="0.3">
      <c r="A682" s="4" t="s">
        <v>897</v>
      </c>
      <c r="B682" s="4" t="s">
        <v>470</v>
      </c>
      <c r="C682" s="4" t="s">
        <v>471</v>
      </c>
      <c r="D682" s="4" t="s">
        <v>898</v>
      </c>
      <c r="E682" s="4" t="s">
        <v>899</v>
      </c>
      <c r="F682" s="11"/>
      <c r="G682" s="8">
        <v>2640</v>
      </c>
      <c r="H682" s="8">
        <v>2640</v>
      </c>
      <c r="I682" s="9">
        <v>5280</v>
      </c>
    </row>
    <row r="683" spans="1:9" ht="15.75" thickBot="1" x14ac:dyDescent="0.3">
      <c r="A683" s="4" t="s">
        <v>897</v>
      </c>
      <c r="B683" s="4" t="s">
        <v>77</v>
      </c>
      <c r="C683" s="4" t="s">
        <v>78</v>
      </c>
      <c r="D683" s="4" t="s">
        <v>898</v>
      </c>
      <c r="E683" s="4" t="s">
        <v>899</v>
      </c>
      <c r="F683" s="10">
        <v>2640</v>
      </c>
      <c r="G683" s="12"/>
      <c r="H683" s="12"/>
      <c r="I683" s="9">
        <v>2640</v>
      </c>
    </row>
    <row r="684" spans="1:9" ht="15.75" thickBot="1" x14ac:dyDescent="0.3">
      <c r="A684" s="4" t="s">
        <v>897</v>
      </c>
      <c r="B684" s="4" t="s">
        <v>77</v>
      </c>
      <c r="C684" s="4" t="s">
        <v>78</v>
      </c>
      <c r="D684" s="4" t="s">
        <v>900</v>
      </c>
      <c r="E684" s="4" t="s">
        <v>901</v>
      </c>
      <c r="F684" s="8">
        <v>1218.3399999999999</v>
      </c>
      <c r="G684" s="8">
        <v>481.34</v>
      </c>
      <c r="H684" s="8">
        <v>1218.3399999999999</v>
      </c>
      <c r="I684" s="9">
        <v>2918.02</v>
      </c>
    </row>
    <row r="685" spans="1:9" ht="15.75" thickBot="1" x14ac:dyDescent="0.3">
      <c r="A685" s="4" t="s">
        <v>897</v>
      </c>
      <c r="B685" s="4" t="s">
        <v>151</v>
      </c>
      <c r="C685" s="4" t="s">
        <v>152</v>
      </c>
      <c r="D685" s="4" t="s">
        <v>902</v>
      </c>
      <c r="E685" s="4" t="s">
        <v>903</v>
      </c>
      <c r="F685" s="10">
        <v>389929.26</v>
      </c>
      <c r="G685" s="10">
        <v>380320.43</v>
      </c>
      <c r="H685" s="10">
        <v>380838.43</v>
      </c>
      <c r="I685" s="9">
        <v>1151088.1200000001</v>
      </c>
    </row>
    <row r="686" spans="1:9" ht="23.25" thickBot="1" x14ac:dyDescent="0.3">
      <c r="A686" s="4" t="s">
        <v>904</v>
      </c>
      <c r="B686" s="4" t="s">
        <v>35</v>
      </c>
      <c r="C686" s="4" t="s">
        <v>36</v>
      </c>
      <c r="D686" s="4" t="s">
        <v>905</v>
      </c>
      <c r="E686" s="4" t="s">
        <v>906</v>
      </c>
      <c r="F686" s="8">
        <v>22315.97</v>
      </c>
      <c r="G686" s="8">
        <v>16458.25</v>
      </c>
      <c r="H686" s="8">
        <v>11101.81</v>
      </c>
      <c r="I686" s="9">
        <v>49876.03</v>
      </c>
    </row>
    <row r="687" spans="1:9" ht="23.25" thickBot="1" x14ac:dyDescent="0.3">
      <c r="A687" s="4" t="s">
        <v>904</v>
      </c>
      <c r="B687" s="4" t="s">
        <v>35</v>
      </c>
      <c r="C687" s="4" t="s">
        <v>36</v>
      </c>
      <c r="D687" s="4" t="s">
        <v>907</v>
      </c>
      <c r="E687" s="4" t="s">
        <v>908</v>
      </c>
      <c r="F687" s="10">
        <v>1827.17</v>
      </c>
      <c r="G687" s="10">
        <v>493.81</v>
      </c>
      <c r="H687" s="10">
        <v>987.54</v>
      </c>
      <c r="I687" s="9">
        <v>3308.52</v>
      </c>
    </row>
    <row r="688" spans="1:9" ht="23.25" thickBot="1" x14ac:dyDescent="0.3">
      <c r="A688" s="4" t="s">
        <v>904</v>
      </c>
      <c r="B688" s="4" t="s">
        <v>35</v>
      </c>
      <c r="C688" s="4" t="s">
        <v>36</v>
      </c>
      <c r="D688" s="4" t="s">
        <v>909</v>
      </c>
      <c r="E688" s="4" t="s">
        <v>910</v>
      </c>
      <c r="F688" s="8">
        <v>859.71</v>
      </c>
      <c r="G688" s="8">
        <v>467.29</v>
      </c>
      <c r="H688" s="8">
        <v>454.86</v>
      </c>
      <c r="I688" s="9">
        <v>1781.86</v>
      </c>
    </row>
    <row r="689" spans="1:9" ht="23.25" thickBot="1" x14ac:dyDescent="0.3">
      <c r="A689" s="4" t="s">
        <v>904</v>
      </c>
      <c r="B689" s="4" t="s">
        <v>35</v>
      </c>
      <c r="C689" s="4" t="s">
        <v>36</v>
      </c>
      <c r="D689" s="4" t="s">
        <v>911</v>
      </c>
      <c r="E689" s="4" t="s">
        <v>912</v>
      </c>
      <c r="F689" s="10">
        <v>1512.19</v>
      </c>
      <c r="G689" s="10">
        <v>1087.8699999999999</v>
      </c>
      <c r="H689" s="10">
        <v>3419.23</v>
      </c>
      <c r="I689" s="9">
        <v>6019.29</v>
      </c>
    </row>
    <row r="690" spans="1:9" ht="23.25" thickBot="1" x14ac:dyDescent="0.3">
      <c r="A690" s="4" t="s">
        <v>904</v>
      </c>
      <c r="B690" s="4" t="s">
        <v>68</v>
      </c>
      <c r="C690" s="4" t="s">
        <v>69</v>
      </c>
      <c r="D690" s="4" t="s">
        <v>913</v>
      </c>
      <c r="E690" s="4" t="s">
        <v>914</v>
      </c>
      <c r="F690" s="8">
        <v>417.86</v>
      </c>
      <c r="G690" s="8">
        <v>378.02</v>
      </c>
      <c r="H690" s="8">
        <v>372.02</v>
      </c>
      <c r="I690" s="9">
        <v>1167.9000000000001</v>
      </c>
    </row>
    <row r="691" spans="1:9" ht="23.25" thickBot="1" x14ac:dyDescent="0.3">
      <c r="A691" s="4" t="s">
        <v>904</v>
      </c>
      <c r="B691" s="4" t="s">
        <v>470</v>
      </c>
      <c r="C691" s="4" t="s">
        <v>471</v>
      </c>
      <c r="D691" s="4" t="s">
        <v>915</v>
      </c>
      <c r="E691" s="4" t="s">
        <v>916</v>
      </c>
      <c r="F691" s="10">
        <v>8882.2800000000007</v>
      </c>
      <c r="G691" s="10">
        <v>10525.66</v>
      </c>
      <c r="H691" s="10">
        <v>10587.37</v>
      </c>
      <c r="I691" s="9">
        <v>29995.31</v>
      </c>
    </row>
    <row r="692" spans="1:9" ht="15.75" thickBot="1" x14ac:dyDescent="0.3">
      <c r="A692" s="4" t="s">
        <v>904</v>
      </c>
      <c r="B692" s="4" t="s">
        <v>283</v>
      </c>
      <c r="C692" s="4" t="s">
        <v>284</v>
      </c>
      <c r="D692" s="4" t="s">
        <v>917</v>
      </c>
      <c r="E692" s="4" t="s">
        <v>918</v>
      </c>
      <c r="F692" s="11"/>
      <c r="G692" s="8">
        <v>322.54000000000002</v>
      </c>
      <c r="H692" s="8">
        <v>3569.9</v>
      </c>
      <c r="I692" s="9">
        <v>3892.44</v>
      </c>
    </row>
    <row r="693" spans="1:9" ht="23.25" thickBot="1" x14ac:dyDescent="0.3">
      <c r="A693" s="4" t="s">
        <v>904</v>
      </c>
      <c r="B693" s="4" t="s">
        <v>283</v>
      </c>
      <c r="C693" s="4" t="s">
        <v>284</v>
      </c>
      <c r="D693" s="4" t="s">
        <v>919</v>
      </c>
      <c r="E693" s="4" t="s">
        <v>920</v>
      </c>
      <c r="F693" s="10">
        <v>3045.39</v>
      </c>
      <c r="G693" s="10">
        <v>2969.53</v>
      </c>
      <c r="H693" s="10">
        <v>2961.67</v>
      </c>
      <c r="I693" s="9">
        <v>8976.59</v>
      </c>
    </row>
    <row r="694" spans="1:9" ht="23.25" thickBot="1" x14ac:dyDescent="0.3">
      <c r="A694" s="4" t="s">
        <v>904</v>
      </c>
      <c r="B694" s="4" t="s">
        <v>283</v>
      </c>
      <c r="C694" s="4" t="s">
        <v>284</v>
      </c>
      <c r="D694" s="4" t="s">
        <v>907</v>
      </c>
      <c r="E694" s="4" t="s">
        <v>908</v>
      </c>
      <c r="F694" s="8">
        <v>58.81</v>
      </c>
      <c r="G694" s="8">
        <v>88.22</v>
      </c>
      <c r="H694" s="11"/>
      <c r="I694" s="9">
        <v>147.03</v>
      </c>
    </row>
    <row r="695" spans="1:9" ht="23.25" thickBot="1" x14ac:dyDescent="0.3">
      <c r="A695" s="4" t="s">
        <v>904</v>
      </c>
      <c r="B695" s="4" t="s">
        <v>335</v>
      </c>
      <c r="C695" s="4" t="s">
        <v>336</v>
      </c>
      <c r="D695" s="4" t="s">
        <v>919</v>
      </c>
      <c r="E695" s="4" t="s">
        <v>920</v>
      </c>
      <c r="F695" s="10">
        <v>539.24</v>
      </c>
      <c r="G695" s="10">
        <v>233.35</v>
      </c>
      <c r="H695" s="10">
        <v>439.55</v>
      </c>
      <c r="I695" s="9">
        <v>1212.1400000000001</v>
      </c>
    </row>
    <row r="696" spans="1:9" ht="23.25" thickBot="1" x14ac:dyDescent="0.3">
      <c r="A696" s="4" t="s">
        <v>904</v>
      </c>
      <c r="B696" s="4" t="s">
        <v>77</v>
      </c>
      <c r="C696" s="4" t="s">
        <v>78</v>
      </c>
      <c r="D696" s="4" t="s">
        <v>905</v>
      </c>
      <c r="E696" s="4" t="s">
        <v>906</v>
      </c>
      <c r="F696" s="8">
        <v>412.72</v>
      </c>
      <c r="G696" s="8">
        <v>165</v>
      </c>
      <c r="H696" s="11"/>
      <c r="I696" s="9">
        <v>577.72</v>
      </c>
    </row>
    <row r="697" spans="1:9" ht="23.25" thickBot="1" x14ac:dyDescent="0.3">
      <c r="A697" s="4" t="s">
        <v>904</v>
      </c>
      <c r="B697" s="4" t="s">
        <v>77</v>
      </c>
      <c r="C697" s="4" t="s">
        <v>78</v>
      </c>
      <c r="D697" s="4" t="s">
        <v>909</v>
      </c>
      <c r="E697" s="4" t="s">
        <v>910</v>
      </c>
      <c r="F697" s="10">
        <v>5587.41</v>
      </c>
      <c r="G697" s="10">
        <v>5877</v>
      </c>
      <c r="H697" s="10">
        <v>6920.58</v>
      </c>
      <c r="I697" s="9">
        <v>18384.990000000002</v>
      </c>
    </row>
    <row r="698" spans="1:9" ht="23.25" thickBot="1" x14ac:dyDescent="0.3">
      <c r="A698" s="4" t="s">
        <v>904</v>
      </c>
      <c r="B698" s="4" t="s">
        <v>77</v>
      </c>
      <c r="C698" s="4" t="s">
        <v>78</v>
      </c>
      <c r="D698" s="4" t="s">
        <v>911</v>
      </c>
      <c r="E698" s="4" t="s">
        <v>912</v>
      </c>
      <c r="F698" s="8">
        <v>9382.76</v>
      </c>
      <c r="G698" s="8">
        <v>6668.81</v>
      </c>
      <c r="H698" s="8">
        <v>6354.85</v>
      </c>
      <c r="I698" s="9">
        <v>22406.42</v>
      </c>
    </row>
    <row r="699" spans="1:9" ht="23.25" thickBot="1" x14ac:dyDescent="0.3">
      <c r="A699" s="4" t="s">
        <v>904</v>
      </c>
      <c r="B699" s="4" t="s">
        <v>77</v>
      </c>
      <c r="C699" s="4" t="s">
        <v>78</v>
      </c>
      <c r="D699" s="4" t="s">
        <v>921</v>
      </c>
      <c r="E699" s="4" t="s">
        <v>922</v>
      </c>
      <c r="F699" s="10">
        <v>11609.92</v>
      </c>
      <c r="G699" s="10">
        <v>24776.37</v>
      </c>
      <c r="H699" s="10">
        <v>18169.099999999999</v>
      </c>
      <c r="I699" s="9">
        <v>54555.39</v>
      </c>
    </row>
    <row r="700" spans="1:9" ht="15.75" thickBot="1" x14ac:dyDescent="0.3">
      <c r="A700" s="4" t="s">
        <v>904</v>
      </c>
      <c r="B700" s="4" t="s">
        <v>77</v>
      </c>
      <c r="C700" s="4" t="s">
        <v>78</v>
      </c>
      <c r="D700" s="4" t="s">
        <v>923</v>
      </c>
      <c r="E700" s="4" t="s">
        <v>924</v>
      </c>
      <c r="F700" s="8">
        <v>552.91</v>
      </c>
      <c r="G700" s="11"/>
      <c r="H700" s="11"/>
      <c r="I700" s="9">
        <v>552.91</v>
      </c>
    </row>
    <row r="701" spans="1:9" ht="23.25" thickBot="1" x14ac:dyDescent="0.3">
      <c r="A701" s="4" t="s">
        <v>904</v>
      </c>
      <c r="B701" s="4" t="s">
        <v>119</v>
      </c>
      <c r="C701" s="4" t="s">
        <v>120</v>
      </c>
      <c r="D701" s="4" t="s">
        <v>907</v>
      </c>
      <c r="E701" s="4" t="s">
        <v>908</v>
      </c>
      <c r="F701" s="10">
        <v>98.09</v>
      </c>
      <c r="G701" s="12"/>
      <c r="H701" s="12"/>
      <c r="I701" s="9">
        <v>98.09</v>
      </c>
    </row>
    <row r="702" spans="1:9" ht="23.25" thickBot="1" x14ac:dyDescent="0.3">
      <c r="A702" s="4" t="s">
        <v>904</v>
      </c>
      <c r="B702" s="4" t="s">
        <v>82</v>
      </c>
      <c r="C702" s="4" t="s">
        <v>83</v>
      </c>
      <c r="D702" s="4" t="s">
        <v>907</v>
      </c>
      <c r="E702" s="4" t="s">
        <v>908</v>
      </c>
      <c r="F702" s="8">
        <v>46.6</v>
      </c>
      <c r="G702" s="8">
        <v>515.75</v>
      </c>
      <c r="H702" s="8">
        <v>83.85</v>
      </c>
      <c r="I702" s="9">
        <v>646.20000000000005</v>
      </c>
    </row>
    <row r="703" spans="1:9" ht="15.75" thickBot="1" x14ac:dyDescent="0.3">
      <c r="A703" s="4" t="s">
        <v>904</v>
      </c>
      <c r="B703" s="4" t="s">
        <v>82</v>
      </c>
      <c r="C703" s="4" t="s">
        <v>83</v>
      </c>
      <c r="D703" s="4" t="s">
        <v>925</v>
      </c>
      <c r="E703" s="4" t="s">
        <v>926</v>
      </c>
      <c r="F703" s="10">
        <v>32.74</v>
      </c>
      <c r="G703" s="12"/>
      <c r="H703" s="10">
        <v>33.25</v>
      </c>
      <c r="I703" s="9">
        <v>65.989999999999995</v>
      </c>
    </row>
    <row r="704" spans="1:9" ht="23.25" thickBot="1" x14ac:dyDescent="0.3">
      <c r="A704" s="4" t="s">
        <v>904</v>
      </c>
      <c r="B704" s="4" t="s">
        <v>43</v>
      </c>
      <c r="C704" s="4" t="s">
        <v>44</v>
      </c>
      <c r="D704" s="4" t="s">
        <v>915</v>
      </c>
      <c r="E704" s="4" t="s">
        <v>916</v>
      </c>
      <c r="F704" s="11"/>
      <c r="G704" s="11"/>
      <c r="H704" s="8">
        <v>121.4</v>
      </c>
      <c r="I704" s="9">
        <v>121.4</v>
      </c>
    </row>
    <row r="705" spans="1:9" ht="23.25" thickBot="1" x14ac:dyDescent="0.3">
      <c r="A705" s="4" t="s">
        <v>904</v>
      </c>
      <c r="B705" s="4" t="s">
        <v>43</v>
      </c>
      <c r="C705" s="4" t="s">
        <v>44</v>
      </c>
      <c r="D705" s="4" t="s">
        <v>927</v>
      </c>
      <c r="E705" s="4" t="s">
        <v>928</v>
      </c>
      <c r="F705" s="12"/>
      <c r="G705" s="12"/>
      <c r="H705" s="10">
        <v>18.690000000000001</v>
      </c>
      <c r="I705" s="9">
        <v>18.690000000000001</v>
      </c>
    </row>
    <row r="706" spans="1:9" ht="23.25" thickBot="1" x14ac:dyDescent="0.3">
      <c r="A706" s="4" t="s">
        <v>904</v>
      </c>
      <c r="B706" s="4" t="s">
        <v>929</v>
      </c>
      <c r="C706" s="4" t="s">
        <v>930</v>
      </c>
      <c r="D706" s="4" t="s">
        <v>919</v>
      </c>
      <c r="E706" s="4" t="s">
        <v>920</v>
      </c>
      <c r="F706" s="8">
        <v>31476.79</v>
      </c>
      <c r="G706" s="8">
        <v>30514.15</v>
      </c>
      <c r="H706" s="8">
        <v>36781.599999999999</v>
      </c>
      <c r="I706" s="9">
        <v>98772.54</v>
      </c>
    </row>
    <row r="707" spans="1:9" ht="15.75" thickBot="1" x14ac:dyDescent="0.3">
      <c r="A707" s="4" t="s">
        <v>904</v>
      </c>
      <c r="B707" s="4" t="s">
        <v>96</v>
      </c>
      <c r="C707" s="4" t="s">
        <v>97</v>
      </c>
      <c r="D707" s="4" t="s">
        <v>925</v>
      </c>
      <c r="E707" s="4" t="s">
        <v>926</v>
      </c>
      <c r="F707" s="10">
        <v>750</v>
      </c>
      <c r="G707" s="10">
        <v>750</v>
      </c>
      <c r="H707" s="10">
        <v>750</v>
      </c>
      <c r="I707" s="9">
        <v>2250</v>
      </c>
    </row>
    <row r="708" spans="1:9" ht="15.75" thickBot="1" x14ac:dyDescent="0.3">
      <c r="A708" s="4" t="s">
        <v>904</v>
      </c>
      <c r="B708" s="4" t="s">
        <v>547</v>
      </c>
      <c r="C708" s="4" t="s">
        <v>548</v>
      </c>
      <c r="D708" s="4" t="s">
        <v>931</v>
      </c>
      <c r="E708" s="4" t="s">
        <v>932</v>
      </c>
      <c r="F708" s="15">
        <v>0</v>
      </c>
      <c r="G708" s="11"/>
      <c r="H708" s="11"/>
      <c r="I708" s="14">
        <v>0</v>
      </c>
    </row>
    <row r="709" spans="1:9" ht="23.25" thickBot="1" x14ac:dyDescent="0.3">
      <c r="A709" s="4" t="s">
        <v>904</v>
      </c>
      <c r="B709" s="4" t="s">
        <v>151</v>
      </c>
      <c r="C709" s="4" t="s">
        <v>152</v>
      </c>
      <c r="D709" s="4" t="s">
        <v>915</v>
      </c>
      <c r="E709" s="4" t="s">
        <v>916</v>
      </c>
      <c r="F709" s="10">
        <v>55985.7</v>
      </c>
      <c r="G709" s="10">
        <v>53151.69</v>
      </c>
      <c r="H709" s="10">
        <v>-8088.63</v>
      </c>
      <c r="I709" s="9">
        <v>101048.76</v>
      </c>
    </row>
    <row r="710" spans="1:9" ht="15.75" thickBot="1" x14ac:dyDescent="0.3">
      <c r="A710" s="4" t="s">
        <v>904</v>
      </c>
      <c r="B710" s="4" t="s">
        <v>151</v>
      </c>
      <c r="C710" s="4" t="s">
        <v>152</v>
      </c>
      <c r="D710" s="4" t="s">
        <v>931</v>
      </c>
      <c r="E710" s="4" t="s">
        <v>932</v>
      </c>
      <c r="F710" s="8">
        <v>4035.64</v>
      </c>
      <c r="G710" s="8">
        <v>5322.46</v>
      </c>
      <c r="H710" s="8">
        <v>8316.7199999999993</v>
      </c>
      <c r="I710" s="9">
        <v>17674.82</v>
      </c>
    </row>
    <row r="711" spans="1:9" ht="23.25" thickBot="1" x14ac:dyDescent="0.3">
      <c r="A711" s="4" t="s">
        <v>904</v>
      </c>
      <c r="B711" s="4" t="s">
        <v>151</v>
      </c>
      <c r="C711" s="4" t="s">
        <v>152</v>
      </c>
      <c r="D711" s="4" t="s">
        <v>933</v>
      </c>
      <c r="E711" s="4" t="s">
        <v>934</v>
      </c>
      <c r="F711" s="10">
        <v>960.15</v>
      </c>
      <c r="G711" s="10">
        <v>101.24</v>
      </c>
      <c r="H711" s="10">
        <v>-519.92999999999995</v>
      </c>
      <c r="I711" s="9">
        <v>541.46</v>
      </c>
    </row>
    <row r="712" spans="1:9" ht="23.25" thickBot="1" x14ac:dyDescent="0.3">
      <c r="A712" s="4" t="s">
        <v>904</v>
      </c>
      <c r="B712" s="4" t="s">
        <v>151</v>
      </c>
      <c r="C712" s="4" t="s">
        <v>152</v>
      </c>
      <c r="D712" s="4" t="s">
        <v>935</v>
      </c>
      <c r="E712" s="4" t="s">
        <v>936</v>
      </c>
      <c r="F712" s="8">
        <v>1641.56</v>
      </c>
      <c r="G712" s="8">
        <v>1554.24</v>
      </c>
      <c r="H712" s="8">
        <v>1594.23</v>
      </c>
      <c r="I712" s="9">
        <v>4790.03</v>
      </c>
    </row>
    <row r="713" spans="1:9" ht="15.75" thickBot="1" x14ac:dyDescent="0.3">
      <c r="A713" s="4" t="s">
        <v>904</v>
      </c>
      <c r="B713" s="4" t="s">
        <v>151</v>
      </c>
      <c r="C713" s="4" t="s">
        <v>152</v>
      </c>
      <c r="D713" s="4" t="s">
        <v>937</v>
      </c>
      <c r="E713" s="4" t="s">
        <v>938</v>
      </c>
      <c r="F713" s="10">
        <v>30515.919999999998</v>
      </c>
      <c r="G713" s="10">
        <v>-1889.01</v>
      </c>
      <c r="H713" s="10">
        <v>29045.16</v>
      </c>
      <c r="I713" s="9">
        <v>57672.07</v>
      </c>
    </row>
    <row r="714" spans="1:9" ht="23.25" thickBot="1" x14ac:dyDescent="0.3">
      <c r="A714" s="4" t="s">
        <v>904</v>
      </c>
      <c r="B714" s="4" t="s">
        <v>151</v>
      </c>
      <c r="C714" s="4" t="s">
        <v>152</v>
      </c>
      <c r="D714" s="4" t="s">
        <v>939</v>
      </c>
      <c r="E714" s="4" t="s">
        <v>940</v>
      </c>
      <c r="F714" s="11"/>
      <c r="G714" s="8">
        <v>1703.43</v>
      </c>
      <c r="H714" s="11"/>
      <c r="I714" s="9">
        <v>1703.43</v>
      </c>
    </row>
    <row r="715" spans="1:9" ht="23.25" thickBot="1" x14ac:dyDescent="0.3">
      <c r="A715" s="4" t="s">
        <v>904</v>
      </c>
      <c r="B715" s="4" t="s">
        <v>151</v>
      </c>
      <c r="C715" s="4" t="s">
        <v>152</v>
      </c>
      <c r="D715" s="4" t="s">
        <v>941</v>
      </c>
      <c r="E715" s="4" t="s">
        <v>942</v>
      </c>
      <c r="F715" s="10">
        <v>1182.49</v>
      </c>
      <c r="G715" s="10">
        <v>1001.53</v>
      </c>
      <c r="H715" s="10">
        <v>4033.63</v>
      </c>
      <c r="I715" s="9">
        <v>6217.65</v>
      </c>
    </row>
    <row r="716" spans="1:9" ht="23.25" thickBot="1" x14ac:dyDescent="0.3">
      <c r="A716" s="4" t="s">
        <v>904</v>
      </c>
      <c r="B716" s="4" t="s">
        <v>151</v>
      </c>
      <c r="C716" s="4" t="s">
        <v>152</v>
      </c>
      <c r="D716" s="4" t="s">
        <v>943</v>
      </c>
      <c r="E716" s="4" t="s">
        <v>944</v>
      </c>
      <c r="F716" s="8">
        <v>2930.53</v>
      </c>
      <c r="G716" s="8">
        <v>446.81</v>
      </c>
      <c r="H716" s="8">
        <v>794.66</v>
      </c>
      <c r="I716" s="9">
        <v>4172</v>
      </c>
    </row>
    <row r="717" spans="1:9" ht="23.25" thickBot="1" x14ac:dyDescent="0.3">
      <c r="A717" s="4" t="s">
        <v>904</v>
      </c>
      <c r="B717" s="4" t="s">
        <v>151</v>
      </c>
      <c r="C717" s="4" t="s">
        <v>152</v>
      </c>
      <c r="D717" s="4" t="s">
        <v>945</v>
      </c>
      <c r="E717" s="4" t="s">
        <v>946</v>
      </c>
      <c r="F717" s="10">
        <v>1.83</v>
      </c>
      <c r="G717" s="12"/>
      <c r="H717" s="10">
        <v>3.66</v>
      </c>
      <c r="I717" s="9">
        <v>5.49</v>
      </c>
    </row>
    <row r="718" spans="1:9" ht="23.25" thickBot="1" x14ac:dyDescent="0.3">
      <c r="A718" s="4" t="s">
        <v>904</v>
      </c>
      <c r="B718" s="4" t="s">
        <v>151</v>
      </c>
      <c r="C718" s="4" t="s">
        <v>152</v>
      </c>
      <c r="D718" s="4" t="s">
        <v>909</v>
      </c>
      <c r="E718" s="4" t="s">
        <v>910</v>
      </c>
      <c r="F718" s="8">
        <v>405.32</v>
      </c>
      <c r="G718" s="8">
        <v>390.52</v>
      </c>
      <c r="H718" s="8">
        <v>386.84</v>
      </c>
      <c r="I718" s="9">
        <v>1182.68</v>
      </c>
    </row>
    <row r="719" spans="1:9" ht="23.25" thickBot="1" x14ac:dyDescent="0.3">
      <c r="A719" s="4" t="s">
        <v>904</v>
      </c>
      <c r="B719" s="4" t="s">
        <v>151</v>
      </c>
      <c r="C719" s="4" t="s">
        <v>152</v>
      </c>
      <c r="D719" s="4" t="s">
        <v>947</v>
      </c>
      <c r="E719" s="4" t="s">
        <v>948</v>
      </c>
      <c r="F719" s="10">
        <v>6186.23</v>
      </c>
      <c r="G719" s="10">
        <v>5279.07</v>
      </c>
      <c r="H719" s="10">
        <v>5318.09</v>
      </c>
      <c r="I719" s="9">
        <v>16783.39</v>
      </c>
    </row>
    <row r="720" spans="1:9" ht="15.75" thickBot="1" x14ac:dyDescent="0.3">
      <c r="A720" s="4" t="s">
        <v>904</v>
      </c>
      <c r="B720" s="4" t="s">
        <v>549</v>
      </c>
      <c r="C720" s="4" t="s">
        <v>550</v>
      </c>
      <c r="D720" s="4" t="s">
        <v>931</v>
      </c>
      <c r="E720" s="4" t="s">
        <v>932</v>
      </c>
      <c r="F720" s="8">
        <v>2229.9899999999998</v>
      </c>
      <c r="G720" s="8">
        <v>4696.55</v>
      </c>
      <c r="H720" s="8">
        <v>5498.71</v>
      </c>
      <c r="I720" s="9">
        <v>12425.25</v>
      </c>
    </row>
    <row r="721" spans="1:9" ht="15.75" thickBot="1" x14ac:dyDescent="0.3">
      <c r="A721" s="4" t="s">
        <v>904</v>
      </c>
      <c r="B721" s="4" t="s">
        <v>949</v>
      </c>
      <c r="C721" s="4" t="s">
        <v>950</v>
      </c>
      <c r="D721" s="4" t="s">
        <v>931</v>
      </c>
      <c r="E721" s="4" t="s">
        <v>932</v>
      </c>
      <c r="F721" s="10">
        <v>1789.84</v>
      </c>
      <c r="G721" s="10">
        <v>1116.73</v>
      </c>
      <c r="H721" s="10">
        <v>2304.59</v>
      </c>
      <c r="I721" s="9">
        <v>5211.16</v>
      </c>
    </row>
    <row r="722" spans="1:9" ht="15.75" thickBot="1" x14ac:dyDescent="0.3">
      <c r="A722" s="4" t="s">
        <v>904</v>
      </c>
      <c r="B722" s="4" t="s">
        <v>153</v>
      </c>
      <c r="C722" s="4" t="s">
        <v>154</v>
      </c>
      <c r="D722" s="4" t="s">
        <v>931</v>
      </c>
      <c r="E722" s="4" t="s">
        <v>932</v>
      </c>
      <c r="F722" s="8">
        <v>1077.48</v>
      </c>
      <c r="G722" s="8">
        <v>1273.44</v>
      </c>
      <c r="H722" s="8">
        <v>1945.8</v>
      </c>
      <c r="I722" s="9">
        <v>4296.72</v>
      </c>
    </row>
    <row r="723" spans="1:9" ht="15.75" thickBot="1" x14ac:dyDescent="0.3">
      <c r="A723" s="4" t="s">
        <v>904</v>
      </c>
      <c r="B723" s="4" t="s">
        <v>951</v>
      </c>
      <c r="C723" s="4" t="s">
        <v>952</v>
      </c>
      <c r="D723" s="4" t="s">
        <v>931</v>
      </c>
      <c r="E723" s="4" t="s">
        <v>932</v>
      </c>
      <c r="F723" s="10">
        <v>3546.02</v>
      </c>
      <c r="G723" s="10">
        <v>2368.0700000000002</v>
      </c>
      <c r="H723" s="10">
        <v>1972.79</v>
      </c>
      <c r="I723" s="9">
        <v>7886.88</v>
      </c>
    </row>
    <row r="724" spans="1:9" ht="15.75" thickBot="1" x14ac:dyDescent="0.3">
      <c r="A724" s="4" t="s">
        <v>904</v>
      </c>
      <c r="B724" s="4" t="s">
        <v>953</v>
      </c>
      <c r="C724" s="4" t="s">
        <v>954</v>
      </c>
      <c r="D724" s="4" t="s">
        <v>931</v>
      </c>
      <c r="E724" s="4" t="s">
        <v>932</v>
      </c>
      <c r="F724" s="8">
        <v>65089.4</v>
      </c>
      <c r="G724" s="8">
        <v>57519.63</v>
      </c>
      <c r="H724" s="8">
        <v>53609.120000000003</v>
      </c>
      <c r="I724" s="9">
        <v>176218.15</v>
      </c>
    </row>
    <row r="725" spans="1:9" ht="15.75" thickBot="1" x14ac:dyDescent="0.3">
      <c r="A725" s="4" t="s">
        <v>904</v>
      </c>
      <c r="B725" s="4" t="s">
        <v>551</v>
      </c>
      <c r="C725" s="4" t="s">
        <v>552</v>
      </c>
      <c r="D725" s="4" t="s">
        <v>931</v>
      </c>
      <c r="E725" s="4" t="s">
        <v>932</v>
      </c>
      <c r="F725" s="10">
        <v>4348.42</v>
      </c>
      <c r="G725" s="10">
        <v>6192.04</v>
      </c>
      <c r="H725" s="10">
        <v>3962.67</v>
      </c>
      <c r="I725" s="9">
        <v>14503.13</v>
      </c>
    </row>
    <row r="726" spans="1:9" ht="15.75" thickBot="1" x14ac:dyDescent="0.3">
      <c r="A726" s="4" t="s">
        <v>904</v>
      </c>
      <c r="B726" s="4" t="s">
        <v>955</v>
      </c>
      <c r="C726" s="4" t="s">
        <v>956</v>
      </c>
      <c r="D726" s="4" t="s">
        <v>931</v>
      </c>
      <c r="E726" s="4" t="s">
        <v>932</v>
      </c>
      <c r="F726" s="8">
        <v>5466.92</v>
      </c>
      <c r="G726" s="8">
        <v>16459.77</v>
      </c>
      <c r="H726" s="8">
        <v>9347.2999999999993</v>
      </c>
      <c r="I726" s="9">
        <v>31273.99</v>
      </c>
    </row>
    <row r="727" spans="1:9" ht="15.75" thickBot="1" x14ac:dyDescent="0.3">
      <c r="A727" s="4" t="s">
        <v>904</v>
      </c>
      <c r="B727" s="4" t="s">
        <v>553</v>
      </c>
      <c r="C727" s="4" t="s">
        <v>554</v>
      </c>
      <c r="D727" s="4" t="s">
        <v>931</v>
      </c>
      <c r="E727" s="4" t="s">
        <v>932</v>
      </c>
      <c r="F727" s="10">
        <v>3296.44</v>
      </c>
      <c r="G727" s="10">
        <v>5549.22</v>
      </c>
      <c r="H727" s="10">
        <v>2107.3000000000002</v>
      </c>
      <c r="I727" s="9">
        <v>10952.96</v>
      </c>
    </row>
    <row r="728" spans="1:9" ht="15.75" thickBot="1" x14ac:dyDescent="0.3">
      <c r="A728" s="4" t="s">
        <v>904</v>
      </c>
      <c r="B728" s="4" t="s">
        <v>555</v>
      </c>
      <c r="C728" s="4" t="s">
        <v>556</v>
      </c>
      <c r="D728" s="4" t="s">
        <v>931</v>
      </c>
      <c r="E728" s="4" t="s">
        <v>932</v>
      </c>
      <c r="F728" s="8">
        <v>675.57</v>
      </c>
      <c r="G728" s="8">
        <v>4779.83</v>
      </c>
      <c r="H728" s="8">
        <v>5310.92</v>
      </c>
      <c r="I728" s="9">
        <v>10766.32</v>
      </c>
    </row>
    <row r="729" spans="1:9" ht="15.75" thickBot="1" x14ac:dyDescent="0.3">
      <c r="A729" s="4" t="s">
        <v>904</v>
      </c>
      <c r="B729" s="4" t="s">
        <v>557</v>
      </c>
      <c r="C729" s="4" t="s">
        <v>558</v>
      </c>
      <c r="D729" s="4" t="s">
        <v>931</v>
      </c>
      <c r="E729" s="4" t="s">
        <v>932</v>
      </c>
      <c r="F729" s="10">
        <v>1807.66</v>
      </c>
      <c r="G729" s="10">
        <v>3834.17</v>
      </c>
      <c r="H729" s="10">
        <v>2803.62</v>
      </c>
      <c r="I729" s="9">
        <v>8445.4500000000007</v>
      </c>
    </row>
    <row r="730" spans="1:9" ht="15.75" thickBot="1" x14ac:dyDescent="0.3">
      <c r="A730" s="4" t="s">
        <v>904</v>
      </c>
      <c r="B730" s="4" t="s">
        <v>957</v>
      </c>
      <c r="C730" s="4" t="s">
        <v>958</v>
      </c>
      <c r="D730" s="4" t="s">
        <v>931</v>
      </c>
      <c r="E730" s="4" t="s">
        <v>932</v>
      </c>
      <c r="F730" s="8">
        <v>4155.6099999999997</v>
      </c>
      <c r="G730" s="8">
        <v>3991.72</v>
      </c>
      <c r="H730" s="8">
        <v>3887.79</v>
      </c>
      <c r="I730" s="9">
        <v>12035.12</v>
      </c>
    </row>
    <row r="731" spans="1:9" ht="15.75" thickBot="1" x14ac:dyDescent="0.3">
      <c r="A731" s="4" t="s">
        <v>904</v>
      </c>
      <c r="B731" s="4" t="s">
        <v>957</v>
      </c>
      <c r="C731" s="4" t="s">
        <v>958</v>
      </c>
      <c r="D731" s="4" t="s">
        <v>937</v>
      </c>
      <c r="E731" s="4" t="s">
        <v>938</v>
      </c>
      <c r="F731" s="10">
        <v>652.1</v>
      </c>
      <c r="G731" s="12"/>
      <c r="H731" s="12"/>
      <c r="I731" s="9">
        <v>652.1</v>
      </c>
    </row>
    <row r="732" spans="1:9" ht="15.75" thickBot="1" x14ac:dyDescent="0.3">
      <c r="A732" s="4" t="s">
        <v>904</v>
      </c>
      <c r="B732" s="4" t="s">
        <v>959</v>
      </c>
      <c r="C732" s="4" t="s">
        <v>960</v>
      </c>
      <c r="D732" s="4" t="s">
        <v>931</v>
      </c>
      <c r="E732" s="4" t="s">
        <v>932</v>
      </c>
      <c r="F732" s="11"/>
      <c r="G732" s="8">
        <v>7176.25</v>
      </c>
      <c r="H732" s="8">
        <v>450</v>
      </c>
      <c r="I732" s="9">
        <v>7626.25</v>
      </c>
    </row>
    <row r="733" spans="1:9" ht="15.75" thickBot="1" x14ac:dyDescent="0.3">
      <c r="A733" s="4" t="s">
        <v>904</v>
      </c>
      <c r="B733" s="4" t="s">
        <v>225</v>
      </c>
      <c r="C733" s="4" t="s">
        <v>226</v>
      </c>
      <c r="D733" s="4" t="s">
        <v>931</v>
      </c>
      <c r="E733" s="4" t="s">
        <v>932</v>
      </c>
      <c r="F733" s="10">
        <v>1795.24</v>
      </c>
      <c r="G733" s="10">
        <v>923.03</v>
      </c>
      <c r="H733" s="10">
        <v>1511.86</v>
      </c>
      <c r="I733" s="9">
        <v>4230.13</v>
      </c>
    </row>
    <row r="734" spans="1:9" ht="15.75" thickBot="1" x14ac:dyDescent="0.3">
      <c r="A734" s="4" t="s">
        <v>904</v>
      </c>
      <c r="B734" s="4" t="s">
        <v>961</v>
      </c>
      <c r="C734" s="4" t="s">
        <v>962</v>
      </c>
      <c r="D734" s="4" t="s">
        <v>931</v>
      </c>
      <c r="E734" s="4" t="s">
        <v>932</v>
      </c>
      <c r="F734" s="8">
        <v>2625</v>
      </c>
      <c r="G734" s="8">
        <v>1708.42</v>
      </c>
      <c r="H734" s="8">
        <v>4763.08</v>
      </c>
      <c r="I734" s="9">
        <v>9096.5</v>
      </c>
    </row>
    <row r="735" spans="1:9" ht="15.75" thickBot="1" x14ac:dyDescent="0.3">
      <c r="A735" s="4" t="s">
        <v>904</v>
      </c>
      <c r="B735" s="4" t="s">
        <v>963</v>
      </c>
      <c r="C735" s="4" t="s">
        <v>964</v>
      </c>
      <c r="D735" s="4" t="s">
        <v>931</v>
      </c>
      <c r="E735" s="4" t="s">
        <v>932</v>
      </c>
      <c r="F735" s="10">
        <v>6010.82</v>
      </c>
      <c r="G735" s="10">
        <v>347.16</v>
      </c>
      <c r="H735" s="10">
        <v>1273.82</v>
      </c>
      <c r="I735" s="9">
        <v>7631.8</v>
      </c>
    </row>
    <row r="736" spans="1:9" ht="15.75" thickBot="1" x14ac:dyDescent="0.3">
      <c r="A736" s="4" t="s">
        <v>904</v>
      </c>
      <c r="B736" s="4" t="s">
        <v>965</v>
      </c>
      <c r="C736" s="4" t="s">
        <v>966</v>
      </c>
      <c r="D736" s="4" t="s">
        <v>931</v>
      </c>
      <c r="E736" s="4" t="s">
        <v>932</v>
      </c>
      <c r="F736" s="8">
        <v>3246.85</v>
      </c>
      <c r="G736" s="8">
        <v>5130.6899999999996</v>
      </c>
      <c r="H736" s="8">
        <v>4858.8599999999997</v>
      </c>
      <c r="I736" s="9">
        <v>13236.4</v>
      </c>
    </row>
    <row r="737" spans="1:9" ht="23.25" thickBot="1" x14ac:dyDescent="0.3">
      <c r="A737" s="4" t="s">
        <v>904</v>
      </c>
      <c r="B737" s="4" t="s">
        <v>965</v>
      </c>
      <c r="C737" s="4" t="s">
        <v>966</v>
      </c>
      <c r="D737" s="4" t="s">
        <v>943</v>
      </c>
      <c r="E737" s="4" t="s">
        <v>944</v>
      </c>
      <c r="F737" s="12"/>
      <c r="G737" s="10">
        <v>534.83000000000004</v>
      </c>
      <c r="H737" s="12"/>
      <c r="I737" s="9">
        <v>534.83000000000004</v>
      </c>
    </row>
    <row r="738" spans="1:9" ht="23.25" thickBot="1" x14ac:dyDescent="0.3">
      <c r="A738" s="4" t="s">
        <v>904</v>
      </c>
      <c r="B738" s="4" t="s">
        <v>138</v>
      </c>
      <c r="C738" s="4" t="s">
        <v>139</v>
      </c>
      <c r="D738" s="4" t="s">
        <v>967</v>
      </c>
      <c r="E738" s="4" t="s">
        <v>968</v>
      </c>
      <c r="F738" s="8">
        <v>1574.27</v>
      </c>
      <c r="G738" s="8">
        <v>1472.27</v>
      </c>
      <c r="H738" s="8">
        <v>1562.43</v>
      </c>
      <c r="I738" s="9">
        <v>4608.97</v>
      </c>
    </row>
    <row r="739" spans="1:9" ht="23.25" thickBot="1" x14ac:dyDescent="0.3">
      <c r="A739" s="4" t="s">
        <v>904</v>
      </c>
      <c r="B739" s="4" t="s">
        <v>969</v>
      </c>
      <c r="C739" s="4" t="s">
        <v>970</v>
      </c>
      <c r="D739" s="4" t="s">
        <v>919</v>
      </c>
      <c r="E739" s="4" t="s">
        <v>920</v>
      </c>
      <c r="F739" s="10">
        <v>46715.07</v>
      </c>
      <c r="G739" s="10">
        <v>54900.35</v>
      </c>
      <c r="H739" s="10">
        <v>47127.34</v>
      </c>
      <c r="I739" s="9">
        <v>148742.76</v>
      </c>
    </row>
    <row r="740" spans="1:9" ht="23.25" thickBot="1" x14ac:dyDescent="0.3">
      <c r="A740" s="4" t="s">
        <v>904</v>
      </c>
      <c r="B740" s="4" t="s">
        <v>663</v>
      </c>
      <c r="C740" s="4" t="s">
        <v>664</v>
      </c>
      <c r="D740" s="4" t="s">
        <v>915</v>
      </c>
      <c r="E740" s="4" t="s">
        <v>916</v>
      </c>
      <c r="F740" s="8">
        <v>218.09</v>
      </c>
      <c r="G740" s="8">
        <v>112.99</v>
      </c>
      <c r="H740" s="8">
        <v>80.88</v>
      </c>
      <c r="I740" s="9">
        <v>411.96</v>
      </c>
    </row>
  </sheetData>
  <mergeCells count="2">
    <mergeCell ref="A3:D4"/>
    <mergeCell ref="B5:C5"/>
  </mergeCells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view="pageLayout" zoomScaleNormal="100" workbookViewId="0">
      <selection activeCell="F6" sqref="F6:H740"/>
    </sheetView>
  </sheetViews>
  <sheetFormatPr defaultRowHeight="15" x14ac:dyDescent="0.25"/>
  <cols>
    <col min="2" max="2" width="53.85546875" bestFit="1" customWidth="1"/>
    <col min="3" max="3" width="49" bestFit="1" customWidth="1"/>
  </cols>
  <sheetData>
    <row r="1" spans="1:3" ht="15.75" thickBot="1" x14ac:dyDescent="0.3"/>
    <row r="2" spans="1:3" ht="15.75" thickBot="1" x14ac:dyDescent="0.3">
      <c r="A2" s="45"/>
      <c r="B2" s="82" t="s">
        <v>6981</v>
      </c>
      <c r="C2" s="83" t="s">
        <v>6982</v>
      </c>
    </row>
    <row r="4" spans="1:3" x14ac:dyDescent="0.25">
      <c r="A4" s="45" t="s">
        <v>11</v>
      </c>
      <c r="B4" s="45" t="s">
        <v>6983</v>
      </c>
      <c r="C4" s="45" t="s">
        <v>6984</v>
      </c>
    </row>
    <row r="5" spans="1:3" x14ac:dyDescent="0.25">
      <c r="A5" s="45" t="s">
        <v>28</v>
      </c>
      <c r="B5" s="45" t="s">
        <v>6985</v>
      </c>
      <c r="C5" s="45" t="s">
        <v>6986</v>
      </c>
    </row>
    <row r="6" spans="1:3" x14ac:dyDescent="0.25">
      <c r="A6" s="45" t="s">
        <v>6987</v>
      </c>
      <c r="B6" s="45" t="s">
        <v>6988</v>
      </c>
      <c r="C6" s="45" t="s">
        <v>6989</v>
      </c>
    </row>
    <row r="7" spans="1:3" x14ac:dyDescent="0.25">
      <c r="A7" s="45" t="s">
        <v>34</v>
      </c>
      <c r="B7" s="45" t="s">
        <v>6990</v>
      </c>
      <c r="C7" s="45" t="s">
        <v>6991</v>
      </c>
    </row>
    <row r="8" spans="1:3" x14ac:dyDescent="0.25">
      <c r="A8" s="45" t="s">
        <v>45</v>
      </c>
      <c r="B8" s="45" t="s">
        <v>6992</v>
      </c>
      <c r="C8" s="45" t="s">
        <v>6993</v>
      </c>
    </row>
    <row r="9" spans="1:3" x14ac:dyDescent="0.25">
      <c r="A9" s="45" t="s">
        <v>48</v>
      </c>
      <c r="B9" s="45" t="s">
        <v>6994</v>
      </c>
      <c r="C9" s="45" t="s">
        <v>6995</v>
      </c>
    </row>
    <row r="10" spans="1:3" x14ac:dyDescent="0.25">
      <c r="A10" s="84" t="s">
        <v>51</v>
      </c>
      <c r="B10" s="45" t="s">
        <v>6996</v>
      </c>
      <c r="C10" s="45" t="s">
        <v>6997</v>
      </c>
    </row>
    <row r="11" spans="1:3" x14ac:dyDescent="0.25">
      <c r="A11" s="45" t="s">
        <v>54</v>
      </c>
      <c r="B11" s="45" t="s">
        <v>6998</v>
      </c>
      <c r="C11" s="45" t="s">
        <v>6999</v>
      </c>
    </row>
    <row r="12" spans="1:3" x14ac:dyDescent="0.25">
      <c r="A12" s="45" t="s">
        <v>57</v>
      </c>
      <c r="B12" s="45" t="s">
        <v>7000</v>
      </c>
      <c r="C12" s="45" t="s">
        <v>7001</v>
      </c>
    </row>
    <row r="13" spans="1:3" x14ac:dyDescent="0.25">
      <c r="A13" s="45" t="s">
        <v>7002</v>
      </c>
      <c r="B13" s="45" t="s">
        <v>7003</v>
      </c>
      <c r="C13" s="45" t="s">
        <v>7004</v>
      </c>
    </row>
    <row r="14" spans="1:3" x14ac:dyDescent="0.25">
      <c r="A14" s="45" t="s">
        <v>72</v>
      </c>
      <c r="B14" s="45" t="s">
        <v>7005</v>
      </c>
      <c r="C14" s="45" t="s">
        <v>7006</v>
      </c>
    </row>
    <row r="15" spans="1:3" x14ac:dyDescent="0.25">
      <c r="A15" s="45" t="s">
        <v>79</v>
      </c>
      <c r="B15" s="45" t="s">
        <v>7007</v>
      </c>
      <c r="C15" s="45" t="s">
        <v>7008</v>
      </c>
    </row>
    <row r="16" spans="1:3" x14ac:dyDescent="0.25">
      <c r="A16" s="45" t="s">
        <v>98</v>
      </c>
      <c r="B16" s="45" t="s">
        <v>7009</v>
      </c>
      <c r="C16" s="45" t="s">
        <v>7010</v>
      </c>
    </row>
    <row r="17" spans="1:3" x14ac:dyDescent="0.25">
      <c r="A17" s="45" t="s">
        <v>103</v>
      </c>
      <c r="B17" s="45" t="s">
        <v>7011</v>
      </c>
      <c r="C17" s="45" t="s">
        <v>7012</v>
      </c>
    </row>
    <row r="18" spans="1:3" x14ac:dyDescent="0.25">
      <c r="A18" s="45" t="s">
        <v>110</v>
      </c>
      <c r="B18" s="45" t="s">
        <v>7013</v>
      </c>
      <c r="C18" s="45" t="s">
        <v>7014</v>
      </c>
    </row>
    <row r="19" spans="1:3" x14ac:dyDescent="0.25">
      <c r="A19" s="45" t="s">
        <v>142</v>
      </c>
      <c r="B19" s="45" t="s">
        <v>7015</v>
      </c>
      <c r="C19" s="45" t="s">
        <v>7016</v>
      </c>
    </row>
    <row r="20" spans="1:3" x14ac:dyDescent="0.25">
      <c r="A20" s="45" t="s">
        <v>155</v>
      </c>
      <c r="B20" s="45" t="s">
        <v>7017</v>
      </c>
      <c r="C20" s="45" t="s">
        <v>7018</v>
      </c>
    </row>
    <row r="21" spans="1:3" x14ac:dyDescent="0.25">
      <c r="A21" s="45" t="s">
        <v>168</v>
      </c>
      <c r="B21" s="45" t="s">
        <v>7019</v>
      </c>
      <c r="C21" s="45" t="s">
        <v>7020</v>
      </c>
    </row>
    <row r="22" spans="1:3" x14ac:dyDescent="0.25">
      <c r="A22" s="45" t="s">
        <v>183</v>
      </c>
      <c r="B22" s="45" t="s">
        <v>7021</v>
      </c>
      <c r="C22" s="45" t="s">
        <v>7022</v>
      </c>
    </row>
    <row r="23" spans="1:3" x14ac:dyDescent="0.25">
      <c r="A23" s="45" t="s">
        <v>199</v>
      </c>
      <c r="B23" s="45" t="s">
        <v>7023</v>
      </c>
      <c r="C23" s="45" t="s">
        <v>7024</v>
      </c>
    </row>
    <row r="24" spans="1:3" x14ac:dyDescent="0.25">
      <c r="A24" s="45" t="s">
        <v>224</v>
      </c>
      <c r="B24" s="45" t="s">
        <v>7025</v>
      </c>
      <c r="C24" s="45" t="s">
        <v>7026</v>
      </c>
    </row>
    <row r="25" spans="1:3" x14ac:dyDescent="0.25">
      <c r="A25" s="45" t="s">
        <v>231</v>
      </c>
      <c r="B25" s="45" t="s">
        <v>7027</v>
      </c>
      <c r="C25" s="45" t="s">
        <v>7028</v>
      </c>
    </row>
    <row r="26" spans="1:3" x14ac:dyDescent="0.25">
      <c r="A26" s="45" t="s">
        <v>251</v>
      </c>
      <c r="B26" s="45" t="s">
        <v>7029</v>
      </c>
      <c r="C26" s="45" t="s">
        <v>7030</v>
      </c>
    </row>
    <row r="27" spans="1:3" x14ac:dyDescent="0.25">
      <c r="A27" s="45" t="s">
        <v>272</v>
      </c>
      <c r="B27" s="45" t="s">
        <v>7031</v>
      </c>
      <c r="C27" s="45" t="s">
        <v>7032</v>
      </c>
    </row>
    <row r="28" spans="1:3" x14ac:dyDescent="0.25">
      <c r="A28" s="45" t="s">
        <v>287</v>
      </c>
      <c r="B28" s="45" t="s">
        <v>7033</v>
      </c>
      <c r="C28" s="45" t="s">
        <v>7034</v>
      </c>
    </row>
    <row r="29" spans="1:3" x14ac:dyDescent="0.25">
      <c r="A29" s="45" t="s">
        <v>292</v>
      </c>
      <c r="B29" s="45" t="s">
        <v>7035</v>
      </c>
      <c r="C29" s="45" t="s">
        <v>7036</v>
      </c>
    </row>
    <row r="30" spans="1:3" x14ac:dyDescent="0.25">
      <c r="A30" s="45" t="s">
        <v>305</v>
      </c>
      <c r="B30" s="45" t="s">
        <v>7037</v>
      </c>
      <c r="C30" s="45" t="s">
        <v>7038</v>
      </c>
    </row>
    <row r="31" spans="1:3" x14ac:dyDescent="0.25">
      <c r="A31" s="45" t="s">
        <v>339</v>
      </c>
      <c r="B31" s="45" t="s">
        <v>7039</v>
      </c>
      <c r="C31" s="45" t="s">
        <v>7040</v>
      </c>
    </row>
    <row r="32" spans="1:3" x14ac:dyDescent="0.25">
      <c r="A32" s="45" t="s">
        <v>348</v>
      </c>
      <c r="B32" s="45" t="s">
        <v>7041</v>
      </c>
      <c r="C32" s="45" t="s">
        <v>7042</v>
      </c>
    </row>
    <row r="33" spans="1:3" x14ac:dyDescent="0.25">
      <c r="A33" s="45" t="s">
        <v>351</v>
      </c>
      <c r="B33" s="45" t="s">
        <v>7043</v>
      </c>
      <c r="C33" s="45" t="s">
        <v>7044</v>
      </c>
    </row>
    <row r="34" spans="1:3" x14ac:dyDescent="0.25">
      <c r="A34" s="45" t="s">
        <v>355</v>
      </c>
      <c r="B34" s="45" t="s">
        <v>7045</v>
      </c>
      <c r="C34" s="45" t="s">
        <v>7046</v>
      </c>
    </row>
    <row r="35" spans="1:3" x14ac:dyDescent="0.25">
      <c r="A35" s="45" t="s">
        <v>375</v>
      </c>
      <c r="B35" s="45" t="s">
        <v>7047</v>
      </c>
      <c r="C35" s="45" t="s">
        <v>7048</v>
      </c>
    </row>
    <row r="36" spans="1:3" x14ac:dyDescent="0.25">
      <c r="A36" s="45" t="s">
        <v>391</v>
      </c>
      <c r="B36" s="45" t="s">
        <v>7049</v>
      </c>
      <c r="C36" s="45" t="s">
        <v>7050</v>
      </c>
    </row>
    <row r="37" spans="1:3" x14ac:dyDescent="0.25">
      <c r="A37" s="45" t="s">
        <v>396</v>
      </c>
      <c r="B37" s="45" t="s">
        <v>7051</v>
      </c>
      <c r="C37" s="45" t="s">
        <v>7052</v>
      </c>
    </row>
    <row r="38" spans="1:3" x14ac:dyDescent="0.25">
      <c r="A38" s="45" t="s">
        <v>453</v>
      </c>
      <c r="B38" s="45" t="s">
        <v>7053</v>
      </c>
      <c r="C38" s="45" t="s">
        <v>7054</v>
      </c>
    </row>
    <row r="39" spans="1:3" x14ac:dyDescent="0.25">
      <c r="A39" s="45" t="s">
        <v>466</v>
      </c>
      <c r="B39" s="45" t="s">
        <v>7055</v>
      </c>
      <c r="C39" s="45" t="s">
        <v>7056</v>
      </c>
    </row>
    <row r="40" spans="1:3" x14ac:dyDescent="0.25">
      <c r="A40" s="45" t="s">
        <v>469</v>
      </c>
      <c r="B40" s="45" t="s">
        <v>7057</v>
      </c>
      <c r="C40" s="45" t="s">
        <v>7058</v>
      </c>
    </row>
    <row r="41" spans="1:3" x14ac:dyDescent="0.25">
      <c r="A41" s="45" t="s">
        <v>474</v>
      </c>
      <c r="B41" s="45" t="s">
        <v>7059</v>
      </c>
      <c r="C41" s="45" t="s">
        <v>7060</v>
      </c>
    </row>
    <row r="42" spans="1:3" x14ac:dyDescent="0.25">
      <c r="A42" s="45" t="s">
        <v>507</v>
      </c>
      <c r="B42" s="45" t="s">
        <v>7061</v>
      </c>
      <c r="C42" s="45" t="s">
        <v>7062</v>
      </c>
    </row>
    <row r="43" spans="1:3" x14ac:dyDescent="0.25">
      <c r="A43" s="45" t="s">
        <v>7063</v>
      </c>
      <c r="B43" s="45" t="s">
        <v>7064</v>
      </c>
      <c r="C43" s="45" t="s">
        <v>7065</v>
      </c>
    </row>
    <row r="44" spans="1:3" x14ac:dyDescent="0.25">
      <c r="A44" s="45" t="s">
        <v>512</v>
      </c>
      <c r="B44" s="45" t="s">
        <v>7066</v>
      </c>
      <c r="C44" s="45" t="s">
        <v>7067</v>
      </c>
    </row>
    <row r="45" spans="1:3" x14ac:dyDescent="0.25">
      <c r="A45" s="45" t="s">
        <v>800</v>
      </c>
      <c r="B45" s="45" t="s">
        <v>7068</v>
      </c>
      <c r="C45" s="45" t="s">
        <v>7069</v>
      </c>
    </row>
    <row r="46" spans="1:3" x14ac:dyDescent="0.25">
      <c r="A46" s="85" t="s">
        <v>813</v>
      </c>
      <c r="B46" s="86" t="s">
        <v>7070</v>
      </c>
      <c r="C46" s="86" t="s">
        <v>7071</v>
      </c>
    </row>
    <row r="47" spans="1:3" x14ac:dyDescent="0.25">
      <c r="A47" s="85" t="s">
        <v>818</v>
      </c>
      <c r="B47" s="86" t="s">
        <v>7072</v>
      </c>
      <c r="C47" s="86" t="s">
        <v>7073</v>
      </c>
    </row>
    <row r="48" spans="1:3" x14ac:dyDescent="0.25">
      <c r="A48" s="85" t="s">
        <v>831</v>
      </c>
      <c r="B48" s="86" t="s">
        <v>7074</v>
      </c>
      <c r="C48" s="86" t="s">
        <v>7075</v>
      </c>
    </row>
    <row r="49" spans="1:3" x14ac:dyDescent="0.25">
      <c r="A49" s="85" t="s">
        <v>878</v>
      </c>
      <c r="B49" s="86" t="s">
        <v>7076</v>
      </c>
      <c r="C49" s="86" t="s">
        <v>7077</v>
      </c>
    </row>
    <row r="50" spans="1:3" x14ac:dyDescent="0.25">
      <c r="A50" s="85" t="s">
        <v>897</v>
      </c>
      <c r="B50" s="86" t="s">
        <v>7078</v>
      </c>
      <c r="C50" s="86" t="s">
        <v>7079</v>
      </c>
    </row>
    <row r="51" spans="1:3" x14ac:dyDescent="0.25">
      <c r="A51" s="85" t="s">
        <v>904</v>
      </c>
      <c r="B51" s="86" t="s">
        <v>7080</v>
      </c>
      <c r="C51" s="86" t="s">
        <v>7081</v>
      </c>
    </row>
    <row r="52" spans="1:3" x14ac:dyDescent="0.25">
      <c r="A52" s="45"/>
      <c r="B52" s="45"/>
      <c r="C52" s="45"/>
    </row>
  </sheetData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71"/>
  <sheetViews>
    <sheetView showGridLines="0" view="pageLayout" zoomScaleNormal="100" workbookViewId="0">
      <selection activeCell="F6" sqref="F6:H740"/>
    </sheetView>
  </sheetViews>
  <sheetFormatPr defaultRowHeight="15" x14ac:dyDescent="0.25"/>
  <cols>
    <col min="1" max="1" width="42.5703125" bestFit="1" customWidth="1"/>
    <col min="2" max="2" width="12" bestFit="1" customWidth="1"/>
    <col min="3" max="3" width="9.28515625" bestFit="1" customWidth="1"/>
    <col min="5" max="5" width="14.5703125" bestFit="1" customWidth="1"/>
    <col min="6" max="6" width="15.5703125" customWidth="1"/>
    <col min="7" max="7" width="22.7109375" bestFit="1" customWidth="1"/>
    <col min="8" max="8" width="9.5703125" bestFit="1" customWidth="1"/>
  </cols>
  <sheetData>
    <row r="1" spans="1:8" ht="15.75" thickBot="1" x14ac:dyDescent="0.3">
      <c r="A1" s="75" t="s">
        <v>6973</v>
      </c>
    </row>
    <row r="2" spans="1:8" ht="15.75" thickBot="1" x14ac:dyDescent="0.3">
      <c r="A2" s="64"/>
      <c r="B2" s="65" t="s">
        <v>6964</v>
      </c>
      <c r="C2" s="66" t="s">
        <v>6965</v>
      </c>
      <c r="E2" s="16"/>
      <c r="F2" s="209" t="s">
        <v>971</v>
      </c>
      <c r="G2" s="210"/>
      <c r="H2" s="211"/>
    </row>
    <row r="3" spans="1:8" ht="15.75" thickBot="1" x14ac:dyDescent="0.3">
      <c r="A3" s="67"/>
      <c r="B3" s="68"/>
      <c r="C3" s="69"/>
      <c r="E3" s="16"/>
      <c r="F3" s="17" t="s">
        <v>972</v>
      </c>
      <c r="G3" s="18" t="s">
        <v>973</v>
      </c>
      <c r="H3" s="19" t="s">
        <v>974</v>
      </c>
    </row>
    <row r="4" spans="1:8" x14ac:dyDescent="0.25">
      <c r="A4" s="70" t="s">
        <v>4426</v>
      </c>
      <c r="B4" s="76">
        <v>0.1119</v>
      </c>
      <c r="C4" s="76">
        <v>0.8881</v>
      </c>
      <c r="E4" s="16"/>
      <c r="F4" s="20" t="s">
        <v>975</v>
      </c>
      <c r="G4" s="21" t="s">
        <v>976</v>
      </c>
      <c r="H4" s="22">
        <f>VLOOKUP(G4,$A$4:$B$28,2,FALSE)</f>
        <v>8.4599999999999995E-2</v>
      </c>
    </row>
    <row r="5" spans="1:8" x14ac:dyDescent="0.25">
      <c r="A5" s="70" t="s">
        <v>988</v>
      </c>
      <c r="B5" s="76">
        <v>0.1128</v>
      </c>
      <c r="C5" s="76">
        <v>0.88719999999999999</v>
      </c>
      <c r="E5" s="16"/>
      <c r="F5" s="23" t="s">
        <v>977</v>
      </c>
      <c r="G5" s="24" t="s">
        <v>978</v>
      </c>
      <c r="H5" s="25">
        <f t="shared" ref="H5:H68" si="0">VLOOKUP(G5,$A$4:$B$28,2,FALSE)</f>
        <v>8.4599999999999995E-2</v>
      </c>
    </row>
    <row r="6" spans="1:8" x14ac:dyDescent="0.25">
      <c r="A6" s="70" t="s">
        <v>1225</v>
      </c>
      <c r="B6" s="76">
        <v>0.1032</v>
      </c>
      <c r="C6" s="76">
        <v>0.89680000000000004</v>
      </c>
      <c r="E6" s="16"/>
      <c r="F6" s="26" t="s">
        <v>979</v>
      </c>
      <c r="G6" s="24" t="s">
        <v>978</v>
      </c>
      <c r="H6" s="25">
        <f t="shared" si="0"/>
        <v>8.4599999999999995E-2</v>
      </c>
    </row>
    <row r="7" spans="1:8" x14ac:dyDescent="0.25">
      <c r="A7" s="70" t="s">
        <v>982</v>
      </c>
      <c r="B7" s="76">
        <v>8.4099999999999994E-2</v>
      </c>
      <c r="C7" s="76">
        <v>0.91590000000000005</v>
      </c>
      <c r="E7" s="16"/>
      <c r="F7" s="23" t="s">
        <v>980</v>
      </c>
      <c r="G7" s="24" t="s">
        <v>976</v>
      </c>
      <c r="H7" s="25">
        <f t="shared" si="0"/>
        <v>8.4599999999999995E-2</v>
      </c>
    </row>
    <row r="8" spans="1:8" x14ac:dyDescent="0.25">
      <c r="A8" s="70" t="s">
        <v>3661</v>
      </c>
      <c r="B8" s="76">
        <v>0.25209999999999999</v>
      </c>
      <c r="C8" s="76">
        <v>0.74790000000000001</v>
      </c>
      <c r="E8" s="16"/>
      <c r="F8" s="27" t="s">
        <v>981</v>
      </c>
      <c r="G8" s="24" t="s">
        <v>982</v>
      </c>
      <c r="H8" s="25">
        <f t="shared" si="0"/>
        <v>8.4099999999999994E-2</v>
      </c>
    </row>
    <row r="9" spans="1:8" x14ac:dyDescent="0.25">
      <c r="A9" s="70" t="s">
        <v>1010</v>
      </c>
      <c r="B9" s="76">
        <v>0.1124</v>
      </c>
      <c r="C9" s="76">
        <v>0.88759999999999994</v>
      </c>
      <c r="E9" s="16"/>
      <c r="F9" s="28" t="s">
        <v>983</v>
      </c>
      <c r="G9" s="24" t="s">
        <v>976</v>
      </c>
      <c r="H9" s="25">
        <f t="shared" si="0"/>
        <v>8.4599999999999995E-2</v>
      </c>
    </row>
    <row r="10" spans="1:8" x14ac:dyDescent="0.25">
      <c r="A10" s="70" t="s">
        <v>6966</v>
      </c>
      <c r="B10" s="76">
        <v>0.1053</v>
      </c>
      <c r="C10" s="76">
        <v>0.89470000000000005</v>
      </c>
      <c r="E10" s="16"/>
      <c r="F10" s="27" t="s">
        <v>984</v>
      </c>
      <c r="G10" s="24" t="s">
        <v>978</v>
      </c>
      <c r="H10" s="25">
        <f t="shared" si="0"/>
        <v>8.4599999999999995E-2</v>
      </c>
    </row>
    <row r="11" spans="1:8" x14ac:dyDescent="0.25">
      <c r="A11" s="70" t="s">
        <v>1126</v>
      </c>
      <c r="B11" s="76">
        <v>0.1</v>
      </c>
      <c r="C11" s="76">
        <v>0.9</v>
      </c>
      <c r="E11" s="16"/>
      <c r="F11" s="23" t="s">
        <v>985</v>
      </c>
      <c r="G11" s="24" t="s">
        <v>976</v>
      </c>
      <c r="H11" s="25">
        <f t="shared" si="0"/>
        <v>8.4599999999999995E-2</v>
      </c>
    </row>
    <row r="12" spans="1:8" x14ac:dyDescent="0.25">
      <c r="A12" s="70" t="s">
        <v>978</v>
      </c>
      <c r="B12" s="76">
        <v>8.4599999999999995E-2</v>
      </c>
      <c r="C12" s="76">
        <v>0.91539999999999999</v>
      </c>
      <c r="E12" s="16"/>
      <c r="F12" s="23" t="s">
        <v>986</v>
      </c>
      <c r="G12" s="24" t="s">
        <v>978</v>
      </c>
      <c r="H12" s="25">
        <f t="shared" si="0"/>
        <v>8.4599999999999995E-2</v>
      </c>
    </row>
    <row r="13" spans="1:8" x14ac:dyDescent="0.25">
      <c r="A13" s="70" t="s">
        <v>1103</v>
      </c>
      <c r="B13" s="76">
        <v>9.2299999999999993E-2</v>
      </c>
      <c r="C13" s="73">
        <v>0.90769999999999995</v>
      </c>
      <c r="E13" s="16"/>
      <c r="F13" s="23" t="s">
        <v>987</v>
      </c>
      <c r="G13" s="24" t="s">
        <v>988</v>
      </c>
      <c r="H13" s="25">
        <f t="shared" si="0"/>
        <v>0.1128</v>
      </c>
    </row>
    <row r="14" spans="1:8" x14ac:dyDescent="0.25">
      <c r="A14" s="70" t="s">
        <v>6974</v>
      </c>
      <c r="B14" s="76">
        <v>0.15340000000000001</v>
      </c>
      <c r="C14" s="76">
        <v>0.84660000000000002</v>
      </c>
      <c r="E14" s="16"/>
      <c r="F14" s="23" t="s">
        <v>989</v>
      </c>
      <c r="G14" s="24" t="s">
        <v>976</v>
      </c>
      <c r="H14" s="25">
        <f t="shared" si="0"/>
        <v>8.4599999999999995E-2</v>
      </c>
    </row>
    <row r="15" spans="1:8" x14ac:dyDescent="0.25">
      <c r="A15" s="70" t="s">
        <v>6967</v>
      </c>
      <c r="B15" s="76">
        <v>0.12272</v>
      </c>
      <c r="C15" s="76">
        <v>0.87729999999999997</v>
      </c>
      <c r="E15" s="29"/>
      <c r="F15" s="23" t="s">
        <v>990</v>
      </c>
      <c r="G15" s="24" t="s">
        <v>976</v>
      </c>
      <c r="H15" s="25">
        <f t="shared" si="0"/>
        <v>8.4599999999999995E-2</v>
      </c>
    </row>
    <row r="16" spans="1:8" x14ac:dyDescent="0.25">
      <c r="A16" s="70" t="s">
        <v>6968</v>
      </c>
      <c r="B16" s="76">
        <v>0.153</v>
      </c>
      <c r="C16" s="76">
        <v>0.84699999999999998</v>
      </c>
      <c r="E16" s="29"/>
      <c r="F16" s="23" t="s">
        <v>991</v>
      </c>
      <c r="G16" s="24" t="s">
        <v>978</v>
      </c>
      <c r="H16" s="25">
        <f t="shared" si="0"/>
        <v>8.4599999999999995E-2</v>
      </c>
    </row>
    <row r="17" spans="1:8" x14ac:dyDescent="0.25">
      <c r="A17" s="70" t="s">
        <v>6430</v>
      </c>
      <c r="B17" s="71">
        <v>0.1043</v>
      </c>
      <c r="C17" s="76">
        <v>0.89569999999999994</v>
      </c>
      <c r="E17" s="29"/>
      <c r="F17" s="23" t="s">
        <v>992</v>
      </c>
      <c r="G17" s="24" t="s">
        <v>976</v>
      </c>
      <c r="H17" s="25">
        <f t="shared" si="0"/>
        <v>8.4599999999999995E-2</v>
      </c>
    </row>
    <row r="18" spans="1:8" x14ac:dyDescent="0.25">
      <c r="A18" s="70" t="s">
        <v>1135</v>
      </c>
      <c r="B18" s="71">
        <v>0.13120000000000001</v>
      </c>
      <c r="C18" s="76">
        <v>0.86880000000000002</v>
      </c>
      <c r="E18" s="29"/>
      <c r="F18" s="27" t="s">
        <v>993</v>
      </c>
      <c r="G18" s="24" t="s">
        <v>976</v>
      </c>
      <c r="H18" s="25">
        <f t="shared" si="0"/>
        <v>8.4599999999999995E-2</v>
      </c>
    </row>
    <row r="19" spans="1:8" x14ac:dyDescent="0.25">
      <c r="A19" s="72" t="s">
        <v>1087</v>
      </c>
      <c r="B19" s="71">
        <v>0.10765</v>
      </c>
      <c r="C19" s="76">
        <v>0.89234999999999998</v>
      </c>
      <c r="E19" s="29"/>
      <c r="F19" s="23" t="s">
        <v>994</v>
      </c>
      <c r="G19" s="24" t="s">
        <v>976</v>
      </c>
      <c r="H19" s="25">
        <f t="shared" si="0"/>
        <v>8.4599999999999995E-2</v>
      </c>
    </row>
    <row r="20" spans="1:8" x14ac:dyDescent="0.25">
      <c r="A20" s="67" t="s">
        <v>6050</v>
      </c>
      <c r="B20" s="73">
        <v>0.30000000000000004</v>
      </c>
      <c r="C20" s="76">
        <v>0.7</v>
      </c>
      <c r="E20" s="29"/>
      <c r="F20" s="23" t="s">
        <v>995</v>
      </c>
      <c r="G20" s="24" t="s">
        <v>976</v>
      </c>
      <c r="H20" s="25">
        <f t="shared" si="0"/>
        <v>8.4599999999999995E-2</v>
      </c>
    </row>
    <row r="21" spans="1:8" x14ac:dyDescent="0.25">
      <c r="A21" s="67" t="s">
        <v>1247</v>
      </c>
      <c r="B21" s="73">
        <v>0.12766</v>
      </c>
      <c r="C21" s="76">
        <v>0.87234</v>
      </c>
      <c r="E21" s="29"/>
      <c r="F21" s="23" t="s">
        <v>996</v>
      </c>
      <c r="G21" s="24" t="s">
        <v>976</v>
      </c>
      <c r="H21" s="25">
        <f t="shared" si="0"/>
        <v>8.4599999999999995E-2</v>
      </c>
    </row>
    <row r="22" spans="1:8" x14ac:dyDescent="0.25">
      <c r="A22" s="70" t="s">
        <v>6969</v>
      </c>
      <c r="B22" s="73">
        <v>1</v>
      </c>
      <c r="C22" s="76">
        <v>0</v>
      </c>
      <c r="E22" s="29"/>
      <c r="F22" s="23" t="s">
        <v>997</v>
      </c>
      <c r="G22" s="24" t="s">
        <v>982</v>
      </c>
      <c r="H22" s="25">
        <f t="shared" si="0"/>
        <v>8.4099999999999994E-2</v>
      </c>
    </row>
    <row r="23" spans="1:8" x14ac:dyDescent="0.25">
      <c r="A23" s="70" t="s">
        <v>6970</v>
      </c>
      <c r="B23" s="73">
        <v>0</v>
      </c>
      <c r="C23" s="76">
        <v>1</v>
      </c>
      <c r="E23" s="29"/>
      <c r="F23" s="23" t="s">
        <v>998</v>
      </c>
      <c r="G23" s="24" t="s">
        <v>976</v>
      </c>
      <c r="H23" s="25">
        <f t="shared" si="0"/>
        <v>8.4599999999999995E-2</v>
      </c>
    </row>
    <row r="24" spans="1:8" x14ac:dyDescent="0.25">
      <c r="A24" s="67" t="s">
        <v>6497</v>
      </c>
      <c r="B24" s="76">
        <v>0.1177</v>
      </c>
      <c r="C24" s="76">
        <v>0.88229999999999997</v>
      </c>
      <c r="E24" s="29"/>
      <c r="F24" s="23" t="s">
        <v>999</v>
      </c>
      <c r="G24" s="24" t="s">
        <v>978</v>
      </c>
      <c r="H24" s="25">
        <f t="shared" si="0"/>
        <v>8.4599999999999995E-2</v>
      </c>
    </row>
    <row r="25" spans="1:8" x14ac:dyDescent="0.25">
      <c r="A25" s="67" t="s">
        <v>5082</v>
      </c>
      <c r="B25" s="76">
        <v>6.5216999999999997E-2</v>
      </c>
      <c r="C25" s="76">
        <v>0.93478300000000003</v>
      </c>
      <c r="E25" s="30"/>
      <c r="F25" s="26" t="s">
        <v>1000</v>
      </c>
      <c r="G25" s="24" t="s">
        <v>976</v>
      </c>
      <c r="H25" s="25">
        <f t="shared" si="0"/>
        <v>8.4599999999999995E-2</v>
      </c>
    </row>
    <row r="26" spans="1:8" x14ac:dyDescent="0.25">
      <c r="A26" s="74" t="s">
        <v>6971</v>
      </c>
      <c r="B26" s="77">
        <v>0.1132</v>
      </c>
      <c r="C26" s="71">
        <v>0.88680000000000003</v>
      </c>
      <c r="E26" s="30"/>
      <c r="F26" s="23" t="s">
        <v>1001</v>
      </c>
      <c r="G26" s="24" t="s">
        <v>976</v>
      </c>
      <c r="H26" s="25">
        <f t="shared" si="0"/>
        <v>8.4599999999999995E-2</v>
      </c>
    </row>
    <row r="27" spans="1:8" x14ac:dyDescent="0.25">
      <c r="A27" s="74" t="s">
        <v>6972</v>
      </c>
      <c r="B27" s="76">
        <v>0.13650000000000001</v>
      </c>
      <c r="C27" s="77">
        <v>0.86349999999999993</v>
      </c>
      <c r="E27" s="30"/>
      <c r="F27" s="23" t="s">
        <v>1002</v>
      </c>
      <c r="G27" s="24" t="s">
        <v>976</v>
      </c>
      <c r="H27" s="25">
        <f t="shared" si="0"/>
        <v>8.4599999999999995E-2</v>
      </c>
    </row>
    <row r="28" spans="1:8" x14ac:dyDescent="0.25">
      <c r="A28" s="74" t="s">
        <v>4436</v>
      </c>
      <c r="B28" s="76">
        <v>1.17E-2</v>
      </c>
      <c r="C28" s="77">
        <v>0.98829999999999996</v>
      </c>
      <c r="E28" s="30"/>
      <c r="F28" s="23" t="s">
        <v>1003</v>
      </c>
      <c r="G28" s="24" t="s">
        <v>976</v>
      </c>
      <c r="H28" s="25">
        <f t="shared" si="0"/>
        <v>8.4599999999999995E-2</v>
      </c>
    </row>
    <row r="29" spans="1:8" x14ac:dyDescent="0.25">
      <c r="E29" s="30"/>
      <c r="F29" s="23" t="s">
        <v>1004</v>
      </c>
      <c r="G29" s="24" t="s">
        <v>978</v>
      </c>
      <c r="H29" s="25">
        <f t="shared" si="0"/>
        <v>8.4599999999999995E-2</v>
      </c>
    </row>
    <row r="30" spans="1:8" x14ac:dyDescent="0.25">
      <c r="E30" s="30"/>
      <c r="F30" s="23" t="s">
        <v>1005</v>
      </c>
      <c r="G30" s="24" t="s">
        <v>976</v>
      </c>
      <c r="H30" s="25">
        <f t="shared" si="0"/>
        <v>8.4599999999999995E-2</v>
      </c>
    </row>
    <row r="31" spans="1:8" x14ac:dyDescent="0.25">
      <c r="E31" s="30"/>
      <c r="F31" s="23" t="s">
        <v>1006</v>
      </c>
      <c r="G31" s="24" t="s">
        <v>976</v>
      </c>
      <c r="H31" s="25">
        <f t="shared" si="0"/>
        <v>8.4599999999999995E-2</v>
      </c>
    </row>
    <row r="32" spans="1:8" x14ac:dyDescent="0.25">
      <c r="E32" s="30"/>
      <c r="F32" s="23" t="s">
        <v>1007</v>
      </c>
      <c r="G32" s="24" t="s">
        <v>976</v>
      </c>
      <c r="H32" s="25">
        <f t="shared" si="0"/>
        <v>8.4599999999999995E-2</v>
      </c>
    </row>
    <row r="33" spans="5:8" x14ac:dyDescent="0.25">
      <c r="E33" s="30"/>
      <c r="F33" s="23" t="s">
        <v>1008</v>
      </c>
      <c r="G33" s="24" t="s">
        <v>976</v>
      </c>
      <c r="H33" s="25">
        <f t="shared" si="0"/>
        <v>8.4599999999999995E-2</v>
      </c>
    </row>
    <row r="34" spans="5:8" x14ac:dyDescent="0.25">
      <c r="E34" s="30"/>
      <c r="F34" s="23" t="s">
        <v>1009</v>
      </c>
      <c r="G34" s="24" t="s">
        <v>1010</v>
      </c>
      <c r="H34" s="25">
        <f t="shared" si="0"/>
        <v>0.1124</v>
      </c>
    </row>
    <row r="35" spans="5:8" x14ac:dyDescent="0.25">
      <c r="E35" s="30"/>
      <c r="F35" s="23" t="s">
        <v>1011</v>
      </c>
      <c r="G35" s="24" t="s">
        <v>1012</v>
      </c>
      <c r="H35" s="25">
        <f t="shared" si="0"/>
        <v>0.1119</v>
      </c>
    </row>
    <row r="36" spans="5:8" x14ac:dyDescent="0.25">
      <c r="E36" s="30"/>
      <c r="F36" s="23" t="s">
        <v>1013</v>
      </c>
      <c r="G36" s="24" t="s">
        <v>1014</v>
      </c>
      <c r="H36" s="25">
        <f t="shared" si="0"/>
        <v>0</v>
      </c>
    </row>
    <row r="37" spans="5:8" x14ac:dyDescent="0.25">
      <c r="E37" s="30"/>
      <c r="F37" s="23" t="s">
        <v>1015</v>
      </c>
      <c r="G37" s="24" t="s">
        <v>1012</v>
      </c>
      <c r="H37" s="25">
        <f t="shared" si="0"/>
        <v>0.1119</v>
      </c>
    </row>
    <row r="38" spans="5:8" x14ac:dyDescent="0.25">
      <c r="E38" s="30"/>
      <c r="F38" s="23" t="s">
        <v>1016</v>
      </c>
      <c r="G38" s="24" t="s">
        <v>976</v>
      </c>
      <c r="H38" s="25">
        <f t="shared" si="0"/>
        <v>8.4599999999999995E-2</v>
      </c>
    </row>
    <row r="39" spans="5:8" x14ac:dyDescent="0.25">
      <c r="E39" s="30"/>
      <c r="F39" s="23" t="s">
        <v>1017</v>
      </c>
      <c r="G39" s="24" t="s">
        <v>976</v>
      </c>
      <c r="H39" s="25">
        <f t="shared" si="0"/>
        <v>8.4599999999999995E-2</v>
      </c>
    </row>
    <row r="40" spans="5:8" x14ac:dyDescent="0.25">
      <c r="E40" s="30"/>
      <c r="F40" s="23" t="s">
        <v>1018</v>
      </c>
      <c r="G40" s="24" t="s">
        <v>976</v>
      </c>
      <c r="H40" s="25">
        <f t="shared" si="0"/>
        <v>8.4599999999999995E-2</v>
      </c>
    </row>
    <row r="41" spans="5:8" x14ac:dyDescent="0.25">
      <c r="E41" s="30"/>
      <c r="F41" s="23" t="s">
        <v>1019</v>
      </c>
      <c r="G41" s="24" t="s">
        <v>976</v>
      </c>
      <c r="H41" s="25">
        <f t="shared" si="0"/>
        <v>8.4599999999999995E-2</v>
      </c>
    </row>
    <row r="42" spans="5:8" x14ac:dyDescent="0.25">
      <c r="E42" s="30"/>
      <c r="F42" s="23" t="s">
        <v>1020</v>
      </c>
      <c r="G42" s="24" t="s">
        <v>976</v>
      </c>
      <c r="H42" s="25">
        <f t="shared" si="0"/>
        <v>8.4599999999999995E-2</v>
      </c>
    </row>
    <row r="43" spans="5:8" x14ac:dyDescent="0.25">
      <c r="E43" s="30"/>
      <c r="F43" s="31" t="s">
        <v>1021</v>
      </c>
      <c r="G43" s="24" t="s">
        <v>976</v>
      </c>
      <c r="H43" s="25">
        <f t="shared" si="0"/>
        <v>8.4599999999999995E-2</v>
      </c>
    </row>
    <row r="44" spans="5:8" x14ac:dyDescent="0.25">
      <c r="E44" s="30"/>
      <c r="F44" s="23" t="s">
        <v>1022</v>
      </c>
      <c r="G44" s="24" t="s">
        <v>976</v>
      </c>
      <c r="H44" s="25">
        <f t="shared" si="0"/>
        <v>8.4599999999999995E-2</v>
      </c>
    </row>
    <row r="45" spans="5:8" x14ac:dyDescent="0.25">
      <c r="E45" s="30"/>
      <c r="F45" s="27" t="s">
        <v>1023</v>
      </c>
      <c r="G45" s="24" t="s">
        <v>976</v>
      </c>
      <c r="H45" s="25">
        <f t="shared" si="0"/>
        <v>8.4599999999999995E-2</v>
      </c>
    </row>
    <row r="46" spans="5:8" x14ac:dyDescent="0.25">
      <c r="E46" s="30"/>
      <c r="F46" s="23" t="s">
        <v>1024</v>
      </c>
      <c r="G46" s="24" t="s">
        <v>1010</v>
      </c>
      <c r="H46" s="25">
        <f t="shared" si="0"/>
        <v>0.1124</v>
      </c>
    </row>
    <row r="47" spans="5:8" x14ac:dyDescent="0.25">
      <c r="E47" s="30"/>
      <c r="F47" s="27" t="s">
        <v>1025</v>
      </c>
      <c r="G47" s="24" t="s">
        <v>978</v>
      </c>
      <c r="H47" s="25">
        <f t="shared" si="0"/>
        <v>8.4599999999999995E-2</v>
      </c>
    </row>
    <row r="48" spans="5:8" x14ac:dyDescent="0.25">
      <c r="E48" s="29"/>
      <c r="F48" s="23" t="s">
        <v>1026</v>
      </c>
      <c r="G48" s="24" t="s">
        <v>976</v>
      </c>
      <c r="H48" s="25">
        <f t="shared" si="0"/>
        <v>8.4599999999999995E-2</v>
      </c>
    </row>
    <row r="49" spans="5:8" x14ac:dyDescent="0.25">
      <c r="E49" s="29"/>
      <c r="F49" s="27" t="s">
        <v>1027</v>
      </c>
      <c r="G49" s="24" t="s">
        <v>1012</v>
      </c>
      <c r="H49" s="25">
        <f t="shared" si="0"/>
        <v>0.1119</v>
      </c>
    </row>
    <row r="50" spans="5:8" x14ac:dyDescent="0.25">
      <c r="E50" s="29"/>
      <c r="F50" s="23" t="s">
        <v>1028</v>
      </c>
      <c r="G50" s="24" t="s">
        <v>976</v>
      </c>
      <c r="H50" s="25">
        <f t="shared" si="0"/>
        <v>8.4599999999999995E-2</v>
      </c>
    </row>
    <row r="51" spans="5:8" x14ac:dyDescent="0.25">
      <c r="E51" s="29"/>
      <c r="F51" s="23" t="s">
        <v>1029</v>
      </c>
      <c r="G51" s="24" t="s">
        <v>976</v>
      </c>
      <c r="H51" s="25">
        <f t="shared" si="0"/>
        <v>8.4599999999999995E-2</v>
      </c>
    </row>
    <row r="52" spans="5:8" x14ac:dyDescent="0.25">
      <c r="E52" s="29"/>
      <c r="F52" s="27" t="s">
        <v>1030</v>
      </c>
      <c r="G52" s="24" t="s">
        <v>976</v>
      </c>
      <c r="H52" s="25">
        <f t="shared" si="0"/>
        <v>8.4599999999999995E-2</v>
      </c>
    </row>
    <row r="53" spans="5:8" x14ac:dyDescent="0.25">
      <c r="E53" s="29"/>
      <c r="F53" s="23" t="s">
        <v>1031</v>
      </c>
      <c r="G53" s="24" t="s">
        <v>976</v>
      </c>
      <c r="H53" s="25">
        <f t="shared" si="0"/>
        <v>8.4599999999999995E-2</v>
      </c>
    </row>
    <row r="54" spans="5:8" x14ac:dyDescent="0.25">
      <c r="E54" s="29"/>
      <c r="F54" s="32" t="s">
        <v>1032</v>
      </c>
      <c r="G54" s="24" t="s">
        <v>976</v>
      </c>
      <c r="H54" s="25">
        <f t="shared" si="0"/>
        <v>8.4599999999999995E-2</v>
      </c>
    </row>
    <row r="55" spans="5:8" x14ac:dyDescent="0.25">
      <c r="E55" s="29"/>
      <c r="F55" s="27" t="s">
        <v>1033</v>
      </c>
      <c r="G55" s="24" t="s">
        <v>978</v>
      </c>
      <c r="H55" s="25">
        <f t="shared" si="0"/>
        <v>8.4599999999999995E-2</v>
      </c>
    </row>
    <row r="56" spans="5:8" x14ac:dyDescent="0.25">
      <c r="E56" s="29"/>
      <c r="F56" s="32" t="s">
        <v>1034</v>
      </c>
      <c r="G56" s="24" t="s">
        <v>988</v>
      </c>
      <c r="H56" s="25">
        <f t="shared" si="0"/>
        <v>0.1128</v>
      </c>
    </row>
    <row r="57" spans="5:8" x14ac:dyDescent="0.25">
      <c r="E57" s="29"/>
      <c r="F57" s="23" t="s">
        <v>1035</v>
      </c>
      <c r="G57" s="24" t="s">
        <v>978</v>
      </c>
      <c r="H57" s="25">
        <f t="shared" si="0"/>
        <v>8.4599999999999995E-2</v>
      </c>
    </row>
    <row r="58" spans="5:8" x14ac:dyDescent="0.25">
      <c r="E58" s="29"/>
      <c r="F58" s="23" t="s">
        <v>1036</v>
      </c>
      <c r="G58" s="24" t="s">
        <v>1010</v>
      </c>
      <c r="H58" s="25">
        <f t="shared" si="0"/>
        <v>0.1124</v>
      </c>
    </row>
    <row r="59" spans="5:8" x14ac:dyDescent="0.25">
      <c r="E59" s="29"/>
      <c r="F59" s="27" t="s">
        <v>1037</v>
      </c>
      <c r="G59" s="24" t="s">
        <v>976</v>
      </c>
      <c r="H59" s="25">
        <f t="shared" si="0"/>
        <v>8.4599999999999995E-2</v>
      </c>
    </row>
    <row r="60" spans="5:8" x14ac:dyDescent="0.25">
      <c r="E60" s="29"/>
      <c r="F60" s="26" t="s">
        <v>1038</v>
      </c>
      <c r="G60" s="24" t="s">
        <v>1039</v>
      </c>
      <c r="H60" s="25">
        <f t="shared" si="0"/>
        <v>0.1053</v>
      </c>
    </row>
    <row r="61" spans="5:8" x14ac:dyDescent="0.25">
      <c r="E61" s="29"/>
      <c r="F61" s="23" t="s">
        <v>1040</v>
      </c>
      <c r="G61" s="24" t="s">
        <v>982</v>
      </c>
      <c r="H61" s="25">
        <f t="shared" si="0"/>
        <v>8.4099999999999994E-2</v>
      </c>
    </row>
    <row r="62" spans="5:8" x14ac:dyDescent="0.25">
      <c r="E62" s="29"/>
      <c r="F62" s="23" t="s">
        <v>1041</v>
      </c>
      <c r="G62" s="24" t="s">
        <v>976</v>
      </c>
      <c r="H62" s="25">
        <f t="shared" si="0"/>
        <v>8.4599999999999995E-2</v>
      </c>
    </row>
    <row r="63" spans="5:8" x14ac:dyDescent="0.25">
      <c r="E63" s="29"/>
      <c r="F63" s="27" t="s">
        <v>1042</v>
      </c>
      <c r="G63" s="24" t="s">
        <v>976</v>
      </c>
      <c r="H63" s="25">
        <f t="shared" si="0"/>
        <v>8.4599999999999995E-2</v>
      </c>
    </row>
    <row r="64" spans="5:8" x14ac:dyDescent="0.25">
      <c r="E64" s="29"/>
      <c r="F64" s="33" t="s">
        <v>1043</v>
      </c>
      <c r="G64" s="24" t="s">
        <v>1039</v>
      </c>
      <c r="H64" s="25">
        <f t="shared" si="0"/>
        <v>0.1053</v>
      </c>
    </row>
    <row r="65" spans="5:8" x14ac:dyDescent="0.25">
      <c r="E65" s="29"/>
      <c r="F65" s="23" t="s">
        <v>1044</v>
      </c>
      <c r="G65" s="24" t="s">
        <v>976</v>
      </c>
      <c r="H65" s="25">
        <f t="shared" si="0"/>
        <v>8.4599999999999995E-2</v>
      </c>
    </row>
    <row r="66" spans="5:8" x14ac:dyDescent="0.25">
      <c r="E66" s="29"/>
      <c r="F66" s="23" t="s">
        <v>1045</v>
      </c>
      <c r="G66" s="24" t="s">
        <v>978</v>
      </c>
      <c r="H66" s="25">
        <f t="shared" si="0"/>
        <v>8.4599999999999995E-2</v>
      </c>
    </row>
    <row r="67" spans="5:8" x14ac:dyDescent="0.25">
      <c r="E67" s="29"/>
      <c r="F67" s="23" t="s">
        <v>1046</v>
      </c>
      <c r="G67" s="24" t="s">
        <v>976</v>
      </c>
      <c r="H67" s="25">
        <f t="shared" si="0"/>
        <v>8.4599999999999995E-2</v>
      </c>
    </row>
    <row r="68" spans="5:8" x14ac:dyDescent="0.25">
      <c r="E68" s="29"/>
      <c r="F68" s="23" t="s">
        <v>1047</v>
      </c>
      <c r="G68" s="24" t="s">
        <v>976</v>
      </c>
      <c r="H68" s="25">
        <f t="shared" si="0"/>
        <v>8.4599999999999995E-2</v>
      </c>
    </row>
    <row r="69" spans="5:8" x14ac:dyDescent="0.25">
      <c r="E69" s="29"/>
      <c r="F69" s="23" t="s">
        <v>1048</v>
      </c>
      <c r="G69" s="24" t="s">
        <v>976</v>
      </c>
      <c r="H69" s="25">
        <f t="shared" ref="H69:H132" si="1">VLOOKUP(G69,$A$4:$B$28,2,FALSE)</f>
        <v>8.4599999999999995E-2</v>
      </c>
    </row>
    <row r="70" spans="5:8" x14ac:dyDescent="0.25">
      <c r="E70" s="29"/>
      <c r="F70" s="23" t="s">
        <v>1049</v>
      </c>
      <c r="G70" s="24" t="s">
        <v>976</v>
      </c>
      <c r="H70" s="25">
        <f t="shared" si="1"/>
        <v>8.4599999999999995E-2</v>
      </c>
    </row>
    <row r="71" spans="5:8" x14ac:dyDescent="0.25">
      <c r="E71" s="29"/>
      <c r="F71" s="34" t="s">
        <v>1050</v>
      </c>
      <c r="G71" s="24" t="s">
        <v>978</v>
      </c>
      <c r="H71" s="25">
        <f t="shared" si="1"/>
        <v>8.4599999999999995E-2</v>
      </c>
    </row>
    <row r="72" spans="5:8" x14ac:dyDescent="0.25">
      <c r="E72" s="29"/>
      <c r="F72" s="23" t="s">
        <v>1051</v>
      </c>
      <c r="G72" s="24" t="s">
        <v>978</v>
      </c>
      <c r="H72" s="25">
        <f t="shared" si="1"/>
        <v>8.4599999999999995E-2</v>
      </c>
    </row>
    <row r="73" spans="5:8" x14ac:dyDescent="0.25">
      <c r="E73" s="29"/>
      <c r="F73" s="23" t="s">
        <v>1052</v>
      </c>
      <c r="G73" s="24" t="s">
        <v>978</v>
      </c>
      <c r="H73" s="25">
        <f t="shared" si="1"/>
        <v>8.4599999999999995E-2</v>
      </c>
    </row>
    <row r="74" spans="5:8" x14ac:dyDescent="0.25">
      <c r="E74" s="29"/>
      <c r="F74" s="23" t="s">
        <v>1053</v>
      </c>
      <c r="G74" s="24" t="s">
        <v>982</v>
      </c>
      <c r="H74" s="25">
        <f t="shared" si="1"/>
        <v>8.4099999999999994E-2</v>
      </c>
    </row>
    <row r="75" spans="5:8" x14ac:dyDescent="0.25">
      <c r="E75" s="29"/>
      <c r="F75" s="23" t="s">
        <v>1054</v>
      </c>
      <c r="G75" s="24" t="s">
        <v>1012</v>
      </c>
      <c r="H75" s="25">
        <f t="shared" si="1"/>
        <v>0.1119</v>
      </c>
    </row>
    <row r="76" spans="5:8" x14ac:dyDescent="0.25">
      <c r="E76" s="29"/>
      <c r="F76" s="27" t="s">
        <v>1055</v>
      </c>
      <c r="G76" s="24" t="s">
        <v>976</v>
      </c>
      <c r="H76" s="25">
        <f t="shared" si="1"/>
        <v>8.4599999999999995E-2</v>
      </c>
    </row>
    <row r="77" spans="5:8" x14ac:dyDescent="0.25">
      <c r="E77" s="29"/>
      <c r="F77" s="23" t="s">
        <v>1056</v>
      </c>
      <c r="G77" s="24" t="s">
        <v>976</v>
      </c>
      <c r="H77" s="25">
        <f t="shared" si="1"/>
        <v>8.4599999999999995E-2</v>
      </c>
    </row>
    <row r="78" spans="5:8" x14ac:dyDescent="0.25">
      <c r="E78" s="29"/>
      <c r="F78" s="27" t="s">
        <v>1057</v>
      </c>
      <c r="G78" s="24" t="s">
        <v>1010</v>
      </c>
      <c r="H78" s="25">
        <f t="shared" si="1"/>
        <v>0.1124</v>
      </c>
    </row>
    <row r="79" spans="5:8" x14ac:dyDescent="0.25">
      <c r="E79" s="29"/>
      <c r="F79" s="23" t="s">
        <v>1058</v>
      </c>
      <c r="G79" s="24" t="s">
        <v>1010</v>
      </c>
      <c r="H79" s="25">
        <f t="shared" si="1"/>
        <v>0.1124</v>
      </c>
    </row>
    <row r="80" spans="5:8" x14ac:dyDescent="0.25">
      <c r="E80" s="29"/>
      <c r="F80" s="27" t="s">
        <v>1059</v>
      </c>
      <c r="G80" s="24" t="s">
        <v>976</v>
      </c>
      <c r="H80" s="25">
        <f t="shared" si="1"/>
        <v>8.4599999999999995E-2</v>
      </c>
    </row>
    <row r="81" spans="5:8" x14ac:dyDescent="0.25">
      <c r="E81" s="29"/>
      <c r="F81" s="23" t="s">
        <v>1060</v>
      </c>
      <c r="G81" s="24" t="s">
        <v>1012</v>
      </c>
      <c r="H81" s="25">
        <f t="shared" si="1"/>
        <v>0.1119</v>
      </c>
    </row>
    <row r="82" spans="5:8" x14ac:dyDescent="0.25">
      <c r="E82" s="29"/>
      <c r="F82" s="26" t="s">
        <v>1061</v>
      </c>
      <c r="G82" s="24" t="s">
        <v>1010</v>
      </c>
      <c r="H82" s="25">
        <f t="shared" si="1"/>
        <v>0.1124</v>
      </c>
    </row>
    <row r="83" spans="5:8" x14ac:dyDescent="0.25">
      <c r="E83" s="29"/>
      <c r="F83" s="23" t="s">
        <v>1062</v>
      </c>
      <c r="G83" s="24" t="s">
        <v>978</v>
      </c>
      <c r="H83" s="25">
        <f t="shared" si="1"/>
        <v>8.4599999999999995E-2</v>
      </c>
    </row>
    <row r="84" spans="5:8" x14ac:dyDescent="0.25">
      <c r="E84" s="29"/>
      <c r="F84" s="23" t="s">
        <v>1063</v>
      </c>
      <c r="G84" s="24" t="s">
        <v>976</v>
      </c>
      <c r="H84" s="25">
        <f t="shared" si="1"/>
        <v>8.4599999999999995E-2</v>
      </c>
    </row>
    <row r="85" spans="5:8" x14ac:dyDescent="0.25">
      <c r="E85" s="29"/>
      <c r="F85" s="23" t="s">
        <v>1064</v>
      </c>
      <c r="G85" s="24" t="s">
        <v>978</v>
      </c>
      <c r="H85" s="25">
        <f t="shared" si="1"/>
        <v>8.4599999999999995E-2</v>
      </c>
    </row>
    <row r="86" spans="5:8" x14ac:dyDescent="0.25">
      <c r="E86" s="29"/>
      <c r="F86" s="23" t="s">
        <v>1065</v>
      </c>
      <c r="G86" s="24" t="s">
        <v>976</v>
      </c>
      <c r="H86" s="25">
        <f t="shared" si="1"/>
        <v>8.4599999999999995E-2</v>
      </c>
    </row>
    <row r="87" spans="5:8" x14ac:dyDescent="0.25">
      <c r="E87" s="29"/>
      <c r="F87" s="26" t="s">
        <v>1066</v>
      </c>
      <c r="G87" s="24" t="s">
        <v>976</v>
      </c>
      <c r="H87" s="25">
        <f t="shared" si="1"/>
        <v>8.4599999999999995E-2</v>
      </c>
    </row>
    <row r="88" spans="5:8" x14ac:dyDescent="0.25">
      <c r="E88" s="29"/>
      <c r="F88" s="23" t="s">
        <v>1067</v>
      </c>
      <c r="G88" s="24" t="s">
        <v>976</v>
      </c>
      <c r="H88" s="25">
        <f t="shared" si="1"/>
        <v>8.4599999999999995E-2</v>
      </c>
    </row>
    <row r="89" spans="5:8" x14ac:dyDescent="0.25">
      <c r="E89" s="29"/>
      <c r="F89" s="23" t="s">
        <v>1068</v>
      </c>
      <c r="G89" s="24" t="s">
        <v>978</v>
      </c>
      <c r="H89" s="25">
        <f t="shared" si="1"/>
        <v>8.4599999999999995E-2</v>
      </c>
    </row>
    <row r="90" spans="5:8" x14ac:dyDescent="0.25">
      <c r="E90" s="29"/>
      <c r="F90" s="27" t="s">
        <v>1069</v>
      </c>
      <c r="G90" s="24" t="s">
        <v>976</v>
      </c>
      <c r="H90" s="25">
        <f t="shared" si="1"/>
        <v>8.4599999999999995E-2</v>
      </c>
    </row>
    <row r="91" spans="5:8" x14ac:dyDescent="0.25">
      <c r="E91" s="29"/>
      <c r="F91" s="26" t="s">
        <v>1070</v>
      </c>
      <c r="G91" s="24" t="s">
        <v>1012</v>
      </c>
      <c r="H91" s="25">
        <f t="shared" si="1"/>
        <v>0.1119</v>
      </c>
    </row>
    <row r="92" spans="5:8" x14ac:dyDescent="0.25">
      <c r="E92" s="29"/>
      <c r="F92" s="27" t="s">
        <v>1071</v>
      </c>
      <c r="G92" s="24" t="s">
        <v>978</v>
      </c>
      <c r="H92" s="25">
        <f t="shared" si="1"/>
        <v>8.4599999999999995E-2</v>
      </c>
    </row>
    <row r="93" spans="5:8" x14ac:dyDescent="0.25">
      <c r="E93" s="29"/>
      <c r="F93" s="23" t="s">
        <v>1072</v>
      </c>
      <c r="G93" s="24" t="s">
        <v>1012</v>
      </c>
      <c r="H93" s="25">
        <f t="shared" si="1"/>
        <v>0.1119</v>
      </c>
    </row>
    <row r="94" spans="5:8" x14ac:dyDescent="0.25">
      <c r="E94" s="29"/>
      <c r="F94" s="23" t="s">
        <v>1073</v>
      </c>
      <c r="G94" s="24" t="s">
        <v>1012</v>
      </c>
      <c r="H94" s="25">
        <f t="shared" si="1"/>
        <v>0.1119</v>
      </c>
    </row>
    <row r="95" spans="5:8" x14ac:dyDescent="0.25">
      <c r="E95" s="29"/>
      <c r="F95" s="23" t="s">
        <v>1074</v>
      </c>
      <c r="G95" s="24" t="s">
        <v>978</v>
      </c>
      <c r="H95" s="25">
        <f t="shared" si="1"/>
        <v>8.4599999999999995E-2</v>
      </c>
    </row>
    <row r="96" spans="5:8" x14ac:dyDescent="0.25">
      <c r="E96" s="29"/>
      <c r="F96" s="23" t="s">
        <v>1075</v>
      </c>
      <c r="G96" s="24" t="s">
        <v>976</v>
      </c>
      <c r="H96" s="25">
        <f t="shared" si="1"/>
        <v>8.4599999999999995E-2</v>
      </c>
    </row>
    <row r="97" spans="5:8" x14ac:dyDescent="0.25">
      <c r="E97" s="29"/>
      <c r="F97" s="27" t="s">
        <v>1076</v>
      </c>
      <c r="G97" s="24" t="s">
        <v>978</v>
      </c>
      <c r="H97" s="25">
        <f t="shared" si="1"/>
        <v>8.4599999999999995E-2</v>
      </c>
    </row>
    <row r="98" spans="5:8" x14ac:dyDescent="0.25">
      <c r="E98" s="29"/>
      <c r="F98" s="33" t="s">
        <v>1077</v>
      </c>
      <c r="G98" s="24" t="s">
        <v>976</v>
      </c>
      <c r="H98" s="25">
        <f t="shared" si="1"/>
        <v>8.4599999999999995E-2</v>
      </c>
    </row>
    <row r="99" spans="5:8" x14ac:dyDescent="0.25">
      <c r="E99" s="29"/>
      <c r="F99" s="23" t="s">
        <v>1078</v>
      </c>
      <c r="G99" s="24" t="s">
        <v>976</v>
      </c>
      <c r="H99" s="25">
        <f t="shared" si="1"/>
        <v>8.4599999999999995E-2</v>
      </c>
    </row>
    <row r="100" spans="5:8" x14ac:dyDescent="0.25">
      <c r="E100" s="29"/>
      <c r="F100" s="23" t="s">
        <v>1079</v>
      </c>
      <c r="G100" s="24" t="s">
        <v>976</v>
      </c>
      <c r="H100" s="25">
        <f t="shared" si="1"/>
        <v>8.4599999999999995E-2</v>
      </c>
    </row>
    <row r="101" spans="5:8" x14ac:dyDescent="0.25">
      <c r="E101" s="29"/>
      <c r="F101" s="23" t="s">
        <v>1080</v>
      </c>
      <c r="G101" s="24" t="s">
        <v>1081</v>
      </c>
      <c r="H101" s="25">
        <f t="shared" si="1"/>
        <v>9.2299999999999993E-2</v>
      </c>
    </row>
    <row r="102" spans="5:8" x14ac:dyDescent="0.25">
      <c r="E102" s="29"/>
      <c r="F102" s="23" t="s">
        <v>1082</v>
      </c>
      <c r="G102" s="24" t="s">
        <v>976</v>
      </c>
      <c r="H102" s="25">
        <f t="shared" si="1"/>
        <v>8.4599999999999995E-2</v>
      </c>
    </row>
    <row r="103" spans="5:8" x14ac:dyDescent="0.25">
      <c r="E103" s="29"/>
      <c r="F103" s="23" t="s">
        <v>1083</v>
      </c>
      <c r="G103" s="24" t="s">
        <v>976</v>
      </c>
      <c r="H103" s="25">
        <f t="shared" si="1"/>
        <v>8.4599999999999995E-2</v>
      </c>
    </row>
    <row r="104" spans="5:8" x14ac:dyDescent="0.25">
      <c r="E104" s="29"/>
      <c r="F104" s="32" t="s">
        <v>1084</v>
      </c>
      <c r="G104" s="24" t="s">
        <v>976</v>
      </c>
      <c r="H104" s="25">
        <f t="shared" si="1"/>
        <v>8.4599999999999995E-2</v>
      </c>
    </row>
    <row r="105" spans="5:8" x14ac:dyDescent="0.25">
      <c r="E105" s="29"/>
      <c r="F105" s="27" t="s">
        <v>1085</v>
      </c>
      <c r="G105" s="24" t="s">
        <v>1010</v>
      </c>
      <c r="H105" s="25">
        <f t="shared" si="1"/>
        <v>0.1124</v>
      </c>
    </row>
    <row r="106" spans="5:8" x14ac:dyDescent="0.25">
      <c r="E106" s="29"/>
      <c r="F106" s="26" t="s">
        <v>1086</v>
      </c>
      <c r="G106" s="24" t="s">
        <v>1087</v>
      </c>
      <c r="H106" s="25">
        <f t="shared" si="1"/>
        <v>0.10765</v>
      </c>
    </row>
    <row r="107" spans="5:8" x14ac:dyDescent="0.25">
      <c r="E107" s="29"/>
      <c r="F107" s="23" t="s">
        <v>1088</v>
      </c>
      <c r="G107" s="24" t="s">
        <v>978</v>
      </c>
      <c r="H107" s="25">
        <f t="shared" si="1"/>
        <v>8.4599999999999995E-2</v>
      </c>
    </row>
    <row r="108" spans="5:8" x14ac:dyDescent="0.25">
      <c r="E108" s="29"/>
      <c r="F108" s="23" t="s">
        <v>1089</v>
      </c>
      <c r="G108" s="24" t="s">
        <v>976</v>
      </c>
      <c r="H108" s="25">
        <f t="shared" si="1"/>
        <v>8.4599999999999995E-2</v>
      </c>
    </row>
    <row r="109" spans="5:8" x14ac:dyDescent="0.25">
      <c r="E109" s="29"/>
      <c r="F109" s="23" t="s">
        <v>1090</v>
      </c>
      <c r="G109" s="24" t="s">
        <v>976</v>
      </c>
      <c r="H109" s="25">
        <f t="shared" si="1"/>
        <v>8.4599999999999995E-2</v>
      </c>
    </row>
    <row r="110" spans="5:8" x14ac:dyDescent="0.25">
      <c r="E110" s="29"/>
      <c r="F110" s="27" t="s">
        <v>1091</v>
      </c>
      <c r="G110" s="24" t="s">
        <v>976</v>
      </c>
      <c r="H110" s="25">
        <f t="shared" si="1"/>
        <v>8.4599999999999995E-2</v>
      </c>
    </row>
    <row r="111" spans="5:8" x14ac:dyDescent="0.25">
      <c r="E111" s="29"/>
      <c r="F111" s="26" t="s">
        <v>1092</v>
      </c>
      <c r="G111" s="24" t="s">
        <v>976</v>
      </c>
      <c r="H111" s="25">
        <f t="shared" si="1"/>
        <v>8.4599999999999995E-2</v>
      </c>
    </row>
    <row r="112" spans="5:8" x14ac:dyDescent="0.25">
      <c r="E112" s="29"/>
      <c r="F112" s="27" t="s">
        <v>1093</v>
      </c>
      <c r="G112" s="24" t="s">
        <v>978</v>
      </c>
      <c r="H112" s="25">
        <f t="shared" si="1"/>
        <v>8.4599999999999995E-2</v>
      </c>
    </row>
    <row r="113" spans="5:8" x14ac:dyDescent="0.25">
      <c r="E113" s="29"/>
      <c r="F113" s="23" t="s">
        <v>1094</v>
      </c>
      <c r="G113" s="24" t="s">
        <v>978</v>
      </c>
      <c r="H113" s="25">
        <f t="shared" si="1"/>
        <v>8.4599999999999995E-2</v>
      </c>
    </row>
    <row r="114" spans="5:8" x14ac:dyDescent="0.25">
      <c r="E114" s="29"/>
      <c r="F114" s="27" t="s">
        <v>1095</v>
      </c>
      <c r="G114" s="24" t="s">
        <v>978</v>
      </c>
      <c r="H114" s="25">
        <f t="shared" si="1"/>
        <v>8.4599999999999995E-2</v>
      </c>
    </row>
    <row r="115" spans="5:8" x14ac:dyDescent="0.25">
      <c r="E115" s="29"/>
      <c r="F115" s="33" t="s">
        <v>1096</v>
      </c>
      <c r="G115" s="24" t="s">
        <v>1010</v>
      </c>
      <c r="H115" s="25">
        <f t="shared" si="1"/>
        <v>0.1124</v>
      </c>
    </row>
    <row r="116" spans="5:8" x14ac:dyDescent="0.25">
      <c r="E116" s="29"/>
      <c r="F116" s="23" t="s">
        <v>1097</v>
      </c>
      <c r="G116" s="24" t="s">
        <v>1010</v>
      </c>
      <c r="H116" s="25">
        <f t="shared" si="1"/>
        <v>0.1124</v>
      </c>
    </row>
    <row r="117" spans="5:8" x14ac:dyDescent="0.25">
      <c r="E117" s="29"/>
      <c r="F117" s="27" t="s">
        <v>1098</v>
      </c>
      <c r="G117" s="24" t="s">
        <v>976</v>
      </c>
      <c r="H117" s="25">
        <f t="shared" si="1"/>
        <v>8.4599999999999995E-2</v>
      </c>
    </row>
    <row r="118" spans="5:8" x14ac:dyDescent="0.25">
      <c r="E118" s="29"/>
      <c r="F118" s="23" t="s">
        <v>1099</v>
      </c>
      <c r="G118" s="24" t="s">
        <v>976</v>
      </c>
      <c r="H118" s="25">
        <f t="shared" si="1"/>
        <v>8.4599999999999995E-2</v>
      </c>
    </row>
    <row r="119" spans="5:8" x14ac:dyDescent="0.25">
      <c r="E119" s="29"/>
      <c r="F119" s="23" t="s">
        <v>1100</v>
      </c>
      <c r="G119" s="24" t="s">
        <v>976</v>
      </c>
      <c r="H119" s="25">
        <f t="shared" si="1"/>
        <v>8.4599999999999995E-2</v>
      </c>
    </row>
    <row r="120" spans="5:8" x14ac:dyDescent="0.25">
      <c r="E120" s="29"/>
      <c r="F120" s="23" t="s">
        <v>1101</v>
      </c>
      <c r="G120" s="24" t="s">
        <v>1010</v>
      </c>
      <c r="H120" s="25">
        <f t="shared" si="1"/>
        <v>0.1124</v>
      </c>
    </row>
    <row r="121" spans="5:8" x14ac:dyDescent="0.25">
      <c r="E121" s="29"/>
      <c r="F121" s="23" t="s">
        <v>1102</v>
      </c>
      <c r="G121" s="24" t="s">
        <v>1103</v>
      </c>
      <c r="H121" s="25">
        <f t="shared" si="1"/>
        <v>9.2299999999999993E-2</v>
      </c>
    </row>
    <row r="122" spans="5:8" x14ac:dyDescent="0.25">
      <c r="E122" s="29"/>
      <c r="F122" s="23" t="s">
        <v>1104</v>
      </c>
      <c r="G122" s="24" t="s">
        <v>976</v>
      </c>
      <c r="H122" s="25">
        <f t="shared" si="1"/>
        <v>8.4599999999999995E-2</v>
      </c>
    </row>
    <row r="123" spans="5:8" x14ac:dyDescent="0.25">
      <c r="E123" s="29"/>
      <c r="F123" s="23" t="s">
        <v>1105</v>
      </c>
      <c r="G123" s="24" t="s">
        <v>1014</v>
      </c>
      <c r="H123" s="25">
        <f t="shared" si="1"/>
        <v>0</v>
      </c>
    </row>
    <row r="124" spans="5:8" x14ac:dyDescent="0.25">
      <c r="E124" s="29"/>
      <c r="F124" s="23" t="s">
        <v>1106</v>
      </c>
      <c r="G124" s="24" t="s">
        <v>1039</v>
      </c>
      <c r="H124" s="25">
        <f t="shared" si="1"/>
        <v>0.1053</v>
      </c>
    </row>
    <row r="125" spans="5:8" x14ac:dyDescent="0.25">
      <c r="E125" s="29"/>
      <c r="F125" s="23" t="s">
        <v>1107</v>
      </c>
      <c r="G125" s="24" t="s">
        <v>978</v>
      </c>
      <c r="H125" s="25">
        <f t="shared" si="1"/>
        <v>8.4599999999999995E-2</v>
      </c>
    </row>
    <row r="126" spans="5:8" x14ac:dyDescent="0.25">
      <c r="E126" s="29"/>
      <c r="F126" s="23" t="s">
        <v>1108</v>
      </c>
      <c r="G126" s="24" t="s">
        <v>982</v>
      </c>
      <c r="H126" s="25">
        <f t="shared" si="1"/>
        <v>8.4099999999999994E-2</v>
      </c>
    </row>
    <row r="127" spans="5:8" x14ac:dyDescent="0.25">
      <c r="E127" s="29"/>
      <c r="F127" s="26" t="s">
        <v>1109</v>
      </c>
      <c r="G127" s="24" t="s">
        <v>1039</v>
      </c>
      <c r="H127" s="25">
        <f t="shared" si="1"/>
        <v>0.1053</v>
      </c>
    </row>
    <row r="128" spans="5:8" x14ac:dyDescent="0.25">
      <c r="E128" s="29"/>
      <c r="F128" s="23" t="s">
        <v>1110</v>
      </c>
      <c r="G128" s="24" t="s">
        <v>1039</v>
      </c>
      <c r="H128" s="25">
        <f t="shared" si="1"/>
        <v>0.1053</v>
      </c>
    </row>
    <row r="129" spans="5:8" x14ac:dyDescent="0.25">
      <c r="E129" s="29"/>
      <c r="F129" s="35" t="s">
        <v>1111</v>
      </c>
      <c r="G129" s="24" t="s">
        <v>1010</v>
      </c>
      <c r="H129" s="25">
        <f t="shared" si="1"/>
        <v>0.1124</v>
      </c>
    </row>
    <row r="130" spans="5:8" x14ac:dyDescent="0.25">
      <c r="E130" s="29"/>
      <c r="F130" s="36" t="s">
        <v>1112</v>
      </c>
      <c r="G130" s="24" t="s">
        <v>1039</v>
      </c>
      <c r="H130" s="25">
        <f t="shared" si="1"/>
        <v>0.1053</v>
      </c>
    </row>
    <row r="131" spans="5:8" x14ac:dyDescent="0.25">
      <c r="E131" s="29"/>
      <c r="F131" s="23" t="s">
        <v>1113</v>
      </c>
      <c r="G131" s="24" t="s">
        <v>1039</v>
      </c>
      <c r="H131" s="25">
        <f t="shared" si="1"/>
        <v>0.1053</v>
      </c>
    </row>
    <row r="132" spans="5:8" x14ac:dyDescent="0.25">
      <c r="E132" s="29"/>
      <c r="F132" s="26" t="s">
        <v>1114</v>
      </c>
      <c r="G132" s="24" t="s">
        <v>1039</v>
      </c>
      <c r="H132" s="25">
        <f t="shared" si="1"/>
        <v>0.1053</v>
      </c>
    </row>
    <row r="133" spans="5:8" x14ac:dyDescent="0.25">
      <c r="E133" s="29"/>
      <c r="F133" s="23" t="s">
        <v>1115</v>
      </c>
      <c r="G133" s="24" t="s">
        <v>1081</v>
      </c>
      <c r="H133" s="25">
        <f t="shared" ref="H133:H196" si="2">VLOOKUP(G133,$A$4:$B$28,2,FALSE)</f>
        <v>9.2299999999999993E-2</v>
      </c>
    </row>
    <row r="134" spans="5:8" x14ac:dyDescent="0.25">
      <c r="E134" s="29"/>
      <c r="F134" s="37" t="s">
        <v>1116</v>
      </c>
      <c r="G134" s="24" t="s">
        <v>1012</v>
      </c>
      <c r="H134" s="25">
        <f t="shared" si="2"/>
        <v>0.1119</v>
      </c>
    </row>
    <row r="135" spans="5:8" x14ac:dyDescent="0.25">
      <c r="E135" s="29"/>
      <c r="F135" s="35" t="s">
        <v>1117</v>
      </c>
      <c r="G135" s="24" t="s">
        <v>1010</v>
      </c>
      <c r="H135" s="25">
        <f t="shared" si="2"/>
        <v>0.1124</v>
      </c>
    </row>
    <row r="136" spans="5:8" x14ac:dyDescent="0.25">
      <c r="E136" s="29"/>
      <c r="F136" s="34" t="s">
        <v>1118</v>
      </c>
      <c r="G136" s="24" t="s">
        <v>976</v>
      </c>
      <c r="H136" s="25">
        <f t="shared" si="2"/>
        <v>8.4599999999999995E-2</v>
      </c>
    </row>
    <row r="137" spans="5:8" x14ac:dyDescent="0.25">
      <c r="E137" s="29"/>
      <c r="F137" s="35" t="s">
        <v>1119</v>
      </c>
      <c r="G137" s="24" t="s">
        <v>976</v>
      </c>
      <c r="H137" s="25">
        <f t="shared" si="2"/>
        <v>8.4599999999999995E-2</v>
      </c>
    </row>
    <row r="138" spans="5:8" x14ac:dyDescent="0.25">
      <c r="E138" s="29"/>
      <c r="F138" s="38" t="s">
        <v>1120</v>
      </c>
      <c r="G138" s="24" t="s">
        <v>976</v>
      </c>
      <c r="H138" s="25">
        <f t="shared" si="2"/>
        <v>8.4599999999999995E-2</v>
      </c>
    </row>
    <row r="139" spans="5:8" x14ac:dyDescent="0.25">
      <c r="E139" s="29"/>
      <c r="F139" s="23" t="s">
        <v>1121</v>
      </c>
      <c r="G139" s="24" t="s">
        <v>976</v>
      </c>
      <c r="H139" s="25">
        <f t="shared" si="2"/>
        <v>8.4599999999999995E-2</v>
      </c>
    </row>
    <row r="140" spans="5:8" x14ac:dyDescent="0.25">
      <c r="E140" s="29"/>
      <c r="F140" s="23" t="s">
        <v>1122</v>
      </c>
      <c r="G140" s="24" t="s">
        <v>976</v>
      </c>
      <c r="H140" s="25">
        <f t="shared" si="2"/>
        <v>8.4599999999999995E-2</v>
      </c>
    </row>
    <row r="141" spans="5:8" x14ac:dyDescent="0.25">
      <c r="E141" s="29"/>
      <c r="F141" s="26" t="s">
        <v>1123</v>
      </c>
      <c r="G141" s="24" t="s">
        <v>978</v>
      </c>
      <c r="H141" s="25">
        <f t="shared" si="2"/>
        <v>8.4599999999999995E-2</v>
      </c>
    </row>
    <row r="142" spans="5:8" x14ac:dyDescent="0.25">
      <c r="E142" s="29"/>
      <c r="F142" s="23" t="s">
        <v>1124</v>
      </c>
      <c r="G142" s="24" t="s">
        <v>978</v>
      </c>
      <c r="H142" s="25">
        <f t="shared" si="2"/>
        <v>8.4599999999999995E-2</v>
      </c>
    </row>
    <row r="143" spans="5:8" x14ac:dyDescent="0.25">
      <c r="E143" s="29"/>
      <c r="F143" s="23" t="s">
        <v>1125</v>
      </c>
      <c r="G143" s="24" t="s">
        <v>1126</v>
      </c>
      <c r="H143" s="25">
        <f t="shared" si="2"/>
        <v>0.1</v>
      </c>
    </row>
    <row r="144" spans="5:8" x14ac:dyDescent="0.25">
      <c r="E144" s="29"/>
      <c r="F144" s="23" t="s">
        <v>1127</v>
      </c>
      <c r="G144" s="24" t="s">
        <v>978</v>
      </c>
      <c r="H144" s="25">
        <f t="shared" si="2"/>
        <v>8.4599999999999995E-2</v>
      </c>
    </row>
    <row r="145" spans="5:8" x14ac:dyDescent="0.25">
      <c r="E145" s="29"/>
      <c r="F145" s="23" t="s">
        <v>1128</v>
      </c>
      <c r="G145" s="24" t="s">
        <v>978</v>
      </c>
      <c r="H145" s="25">
        <f t="shared" si="2"/>
        <v>8.4599999999999995E-2</v>
      </c>
    </row>
    <row r="146" spans="5:8" x14ac:dyDescent="0.25">
      <c r="E146" s="29"/>
      <c r="F146" s="26" t="s">
        <v>1129</v>
      </c>
      <c r="G146" s="24" t="s">
        <v>976</v>
      </c>
      <c r="H146" s="25">
        <f t="shared" si="2"/>
        <v>8.4599999999999995E-2</v>
      </c>
    </row>
    <row r="147" spans="5:8" x14ac:dyDescent="0.25">
      <c r="E147" s="29"/>
      <c r="F147" s="26" t="s">
        <v>1130</v>
      </c>
      <c r="G147" s="24" t="s">
        <v>1012</v>
      </c>
      <c r="H147" s="25">
        <f t="shared" si="2"/>
        <v>0.1119</v>
      </c>
    </row>
    <row r="148" spans="5:8" x14ac:dyDescent="0.25">
      <c r="E148" s="29"/>
      <c r="F148" s="26" t="s">
        <v>1131</v>
      </c>
      <c r="G148" s="24" t="s">
        <v>1126</v>
      </c>
      <c r="H148" s="25">
        <f t="shared" si="2"/>
        <v>0.1</v>
      </c>
    </row>
    <row r="149" spans="5:8" x14ac:dyDescent="0.25">
      <c r="E149" s="29"/>
      <c r="F149" s="26" t="s">
        <v>1132</v>
      </c>
      <c r="G149" s="24" t="s">
        <v>978</v>
      </c>
      <c r="H149" s="25">
        <f t="shared" si="2"/>
        <v>8.4599999999999995E-2</v>
      </c>
    </row>
    <row r="150" spans="5:8" x14ac:dyDescent="0.25">
      <c r="E150" s="29"/>
      <c r="F150" s="26" t="s">
        <v>1133</v>
      </c>
      <c r="G150" s="24" t="s">
        <v>978</v>
      </c>
      <c r="H150" s="25">
        <f t="shared" si="2"/>
        <v>8.4599999999999995E-2</v>
      </c>
    </row>
    <row r="151" spans="5:8" x14ac:dyDescent="0.25">
      <c r="E151" s="29"/>
      <c r="F151" s="26" t="s">
        <v>1134</v>
      </c>
      <c r="G151" s="24" t="s">
        <v>1135</v>
      </c>
      <c r="H151" s="25">
        <f t="shared" si="2"/>
        <v>0.13120000000000001</v>
      </c>
    </row>
    <row r="152" spans="5:8" x14ac:dyDescent="0.25">
      <c r="E152" s="29"/>
      <c r="F152" s="23" t="s">
        <v>1136</v>
      </c>
      <c r="G152" s="24" t="s">
        <v>978</v>
      </c>
      <c r="H152" s="25">
        <f t="shared" si="2"/>
        <v>8.4599999999999995E-2</v>
      </c>
    </row>
    <row r="153" spans="5:8" x14ac:dyDescent="0.25">
      <c r="E153" s="29"/>
      <c r="F153" s="26" t="s">
        <v>1137</v>
      </c>
      <c r="G153" s="24" t="s">
        <v>976</v>
      </c>
      <c r="H153" s="25">
        <f t="shared" si="2"/>
        <v>8.4599999999999995E-2</v>
      </c>
    </row>
    <row r="154" spans="5:8" x14ac:dyDescent="0.25">
      <c r="E154" s="29"/>
      <c r="F154" s="26" t="s">
        <v>1138</v>
      </c>
      <c r="G154" s="24" t="s">
        <v>1039</v>
      </c>
      <c r="H154" s="25">
        <f t="shared" si="2"/>
        <v>0.1053</v>
      </c>
    </row>
    <row r="155" spans="5:8" x14ac:dyDescent="0.25">
      <c r="E155" s="29"/>
      <c r="F155" s="23" t="s">
        <v>1139</v>
      </c>
      <c r="G155" s="24" t="s">
        <v>1039</v>
      </c>
      <c r="H155" s="25">
        <f t="shared" si="2"/>
        <v>0.1053</v>
      </c>
    </row>
    <row r="156" spans="5:8" x14ac:dyDescent="0.25">
      <c r="E156" s="29"/>
      <c r="F156" s="26" t="s">
        <v>1140</v>
      </c>
      <c r="G156" s="24" t="s">
        <v>976</v>
      </c>
      <c r="H156" s="25">
        <f t="shared" si="2"/>
        <v>8.4599999999999995E-2</v>
      </c>
    </row>
    <row r="157" spans="5:8" x14ac:dyDescent="0.25">
      <c r="E157" s="29"/>
      <c r="F157" s="23" t="s">
        <v>1141</v>
      </c>
      <c r="G157" s="24" t="s">
        <v>1039</v>
      </c>
      <c r="H157" s="25">
        <f t="shared" si="2"/>
        <v>0.1053</v>
      </c>
    </row>
    <row r="158" spans="5:8" x14ac:dyDescent="0.25">
      <c r="E158" s="29"/>
      <c r="F158" s="23" t="s">
        <v>1142</v>
      </c>
      <c r="G158" s="24" t="s">
        <v>1039</v>
      </c>
      <c r="H158" s="25">
        <f t="shared" si="2"/>
        <v>0.1053</v>
      </c>
    </row>
    <row r="159" spans="5:8" x14ac:dyDescent="0.25">
      <c r="E159" s="29"/>
      <c r="F159" s="23" t="s">
        <v>1143</v>
      </c>
      <c r="G159" s="24" t="s">
        <v>1039</v>
      </c>
      <c r="H159" s="25">
        <f t="shared" si="2"/>
        <v>0.1053</v>
      </c>
    </row>
    <row r="160" spans="5:8" x14ac:dyDescent="0.25">
      <c r="E160" s="29"/>
      <c r="F160" s="26" t="s">
        <v>1144</v>
      </c>
      <c r="G160" s="24" t="s">
        <v>1039</v>
      </c>
      <c r="H160" s="25">
        <f t="shared" si="2"/>
        <v>0.1053</v>
      </c>
    </row>
    <row r="161" spans="5:8" x14ac:dyDescent="0.25">
      <c r="E161" s="29"/>
      <c r="F161" s="26" t="s">
        <v>1145</v>
      </c>
      <c r="G161" s="24" t="s">
        <v>978</v>
      </c>
      <c r="H161" s="25">
        <f t="shared" si="2"/>
        <v>8.4599999999999995E-2</v>
      </c>
    </row>
    <row r="162" spans="5:8" x14ac:dyDescent="0.25">
      <c r="E162" s="29"/>
      <c r="F162" s="26" t="s">
        <v>1146</v>
      </c>
      <c r="G162" s="24" t="s">
        <v>1039</v>
      </c>
      <c r="H162" s="25">
        <f t="shared" si="2"/>
        <v>0.1053</v>
      </c>
    </row>
    <row r="163" spans="5:8" x14ac:dyDescent="0.25">
      <c r="E163" s="29"/>
      <c r="F163" s="23" t="s">
        <v>1147</v>
      </c>
      <c r="G163" s="24" t="s">
        <v>978</v>
      </c>
      <c r="H163" s="25">
        <f t="shared" si="2"/>
        <v>8.4599999999999995E-2</v>
      </c>
    </row>
    <row r="164" spans="5:8" x14ac:dyDescent="0.25">
      <c r="E164" s="29"/>
      <c r="F164" s="27" t="s">
        <v>1148</v>
      </c>
      <c r="G164" s="24" t="s">
        <v>1012</v>
      </c>
      <c r="H164" s="25">
        <f t="shared" si="2"/>
        <v>0.1119</v>
      </c>
    </row>
    <row r="165" spans="5:8" x14ac:dyDescent="0.25">
      <c r="E165" s="29"/>
      <c r="F165" s="23" t="s">
        <v>1149</v>
      </c>
      <c r="G165" s="24" t="s">
        <v>1039</v>
      </c>
      <c r="H165" s="25">
        <f t="shared" si="2"/>
        <v>0.1053</v>
      </c>
    </row>
    <row r="166" spans="5:8" x14ac:dyDescent="0.25">
      <c r="E166" s="29"/>
      <c r="F166" s="23" t="s">
        <v>1150</v>
      </c>
      <c r="G166" s="24" t="s">
        <v>1039</v>
      </c>
      <c r="H166" s="25">
        <f t="shared" si="2"/>
        <v>0.1053</v>
      </c>
    </row>
    <row r="167" spans="5:8" x14ac:dyDescent="0.25">
      <c r="E167" s="29"/>
      <c r="F167" s="23" t="s">
        <v>1151</v>
      </c>
      <c r="G167" s="24" t="s">
        <v>1039</v>
      </c>
      <c r="H167" s="25">
        <f t="shared" si="2"/>
        <v>0.1053</v>
      </c>
    </row>
    <row r="168" spans="5:8" x14ac:dyDescent="0.25">
      <c r="E168" s="29"/>
      <c r="F168" s="23" t="s">
        <v>1152</v>
      </c>
      <c r="G168" s="24" t="s">
        <v>1039</v>
      </c>
      <c r="H168" s="25">
        <f t="shared" si="2"/>
        <v>0.1053</v>
      </c>
    </row>
    <row r="169" spans="5:8" x14ac:dyDescent="0.25">
      <c r="E169" s="29"/>
      <c r="F169" s="23" t="s">
        <v>1153</v>
      </c>
      <c r="G169" s="24" t="s">
        <v>1039</v>
      </c>
      <c r="H169" s="25">
        <f t="shared" si="2"/>
        <v>0.1053</v>
      </c>
    </row>
    <row r="170" spans="5:8" x14ac:dyDescent="0.25">
      <c r="E170" s="29"/>
      <c r="F170" s="27" t="s">
        <v>1154</v>
      </c>
      <c r="G170" s="24" t="s">
        <v>1039</v>
      </c>
      <c r="H170" s="25">
        <f t="shared" si="2"/>
        <v>0.1053</v>
      </c>
    </row>
    <row r="171" spans="5:8" x14ac:dyDescent="0.25">
      <c r="E171" s="29"/>
      <c r="F171" s="39" t="s">
        <v>1155</v>
      </c>
      <c r="G171" s="24" t="s">
        <v>1039</v>
      </c>
      <c r="H171" s="25">
        <f t="shared" si="2"/>
        <v>0.1053</v>
      </c>
    </row>
    <row r="172" spans="5:8" x14ac:dyDescent="0.25">
      <c r="E172" s="29"/>
      <c r="F172" s="35" t="s">
        <v>1156</v>
      </c>
      <c r="G172" s="24" t="s">
        <v>1039</v>
      </c>
      <c r="H172" s="25">
        <f t="shared" si="2"/>
        <v>0.1053</v>
      </c>
    </row>
    <row r="173" spans="5:8" x14ac:dyDescent="0.25">
      <c r="E173" s="29"/>
      <c r="F173" s="23" t="s">
        <v>1157</v>
      </c>
      <c r="G173" s="24" t="s">
        <v>978</v>
      </c>
      <c r="H173" s="25">
        <f t="shared" si="2"/>
        <v>8.4599999999999995E-2</v>
      </c>
    </row>
    <row r="174" spans="5:8" x14ac:dyDescent="0.25">
      <c r="E174" s="29"/>
      <c r="F174" s="23" t="s">
        <v>1158</v>
      </c>
      <c r="G174" s="24" t="s">
        <v>1039</v>
      </c>
      <c r="H174" s="25">
        <f t="shared" si="2"/>
        <v>0.1053</v>
      </c>
    </row>
    <row r="175" spans="5:8" x14ac:dyDescent="0.25">
      <c r="E175" s="29"/>
      <c r="F175" s="26" t="s">
        <v>1159</v>
      </c>
      <c r="G175" s="24" t="s">
        <v>1039</v>
      </c>
      <c r="H175" s="25">
        <f t="shared" si="2"/>
        <v>0.1053</v>
      </c>
    </row>
    <row r="176" spans="5:8" x14ac:dyDescent="0.25">
      <c r="E176" s="29"/>
      <c r="F176" s="23" t="s">
        <v>1160</v>
      </c>
      <c r="G176" s="24" t="s">
        <v>1039</v>
      </c>
      <c r="H176" s="25">
        <f t="shared" si="2"/>
        <v>0.1053</v>
      </c>
    </row>
    <row r="177" spans="5:8" x14ac:dyDescent="0.25">
      <c r="E177" s="29"/>
      <c r="F177" s="23" t="s">
        <v>1161</v>
      </c>
      <c r="G177" s="24" t="s">
        <v>1039</v>
      </c>
      <c r="H177" s="25">
        <f t="shared" si="2"/>
        <v>0.1053</v>
      </c>
    </row>
    <row r="178" spans="5:8" x14ac:dyDescent="0.25">
      <c r="E178" s="29"/>
      <c r="F178" s="35" t="s">
        <v>1162</v>
      </c>
      <c r="G178" s="24" t="s">
        <v>1039</v>
      </c>
      <c r="H178" s="25">
        <f t="shared" si="2"/>
        <v>0.1053</v>
      </c>
    </row>
    <row r="179" spans="5:8" x14ac:dyDescent="0.25">
      <c r="E179" s="29"/>
      <c r="F179" s="27" t="s">
        <v>1163</v>
      </c>
      <c r="G179" s="24" t="s">
        <v>1039</v>
      </c>
      <c r="H179" s="25">
        <f t="shared" si="2"/>
        <v>0.1053</v>
      </c>
    </row>
    <row r="180" spans="5:8" x14ac:dyDescent="0.25">
      <c r="E180" s="29"/>
      <c r="F180" s="23" t="s">
        <v>1164</v>
      </c>
      <c r="G180" s="24" t="s">
        <v>1039</v>
      </c>
      <c r="H180" s="25">
        <f t="shared" si="2"/>
        <v>0.1053</v>
      </c>
    </row>
    <row r="181" spans="5:8" x14ac:dyDescent="0.25">
      <c r="E181" s="29"/>
      <c r="F181" s="23" t="s">
        <v>1165</v>
      </c>
      <c r="G181" s="24" t="s">
        <v>1039</v>
      </c>
      <c r="H181" s="25">
        <f t="shared" si="2"/>
        <v>0.1053</v>
      </c>
    </row>
    <row r="182" spans="5:8" x14ac:dyDescent="0.25">
      <c r="E182" s="29"/>
      <c r="F182" s="27" t="s">
        <v>1166</v>
      </c>
      <c r="G182" s="24" t="s">
        <v>1039</v>
      </c>
      <c r="H182" s="25">
        <f t="shared" si="2"/>
        <v>0.1053</v>
      </c>
    </row>
    <row r="183" spans="5:8" x14ac:dyDescent="0.25">
      <c r="E183" s="29"/>
      <c r="F183" s="26" t="s">
        <v>1167</v>
      </c>
      <c r="G183" s="24" t="s">
        <v>1039</v>
      </c>
      <c r="H183" s="25">
        <f t="shared" si="2"/>
        <v>0.1053</v>
      </c>
    </row>
    <row r="184" spans="5:8" x14ac:dyDescent="0.25">
      <c r="E184" s="29"/>
      <c r="F184" s="23" t="s">
        <v>1168</v>
      </c>
      <c r="G184" s="24" t="s">
        <v>1010</v>
      </c>
      <c r="H184" s="25">
        <f t="shared" si="2"/>
        <v>0.1124</v>
      </c>
    </row>
    <row r="185" spans="5:8" x14ac:dyDescent="0.25">
      <c r="E185" s="29"/>
      <c r="F185" s="23" t="s">
        <v>1169</v>
      </c>
      <c r="G185" s="24" t="s">
        <v>1039</v>
      </c>
      <c r="H185" s="25">
        <f t="shared" si="2"/>
        <v>0.1053</v>
      </c>
    </row>
    <row r="186" spans="5:8" x14ac:dyDescent="0.25">
      <c r="E186" s="29"/>
      <c r="F186" s="23" t="s">
        <v>1170</v>
      </c>
      <c r="G186" s="24" t="s">
        <v>1039</v>
      </c>
      <c r="H186" s="25">
        <f t="shared" si="2"/>
        <v>0.1053</v>
      </c>
    </row>
    <row r="187" spans="5:8" x14ac:dyDescent="0.25">
      <c r="E187" s="29"/>
      <c r="F187" s="23" t="s">
        <v>1171</v>
      </c>
      <c r="G187" s="24" t="s">
        <v>976</v>
      </c>
      <c r="H187" s="25">
        <f t="shared" si="2"/>
        <v>8.4599999999999995E-2</v>
      </c>
    </row>
    <row r="188" spans="5:8" x14ac:dyDescent="0.25">
      <c r="E188" s="29"/>
      <c r="F188" s="23" t="s">
        <v>1172</v>
      </c>
      <c r="G188" s="24" t="s">
        <v>976</v>
      </c>
      <c r="H188" s="25">
        <f t="shared" si="2"/>
        <v>8.4599999999999995E-2</v>
      </c>
    </row>
    <row r="189" spans="5:8" x14ac:dyDescent="0.25">
      <c r="E189" s="29"/>
      <c r="F189" s="23" t="s">
        <v>1173</v>
      </c>
      <c r="G189" s="24" t="s">
        <v>1039</v>
      </c>
      <c r="H189" s="25">
        <f t="shared" si="2"/>
        <v>0.1053</v>
      </c>
    </row>
    <row r="190" spans="5:8" x14ac:dyDescent="0.25">
      <c r="E190" s="29"/>
      <c r="F190" s="23" t="s">
        <v>1174</v>
      </c>
      <c r="G190" s="24" t="s">
        <v>1039</v>
      </c>
      <c r="H190" s="25">
        <f t="shared" si="2"/>
        <v>0.1053</v>
      </c>
    </row>
    <row r="191" spans="5:8" x14ac:dyDescent="0.25">
      <c r="E191" s="29"/>
      <c r="F191" s="23" t="s">
        <v>1175</v>
      </c>
      <c r="G191" s="24" t="s">
        <v>1039</v>
      </c>
      <c r="H191" s="25">
        <f t="shared" si="2"/>
        <v>0.1053</v>
      </c>
    </row>
    <row r="192" spans="5:8" x14ac:dyDescent="0.25">
      <c r="E192" s="29"/>
      <c r="F192" s="23" t="s">
        <v>1176</v>
      </c>
      <c r="G192" s="24" t="s">
        <v>1039</v>
      </c>
      <c r="H192" s="25">
        <f t="shared" si="2"/>
        <v>0.1053</v>
      </c>
    </row>
    <row r="193" spans="5:8" x14ac:dyDescent="0.25">
      <c r="E193" s="29"/>
      <c r="F193" s="23" t="s">
        <v>1177</v>
      </c>
      <c r="G193" s="24" t="s">
        <v>1039</v>
      </c>
      <c r="H193" s="25">
        <f t="shared" si="2"/>
        <v>0.1053</v>
      </c>
    </row>
    <row r="194" spans="5:8" x14ac:dyDescent="0.25">
      <c r="E194" s="29"/>
      <c r="F194" s="23" t="s">
        <v>1178</v>
      </c>
      <c r="G194" s="24" t="s">
        <v>1039</v>
      </c>
      <c r="H194" s="25">
        <f t="shared" si="2"/>
        <v>0.1053</v>
      </c>
    </row>
    <row r="195" spans="5:8" x14ac:dyDescent="0.25">
      <c r="E195" s="29"/>
      <c r="F195" s="23" t="s">
        <v>1179</v>
      </c>
      <c r="G195" s="24" t="s">
        <v>1039</v>
      </c>
      <c r="H195" s="25">
        <f t="shared" si="2"/>
        <v>0.1053</v>
      </c>
    </row>
    <row r="196" spans="5:8" x14ac:dyDescent="0.25">
      <c r="E196" s="29"/>
      <c r="F196" s="23" t="s">
        <v>1180</v>
      </c>
      <c r="G196" s="24" t="s">
        <v>1039</v>
      </c>
      <c r="H196" s="25">
        <f t="shared" si="2"/>
        <v>0.1053</v>
      </c>
    </row>
    <row r="197" spans="5:8" x14ac:dyDescent="0.25">
      <c r="E197" s="29"/>
      <c r="F197" s="23" t="s">
        <v>1181</v>
      </c>
      <c r="G197" s="24" t="s">
        <v>978</v>
      </c>
      <c r="H197" s="25">
        <f t="shared" ref="H197:H260" si="3">VLOOKUP(G197,$A$4:$B$28,2,FALSE)</f>
        <v>8.4599999999999995E-2</v>
      </c>
    </row>
    <row r="198" spans="5:8" x14ac:dyDescent="0.25">
      <c r="E198" s="29"/>
      <c r="F198" s="23" t="s">
        <v>1182</v>
      </c>
      <c r="G198" s="24" t="s">
        <v>1039</v>
      </c>
      <c r="H198" s="25">
        <f t="shared" si="3"/>
        <v>0.1053</v>
      </c>
    </row>
    <row r="199" spans="5:8" x14ac:dyDescent="0.25">
      <c r="E199" s="29"/>
      <c r="F199" s="23" t="s">
        <v>1183</v>
      </c>
      <c r="G199" s="24" t="s">
        <v>1010</v>
      </c>
      <c r="H199" s="25">
        <f t="shared" si="3"/>
        <v>0.1124</v>
      </c>
    </row>
    <row r="200" spans="5:8" x14ac:dyDescent="0.25">
      <c r="E200" s="29"/>
      <c r="F200" s="23" t="s">
        <v>1184</v>
      </c>
      <c r="G200" s="24" t="s">
        <v>1010</v>
      </c>
      <c r="H200" s="25">
        <f t="shared" si="3"/>
        <v>0.1124</v>
      </c>
    </row>
    <row r="201" spans="5:8" x14ac:dyDescent="0.25">
      <c r="E201" s="29"/>
      <c r="F201" s="27" t="s">
        <v>1185</v>
      </c>
      <c r="G201" s="24" t="s">
        <v>1039</v>
      </c>
      <c r="H201" s="25">
        <f t="shared" si="3"/>
        <v>0.1053</v>
      </c>
    </row>
    <row r="202" spans="5:8" x14ac:dyDescent="0.25">
      <c r="E202" s="29"/>
      <c r="F202" s="23" t="s">
        <v>1186</v>
      </c>
      <c r="G202" s="24" t="s">
        <v>1039</v>
      </c>
      <c r="H202" s="25">
        <f t="shared" si="3"/>
        <v>0.1053</v>
      </c>
    </row>
    <row r="203" spans="5:8" x14ac:dyDescent="0.25">
      <c r="E203" s="29"/>
      <c r="F203" s="23" t="s">
        <v>1187</v>
      </c>
      <c r="G203" s="24" t="s">
        <v>1039</v>
      </c>
      <c r="H203" s="25">
        <f t="shared" si="3"/>
        <v>0.1053</v>
      </c>
    </row>
    <row r="204" spans="5:8" x14ac:dyDescent="0.25">
      <c r="E204" s="29"/>
      <c r="F204" s="23" t="s">
        <v>1188</v>
      </c>
      <c r="G204" s="24" t="s">
        <v>1039</v>
      </c>
      <c r="H204" s="25">
        <f t="shared" si="3"/>
        <v>0.1053</v>
      </c>
    </row>
    <row r="205" spans="5:8" x14ac:dyDescent="0.25">
      <c r="E205" s="29"/>
      <c r="F205" s="27" t="s">
        <v>1189</v>
      </c>
      <c r="G205" s="24" t="s">
        <v>1039</v>
      </c>
      <c r="H205" s="25">
        <f t="shared" si="3"/>
        <v>0.1053</v>
      </c>
    </row>
    <row r="206" spans="5:8" x14ac:dyDescent="0.25">
      <c r="E206" s="29"/>
      <c r="F206" s="40" t="s">
        <v>1190</v>
      </c>
      <c r="G206" s="24" t="s">
        <v>1039</v>
      </c>
      <c r="H206" s="25">
        <f t="shared" si="3"/>
        <v>0.1053</v>
      </c>
    </row>
    <row r="207" spans="5:8" x14ac:dyDescent="0.25">
      <c r="E207" s="29"/>
      <c r="F207" s="23" t="s">
        <v>1191</v>
      </c>
      <c r="G207" s="24" t="s">
        <v>1039</v>
      </c>
      <c r="H207" s="25">
        <f t="shared" si="3"/>
        <v>0.1053</v>
      </c>
    </row>
    <row r="208" spans="5:8" x14ac:dyDescent="0.25">
      <c r="E208" s="29"/>
      <c r="F208" s="37" t="s">
        <v>1192</v>
      </c>
      <c r="G208" s="24" t="s">
        <v>1039</v>
      </c>
      <c r="H208" s="25">
        <f t="shared" si="3"/>
        <v>0.1053</v>
      </c>
    </row>
    <row r="209" spans="5:8" x14ac:dyDescent="0.25">
      <c r="E209" s="29"/>
      <c r="F209" s="27" t="s">
        <v>1193</v>
      </c>
      <c r="G209" s="24" t="s">
        <v>1039</v>
      </c>
      <c r="H209" s="25">
        <f t="shared" si="3"/>
        <v>0.1053</v>
      </c>
    </row>
    <row r="210" spans="5:8" x14ac:dyDescent="0.25">
      <c r="E210" s="29"/>
      <c r="F210" s="23" t="s">
        <v>1194</v>
      </c>
      <c r="G210" s="24" t="s">
        <v>1039</v>
      </c>
      <c r="H210" s="25">
        <f t="shared" si="3"/>
        <v>0.1053</v>
      </c>
    </row>
    <row r="211" spans="5:8" x14ac:dyDescent="0.25">
      <c r="E211" s="29"/>
      <c r="F211" s="23" t="s">
        <v>1195</v>
      </c>
      <c r="G211" s="24" t="s">
        <v>1039</v>
      </c>
      <c r="H211" s="25">
        <f t="shared" si="3"/>
        <v>0.1053</v>
      </c>
    </row>
    <row r="212" spans="5:8" x14ac:dyDescent="0.25">
      <c r="E212" s="29"/>
      <c r="F212" s="27" t="s">
        <v>1196</v>
      </c>
      <c r="G212" s="24" t="s">
        <v>1039</v>
      </c>
      <c r="H212" s="25">
        <f t="shared" si="3"/>
        <v>0.1053</v>
      </c>
    </row>
    <row r="213" spans="5:8" x14ac:dyDescent="0.25">
      <c r="E213" s="29"/>
      <c r="F213" s="23" t="s">
        <v>1197</v>
      </c>
      <c r="G213" s="24" t="s">
        <v>1039</v>
      </c>
      <c r="H213" s="25">
        <f t="shared" si="3"/>
        <v>0.1053</v>
      </c>
    </row>
    <row r="214" spans="5:8" x14ac:dyDescent="0.25">
      <c r="E214" s="29"/>
      <c r="F214" s="27" t="s">
        <v>1198</v>
      </c>
      <c r="G214" s="24" t="s">
        <v>1039</v>
      </c>
      <c r="H214" s="25">
        <f t="shared" si="3"/>
        <v>0.1053</v>
      </c>
    </row>
    <row r="215" spans="5:8" x14ac:dyDescent="0.25">
      <c r="E215" s="29"/>
      <c r="F215" s="23" t="s">
        <v>1199</v>
      </c>
      <c r="G215" s="24" t="s">
        <v>1039</v>
      </c>
      <c r="H215" s="25">
        <f t="shared" si="3"/>
        <v>0.1053</v>
      </c>
    </row>
    <row r="216" spans="5:8" x14ac:dyDescent="0.25">
      <c r="E216" s="29"/>
      <c r="F216" s="23" t="s">
        <v>1200</v>
      </c>
      <c r="G216" s="24" t="s">
        <v>1039</v>
      </c>
      <c r="H216" s="25">
        <f t="shared" si="3"/>
        <v>0.1053</v>
      </c>
    </row>
    <row r="217" spans="5:8" x14ac:dyDescent="0.25">
      <c r="E217" s="29"/>
      <c r="F217" s="26" t="s">
        <v>1201</v>
      </c>
      <c r="G217" s="24" t="s">
        <v>1039</v>
      </c>
      <c r="H217" s="25">
        <f t="shared" si="3"/>
        <v>0.1053</v>
      </c>
    </row>
    <row r="218" spans="5:8" x14ac:dyDescent="0.25">
      <c r="E218" s="29"/>
      <c r="F218" s="27" t="s">
        <v>1202</v>
      </c>
      <c r="G218" s="24" t="s">
        <v>1039</v>
      </c>
      <c r="H218" s="25">
        <f t="shared" si="3"/>
        <v>0.1053</v>
      </c>
    </row>
    <row r="219" spans="5:8" x14ac:dyDescent="0.25">
      <c r="E219" s="29"/>
      <c r="F219" s="35" t="s">
        <v>1203</v>
      </c>
      <c r="G219" s="24" t="s">
        <v>1039</v>
      </c>
      <c r="H219" s="25">
        <f t="shared" si="3"/>
        <v>0.1053</v>
      </c>
    </row>
    <row r="220" spans="5:8" x14ac:dyDescent="0.25">
      <c r="E220" s="29"/>
      <c r="F220" s="27" t="s">
        <v>1204</v>
      </c>
      <c r="G220" s="24" t="s">
        <v>1039</v>
      </c>
      <c r="H220" s="25">
        <f t="shared" si="3"/>
        <v>0.1053</v>
      </c>
    </row>
    <row r="221" spans="5:8" x14ac:dyDescent="0.25">
      <c r="E221" s="29"/>
      <c r="F221" s="35" t="s">
        <v>1205</v>
      </c>
      <c r="G221" s="24" t="s">
        <v>1039</v>
      </c>
      <c r="H221" s="25">
        <f t="shared" si="3"/>
        <v>0.1053</v>
      </c>
    </row>
    <row r="222" spans="5:8" x14ac:dyDescent="0.25">
      <c r="E222" s="29"/>
      <c r="F222" s="26" t="s">
        <v>1206</v>
      </c>
      <c r="G222" s="24" t="s">
        <v>1039</v>
      </c>
      <c r="H222" s="25">
        <f t="shared" si="3"/>
        <v>0.1053</v>
      </c>
    </row>
    <row r="223" spans="5:8" x14ac:dyDescent="0.25">
      <c r="E223" s="29"/>
      <c r="F223" s="26" t="s">
        <v>1207</v>
      </c>
      <c r="G223" s="24" t="s">
        <v>1039</v>
      </c>
      <c r="H223" s="25">
        <f t="shared" si="3"/>
        <v>0.1053</v>
      </c>
    </row>
    <row r="224" spans="5:8" x14ac:dyDescent="0.25">
      <c r="E224" s="29"/>
      <c r="F224" s="23" t="s">
        <v>1208</v>
      </c>
      <c r="G224" s="24" t="s">
        <v>1039</v>
      </c>
      <c r="H224" s="25">
        <f t="shared" si="3"/>
        <v>0.1053</v>
      </c>
    </row>
    <row r="225" spans="5:8" x14ac:dyDescent="0.25">
      <c r="E225" s="29"/>
      <c r="F225" s="27" t="s">
        <v>1209</v>
      </c>
      <c r="G225" s="24" t="s">
        <v>1039</v>
      </c>
      <c r="H225" s="25">
        <f t="shared" si="3"/>
        <v>0.1053</v>
      </c>
    </row>
    <row r="226" spans="5:8" x14ac:dyDescent="0.25">
      <c r="E226" s="29"/>
      <c r="F226" s="23" t="s">
        <v>1210</v>
      </c>
      <c r="G226" s="24" t="s">
        <v>1039</v>
      </c>
      <c r="H226" s="25">
        <f t="shared" si="3"/>
        <v>0.1053</v>
      </c>
    </row>
    <row r="227" spans="5:8" x14ac:dyDescent="0.25">
      <c r="E227" s="29"/>
      <c r="F227" s="26" t="s">
        <v>1211</v>
      </c>
      <c r="G227" s="24" t="s">
        <v>1039</v>
      </c>
      <c r="H227" s="25">
        <f t="shared" si="3"/>
        <v>0.1053</v>
      </c>
    </row>
    <row r="228" spans="5:8" x14ac:dyDescent="0.25">
      <c r="E228" s="29"/>
      <c r="F228" s="26" t="s">
        <v>1212</v>
      </c>
      <c r="G228" s="24" t="s">
        <v>1039</v>
      </c>
      <c r="H228" s="25">
        <f t="shared" si="3"/>
        <v>0.1053</v>
      </c>
    </row>
    <row r="229" spans="5:8" x14ac:dyDescent="0.25">
      <c r="E229" s="29"/>
      <c r="F229" s="23" t="s">
        <v>1213</v>
      </c>
      <c r="G229" s="24" t="s">
        <v>1039</v>
      </c>
      <c r="H229" s="25">
        <f t="shared" si="3"/>
        <v>0.1053</v>
      </c>
    </row>
    <row r="230" spans="5:8" x14ac:dyDescent="0.25">
      <c r="E230" s="29"/>
      <c r="F230" s="23" t="s">
        <v>1214</v>
      </c>
      <c r="G230" s="24" t="s">
        <v>978</v>
      </c>
      <c r="H230" s="25">
        <f t="shared" si="3"/>
        <v>8.4599999999999995E-2</v>
      </c>
    </row>
    <row r="231" spans="5:8" x14ac:dyDescent="0.25">
      <c r="E231" s="29"/>
      <c r="F231" s="35" t="s">
        <v>1215</v>
      </c>
      <c r="G231" s="24" t="s">
        <v>1039</v>
      </c>
      <c r="H231" s="25">
        <f t="shared" si="3"/>
        <v>0.1053</v>
      </c>
    </row>
    <row r="232" spans="5:8" x14ac:dyDescent="0.25">
      <c r="E232" s="29"/>
      <c r="F232" s="35" t="s">
        <v>1216</v>
      </c>
      <c r="G232" s="24" t="s">
        <v>1039</v>
      </c>
      <c r="H232" s="25">
        <f t="shared" si="3"/>
        <v>0.1053</v>
      </c>
    </row>
    <row r="233" spans="5:8" x14ac:dyDescent="0.25">
      <c r="E233" s="29"/>
      <c r="F233" s="38" t="s">
        <v>1217</v>
      </c>
      <c r="G233" s="24" t="s">
        <v>1039</v>
      </c>
      <c r="H233" s="25">
        <f t="shared" si="3"/>
        <v>0.1053</v>
      </c>
    </row>
    <row r="234" spans="5:8" x14ac:dyDescent="0.25">
      <c r="E234" s="29"/>
      <c r="F234" s="27" t="s">
        <v>1218</v>
      </c>
      <c r="G234" s="24" t="s">
        <v>982</v>
      </c>
      <c r="H234" s="25">
        <f t="shared" si="3"/>
        <v>8.4099999999999994E-2</v>
      </c>
    </row>
    <row r="235" spans="5:8" x14ac:dyDescent="0.25">
      <c r="E235" s="29"/>
      <c r="F235" s="27" t="s">
        <v>1219</v>
      </c>
      <c r="G235" s="24" t="s">
        <v>978</v>
      </c>
      <c r="H235" s="25">
        <f t="shared" si="3"/>
        <v>8.4599999999999995E-2</v>
      </c>
    </row>
    <row r="236" spans="5:8" x14ac:dyDescent="0.25">
      <c r="E236" s="29"/>
      <c r="F236" s="27" t="s">
        <v>1220</v>
      </c>
      <c r="G236" s="24" t="s">
        <v>1010</v>
      </c>
      <c r="H236" s="25">
        <f t="shared" si="3"/>
        <v>0.1124</v>
      </c>
    </row>
    <row r="237" spans="5:8" x14ac:dyDescent="0.25">
      <c r="E237" s="29"/>
      <c r="F237" s="27" t="s">
        <v>1221</v>
      </c>
      <c r="G237" s="24" t="s">
        <v>978</v>
      </c>
      <c r="H237" s="25">
        <f t="shared" si="3"/>
        <v>8.4599999999999995E-2</v>
      </c>
    </row>
    <row r="238" spans="5:8" x14ac:dyDescent="0.25">
      <c r="E238" s="29"/>
      <c r="F238" s="23" t="s">
        <v>1222</v>
      </c>
      <c r="G238" s="24" t="s">
        <v>978</v>
      </c>
      <c r="H238" s="25">
        <f t="shared" si="3"/>
        <v>8.4599999999999995E-2</v>
      </c>
    </row>
    <row r="239" spans="5:8" x14ac:dyDescent="0.25">
      <c r="E239" s="29"/>
      <c r="F239" s="27" t="s">
        <v>1223</v>
      </c>
      <c r="G239" s="24" t="s">
        <v>976</v>
      </c>
      <c r="H239" s="25">
        <f t="shared" si="3"/>
        <v>8.4599999999999995E-2</v>
      </c>
    </row>
    <row r="240" spans="5:8" x14ac:dyDescent="0.25">
      <c r="E240" s="29"/>
      <c r="F240" s="23" t="s">
        <v>1224</v>
      </c>
      <c r="G240" s="24" t="s">
        <v>1225</v>
      </c>
      <c r="H240" s="25">
        <f t="shared" si="3"/>
        <v>0.1032</v>
      </c>
    </row>
    <row r="241" spans="5:8" x14ac:dyDescent="0.25">
      <c r="E241" s="29"/>
      <c r="F241" s="23" t="s">
        <v>1226</v>
      </c>
      <c r="G241" s="24" t="s">
        <v>982</v>
      </c>
      <c r="H241" s="25">
        <f t="shared" si="3"/>
        <v>8.4099999999999994E-2</v>
      </c>
    </row>
    <row r="242" spans="5:8" x14ac:dyDescent="0.25">
      <c r="E242" s="29"/>
      <c r="F242" s="27" t="s">
        <v>1227</v>
      </c>
      <c r="G242" s="24" t="s">
        <v>976</v>
      </c>
      <c r="H242" s="25">
        <f t="shared" si="3"/>
        <v>8.4599999999999995E-2</v>
      </c>
    </row>
    <row r="243" spans="5:8" x14ac:dyDescent="0.25">
      <c r="E243" s="29"/>
      <c r="F243" s="35" t="s">
        <v>1228</v>
      </c>
      <c r="G243" s="24" t="s">
        <v>976</v>
      </c>
      <c r="H243" s="25">
        <f t="shared" si="3"/>
        <v>8.4599999999999995E-2</v>
      </c>
    </row>
    <row r="244" spans="5:8" x14ac:dyDescent="0.25">
      <c r="E244" s="29"/>
      <c r="F244" s="23" t="s">
        <v>1229</v>
      </c>
      <c r="G244" s="24" t="s">
        <v>978</v>
      </c>
      <c r="H244" s="25">
        <f t="shared" si="3"/>
        <v>8.4599999999999995E-2</v>
      </c>
    </row>
    <row r="245" spans="5:8" x14ac:dyDescent="0.25">
      <c r="E245" s="29"/>
      <c r="F245" s="23" t="s">
        <v>1230</v>
      </c>
      <c r="G245" s="24" t="s">
        <v>976</v>
      </c>
      <c r="H245" s="25">
        <f t="shared" si="3"/>
        <v>8.4599999999999995E-2</v>
      </c>
    </row>
    <row r="246" spans="5:8" x14ac:dyDescent="0.25">
      <c r="E246" s="29"/>
      <c r="F246" s="23" t="s">
        <v>1231</v>
      </c>
      <c r="G246" s="24" t="s">
        <v>982</v>
      </c>
      <c r="H246" s="25">
        <f t="shared" si="3"/>
        <v>8.4099999999999994E-2</v>
      </c>
    </row>
    <row r="247" spans="5:8" x14ac:dyDescent="0.25">
      <c r="E247" s="29"/>
      <c r="F247" s="23" t="s">
        <v>1232</v>
      </c>
      <c r="G247" s="24" t="s">
        <v>976</v>
      </c>
      <c r="H247" s="25">
        <f t="shared" si="3"/>
        <v>8.4599999999999995E-2</v>
      </c>
    </row>
    <row r="248" spans="5:8" x14ac:dyDescent="0.25">
      <c r="E248" s="29"/>
      <c r="F248" s="27" t="s">
        <v>1233</v>
      </c>
      <c r="G248" s="24" t="s">
        <v>978</v>
      </c>
      <c r="H248" s="25">
        <f t="shared" si="3"/>
        <v>8.4599999999999995E-2</v>
      </c>
    </row>
    <row r="249" spans="5:8" x14ac:dyDescent="0.25">
      <c r="E249" s="29"/>
      <c r="F249" s="26" t="s">
        <v>1234</v>
      </c>
      <c r="G249" s="24" t="s">
        <v>978</v>
      </c>
      <c r="H249" s="25">
        <f t="shared" si="3"/>
        <v>8.4599999999999995E-2</v>
      </c>
    </row>
    <row r="250" spans="5:8" x14ac:dyDescent="0.25">
      <c r="E250" s="29"/>
      <c r="F250" s="27" t="s">
        <v>1235</v>
      </c>
      <c r="G250" s="24" t="s">
        <v>978</v>
      </c>
      <c r="H250" s="25">
        <f t="shared" si="3"/>
        <v>8.4599999999999995E-2</v>
      </c>
    </row>
    <row r="251" spans="5:8" x14ac:dyDescent="0.25">
      <c r="E251" s="29"/>
      <c r="F251" s="35" t="s">
        <v>1236</v>
      </c>
      <c r="G251" s="24" t="s">
        <v>978</v>
      </c>
      <c r="H251" s="25">
        <f t="shared" si="3"/>
        <v>8.4599999999999995E-2</v>
      </c>
    </row>
    <row r="252" spans="5:8" x14ac:dyDescent="0.25">
      <c r="E252" s="29"/>
      <c r="F252" s="27" t="s">
        <v>1237</v>
      </c>
      <c r="G252" s="24" t="s">
        <v>982</v>
      </c>
      <c r="H252" s="25">
        <f t="shared" si="3"/>
        <v>8.4099999999999994E-2</v>
      </c>
    </row>
    <row r="253" spans="5:8" x14ac:dyDescent="0.25">
      <c r="E253" s="29"/>
      <c r="F253" s="39" t="s">
        <v>1238</v>
      </c>
      <c r="G253" s="24" t="s">
        <v>978</v>
      </c>
      <c r="H253" s="25">
        <f t="shared" si="3"/>
        <v>8.4599999999999995E-2</v>
      </c>
    </row>
    <row r="254" spans="5:8" x14ac:dyDescent="0.25">
      <c r="E254" s="29"/>
      <c r="F254" s="23" t="s">
        <v>1239</v>
      </c>
      <c r="G254" s="24" t="s">
        <v>976</v>
      </c>
      <c r="H254" s="25">
        <f t="shared" si="3"/>
        <v>8.4599999999999995E-2</v>
      </c>
    </row>
    <row r="255" spans="5:8" x14ac:dyDescent="0.25">
      <c r="E255" s="29"/>
      <c r="F255" s="35" t="s">
        <v>1240</v>
      </c>
      <c r="G255" s="24" t="s">
        <v>976</v>
      </c>
      <c r="H255" s="25">
        <f t="shared" si="3"/>
        <v>8.4599999999999995E-2</v>
      </c>
    </row>
    <row r="256" spans="5:8" x14ac:dyDescent="0.25">
      <c r="E256" s="41"/>
      <c r="F256" s="23" t="s">
        <v>1241</v>
      </c>
      <c r="G256" s="24" t="s">
        <v>978</v>
      </c>
      <c r="H256" s="25">
        <f t="shared" si="3"/>
        <v>8.4599999999999995E-2</v>
      </c>
    </row>
    <row r="257" spans="5:8" x14ac:dyDescent="0.25">
      <c r="E257" s="41"/>
      <c r="F257" s="23" t="s">
        <v>1242</v>
      </c>
      <c r="G257" s="24" t="s">
        <v>1010</v>
      </c>
      <c r="H257" s="25">
        <f t="shared" si="3"/>
        <v>0.1124</v>
      </c>
    </row>
    <row r="258" spans="5:8" x14ac:dyDescent="0.25">
      <c r="E258" s="41"/>
      <c r="F258" s="26" t="s">
        <v>1243</v>
      </c>
      <c r="G258" s="24" t="s">
        <v>976</v>
      </c>
      <c r="H258" s="25">
        <f t="shared" si="3"/>
        <v>8.4599999999999995E-2</v>
      </c>
    </row>
    <row r="259" spans="5:8" x14ac:dyDescent="0.25">
      <c r="E259" s="41"/>
      <c r="F259" s="23" t="s">
        <v>1244</v>
      </c>
      <c r="G259" s="24" t="s">
        <v>1010</v>
      </c>
      <c r="H259" s="25">
        <f t="shared" si="3"/>
        <v>0.1124</v>
      </c>
    </row>
    <row r="260" spans="5:8" x14ac:dyDescent="0.25">
      <c r="E260" s="41"/>
      <c r="F260" s="23" t="s">
        <v>1245</v>
      </c>
      <c r="G260" s="24" t="s">
        <v>1010</v>
      </c>
      <c r="H260" s="25">
        <f t="shared" si="3"/>
        <v>0.1124</v>
      </c>
    </row>
    <row r="261" spans="5:8" x14ac:dyDescent="0.25">
      <c r="E261" s="41"/>
      <c r="F261" s="23" t="s">
        <v>1246</v>
      </c>
      <c r="G261" s="24" t="s">
        <v>1247</v>
      </c>
      <c r="H261" s="25">
        <f t="shared" ref="H261:H324" si="4">VLOOKUP(G261,$A$4:$B$28,2,FALSE)</f>
        <v>0.12766</v>
      </c>
    </row>
    <row r="262" spans="5:8" x14ac:dyDescent="0.25">
      <c r="E262" s="41"/>
      <c r="F262" s="23" t="s">
        <v>1248</v>
      </c>
      <c r="G262" s="24" t="s">
        <v>1012</v>
      </c>
      <c r="H262" s="25">
        <f t="shared" si="4"/>
        <v>0.1119</v>
      </c>
    </row>
    <row r="263" spans="5:8" x14ac:dyDescent="0.25">
      <c r="E263" s="41"/>
      <c r="F263" s="38" t="s">
        <v>1249</v>
      </c>
      <c r="G263" s="24" t="s">
        <v>976</v>
      </c>
      <c r="H263" s="25">
        <f t="shared" si="4"/>
        <v>8.4599999999999995E-2</v>
      </c>
    </row>
    <row r="264" spans="5:8" x14ac:dyDescent="0.25">
      <c r="E264" s="41"/>
      <c r="F264" s="23" t="s">
        <v>1250</v>
      </c>
      <c r="G264" s="24" t="s">
        <v>978</v>
      </c>
      <c r="H264" s="25">
        <f t="shared" si="4"/>
        <v>8.4599999999999995E-2</v>
      </c>
    </row>
    <row r="265" spans="5:8" x14ac:dyDescent="0.25">
      <c r="E265" s="29"/>
      <c r="F265" s="23" t="s">
        <v>1251</v>
      </c>
      <c r="G265" s="24" t="s">
        <v>1012</v>
      </c>
      <c r="H265" s="25">
        <f t="shared" si="4"/>
        <v>0.1119</v>
      </c>
    </row>
    <row r="266" spans="5:8" x14ac:dyDescent="0.25">
      <c r="E266" s="29"/>
      <c r="F266" s="26" t="s">
        <v>1252</v>
      </c>
      <c r="G266" s="24" t="s">
        <v>978</v>
      </c>
      <c r="H266" s="25">
        <f t="shared" si="4"/>
        <v>8.4599999999999995E-2</v>
      </c>
    </row>
    <row r="267" spans="5:8" x14ac:dyDescent="0.25">
      <c r="E267" s="29"/>
      <c r="F267" s="27" t="s">
        <v>1253</v>
      </c>
      <c r="G267" s="24" t="s">
        <v>976</v>
      </c>
      <c r="H267" s="25">
        <f t="shared" si="4"/>
        <v>8.4599999999999995E-2</v>
      </c>
    </row>
    <row r="268" spans="5:8" x14ac:dyDescent="0.25">
      <c r="E268" s="29"/>
      <c r="F268" s="26" t="s">
        <v>1254</v>
      </c>
      <c r="G268" s="24" t="s">
        <v>1039</v>
      </c>
      <c r="H268" s="25">
        <f t="shared" si="4"/>
        <v>0.1053</v>
      </c>
    </row>
    <row r="269" spans="5:8" x14ac:dyDescent="0.25">
      <c r="E269" s="29"/>
      <c r="F269" s="27" t="s">
        <v>1255</v>
      </c>
      <c r="G269" s="24" t="s">
        <v>982</v>
      </c>
      <c r="H269" s="25">
        <f t="shared" si="4"/>
        <v>8.4099999999999994E-2</v>
      </c>
    </row>
    <row r="270" spans="5:8" x14ac:dyDescent="0.25">
      <c r="E270" s="29"/>
      <c r="F270" s="23" t="s">
        <v>1256</v>
      </c>
      <c r="G270" s="24" t="s">
        <v>1257</v>
      </c>
      <c r="H270" s="25">
        <f t="shared" si="4"/>
        <v>0.1119</v>
      </c>
    </row>
    <row r="271" spans="5:8" x14ac:dyDescent="0.25">
      <c r="E271" s="29"/>
      <c r="F271" s="27" t="s">
        <v>1258</v>
      </c>
      <c r="G271" s="24" t="s">
        <v>978</v>
      </c>
      <c r="H271" s="25">
        <f t="shared" si="4"/>
        <v>8.4599999999999995E-2</v>
      </c>
    </row>
    <row r="272" spans="5:8" x14ac:dyDescent="0.25">
      <c r="E272" s="29"/>
      <c r="F272" s="23" t="s">
        <v>1259</v>
      </c>
      <c r="G272" s="24" t="s">
        <v>1012</v>
      </c>
      <c r="H272" s="25">
        <f t="shared" si="4"/>
        <v>0.1119</v>
      </c>
    </row>
    <row r="273" spans="5:8" x14ac:dyDescent="0.25">
      <c r="E273" s="29"/>
      <c r="F273" s="23" t="s">
        <v>1260</v>
      </c>
      <c r="G273" s="24" t="s">
        <v>1012</v>
      </c>
      <c r="H273" s="25">
        <f t="shared" si="4"/>
        <v>0.1119</v>
      </c>
    </row>
    <row r="274" spans="5:8" x14ac:dyDescent="0.25">
      <c r="E274" s="29"/>
      <c r="F274" s="23" t="s">
        <v>1261</v>
      </c>
      <c r="G274" s="24" t="s">
        <v>1012</v>
      </c>
      <c r="H274" s="25">
        <f t="shared" si="4"/>
        <v>0.1119</v>
      </c>
    </row>
    <row r="275" spans="5:8" x14ac:dyDescent="0.25">
      <c r="E275" s="29"/>
      <c r="F275" s="27" t="s">
        <v>1262</v>
      </c>
      <c r="G275" s="24" t="s">
        <v>1012</v>
      </c>
      <c r="H275" s="25">
        <f t="shared" si="4"/>
        <v>0.1119</v>
      </c>
    </row>
    <row r="276" spans="5:8" x14ac:dyDescent="0.25">
      <c r="E276" s="29"/>
      <c r="F276" s="26" t="s">
        <v>1263</v>
      </c>
      <c r="G276" s="24" t="s">
        <v>1012</v>
      </c>
      <c r="H276" s="25">
        <f t="shared" si="4"/>
        <v>0.1119</v>
      </c>
    </row>
    <row r="277" spans="5:8" x14ac:dyDescent="0.25">
      <c r="E277" s="29"/>
      <c r="F277" s="23" t="s">
        <v>1264</v>
      </c>
      <c r="G277" s="24" t="s">
        <v>1012</v>
      </c>
      <c r="H277" s="25">
        <f t="shared" si="4"/>
        <v>0.1119</v>
      </c>
    </row>
    <row r="278" spans="5:8" x14ac:dyDescent="0.25">
      <c r="E278" s="29"/>
      <c r="F278" s="23" t="s">
        <v>1265</v>
      </c>
      <c r="G278" s="24" t="s">
        <v>1012</v>
      </c>
      <c r="H278" s="25">
        <f t="shared" si="4"/>
        <v>0.1119</v>
      </c>
    </row>
    <row r="279" spans="5:8" x14ac:dyDescent="0.25">
      <c r="E279" s="29"/>
      <c r="F279" s="39" t="s">
        <v>1266</v>
      </c>
      <c r="G279" s="24" t="s">
        <v>1012</v>
      </c>
      <c r="H279" s="25">
        <f t="shared" si="4"/>
        <v>0.1119</v>
      </c>
    </row>
    <row r="280" spans="5:8" x14ac:dyDescent="0.25">
      <c r="E280" s="29"/>
      <c r="F280" s="23" t="s">
        <v>1267</v>
      </c>
      <c r="G280" s="24" t="s">
        <v>1010</v>
      </c>
      <c r="H280" s="25">
        <f t="shared" si="4"/>
        <v>0.1124</v>
      </c>
    </row>
    <row r="281" spans="5:8" x14ac:dyDescent="0.25">
      <c r="E281" s="29"/>
      <c r="F281" s="23" t="s">
        <v>1268</v>
      </c>
      <c r="G281" s="24" t="s">
        <v>1012</v>
      </c>
      <c r="H281" s="25">
        <f t="shared" si="4"/>
        <v>0.1119</v>
      </c>
    </row>
    <row r="282" spans="5:8" x14ac:dyDescent="0.25">
      <c r="E282" s="29"/>
      <c r="F282" s="23" t="s">
        <v>1269</v>
      </c>
      <c r="G282" s="24" t="s">
        <v>1012</v>
      </c>
      <c r="H282" s="25">
        <f t="shared" si="4"/>
        <v>0.1119</v>
      </c>
    </row>
    <row r="283" spans="5:8" x14ac:dyDescent="0.25">
      <c r="E283" s="29"/>
      <c r="F283" s="23" t="s">
        <v>1270</v>
      </c>
      <c r="G283" s="24" t="s">
        <v>1012</v>
      </c>
      <c r="H283" s="25">
        <f t="shared" si="4"/>
        <v>0.1119</v>
      </c>
    </row>
    <row r="284" spans="5:8" x14ac:dyDescent="0.25">
      <c r="E284" s="29"/>
      <c r="F284" s="23" t="s">
        <v>1271</v>
      </c>
      <c r="G284" s="24" t="s">
        <v>1010</v>
      </c>
      <c r="H284" s="25">
        <f t="shared" si="4"/>
        <v>0.1124</v>
      </c>
    </row>
    <row r="285" spans="5:8" x14ac:dyDescent="0.25">
      <c r="E285" s="29"/>
      <c r="F285" s="27" t="s">
        <v>1272</v>
      </c>
      <c r="G285" s="24" t="s">
        <v>976</v>
      </c>
      <c r="H285" s="25">
        <f t="shared" si="4"/>
        <v>8.4599999999999995E-2</v>
      </c>
    </row>
    <row r="286" spans="5:8" x14ac:dyDescent="0.25">
      <c r="E286" s="29"/>
      <c r="F286" s="23" t="s">
        <v>1273</v>
      </c>
      <c r="G286" s="24" t="s">
        <v>1012</v>
      </c>
      <c r="H286" s="25">
        <f t="shared" si="4"/>
        <v>0.1119</v>
      </c>
    </row>
    <row r="287" spans="5:8" x14ac:dyDescent="0.25">
      <c r="E287" s="29"/>
      <c r="F287" s="27" t="s">
        <v>1274</v>
      </c>
      <c r="G287" s="24" t="s">
        <v>1012</v>
      </c>
      <c r="H287" s="25">
        <f t="shared" si="4"/>
        <v>0.1119</v>
      </c>
    </row>
    <row r="288" spans="5:8" x14ac:dyDescent="0.25">
      <c r="E288" s="29"/>
      <c r="F288" s="27" t="s">
        <v>1275</v>
      </c>
      <c r="G288" s="24" t="s">
        <v>1012</v>
      </c>
      <c r="H288" s="25">
        <f t="shared" si="4"/>
        <v>0.1119</v>
      </c>
    </row>
    <row r="289" spans="5:8" x14ac:dyDescent="0.25">
      <c r="E289" s="29"/>
      <c r="F289" s="23" t="s">
        <v>1276</v>
      </c>
      <c r="G289" s="24" t="s">
        <v>982</v>
      </c>
      <c r="H289" s="25">
        <f t="shared" si="4"/>
        <v>8.4099999999999994E-2</v>
      </c>
    </row>
    <row r="290" spans="5:8" x14ac:dyDescent="0.25">
      <c r="E290" s="29"/>
      <c r="F290" s="23" t="s">
        <v>1277</v>
      </c>
      <c r="G290" s="24" t="s">
        <v>1012</v>
      </c>
      <c r="H290" s="25">
        <f t="shared" si="4"/>
        <v>0.1119</v>
      </c>
    </row>
    <row r="291" spans="5:8" x14ac:dyDescent="0.25">
      <c r="E291" s="29"/>
      <c r="F291" s="26" t="s">
        <v>1278</v>
      </c>
      <c r="G291" s="24" t="s">
        <v>1012</v>
      </c>
      <c r="H291" s="25">
        <f t="shared" si="4"/>
        <v>0.1119</v>
      </c>
    </row>
    <row r="292" spans="5:8" x14ac:dyDescent="0.25">
      <c r="E292" s="29"/>
      <c r="F292" s="23" t="s">
        <v>1279</v>
      </c>
      <c r="G292" s="24" t="s">
        <v>1012</v>
      </c>
      <c r="H292" s="25">
        <f t="shared" si="4"/>
        <v>0.1119</v>
      </c>
    </row>
    <row r="293" spans="5:8" x14ac:dyDescent="0.25">
      <c r="E293" s="29"/>
      <c r="F293" s="23" t="s">
        <v>1280</v>
      </c>
      <c r="G293" s="24" t="s">
        <v>988</v>
      </c>
      <c r="H293" s="25">
        <f t="shared" si="4"/>
        <v>0.1128</v>
      </c>
    </row>
    <row r="294" spans="5:8" x14ac:dyDescent="0.25">
      <c r="E294" s="29"/>
      <c r="F294" s="23" t="s">
        <v>1281</v>
      </c>
      <c r="G294" s="24" t="s">
        <v>1257</v>
      </c>
      <c r="H294" s="25">
        <f t="shared" si="4"/>
        <v>0.1119</v>
      </c>
    </row>
    <row r="295" spans="5:8" x14ac:dyDescent="0.25">
      <c r="E295" s="29"/>
      <c r="F295" s="23" t="s">
        <v>1282</v>
      </c>
      <c r="G295" s="24" t="s">
        <v>1012</v>
      </c>
      <c r="H295" s="25">
        <f t="shared" si="4"/>
        <v>0.1119</v>
      </c>
    </row>
    <row r="296" spans="5:8" x14ac:dyDescent="0.25">
      <c r="E296" s="29"/>
      <c r="F296" s="23" t="s">
        <v>1283</v>
      </c>
      <c r="G296" s="24" t="s">
        <v>982</v>
      </c>
      <c r="H296" s="25">
        <f t="shared" si="4"/>
        <v>8.4099999999999994E-2</v>
      </c>
    </row>
    <row r="297" spans="5:8" x14ac:dyDescent="0.25">
      <c r="E297" s="29"/>
      <c r="F297" s="23" t="s">
        <v>1284</v>
      </c>
      <c r="G297" s="24" t="s">
        <v>1012</v>
      </c>
      <c r="H297" s="25">
        <f t="shared" si="4"/>
        <v>0.1119</v>
      </c>
    </row>
    <row r="298" spans="5:8" x14ac:dyDescent="0.25">
      <c r="E298" s="29"/>
      <c r="F298" s="27" t="s">
        <v>1285</v>
      </c>
      <c r="G298" s="24" t="s">
        <v>1012</v>
      </c>
      <c r="H298" s="25">
        <f t="shared" si="4"/>
        <v>0.1119</v>
      </c>
    </row>
    <row r="299" spans="5:8" x14ac:dyDescent="0.25">
      <c r="E299" s="29"/>
      <c r="F299" s="23" t="s">
        <v>1286</v>
      </c>
      <c r="G299" s="24" t="s">
        <v>1225</v>
      </c>
      <c r="H299" s="25">
        <f t="shared" si="4"/>
        <v>0.1032</v>
      </c>
    </row>
    <row r="300" spans="5:8" x14ac:dyDescent="0.25">
      <c r="E300" s="29"/>
      <c r="F300" s="23" t="s">
        <v>1287</v>
      </c>
      <c r="G300" s="24" t="s">
        <v>1012</v>
      </c>
      <c r="H300" s="25">
        <f t="shared" si="4"/>
        <v>0.1119</v>
      </c>
    </row>
    <row r="301" spans="5:8" x14ac:dyDescent="0.25">
      <c r="E301" s="29"/>
      <c r="F301" s="23" t="s">
        <v>1288</v>
      </c>
      <c r="G301" s="24" t="s">
        <v>1012</v>
      </c>
      <c r="H301" s="25">
        <f t="shared" si="4"/>
        <v>0.1119</v>
      </c>
    </row>
    <row r="302" spans="5:8" x14ac:dyDescent="0.25">
      <c r="E302" s="29"/>
      <c r="F302" s="32" t="s">
        <v>1289</v>
      </c>
      <c r="G302" s="24" t="s">
        <v>1012</v>
      </c>
      <c r="H302" s="25">
        <f t="shared" si="4"/>
        <v>0.1119</v>
      </c>
    </row>
    <row r="303" spans="5:8" x14ac:dyDescent="0.25">
      <c r="E303" s="29"/>
      <c r="F303" s="23" t="s">
        <v>1290</v>
      </c>
      <c r="G303" s="24" t="s">
        <v>1012</v>
      </c>
      <c r="H303" s="25">
        <f t="shared" si="4"/>
        <v>0.1119</v>
      </c>
    </row>
    <row r="304" spans="5:8" x14ac:dyDescent="0.25">
      <c r="E304" s="29"/>
      <c r="F304" s="23" t="s">
        <v>1291</v>
      </c>
      <c r="G304" s="24" t="s">
        <v>1010</v>
      </c>
      <c r="H304" s="25">
        <f t="shared" si="4"/>
        <v>0.1124</v>
      </c>
    </row>
    <row r="305" spans="5:8" x14ac:dyDescent="0.25">
      <c r="E305" s="29"/>
      <c r="F305" s="23" t="s">
        <v>1292</v>
      </c>
      <c r="G305" s="24" t="s">
        <v>1012</v>
      </c>
      <c r="H305" s="25">
        <f t="shared" si="4"/>
        <v>0.1119</v>
      </c>
    </row>
    <row r="306" spans="5:8" x14ac:dyDescent="0.25">
      <c r="E306" s="29"/>
      <c r="F306" s="26" t="s">
        <v>1293</v>
      </c>
      <c r="G306" s="24" t="s">
        <v>982</v>
      </c>
      <c r="H306" s="25">
        <f t="shared" si="4"/>
        <v>8.4099999999999994E-2</v>
      </c>
    </row>
    <row r="307" spans="5:8" x14ac:dyDescent="0.25">
      <c r="E307" s="29"/>
      <c r="F307" s="35" t="s">
        <v>1294</v>
      </c>
      <c r="G307" s="24" t="s">
        <v>982</v>
      </c>
      <c r="H307" s="25">
        <f t="shared" si="4"/>
        <v>8.4099999999999994E-2</v>
      </c>
    </row>
    <row r="308" spans="5:8" x14ac:dyDescent="0.25">
      <c r="E308" s="29"/>
      <c r="F308" s="27" t="s">
        <v>1295</v>
      </c>
      <c r="G308" s="24" t="s">
        <v>982</v>
      </c>
      <c r="H308" s="25">
        <f t="shared" si="4"/>
        <v>8.4099999999999994E-2</v>
      </c>
    </row>
    <row r="309" spans="5:8" x14ac:dyDescent="0.25">
      <c r="E309" s="29"/>
      <c r="F309" s="23" t="s">
        <v>1296</v>
      </c>
      <c r="G309" s="24" t="s">
        <v>1012</v>
      </c>
      <c r="H309" s="25">
        <f t="shared" si="4"/>
        <v>0.1119</v>
      </c>
    </row>
    <row r="310" spans="5:8" x14ac:dyDescent="0.25">
      <c r="E310" s="29"/>
      <c r="F310" s="27" t="s">
        <v>1297</v>
      </c>
      <c r="G310" s="24" t="s">
        <v>1012</v>
      </c>
      <c r="H310" s="25">
        <f t="shared" si="4"/>
        <v>0.1119</v>
      </c>
    </row>
    <row r="311" spans="5:8" x14ac:dyDescent="0.25">
      <c r="E311" s="29"/>
      <c r="F311" s="23" t="s">
        <v>1298</v>
      </c>
      <c r="G311" s="24" t="s">
        <v>1012</v>
      </c>
      <c r="H311" s="25">
        <f t="shared" si="4"/>
        <v>0.1119</v>
      </c>
    </row>
    <row r="312" spans="5:8" x14ac:dyDescent="0.25">
      <c r="E312" s="29"/>
      <c r="F312" s="27" t="s">
        <v>1299</v>
      </c>
      <c r="G312" s="24" t="s">
        <v>982</v>
      </c>
      <c r="H312" s="25">
        <f t="shared" si="4"/>
        <v>8.4099999999999994E-2</v>
      </c>
    </row>
    <row r="313" spans="5:8" x14ac:dyDescent="0.25">
      <c r="E313" s="29"/>
      <c r="F313" s="32" t="s">
        <v>1300</v>
      </c>
      <c r="G313" s="24" t="s">
        <v>1012</v>
      </c>
      <c r="H313" s="25">
        <f t="shared" si="4"/>
        <v>0.1119</v>
      </c>
    </row>
    <row r="314" spans="5:8" x14ac:dyDescent="0.25">
      <c r="E314" s="29"/>
      <c r="F314" s="32" t="s">
        <v>1301</v>
      </c>
      <c r="G314" s="24" t="s">
        <v>982</v>
      </c>
      <c r="H314" s="25">
        <f t="shared" si="4"/>
        <v>8.4099999999999994E-2</v>
      </c>
    </row>
    <row r="315" spans="5:8" x14ac:dyDescent="0.25">
      <c r="E315" s="29"/>
      <c r="F315" s="27" t="s">
        <v>1302</v>
      </c>
      <c r="G315" s="24" t="s">
        <v>982</v>
      </c>
      <c r="H315" s="25">
        <f t="shared" si="4"/>
        <v>8.4099999999999994E-2</v>
      </c>
    </row>
    <row r="316" spans="5:8" x14ac:dyDescent="0.25">
      <c r="E316" s="29"/>
      <c r="F316" s="23" t="s">
        <v>1303</v>
      </c>
      <c r="G316" s="24" t="s">
        <v>982</v>
      </c>
      <c r="H316" s="25">
        <f t="shared" si="4"/>
        <v>8.4099999999999994E-2</v>
      </c>
    </row>
    <row r="317" spans="5:8" x14ac:dyDescent="0.25">
      <c r="E317" s="29"/>
      <c r="F317" s="32" t="s">
        <v>1304</v>
      </c>
      <c r="G317" s="24" t="s">
        <v>1012</v>
      </c>
      <c r="H317" s="25">
        <f t="shared" si="4"/>
        <v>0.1119</v>
      </c>
    </row>
    <row r="318" spans="5:8" x14ac:dyDescent="0.25">
      <c r="E318" s="29"/>
      <c r="F318" s="23" t="s">
        <v>1305</v>
      </c>
      <c r="G318" s="24" t="s">
        <v>1014</v>
      </c>
      <c r="H318" s="25">
        <f t="shared" si="4"/>
        <v>0</v>
      </c>
    </row>
    <row r="319" spans="5:8" x14ac:dyDescent="0.25">
      <c r="E319" s="29"/>
      <c r="F319" s="32" t="s">
        <v>1306</v>
      </c>
      <c r="G319" s="24" t="s">
        <v>982</v>
      </c>
      <c r="H319" s="25">
        <f t="shared" si="4"/>
        <v>8.4099999999999994E-2</v>
      </c>
    </row>
    <row r="320" spans="5:8" x14ac:dyDescent="0.25">
      <c r="E320" s="29"/>
      <c r="F320" s="32" t="s">
        <v>1307</v>
      </c>
      <c r="G320" s="24" t="s">
        <v>1010</v>
      </c>
      <c r="H320" s="25">
        <f t="shared" si="4"/>
        <v>0.1124</v>
      </c>
    </row>
    <row r="321" spans="5:8" x14ac:dyDescent="0.25">
      <c r="E321" s="29"/>
      <c r="F321" s="27" t="s">
        <v>1308</v>
      </c>
      <c r="G321" s="24" t="s">
        <v>1012</v>
      </c>
      <c r="H321" s="25">
        <f t="shared" si="4"/>
        <v>0.1119</v>
      </c>
    </row>
    <row r="322" spans="5:8" x14ac:dyDescent="0.25">
      <c r="E322" s="29"/>
      <c r="F322" s="23" t="s">
        <v>1309</v>
      </c>
      <c r="G322" s="24" t="s">
        <v>1257</v>
      </c>
      <c r="H322" s="25">
        <f t="shared" si="4"/>
        <v>0.1119</v>
      </c>
    </row>
    <row r="323" spans="5:8" x14ac:dyDescent="0.25">
      <c r="E323" s="29"/>
      <c r="F323" s="27" t="s">
        <v>1310</v>
      </c>
      <c r="G323" s="24" t="s">
        <v>988</v>
      </c>
      <c r="H323" s="25">
        <f t="shared" si="4"/>
        <v>0.1128</v>
      </c>
    </row>
    <row r="324" spans="5:8" x14ac:dyDescent="0.25">
      <c r="E324" s="29"/>
      <c r="F324" s="23" t="s">
        <v>1311</v>
      </c>
      <c r="G324" s="24" t="s">
        <v>982</v>
      </c>
      <c r="H324" s="25">
        <f t="shared" si="4"/>
        <v>8.4099999999999994E-2</v>
      </c>
    </row>
    <row r="325" spans="5:8" x14ac:dyDescent="0.25">
      <c r="E325" s="29"/>
      <c r="F325" s="23" t="s">
        <v>1312</v>
      </c>
      <c r="G325" s="24" t="s">
        <v>982</v>
      </c>
      <c r="H325" s="25">
        <f t="shared" ref="H325:H388" si="5">VLOOKUP(G325,$A$4:$B$28,2,FALSE)</f>
        <v>8.4099999999999994E-2</v>
      </c>
    </row>
    <row r="326" spans="5:8" x14ac:dyDescent="0.25">
      <c r="E326" s="29"/>
      <c r="F326" s="27" t="s">
        <v>1313</v>
      </c>
      <c r="G326" s="24" t="s">
        <v>1010</v>
      </c>
      <c r="H326" s="25">
        <f t="shared" si="5"/>
        <v>0.1124</v>
      </c>
    </row>
    <row r="327" spans="5:8" x14ac:dyDescent="0.25">
      <c r="E327" s="29"/>
      <c r="F327" s="32" t="s">
        <v>1314</v>
      </c>
      <c r="G327" s="24" t="s">
        <v>982</v>
      </c>
      <c r="H327" s="25">
        <f t="shared" si="5"/>
        <v>8.4099999999999994E-2</v>
      </c>
    </row>
    <row r="328" spans="5:8" x14ac:dyDescent="0.25">
      <c r="E328" s="29"/>
      <c r="F328" s="23" t="s">
        <v>1315</v>
      </c>
      <c r="G328" s="24" t="s">
        <v>1225</v>
      </c>
      <c r="H328" s="25">
        <f t="shared" si="5"/>
        <v>0.1032</v>
      </c>
    </row>
    <row r="329" spans="5:8" x14ac:dyDescent="0.25">
      <c r="E329" s="29"/>
      <c r="F329" s="23" t="s">
        <v>1316</v>
      </c>
      <c r="G329" s="24" t="s">
        <v>1225</v>
      </c>
      <c r="H329" s="25">
        <f t="shared" si="5"/>
        <v>0.1032</v>
      </c>
    </row>
    <row r="330" spans="5:8" x14ac:dyDescent="0.25">
      <c r="E330" s="29"/>
      <c r="F330" s="23" t="s">
        <v>1317</v>
      </c>
      <c r="G330" s="24" t="s">
        <v>1012</v>
      </c>
      <c r="H330" s="25">
        <f t="shared" si="5"/>
        <v>0.1119</v>
      </c>
    </row>
    <row r="331" spans="5:8" x14ac:dyDescent="0.25">
      <c r="E331" s="29"/>
      <c r="F331" s="27" t="s">
        <v>1318</v>
      </c>
      <c r="G331" s="24" t="s">
        <v>1012</v>
      </c>
      <c r="H331" s="25">
        <f t="shared" si="5"/>
        <v>0.1119</v>
      </c>
    </row>
    <row r="332" spans="5:8" x14ac:dyDescent="0.25">
      <c r="E332" s="29"/>
      <c r="F332" s="23" t="s">
        <v>1319</v>
      </c>
      <c r="G332" s="24" t="s">
        <v>982</v>
      </c>
      <c r="H332" s="25">
        <f t="shared" si="5"/>
        <v>8.4099999999999994E-2</v>
      </c>
    </row>
    <row r="333" spans="5:8" x14ac:dyDescent="0.25">
      <c r="E333" s="29"/>
      <c r="F333" s="27" t="s">
        <v>1320</v>
      </c>
      <c r="G333" s="24" t="s">
        <v>1012</v>
      </c>
      <c r="H333" s="25">
        <f t="shared" si="5"/>
        <v>0.1119</v>
      </c>
    </row>
    <row r="334" spans="5:8" x14ac:dyDescent="0.25">
      <c r="E334" s="29"/>
      <c r="F334" s="27" t="s">
        <v>1321</v>
      </c>
      <c r="G334" s="24" t="s">
        <v>1012</v>
      </c>
      <c r="H334" s="25">
        <f t="shared" si="5"/>
        <v>0.1119</v>
      </c>
    </row>
    <row r="335" spans="5:8" x14ac:dyDescent="0.25">
      <c r="E335" s="29"/>
      <c r="F335" s="23" t="s">
        <v>1322</v>
      </c>
      <c r="G335" s="24" t="s">
        <v>982</v>
      </c>
      <c r="H335" s="25">
        <f t="shared" si="5"/>
        <v>8.4099999999999994E-2</v>
      </c>
    </row>
    <row r="336" spans="5:8" x14ac:dyDescent="0.25">
      <c r="E336" s="29"/>
      <c r="F336" s="26" t="s">
        <v>1323</v>
      </c>
      <c r="G336" s="24" t="s">
        <v>1012</v>
      </c>
      <c r="H336" s="25">
        <f t="shared" si="5"/>
        <v>0.1119</v>
      </c>
    </row>
    <row r="337" spans="5:8" x14ac:dyDescent="0.25">
      <c r="E337" s="29"/>
      <c r="F337" s="23" t="s">
        <v>1324</v>
      </c>
      <c r="G337" s="24" t="s">
        <v>1225</v>
      </c>
      <c r="H337" s="25">
        <f t="shared" si="5"/>
        <v>0.1032</v>
      </c>
    </row>
    <row r="338" spans="5:8" x14ac:dyDescent="0.25">
      <c r="E338" s="29"/>
      <c r="F338" s="23" t="s">
        <v>1325</v>
      </c>
      <c r="G338" s="24" t="s">
        <v>1225</v>
      </c>
      <c r="H338" s="25">
        <f t="shared" si="5"/>
        <v>0.1032</v>
      </c>
    </row>
    <row r="339" spans="5:8" x14ac:dyDescent="0.25">
      <c r="E339" s="29"/>
      <c r="F339" s="23" t="s">
        <v>1326</v>
      </c>
      <c r="G339" s="24" t="s">
        <v>982</v>
      </c>
      <c r="H339" s="25">
        <f t="shared" si="5"/>
        <v>8.4099999999999994E-2</v>
      </c>
    </row>
    <row r="340" spans="5:8" x14ac:dyDescent="0.25">
      <c r="E340" s="29"/>
      <c r="F340" s="23" t="s">
        <v>1327</v>
      </c>
      <c r="G340" s="24" t="s">
        <v>982</v>
      </c>
      <c r="H340" s="25">
        <f t="shared" si="5"/>
        <v>8.4099999999999994E-2</v>
      </c>
    </row>
    <row r="341" spans="5:8" x14ac:dyDescent="0.25">
      <c r="E341" s="29"/>
      <c r="F341" s="23" t="s">
        <v>1328</v>
      </c>
      <c r="G341" s="24" t="s">
        <v>982</v>
      </c>
      <c r="H341" s="25">
        <f t="shared" si="5"/>
        <v>8.4099999999999994E-2</v>
      </c>
    </row>
    <row r="342" spans="5:8" x14ac:dyDescent="0.25">
      <c r="E342" s="29"/>
      <c r="F342" s="23" t="s">
        <v>1329</v>
      </c>
      <c r="G342" s="24" t="s">
        <v>982</v>
      </c>
      <c r="H342" s="25">
        <f t="shared" si="5"/>
        <v>8.4099999999999994E-2</v>
      </c>
    </row>
    <row r="343" spans="5:8" x14ac:dyDescent="0.25">
      <c r="E343" s="29"/>
      <c r="F343" s="27" t="s">
        <v>1330</v>
      </c>
      <c r="G343" s="24" t="s">
        <v>1225</v>
      </c>
      <c r="H343" s="25">
        <f t="shared" si="5"/>
        <v>0.1032</v>
      </c>
    </row>
    <row r="344" spans="5:8" x14ac:dyDescent="0.25">
      <c r="E344" s="29"/>
      <c r="F344" s="23" t="s">
        <v>1331</v>
      </c>
      <c r="G344" s="24" t="s">
        <v>1225</v>
      </c>
      <c r="H344" s="25">
        <f t="shared" si="5"/>
        <v>0.1032</v>
      </c>
    </row>
    <row r="345" spans="5:8" x14ac:dyDescent="0.25">
      <c r="E345" s="29"/>
      <c r="F345" s="23" t="s">
        <v>1332</v>
      </c>
      <c r="G345" s="24" t="s">
        <v>1225</v>
      </c>
      <c r="H345" s="25">
        <f t="shared" si="5"/>
        <v>0.1032</v>
      </c>
    </row>
    <row r="346" spans="5:8" x14ac:dyDescent="0.25">
      <c r="E346" s="29"/>
      <c r="F346" s="23" t="s">
        <v>1333</v>
      </c>
      <c r="G346" s="24" t="s">
        <v>1012</v>
      </c>
      <c r="H346" s="25">
        <f t="shared" si="5"/>
        <v>0.1119</v>
      </c>
    </row>
    <row r="347" spans="5:8" x14ac:dyDescent="0.25">
      <c r="E347" s="29"/>
      <c r="F347" s="23" t="s">
        <v>1334</v>
      </c>
      <c r="G347" s="24" t="s">
        <v>1225</v>
      </c>
      <c r="H347" s="25">
        <f t="shared" si="5"/>
        <v>0.1032</v>
      </c>
    </row>
    <row r="348" spans="5:8" x14ac:dyDescent="0.25">
      <c r="E348" s="29"/>
      <c r="F348" s="23" t="s">
        <v>1335</v>
      </c>
      <c r="G348" s="24" t="s">
        <v>1012</v>
      </c>
      <c r="H348" s="25">
        <f t="shared" si="5"/>
        <v>0.1119</v>
      </c>
    </row>
    <row r="349" spans="5:8" x14ac:dyDescent="0.25">
      <c r="E349" s="29"/>
      <c r="F349" s="23" t="s">
        <v>1336</v>
      </c>
      <c r="G349" s="24" t="s">
        <v>988</v>
      </c>
      <c r="H349" s="25">
        <f t="shared" si="5"/>
        <v>0.1128</v>
      </c>
    </row>
    <row r="350" spans="5:8" x14ac:dyDescent="0.25">
      <c r="E350" s="29"/>
      <c r="F350" s="23" t="s">
        <v>1337</v>
      </c>
      <c r="G350" s="24" t="s">
        <v>1012</v>
      </c>
      <c r="H350" s="25">
        <f t="shared" si="5"/>
        <v>0.1119</v>
      </c>
    </row>
    <row r="351" spans="5:8" x14ac:dyDescent="0.25">
      <c r="E351" s="29"/>
      <c r="F351" s="23" t="s">
        <v>1338</v>
      </c>
      <c r="G351" s="24" t="s">
        <v>1225</v>
      </c>
      <c r="H351" s="25">
        <f t="shared" si="5"/>
        <v>0.1032</v>
      </c>
    </row>
    <row r="352" spans="5:8" x14ac:dyDescent="0.25">
      <c r="E352" s="29"/>
      <c r="F352" s="27" t="s">
        <v>1339</v>
      </c>
      <c r="G352" s="24" t="s">
        <v>982</v>
      </c>
      <c r="H352" s="25">
        <f t="shared" si="5"/>
        <v>8.4099999999999994E-2</v>
      </c>
    </row>
    <row r="353" spans="5:8" x14ac:dyDescent="0.25">
      <c r="E353" s="29"/>
      <c r="F353" s="27" t="s">
        <v>1340</v>
      </c>
      <c r="G353" s="24" t="s">
        <v>1225</v>
      </c>
      <c r="H353" s="25">
        <f t="shared" si="5"/>
        <v>0.1032</v>
      </c>
    </row>
    <row r="354" spans="5:8" x14ac:dyDescent="0.25">
      <c r="E354" s="29"/>
      <c r="F354" s="23" t="s">
        <v>1341</v>
      </c>
      <c r="G354" s="24" t="s">
        <v>982</v>
      </c>
      <c r="H354" s="25">
        <f t="shared" si="5"/>
        <v>8.4099999999999994E-2</v>
      </c>
    </row>
    <row r="355" spans="5:8" x14ac:dyDescent="0.25">
      <c r="E355" s="29"/>
      <c r="F355" s="23" t="s">
        <v>1342</v>
      </c>
      <c r="G355" s="24" t="s">
        <v>982</v>
      </c>
      <c r="H355" s="25">
        <f t="shared" si="5"/>
        <v>8.4099999999999994E-2</v>
      </c>
    </row>
    <row r="356" spans="5:8" x14ac:dyDescent="0.25">
      <c r="E356" s="29"/>
      <c r="F356" s="23" t="s">
        <v>1343</v>
      </c>
      <c r="G356" s="24" t="s">
        <v>1225</v>
      </c>
      <c r="H356" s="25">
        <f t="shared" si="5"/>
        <v>0.1032</v>
      </c>
    </row>
    <row r="357" spans="5:8" x14ac:dyDescent="0.25">
      <c r="E357" s="29"/>
      <c r="F357" s="23" t="s">
        <v>1344</v>
      </c>
      <c r="G357" s="24" t="s">
        <v>1012</v>
      </c>
      <c r="H357" s="25">
        <f t="shared" si="5"/>
        <v>0.1119</v>
      </c>
    </row>
    <row r="358" spans="5:8" x14ac:dyDescent="0.25">
      <c r="E358" s="29"/>
      <c r="F358" s="23" t="s">
        <v>1345</v>
      </c>
      <c r="G358" s="24" t="s">
        <v>982</v>
      </c>
      <c r="H358" s="25">
        <f t="shared" si="5"/>
        <v>8.4099999999999994E-2</v>
      </c>
    </row>
    <row r="359" spans="5:8" x14ac:dyDescent="0.25">
      <c r="E359" s="29"/>
      <c r="F359" s="23" t="s">
        <v>1346</v>
      </c>
      <c r="G359" s="24" t="s">
        <v>982</v>
      </c>
      <c r="H359" s="25">
        <f t="shared" si="5"/>
        <v>8.4099999999999994E-2</v>
      </c>
    </row>
    <row r="360" spans="5:8" x14ac:dyDescent="0.25">
      <c r="E360" s="29"/>
      <c r="F360" s="35" t="s">
        <v>1347</v>
      </c>
      <c r="G360" s="24" t="s">
        <v>1012</v>
      </c>
      <c r="H360" s="25">
        <f t="shared" si="5"/>
        <v>0.1119</v>
      </c>
    </row>
    <row r="361" spans="5:8" x14ac:dyDescent="0.25">
      <c r="E361" s="29"/>
      <c r="F361" s="23" t="s">
        <v>1348</v>
      </c>
      <c r="G361" s="24" t="s">
        <v>1225</v>
      </c>
      <c r="H361" s="25">
        <f t="shared" si="5"/>
        <v>0.1032</v>
      </c>
    </row>
    <row r="362" spans="5:8" x14ac:dyDescent="0.25">
      <c r="E362" s="29"/>
      <c r="F362" s="23" t="s">
        <v>1349</v>
      </c>
      <c r="G362" s="24" t="s">
        <v>1012</v>
      </c>
      <c r="H362" s="25">
        <f t="shared" si="5"/>
        <v>0.1119</v>
      </c>
    </row>
    <row r="363" spans="5:8" x14ac:dyDescent="0.25">
      <c r="E363" s="29"/>
      <c r="F363" s="23" t="s">
        <v>1350</v>
      </c>
      <c r="G363" s="24" t="s">
        <v>982</v>
      </c>
      <c r="H363" s="25">
        <f t="shared" si="5"/>
        <v>8.4099999999999994E-2</v>
      </c>
    </row>
    <row r="364" spans="5:8" x14ac:dyDescent="0.25">
      <c r="E364" s="29"/>
      <c r="F364" s="27" t="s">
        <v>1351</v>
      </c>
      <c r="G364" s="24" t="s">
        <v>982</v>
      </c>
      <c r="H364" s="25">
        <f t="shared" si="5"/>
        <v>8.4099999999999994E-2</v>
      </c>
    </row>
    <row r="365" spans="5:8" x14ac:dyDescent="0.25">
      <c r="E365" s="29"/>
      <c r="F365" s="23" t="s">
        <v>1352</v>
      </c>
      <c r="G365" s="24" t="s">
        <v>1225</v>
      </c>
      <c r="H365" s="25">
        <f t="shared" si="5"/>
        <v>0.1032</v>
      </c>
    </row>
    <row r="366" spans="5:8" x14ac:dyDescent="0.25">
      <c r="E366" s="29"/>
      <c r="F366" s="23" t="s">
        <v>1353</v>
      </c>
      <c r="G366" s="24" t="s">
        <v>982</v>
      </c>
      <c r="H366" s="25">
        <f t="shared" si="5"/>
        <v>8.4099999999999994E-2</v>
      </c>
    </row>
    <row r="367" spans="5:8" x14ac:dyDescent="0.25">
      <c r="E367" s="29"/>
      <c r="F367" s="27" t="s">
        <v>1354</v>
      </c>
      <c r="G367" s="24" t="s">
        <v>982</v>
      </c>
      <c r="H367" s="25">
        <f t="shared" si="5"/>
        <v>8.4099999999999994E-2</v>
      </c>
    </row>
    <row r="368" spans="5:8" x14ac:dyDescent="0.25">
      <c r="E368" s="29"/>
      <c r="F368" s="23" t="s">
        <v>1355</v>
      </c>
      <c r="G368" s="24" t="s">
        <v>982</v>
      </c>
      <c r="H368" s="25">
        <f t="shared" si="5"/>
        <v>8.4099999999999994E-2</v>
      </c>
    </row>
    <row r="369" spans="5:8" x14ac:dyDescent="0.25">
      <c r="E369" s="29"/>
      <c r="F369" s="23" t="s">
        <v>1356</v>
      </c>
      <c r="G369" s="24" t="s">
        <v>1012</v>
      </c>
      <c r="H369" s="25">
        <f t="shared" si="5"/>
        <v>0.1119</v>
      </c>
    </row>
    <row r="370" spans="5:8" x14ac:dyDescent="0.25">
      <c r="E370" s="29"/>
      <c r="F370" s="23" t="s">
        <v>1357</v>
      </c>
      <c r="G370" s="24" t="s">
        <v>1225</v>
      </c>
      <c r="H370" s="25">
        <f t="shared" si="5"/>
        <v>0.1032</v>
      </c>
    </row>
    <row r="371" spans="5:8" x14ac:dyDescent="0.25">
      <c r="E371" s="29"/>
      <c r="F371" s="23" t="s">
        <v>1358</v>
      </c>
      <c r="G371" s="24" t="s">
        <v>982</v>
      </c>
      <c r="H371" s="25">
        <f t="shared" si="5"/>
        <v>8.4099999999999994E-2</v>
      </c>
    </row>
    <row r="372" spans="5:8" x14ac:dyDescent="0.25">
      <c r="E372" s="29"/>
      <c r="F372" s="23" t="s">
        <v>1359</v>
      </c>
      <c r="G372" s="24" t="s">
        <v>1010</v>
      </c>
      <c r="H372" s="25">
        <f t="shared" si="5"/>
        <v>0.1124</v>
      </c>
    </row>
    <row r="373" spans="5:8" x14ac:dyDescent="0.25">
      <c r="E373" s="29"/>
      <c r="F373" s="23" t="s">
        <v>1360</v>
      </c>
      <c r="G373" s="24" t="s">
        <v>988</v>
      </c>
      <c r="H373" s="25">
        <f t="shared" si="5"/>
        <v>0.1128</v>
      </c>
    </row>
    <row r="374" spans="5:8" x14ac:dyDescent="0.25">
      <c r="E374" s="29"/>
      <c r="F374" s="23" t="s">
        <v>1361</v>
      </c>
      <c r="G374" s="24" t="s">
        <v>982</v>
      </c>
      <c r="H374" s="25">
        <f t="shared" si="5"/>
        <v>8.4099999999999994E-2</v>
      </c>
    </row>
    <row r="375" spans="5:8" x14ac:dyDescent="0.25">
      <c r="E375" s="29"/>
      <c r="F375" s="23" t="s">
        <v>1362</v>
      </c>
      <c r="G375" s="24" t="s">
        <v>1010</v>
      </c>
      <c r="H375" s="25">
        <f t="shared" si="5"/>
        <v>0.1124</v>
      </c>
    </row>
    <row r="376" spans="5:8" x14ac:dyDescent="0.25">
      <c r="E376" s="29"/>
      <c r="F376" s="37" t="s">
        <v>1363</v>
      </c>
      <c r="G376" s="24" t="s">
        <v>982</v>
      </c>
      <c r="H376" s="25">
        <f t="shared" si="5"/>
        <v>8.4099999999999994E-2</v>
      </c>
    </row>
    <row r="377" spans="5:8" x14ac:dyDescent="0.25">
      <c r="E377" s="29"/>
      <c r="F377" s="23" t="s">
        <v>1364</v>
      </c>
      <c r="G377" s="24" t="s">
        <v>1225</v>
      </c>
      <c r="H377" s="25">
        <f t="shared" si="5"/>
        <v>0.1032</v>
      </c>
    </row>
    <row r="378" spans="5:8" x14ac:dyDescent="0.25">
      <c r="E378" s="29"/>
      <c r="F378" s="23" t="s">
        <v>1365</v>
      </c>
      <c r="G378" s="24" t="s">
        <v>1366</v>
      </c>
      <c r="H378" s="25">
        <f t="shared" si="5"/>
        <v>1</v>
      </c>
    </row>
    <row r="379" spans="5:8" x14ac:dyDescent="0.25">
      <c r="E379" s="29"/>
      <c r="F379" s="27" t="s">
        <v>1367</v>
      </c>
      <c r="G379" s="24" t="s">
        <v>982</v>
      </c>
      <c r="H379" s="25">
        <f t="shared" si="5"/>
        <v>8.4099999999999994E-2</v>
      </c>
    </row>
    <row r="380" spans="5:8" x14ac:dyDescent="0.25">
      <c r="E380" s="29"/>
      <c r="F380" s="27" t="s">
        <v>1368</v>
      </c>
      <c r="G380" s="24" t="s">
        <v>1010</v>
      </c>
      <c r="H380" s="25">
        <f t="shared" si="5"/>
        <v>0.1124</v>
      </c>
    </row>
    <row r="381" spans="5:8" x14ac:dyDescent="0.25">
      <c r="E381" s="29"/>
      <c r="F381" s="27" t="s">
        <v>1369</v>
      </c>
      <c r="G381" s="24" t="s">
        <v>1370</v>
      </c>
      <c r="H381" s="25">
        <f t="shared" si="5"/>
        <v>0.1124</v>
      </c>
    </row>
    <row r="382" spans="5:8" x14ac:dyDescent="0.25">
      <c r="E382" s="29"/>
      <c r="F382" s="27" t="s">
        <v>1371</v>
      </c>
      <c r="G382" s="24" t="s">
        <v>1012</v>
      </c>
      <c r="H382" s="25">
        <f t="shared" si="5"/>
        <v>0.1119</v>
      </c>
    </row>
    <row r="383" spans="5:8" x14ac:dyDescent="0.25">
      <c r="E383" s="29"/>
      <c r="F383" s="23" t="s">
        <v>1372</v>
      </c>
      <c r="G383" s="24" t="s">
        <v>988</v>
      </c>
      <c r="H383" s="25">
        <f t="shared" si="5"/>
        <v>0.1128</v>
      </c>
    </row>
    <row r="384" spans="5:8" x14ac:dyDescent="0.25">
      <c r="E384" s="29"/>
      <c r="F384" s="23" t="s">
        <v>1373</v>
      </c>
      <c r="G384" s="24" t="s">
        <v>988</v>
      </c>
      <c r="H384" s="25">
        <f t="shared" si="5"/>
        <v>0.1128</v>
      </c>
    </row>
    <row r="385" spans="5:8" x14ac:dyDescent="0.25">
      <c r="E385" s="29"/>
      <c r="F385" s="23" t="s">
        <v>1374</v>
      </c>
      <c r="G385" s="24" t="s">
        <v>988</v>
      </c>
      <c r="H385" s="25">
        <f t="shared" si="5"/>
        <v>0.1128</v>
      </c>
    </row>
    <row r="386" spans="5:8" x14ac:dyDescent="0.25">
      <c r="E386" s="29"/>
      <c r="F386" s="23" t="s">
        <v>1375</v>
      </c>
      <c r="G386" s="24" t="s">
        <v>988</v>
      </c>
      <c r="H386" s="25">
        <f t="shared" si="5"/>
        <v>0.1128</v>
      </c>
    </row>
    <row r="387" spans="5:8" x14ac:dyDescent="0.25">
      <c r="E387" s="29"/>
      <c r="F387" s="23" t="s">
        <v>1376</v>
      </c>
      <c r="G387" s="24" t="s">
        <v>988</v>
      </c>
      <c r="H387" s="25">
        <f t="shared" si="5"/>
        <v>0.1128</v>
      </c>
    </row>
    <row r="388" spans="5:8" x14ac:dyDescent="0.25">
      <c r="E388" s="29"/>
      <c r="F388" s="23" t="s">
        <v>1377</v>
      </c>
      <c r="G388" s="24" t="s">
        <v>988</v>
      </c>
      <c r="H388" s="25">
        <f t="shared" si="5"/>
        <v>0.1128</v>
      </c>
    </row>
    <row r="389" spans="5:8" x14ac:dyDescent="0.25">
      <c r="E389" s="29"/>
      <c r="F389" s="27" t="s">
        <v>1378</v>
      </c>
      <c r="G389" s="24" t="s">
        <v>1012</v>
      </c>
      <c r="H389" s="25">
        <f t="shared" ref="H389:H452" si="6">VLOOKUP(G389,$A$4:$B$28,2,FALSE)</f>
        <v>0.1119</v>
      </c>
    </row>
    <row r="390" spans="5:8" x14ac:dyDescent="0.25">
      <c r="E390" s="29"/>
      <c r="F390" s="26" t="s">
        <v>1379</v>
      </c>
      <c r="G390" s="24" t="s">
        <v>988</v>
      </c>
      <c r="H390" s="25">
        <f t="shared" si="6"/>
        <v>0.1128</v>
      </c>
    </row>
    <row r="391" spans="5:8" x14ac:dyDescent="0.25">
      <c r="E391" s="29"/>
      <c r="F391" s="23" t="s">
        <v>1380</v>
      </c>
      <c r="G391" s="24" t="s">
        <v>1014</v>
      </c>
      <c r="H391" s="25">
        <f t="shared" si="6"/>
        <v>0</v>
      </c>
    </row>
    <row r="392" spans="5:8" x14ac:dyDescent="0.25">
      <c r="E392" s="29"/>
      <c r="F392" s="23" t="s">
        <v>1381</v>
      </c>
      <c r="G392" s="24" t="s">
        <v>1012</v>
      </c>
      <c r="H392" s="25">
        <f t="shared" si="6"/>
        <v>0.1119</v>
      </c>
    </row>
    <row r="393" spans="5:8" x14ac:dyDescent="0.25">
      <c r="E393" s="29"/>
      <c r="F393" s="23" t="s">
        <v>1382</v>
      </c>
      <c r="G393" s="24" t="s">
        <v>988</v>
      </c>
      <c r="H393" s="25">
        <f t="shared" si="6"/>
        <v>0.1128</v>
      </c>
    </row>
    <row r="394" spans="5:8" x14ac:dyDescent="0.25">
      <c r="E394" s="29"/>
      <c r="F394" s="27" t="s">
        <v>1383</v>
      </c>
      <c r="G394" s="24" t="s">
        <v>988</v>
      </c>
      <c r="H394" s="25">
        <f t="shared" si="6"/>
        <v>0.1128</v>
      </c>
    </row>
    <row r="395" spans="5:8" x14ac:dyDescent="0.25">
      <c r="E395" s="29"/>
      <c r="F395" s="23" t="s">
        <v>1384</v>
      </c>
      <c r="G395" s="24" t="s">
        <v>988</v>
      </c>
      <c r="H395" s="25">
        <f t="shared" si="6"/>
        <v>0.1128</v>
      </c>
    </row>
    <row r="396" spans="5:8" x14ac:dyDescent="0.25">
      <c r="E396" s="29"/>
      <c r="F396" s="23" t="s">
        <v>1385</v>
      </c>
      <c r="G396" s="24" t="s">
        <v>988</v>
      </c>
      <c r="H396" s="25">
        <f t="shared" si="6"/>
        <v>0.1128</v>
      </c>
    </row>
    <row r="397" spans="5:8" x14ac:dyDescent="0.25">
      <c r="E397" s="29"/>
      <c r="F397" s="23" t="s">
        <v>1386</v>
      </c>
      <c r="G397" s="24" t="s">
        <v>988</v>
      </c>
      <c r="H397" s="25">
        <f t="shared" si="6"/>
        <v>0.1128</v>
      </c>
    </row>
    <row r="398" spans="5:8" x14ac:dyDescent="0.25">
      <c r="E398" s="29"/>
      <c r="F398" s="23" t="s">
        <v>1387</v>
      </c>
      <c r="G398" s="24" t="s">
        <v>988</v>
      </c>
      <c r="H398" s="25">
        <f t="shared" si="6"/>
        <v>0.1128</v>
      </c>
    </row>
    <row r="399" spans="5:8" x14ac:dyDescent="0.25">
      <c r="E399" s="29"/>
      <c r="F399" s="23" t="s">
        <v>1388</v>
      </c>
      <c r="G399" s="24" t="s">
        <v>988</v>
      </c>
      <c r="H399" s="25">
        <f t="shared" si="6"/>
        <v>0.1128</v>
      </c>
    </row>
    <row r="400" spans="5:8" x14ac:dyDescent="0.25">
      <c r="E400" s="29"/>
      <c r="F400" s="23" t="s">
        <v>1389</v>
      </c>
      <c r="G400" s="24" t="s">
        <v>988</v>
      </c>
      <c r="H400" s="25">
        <f t="shared" si="6"/>
        <v>0.1128</v>
      </c>
    </row>
    <row r="401" spans="5:8" x14ac:dyDescent="0.25">
      <c r="E401" s="29"/>
      <c r="F401" s="27" t="s">
        <v>1390</v>
      </c>
      <c r="G401" s="24" t="s">
        <v>988</v>
      </c>
      <c r="H401" s="25">
        <f t="shared" si="6"/>
        <v>0.1128</v>
      </c>
    </row>
    <row r="402" spans="5:8" x14ac:dyDescent="0.25">
      <c r="E402" s="29"/>
      <c r="F402" s="23" t="s">
        <v>1391</v>
      </c>
      <c r="G402" s="24" t="s">
        <v>988</v>
      </c>
      <c r="H402" s="25">
        <f t="shared" si="6"/>
        <v>0.1128</v>
      </c>
    </row>
    <row r="403" spans="5:8" x14ac:dyDescent="0.25">
      <c r="E403" s="29"/>
      <c r="F403" s="23" t="s">
        <v>1392</v>
      </c>
      <c r="G403" s="24" t="s">
        <v>988</v>
      </c>
      <c r="H403" s="25">
        <f t="shared" si="6"/>
        <v>0.1128</v>
      </c>
    </row>
    <row r="404" spans="5:8" x14ac:dyDescent="0.25">
      <c r="E404" s="29"/>
      <c r="F404" s="23" t="s">
        <v>1393</v>
      </c>
      <c r="G404" s="24" t="s">
        <v>988</v>
      </c>
      <c r="H404" s="25">
        <f t="shared" si="6"/>
        <v>0.1128</v>
      </c>
    </row>
    <row r="405" spans="5:8" x14ac:dyDescent="0.25">
      <c r="E405" s="29"/>
      <c r="F405" s="23" t="s">
        <v>1394</v>
      </c>
      <c r="G405" s="24" t="s">
        <v>988</v>
      </c>
      <c r="H405" s="25">
        <f t="shared" si="6"/>
        <v>0.1128</v>
      </c>
    </row>
    <row r="406" spans="5:8" x14ac:dyDescent="0.25">
      <c r="E406" s="29"/>
      <c r="F406" s="23" t="s">
        <v>1395</v>
      </c>
      <c r="G406" s="24" t="s">
        <v>988</v>
      </c>
      <c r="H406" s="25">
        <f t="shared" si="6"/>
        <v>0.1128</v>
      </c>
    </row>
    <row r="407" spans="5:8" x14ac:dyDescent="0.25">
      <c r="E407" s="29"/>
      <c r="F407" s="23" t="s">
        <v>1396</v>
      </c>
      <c r="G407" s="24" t="s">
        <v>988</v>
      </c>
      <c r="H407" s="25">
        <f t="shared" si="6"/>
        <v>0.1128</v>
      </c>
    </row>
    <row r="408" spans="5:8" x14ac:dyDescent="0.25">
      <c r="E408" s="29"/>
      <c r="F408" s="35" t="s">
        <v>1397</v>
      </c>
      <c r="G408" s="24" t="s">
        <v>1012</v>
      </c>
      <c r="H408" s="25">
        <f t="shared" si="6"/>
        <v>0.1119</v>
      </c>
    </row>
    <row r="409" spans="5:8" x14ac:dyDescent="0.25">
      <c r="E409" s="29"/>
      <c r="F409" s="23" t="s">
        <v>1398</v>
      </c>
      <c r="G409" s="24" t="s">
        <v>988</v>
      </c>
      <c r="H409" s="25">
        <f t="shared" si="6"/>
        <v>0.1128</v>
      </c>
    </row>
    <row r="410" spans="5:8" x14ac:dyDescent="0.25">
      <c r="E410" s="29"/>
      <c r="F410" s="23" t="s">
        <v>1399</v>
      </c>
      <c r="G410" s="24" t="s">
        <v>1014</v>
      </c>
      <c r="H410" s="25">
        <f t="shared" si="6"/>
        <v>0</v>
      </c>
    </row>
    <row r="411" spans="5:8" x14ac:dyDescent="0.25">
      <c r="E411" s="29"/>
      <c r="F411" s="23" t="s">
        <v>1400</v>
      </c>
      <c r="G411" s="24" t="s">
        <v>1012</v>
      </c>
      <c r="H411" s="25">
        <f t="shared" si="6"/>
        <v>0.1119</v>
      </c>
    </row>
    <row r="412" spans="5:8" x14ac:dyDescent="0.25">
      <c r="E412" s="29"/>
      <c r="F412" s="23" t="s">
        <v>1401</v>
      </c>
      <c r="G412" s="24" t="s">
        <v>1012</v>
      </c>
      <c r="H412" s="25">
        <f t="shared" si="6"/>
        <v>0.1119</v>
      </c>
    </row>
    <row r="413" spans="5:8" x14ac:dyDescent="0.25">
      <c r="E413" s="29"/>
      <c r="F413" s="23" t="s">
        <v>1402</v>
      </c>
      <c r="G413" s="24" t="s">
        <v>988</v>
      </c>
      <c r="H413" s="25">
        <f t="shared" si="6"/>
        <v>0.1128</v>
      </c>
    </row>
    <row r="414" spans="5:8" x14ac:dyDescent="0.25">
      <c r="E414" s="29"/>
      <c r="F414" s="32" t="s">
        <v>1403</v>
      </c>
      <c r="G414" s="24" t="s">
        <v>988</v>
      </c>
      <c r="H414" s="25">
        <f t="shared" si="6"/>
        <v>0.1128</v>
      </c>
    </row>
    <row r="415" spans="5:8" x14ac:dyDescent="0.25">
      <c r="E415" s="29"/>
      <c r="F415" s="23" t="s">
        <v>1404</v>
      </c>
      <c r="G415" s="24" t="s">
        <v>1012</v>
      </c>
      <c r="H415" s="25">
        <f t="shared" si="6"/>
        <v>0.1119</v>
      </c>
    </row>
    <row r="416" spans="5:8" x14ac:dyDescent="0.25">
      <c r="E416" s="29"/>
      <c r="F416" s="26" t="s">
        <v>1405</v>
      </c>
      <c r="G416" s="24" t="s">
        <v>988</v>
      </c>
      <c r="H416" s="25">
        <f t="shared" si="6"/>
        <v>0.1128</v>
      </c>
    </row>
    <row r="417" spans="5:8" x14ac:dyDescent="0.25">
      <c r="E417" s="29"/>
      <c r="F417" s="32" t="s">
        <v>1406</v>
      </c>
      <c r="G417" s="24" t="s">
        <v>1012</v>
      </c>
      <c r="H417" s="25">
        <f t="shared" si="6"/>
        <v>0.1119</v>
      </c>
    </row>
    <row r="418" spans="5:8" x14ac:dyDescent="0.25">
      <c r="E418" s="29"/>
      <c r="F418" s="38" t="s">
        <v>1407</v>
      </c>
      <c r="G418" s="24" t="s">
        <v>988</v>
      </c>
      <c r="H418" s="25">
        <f t="shared" si="6"/>
        <v>0.1128</v>
      </c>
    </row>
    <row r="419" spans="5:8" x14ac:dyDescent="0.25">
      <c r="E419" s="29"/>
      <c r="F419" s="35" t="s">
        <v>1408</v>
      </c>
      <c r="G419" s="24" t="s">
        <v>1012</v>
      </c>
      <c r="H419" s="25">
        <f t="shared" si="6"/>
        <v>0.1119</v>
      </c>
    </row>
    <row r="420" spans="5:8" x14ac:dyDescent="0.25">
      <c r="E420" s="29"/>
      <c r="F420" s="23" t="s">
        <v>1409</v>
      </c>
      <c r="G420" s="24" t="s">
        <v>1012</v>
      </c>
      <c r="H420" s="25">
        <f t="shared" si="6"/>
        <v>0.1119</v>
      </c>
    </row>
    <row r="421" spans="5:8" x14ac:dyDescent="0.25">
      <c r="E421" s="29"/>
      <c r="F421" s="23" t="s">
        <v>1410</v>
      </c>
      <c r="G421" s="24" t="s">
        <v>988</v>
      </c>
      <c r="H421" s="25">
        <f t="shared" si="6"/>
        <v>0.1128</v>
      </c>
    </row>
    <row r="422" spans="5:8" x14ac:dyDescent="0.25">
      <c r="E422" s="29"/>
      <c r="F422" s="27" t="s">
        <v>1411</v>
      </c>
      <c r="G422" s="24" t="s">
        <v>1012</v>
      </c>
      <c r="H422" s="25">
        <f t="shared" si="6"/>
        <v>0.1119</v>
      </c>
    </row>
    <row r="423" spans="5:8" x14ac:dyDescent="0.25">
      <c r="E423" s="29"/>
      <c r="F423" s="39" t="s">
        <v>1412</v>
      </c>
      <c r="G423" s="24" t="s">
        <v>988</v>
      </c>
      <c r="H423" s="25">
        <f t="shared" si="6"/>
        <v>0.1128</v>
      </c>
    </row>
    <row r="424" spans="5:8" x14ac:dyDescent="0.25">
      <c r="E424" s="29"/>
      <c r="F424" s="27" t="s">
        <v>1413</v>
      </c>
      <c r="G424" s="24" t="s">
        <v>988</v>
      </c>
      <c r="H424" s="25">
        <f t="shared" si="6"/>
        <v>0.1128</v>
      </c>
    </row>
    <row r="425" spans="5:8" x14ac:dyDescent="0.25">
      <c r="E425" s="29"/>
      <c r="F425" s="26" t="s">
        <v>1414</v>
      </c>
      <c r="G425" s="24" t="s">
        <v>988</v>
      </c>
      <c r="H425" s="25">
        <f t="shared" si="6"/>
        <v>0.1128</v>
      </c>
    </row>
    <row r="426" spans="5:8" x14ac:dyDescent="0.25">
      <c r="E426" s="29"/>
      <c r="F426" s="23" t="s">
        <v>1415</v>
      </c>
      <c r="G426" s="24" t="s">
        <v>988</v>
      </c>
      <c r="H426" s="25">
        <f t="shared" si="6"/>
        <v>0.1128</v>
      </c>
    </row>
    <row r="427" spans="5:8" x14ac:dyDescent="0.25">
      <c r="E427" s="29"/>
      <c r="F427" s="23" t="s">
        <v>1416</v>
      </c>
      <c r="G427" s="24" t="s">
        <v>1012</v>
      </c>
      <c r="H427" s="25">
        <f t="shared" si="6"/>
        <v>0.1119</v>
      </c>
    </row>
    <row r="428" spans="5:8" x14ac:dyDescent="0.25">
      <c r="E428" s="29"/>
      <c r="F428" s="23" t="s">
        <v>1417</v>
      </c>
      <c r="G428" s="24" t="s">
        <v>1012</v>
      </c>
      <c r="H428" s="25">
        <f t="shared" si="6"/>
        <v>0.1119</v>
      </c>
    </row>
    <row r="429" spans="5:8" x14ac:dyDescent="0.25">
      <c r="E429" s="29"/>
      <c r="F429" s="27" t="s">
        <v>1418</v>
      </c>
      <c r="G429" s="24" t="s">
        <v>1012</v>
      </c>
      <c r="H429" s="25">
        <f t="shared" si="6"/>
        <v>0.1119</v>
      </c>
    </row>
    <row r="430" spans="5:8" x14ac:dyDescent="0.25">
      <c r="E430" s="29"/>
      <c r="F430" s="23" t="s">
        <v>1419</v>
      </c>
      <c r="G430" s="24" t="s">
        <v>988</v>
      </c>
      <c r="H430" s="25">
        <f t="shared" si="6"/>
        <v>0.1128</v>
      </c>
    </row>
    <row r="431" spans="5:8" x14ac:dyDescent="0.25">
      <c r="E431" s="29"/>
      <c r="F431" s="37" t="s">
        <v>1420</v>
      </c>
      <c r="G431" s="24" t="s">
        <v>1012</v>
      </c>
      <c r="H431" s="25">
        <f t="shared" si="6"/>
        <v>0.1119</v>
      </c>
    </row>
    <row r="432" spans="5:8" x14ac:dyDescent="0.25">
      <c r="E432" s="29"/>
      <c r="F432" s="23" t="s">
        <v>1421</v>
      </c>
      <c r="G432" s="24" t="s">
        <v>1012</v>
      </c>
      <c r="H432" s="25">
        <f t="shared" si="6"/>
        <v>0.1119</v>
      </c>
    </row>
    <row r="433" spans="5:8" x14ac:dyDescent="0.25">
      <c r="E433" s="29"/>
      <c r="F433" s="23" t="s">
        <v>1422</v>
      </c>
      <c r="G433" s="24" t="s">
        <v>988</v>
      </c>
      <c r="H433" s="25">
        <f t="shared" si="6"/>
        <v>0.1128</v>
      </c>
    </row>
    <row r="434" spans="5:8" x14ac:dyDescent="0.25">
      <c r="E434" s="29"/>
      <c r="F434" s="32" t="s">
        <v>1423</v>
      </c>
      <c r="G434" s="24" t="s">
        <v>1012</v>
      </c>
      <c r="H434" s="25">
        <f t="shared" si="6"/>
        <v>0.1119</v>
      </c>
    </row>
    <row r="435" spans="5:8" x14ac:dyDescent="0.25">
      <c r="E435" s="29"/>
      <c r="F435" s="39" t="s">
        <v>1424</v>
      </c>
      <c r="G435" s="24" t="s">
        <v>988</v>
      </c>
      <c r="H435" s="25">
        <f t="shared" si="6"/>
        <v>0.1128</v>
      </c>
    </row>
    <row r="436" spans="5:8" x14ac:dyDescent="0.25">
      <c r="E436" s="29"/>
      <c r="F436" s="23" t="s">
        <v>1425</v>
      </c>
      <c r="G436" s="24" t="s">
        <v>988</v>
      </c>
      <c r="H436" s="25">
        <f t="shared" si="6"/>
        <v>0.1128</v>
      </c>
    </row>
    <row r="437" spans="5:8" x14ac:dyDescent="0.25">
      <c r="E437" s="29"/>
      <c r="F437" s="39" t="s">
        <v>1426</v>
      </c>
      <c r="G437" s="24" t="s">
        <v>988</v>
      </c>
      <c r="H437" s="25">
        <f t="shared" si="6"/>
        <v>0.1128</v>
      </c>
    </row>
    <row r="438" spans="5:8" x14ac:dyDescent="0.25">
      <c r="E438" s="29"/>
      <c r="F438" s="23" t="s">
        <v>1427</v>
      </c>
      <c r="G438" s="24" t="s">
        <v>988</v>
      </c>
      <c r="H438" s="25">
        <f t="shared" si="6"/>
        <v>0.1128</v>
      </c>
    </row>
    <row r="439" spans="5:8" x14ac:dyDescent="0.25">
      <c r="E439" s="29"/>
      <c r="F439" s="32" t="s">
        <v>1428</v>
      </c>
      <c r="G439" s="24" t="s">
        <v>1012</v>
      </c>
      <c r="H439" s="25">
        <f t="shared" si="6"/>
        <v>0.1119</v>
      </c>
    </row>
    <row r="440" spans="5:8" x14ac:dyDescent="0.25">
      <c r="E440" s="29"/>
      <c r="F440" s="23" t="s">
        <v>1429</v>
      </c>
      <c r="G440" s="24" t="s">
        <v>988</v>
      </c>
      <c r="H440" s="25">
        <f t="shared" si="6"/>
        <v>0.1128</v>
      </c>
    </row>
    <row r="441" spans="5:8" x14ac:dyDescent="0.25">
      <c r="E441" s="29"/>
      <c r="F441" s="23" t="s">
        <v>1430</v>
      </c>
      <c r="G441" s="24" t="s">
        <v>988</v>
      </c>
      <c r="H441" s="25">
        <f t="shared" si="6"/>
        <v>0.1128</v>
      </c>
    </row>
    <row r="442" spans="5:8" x14ac:dyDescent="0.25">
      <c r="E442" s="29"/>
      <c r="F442" s="23" t="s">
        <v>1431</v>
      </c>
      <c r="G442" s="24" t="s">
        <v>988</v>
      </c>
      <c r="H442" s="25">
        <f t="shared" si="6"/>
        <v>0.1128</v>
      </c>
    </row>
    <row r="443" spans="5:8" x14ac:dyDescent="0.25">
      <c r="E443" s="29"/>
      <c r="F443" s="23" t="s">
        <v>1432</v>
      </c>
      <c r="G443" s="24" t="s">
        <v>988</v>
      </c>
      <c r="H443" s="25">
        <f t="shared" si="6"/>
        <v>0.1128</v>
      </c>
    </row>
    <row r="444" spans="5:8" x14ac:dyDescent="0.25">
      <c r="E444" s="29"/>
      <c r="F444" s="23" t="s">
        <v>1433</v>
      </c>
      <c r="G444" s="24" t="s">
        <v>988</v>
      </c>
      <c r="H444" s="25">
        <f t="shared" si="6"/>
        <v>0.1128</v>
      </c>
    </row>
    <row r="445" spans="5:8" x14ac:dyDescent="0.25">
      <c r="E445" s="29"/>
      <c r="F445" s="23" t="s">
        <v>1434</v>
      </c>
      <c r="G445" s="24" t="s">
        <v>988</v>
      </c>
      <c r="H445" s="25">
        <f t="shared" si="6"/>
        <v>0.1128</v>
      </c>
    </row>
    <row r="446" spans="5:8" x14ac:dyDescent="0.25">
      <c r="E446" s="29"/>
      <c r="F446" s="32" t="s">
        <v>1435</v>
      </c>
      <c r="G446" s="24" t="s">
        <v>988</v>
      </c>
      <c r="H446" s="25">
        <f t="shared" si="6"/>
        <v>0.1128</v>
      </c>
    </row>
    <row r="447" spans="5:8" x14ac:dyDescent="0.25">
      <c r="E447" s="29"/>
      <c r="F447" s="23" t="s">
        <v>1436</v>
      </c>
      <c r="G447" s="24" t="s">
        <v>988</v>
      </c>
      <c r="H447" s="25">
        <f t="shared" si="6"/>
        <v>0.1128</v>
      </c>
    </row>
    <row r="448" spans="5:8" x14ac:dyDescent="0.25">
      <c r="E448" s="29"/>
      <c r="F448" s="26" t="s">
        <v>1437</v>
      </c>
      <c r="G448" s="24" t="s">
        <v>1012</v>
      </c>
      <c r="H448" s="25">
        <f t="shared" si="6"/>
        <v>0.1119</v>
      </c>
    </row>
    <row r="449" spans="5:8" x14ac:dyDescent="0.25">
      <c r="E449" s="29"/>
      <c r="F449" s="23" t="s">
        <v>1438</v>
      </c>
      <c r="G449" s="24" t="s">
        <v>1012</v>
      </c>
      <c r="H449" s="25">
        <f t="shared" si="6"/>
        <v>0.1119</v>
      </c>
    </row>
    <row r="450" spans="5:8" x14ac:dyDescent="0.25">
      <c r="E450" s="29"/>
      <c r="F450" s="27" t="s">
        <v>1439</v>
      </c>
      <c r="G450" s="24" t="s">
        <v>988</v>
      </c>
      <c r="H450" s="25">
        <f t="shared" si="6"/>
        <v>0.1128</v>
      </c>
    </row>
    <row r="451" spans="5:8" x14ac:dyDescent="0.25">
      <c r="E451" s="29"/>
      <c r="F451" s="23" t="s">
        <v>1440</v>
      </c>
      <c r="G451" s="24" t="s">
        <v>988</v>
      </c>
      <c r="H451" s="25">
        <f t="shared" si="6"/>
        <v>0.1128</v>
      </c>
    </row>
    <row r="452" spans="5:8" x14ac:dyDescent="0.25">
      <c r="E452" s="29"/>
      <c r="F452" s="27" t="s">
        <v>1441</v>
      </c>
      <c r="G452" s="24" t="s">
        <v>1012</v>
      </c>
      <c r="H452" s="25">
        <f t="shared" si="6"/>
        <v>0.1119</v>
      </c>
    </row>
    <row r="453" spans="5:8" x14ac:dyDescent="0.25">
      <c r="E453" s="29"/>
      <c r="F453" s="39" t="s">
        <v>1442</v>
      </c>
      <c r="G453" s="24" t="s">
        <v>1225</v>
      </c>
      <c r="H453" s="25">
        <f t="shared" ref="H453:H516" si="7">VLOOKUP(G453,$A$4:$B$28,2,FALSE)</f>
        <v>0.1032</v>
      </c>
    </row>
    <row r="454" spans="5:8" x14ac:dyDescent="0.25">
      <c r="E454" s="29"/>
      <c r="F454" s="23" t="s">
        <v>1443</v>
      </c>
      <c r="G454" s="24" t="s">
        <v>1012</v>
      </c>
      <c r="H454" s="25">
        <f t="shared" si="7"/>
        <v>0.1119</v>
      </c>
    </row>
    <row r="455" spans="5:8" x14ac:dyDescent="0.25">
      <c r="E455" s="29"/>
      <c r="F455" s="27" t="s">
        <v>1444</v>
      </c>
      <c r="G455" s="24" t="s">
        <v>1012</v>
      </c>
      <c r="H455" s="25">
        <f t="shared" si="7"/>
        <v>0.1119</v>
      </c>
    </row>
    <row r="456" spans="5:8" x14ac:dyDescent="0.25">
      <c r="E456" s="29"/>
      <c r="F456" s="27" t="s">
        <v>1445</v>
      </c>
      <c r="G456" s="24" t="s">
        <v>1012</v>
      </c>
      <c r="H456" s="25">
        <f t="shared" si="7"/>
        <v>0.1119</v>
      </c>
    </row>
    <row r="457" spans="5:8" x14ac:dyDescent="0.25">
      <c r="E457" s="29"/>
      <c r="F457" s="26" t="s">
        <v>1446</v>
      </c>
      <c r="G457" s="24" t="s">
        <v>1012</v>
      </c>
      <c r="H457" s="25">
        <f t="shared" si="7"/>
        <v>0.1119</v>
      </c>
    </row>
    <row r="458" spans="5:8" x14ac:dyDescent="0.25">
      <c r="E458" s="29"/>
      <c r="F458" s="39" t="s">
        <v>1447</v>
      </c>
      <c r="G458" s="24" t="s">
        <v>1012</v>
      </c>
      <c r="H458" s="25">
        <f t="shared" si="7"/>
        <v>0.1119</v>
      </c>
    </row>
    <row r="459" spans="5:8" x14ac:dyDescent="0.25">
      <c r="E459" s="29"/>
      <c r="F459" s="27" t="s">
        <v>1448</v>
      </c>
      <c r="G459" s="24" t="s">
        <v>1012</v>
      </c>
      <c r="H459" s="25">
        <f t="shared" si="7"/>
        <v>0.1119</v>
      </c>
    </row>
    <row r="460" spans="5:8" x14ac:dyDescent="0.25">
      <c r="E460" s="29"/>
      <c r="F460" s="27" t="s">
        <v>1449</v>
      </c>
      <c r="G460" s="24" t="s">
        <v>1012</v>
      </c>
      <c r="H460" s="25">
        <f t="shared" si="7"/>
        <v>0.1119</v>
      </c>
    </row>
    <row r="461" spans="5:8" x14ac:dyDescent="0.25">
      <c r="E461" s="29"/>
      <c r="F461" s="27" t="s">
        <v>1450</v>
      </c>
      <c r="G461" s="24" t="s">
        <v>1012</v>
      </c>
      <c r="H461" s="25">
        <f t="shared" si="7"/>
        <v>0.1119</v>
      </c>
    </row>
    <row r="462" spans="5:8" x14ac:dyDescent="0.25">
      <c r="E462" s="29"/>
      <c r="F462" s="27" t="s">
        <v>1451</v>
      </c>
      <c r="G462" s="24" t="s">
        <v>1012</v>
      </c>
      <c r="H462" s="25">
        <f t="shared" si="7"/>
        <v>0.1119</v>
      </c>
    </row>
    <row r="463" spans="5:8" x14ac:dyDescent="0.25">
      <c r="E463" s="29"/>
      <c r="F463" s="27" t="s">
        <v>1452</v>
      </c>
      <c r="G463" s="24" t="s">
        <v>1012</v>
      </c>
      <c r="H463" s="25">
        <f t="shared" si="7"/>
        <v>0.1119</v>
      </c>
    </row>
    <row r="464" spans="5:8" x14ac:dyDescent="0.25">
      <c r="E464" s="29"/>
      <c r="F464" s="23" t="s">
        <v>1453</v>
      </c>
      <c r="G464" s="24" t="s">
        <v>1012</v>
      </c>
      <c r="H464" s="25">
        <f t="shared" si="7"/>
        <v>0.1119</v>
      </c>
    </row>
    <row r="465" spans="5:8" x14ac:dyDescent="0.25">
      <c r="E465" s="29"/>
      <c r="F465" s="23" t="s">
        <v>1454</v>
      </c>
      <c r="G465" s="24" t="s">
        <v>1012</v>
      </c>
      <c r="H465" s="25">
        <f t="shared" si="7"/>
        <v>0.1119</v>
      </c>
    </row>
    <row r="466" spans="5:8" x14ac:dyDescent="0.25">
      <c r="E466" s="29"/>
      <c r="F466" s="23" t="s">
        <v>1455</v>
      </c>
      <c r="G466" s="24" t="s">
        <v>1012</v>
      </c>
      <c r="H466" s="25">
        <f t="shared" si="7"/>
        <v>0.1119</v>
      </c>
    </row>
    <row r="467" spans="5:8" x14ac:dyDescent="0.25">
      <c r="E467" s="29"/>
      <c r="F467" s="23" t="s">
        <v>1456</v>
      </c>
      <c r="G467" s="24" t="s">
        <v>1012</v>
      </c>
      <c r="H467" s="25">
        <f t="shared" si="7"/>
        <v>0.1119</v>
      </c>
    </row>
    <row r="468" spans="5:8" x14ac:dyDescent="0.25">
      <c r="E468" s="29"/>
      <c r="F468" s="23" t="s">
        <v>1457</v>
      </c>
      <c r="G468" s="24" t="s">
        <v>1012</v>
      </c>
      <c r="H468" s="25">
        <f t="shared" si="7"/>
        <v>0.1119</v>
      </c>
    </row>
    <row r="469" spans="5:8" x14ac:dyDescent="0.25">
      <c r="E469" s="29"/>
      <c r="F469" s="23" t="s">
        <v>1458</v>
      </c>
      <c r="G469" s="24" t="s">
        <v>1012</v>
      </c>
      <c r="H469" s="25">
        <f t="shared" si="7"/>
        <v>0.1119</v>
      </c>
    </row>
    <row r="470" spans="5:8" x14ac:dyDescent="0.25">
      <c r="E470" s="29"/>
      <c r="F470" s="42" t="s">
        <v>1459</v>
      </c>
      <c r="G470" s="24" t="s">
        <v>1012</v>
      </c>
      <c r="H470" s="25">
        <f t="shared" si="7"/>
        <v>0.1119</v>
      </c>
    </row>
    <row r="471" spans="5:8" x14ac:dyDescent="0.25">
      <c r="E471" s="29"/>
      <c r="F471" s="26" t="s">
        <v>1460</v>
      </c>
      <c r="G471" s="24" t="s">
        <v>1012</v>
      </c>
      <c r="H471" s="25">
        <f t="shared" si="7"/>
        <v>0.1119</v>
      </c>
    </row>
    <row r="472" spans="5:8" x14ac:dyDescent="0.25">
      <c r="E472" s="29"/>
      <c r="F472" s="23" t="s">
        <v>1461</v>
      </c>
      <c r="G472" s="24" t="s">
        <v>1012</v>
      </c>
      <c r="H472" s="25">
        <f t="shared" si="7"/>
        <v>0.1119</v>
      </c>
    </row>
    <row r="473" spans="5:8" x14ac:dyDescent="0.25">
      <c r="E473" s="29"/>
      <c r="F473" s="23" t="s">
        <v>1462</v>
      </c>
      <c r="G473" s="24" t="s">
        <v>1012</v>
      </c>
      <c r="H473" s="25">
        <f t="shared" si="7"/>
        <v>0.1119</v>
      </c>
    </row>
    <row r="474" spans="5:8" x14ac:dyDescent="0.25">
      <c r="E474" s="29"/>
      <c r="F474" s="23" t="s">
        <v>1463</v>
      </c>
      <c r="G474" s="24" t="s">
        <v>1012</v>
      </c>
      <c r="H474" s="25">
        <f t="shared" si="7"/>
        <v>0.1119</v>
      </c>
    </row>
    <row r="475" spans="5:8" x14ac:dyDescent="0.25">
      <c r="E475" s="29"/>
      <c r="F475" s="27" t="s">
        <v>1464</v>
      </c>
      <c r="G475" s="24" t="s">
        <v>1012</v>
      </c>
      <c r="H475" s="25">
        <f t="shared" si="7"/>
        <v>0.1119</v>
      </c>
    </row>
    <row r="476" spans="5:8" x14ac:dyDescent="0.25">
      <c r="E476" s="29"/>
      <c r="F476" s="26" t="s">
        <v>1465</v>
      </c>
      <c r="G476" s="24" t="s">
        <v>1012</v>
      </c>
      <c r="H476" s="25">
        <f t="shared" si="7"/>
        <v>0.1119</v>
      </c>
    </row>
    <row r="477" spans="5:8" x14ac:dyDescent="0.25">
      <c r="E477" s="29"/>
      <c r="F477" s="43" t="s">
        <v>1466</v>
      </c>
      <c r="G477" s="24" t="s">
        <v>1012</v>
      </c>
      <c r="H477" s="25">
        <f t="shared" si="7"/>
        <v>0.1119</v>
      </c>
    </row>
    <row r="478" spans="5:8" x14ac:dyDescent="0.25">
      <c r="E478" s="29"/>
      <c r="F478" s="23" t="s">
        <v>1467</v>
      </c>
      <c r="G478" s="24" t="s">
        <v>1012</v>
      </c>
      <c r="H478" s="25">
        <f t="shared" si="7"/>
        <v>0.1119</v>
      </c>
    </row>
    <row r="479" spans="5:8" x14ac:dyDescent="0.25">
      <c r="E479" s="29"/>
      <c r="F479" s="35" t="s">
        <v>1468</v>
      </c>
      <c r="G479" s="24" t="s">
        <v>1012</v>
      </c>
      <c r="H479" s="25">
        <f t="shared" si="7"/>
        <v>0.1119</v>
      </c>
    </row>
    <row r="480" spans="5:8" x14ac:dyDescent="0.25">
      <c r="E480" s="29"/>
      <c r="F480" s="26" t="s">
        <v>1469</v>
      </c>
      <c r="G480" s="24" t="s">
        <v>1012</v>
      </c>
      <c r="H480" s="25">
        <f t="shared" si="7"/>
        <v>0.1119</v>
      </c>
    </row>
    <row r="481" spans="5:8" x14ac:dyDescent="0.25">
      <c r="E481" s="29"/>
      <c r="F481" s="32" t="s">
        <v>1470</v>
      </c>
      <c r="G481" s="24" t="s">
        <v>1012</v>
      </c>
      <c r="H481" s="25">
        <f t="shared" si="7"/>
        <v>0.1119</v>
      </c>
    </row>
    <row r="482" spans="5:8" x14ac:dyDescent="0.25">
      <c r="E482" s="29"/>
      <c r="F482" s="32" t="s">
        <v>1471</v>
      </c>
      <c r="G482" s="24" t="s">
        <v>1012</v>
      </c>
      <c r="H482" s="25">
        <f t="shared" si="7"/>
        <v>0.1119</v>
      </c>
    </row>
    <row r="483" spans="5:8" x14ac:dyDescent="0.25">
      <c r="E483" s="29"/>
      <c r="F483" s="23" t="s">
        <v>1472</v>
      </c>
      <c r="G483" s="24" t="s">
        <v>1012</v>
      </c>
      <c r="H483" s="25">
        <f t="shared" si="7"/>
        <v>0.1119</v>
      </c>
    </row>
    <row r="484" spans="5:8" x14ac:dyDescent="0.25">
      <c r="E484" s="29"/>
      <c r="F484" s="32" t="s">
        <v>1473</v>
      </c>
      <c r="G484" s="24" t="s">
        <v>1012</v>
      </c>
      <c r="H484" s="25">
        <f t="shared" si="7"/>
        <v>0.1119</v>
      </c>
    </row>
    <row r="485" spans="5:8" x14ac:dyDescent="0.25">
      <c r="E485" s="29"/>
      <c r="F485" s="32" t="s">
        <v>1474</v>
      </c>
      <c r="G485" s="24" t="s">
        <v>1012</v>
      </c>
      <c r="H485" s="25">
        <f t="shared" si="7"/>
        <v>0.1119</v>
      </c>
    </row>
    <row r="486" spans="5:8" x14ac:dyDescent="0.25">
      <c r="E486" s="29"/>
      <c r="F486" s="23" t="s">
        <v>1475</v>
      </c>
      <c r="G486" s="24" t="s">
        <v>1014</v>
      </c>
      <c r="H486" s="25">
        <f t="shared" si="7"/>
        <v>0</v>
      </c>
    </row>
    <row r="487" spans="5:8" x14ac:dyDescent="0.25">
      <c r="E487" s="29"/>
      <c r="F487" s="27" t="s">
        <v>1476</v>
      </c>
      <c r="G487" s="24" t="s">
        <v>1012</v>
      </c>
      <c r="H487" s="25">
        <f t="shared" si="7"/>
        <v>0.1119</v>
      </c>
    </row>
    <row r="488" spans="5:8" x14ac:dyDescent="0.25">
      <c r="E488" s="29"/>
      <c r="F488" s="23" t="s">
        <v>1477</v>
      </c>
      <c r="G488" s="24" t="s">
        <v>1012</v>
      </c>
      <c r="H488" s="25">
        <f t="shared" si="7"/>
        <v>0.1119</v>
      </c>
    </row>
    <row r="489" spans="5:8" x14ac:dyDescent="0.25">
      <c r="E489" s="29"/>
      <c r="F489" s="27" t="s">
        <v>1478</v>
      </c>
      <c r="G489" s="24" t="s">
        <v>1012</v>
      </c>
      <c r="H489" s="25">
        <f t="shared" si="7"/>
        <v>0.1119</v>
      </c>
    </row>
    <row r="490" spans="5:8" x14ac:dyDescent="0.25">
      <c r="E490" s="29"/>
      <c r="F490" s="23" t="s">
        <v>1479</v>
      </c>
      <c r="G490" s="24" t="s">
        <v>1012</v>
      </c>
      <c r="H490" s="25">
        <f t="shared" si="7"/>
        <v>0.1119</v>
      </c>
    </row>
    <row r="491" spans="5:8" x14ac:dyDescent="0.25">
      <c r="E491" s="29"/>
      <c r="F491" s="27" t="s">
        <v>1480</v>
      </c>
      <c r="G491" s="24" t="s">
        <v>1012</v>
      </c>
      <c r="H491" s="25">
        <f t="shared" si="7"/>
        <v>0.1119</v>
      </c>
    </row>
    <row r="492" spans="5:8" x14ac:dyDescent="0.25">
      <c r="E492" s="29"/>
      <c r="F492" s="27" t="s">
        <v>1481</v>
      </c>
      <c r="G492" s="24" t="s">
        <v>1012</v>
      </c>
      <c r="H492" s="25">
        <f t="shared" si="7"/>
        <v>0.1119</v>
      </c>
    </row>
    <row r="493" spans="5:8" x14ac:dyDescent="0.25">
      <c r="E493" s="29"/>
      <c r="F493" s="23" t="s">
        <v>1482</v>
      </c>
      <c r="G493" s="24" t="s">
        <v>1012</v>
      </c>
      <c r="H493" s="25">
        <f t="shared" si="7"/>
        <v>0.1119</v>
      </c>
    </row>
    <row r="494" spans="5:8" x14ac:dyDescent="0.25">
      <c r="E494" s="29"/>
      <c r="F494" s="27" t="s">
        <v>1483</v>
      </c>
      <c r="G494" s="24" t="s">
        <v>1012</v>
      </c>
      <c r="H494" s="25">
        <f t="shared" si="7"/>
        <v>0.1119</v>
      </c>
    </row>
    <row r="495" spans="5:8" x14ac:dyDescent="0.25">
      <c r="E495" s="29"/>
      <c r="F495" s="23" t="s">
        <v>1484</v>
      </c>
      <c r="G495" s="24" t="s">
        <v>1012</v>
      </c>
      <c r="H495" s="25">
        <f t="shared" si="7"/>
        <v>0.1119</v>
      </c>
    </row>
    <row r="496" spans="5:8" x14ac:dyDescent="0.25">
      <c r="E496" s="29"/>
      <c r="F496" s="27" t="s">
        <v>1485</v>
      </c>
      <c r="G496" s="24" t="s">
        <v>1014</v>
      </c>
      <c r="H496" s="25">
        <f t="shared" si="7"/>
        <v>0</v>
      </c>
    </row>
    <row r="497" spans="5:8" x14ac:dyDescent="0.25">
      <c r="E497" s="29"/>
      <c r="F497" s="27" t="s">
        <v>1486</v>
      </c>
      <c r="G497" s="24" t="s">
        <v>1012</v>
      </c>
      <c r="H497" s="25">
        <f t="shared" si="7"/>
        <v>0.1119</v>
      </c>
    </row>
    <row r="498" spans="5:8" x14ac:dyDescent="0.25">
      <c r="E498" s="29"/>
      <c r="F498" s="23" t="s">
        <v>1487</v>
      </c>
      <c r="G498" s="24" t="s">
        <v>1012</v>
      </c>
      <c r="H498" s="25">
        <f t="shared" si="7"/>
        <v>0.1119</v>
      </c>
    </row>
    <row r="499" spans="5:8" x14ac:dyDescent="0.25">
      <c r="E499" s="29"/>
      <c r="F499" s="23" t="s">
        <v>1488</v>
      </c>
      <c r="G499" s="24" t="s">
        <v>1012</v>
      </c>
      <c r="H499" s="25">
        <f t="shared" si="7"/>
        <v>0.1119</v>
      </c>
    </row>
    <row r="500" spans="5:8" x14ac:dyDescent="0.25">
      <c r="E500" s="29"/>
      <c r="F500" s="23" t="s">
        <v>1489</v>
      </c>
      <c r="G500" s="24" t="s">
        <v>1012</v>
      </c>
      <c r="H500" s="25">
        <f t="shared" si="7"/>
        <v>0.1119</v>
      </c>
    </row>
    <row r="501" spans="5:8" x14ac:dyDescent="0.25">
      <c r="E501" s="29"/>
      <c r="F501" s="23" t="s">
        <v>1490</v>
      </c>
      <c r="G501" s="24" t="s">
        <v>1010</v>
      </c>
      <c r="H501" s="25">
        <f t="shared" si="7"/>
        <v>0.1124</v>
      </c>
    </row>
    <row r="502" spans="5:8" x14ac:dyDescent="0.25">
      <c r="E502" s="29"/>
      <c r="F502" s="23" t="s">
        <v>1491</v>
      </c>
      <c r="G502" s="24" t="s">
        <v>1012</v>
      </c>
      <c r="H502" s="25">
        <f t="shared" si="7"/>
        <v>0.1119</v>
      </c>
    </row>
    <row r="503" spans="5:8" x14ac:dyDescent="0.25">
      <c r="E503" s="29"/>
      <c r="F503" s="23" t="s">
        <v>1492</v>
      </c>
      <c r="G503" s="24" t="s">
        <v>1014</v>
      </c>
      <c r="H503" s="25">
        <f t="shared" si="7"/>
        <v>0</v>
      </c>
    </row>
    <row r="504" spans="5:8" x14ac:dyDescent="0.25">
      <c r="E504" s="29"/>
      <c r="F504" s="23" t="s">
        <v>1493</v>
      </c>
      <c r="G504" s="24" t="s">
        <v>1012</v>
      </c>
      <c r="H504" s="25">
        <f t="shared" si="7"/>
        <v>0.1119</v>
      </c>
    </row>
    <row r="505" spans="5:8" x14ac:dyDescent="0.25">
      <c r="E505" s="29"/>
      <c r="F505" s="23" t="s">
        <v>1494</v>
      </c>
      <c r="G505" s="24" t="s">
        <v>1012</v>
      </c>
      <c r="H505" s="25">
        <f t="shared" si="7"/>
        <v>0.1119</v>
      </c>
    </row>
    <row r="506" spans="5:8" x14ac:dyDescent="0.25">
      <c r="E506" s="29"/>
      <c r="F506" s="23" t="s">
        <v>1495</v>
      </c>
      <c r="G506" s="24" t="s">
        <v>1012</v>
      </c>
      <c r="H506" s="25">
        <f t="shared" si="7"/>
        <v>0.1119</v>
      </c>
    </row>
    <row r="507" spans="5:8" x14ac:dyDescent="0.25">
      <c r="E507" s="29"/>
      <c r="F507" s="23" t="s">
        <v>1496</v>
      </c>
      <c r="G507" s="24" t="s">
        <v>1012</v>
      </c>
      <c r="H507" s="25">
        <f t="shared" si="7"/>
        <v>0.1119</v>
      </c>
    </row>
    <row r="508" spans="5:8" x14ac:dyDescent="0.25">
      <c r="E508" s="29"/>
      <c r="F508" s="23" t="s">
        <v>1497</v>
      </c>
      <c r="G508" s="24" t="s">
        <v>1012</v>
      </c>
      <c r="H508" s="25">
        <f t="shared" si="7"/>
        <v>0.1119</v>
      </c>
    </row>
    <row r="509" spans="5:8" x14ac:dyDescent="0.25">
      <c r="E509" s="29"/>
      <c r="F509" s="23" t="s">
        <v>1498</v>
      </c>
      <c r="G509" s="24" t="s">
        <v>1012</v>
      </c>
      <c r="H509" s="25">
        <f t="shared" si="7"/>
        <v>0.1119</v>
      </c>
    </row>
    <row r="510" spans="5:8" x14ac:dyDescent="0.25">
      <c r="E510" s="29"/>
      <c r="F510" s="23" t="s">
        <v>1499</v>
      </c>
      <c r="G510" s="24" t="s">
        <v>1012</v>
      </c>
      <c r="H510" s="25">
        <f t="shared" si="7"/>
        <v>0.1119</v>
      </c>
    </row>
    <row r="511" spans="5:8" x14ac:dyDescent="0.25">
      <c r="E511" s="29"/>
      <c r="F511" s="23" t="s">
        <v>1500</v>
      </c>
      <c r="G511" s="24" t="s">
        <v>1014</v>
      </c>
      <c r="H511" s="25">
        <f t="shared" si="7"/>
        <v>0</v>
      </c>
    </row>
    <row r="512" spans="5:8" x14ac:dyDescent="0.25">
      <c r="E512" s="29"/>
      <c r="F512" s="23" t="s">
        <v>1501</v>
      </c>
      <c r="G512" s="24" t="s">
        <v>1012</v>
      </c>
      <c r="H512" s="25">
        <f t="shared" si="7"/>
        <v>0.1119</v>
      </c>
    </row>
    <row r="513" spans="5:8" x14ac:dyDescent="0.25">
      <c r="E513" s="29"/>
      <c r="F513" s="27" t="s">
        <v>1502</v>
      </c>
      <c r="G513" s="24" t="s">
        <v>1014</v>
      </c>
      <c r="H513" s="25">
        <f t="shared" si="7"/>
        <v>0</v>
      </c>
    </row>
    <row r="514" spans="5:8" x14ac:dyDescent="0.25">
      <c r="E514" s="29"/>
      <c r="F514" s="23" t="s">
        <v>1503</v>
      </c>
      <c r="G514" s="24" t="s">
        <v>1012</v>
      </c>
      <c r="H514" s="25">
        <f t="shared" si="7"/>
        <v>0.1119</v>
      </c>
    </row>
    <row r="515" spans="5:8" x14ac:dyDescent="0.25">
      <c r="E515" s="29"/>
      <c r="F515" s="26" t="s">
        <v>1504</v>
      </c>
      <c r="G515" s="24" t="s">
        <v>1012</v>
      </c>
      <c r="H515" s="25">
        <f t="shared" si="7"/>
        <v>0.1119</v>
      </c>
    </row>
    <row r="516" spans="5:8" x14ac:dyDescent="0.25">
      <c r="E516" s="29"/>
      <c r="F516" s="23" t="s">
        <v>1505</v>
      </c>
      <c r="G516" s="24" t="s">
        <v>1012</v>
      </c>
      <c r="H516" s="25">
        <f t="shared" si="7"/>
        <v>0.1119</v>
      </c>
    </row>
    <row r="517" spans="5:8" x14ac:dyDescent="0.25">
      <c r="E517" s="29"/>
      <c r="F517" s="23" t="s">
        <v>1506</v>
      </c>
      <c r="G517" s="24" t="s">
        <v>1012</v>
      </c>
      <c r="H517" s="25">
        <f t="shared" ref="H517:H580" si="8">VLOOKUP(G517,$A$4:$B$28,2,FALSE)</f>
        <v>0.1119</v>
      </c>
    </row>
    <row r="518" spans="5:8" x14ac:dyDescent="0.25">
      <c r="E518" s="29"/>
      <c r="F518" s="27" t="s">
        <v>1507</v>
      </c>
      <c r="G518" s="24" t="s">
        <v>1012</v>
      </c>
      <c r="H518" s="25">
        <f t="shared" si="8"/>
        <v>0.1119</v>
      </c>
    </row>
    <row r="519" spans="5:8" x14ac:dyDescent="0.25">
      <c r="E519" s="29"/>
      <c r="F519" s="23" t="s">
        <v>1508</v>
      </c>
      <c r="G519" s="24" t="s">
        <v>1014</v>
      </c>
      <c r="H519" s="25">
        <f t="shared" si="8"/>
        <v>0</v>
      </c>
    </row>
    <row r="520" spans="5:8" x14ac:dyDescent="0.25">
      <c r="E520" s="29"/>
      <c r="F520" s="27" t="s">
        <v>1509</v>
      </c>
      <c r="G520" s="24" t="s">
        <v>1014</v>
      </c>
      <c r="H520" s="25">
        <f t="shared" si="8"/>
        <v>0</v>
      </c>
    </row>
    <row r="521" spans="5:8" x14ac:dyDescent="0.25">
      <c r="E521" s="29"/>
      <c r="F521" s="23" t="s">
        <v>1510</v>
      </c>
      <c r="G521" s="24" t="s">
        <v>1014</v>
      </c>
      <c r="H521" s="25">
        <f t="shared" si="8"/>
        <v>0</v>
      </c>
    </row>
    <row r="522" spans="5:8" x14ac:dyDescent="0.25">
      <c r="E522" s="29"/>
      <c r="F522" s="27" t="s">
        <v>1511</v>
      </c>
      <c r="G522" s="24" t="s">
        <v>1014</v>
      </c>
      <c r="H522" s="25">
        <f t="shared" si="8"/>
        <v>0</v>
      </c>
    </row>
    <row r="523" spans="5:8" x14ac:dyDescent="0.25">
      <c r="E523" s="29"/>
      <c r="F523" s="23" t="s">
        <v>1512</v>
      </c>
      <c r="G523" s="24" t="s">
        <v>1014</v>
      </c>
      <c r="H523" s="25">
        <f t="shared" si="8"/>
        <v>0</v>
      </c>
    </row>
    <row r="524" spans="5:8" x14ac:dyDescent="0.25">
      <c r="E524" s="29"/>
      <c r="F524" s="27" t="s">
        <v>1513</v>
      </c>
      <c r="G524" s="24" t="s">
        <v>1014</v>
      </c>
      <c r="H524" s="25">
        <f t="shared" si="8"/>
        <v>0</v>
      </c>
    </row>
    <row r="525" spans="5:8" x14ac:dyDescent="0.25">
      <c r="E525" s="29"/>
      <c r="F525" s="27" t="s">
        <v>1514</v>
      </c>
      <c r="G525" s="24" t="s">
        <v>1014</v>
      </c>
      <c r="H525" s="25">
        <f t="shared" si="8"/>
        <v>0</v>
      </c>
    </row>
    <row r="526" spans="5:8" x14ac:dyDescent="0.25">
      <c r="E526" s="29"/>
      <c r="F526" s="23" t="s">
        <v>1515</v>
      </c>
      <c r="G526" s="24" t="s">
        <v>1014</v>
      </c>
      <c r="H526" s="25">
        <f t="shared" si="8"/>
        <v>0</v>
      </c>
    </row>
    <row r="527" spans="5:8" x14ac:dyDescent="0.25">
      <c r="E527" s="29"/>
      <c r="F527" s="44" t="s">
        <v>1516</v>
      </c>
      <c r="G527" s="24" t="s">
        <v>1014</v>
      </c>
      <c r="H527" s="25">
        <f t="shared" si="8"/>
        <v>0</v>
      </c>
    </row>
    <row r="528" spans="5:8" x14ac:dyDescent="0.25">
      <c r="E528" s="29"/>
      <c r="F528" s="23" t="s">
        <v>1517</v>
      </c>
      <c r="G528" s="24" t="s">
        <v>1014</v>
      </c>
      <c r="H528" s="25">
        <f t="shared" si="8"/>
        <v>0</v>
      </c>
    </row>
    <row r="529" spans="5:8" x14ac:dyDescent="0.25">
      <c r="E529" s="29"/>
      <c r="F529" s="23" t="s">
        <v>1518</v>
      </c>
      <c r="G529" s="24" t="s">
        <v>1014</v>
      </c>
      <c r="H529" s="25">
        <f t="shared" si="8"/>
        <v>0</v>
      </c>
    </row>
    <row r="530" spans="5:8" x14ac:dyDescent="0.25">
      <c r="E530" s="29"/>
      <c r="F530" s="23" t="s">
        <v>1519</v>
      </c>
      <c r="G530" s="24" t="s">
        <v>1014</v>
      </c>
      <c r="H530" s="25">
        <f t="shared" si="8"/>
        <v>0</v>
      </c>
    </row>
    <row r="531" spans="5:8" x14ac:dyDescent="0.25">
      <c r="E531" s="29"/>
      <c r="F531" s="27" t="s">
        <v>1520</v>
      </c>
      <c r="G531" s="24" t="s">
        <v>1014</v>
      </c>
      <c r="H531" s="25">
        <f t="shared" si="8"/>
        <v>0</v>
      </c>
    </row>
    <row r="532" spans="5:8" x14ac:dyDescent="0.25">
      <c r="E532" s="29"/>
      <c r="F532" s="27" t="s">
        <v>1521</v>
      </c>
      <c r="G532" s="24" t="s">
        <v>1014</v>
      </c>
      <c r="H532" s="25">
        <f t="shared" si="8"/>
        <v>0</v>
      </c>
    </row>
    <row r="533" spans="5:8" x14ac:dyDescent="0.25">
      <c r="E533" s="29"/>
      <c r="F533" s="23" t="s">
        <v>1522</v>
      </c>
      <c r="G533" s="24" t="s">
        <v>1014</v>
      </c>
      <c r="H533" s="25">
        <f t="shared" si="8"/>
        <v>0</v>
      </c>
    </row>
    <row r="534" spans="5:8" x14ac:dyDescent="0.25">
      <c r="E534" s="29"/>
      <c r="F534" s="23" t="s">
        <v>1523</v>
      </c>
      <c r="G534" s="24" t="s">
        <v>1014</v>
      </c>
      <c r="H534" s="25">
        <f t="shared" si="8"/>
        <v>0</v>
      </c>
    </row>
    <row r="535" spans="5:8" x14ac:dyDescent="0.25">
      <c r="E535" s="29"/>
      <c r="F535" s="35" t="s">
        <v>1524</v>
      </c>
      <c r="G535" s="24" t="s">
        <v>1014</v>
      </c>
      <c r="H535" s="25">
        <f t="shared" si="8"/>
        <v>0</v>
      </c>
    </row>
    <row r="536" spans="5:8" x14ac:dyDescent="0.25">
      <c r="E536" s="29"/>
      <c r="F536" s="23" t="s">
        <v>1525</v>
      </c>
      <c r="G536" s="24" t="s">
        <v>1014</v>
      </c>
      <c r="H536" s="25">
        <f t="shared" si="8"/>
        <v>0</v>
      </c>
    </row>
    <row r="537" spans="5:8" x14ac:dyDescent="0.25">
      <c r="E537" s="29"/>
      <c r="F537" s="23" t="s">
        <v>1526</v>
      </c>
      <c r="G537" s="24" t="s">
        <v>1014</v>
      </c>
      <c r="H537" s="25">
        <f t="shared" si="8"/>
        <v>0</v>
      </c>
    </row>
    <row r="538" spans="5:8" x14ac:dyDescent="0.25">
      <c r="E538" s="29"/>
      <c r="F538" s="27" t="s">
        <v>1527</v>
      </c>
      <c r="G538" s="24" t="s">
        <v>1010</v>
      </c>
      <c r="H538" s="25">
        <f t="shared" si="8"/>
        <v>0.1124</v>
      </c>
    </row>
    <row r="539" spans="5:8" x14ac:dyDescent="0.25">
      <c r="E539" s="29"/>
      <c r="F539" s="27" t="s">
        <v>1528</v>
      </c>
      <c r="G539" s="24" t="s">
        <v>1014</v>
      </c>
      <c r="H539" s="25">
        <f t="shared" si="8"/>
        <v>0</v>
      </c>
    </row>
    <row r="540" spans="5:8" x14ac:dyDescent="0.25">
      <c r="E540" s="29"/>
      <c r="F540" s="27" t="s">
        <v>1529</v>
      </c>
      <c r="G540" s="24" t="s">
        <v>1010</v>
      </c>
      <c r="H540" s="25">
        <f t="shared" si="8"/>
        <v>0.1124</v>
      </c>
    </row>
    <row r="541" spans="5:8" x14ac:dyDescent="0.25">
      <c r="E541" s="29"/>
      <c r="F541" s="23" t="s">
        <v>1530</v>
      </c>
      <c r="G541" s="24" t="s">
        <v>1012</v>
      </c>
      <c r="H541" s="25">
        <f t="shared" si="8"/>
        <v>0.1119</v>
      </c>
    </row>
    <row r="542" spans="5:8" x14ac:dyDescent="0.25">
      <c r="E542" s="29"/>
      <c r="F542" s="23" t="s">
        <v>1531</v>
      </c>
      <c r="G542" s="24" t="s">
        <v>1010</v>
      </c>
      <c r="H542" s="25">
        <f t="shared" si="8"/>
        <v>0.1124</v>
      </c>
    </row>
    <row r="543" spans="5:8" x14ac:dyDescent="0.25">
      <c r="E543" s="29"/>
      <c r="F543" s="23" t="s">
        <v>1532</v>
      </c>
      <c r="G543" s="24" t="s">
        <v>1014</v>
      </c>
      <c r="H543" s="25">
        <f t="shared" si="8"/>
        <v>0</v>
      </c>
    </row>
    <row r="544" spans="5:8" x14ac:dyDescent="0.25">
      <c r="E544" s="29"/>
      <c r="F544" s="27" t="s">
        <v>1533</v>
      </c>
      <c r="G544" s="24" t="s">
        <v>1014</v>
      </c>
      <c r="H544" s="25">
        <f t="shared" si="8"/>
        <v>0</v>
      </c>
    </row>
    <row r="545" spans="5:8" x14ac:dyDescent="0.25">
      <c r="E545" s="29"/>
      <c r="F545" s="27" t="s">
        <v>1534</v>
      </c>
      <c r="G545" s="24" t="s">
        <v>1010</v>
      </c>
      <c r="H545" s="25">
        <f t="shared" si="8"/>
        <v>0.1124</v>
      </c>
    </row>
    <row r="546" spans="5:8" x14ac:dyDescent="0.25">
      <c r="E546" s="29"/>
      <c r="F546" s="27" t="s">
        <v>1535</v>
      </c>
      <c r="G546" s="24" t="s">
        <v>1014</v>
      </c>
      <c r="H546" s="25">
        <f t="shared" si="8"/>
        <v>0</v>
      </c>
    </row>
    <row r="547" spans="5:8" x14ac:dyDescent="0.25">
      <c r="E547" s="29"/>
      <c r="F547" s="23" t="s">
        <v>1536</v>
      </c>
      <c r="G547" s="24" t="s">
        <v>1010</v>
      </c>
      <c r="H547" s="25">
        <f t="shared" si="8"/>
        <v>0.1124</v>
      </c>
    </row>
    <row r="548" spans="5:8" x14ac:dyDescent="0.25">
      <c r="E548" s="29"/>
      <c r="F548" s="23" t="s">
        <v>1537</v>
      </c>
      <c r="G548" s="24" t="s">
        <v>1012</v>
      </c>
      <c r="H548" s="25">
        <f t="shared" si="8"/>
        <v>0.1119</v>
      </c>
    </row>
    <row r="549" spans="5:8" x14ac:dyDescent="0.25">
      <c r="E549" s="29"/>
      <c r="F549" s="27" t="s">
        <v>1538</v>
      </c>
      <c r="G549" s="24" t="s">
        <v>1012</v>
      </c>
      <c r="H549" s="25">
        <f t="shared" si="8"/>
        <v>0.1119</v>
      </c>
    </row>
    <row r="550" spans="5:8" x14ac:dyDescent="0.25">
      <c r="E550" s="29"/>
      <c r="F550" s="23" t="s">
        <v>1539</v>
      </c>
      <c r="G550" s="24" t="s">
        <v>1012</v>
      </c>
      <c r="H550" s="25">
        <f t="shared" si="8"/>
        <v>0.1119</v>
      </c>
    </row>
    <row r="551" spans="5:8" x14ac:dyDescent="0.25">
      <c r="E551" s="29"/>
      <c r="F551" s="27" t="s">
        <v>1540</v>
      </c>
      <c r="G551" s="24" t="s">
        <v>1010</v>
      </c>
      <c r="H551" s="25">
        <f t="shared" si="8"/>
        <v>0.1124</v>
      </c>
    </row>
    <row r="552" spans="5:8" x14ac:dyDescent="0.25">
      <c r="E552" s="29"/>
      <c r="F552" s="23" t="s">
        <v>1541</v>
      </c>
      <c r="G552" s="24" t="s">
        <v>1012</v>
      </c>
      <c r="H552" s="25">
        <f t="shared" si="8"/>
        <v>0.1119</v>
      </c>
    </row>
    <row r="553" spans="5:8" x14ac:dyDescent="0.25">
      <c r="E553" s="29"/>
      <c r="F553" s="23" t="s">
        <v>1542</v>
      </c>
      <c r="G553" s="24" t="s">
        <v>1014</v>
      </c>
      <c r="H553" s="25">
        <f t="shared" si="8"/>
        <v>0</v>
      </c>
    </row>
    <row r="554" spans="5:8" x14ac:dyDescent="0.25">
      <c r="E554" s="29"/>
      <c r="F554" s="23" t="s">
        <v>1543</v>
      </c>
      <c r="G554" s="24" t="s">
        <v>1012</v>
      </c>
      <c r="H554" s="25">
        <f t="shared" si="8"/>
        <v>0.1119</v>
      </c>
    </row>
    <row r="555" spans="5:8" x14ac:dyDescent="0.25">
      <c r="E555" s="29"/>
      <c r="F555" s="27" t="s">
        <v>1544</v>
      </c>
      <c r="G555" s="24" t="s">
        <v>1012</v>
      </c>
      <c r="H555" s="25">
        <f t="shared" si="8"/>
        <v>0.1119</v>
      </c>
    </row>
    <row r="556" spans="5:8" x14ac:dyDescent="0.25">
      <c r="E556" s="29"/>
      <c r="F556" s="23" t="s">
        <v>1545</v>
      </c>
      <c r="G556" s="24" t="s">
        <v>1012</v>
      </c>
      <c r="H556" s="25">
        <f t="shared" si="8"/>
        <v>0.1119</v>
      </c>
    </row>
    <row r="557" spans="5:8" x14ac:dyDescent="0.25">
      <c r="E557" s="29"/>
      <c r="F557" s="23" t="s">
        <v>1546</v>
      </c>
      <c r="G557" s="24" t="s">
        <v>1010</v>
      </c>
      <c r="H557" s="25">
        <f t="shared" si="8"/>
        <v>0.1124</v>
      </c>
    </row>
    <row r="558" spans="5:8" x14ac:dyDescent="0.25">
      <c r="E558" s="29"/>
      <c r="F558" s="23" t="s">
        <v>1547</v>
      </c>
      <c r="G558" s="24" t="s">
        <v>1012</v>
      </c>
      <c r="H558" s="25">
        <f t="shared" si="8"/>
        <v>0.1119</v>
      </c>
    </row>
    <row r="559" spans="5:8" x14ac:dyDescent="0.25">
      <c r="E559" s="29"/>
      <c r="F559" s="23" t="s">
        <v>1548</v>
      </c>
      <c r="G559" s="24" t="s">
        <v>1010</v>
      </c>
      <c r="H559" s="25">
        <f t="shared" si="8"/>
        <v>0.1124</v>
      </c>
    </row>
    <row r="560" spans="5:8" x14ac:dyDescent="0.25">
      <c r="E560" s="29"/>
      <c r="F560" s="23" t="s">
        <v>1549</v>
      </c>
      <c r="G560" s="24" t="s">
        <v>1012</v>
      </c>
      <c r="H560" s="25">
        <f t="shared" si="8"/>
        <v>0.1119</v>
      </c>
    </row>
    <row r="561" spans="5:8" x14ac:dyDescent="0.25">
      <c r="E561" s="29"/>
      <c r="F561" s="27" t="s">
        <v>1550</v>
      </c>
      <c r="G561" s="24" t="s">
        <v>1012</v>
      </c>
      <c r="H561" s="25">
        <f t="shared" si="8"/>
        <v>0.1119</v>
      </c>
    </row>
    <row r="562" spans="5:8" x14ac:dyDescent="0.25">
      <c r="E562" s="29"/>
      <c r="F562" s="23" t="s">
        <v>1551</v>
      </c>
      <c r="G562" s="24" t="s">
        <v>1012</v>
      </c>
      <c r="H562" s="25">
        <f t="shared" si="8"/>
        <v>0.1119</v>
      </c>
    </row>
    <row r="563" spans="5:8" x14ac:dyDescent="0.25">
      <c r="E563" s="29"/>
      <c r="F563" s="23" t="s">
        <v>1552</v>
      </c>
      <c r="G563" s="24" t="s">
        <v>1012</v>
      </c>
      <c r="H563" s="25">
        <f t="shared" si="8"/>
        <v>0.1119</v>
      </c>
    </row>
    <row r="564" spans="5:8" x14ac:dyDescent="0.25">
      <c r="E564" s="29"/>
      <c r="F564" s="23" t="s">
        <v>1553</v>
      </c>
      <c r="G564" s="24" t="s">
        <v>1012</v>
      </c>
      <c r="H564" s="25">
        <f t="shared" si="8"/>
        <v>0.1119</v>
      </c>
    </row>
    <row r="565" spans="5:8" x14ac:dyDescent="0.25">
      <c r="E565" s="29"/>
      <c r="F565" s="23" t="s">
        <v>1554</v>
      </c>
      <c r="G565" s="24" t="s">
        <v>1012</v>
      </c>
      <c r="H565" s="25">
        <f t="shared" si="8"/>
        <v>0.1119</v>
      </c>
    </row>
    <row r="566" spans="5:8" x14ac:dyDescent="0.25">
      <c r="E566" s="29"/>
      <c r="F566" s="23" t="s">
        <v>1555</v>
      </c>
      <c r="G566" s="24" t="s">
        <v>1012</v>
      </c>
      <c r="H566" s="25">
        <f t="shared" si="8"/>
        <v>0.1119</v>
      </c>
    </row>
    <row r="567" spans="5:8" x14ac:dyDescent="0.25">
      <c r="E567" s="29"/>
      <c r="F567" s="27" t="s">
        <v>1556</v>
      </c>
      <c r="G567" s="24" t="s">
        <v>988</v>
      </c>
      <c r="H567" s="25">
        <f t="shared" si="8"/>
        <v>0.1128</v>
      </c>
    </row>
    <row r="568" spans="5:8" x14ac:dyDescent="0.25">
      <c r="E568" s="29"/>
      <c r="F568" s="23" t="s">
        <v>1557</v>
      </c>
      <c r="G568" s="24" t="s">
        <v>1012</v>
      </c>
      <c r="H568" s="25">
        <f t="shared" si="8"/>
        <v>0.1119</v>
      </c>
    </row>
    <row r="569" spans="5:8" x14ac:dyDescent="0.25">
      <c r="E569" s="29"/>
      <c r="F569" s="40" t="s">
        <v>1558</v>
      </c>
      <c r="G569" s="24" t="s">
        <v>1012</v>
      </c>
      <c r="H569" s="25">
        <f t="shared" si="8"/>
        <v>0.1119</v>
      </c>
    </row>
    <row r="570" spans="5:8" x14ac:dyDescent="0.25">
      <c r="E570" s="29"/>
      <c r="F570" s="35" t="s">
        <v>1559</v>
      </c>
      <c r="G570" s="24" t="s">
        <v>1012</v>
      </c>
      <c r="H570" s="25">
        <f t="shared" si="8"/>
        <v>0.1119</v>
      </c>
    </row>
    <row r="571" spans="5:8" x14ac:dyDescent="0.25">
      <c r="E571" s="29"/>
      <c r="F571" s="35" t="s">
        <v>1560</v>
      </c>
      <c r="G571" s="24" t="s">
        <v>1012</v>
      </c>
      <c r="H571" s="25">
        <f t="shared" si="8"/>
        <v>0.1119</v>
      </c>
    </row>
    <row r="572" spans="5:8" x14ac:dyDescent="0.25">
      <c r="E572" s="29"/>
      <c r="F572" s="35" t="s">
        <v>1561</v>
      </c>
      <c r="G572" s="24" t="s">
        <v>1012</v>
      </c>
      <c r="H572" s="25">
        <f t="shared" si="8"/>
        <v>0.1119</v>
      </c>
    </row>
    <row r="573" spans="5:8" x14ac:dyDescent="0.25">
      <c r="E573" s="29"/>
      <c r="F573" s="35" t="s">
        <v>1562</v>
      </c>
      <c r="G573" s="24" t="s">
        <v>1012</v>
      </c>
      <c r="H573" s="25">
        <f t="shared" si="8"/>
        <v>0.1119</v>
      </c>
    </row>
    <row r="574" spans="5:8" x14ac:dyDescent="0.25">
      <c r="E574" s="29"/>
      <c r="F574" s="26" t="s">
        <v>1563</v>
      </c>
      <c r="G574" s="24" t="s">
        <v>1012</v>
      </c>
      <c r="H574" s="25">
        <f t="shared" si="8"/>
        <v>0.1119</v>
      </c>
    </row>
    <row r="575" spans="5:8" x14ac:dyDescent="0.25">
      <c r="E575" s="29"/>
      <c r="F575" s="27" t="s">
        <v>1564</v>
      </c>
      <c r="G575" s="24" t="s">
        <v>1012</v>
      </c>
      <c r="H575" s="25">
        <f t="shared" si="8"/>
        <v>0.1119</v>
      </c>
    </row>
    <row r="576" spans="5:8" x14ac:dyDescent="0.25">
      <c r="E576" s="29"/>
      <c r="F576" s="23" t="s">
        <v>1565</v>
      </c>
      <c r="G576" s="24" t="s">
        <v>1012</v>
      </c>
      <c r="H576" s="25">
        <f t="shared" si="8"/>
        <v>0.1119</v>
      </c>
    </row>
    <row r="577" spans="5:8" x14ac:dyDescent="0.25">
      <c r="E577" s="29"/>
      <c r="F577" s="27" t="s">
        <v>1566</v>
      </c>
      <c r="G577" s="24" t="s">
        <v>1012</v>
      </c>
      <c r="H577" s="25">
        <f t="shared" si="8"/>
        <v>0.1119</v>
      </c>
    </row>
    <row r="578" spans="5:8" x14ac:dyDescent="0.25">
      <c r="E578" s="29"/>
      <c r="F578" s="23" t="s">
        <v>1567</v>
      </c>
      <c r="G578" s="24" t="s">
        <v>1012</v>
      </c>
      <c r="H578" s="25">
        <f t="shared" si="8"/>
        <v>0.1119</v>
      </c>
    </row>
    <row r="579" spans="5:8" x14ac:dyDescent="0.25">
      <c r="E579" s="29"/>
      <c r="F579" s="23" t="s">
        <v>1568</v>
      </c>
      <c r="G579" s="24" t="s">
        <v>1012</v>
      </c>
      <c r="H579" s="25">
        <f t="shared" si="8"/>
        <v>0.1119</v>
      </c>
    </row>
    <row r="580" spans="5:8" x14ac:dyDescent="0.25">
      <c r="E580" s="29"/>
      <c r="F580" s="27" t="s">
        <v>1569</v>
      </c>
      <c r="G580" s="24" t="s">
        <v>1012</v>
      </c>
      <c r="H580" s="25">
        <f t="shared" si="8"/>
        <v>0.1119</v>
      </c>
    </row>
    <row r="581" spans="5:8" x14ac:dyDescent="0.25">
      <c r="E581" s="29"/>
      <c r="F581" s="27" t="s">
        <v>1570</v>
      </c>
      <c r="G581" s="24" t="s">
        <v>1012</v>
      </c>
      <c r="H581" s="25">
        <f t="shared" ref="H581:H644" si="9">VLOOKUP(G581,$A$4:$B$28,2,FALSE)</f>
        <v>0.1119</v>
      </c>
    </row>
    <row r="582" spans="5:8" x14ac:dyDescent="0.25">
      <c r="E582" s="29"/>
      <c r="F582" s="23" t="s">
        <v>1571</v>
      </c>
      <c r="G582" s="24" t="s">
        <v>1012</v>
      </c>
      <c r="H582" s="25">
        <f t="shared" si="9"/>
        <v>0.1119</v>
      </c>
    </row>
    <row r="583" spans="5:8" x14ac:dyDescent="0.25">
      <c r="E583" s="29"/>
      <c r="F583" s="26" t="s">
        <v>1572</v>
      </c>
      <c r="G583" s="24" t="s">
        <v>1012</v>
      </c>
      <c r="H583" s="25">
        <f t="shared" si="9"/>
        <v>0.1119</v>
      </c>
    </row>
    <row r="584" spans="5:8" x14ac:dyDescent="0.25">
      <c r="E584" s="29"/>
      <c r="F584" s="27" t="s">
        <v>1573</v>
      </c>
      <c r="G584" s="24" t="s">
        <v>1012</v>
      </c>
      <c r="H584" s="25">
        <f t="shared" si="9"/>
        <v>0.1119</v>
      </c>
    </row>
    <row r="585" spans="5:8" x14ac:dyDescent="0.25">
      <c r="E585" s="29"/>
      <c r="F585" s="23" t="s">
        <v>1574</v>
      </c>
      <c r="G585" s="24" t="s">
        <v>1012</v>
      </c>
      <c r="H585" s="25">
        <f t="shared" si="9"/>
        <v>0.1119</v>
      </c>
    </row>
    <row r="586" spans="5:8" x14ac:dyDescent="0.25">
      <c r="E586" s="29"/>
      <c r="F586" s="23" t="s">
        <v>1575</v>
      </c>
      <c r="G586" s="24" t="s">
        <v>1012</v>
      </c>
      <c r="H586" s="25">
        <f t="shared" si="9"/>
        <v>0.1119</v>
      </c>
    </row>
    <row r="587" spans="5:8" x14ac:dyDescent="0.25">
      <c r="E587" s="29"/>
      <c r="F587" s="23" t="s">
        <v>1576</v>
      </c>
      <c r="G587" s="24" t="s">
        <v>1012</v>
      </c>
      <c r="H587" s="25">
        <f t="shared" si="9"/>
        <v>0.1119</v>
      </c>
    </row>
    <row r="588" spans="5:8" x14ac:dyDescent="0.25">
      <c r="E588" s="29"/>
      <c r="F588" s="23" t="s">
        <v>1577</v>
      </c>
      <c r="G588" s="24" t="s">
        <v>1012</v>
      </c>
      <c r="H588" s="25">
        <f t="shared" si="9"/>
        <v>0.1119</v>
      </c>
    </row>
    <row r="589" spans="5:8" x14ac:dyDescent="0.25">
      <c r="E589" s="29"/>
      <c r="F589" s="23" t="s">
        <v>1578</v>
      </c>
      <c r="G589" s="24" t="s">
        <v>1012</v>
      </c>
      <c r="H589" s="25">
        <f t="shared" si="9"/>
        <v>0.1119</v>
      </c>
    </row>
    <row r="590" spans="5:8" x14ac:dyDescent="0.25">
      <c r="E590" s="29"/>
      <c r="F590" s="39" t="s">
        <v>1579</v>
      </c>
      <c r="G590" s="24" t="s">
        <v>1012</v>
      </c>
      <c r="H590" s="25">
        <f t="shared" si="9"/>
        <v>0.1119</v>
      </c>
    </row>
    <row r="591" spans="5:8" x14ac:dyDescent="0.25">
      <c r="E591" s="29"/>
      <c r="F591" s="27" t="s">
        <v>1580</v>
      </c>
      <c r="G591" s="24" t="s">
        <v>1012</v>
      </c>
      <c r="H591" s="25">
        <f t="shared" si="9"/>
        <v>0.1119</v>
      </c>
    </row>
    <row r="592" spans="5:8" x14ac:dyDescent="0.25">
      <c r="E592" s="29"/>
      <c r="F592" s="23" t="s">
        <v>1581</v>
      </c>
      <c r="G592" s="24" t="s">
        <v>1012</v>
      </c>
      <c r="H592" s="25">
        <f t="shared" si="9"/>
        <v>0.1119</v>
      </c>
    </row>
    <row r="593" spans="5:8" x14ac:dyDescent="0.25">
      <c r="E593" s="29"/>
      <c r="F593" s="38" t="s">
        <v>1582</v>
      </c>
      <c r="G593" s="24" t="s">
        <v>1012</v>
      </c>
      <c r="H593" s="25">
        <f t="shared" si="9"/>
        <v>0.1119</v>
      </c>
    </row>
    <row r="594" spans="5:8" x14ac:dyDescent="0.25">
      <c r="E594" s="29"/>
      <c r="F594" s="27" t="s">
        <v>1583</v>
      </c>
      <c r="G594" s="24" t="s">
        <v>1012</v>
      </c>
      <c r="H594" s="25">
        <f t="shared" si="9"/>
        <v>0.1119</v>
      </c>
    </row>
    <row r="595" spans="5:8" x14ac:dyDescent="0.25">
      <c r="E595" s="29"/>
      <c r="F595" s="23" t="s">
        <v>1584</v>
      </c>
      <c r="G595" s="24" t="s">
        <v>1012</v>
      </c>
      <c r="H595" s="25">
        <f t="shared" si="9"/>
        <v>0.1119</v>
      </c>
    </row>
    <row r="596" spans="5:8" x14ac:dyDescent="0.25">
      <c r="E596" s="29"/>
      <c r="F596" s="27" t="s">
        <v>1585</v>
      </c>
      <c r="G596" s="24" t="s">
        <v>1014</v>
      </c>
      <c r="H596" s="25">
        <f t="shared" si="9"/>
        <v>0</v>
      </c>
    </row>
    <row r="597" spans="5:8" x14ac:dyDescent="0.25">
      <c r="E597" s="29"/>
      <c r="F597" s="32" t="s">
        <v>1586</v>
      </c>
      <c r="G597" s="24" t="s">
        <v>1012</v>
      </c>
      <c r="H597" s="25">
        <f t="shared" si="9"/>
        <v>0.1119</v>
      </c>
    </row>
    <row r="598" spans="5:8" x14ac:dyDescent="0.25">
      <c r="E598" s="29"/>
      <c r="F598" s="23" t="s">
        <v>1587</v>
      </c>
      <c r="G598" s="24" t="s">
        <v>1012</v>
      </c>
      <c r="H598" s="25">
        <f t="shared" si="9"/>
        <v>0.1119</v>
      </c>
    </row>
    <row r="599" spans="5:8" x14ac:dyDescent="0.25">
      <c r="E599" s="29"/>
      <c r="F599" s="23" t="s">
        <v>1588</v>
      </c>
      <c r="G599" s="24" t="s">
        <v>1012</v>
      </c>
      <c r="H599" s="25">
        <f t="shared" si="9"/>
        <v>0.1119</v>
      </c>
    </row>
    <row r="600" spans="5:8" x14ac:dyDescent="0.25">
      <c r="E600" s="29"/>
      <c r="F600" s="40" t="s">
        <v>1589</v>
      </c>
      <c r="G600" s="24" t="s">
        <v>1012</v>
      </c>
      <c r="H600" s="25">
        <f t="shared" si="9"/>
        <v>0.1119</v>
      </c>
    </row>
    <row r="601" spans="5:8" x14ac:dyDescent="0.25">
      <c r="E601" s="29"/>
      <c r="F601" s="35" t="s">
        <v>1590</v>
      </c>
      <c r="G601" s="24" t="s">
        <v>1014</v>
      </c>
      <c r="H601" s="25">
        <f t="shared" si="9"/>
        <v>0</v>
      </c>
    </row>
    <row r="602" spans="5:8" x14ac:dyDescent="0.25">
      <c r="E602" s="29"/>
      <c r="F602" s="23" t="s">
        <v>1591</v>
      </c>
      <c r="G602" s="24" t="s">
        <v>1014</v>
      </c>
      <c r="H602" s="25">
        <f t="shared" si="9"/>
        <v>0</v>
      </c>
    </row>
    <row r="603" spans="5:8" x14ac:dyDescent="0.25">
      <c r="E603" s="29"/>
      <c r="F603" s="23" t="s">
        <v>1592</v>
      </c>
      <c r="G603" s="24" t="s">
        <v>1012</v>
      </c>
      <c r="H603" s="25">
        <f t="shared" si="9"/>
        <v>0.1119</v>
      </c>
    </row>
    <row r="604" spans="5:8" x14ac:dyDescent="0.25">
      <c r="E604" s="29"/>
      <c r="F604" s="27" t="s">
        <v>1593</v>
      </c>
      <c r="G604" s="24" t="s">
        <v>1010</v>
      </c>
      <c r="H604" s="25">
        <f t="shared" si="9"/>
        <v>0.1124</v>
      </c>
    </row>
    <row r="605" spans="5:8" x14ac:dyDescent="0.25">
      <c r="E605" s="29"/>
      <c r="F605" s="23" t="s">
        <v>1594</v>
      </c>
      <c r="G605" s="24" t="s">
        <v>1014</v>
      </c>
      <c r="H605" s="25">
        <f t="shared" si="9"/>
        <v>0</v>
      </c>
    </row>
    <row r="606" spans="5:8" x14ac:dyDescent="0.25">
      <c r="E606" s="29"/>
      <c r="F606" s="23" t="s">
        <v>1595</v>
      </c>
      <c r="G606" s="24" t="s">
        <v>1012</v>
      </c>
      <c r="H606" s="25">
        <f t="shared" si="9"/>
        <v>0.1119</v>
      </c>
    </row>
    <row r="607" spans="5:8" x14ac:dyDescent="0.25">
      <c r="E607" s="29"/>
      <c r="F607" s="32" t="s">
        <v>1596</v>
      </c>
      <c r="G607" s="24" t="s">
        <v>1012</v>
      </c>
      <c r="H607" s="25">
        <f t="shared" si="9"/>
        <v>0.1119</v>
      </c>
    </row>
    <row r="608" spans="5:8" x14ac:dyDescent="0.25">
      <c r="E608" s="29"/>
      <c r="F608" s="23" t="s">
        <v>1597</v>
      </c>
      <c r="G608" s="24" t="s">
        <v>1010</v>
      </c>
      <c r="H608" s="25">
        <f t="shared" si="9"/>
        <v>0.1124</v>
      </c>
    </row>
    <row r="609" spans="5:8" x14ac:dyDescent="0.25">
      <c r="E609" s="29"/>
      <c r="F609" s="23" t="s">
        <v>1598</v>
      </c>
      <c r="G609" s="24" t="s">
        <v>1012</v>
      </c>
      <c r="H609" s="25">
        <f t="shared" si="9"/>
        <v>0.1119</v>
      </c>
    </row>
    <row r="610" spans="5:8" x14ac:dyDescent="0.25">
      <c r="E610" s="29"/>
      <c r="F610" s="37" t="s">
        <v>1599</v>
      </c>
      <c r="G610" s="24" t="s">
        <v>1012</v>
      </c>
      <c r="H610" s="25">
        <f t="shared" si="9"/>
        <v>0.1119</v>
      </c>
    </row>
    <row r="611" spans="5:8" x14ac:dyDescent="0.25">
      <c r="E611" s="29"/>
      <c r="F611" s="27" t="s">
        <v>1600</v>
      </c>
      <c r="G611" s="24" t="s">
        <v>1012</v>
      </c>
      <c r="H611" s="25">
        <f t="shared" si="9"/>
        <v>0.1119</v>
      </c>
    </row>
    <row r="612" spans="5:8" x14ac:dyDescent="0.25">
      <c r="E612" s="29"/>
      <c r="F612" s="27" t="s">
        <v>1601</v>
      </c>
      <c r="G612" s="24" t="s">
        <v>1012</v>
      </c>
      <c r="H612" s="25">
        <f t="shared" si="9"/>
        <v>0.1119</v>
      </c>
    </row>
    <row r="613" spans="5:8" x14ac:dyDescent="0.25">
      <c r="E613" s="29"/>
      <c r="F613" s="26" t="s">
        <v>1602</v>
      </c>
      <c r="G613" s="24" t="s">
        <v>1012</v>
      </c>
      <c r="H613" s="25">
        <f t="shared" si="9"/>
        <v>0.1119</v>
      </c>
    </row>
    <row r="614" spans="5:8" x14ac:dyDescent="0.25">
      <c r="E614" s="29"/>
      <c r="F614" s="26" t="s">
        <v>1603</v>
      </c>
      <c r="G614" s="24" t="s">
        <v>1012</v>
      </c>
      <c r="H614" s="25">
        <f t="shared" si="9"/>
        <v>0.1119</v>
      </c>
    </row>
    <row r="615" spans="5:8" x14ac:dyDescent="0.25">
      <c r="E615" s="29"/>
      <c r="F615" s="27" t="s">
        <v>1604</v>
      </c>
      <c r="G615" s="24" t="s">
        <v>1012</v>
      </c>
      <c r="H615" s="25">
        <f t="shared" si="9"/>
        <v>0.1119</v>
      </c>
    </row>
    <row r="616" spans="5:8" x14ac:dyDescent="0.25">
      <c r="E616" s="29"/>
      <c r="F616" s="23" t="s">
        <v>1605</v>
      </c>
      <c r="G616" s="24" t="s">
        <v>1012</v>
      </c>
      <c r="H616" s="25">
        <f t="shared" si="9"/>
        <v>0.1119</v>
      </c>
    </row>
    <row r="617" spans="5:8" x14ac:dyDescent="0.25">
      <c r="E617" s="29"/>
      <c r="F617" s="23" t="s">
        <v>1606</v>
      </c>
      <c r="G617" s="24" t="s">
        <v>1012</v>
      </c>
      <c r="H617" s="25">
        <f t="shared" si="9"/>
        <v>0.1119</v>
      </c>
    </row>
    <row r="618" spans="5:8" x14ac:dyDescent="0.25">
      <c r="E618" s="29"/>
      <c r="F618" s="39" t="s">
        <v>1607</v>
      </c>
      <c r="G618" s="24" t="s">
        <v>1012</v>
      </c>
      <c r="H618" s="25">
        <f t="shared" si="9"/>
        <v>0.1119</v>
      </c>
    </row>
    <row r="619" spans="5:8" x14ac:dyDescent="0.25">
      <c r="E619" s="29"/>
      <c r="F619" s="23" t="s">
        <v>1608</v>
      </c>
      <c r="G619" s="24" t="s">
        <v>1014</v>
      </c>
      <c r="H619" s="25">
        <f t="shared" si="9"/>
        <v>0</v>
      </c>
    </row>
    <row r="620" spans="5:8" x14ac:dyDescent="0.25">
      <c r="E620" s="29"/>
      <c r="F620" s="23" t="s">
        <v>1609</v>
      </c>
      <c r="G620" s="24" t="s">
        <v>1012</v>
      </c>
      <c r="H620" s="25">
        <f t="shared" si="9"/>
        <v>0.1119</v>
      </c>
    </row>
    <row r="621" spans="5:8" x14ac:dyDescent="0.25">
      <c r="E621" s="29"/>
      <c r="F621" s="23" t="s">
        <v>1610</v>
      </c>
      <c r="G621" s="24" t="s">
        <v>1611</v>
      </c>
      <c r="H621" s="25">
        <f t="shared" si="9"/>
        <v>0</v>
      </c>
    </row>
    <row r="622" spans="5:8" x14ac:dyDescent="0.25">
      <c r="E622" s="29"/>
      <c r="F622" s="23" t="s">
        <v>1612</v>
      </c>
      <c r="G622" s="24" t="s">
        <v>1012</v>
      </c>
      <c r="H622" s="25">
        <f t="shared" si="9"/>
        <v>0.1119</v>
      </c>
    </row>
    <row r="623" spans="5:8" x14ac:dyDescent="0.25">
      <c r="E623" s="29"/>
      <c r="F623" s="23" t="s">
        <v>1613</v>
      </c>
      <c r="G623" s="24" t="s">
        <v>1012</v>
      </c>
      <c r="H623" s="25">
        <f t="shared" si="9"/>
        <v>0.1119</v>
      </c>
    </row>
    <row r="624" spans="5:8" x14ac:dyDescent="0.25">
      <c r="E624" s="29"/>
      <c r="F624" s="23" t="s">
        <v>1614</v>
      </c>
      <c r="G624" s="24" t="s">
        <v>1012</v>
      </c>
      <c r="H624" s="25">
        <f t="shared" si="9"/>
        <v>0.1119</v>
      </c>
    </row>
    <row r="625" spans="5:8" x14ac:dyDescent="0.25">
      <c r="E625" s="29"/>
      <c r="F625" s="27" t="s">
        <v>1615</v>
      </c>
      <c r="G625" s="24" t="s">
        <v>1012</v>
      </c>
      <c r="H625" s="25">
        <f t="shared" si="9"/>
        <v>0.1119</v>
      </c>
    </row>
    <row r="626" spans="5:8" x14ac:dyDescent="0.25">
      <c r="E626" s="29"/>
      <c r="F626" s="27" t="s">
        <v>1616</v>
      </c>
      <c r="G626" s="24" t="s">
        <v>1012</v>
      </c>
      <c r="H626" s="25">
        <f t="shared" si="9"/>
        <v>0.1119</v>
      </c>
    </row>
    <row r="627" spans="5:8" x14ac:dyDescent="0.25">
      <c r="E627" s="29"/>
      <c r="F627" s="23" t="s">
        <v>1617</v>
      </c>
      <c r="G627" s="24" t="s">
        <v>1012</v>
      </c>
      <c r="H627" s="25">
        <f t="shared" si="9"/>
        <v>0.1119</v>
      </c>
    </row>
    <row r="628" spans="5:8" x14ac:dyDescent="0.25">
      <c r="E628" s="29"/>
      <c r="F628" s="27" t="s">
        <v>1618</v>
      </c>
      <c r="G628" s="24" t="s">
        <v>1012</v>
      </c>
      <c r="H628" s="25">
        <f t="shared" si="9"/>
        <v>0.1119</v>
      </c>
    </row>
    <row r="629" spans="5:8" x14ac:dyDescent="0.25">
      <c r="E629" s="29"/>
      <c r="F629" s="27" t="s">
        <v>1619</v>
      </c>
      <c r="G629" s="24" t="s">
        <v>1012</v>
      </c>
      <c r="H629" s="25">
        <f t="shared" si="9"/>
        <v>0.1119</v>
      </c>
    </row>
    <row r="630" spans="5:8" x14ac:dyDescent="0.25">
      <c r="E630" s="29"/>
      <c r="F630" s="23" t="s">
        <v>1620</v>
      </c>
      <c r="G630" s="24" t="s">
        <v>1012</v>
      </c>
      <c r="H630" s="25">
        <f t="shared" si="9"/>
        <v>0.1119</v>
      </c>
    </row>
    <row r="631" spans="5:8" x14ac:dyDescent="0.25">
      <c r="E631" s="29"/>
      <c r="F631" s="23" t="s">
        <v>1621</v>
      </c>
      <c r="G631" s="24" t="s">
        <v>988</v>
      </c>
      <c r="H631" s="25">
        <f t="shared" si="9"/>
        <v>0.1128</v>
      </c>
    </row>
    <row r="632" spans="5:8" x14ac:dyDescent="0.25">
      <c r="E632" s="29"/>
      <c r="F632" s="23" t="s">
        <v>1622</v>
      </c>
      <c r="G632" s="24" t="s">
        <v>1014</v>
      </c>
      <c r="H632" s="25">
        <f t="shared" si="9"/>
        <v>0</v>
      </c>
    </row>
    <row r="633" spans="5:8" x14ac:dyDescent="0.25">
      <c r="E633" s="29"/>
      <c r="F633" s="27" t="s">
        <v>1623</v>
      </c>
      <c r="G633" s="24" t="s">
        <v>1014</v>
      </c>
      <c r="H633" s="25">
        <f t="shared" si="9"/>
        <v>0</v>
      </c>
    </row>
    <row r="634" spans="5:8" x14ac:dyDescent="0.25">
      <c r="E634" s="29"/>
      <c r="F634" s="32" t="s">
        <v>1624</v>
      </c>
      <c r="G634" s="24" t="s">
        <v>1012</v>
      </c>
      <c r="H634" s="25">
        <f t="shared" si="9"/>
        <v>0.1119</v>
      </c>
    </row>
    <row r="635" spans="5:8" x14ac:dyDescent="0.25">
      <c r="E635" s="29"/>
      <c r="F635" s="23" t="s">
        <v>1625</v>
      </c>
      <c r="G635" s="24" t="s">
        <v>1014</v>
      </c>
      <c r="H635" s="25">
        <f t="shared" si="9"/>
        <v>0</v>
      </c>
    </row>
    <row r="636" spans="5:8" x14ac:dyDescent="0.25">
      <c r="E636" s="29"/>
      <c r="F636" s="23" t="s">
        <v>1626</v>
      </c>
      <c r="G636" s="24" t="s">
        <v>1014</v>
      </c>
      <c r="H636" s="25">
        <f t="shared" si="9"/>
        <v>0</v>
      </c>
    </row>
    <row r="637" spans="5:8" x14ac:dyDescent="0.25">
      <c r="E637" s="29"/>
      <c r="F637" s="23" t="s">
        <v>1627</v>
      </c>
      <c r="G637" s="24" t="s">
        <v>1014</v>
      </c>
      <c r="H637" s="25">
        <f t="shared" si="9"/>
        <v>0</v>
      </c>
    </row>
    <row r="638" spans="5:8" x14ac:dyDescent="0.25">
      <c r="E638" s="29"/>
      <c r="F638" s="26" t="s">
        <v>1628</v>
      </c>
      <c r="G638" s="24" t="s">
        <v>1014</v>
      </c>
      <c r="H638" s="25">
        <f t="shared" si="9"/>
        <v>0</v>
      </c>
    </row>
    <row r="639" spans="5:8" x14ac:dyDescent="0.25">
      <c r="E639" s="29"/>
      <c r="F639" s="23" t="s">
        <v>1629</v>
      </c>
      <c r="G639" s="24" t="s">
        <v>1012</v>
      </c>
      <c r="H639" s="25">
        <f t="shared" si="9"/>
        <v>0.1119</v>
      </c>
    </row>
    <row r="640" spans="5:8" x14ac:dyDescent="0.25">
      <c r="E640" s="29"/>
      <c r="F640" s="27" t="s">
        <v>1630</v>
      </c>
      <c r="G640" s="24" t="s">
        <v>1012</v>
      </c>
      <c r="H640" s="25">
        <f t="shared" si="9"/>
        <v>0.1119</v>
      </c>
    </row>
    <row r="641" spans="5:8" x14ac:dyDescent="0.25">
      <c r="E641" s="29"/>
      <c r="F641" s="23" t="s">
        <v>1631</v>
      </c>
      <c r="G641" s="24" t="s">
        <v>1012</v>
      </c>
      <c r="H641" s="25">
        <f t="shared" si="9"/>
        <v>0.1119</v>
      </c>
    </row>
    <row r="642" spans="5:8" x14ac:dyDescent="0.25">
      <c r="E642" s="29"/>
      <c r="F642" s="23" t="s">
        <v>1632</v>
      </c>
      <c r="G642" s="24" t="s">
        <v>1012</v>
      </c>
      <c r="H642" s="25">
        <f t="shared" si="9"/>
        <v>0.1119</v>
      </c>
    </row>
    <row r="643" spans="5:8" x14ac:dyDescent="0.25">
      <c r="E643" s="29"/>
      <c r="F643" s="23" t="s">
        <v>1633</v>
      </c>
      <c r="G643" s="24" t="s">
        <v>1014</v>
      </c>
      <c r="H643" s="25">
        <f t="shared" si="9"/>
        <v>0</v>
      </c>
    </row>
    <row r="644" spans="5:8" x14ac:dyDescent="0.25">
      <c r="E644" s="29"/>
      <c r="F644" s="23" t="s">
        <v>1634</v>
      </c>
      <c r="G644" s="24" t="s">
        <v>1014</v>
      </c>
      <c r="H644" s="25">
        <f t="shared" si="9"/>
        <v>0</v>
      </c>
    </row>
    <row r="645" spans="5:8" x14ac:dyDescent="0.25">
      <c r="E645" s="29"/>
      <c r="F645" s="23" t="s">
        <v>1635</v>
      </c>
      <c r="G645" s="24" t="s">
        <v>1012</v>
      </c>
      <c r="H645" s="25">
        <f t="shared" ref="H645:H708" si="10">VLOOKUP(G645,$A$4:$B$28,2,FALSE)</f>
        <v>0.1119</v>
      </c>
    </row>
    <row r="646" spans="5:8" x14ac:dyDescent="0.25">
      <c r="E646" s="29"/>
      <c r="F646" s="23" t="s">
        <v>1636</v>
      </c>
      <c r="G646" s="24" t="s">
        <v>1014</v>
      </c>
      <c r="H646" s="25">
        <f t="shared" si="10"/>
        <v>0</v>
      </c>
    </row>
    <row r="647" spans="5:8" x14ac:dyDescent="0.25">
      <c r="E647" s="29"/>
      <c r="F647" s="23" t="s">
        <v>1637</v>
      </c>
      <c r="G647" s="24" t="s">
        <v>1012</v>
      </c>
      <c r="H647" s="25">
        <f t="shared" si="10"/>
        <v>0.1119</v>
      </c>
    </row>
    <row r="648" spans="5:8" x14ac:dyDescent="0.25">
      <c r="E648" s="29"/>
      <c r="F648" s="23" t="s">
        <v>1638</v>
      </c>
      <c r="G648" s="24" t="s">
        <v>1012</v>
      </c>
      <c r="H648" s="25">
        <f t="shared" si="10"/>
        <v>0.1119</v>
      </c>
    </row>
    <row r="649" spans="5:8" x14ac:dyDescent="0.25">
      <c r="E649" s="29"/>
      <c r="F649" s="27" t="s">
        <v>1639</v>
      </c>
      <c r="G649" s="24" t="s">
        <v>1014</v>
      </c>
      <c r="H649" s="25">
        <f t="shared" si="10"/>
        <v>0</v>
      </c>
    </row>
    <row r="650" spans="5:8" x14ac:dyDescent="0.25">
      <c r="E650" s="29"/>
      <c r="F650" s="27" t="s">
        <v>1640</v>
      </c>
      <c r="G650" s="24" t="s">
        <v>1014</v>
      </c>
      <c r="H650" s="25">
        <f t="shared" si="10"/>
        <v>0</v>
      </c>
    </row>
    <row r="651" spans="5:8" x14ac:dyDescent="0.25">
      <c r="E651" s="29"/>
      <c r="F651" s="27" t="s">
        <v>1641</v>
      </c>
      <c r="G651" s="24" t="s">
        <v>1014</v>
      </c>
      <c r="H651" s="25">
        <f t="shared" si="10"/>
        <v>0</v>
      </c>
    </row>
    <row r="652" spans="5:8" x14ac:dyDescent="0.25">
      <c r="E652" s="29"/>
      <c r="F652" s="23" t="s">
        <v>1642</v>
      </c>
      <c r="G652" s="24" t="s">
        <v>1014</v>
      </c>
      <c r="H652" s="25">
        <f t="shared" si="10"/>
        <v>0</v>
      </c>
    </row>
    <row r="653" spans="5:8" x14ac:dyDescent="0.25">
      <c r="E653" s="29"/>
      <c r="F653" s="23" t="s">
        <v>1643</v>
      </c>
      <c r="G653" s="24" t="s">
        <v>1014</v>
      </c>
      <c r="H653" s="25">
        <f t="shared" si="10"/>
        <v>0</v>
      </c>
    </row>
    <row r="654" spans="5:8" x14ac:dyDescent="0.25">
      <c r="E654" s="29"/>
      <c r="F654" s="26" t="s">
        <v>1644</v>
      </c>
      <c r="G654" s="24" t="s">
        <v>1014</v>
      </c>
      <c r="H654" s="25">
        <f t="shared" si="10"/>
        <v>0</v>
      </c>
    </row>
    <row r="655" spans="5:8" x14ac:dyDescent="0.25">
      <c r="E655" s="29"/>
      <c r="F655" s="27" t="s">
        <v>1645</v>
      </c>
      <c r="G655" s="24" t="s">
        <v>1014</v>
      </c>
      <c r="H655" s="25">
        <f t="shared" si="10"/>
        <v>0</v>
      </c>
    </row>
    <row r="656" spans="5:8" x14ac:dyDescent="0.25">
      <c r="E656" s="29"/>
      <c r="F656" s="23" t="s">
        <v>1646</v>
      </c>
      <c r="G656" s="24" t="s">
        <v>1014</v>
      </c>
      <c r="H656" s="25">
        <f t="shared" si="10"/>
        <v>0</v>
      </c>
    </row>
    <row r="657" spans="5:8" x14ac:dyDescent="0.25">
      <c r="E657" s="29"/>
      <c r="F657" s="23" t="s">
        <v>1647</v>
      </c>
      <c r="G657" s="24" t="s">
        <v>1014</v>
      </c>
      <c r="H657" s="25">
        <f t="shared" si="10"/>
        <v>0</v>
      </c>
    </row>
    <row r="658" spans="5:8" x14ac:dyDescent="0.25">
      <c r="E658" s="29"/>
      <c r="F658" s="35" t="s">
        <v>1648</v>
      </c>
      <c r="G658" s="24" t="s">
        <v>1014</v>
      </c>
      <c r="H658" s="25">
        <f t="shared" si="10"/>
        <v>0</v>
      </c>
    </row>
    <row r="659" spans="5:8" x14ac:dyDescent="0.25">
      <c r="E659" s="29"/>
      <c r="F659" s="23" t="s">
        <v>1649</v>
      </c>
      <c r="G659" s="24" t="s">
        <v>1014</v>
      </c>
      <c r="H659" s="25">
        <f t="shared" si="10"/>
        <v>0</v>
      </c>
    </row>
    <row r="660" spans="5:8" x14ac:dyDescent="0.25">
      <c r="E660" s="29"/>
      <c r="F660" s="27" t="s">
        <v>1650</v>
      </c>
      <c r="G660" s="24" t="s">
        <v>1014</v>
      </c>
      <c r="H660" s="25">
        <f t="shared" si="10"/>
        <v>0</v>
      </c>
    </row>
    <row r="661" spans="5:8" x14ac:dyDescent="0.25">
      <c r="E661" s="29"/>
      <c r="F661" s="23" t="s">
        <v>1651</v>
      </c>
      <c r="G661" s="24" t="s">
        <v>1014</v>
      </c>
      <c r="H661" s="25">
        <f t="shared" si="10"/>
        <v>0</v>
      </c>
    </row>
    <row r="662" spans="5:8" x14ac:dyDescent="0.25">
      <c r="E662" s="29"/>
      <c r="F662" s="23" t="s">
        <v>1652</v>
      </c>
      <c r="G662" s="24" t="s">
        <v>1014</v>
      </c>
      <c r="H662" s="25">
        <f t="shared" si="10"/>
        <v>0</v>
      </c>
    </row>
    <row r="663" spans="5:8" x14ac:dyDescent="0.25">
      <c r="E663" s="29"/>
      <c r="F663" s="23" t="s">
        <v>1653</v>
      </c>
      <c r="G663" s="24" t="s">
        <v>1014</v>
      </c>
      <c r="H663" s="25">
        <f t="shared" si="10"/>
        <v>0</v>
      </c>
    </row>
    <row r="664" spans="5:8" x14ac:dyDescent="0.25">
      <c r="E664" s="29"/>
      <c r="F664" s="40" t="s">
        <v>1654</v>
      </c>
      <c r="G664" s="24" t="s">
        <v>1014</v>
      </c>
      <c r="H664" s="25">
        <f t="shared" si="10"/>
        <v>0</v>
      </c>
    </row>
    <row r="665" spans="5:8" x14ac:dyDescent="0.25">
      <c r="E665" s="29"/>
      <c r="F665" s="23" t="s">
        <v>1655</v>
      </c>
      <c r="G665" s="24" t="s">
        <v>1012</v>
      </c>
      <c r="H665" s="25">
        <f t="shared" si="10"/>
        <v>0.1119</v>
      </c>
    </row>
    <row r="666" spans="5:8" x14ac:dyDescent="0.25">
      <c r="E666" s="29"/>
      <c r="F666" s="27" t="s">
        <v>1656</v>
      </c>
      <c r="G666" s="24" t="s">
        <v>1611</v>
      </c>
      <c r="H666" s="25">
        <f t="shared" si="10"/>
        <v>0</v>
      </c>
    </row>
    <row r="667" spans="5:8" x14ac:dyDescent="0.25">
      <c r="E667" s="29"/>
      <c r="F667" s="23" t="s">
        <v>1657</v>
      </c>
      <c r="G667" s="24" t="s">
        <v>1012</v>
      </c>
      <c r="H667" s="25">
        <f t="shared" si="10"/>
        <v>0.1119</v>
      </c>
    </row>
    <row r="668" spans="5:8" x14ac:dyDescent="0.25">
      <c r="E668" s="29"/>
      <c r="F668" s="23" t="s">
        <v>1658</v>
      </c>
      <c r="G668" s="24" t="s">
        <v>1012</v>
      </c>
      <c r="H668" s="25">
        <f t="shared" si="10"/>
        <v>0.1119</v>
      </c>
    </row>
    <row r="669" spans="5:8" x14ac:dyDescent="0.25">
      <c r="E669" s="29"/>
      <c r="F669" s="23" t="s">
        <v>1659</v>
      </c>
      <c r="G669" s="24" t="s">
        <v>1012</v>
      </c>
      <c r="H669" s="25">
        <f t="shared" si="10"/>
        <v>0.1119</v>
      </c>
    </row>
    <row r="670" spans="5:8" x14ac:dyDescent="0.25">
      <c r="E670" s="29"/>
      <c r="F670" s="40" t="s">
        <v>1660</v>
      </c>
      <c r="G670" s="24" t="s">
        <v>1014</v>
      </c>
      <c r="H670" s="25">
        <f t="shared" si="10"/>
        <v>0</v>
      </c>
    </row>
    <row r="671" spans="5:8" x14ac:dyDescent="0.25">
      <c r="E671" s="29"/>
      <c r="F671" s="27" t="s">
        <v>1661</v>
      </c>
      <c r="G671" s="24" t="s">
        <v>1366</v>
      </c>
      <c r="H671" s="25">
        <f t="shared" si="10"/>
        <v>1</v>
      </c>
    </row>
    <row r="672" spans="5:8" x14ac:dyDescent="0.25">
      <c r="E672" s="29"/>
      <c r="F672" s="23" t="s">
        <v>1662</v>
      </c>
      <c r="G672" s="24" t="s">
        <v>1366</v>
      </c>
      <c r="H672" s="25">
        <f t="shared" si="10"/>
        <v>1</v>
      </c>
    </row>
    <row r="673" spans="5:8" x14ac:dyDescent="0.25">
      <c r="E673" s="29"/>
      <c r="F673" s="26" t="s">
        <v>1663</v>
      </c>
      <c r="G673" s="24" t="s">
        <v>1366</v>
      </c>
      <c r="H673" s="25">
        <f t="shared" si="10"/>
        <v>1</v>
      </c>
    </row>
    <row r="674" spans="5:8" x14ac:dyDescent="0.25">
      <c r="E674" s="29"/>
      <c r="F674" s="27" t="s">
        <v>1664</v>
      </c>
      <c r="G674" s="24" t="s">
        <v>1366</v>
      </c>
      <c r="H674" s="25">
        <f t="shared" si="10"/>
        <v>1</v>
      </c>
    </row>
    <row r="675" spans="5:8" x14ac:dyDescent="0.25">
      <c r="E675" s="29"/>
      <c r="F675" s="39" t="s">
        <v>1665</v>
      </c>
      <c r="G675" s="24" t="s">
        <v>1366</v>
      </c>
      <c r="H675" s="25">
        <f t="shared" si="10"/>
        <v>1</v>
      </c>
    </row>
    <row r="676" spans="5:8" x14ac:dyDescent="0.25">
      <c r="E676" s="29"/>
      <c r="F676" s="26" t="s">
        <v>1666</v>
      </c>
      <c r="G676" s="24" t="s">
        <v>1366</v>
      </c>
      <c r="H676" s="25">
        <f t="shared" si="10"/>
        <v>1</v>
      </c>
    </row>
    <row r="677" spans="5:8" x14ac:dyDescent="0.25">
      <c r="E677" s="29"/>
      <c r="F677" s="23" t="s">
        <v>1667</v>
      </c>
      <c r="G677" s="24" t="s">
        <v>1366</v>
      </c>
      <c r="H677" s="25">
        <f t="shared" si="10"/>
        <v>1</v>
      </c>
    </row>
    <row r="678" spans="5:8" x14ac:dyDescent="0.25">
      <c r="E678" s="29"/>
      <c r="F678" s="27" t="s">
        <v>1668</v>
      </c>
      <c r="G678" s="24" t="s">
        <v>1366</v>
      </c>
      <c r="H678" s="25">
        <f t="shared" si="10"/>
        <v>1</v>
      </c>
    </row>
    <row r="679" spans="5:8" x14ac:dyDescent="0.25">
      <c r="E679" s="29"/>
      <c r="F679" s="23" t="s">
        <v>1669</v>
      </c>
      <c r="G679" s="24" t="s">
        <v>1366</v>
      </c>
      <c r="H679" s="25">
        <f t="shared" si="10"/>
        <v>1</v>
      </c>
    </row>
    <row r="680" spans="5:8" x14ac:dyDescent="0.25">
      <c r="E680" s="29"/>
      <c r="F680" s="27" t="s">
        <v>1670</v>
      </c>
      <c r="G680" s="24" t="s">
        <v>1366</v>
      </c>
      <c r="H680" s="25">
        <f t="shared" si="10"/>
        <v>1</v>
      </c>
    </row>
    <row r="681" spans="5:8" x14ac:dyDescent="0.25">
      <c r="E681" s="29"/>
      <c r="F681" s="23" t="s">
        <v>1671</v>
      </c>
      <c r="G681" s="24" t="s">
        <v>1366</v>
      </c>
      <c r="H681" s="25">
        <f t="shared" si="10"/>
        <v>1</v>
      </c>
    </row>
    <row r="682" spans="5:8" x14ac:dyDescent="0.25">
      <c r="E682" s="29"/>
      <c r="F682" s="23" t="s">
        <v>1672</v>
      </c>
      <c r="G682" s="24" t="s">
        <v>1366</v>
      </c>
      <c r="H682" s="25">
        <f t="shared" si="10"/>
        <v>1</v>
      </c>
    </row>
    <row r="683" spans="5:8" x14ac:dyDescent="0.25">
      <c r="E683" s="29"/>
      <c r="F683" s="23" t="s">
        <v>1673</v>
      </c>
      <c r="G683" s="24" t="s">
        <v>1366</v>
      </c>
      <c r="H683" s="25">
        <f t="shared" si="10"/>
        <v>1</v>
      </c>
    </row>
    <row r="684" spans="5:8" x14ac:dyDescent="0.25">
      <c r="E684" s="29"/>
      <c r="F684" s="27" t="s">
        <v>1674</v>
      </c>
      <c r="G684" s="24" t="s">
        <v>1014</v>
      </c>
      <c r="H684" s="25">
        <f t="shared" si="10"/>
        <v>0</v>
      </c>
    </row>
    <row r="685" spans="5:8" x14ac:dyDescent="0.25">
      <c r="E685" s="29"/>
      <c r="F685" s="23" t="s">
        <v>1675</v>
      </c>
      <c r="G685" s="24" t="s">
        <v>988</v>
      </c>
      <c r="H685" s="25">
        <f t="shared" si="10"/>
        <v>0.1128</v>
      </c>
    </row>
    <row r="686" spans="5:8" x14ac:dyDescent="0.25">
      <c r="E686" s="29"/>
      <c r="F686" s="37" t="s">
        <v>1676</v>
      </c>
      <c r="G686" s="24" t="s">
        <v>1012</v>
      </c>
      <c r="H686" s="25">
        <f t="shared" si="10"/>
        <v>0.1119</v>
      </c>
    </row>
    <row r="687" spans="5:8" x14ac:dyDescent="0.25">
      <c r="E687" s="29"/>
      <c r="F687" s="23" t="s">
        <v>1677</v>
      </c>
      <c r="G687" s="24" t="s">
        <v>1366</v>
      </c>
      <c r="H687" s="25">
        <f t="shared" si="10"/>
        <v>1</v>
      </c>
    </row>
    <row r="688" spans="5:8" x14ac:dyDescent="0.25">
      <c r="E688" s="29"/>
      <c r="F688" s="27" t="s">
        <v>1678</v>
      </c>
      <c r="G688" s="24" t="s">
        <v>1366</v>
      </c>
      <c r="H688" s="25">
        <f t="shared" si="10"/>
        <v>1</v>
      </c>
    </row>
    <row r="689" spans="5:8" x14ac:dyDescent="0.25">
      <c r="E689" s="29"/>
      <c r="F689" s="27" t="s">
        <v>1679</v>
      </c>
      <c r="G689" s="24" t="s">
        <v>1012</v>
      </c>
      <c r="H689" s="25">
        <f t="shared" si="10"/>
        <v>0.1119</v>
      </c>
    </row>
    <row r="690" spans="5:8" x14ac:dyDescent="0.25">
      <c r="E690" s="29"/>
      <c r="F690" s="23" t="s">
        <v>1680</v>
      </c>
      <c r="G690" s="24" t="s">
        <v>988</v>
      </c>
      <c r="H690" s="25">
        <f t="shared" si="10"/>
        <v>0.1128</v>
      </c>
    </row>
    <row r="691" spans="5:8" x14ac:dyDescent="0.25">
      <c r="E691" s="29"/>
      <c r="F691" s="23" t="s">
        <v>1681</v>
      </c>
      <c r="G691" s="24" t="s">
        <v>1012</v>
      </c>
      <c r="H691" s="25">
        <f t="shared" si="10"/>
        <v>0.1119</v>
      </c>
    </row>
    <row r="692" spans="5:8" x14ac:dyDescent="0.25">
      <c r="E692" s="29"/>
      <c r="F692" s="23" t="s">
        <v>1682</v>
      </c>
      <c r="G692" s="24" t="s">
        <v>988</v>
      </c>
      <c r="H692" s="25">
        <f t="shared" si="10"/>
        <v>0.1128</v>
      </c>
    </row>
    <row r="693" spans="5:8" x14ac:dyDescent="0.25">
      <c r="E693" s="29"/>
      <c r="F693" s="23" t="s">
        <v>1683</v>
      </c>
      <c r="G693" s="24" t="s">
        <v>1039</v>
      </c>
      <c r="H693" s="25">
        <f t="shared" si="10"/>
        <v>0.1053</v>
      </c>
    </row>
    <row r="694" spans="5:8" x14ac:dyDescent="0.25">
      <c r="E694" s="29"/>
      <c r="F694" s="40" t="s">
        <v>1684</v>
      </c>
      <c r="G694" s="24" t="s">
        <v>1012</v>
      </c>
      <c r="H694" s="25">
        <f t="shared" si="10"/>
        <v>0.1119</v>
      </c>
    </row>
    <row r="695" spans="5:8" x14ac:dyDescent="0.25">
      <c r="E695" s="29"/>
      <c r="F695" s="23" t="s">
        <v>1685</v>
      </c>
      <c r="G695" s="24" t="s">
        <v>1012</v>
      </c>
      <c r="H695" s="25">
        <f t="shared" si="10"/>
        <v>0.1119</v>
      </c>
    </row>
    <row r="696" spans="5:8" x14ac:dyDescent="0.25">
      <c r="E696" s="29"/>
      <c r="F696" s="27" t="s">
        <v>1686</v>
      </c>
      <c r="G696" s="24" t="s">
        <v>1012</v>
      </c>
      <c r="H696" s="25">
        <f t="shared" si="10"/>
        <v>0.1119</v>
      </c>
    </row>
    <row r="697" spans="5:8" x14ac:dyDescent="0.25">
      <c r="E697" s="29"/>
      <c r="F697" s="27" t="s">
        <v>1687</v>
      </c>
      <c r="G697" s="24" t="s">
        <v>1012</v>
      </c>
      <c r="H697" s="25">
        <f t="shared" si="10"/>
        <v>0.1119</v>
      </c>
    </row>
    <row r="698" spans="5:8" x14ac:dyDescent="0.25">
      <c r="E698" s="29"/>
      <c r="F698" s="23" t="s">
        <v>1688</v>
      </c>
      <c r="G698" s="24" t="s">
        <v>1012</v>
      </c>
      <c r="H698" s="25">
        <f t="shared" si="10"/>
        <v>0.1119</v>
      </c>
    </row>
    <row r="699" spans="5:8" x14ac:dyDescent="0.25">
      <c r="E699" s="29"/>
      <c r="F699" s="27" t="s">
        <v>1689</v>
      </c>
      <c r="G699" s="24" t="s">
        <v>1012</v>
      </c>
      <c r="H699" s="25">
        <f t="shared" si="10"/>
        <v>0.1119</v>
      </c>
    </row>
    <row r="700" spans="5:8" x14ac:dyDescent="0.25">
      <c r="E700" s="29"/>
      <c r="F700" s="40" t="s">
        <v>1690</v>
      </c>
      <c r="G700" s="24" t="s">
        <v>1012</v>
      </c>
      <c r="H700" s="25">
        <f t="shared" si="10"/>
        <v>0.1119</v>
      </c>
    </row>
    <row r="701" spans="5:8" x14ac:dyDescent="0.25">
      <c r="E701" s="29"/>
      <c r="F701" s="38" t="s">
        <v>1691</v>
      </c>
      <c r="G701" s="24" t="s">
        <v>1012</v>
      </c>
      <c r="H701" s="25">
        <f t="shared" si="10"/>
        <v>0.1119</v>
      </c>
    </row>
    <row r="702" spans="5:8" x14ac:dyDescent="0.25">
      <c r="E702" s="29"/>
      <c r="F702" s="23" t="s">
        <v>1692</v>
      </c>
      <c r="G702" s="24" t="s">
        <v>1012</v>
      </c>
      <c r="H702" s="25">
        <f t="shared" si="10"/>
        <v>0.1119</v>
      </c>
    </row>
    <row r="703" spans="5:8" x14ac:dyDescent="0.25">
      <c r="E703" s="29"/>
      <c r="F703" s="40" t="s">
        <v>1693</v>
      </c>
      <c r="G703" s="24" t="s">
        <v>1012</v>
      </c>
      <c r="H703" s="25">
        <f t="shared" si="10"/>
        <v>0.1119</v>
      </c>
    </row>
    <row r="704" spans="5:8" x14ac:dyDescent="0.25">
      <c r="E704" s="29"/>
      <c r="F704" s="23" t="s">
        <v>1694</v>
      </c>
      <c r="G704" s="24" t="s">
        <v>1012</v>
      </c>
      <c r="H704" s="25">
        <f t="shared" si="10"/>
        <v>0.1119</v>
      </c>
    </row>
    <row r="705" spans="5:8" x14ac:dyDescent="0.25">
      <c r="E705" s="29"/>
      <c r="F705" s="23" t="s">
        <v>1695</v>
      </c>
      <c r="G705" s="24" t="s">
        <v>1012</v>
      </c>
      <c r="H705" s="25">
        <f t="shared" si="10"/>
        <v>0.1119</v>
      </c>
    </row>
    <row r="706" spans="5:8" x14ac:dyDescent="0.25">
      <c r="E706" s="29"/>
      <c r="F706" s="23" t="s">
        <v>1696</v>
      </c>
      <c r="G706" s="24" t="s">
        <v>1012</v>
      </c>
      <c r="H706" s="25">
        <f t="shared" si="10"/>
        <v>0.1119</v>
      </c>
    </row>
    <row r="707" spans="5:8" x14ac:dyDescent="0.25">
      <c r="E707" s="29"/>
      <c r="F707" s="26" t="s">
        <v>1697</v>
      </c>
      <c r="G707" s="24" t="s">
        <v>1012</v>
      </c>
      <c r="H707" s="25">
        <f t="shared" si="10"/>
        <v>0.1119</v>
      </c>
    </row>
    <row r="708" spans="5:8" x14ac:dyDescent="0.25">
      <c r="E708" s="29"/>
      <c r="F708" s="23" t="s">
        <v>1698</v>
      </c>
      <c r="G708" s="24" t="s">
        <v>1012</v>
      </c>
      <c r="H708" s="25">
        <f t="shared" si="10"/>
        <v>0.1119</v>
      </c>
    </row>
    <row r="709" spans="5:8" x14ac:dyDescent="0.25">
      <c r="E709" s="29"/>
      <c r="F709" s="23" t="s">
        <v>1699</v>
      </c>
      <c r="G709" s="24" t="s">
        <v>1012</v>
      </c>
      <c r="H709" s="25">
        <f t="shared" ref="H709:H772" si="11">VLOOKUP(G709,$A$4:$B$28,2,FALSE)</f>
        <v>0.1119</v>
      </c>
    </row>
    <row r="710" spans="5:8" x14ac:dyDescent="0.25">
      <c r="E710" s="29"/>
      <c r="F710" s="23" t="s">
        <v>1700</v>
      </c>
      <c r="G710" s="24" t="s">
        <v>1012</v>
      </c>
      <c r="H710" s="25">
        <f t="shared" si="11"/>
        <v>0.1119</v>
      </c>
    </row>
    <row r="711" spans="5:8" x14ac:dyDescent="0.25">
      <c r="E711" s="29"/>
      <c r="F711" s="23" t="s">
        <v>1701</v>
      </c>
      <c r="G711" s="24" t="s">
        <v>1012</v>
      </c>
      <c r="H711" s="25">
        <f t="shared" si="11"/>
        <v>0.1119</v>
      </c>
    </row>
    <row r="712" spans="5:8" x14ac:dyDescent="0.25">
      <c r="E712" s="29"/>
      <c r="F712" s="27" t="s">
        <v>1702</v>
      </c>
      <c r="G712" s="24" t="s">
        <v>1012</v>
      </c>
      <c r="H712" s="25">
        <f t="shared" si="11"/>
        <v>0.1119</v>
      </c>
    </row>
    <row r="713" spans="5:8" x14ac:dyDescent="0.25">
      <c r="E713" s="29"/>
      <c r="F713" s="23" t="s">
        <v>1703</v>
      </c>
      <c r="G713" s="24" t="s">
        <v>1012</v>
      </c>
      <c r="H713" s="25">
        <f t="shared" si="11"/>
        <v>0.1119</v>
      </c>
    </row>
    <row r="714" spans="5:8" x14ac:dyDescent="0.25">
      <c r="E714" s="29"/>
      <c r="F714" s="23" t="s">
        <v>1704</v>
      </c>
      <c r="G714" s="24" t="s">
        <v>1012</v>
      </c>
      <c r="H714" s="25">
        <f t="shared" si="11"/>
        <v>0.1119</v>
      </c>
    </row>
    <row r="715" spans="5:8" x14ac:dyDescent="0.25">
      <c r="E715" s="29"/>
      <c r="F715" s="23" t="s">
        <v>1705</v>
      </c>
      <c r="G715" s="24" t="s">
        <v>1012</v>
      </c>
      <c r="H715" s="25">
        <f t="shared" si="11"/>
        <v>0.1119</v>
      </c>
    </row>
    <row r="716" spans="5:8" x14ac:dyDescent="0.25">
      <c r="E716" s="29"/>
      <c r="F716" s="23" t="s">
        <v>1706</v>
      </c>
      <c r="G716" s="24" t="s">
        <v>1012</v>
      </c>
      <c r="H716" s="25">
        <f t="shared" si="11"/>
        <v>0.1119</v>
      </c>
    </row>
    <row r="717" spans="5:8" x14ac:dyDescent="0.25">
      <c r="E717" s="29"/>
      <c r="F717" s="23" t="s">
        <v>1707</v>
      </c>
      <c r="G717" s="24" t="s">
        <v>1012</v>
      </c>
      <c r="H717" s="25">
        <f t="shared" si="11"/>
        <v>0.1119</v>
      </c>
    </row>
    <row r="718" spans="5:8" x14ac:dyDescent="0.25">
      <c r="E718" s="29"/>
      <c r="F718" s="23" t="s">
        <v>1708</v>
      </c>
      <c r="G718" s="24" t="s">
        <v>1012</v>
      </c>
      <c r="H718" s="25">
        <f t="shared" si="11"/>
        <v>0.1119</v>
      </c>
    </row>
    <row r="719" spans="5:8" x14ac:dyDescent="0.25">
      <c r="E719" s="29"/>
      <c r="F719" s="23" t="s">
        <v>1709</v>
      </c>
      <c r="G719" s="24" t="s">
        <v>1012</v>
      </c>
      <c r="H719" s="25">
        <f t="shared" si="11"/>
        <v>0.1119</v>
      </c>
    </row>
    <row r="720" spans="5:8" x14ac:dyDescent="0.25">
      <c r="E720" s="29"/>
      <c r="F720" s="23" t="s">
        <v>1710</v>
      </c>
      <c r="G720" s="24" t="s">
        <v>1010</v>
      </c>
      <c r="H720" s="25">
        <f t="shared" si="11"/>
        <v>0.1124</v>
      </c>
    </row>
    <row r="721" spans="5:8" x14ac:dyDescent="0.25">
      <c r="E721" s="29"/>
      <c r="F721" s="27" t="s">
        <v>1711</v>
      </c>
      <c r="G721" s="24" t="s">
        <v>1012</v>
      </c>
      <c r="H721" s="25">
        <f t="shared" si="11"/>
        <v>0.1119</v>
      </c>
    </row>
    <row r="722" spans="5:8" x14ac:dyDescent="0.25">
      <c r="E722" s="29"/>
      <c r="F722" s="37" t="s">
        <v>1712</v>
      </c>
      <c r="G722" s="24" t="s">
        <v>1012</v>
      </c>
      <c r="H722" s="25">
        <f t="shared" si="11"/>
        <v>0.1119</v>
      </c>
    </row>
    <row r="723" spans="5:8" x14ac:dyDescent="0.25">
      <c r="E723" s="29"/>
      <c r="F723" s="26" t="s">
        <v>1713</v>
      </c>
      <c r="G723" s="24" t="s">
        <v>1012</v>
      </c>
      <c r="H723" s="25">
        <f t="shared" si="11"/>
        <v>0.1119</v>
      </c>
    </row>
    <row r="724" spans="5:8" x14ac:dyDescent="0.25">
      <c r="E724" s="29"/>
      <c r="F724" s="23" t="s">
        <v>1714</v>
      </c>
      <c r="G724" s="24" t="s">
        <v>1012</v>
      </c>
      <c r="H724" s="25">
        <f t="shared" si="11"/>
        <v>0.1119</v>
      </c>
    </row>
    <row r="725" spans="5:8" x14ac:dyDescent="0.25">
      <c r="E725" s="29"/>
      <c r="F725" s="27" t="s">
        <v>1715</v>
      </c>
      <c r="G725" s="24" t="s">
        <v>1012</v>
      </c>
      <c r="H725" s="25">
        <f t="shared" si="11"/>
        <v>0.1119</v>
      </c>
    </row>
    <row r="726" spans="5:8" x14ac:dyDescent="0.25">
      <c r="E726" s="29"/>
      <c r="F726" s="23" t="s">
        <v>1716</v>
      </c>
      <c r="G726" s="24" t="s">
        <v>1012</v>
      </c>
      <c r="H726" s="25">
        <f t="shared" si="11"/>
        <v>0.1119</v>
      </c>
    </row>
    <row r="727" spans="5:8" x14ac:dyDescent="0.25">
      <c r="E727" s="29"/>
      <c r="F727" s="23" t="s">
        <v>1717</v>
      </c>
      <c r="G727" s="24" t="s">
        <v>1012</v>
      </c>
      <c r="H727" s="25">
        <f t="shared" si="11"/>
        <v>0.1119</v>
      </c>
    </row>
    <row r="728" spans="5:8" x14ac:dyDescent="0.25">
      <c r="E728" s="29"/>
      <c r="F728" s="23" t="s">
        <v>1718</v>
      </c>
      <c r="G728" s="24" t="s">
        <v>988</v>
      </c>
      <c r="H728" s="25">
        <f t="shared" si="11"/>
        <v>0.1128</v>
      </c>
    </row>
    <row r="729" spans="5:8" x14ac:dyDescent="0.25">
      <c r="E729" s="29"/>
      <c r="F729" s="23" t="s">
        <v>1719</v>
      </c>
      <c r="G729" s="24" t="s">
        <v>1012</v>
      </c>
      <c r="H729" s="25">
        <f t="shared" si="11"/>
        <v>0.1119</v>
      </c>
    </row>
    <row r="730" spans="5:8" x14ac:dyDescent="0.25">
      <c r="E730" s="29"/>
      <c r="F730" s="23" t="s">
        <v>1720</v>
      </c>
      <c r="G730" s="24" t="s">
        <v>1012</v>
      </c>
      <c r="H730" s="25">
        <f t="shared" si="11"/>
        <v>0.1119</v>
      </c>
    </row>
    <row r="731" spans="5:8" x14ac:dyDescent="0.25">
      <c r="E731" s="29"/>
      <c r="F731" s="23" t="s">
        <v>1721</v>
      </c>
      <c r="G731" s="24" t="s">
        <v>988</v>
      </c>
      <c r="H731" s="25">
        <f t="shared" si="11"/>
        <v>0.1128</v>
      </c>
    </row>
    <row r="732" spans="5:8" x14ac:dyDescent="0.25">
      <c r="E732" s="29"/>
      <c r="F732" s="23" t="s">
        <v>1722</v>
      </c>
      <c r="G732" s="24" t="s">
        <v>1012</v>
      </c>
      <c r="H732" s="25">
        <f t="shared" si="11"/>
        <v>0.1119</v>
      </c>
    </row>
    <row r="733" spans="5:8" x14ac:dyDescent="0.25">
      <c r="E733" s="29"/>
      <c r="F733" s="26" t="s">
        <v>1723</v>
      </c>
      <c r="G733" s="24" t="s">
        <v>1012</v>
      </c>
      <c r="H733" s="25">
        <f t="shared" si="11"/>
        <v>0.1119</v>
      </c>
    </row>
    <row r="734" spans="5:8" x14ac:dyDescent="0.25">
      <c r="E734" s="29"/>
      <c r="F734" s="38" t="s">
        <v>1724</v>
      </c>
      <c r="G734" s="24" t="s">
        <v>988</v>
      </c>
      <c r="H734" s="25">
        <f t="shared" si="11"/>
        <v>0.1128</v>
      </c>
    </row>
    <row r="735" spans="5:8" x14ac:dyDescent="0.25">
      <c r="E735" s="29"/>
      <c r="F735" s="23" t="s">
        <v>1725</v>
      </c>
      <c r="G735" s="24" t="s">
        <v>988</v>
      </c>
      <c r="H735" s="25">
        <f t="shared" si="11"/>
        <v>0.1128</v>
      </c>
    </row>
    <row r="736" spans="5:8" x14ac:dyDescent="0.25">
      <c r="E736" s="29"/>
      <c r="F736" s="27" t="s">
        <v>1726</v>
      </c>
      <c r="G736" s="24" t="s">
        <v>1014</v>
      </c>
      <c r="H736" s="25">
        <f t="shared" si="11"/>
        <v>0</v>
      </c>
    </row>
    <row r="737" spans="5:8" x14ac:dyDescent="0.25">
      <c r="E737" s="29"/>
      <c r="F737" s="23" t="s">
        <v>1727</v>
      </c>
      <c r="G737" s="24" t="s">
        <v>1012</v>
      </c>
      <c r="H737" s="25">
        <f t="shared" si="11"/>
        <v>0.1119</v>
      </c>
    </row>
    <row r="738" spans="5:8" x14ac:dyDescent="0.25">
      <c r="E738" s="29"/>
      <c r="F738" s="23" t="s">
        <v>1728</v>
      </c>
      <c r="G738" s="24" t="s">
        <v>1012</v>
      </c>
      <c r="H738" s="25">
        <f t="shared" si="11"/>
        <v>0.1119</v>
      </c>
    </row>
    <row r="739" spans="5:8" x14ac:dyDescent="0.25">
      <c r="E739" s="29"/>
      <c r="F739" s="23" t="s">
        <v>1729</v>
      </c>
      <c r="G739" s="24" t="s">
        <v>988</v>
      </c>
      <c r="H739" s="25">
        <f t="shared" si="11"/>
        <v>0.1128</v>
      </c>
    </row>
    <row r="740" spans="5:8" x14ac:dyDescent="0.25">
      <c r="E740" s="29"/>
      <c r="F740" s="23" t="s">
        <v>1730</v>
      </c>
      <c r="G740" s="24" t="s">
        <v>988</v>
      </c>
      <c r="H740" s="25">
        <f t="shared" si="11"/>
        <v>0.1128</v>
      </c>
    </row>
    <row r="741" spans="5:8" x14ac:dyDescent="0.25">
      <c r="E741" s="29"/>
      <c r="F741" s="23" t="s">
        <v>1731</v>
      </c>
      <c r="G741" s="24" t="s">
        <v>988</v>
      </c>
      <c r="H741" s="25">
        <f t="shared" si="11"/>
        <v>0.1128</v>
      </c>
    </row>
    <row r="742" spans="5:8" x14ac:dyDescent="0.25">
      <c r="E742" s="29"/>
      <c r="F742" s="23" t="s">
        <v>1732</v>
      </c>
      <c r="G742" s="24" t="s">
        <v>1012</v>
      </c>
      <c r="H742" s="25">
        <f t="shared" si="11"/>
        <v>0.1119</v>
      </c>
    </row>
    <row r="743" spans="5:8" x14ac:dyDescent="0.25">
      <c r="E743" s="29"/>
      <c r="F743" s="27" t="s">
        <v>1733</v>
      </c>
      <c r="G743" s="24" t="s">
        <v>988</v>
      </c>
      <c r="H743" s="25">
        <f t="shared" si="11"/>
        <v>0.1128</v>
      </c>
    </row>
    <row r="744" spans="5:8" x14ac:dyDescent="0.25">
      <c r="E744" s="29"/>
      <c r="F744" s="23" t="s">
        <v>1734</v>
      </c>
      <c r="G744" s="24" t="s">
        <v>1135</v>
      </c>
      <c r="H744" s="25">
        <f t="shared" si="11"/>
        <v>0.13120000000000001</v>
      </c>
    </row>
    <row r="745" spans="5:8" x14ac:dyDescent="0.25">
      <c r="E745" s="29"/>
      <c r="F745" s="23" t="s">
        <v>1735</v>
      </c>
      <c r="G745" s="24" t="s">
        <v>1012</v>
      </c>
      <c r="H745" s="25">
        <f t="shared" si="11"/>
        <v>0.1119</v>
      </c>
    </row>
    <row r="746" spans="5:8" x14ac:dyDescent="0.25">
      <c r="E746" s="29"/>
      <c r="F746" s="23" t="s">
        <v>1736</v>
      </c>
      <c r="G746" s="24" t="s">
        <v>988</v>
      </c>
      <c r="H746" s="25">
        <f t="shared" si="11"/>
        <v>0.1128</v>
      </c>
    </row>
    <row r="747" spans="5:8" x14ac:dyDescent="0.25">
      <c r="E747" s="29"/>
      <c r="F747" s="23" t="s">
        <v>1737</v>
      </c>
      <c r="G747" s="24" t="s">
        <v>1012</v>
      </c>
      <c r="H747" s="25">
        <f t="shared" si="11"/>
        <v>0.1119</v>
      </c>
    </row>
    <row r="748" spans="5:8" x14ac:dyDescent="0.25">
      <c r="E748" s="29"/>
      <c r="F748" s="27" t="s">
        <v>1738</v>
      </c>
      <c r="G748" s="24" t="s">
        <v>988</v>
      </c>
      <c r="H748" s="25">
        <f t="shared" si="11"/>
        <v>0.1128</v>
      </c>
    </row>
    <row r="749" spans="5:8" x14ac:dyDescent="0.25">
      <c r="E749" s="29"/>
      <c r="F749" s="35" t="s">
        <v>1739</v>
      </c>
      <c r="G749" s="24" t="s">
        <v>1012</v>
      </c>
      <c r="H749" s="25">
        <f t="shared" si="11"/>
        <v>0.1119</v>
      </c>
    </row>
    <row r="750" spans="5:8" x14ac:dyDescent="0.25">
      <c r="E750" s="29"/>
      <c r="F750" s="23" t="s">
        <v>1740</v>
      </c>
      <c r="G750" s="24" t="s">
        <v>988</v>
      </c>
      <c r="H750" s="25">
        <f t="shared" si="11"/>
        <v>0.1128</v>
      </c>
    </row>
    <row r="751" spans="5:8" x14ac:dyDescent="0.25">
      <c r="E751" s="29"/>
      <c r="F751" s="27" t="s">
        <v>1741</v>
      </c>
      <c r="G751" s="24" t="s">
        <v>1010</v>
      </c>
      <c r="H751" s="25">
        <f t="shared" si="11"/>
        <v>0.1124</v>
      </c>
    </row>
    <row r="752" spans="5:8" x14ac:dyDescent="0.25">
      <c r="E752" s="29"/>
      <c r="F752" s="23" t="s">
        <v>1742</v>
      </c>
      <c r="G752" s="24" t="s">
        <v>976</v>
      </c>
      <c r="H752" s="25">
        <f t="shared" si="11"/>
        <v>8.4599999999999995E-2</v>
      </c>
    </row>
    <row r="753" spans="5:8" x14ac:dyDescent="0.25">
      <c r="E753" s="29"/>
      <c r="F753" s="27" t="s">
        <v>1743</v>
      </c>
      <c r="G753" s="24" t="s">
        <v>1010</v>
      </c>
      <c r="H753" s="25">
        <f t="shared" si="11"/>
        <v>0.1124</v>
      </c>
    </row>
    <row r="754" spans="5:8" x14ac:dyDescent="0.25">
      <c r="E754" s="29"/>
      <c r="F754" s="23" t="s">
        <v>1744</v>
      </c>
      <c r="G754" s="24" t="s">
        <v>988</v>
      </c>
      <c r="H754" s="25">
        <f t="shared" si="11"/>
        <v>0.1128</v>
      </c>
    </row>
    <row r="755" spans="5:8" x14ac:dyDescent="0.25">
      <c r="E755" s="29"/>
      <c r="F755" s="27" t="s">
        <v>1745</v>
      </c>
      <c r="G755" s="24" t="s">
        <v>988</v>
      </c>
      <c r="H755" s="25">
        <f t="shared" si="11"/>
        <v>0.1128</v>
      </c>
    </row>
    <row r="756" spans="5:8" x14ac:dyDescent="0.25">
      <c r="E756" s="29"/>
      <c r="F756" s="27" t="s">
        <v>1746</v>
      </c>
      <c r="G756" s="24" t="s">
        <v>988</v>
      </c>
      <c r="H756" s="25">
        <f t="shared" si="11"/>
        <v>0.1128</v>
      </c>
    </row>
    <row r="757" spans="5:8" x14ac:dyDescent="0.25">
      <c r="E757" s="29"/>
      <c r="F757" s="23" t="s">
        <v>1747</v>
      </c>
      <c r="G757" s="24" t="s">
        <v>1012</v>
      </c>
      <c r="H757" s="25">
        <f t="shared" si="11"/>
        <v>0.1119</v>
      </c>
    </row>
    <row r="758" spans="5:8" x14ac:dyDescent="0.25">
      <c r="E758" s="29"/>
      <c r="F758" s="27" t="s">
        <v>1748</v>
      </c>
      <c r="G758" s="24" t="s">
        <v>988</v>
      </c>
      <c r="H758" s="25">
        <f t="shared" si="11"/>
        <v>0.1128</v>
      </c>
    </row>
    <row r="759" spans="5:8" x14ac:dyDescent="0.25">
      <c r="E759" s="29"/>
      <c r="F759" s="37" t="s">
        <v>1749</v>
      </c>
      <c r="G759" s="24" t="s">
        <v>988</v>
      </c>
      <c r="H759" s="25">
        <f t="shared" si="11"/>
        <v>0.1128</v>
      </c>
    </row>
    <row r="760" spans="5:8" x14ac:dyDescent="0.25">
      <c r="E760" s="29"/>
      <c r="F760" s="27" t="s">
        <v>1750</v>
      </c>
      <c r="G760" s="24" t="s">
        <v>1012</v>
      </c>
      <c r="H760" s="25">
        <f t="shared" si="11"/>
        <v>0.1119</v>
      </c>
    </row>
    <row r="761" spans="5:8" x14ac:dyDescent="0.25">
      <c r="E761" s="29"/>
      <c r="F761" s="27" t="s">
        <v>1751</v>
      </c>
      <c r="G761" s="24" t="s">
        <v>982</v>
      </c>
      <c r="H761" s="25">
        <f t="shared" si="11"/>
        <v>8.4099999999999994E-2</v>
      </c>
    </row>
    <row r="762" spans="5:8" x14ac:dyDescent="0.25">
      <c r="E762" s="29"/>
      <c r="F762" s="23" t="s">
        <v>1752</v>
      </c>
      <c r="G762" s="24" t="s">
        <v>1012</v>
      </c>
      <c r="H762" s="25">
        <f t="shared" si="11"/>
        <v>0.1119</v>
      </c>
    </row>
    <row r="763" spans="5:8" x14ac:dyDescent="0.25">
      <c r="E763" s="29"/>
      <c r="F763" s="27" t="s">
        <v>1753</v>
      </c>
      <c r="G763" s="24" t="s">
        <v>982</v>
      </c>
      <c r="H763" s="25">
        <f t="shared" si="11"/>
        <v>8.4099999999999994E-2</v>
      </c>
    </row>
    <row r="764" spans="5:8" x14ac:dyDescent="0.25">
      <c r="E764" s="29"/>
      <c r="F764" s="40" t="s">
        <v>1754</v>
      </c>
      <c r="G764" s="24" t="s">
        <v>1012</v>
      </c>
      <c r="H764" s="25">
        <f t="shared" si="11"/>
        <v>0.1119</v>
      </c>
    </row>
    <row r="765" spans="5:8" x14ac:dyDescent="0.25">
      <c r="E765" s="29"/>
      <c r="F765" s="27" t="s">
        <v>1755</v>
      </c>
      <c r="G765" s="24" t="s">
        <v>1012</v>
      </c>
      <c r="H765" s="25">
        <f t="shared" si="11"/>
        <v>0.1119</v>
      </c>
    </row>
    <row r="766" spans="5:8" x14ac:dyDescent="0.25">
      <c r="E766" s="29"/>
      <c r="F766" s="27" t="s">
        <v>1756</v>
      </c>
      <c r="G766" s="24" t="s">
        <v>1012</v>
      </c>
      <c r="H766" s="25">
        <f t="shared" si="11"/>
        <v>0.1119</v>
      </c>
    </row>
    <row r="767" spans="5:8" x14ac:dyDescent="0.25">
      <c r="E767" s="29"/>
      <c r="F767" s="23" t="s">
        <v>1757</v>
      </c>
      <c r="G767" s="24" t="s">
        <v>988</v>
      </c>
      <c r="H767" s="25">
        <f t="shared" si="11"/>
        <v>0.1128</v>
      </c>
    </row>
    <row r="768" spans="5:8" x14ac:dyDescent="0.25">
      <c r="E768" s="29"/>
      <c r="F768" s="34" t="s">
        <v>1758</v>
      </c>
      <c r="G768" s="24" t="s">
        <v>1014</v>
      </c>
      <c r="H768" s="25">
        <f t="shared" si="11"/>
        <v>0</v>
      </c>
    </row>
    <row r="769" spans="5:8" x14ac:dyDescent="0.25">
      <c r="E769" s="29"/>
      <c r="F769" s="23" t="s">
        <v>1759</v>
      </c>
      <c r="G769" s="24" t="s">
        <v>1014</v>
      </c>
      <c r="H769" s="25">
        <f t="shared" si="11"/>
        <v>0</v>
      </c>
    </row>
    <row r="770" spans="5:8" x14ac:dyDescent="0.25">
      <c r="E770" s="29"/>
      <c r="F770" s="27" t="s">
        <v>1760</v>
      </c>
      <c r="G770" s="24" t="s">
        <v>1014</v>
      </c>
      <c r="H770" s="25">
        <f t="shared" si="11"/>
        <v>0</v>
      </c>
    </row>
    <row r="771" spans="5:8" x14ac:dyDescent="0.25">
      <c r="E771" s="29"/>
      <c r="F771" s="23" t="s">
        <v>1761</v>
      </c>
      <c r="G771" s="24" t="s">
        <v>1014</v>
      </c>
      <c r="H771" s="25">
        <f t="shared" si="11"/>
        <v>0</v>
      </c>
    </row>
    <row r="772" spans="5:8" x14ac:dyDescent="0.25">
      <c r="E772" s="29"/>
      <c r="F772" s="27" t="s">
        <v>1762</v>
      </c>
      <c r="G772" s="24" t="s">
        <v>1014</v>
      </c>
      <c r="H772" s="25">
        <f t="shared" si="11"/>
        <v>0</v>
      </c>
    </row>
    <row r="773" spans="5:8" x14ac:dyDescent="0.25">
      <c r="E773" s="29"/>
      <c r="F773" s="27" t="s">
        <v>1763</v>
      </c>
      <c r="G773" s="24" t="s">
        <v>1014</v>
      </c>
      <c r="H773" s="25">
        <f t="shared" ref="H773:H836" si="12">VLOOKUP(G773,$A$4:$B$28,2,FALSE)</f>
        <v>0</v>
      </c>
    </row>
    <row r="774" spans="5:8" x14ac:dyDescent="0.25">
      <c r="E774" s="29"/>
      <c r="F774" s="27" t="s">
        <v>1764</v>
      </c>
      <c r="G774" s="24" t="s">
        <v>1014</v>
      </c>
      <c r="H774" s="25">
        <f t="shared" si="12"/>
        <v>0</v>
      </c>
    </row>
    <row r="775" spans="5:8" x14ac:dyDescent="0.25">
      <c r="E775" s="29"/>
      <c r="F775" s="23" t="s">
        <v>1765</v>
      </c>
      <c r="G775" s="24" t="s">
        <v>1014</v>
      </c>
      <c r="H775" s="25">
        <f t="shared" si="12"/>
        <v>0</v>
      </c>
    </row>
    <row r="776" spans="5:8" x14ac:dyDescent="0.25">
      <c r="E776" s="29"/>
      <c r="F776" s="40" t="s">
        <v>1766</v>
      </c>
      <c r="G776" s="24" t="s">
        <v>1014</v>
      </c>
      <c r="H776" s="25">
        <f t="shared" si="12"/>
        <v>0</v>
      </c>
    </row>
    <row r="777" spans="5:8" x14ac:dyDescent="0.25">
      <c r="E777" s="29"/>
      <c r="F777" s="23" t="s">
        <v>1767</v>
      </c>
      <c r="G777" s="24" t="s">
        <v>1366</v>
      </c>
      <c r="H777" s="25">
        <f t="shared" si="12"/>
        <v>1</v>
      </c>
    </row>
    <row r="778" spans="5:8" x14ac:dyDescent="0.25">
      <c r="E778" s="29"/>
      <c r="F778" s="27" t="s">
        <v>1768</v>
      </c>
      <c r="G778" s="24" t="s">
        <v>1366</v>
      </c>
      <c r="H778" s="25">
        <f t="shared" si="12"/>
        <v>1</v>
      </c>
    </row>
    <row r="779" spans="5:8" x14ac:dyDescent="0.25">
      <c r="E779" s="29"/>
      <c r="F779" s="27" t="s">
        <v>1769</v>
      </c>
      <c r="G779" s="24" t="s">
        <v>1366</v>
      </c>
      <c r="H779" s="25">
        <f t="shared" si="12"/>
        <v>1</v>
      </c>
    </row>
    <row r="780" spans="5:8" x14ac:dyDescent="0.25">
      <c r="E780" s="29"/>
      <c r="F780" s="23" t="s">
        <v>1770</v>
      </c>
      <c r="G780" s="24" t="s">
        <v>1014</v>
      </c>
      <c r="H780" s="25">
        <f t="shared" si="12"/>
        <v>0</v>
      </c>
    </row>
    <row r="781" spans="5:8" x14ac:dyDescent="0.25">
      <c r="E781" s="29"/>
      <c r="F781" s="40" t="s">
        <v>1771</v>
      </c>
      <c r="G781" s="24" t="s">
        <v>1014</v>
      </c>
      <c r="H781" s="25">
        <f t="shared" si="12"/>
        <v>0</v>
      </c>
    </row>
    <row r="782" spans="5:8" x14ac:dyDescent="0.25">
      <c r="E782" s="29"/>
      <c r="F782" s="27" t="s">
        <v>1772</v>
      </c>
      <c r="G782" s="24" t="s">
        <v>1014</v>
      </c>
      <c r="H782" s="25">
        <f t="shared" si="12"/>
        <v>0</v>
      </c>
    </row>
    <row r="783" spans="5:8" x14ac:dyDescent="0.25">
      <c r="E783" s="29"/>
      <c r="F783" s="23" t="s">
        <v>1773</v>
      </c>
      <c r="G783" s="24" t="s">
        <v>1014</v>
      </c>
      <c r="H783" s="25">
        <f t="shared" si="12"/>
        <v>0</v>
      </c>
    </row>
    <row r="784" spans="5:8" x14ac:dyDescent="0.25">
      <c r="E784" s="29"/>
      <c r="F784" s="27" t="s">
        <v>1774</v>
      </c>
      <c r="G784" s="24" t="s">
        <v>1014</v>
      </c>
      <c r="H784" s="25">
        <f t="shared" si="12"/>
        <v>0</v>
      </c>
    </row>
    <row r="785" spans="5:8" x14ac:dyDescent="0.25">
      <c r="E785" s="29"/>
      <c r="F785" s="27" t="s">
        <v>1775</v>
      </c>
      <c r="G785" s="24" t="s">
        <v>1014</v>
      </c>
      <c r="H785" s="25">
        <f t="shared" si="12"/>
        <v>0</v>
      </c>
    </row>
    <row r="786" spans="5:8" x14ac:dyDescent="0.25">
      <c r="E786" s="29"/>
      <c r="F786" s="23" t="s">
        <v>1776</v>
      </c>
      <c r="G786" s="24" t="s">
        <v>1014</v>
      </c>
      <c r="H786" s="25">
        <f t="shared" si="12"/>
        <v>0</v>
      </c>
    </row>
    <row r="787" spans="5:8" x14ac:dyDescent="0.25">
      <c r="E787" s="29"/>
      <c r="F787" s="23" t="s">
        <v>1777</v>
      </c>
      <c r="G787" s="24" t="s">
        <v>1014</v>
      </c>
      <c r="H787" s="25">
        <f t="shared" si="12"/>
        <v>0</v>
      </c>
    </row>
    <row r="788" spans="5:8" x14ac:dyDescent="0.25">
      <c r="E788" s="29"/>
      <c r="F788" s="37" t="s">
        <v>1778</v>
      </c>
      <c r="G788" s="24" t="s">
        <v>1014</v>
      </c>
      <c r="H788" s="25">
        <f t="shared" si="12"/>
        <v>0</v>
      </c>
    </row>
    <row r="789" spans="5:8" x14ac:dyDescent="0.25">
      <c r="E789" s="29"/>
      <c r="F789" s="23" t="s">
        <v>1779</v>
      </c>
      <c r="G789" s="24" t="s">
        <v>1014</v>
      </c>
      <c r="H789" s="25">
        <f t="shared" si="12"/>
        <v>0</v>
      </c>
    </row>
    <row r="790" spans="5:8" x14ac:dyDescent="0.25">
      <c r="E790" s="29"/>
      <c r="F790" s="37" t="s">
        <v>1780</v>
      </c>
      <c r="G790" s="24" t="s">
        <v>1014</v>
      </c>
      <c r="H790" s="25">
        <f t="shared" si="12"/>
        <v>0</v>
      </c>
    </row>
    <row r="791" spans="5:8" x14ac:dyDescent="0.25">
      <c r="E791" s="29"/>
      <c r="F791" s="23" t="s">
        <v>1781</v>
      </c>
      <c r="G791" s="24" t="s">
        <v>1014</v>
      </c>
      <c r="H791" s="25">
        <f t="shared" si="12"/>
        <v>0</v>
      </c>
    </row>
    <row r="792" spans="5:8" x14ac:dyDescent="0.25">
      <c r="E792" s="29"/>
      <c r="F792" s="27" t="s">
        <v>1782</v>
      </c>
      <c r="G792" s="24" t="s">
        <v>1014</v>
      </c>
      <c r="H792" s="25">
        <f t="shared" si="12"/>
        <v>0</v>
      </c>
    </row>
    <row r="793" spans="5:8" x14ac:dyDescent="0.25">
      <c r="E793" s="29"/>
      <c r="F793" s="23" t="s">
        <v>1783</v>
      </c>
      <c r="G793" s="24" t="s">
        <v>1014</v>
      </c>
      <c r="H793" s="25">
        <f t="shared" si="12"/>
        <v>0</v>
      </c>
    </row>
    <row r="794" spans="5:8" x14ac:dyDescent="0.25">
      <c r="E794" s="29"/>
      <c r="F794" s="23" t="s">
        <v>1784</v>
      </c>
      <c r="G794" s="24" t="s">
        <v>1014</v>
      </c>
      <c r="H794" s="25">
        <f t="shared" si="12"/>
        <v>0</v>
      </c>
    </row>
    <row r="795" spans="5:8" x14ac:dyDescent="0.25">
      <c r="E795" s="29"/>
      <c r="F795" s="23" t="s">
        <v>1785</v>
      </c>
      <c r="G795" s="24" t="s">
        <v>1014</v>
      </c>
      <c r="H795" s="25">
        <f t="shared" si="12"/>
        <v>0</v>
      </c>
    </row>
    <row r="796" spans="5:8" x14ac:dyDescent="0.25">
      <c r="E796" s="29"/>
      <c r="F796" s="27" t="s">
        <v>1786</v>
      </c>
      <c r="G796" s="24" t="s">
        <v>1014</v>
      </c>
      <c r="H796" s="25">
        <f t="shared" si="12"/>
        <v>0</v>
      </c>
    </row>
    <row r="797" spans="5:8" x14ac:dyDescent="0.25">
      <c r="E797" s="29"/>
      <c r="F797" s="23" t="s">
        <v>1787</v>
      </c>
      <c r="G797" s="24" t="s">
        <v>1014</v>
      </c>
      <c r="H797" s="25">
        <f t="shared" si="12"/>
        <v>0</v>
      </c>
    </row>
    <row r="798" spans="5:8" x14ac:dyDescent="0.25">
      <c r="E798" s="29"/>
      <c r="F798" s="27" t="s">
        <v>1788</v>
      </c>
      <c r="G798" s="24" t="s">
        <v>988</v>
      </c>
      <c r="H798" s="25">
        <f t="shared" si="12"/>
        <v>0.1128</v>
      </c>
    </row>
    <row r="799" spans="5:8" x14ac:dyDescent="0.25">
      <c r="E799" s="29"/>
      <c r="F799" s="23" t="s">
        <v>1789</v>
      </c>
      <c r="G799" s="24" t="s">
        <v>988</v>
      </c>
      <c r="H799" s="25">
        <f t="shared" si="12"/>
        <v>0.1128</v>
      </c>
    </row>
    <row r="800" spans="5:8" x14ac:dyDescent="0.25">
      <c r="E800" s="29"/>
      <c r="F800" s="27" t="s">
        <v>1790</v>
      </c>
      <c r="G800" s="24" t="s">
        <v>988</v>
      </c>
      <c r="H800" s="25">
        <f t="shared" si="12"/>
        <v>0.1128</v>
      </c>
    </row>
    <row r="801" spans="5:8" x14ac:dyDescent="0.25">
      <c r="E801" s="29"/>
      <c r="F801" s="27" t="s">
        <v>1791</v>
      </c>
      <c r="G801" s="24" t="s">
        <v>1366</v>
      </c>
      <c r="H801" s="25">
        <f t="shared" si="12"/>
        <v>1</v>
      </c>
    </row>
    <row r="802" spans="5:8" x14ac:dyDescent="0.25">
      <c r="E802" s="29"/>
      <c r="F802" s="23" t="s">
        <v>1792</v>
      </c>
      <c r="G802" s="24" t="s">
        <v>1366</v>
      </c>
      <c r="H802" s="25">
        <f t="shared" si="12"/>
        <v>1</v>
      </c>
    </row>
    <row r="803" spans="5:8" x14ac:dyDescent="0.25">
      <c r="E803" s="29"/>
      <c r="F803" s="27" t="s">
        <v>1793</v>
      </c>
      <c r="G803" s="24" t="s">
        <v>1366</v>
      </c>
      <c r="H803" s="25">
        <f t="shared" si="12"/>
        <v>1</v>
      </c>
    </row>
    <row r="804" spans="5:8" x14ac:dyDescent="0.25">
      <c r="E804" s="29"/>
      <c r="F804" s="27" t="s">
        <v>1794</v>
      </c>
      <c r="G804" s="24" t="s">
        <v>1014</v>
      </c>
      <c r="H804" s="25">
        <f t="shared" si="12"/>
        <v>0</v>
      </c>
    </row>
    <row r="805" spans="5:8" x14ac:dyDescent="0.25">
      <c r="E805" s="29"/>
      <c r="F805" s="23" t="s">
        <v>1795</v>
      </c>
      <c r="G805" s="24" t="s">
        <v>1014</v>
      </c>
      <c r="H805" s="25">
        <f t="shared" si="12"/>
        <v>0</v>
      </c>
    </row>
    <row r="806" spans="5:8" x14ac:dyDescent="0.25">
      <c r="E806" s="29"/>
      <c r="F806" s="27" t="s">
        <v>1796</v>
      </c>
      <c r="G806" s="24" t="s">
        <v>1014</v>
      </c>
      <c r="H806" s="25">
        <f t="shared" si="12"/>
        <v>0</v>
      </c>
    </row>
    <row r="807" spans="5:8" x14ac:dyDescent="0.25">
      <c r="E807" s="29"/>
      <c r="F807" s="23" t="s">
        <v>1797</v>
      </c>
      <c r="G807" s="24" t="s">
        <v>1014</v>
      </c>
      <c r="H807" s="25">
        <f t="shared" si="12"/>
        <v>0</v>
      </c>
    </row>
    <row r="808" spans="5:8" x14ac:dyDescent="0.25">
      <c r="E808" s="29"/>
      <c r="F808" s="27" t="s">
        <v>1798</v>
      </c>
      <c r="G808" s="24" t="s">
        <v>1014</v>
      </c>
      <c r="H808" s="25">
        <f t="shared" si="12"/>
        <v>0</v>
      </c>
    </row>
    <row r="809" spans="5:8" x14ac:dyDescent="0.25">
      <c r="E809" s="29"/>
      <c r="F809" s="27" t="s">
        <v>1799</v>
      </c>
      <c r="G809" s="24" t="s">
        <v>1014</v>
      </c>
      <c r="H809" s="25">
        <f t="shared" si="12"/>
        <v>0</v>
      </c>
    </row>
    <row r="810" spans="5:8" x14ac:dyDescent="0.25">
      <c r="E810" s="29"/>
      <c r="F810" s="27" t="s">
        <v>1800</v>
      </c>
      <c r="G810" s="24" t="s">
        <v>1014</v>
      </c>
      <c r="H810" s="25">
        <f t="shared" si="12"/>
        <v>0</v>
      </c>
    </row>
    <row r="811" spans="5:8" x14ac:dyDescent="0.25">
      <c r="E811" s="29"/>
      <c r="F811" s="27" t="s">
        <v>1801</v>
      </c>
      <c r="G811" s="24" t="s">
        <v>1014</v>
      </c>
      <c r="H811" s="25">
        <f t="shared" si="12"/>
        <v>0</v>
      </c>
    </row>
    <row r="812" spans="5:8" x14ac:dyDescent="0.25">
      <c r="E812" s="29"/>
      <c r="F812" s="27" t="s">
        <v>1802</v>
      </c>
      <c r="G812" s="24" t="s">
        <v>1014</v>
      </c>
      <c r="H812" s="25">
        <f t="shared" si="12"/>
        <v>0</v>
      </c>
    </row>
    <row r="813" spans="5:8" x14ac:dyDescent="0.25">
      <c r="E813" s="29"/>
      <c r="F813" s="23" t="s">
        <v>1803</v>
      </c>
      <c r="G813" s="24" t="s">
        <v>1014</v>
      </c>
      <c r="H813" s="25">
        <f t="shared" si="12"/>
        <v>0</v>
      </c>
    </row>
    <row r="814" spans="5:8" x14ac:dyDescent="0.25">
      <c r="E814" s="29"/>
      <c r="F814" s="40" t="s">
        <v>1804</v>
      </c>
      <c r="G814" s="24" t="s">
        <v>1014</v>
      </c>
      <c r="H814" s="25">
        <f t="shared" si="12"/>
        <v>0</v>
      </c>
    </row>
    <row r="815" spans="5:8" x14ac:dyDescent="0.25">
      <c r="E815" s="29"/>
      <c r="F815" s="27" t="s">
        <v>1805</v>
      </c>
      <c r="G815" s="24" t="s">
        <v>1014</v>
      </c>
      <c r="H815" s="25">
        <f t="shared" si="12"/>
        <v>0</v>
      </c>
    </row>
    <row r="816" spans="5:8" x14ac:dyDescent="0.25">
      <c r="E816" s="29"/>
      <c r="F816" s="23" t="s">
        <v>1806</v>
      </c>
      <c r="G816" s="24" t="s">
        <v>1014</v>
      </c>
      <c r="H816" s="25">
        <f t="shared" si="12"/>
        <v>0</v>
      </c>
    </row>
    <row r="817" spans="5:8" x14ac:dyDescent="0.25">
      <c r="E817" s="29"/>
      <c r="F817" s="23" t="s">
        <v>1807</v>
      </c>
      <c r="G817" s="24" t="s">
        <v>1014</v>
      </c>
      <c r="H817" s="25">
        <f t="shared" si="12"/>
        <v>0</v>
      </c>
    </row>
    <row r="818" spans="5:8" x14ac:dyDescent="0.25">
      <c r="E818" s="29"/>
      <c r="F818" s="23" t="s">
        <v>1808</v>
      </c>
      <c r="G818" s="24" t="s">
        <v>1014</v>
      </c>
      <c r="H818" s="25">
        <f t="shared" si="12"/>
        <v>0</v>
      </c>
    </row>
    <row r="819" spans="5:8" x14ac:dyDescent="0.25">
      <c r="E819" s="29"/>
      <c r="F819" s="23" t="s">
        <v>1809</v>
      </c>
      <c r="G819" s="24" t="s">
        <v>1014</v>
      </c>
      <c r="H819" s="25">
        <f t="shared" si="12"/>
        <v>0</v>
      </c>
    </row>
    <row r="820" spans="5:8" x14ac:dyDescent="0.25">
      <c r="E820" s="29"/>
      <c r="F820" s="27" t="s">
        <v>1810</v>
      </c>
      <c r="G820" s="24" t="s">
        <v>1014</v>
      </c>
      <c r="H820" s="25">
        <f t="shared" si="12"/>
        <v>0</v>
      </c>
    </row>
    <row r="821" spans="5:8" x14ac:dyDescent="0.25">
      <c r="E821" s="29"/>
      <c r="F821" s="23" t="s">
        <v>1811</v>
      </c>
      <c r="G821" s="24" t="s">
        <v>1014</v>
      </c>
      <c r="H821" s="25">
        <f t="shared" si="12"/>
        <v>0</v>
      </c>
    </row>
    <row r="822" spans="5:8" x14ac:dyDescent="0.25">
      <c r="E822" s="29"/>
      <c r="F822" s="23" t="s">
        <v>1812</v>
      </c>
      <c r="G822" s="24" t="s">
        <v>1014</v>
      </c>
      <c r="H822" s="25">
        <f t="shared" si="12"/>
        <v>0</v>
      </c>
    </row>
    <row r="823" spans="5:8" x14ac:dyDescent="0.25">
      <c r="E823" s="29"/>
      <c r="F823" s="27" t="s">
        <v>1813</v>
      </c>
      <c r="G823" s="24" t="s">
        <v>1014</v>
      </c>
      <c r="H823" s="25">
        <f t="shared" si="12"/>
        <v>0</v>
      </c>
    </row>
    <row r="824" spans="5:8" x14ac:dyDescent="0.25">
      <c r="E824" s="29"/>
      <c r="F824" s="23" t="s">
        <v>1814</v>
      </c>
      <c r="G824" s="24" t="s">
        <v>1014</v>
      </c>
      <c r="H824" s="25">
        <f t="shared" si="12"/>
        <v>0</v>
      </c>
    </row>
    <row r="825" spans="5:8" x14ac:dyDescent="0.25">
      <c r="E825" s="29"/>
      <c r="F825" s="23" t="s">
        <v>1815</v>
      </c>
      <c r="G825" s="24" t="s">
        <v>1014</v>
      </c>
      <c r="H825" s="25">
        <f t="shared" si="12"/>
        <v>0</v>
      </c>
    </row>
    <row r="826" spans="5:8" x14ac:dyDescent="0.25">
      <c r="E826" s="29"/>
      <c r="F826" s="37" t="s">
        <v>1816</v>
      </c>
      <c r="G826" s="24" t="s">
        <v>1014</v>
      </c>
      <c r="H826" s="25">
        <f t="shared" si="12"/>
        <v>0</v>
      </c>
    </row>
    <row r="827" spans="5:8" x14ac:dyDescent="0.25">
      <c r="E827" s="29"/>
      <c r="F827" s="23" t="s">
        <v>1817</v>
      </c>
      <c r="G827" s="24" t="s">
        <v>1014</v>
      </c>
      <c r="H827" s="25">
        <f t="shared" si="12"/>
        <v>0</v>
      </c>
    </row>
    <row r="828" spans="5:8" x14ac:dyDescent="0.25">
      <c r="E828" s="29"/>
      <c r="F828" s="27" t="s">
        <v>1818</v>
      </c>
      <c r="G828" s="24" t="s">
        <v>1014</v>
      </c>
      <c r="H828" s="25">
        <f t="shared" si="12"/>
        <v>0</v>
      </c>
    </row>
    <row r="829" spans="5:8" x14ac:dyDescent="0.25">
      <c r="E829" s="29"/>
      <c r="F829" s="23" t="s">
        <v>1819</v>
      </c>
      <c r="G829" s="24" t="s">
        <v>1014</v>
      </c>
      <c r="H829" s="25">
        <f t="shared" si="12"/>
        <v>0</v>
      </c>
    </row>
    <row r="830" spans="5:8" x14ac:dyDescent="0.25">
      <c r="E830" s="29"/>
      <c r="F830" s="27" t="s">
        <v>1820</v>
      </c>
      <c r="G830" s="24" t="s">
        <v>1014</v>
      </c>
      <c r="H830" s="25">
        <f t="shared" si="12"/>
        <v>0</v>
      </c>
    </row>
    <row r="831" spans="5:8" x14ac:dyDescent="0.25">
      <c r="E831" s="29"/>
      <c r="F831" s="23" t="s">
        <v>1821</v>
      </c>
      <c r="G831" s="24" t="s">
        <v>1014</v>
      </c>
      <c r="H831" s="25">
        <f t="shared" si="12"/>
        <v>0</v>
      </c>
    </row>
    <row r="832" spans="5:8" x14ac:dyDescent="0.25">
      <c r="E832" s="29"/>
      <c r="F832" s="23" t="s">
        <v>1822</v>
      </c>
      <c r="G832" s="24" t="s">
        <v>1014</v>
      </c>
      <c r="H832" s="25">
        <f t="shared" si="12"/>
        <v>0</v>
      </c>
    </row>
    <row r="833" spans="5:8" x14ac:dyDescent="0.25">
      <c r="E833" s="29"/>
      <c r="F833" s="27" t="s">
        <v>1823</v>
      </c>
      <c r="G833" s="24" t="s">
        <v>1014</v>
      </c>
      <c r="H833" s="25">
        <f t="shared" si="12"/>
        <v>0</v>
      </c>
    </row>
    <row r="834" spans="5:8" x14ac:dyDescent="0.25">
      <c r="E834" s="29"/>
      <c r="F834" s="37" t="s">
        <v>1824</v>
      </c>
      <c r="G834" s="24" t="s">
        <v>1014</v>
      </c>
      <c r="H834" s="25">
        <f t="shared" si="12"/>
        <v>0</v>
      </c>
    </row>
    <row r="835" spans="5:8" x14ac:dyDescent="0.25">
      <c r="E835" s="29"/>
      <c r="F835" s="23" t="s">
        <v>1825</v>
      </c>
      <c r="G835" s="24" t="s">
        <v>1014</v>
      </c>
      <c r="H835" s="25">
        <f t="shared" si="12"/>
        <v>0</v>
      </c>
    </row>
    <row r="836" spans="5:8" x14ac:dyDescent="0.25">
      <c r="E836" s="29"/>
      <c r="F836" s="23" t="s">
        <v>1826</v>
      </c>
      <c r="G836" s="24" t="s">
        <v>1014</v>
      </c>
      <c r="H836" s="25">
        <f t="shared" si="12"/>
        <v>0</v>
      </c>
    </row>
    <row r="837" spans="5:8" x14ac:dyDescent="0.25">
      <c r="E837" s="29"/>
      <c r="F837" s="27" t="s">
        <v>1827</v>
      </c>
      <c r="G837" s="24" t="s">
        <v>1014</v>
      </c>
      <c r="H837" s="25">
        <f t="shared" ref="H837:H900" si="13">VLOOKUP(G837,$A$4:$B$28,2,FALSE)</f>
        <v>0</v>
      </c>
    </row>
    <row r="838" spans="5:8" x14ac:dyDescent="0.25">
      <c r="E838" s="29"/>
      <c r="F838" s="27" t="s">
        <v>1828</v>
      </c>
      <c r="G838" s="24" t="s">
        <v>1014</v>
      </c>
      <c r="H838" s="25">
        <f t="shared" si="13"/>
        <v>0</v>
      </c>
    </row>
    <row r="839" spans="5:8" x14ac:dyDescent="0.25">
      <c r="E839" s="29"/>
      <c r="F839" s="23" t="s">
        <v>1829</v>
      </c>
      <c r="G839" s="24" t="s">
        <v>1014</v>
      </c>
      <c r="H839" s="25">
        <f t="shared" si="13"/>
        <v>0</v>
      </c>
    </row>
    <row r="840" spans="5:8" x14ac:dyDescent="0.25">
      <c r="E840" s="29"/>
      <c r="F840" s="23" t="s">
        <v>1830</v>
      </c>
      <c r="G840" s="24" t="s">
        <v>1014</v>
      </c>
      <c r="H840" s="25">
        <f t="shared" si="13"/>
        <v>0</v>
      </c>
    </row>
    <row r="841" spans="5:8" x14ac:dyDescent="0.25">
      <c r="E841" s="29"/>
      <c r="F841" s="40" t="s">
        <v>1831</v>
      </c>
      <c r="G841" s="24" t="s">
        <v>1014</v>
      </c>
      <c r="H841" s="25">
        <f t="shared" si="13"/>
        <v>0</v>
      </c>
    </row>
    <row r="842" spans="5:8" x14ac:dyDescent="0.25">
      <c r="E842" s="29"/>
      <c r="F842" s="40" t="s">
        <v>1832</v>
      </c>
      <c r="G842" s="24" t="s">
        <v>1014</v>
      </c>
      <c r="H842" s="25">
        <f t="shared" si="13"/>
        <v>0</v>
      </c>
    </row>
    <row r="843" spans="5:8" x14ac:dyDescent="0.25">
      <c r="E843" s="29"/>
      <c r="F843" s="27" t="s">
        <v>1833</v>
      </c>
      <c r="G843" s="24" t="s">
        <v>1014</v>
      </c>
      <c r="H843" s="25">
        <f t="shared" si="13"/>
        <v>0</v>
      </c>
    </row>
    <row r="844" spans="5:8" x14ac:dyDescent="0.25">
      <c r="E844" s="29"/>
      <c r="F844" s="23" t="s">
        <v>1834</v>
      </c>
      <c r="G844" s="24" t="s">
        <v>1014</v>
      </c>
      <c r="H844" s="25">
        <f t="shared" si="13"/>
        <v>0</v>
      </c>
    </row>
    <row r="845" spans="5:8" x14ac:dyDescent="0.25">
      <c r="E845" s="29"/>
      <c r="F845" s="27" t="s">
        <v>1835</v>
      </c>
      <c r="G845" s="24" t="s">
        <v>1014</v>
      </c>
      <c r="H845" s="25">
        <f t="shared" si="13"/>
        <v>0</v>
      </c>
    </row>
    <row r="846" spans="5:8" x14ac:dyDescent="0.25">
      <c r="E846" s="29"/>
      <c r="F846" s="23" t="s">
        <v>1836</v>
      </c>
      <c r="G846" s="24" t="s">
        <v>1014</v>
      </c>
      <c r="H846" s="25">
        <f t="shared" si="13"/>
        <v>0</v>
      </c>
    </row>
    <row r="847" spans="5:8" x14ac:dyDescent="0.25">
      <c r="E847" s="29"/>
      <c r="F847" s="37" t="s">
        <v>1837</v>
      </c>
      <c r="G847" s="24" t="s">
        <v>1014</v>
      </c>
      <c r="H847" s="25">
        <f t="shared" si="13"/>
        <v>0</v>
      </c>
    </row>
    <row r="848" spans="5:8" x14ac:dyDescent="0.25">
      <c r="E848" s="29"/>
      <c r="F848" s="23" t="s">
        <v>1838</v>
      </c>
      <c r="G848" s="24" t="s">
        <v>1014</v>
      </c>
      <c r="H848" s="25">
        <f t="shared" si="13"/>
        <v>0</v>
      </c>
    </row>
    <row r="849" spans="5:8" x14ac:dyDescent="0.25">
      <c r="E849" s="29"/>
      <c r="F849" s="23" t="s">
        <v>1839</v>
      </c>
      <c r="G849" s="24" t="s">
        <v>1014</v>
      </c>
      <c r="H849" s="25">
        <f t="shared" si="13"/>
        <v>0</v>
      </c>
    </row>
    <row r="850" spans="5:8" x14ac:dyDescent="0.25">
      <c r="E850" s="29"/>
      <c r="F850" s="23" t="s">
        <v>1840</v>
      </c>
      <c r="G850" s="24" t="s">
        <v>1014</v>
      </c>
      <c r="H850" s="25">
        <f t="shared" si="13"/>
        <v>0</v>
      </c>
    </row>
    <row r="851" spans="5:8" x14ac:dyDescent="0.25">
      <c r="E851" s="29"/>
      <c r="F851" s="23" t="s">
        <v>1841</v>
      </c>
      <c r="G851" s="24" t="s">
        <v>1014</v>
      </c>
      <c r="H851" s="25">
        <f t="shared" si="13"/>
        <v>0</v>
      </c>
    </row>
    <row r="852" spans="5:8" x14ac:dyDescent="0.25">
      <c r="E852" s="29"/>
      <c r="F852" s="23" t="s">
        <v>1842</v>
      </c>
      <c r="G852" s="24" t="s">
        <v>1014</v>
      </c>
      <c r="H852" s="25">
        <f t="shared" si="13"/>
        <v>0</v>
      </c>
    </row>
    <row r="853" spans="5:8" x14ac:dyDescent="0.25">
      <c r="E853" s="29"/>
      <c r="F853" s="27" t="s">
        <v>1843</v>
      </c>
      <c r="G853" s="24" t="s">
        <v>1010</v>
      </c>
      <c r="H853" s="25">
        <f t="shared" si="13"/>
        <v>0.1124</v>
      </c>
    </row>
    <row r="854" spans="5:8" x14ac:dyDescent="0.25">
      <c r="E854" s="29"/>
      <c r="F854" s="27" t="s">
        <v>1844</v>
      </c>
      <c r="G854" s="24" t="s">
        <v>1014</v>
      </c>
      <c r="H854" s="25">
        <f t="shared" si="13"/>
        <v>0</v>
      </c>
    </row>
    <row r="855" spans="5:8" x14ac:dyDescent="0.25">
      <c r="E855" s="29"/>
      <c r="F855" s="27" t="s">
        <v>1845</v>
      </c>
      <c r="G855" s="24" t="s">
        <v>1014</v>
      </c>
      <c r="H855" s="25">
        <f t="shared" si="13"/>
        <v>0</v>
      </c>
    </row>
    <row r="856" spans="5:8" x14ac:dyDescent="0.25">
      <c r="E856" s="29"/>
      <c r="F856" s="23" t="s">
        <v>1846</v>
      </c>
      <c r="G856" s="24" t="s">
        <v>1014</v>
      </c>
      <c r="H856" s="25">
        <f t="shared" si="13"/>
        <v>0</v>
      </c>
    </row>
    <row r="857" spans="5:8" x14ac:dyDescent="0.25">
      <c r="E857" s="29"/>
      <c r="F857" s="23" t="s">
        <v>1847</v>
      </c>
      <c r="G857" s="24" t="s">
        <v>1014</v>
      </c>
      <c r="H857" s="25">
        <f t="shared" si="13"/>
        <v>0</v>
      </c>
    </row>
    <row r="858" spans="5:8" x14ac:dyDescent="0.25">
      <c r="E858" s="29"/>
      <c r="F858" s="23" t="s">
        <v>1848</v>
      </c>
      <c r="G858" s="24" t="s">
        <v>1014</v>
      </c>
      <c r="H858" s="25">
        <f t="shared" si="13"/>
        <v>0</v>
      </c>
    </row>
    <row r="859" spans="5:8" x14ac:dyDescent="0.25">
      <c r="E859" s="29"/>
      <c r="F859" s="23" t="s">
        <v>1849</v>
      </c>
      <c r="G859" s="24" t="s">
        <v>1014</v>
      </c>
      <c r="H859" s="25">
        <f t="shared" si="13"/>
        <v>0</v>
      </c>
    </row>
    <row r="860" spans="5:8" x14ac:dyDescent="0.25">
      <c r="E860" s="29"/>
      <c r="F860" s="27" t="s">
        <v>1850</v>
      </c>
      <c r="G860" s="24" t="s">
        <v>1014</v>
      </c>
      <c r="H860" s="25">
        <f t="shared" si="13"/>
        <v>0</v>
      </c>
    </row>
    <row r="861" spans="5:8" x14ac:dyDescent="0.25">
      <c r="E861" s="29"/>
      <c r="F861" s="27" t="s">
        <v>1851</v>
      </c>
      <c r="G861" s="24" t="s">
        <v>1014</v>
      </c>
      <c r="H861" s="25">
        <f t="shared" si="13"/>
        <v>0</v>
      </c>
    </row>
    <row r="862" spans="5:8" x14ac:dyDescent="0.25">
      <c r="E862" s="29"/>
      <c r="F862" s="27" t="s">
        <v>1852</v>
      </c>
      <c r="G862" s="24" t="s">
        <v>1014</v>
      </c>
      <c r="H862" s="25">
        <f t="shared" si="13"/>
        <v>0</v>
      </c>
    </row>
    <row r="863" spans="5:8" x14ac:dyDescent="0.25">
      <c r="E863" s="29"/>
      <c r="F863" s="23" t="s">
        <v>1853</v>
      </c>
      <c r="G863" s="24" t="s">
        <v>1010</v>
      </c>
      <c r="H863" s="25">
        <f t="shared" si="13"/>
        <v>0.1124</v>
      </c>
    </row>
    <row r="864" spans="5:8" x14ac:dyDescent="0.25">
      <c r="E864" s="29"/>
      <c r="F864" s="27" t="s">
        <v>1854</v>
      </c>
      <c r="G864" s="24" t="s">
        <v>1014</v>
      </c>
      <c r="H864" s="25">
        <f t="shared" si="13"/>
        <v>0</v>
      </c>
    </row>
    <row r="865" spans="5:8" x14ac:dyDescent="0.25">
      <c r="E865" s="29"/>
      <c r="F865" s="27" t="s">
        <v>1855</v>
      </c>
      <c r="G865" s="24" t="s">
        <v>1014</v>
      </c>
      <c r="H865" s="25">
        <f t="shared" si="13"/>
        <v>0</v>
      </c>
    </row>
    <row r="866" spans="5:8" x14ac:dyDescent="0.25">
      <c r="E866" s="29"/>
      <c r="F866" s="27" t="s">
        <v>1856</v>
      </c>
      <c r="G866" s="24" t="s">
        <v>1014</v>
      </c>
      <c r="H866" s="25">
        <f t="shared" si="13"/>
        <v>0</v>
      </c>
    </row>
    <row r="867" spans="5:8" x14ac:dyDescent="0.25">
      <c r="E867" s="29"/>
      <c r="F867" s="27" t="s">
        <v>1857</v>
      </c>
      <c r="G867" s="24" t="s">
        <v>1014</v>
      </c>
      <c r="H867" s="25">
        <f t="shared" si="13"/>
        <v>0</v>
      </c>
    </row>
    <row r="868" spans="5:8" x14ac:dyDescent="0.25">
      <c r="E868" s="29"/>
      <c r="F868" s="27" t="s">
        <v>1858</v>
      </c>
      <c r="G868" s="24" t="s">
        <v>1014</v>
      </c>
      <c r="H868" s="25">
        <f t="shared" si="13"/>
        <v>0</v>
      </c>
    </row>
    <row r="869" spans="5:8" x14ac:dyDescent="0.25">
      <c r="E869" s="29"/>
      <c r="F869" s="27" t="s">
        <v>1859</v>
      </c>
      <c r="G869" s="24" t="s">
        <v>1014</v>
      </c>
      <c r="H869" s="25">
        <f t="shared" si="13"/>
        <v>0</v>
      </c>
    </row>
    <row r="870" spans="5:8" x14ac:dyDescent="0.25">
      <c r="E870" s="29"/>
      <c r="F870" s="23" t="s">
        <v>1860</v>
      </c>
      <c r="G870" s="24" t="s">
        <v>1014</v>
      </c>
      <c r="H870" s="25">
        <f t="shared" si="13"/>
        <v>0</v>
      </c>
    </row>
    <row r="871" spans="5:8" x14ac:dyDescent="0.25">
      <c r="E871" s="29"/>
      <c r="F871" s="27" t="s">
        <v>1861</v>
      </c>
      <c r="G871" s="24" t="s">
        <v>1014</v>
      </c>
      <c r="H871" s="25">
        <f t="shared" si="13"/>
        <v>0</v>
      </c>
    </row>
    <row r="872" spans="5:8" x14ac:dyDescent="0.25">
      <c r="E872" s="29"/>
      <c r="F872" s="23" t="s">
        <v>1862</v>
      </c>
      <c r="G872" s="24" t="s">
        <v>1014</v>
      </c>
      <c r="H872" s="25">
        <f t="shared" si="13"/>
        <v>0</v>
      </c>
    </row>
    <row r="873" spans="5:8" x14ac:dyDescent="0.25">
      <c r="E873" s="29"/>
      <c r="F873" s="23" t="s">
        <v>1863</v>
      </c>
      <c r="G873" s="24" t="s">
        <v>1014</v>
      </c>
      <c r="H873" s="25">
        <f t="shared" si="13"/>
        <v>0</v>
      </c>
    </row>
    <row r="874" spans="5:8" x14ac:dyDescent="0.25">
      <c r="E874" s="29"/>
      <c r="F874" s="23" t="s">
        <v>1864</v>
      </c>
      <c r="G874" s="24" t="s">
        <v>1014</v>
      </c>
      <c r="H874" s="25">
        <f t="shared" si="13"/>
        <v>0</v>
      </c>
    </row>
    <row r="875" spans="5:8" x14ac:dyDescent="0.25">
      <c r="E875" s="29"/>
      <c r="F875" s="23" t="s">
        <v>1865</v>
      </c>
      <c r="G875" s="24" t="s">
        <v>1014</v>
      </c>
      <c r="H875" s="25">
        <f t="shared" si="13"/>
        <v>0</v>
      </c>
    </row>
    <row r="876" spans="5:8" x14ac:dyDescent="0.25">
      <c r="E876" s="29"/>
      <c r="F876" s="27" t="s">
        <v>1866</v>
      </c>
      <c r="G876" s="24" t="s">
        <v>1014</v>
      </c>
      <c r="H876" s="25">
        <f t="shared" si="13"/>
        <v>0</v>
      </c>
    </row>
    <row r="877" spans="5:8" x14ac:dyDescent="0.25">
      <c r="E877" s="29"/>
      <c r="F877" s="27" t="s">
        <v>1867</v>
      </c>
      <c r="G877" s="24" t="s">
        <v>1014</v>
      </c>
      <c r="H877" s="25">
        <f t="shared" si="13"/>
        <v>0</v>
      </c>
    </row>
    <row r="878" spans="5:8" x14ac:dyDescent="0.25">
      <c r="E878" s="29"/>
      <c r="F878" s="23" t="s">
        <v>1868</v>
      </c>
      <c r="G878" s="24" t="s">
        <v>1014</v>
      </c>
      <c r="H878" s="25">
        <f t="shared" si="13"/>
        <v>0</v>
      </c>
    </row>
    <row r="879" spans="5:8" x14ac:dyDescent="0.25">
      <c r="E879" s="29"/>
      <c r="F879" s="23" t="s">
        <v>1869</v>
      </c>
      <c r="G879" s="24" t="s">
        <v>1014</v>
      </c>
      <c r="H879" s="25">
        <f t="shared" si="13"/>
        <v>0</v>
      </c>
    </row>
    <row r="880" spans="5:8" x14ac:dyDescent="0.25">
      <c r="E880" s="29"/>
      <c r="F880" s="27" t="s">
        <v>1870</v>
      </c>
      <c r="G880" s="24" t="s">
        <v>1014</v>
      </c>
      <c r="H880" s="25">
        <f t="shared" si="13"/>
        <v>0</v>
      </c>
    </row>
    <row r="881" spans="5:8" x14ac:dyDescent="0.25">
      <c r="E881" s="29"/>
      <c r="F881" s="23" t="s">
        <v>1871</v>
      </c>
      <c r="G881" s="24" t="s">
        <v>1014</v>
      </c>
      <c r="H881" s="25">
        <f t="shared" si="13"/>
        <v>0</v>
      </c>
    </row>
    <row r="882" spans="5:8" x14ac:dyDescent="0.25">
      <c r="E882" s="29"/>
      <c r="F882" s="23" t="s">
        <v>1872</v>
      </c>
      <c r="G882" s="24" t="s">
        <v>1014</v>
      </c>
      <c r="H882" s="25">
        <f t="shared" si="13"/>
        <v>0</v>
      </c>
    </row>
    <row r="883" spans="5:8" x14ac:dyDescent="0.25">
      <c r="E883" s="29"/>
      <c r="F883" s="23" t="s">
        <v>1873</v>
      </c>
      <c r="G883" s="24" t="s">
        <v>1014</v>
      </c>
      <c r="H883" s="25">
        <f t="shared" si="13"/>
        <v>0</v>
      </c>
    </row>
    <row r="884" spans="5:8" x14ac:dyDescent="0.25">
      <c r="E884" s="29"/>
      <c r="F884" s="27" t="s">
        <v>1874</v>
      </c>
      <c r="G884" s="24" t="s">
        <v>1014</v>
      </c>
      <c r="H884" s="25">
        <f t="shared" si="13"/>
        <v>0</v>
      </c>
    </row>
    <row r="885" spans="5:8" x14ac:dyDescent="0.25">
      <c r="E885" s="29"/>
      <c r="F885" s="27" t="s">
        <v>1875</v>
      </c>
      <c r="G885" s="24" t="s">
        <v>1014</v>
      </c>
      <c r="H885" s="25">
        <f t="shared" si="13"/>
        <v>0</v>
      </c>
    </row>
    <row r="886" spans="5:8" x14ac:dyDescent="0.25">
      <c r="E886" s="29"/>
      <c r="F886" s="27" t="s">
        <v>1876</v>
      </c>
      <c r="G886" s="24" t="s">
        <v>1014</v>
      </c>
      <c r="H886" s="25">
        <f t="shared" si="13"/>
        <v>0</v>
      </c>
    </row>
    <row r="887" spans="5:8" x14ac:dyDescent="0.25">
      <c r="E887" s="29"/>
      <c r="F887" s="27" t="s">
        <v>1877</v>
      </c>
      <c r="G887" s="24" t="s">
        <v>1014</v>
      </c>
      <c r="H887" s="25">
        <f t="shared" si="13"/>
        <v>0</v>
      </c>
    </row>
    <row r="888" spans="5:8" x14ac:dyDescent="0.25">
      <c r="E888" s="29"/>
      <c r="F888" s="23" t="s">
        <v>1878</v>
      </c>
      <c r="G888" s="24" t="s">
        <v>1014</v>
      </c>
      <c r="H888" s="25">
        <f t="shared" si="13"/>
        <v>0</v>
      </c>
    </row>
    <row r="889" spans="5:8" x14ac:dyDescent="0.25">
      <c r="E889" s="29"/>
      <c r="F889" s="27" t="s">
        <v>1879</v>
      </c>
      <c r="G889" s="24" t="s">
        <v>1014</v>
      </c>
      <c r="H889" s="25">
        <f t="shared" si="13"/>
        <v>0</v>
      </c>
    </row>
    <row r="890" spans="5:8" x14ac:dyDescent="0.25">
      <c r="E890" s="29"/>
      <c r="F890" s="27" t="s">
        <v>1880</v>
      </c>
      <c r="G890" s="24" t="s">
        <v>1014</v>
      </c>
      <c r="H890" s="25">
        <f t="shared" si="13"/>
        <v>0</v>
      </c>
    </row>
    <row r="891" spans="5:8" x14ac:dyDescent="0.25">
      <c r="E891" s="29"/>
      <c r="F891" s="43" t="s">
        <v>1881</v>
      </c>
      <c r="G891" s="24" t="s">
        <v>1014</v>
      </c>
      <c r="H891" s="25">
        <f t="shared" si="13"/>
        <v>0</v>
      </c>
    </row>
    <row r="892" spans="5:8" x14ac:dyDescent="0.25">
      <c r="E892" s="29"/>
      <c r="F892" s="27" t="s">
        <v>1882</v>
      </c>
      <c r="G892" s="24" t="s">
        <v>1014</v>
      </c>
      <c r="H892" s="25">
        <f t="shared" si="13"/>
        <v>0</v>
      </c>
    </row>
    <row r="893" spans="5:8" x14ac:dyDescent="0.25">
      <c r="E893" s="29"/>
      <c r="F893" s="23" t="s">
        <v>1883</v>
      </c>
      <c r="G893" s="24" t="s">
        <v>1014</v>
      </c>
      <c r="H893" s="25">
        <f t="shared" si="13"/>
        <v>0</v>
      </c>
    </row>
    <row r="894" spans="5:8" x14ac:dyDescent="0.25">
      <c r="E894" s="29"/>
      <c r="F894" s="27" t="s">
        <v>1884</v>
      </c>
      <c r="G894" s="24" t="s">
        <v>1014</v>
      </c>
      <c r="H894" s="25">
        <f t="shared" si="13"/>
        <v>0</v>
      </c>
    </row>
    <row r="895" spans="5:8" x14ac:dyDescent="0.25">
      <c r="E895" s="29"/>
      <c r="F895" s="27" t="s">
        <v>1885</v>
      </c>
      <c r="G895" s="24" t="s">
        <v>1014</v>
      </c>
      <c r="H895" s="25">
        <f t="shared" si="13"/>
        <v>0</v>
      </c>
    </row>
    <row r="896" spans="5:8" x14ac:dyDescent="0.25">
      <c r="E896" s="29"/>
      <c r="F896" s="23" t="s">
        <v>1886</v>
      </c>
      <c r="G896" s="24" t="s">
        <v>1014</v>
      </c>
      <c r="H896" s="25">
        <f t="shared" si="13"/>
        <v>0</v>
      </c>
    </row>
    <row r="897" spans="5:8" x14ac:dyDescent="0.25">
      <c r="E897" s="29"/>
      <c r="F897" s="23" t="s">
        <v>1887</v>
      </c>
      <c r="G897" s="24" t="s">
        <v>1014</v>
      </c>
      <c r="H897" s="25">
        <f t="shared" si="13"/>
        <v>0</v>
      </c>
    </row>
    <row r="898" spans="5:8" x14ac:dyDescent="0.25">
      <c r="E898" s="29"/>
      <c r="F898" s="23" t="s">
        <v>1888</v>
      </c>
      <c r="G898" s="24" t="s">
        <v>1014</v>
      </c>
      <c r="H898" s="25">
        <f t="shared" si="13"/>
        <v>0</v>
      </c>
    </row>
    <row r="899" spans="5:8" x14ac:dyDescent="0.25">
      <c r="E899" s="29"/>
      <c r="F899" s="23" t="s">
        <v>1889</v>
      </c>
      <c r="G899" s="24" t="s">
        <v>1014</v>
      </c>
      <c r="H899" s="25">
        <f t="shared" si="13"/>
        <v>0</v>
      </c>
    </row>
    <row r="900" spans="5:8" x14ac:dyDescent="0.25">
      <c r="E900" s="29"/>
      <c r="F900" s="23" t="s">
        <v>1890</v>
      </c>
      <c r="G900" s="24" t="s">
        <v>1014</v>
      </c>
      <c r="H900" s="25">
        <f t="shared" si="13"/>
        <v>0</v>
      </c>
    </row>
    <row r="901" spans="5:8" x14ac:dyDescent="0.25">
      <c r="E901" s="29"/>
      <c r="F901" s="23" t="s">
        <v>1891</v>
      </c>
      <c r="G901" s="24" t="s">
        <v>1014</v>
      </c>
      <c r="H901" s="25">
        <f t="shared" ref="H901:H964" si="14">VLOOKUP(G901,$A$4:$B$28,2,FALSE)</f>
        <v>0</v>
      </c>
    </row>
    <row r="902" spans="5:8" x14ac:dyDescent="0.25">
      <c r="E902" s="29"/>
      <c r="F902" s="27" t="s">
        <v>1892</v>
      </c>
      <c r="G902" s="24" t="s">
        <v>1014</v>
      </c>
      <c r="H902" s="25">
        <f t="shared" si="14"/>
        <v>0</v>
      </c>
    </row>
    <row r="903" spans="5:8" x14ac:dyDescent="0.25">
      <c r="E903" s="29"/>
      <c r="F903" s="27" t="s">
        <v>1893</v>
      </c>
      <c r="G903" s="24" t="s">
        <v>1014</v>
      </c>
      <c r="H903" s="25">
        <f t="shared" si="14"/>
        <v>0</v>
      </c>
    </row>
    <row r="904" spans="5:8" x14ac:dyDescent="0.25">
      <c r="E904" s="29"/>
      <c r="F904" s="23" t="s">
        <v>1894</v>
      </c>
      <c r="G904" s="24" t="s">
        <v>1014</v>
      </c>
      <c r="H904" s="25">
        <f t="shared" si="14"/>
        <v>0</v>
      </c>
    </row>
    <row r="905" spans="5:8" x14ac:dyDescent="0.25">
      <c r="E905" s="29"/>
      <c r="F905" s="27" t="s">
        <v>1895</v>
      </c>
      <c r="G905" s="24" t="s">
        <v>1014</v>
      </c>
      <c r="H905" s="25">
        <f t="shared" si="14"/>
        <v>0</v>
      </c>
    </row>
    <row r="906" spans="5:8" x14ac:dyDescent="0.25">
      <c r="E906" s="29"/>
      <c r="F906" s="37" t="s">
        <v>1896</v>
      </c>
      <c r="G906" s="24" t="s">
        <v>1014</v>
      </c>
      <c r="H906" s="25">
        <f t="shared" si="14"/>
        <v>0</v>
      </c>
    </row>
    <row r="907" spans="5:8" x14ac:dyDescent="0.25">
      <c r="E907" s="29"/>
      <c r="F907" s="23" t="s">
        <v>1897</v>
      </c>
      <c r="G907" s="24" t="s">
        <v>1014</v>
      </c>
      <c r="H907" s="25">
        <f t="shared" si="14"/>
        <v>0</v>
      </c>
    </row>
    <row r="908" spans="5:8" x14ac:dyDescent="0.25">
      <c r="E908" s="29"/>
      <c r="F908" s="23" t="s">
        <v>1898</v>
      </c>
      <c r="G908" s="24" t="s">
        <v>1014</v>
      </c>
      <c r="H908" s="25">
        <f t="shared" si="14"/>
        <v>0</v>
      </c>
    </row>
    <row r="909" spans="5:8" x14ac:dyDescent="0.25">
      <c r="E909" s="29"/>
      <c r="F909" s="23" t="s">
        <v>1899</v>
      </c>
      <c r="G909" s="24" t="s">
        <v>1014</v>
      </c>
      <c r="H909" s="25">
        <f t="shared" si="14"/>
        <v>0</v>
      </c>
    </row>
    <row r="910" spans="5:8" x14ac:dyDescent="0.25">
      <c r="E910" s="29"/>
      <c r="F910" s="42" t="s">
        <v>1900</v>
      </c>
      <c r="G910" s="24" t="s">
        <v>1014</v>
      </c>
      <c r="H910" s="25">
        <f t="shared" si="14"/>
        <v>0</v>
      </c>
    </row>
    <row r="911" spans="5:8" x14ac:dyDescent="0.25">
      <c r="E911" s="29"/>
      <c r="F911" s="27" t="s">
        <v>1901</v>
      </c>
      <c r="G911" s="24" t="s">
        <v>1014</v>
      </c>
      <c r="H911" s="25">
        <f t="shared" si="14"/>
        <v>0</v>
      </c>
    </row>
    <row r="912" spans="5:8" x14ac:dyDescent="0.25">
      <c r="E912" s="29"/>
      <c r="F912" s="23" t="s">
        <v>1902</v>
      </c>
      <c r="G912" s="24" t="s">
        <v>1014</v>
      </c>
      <c r="H912" s="25">
        <f t="shared" si="14"/>
        <v>0</v>
      </c>
    </row>
    <row r="913" spans="5:8" x14ac:dyDescent="0.25">
      <c r="E913" s="29"/>
      <c r="F913" s="27" t="s">
        <v>1903</v>
      </c>
      <c r="G913" s="24" t="s">
        <v>1014</v>
      </c>
      <c r="H913" s="25">
        <f t="shared" si="14"/>
        <v>0</v>
      </c>
    </row>
    <row r="914" spans="5:8" x14ac:dyDescent="0.25">
      <c r="E914" s="29"/>
      <c r="F914" s="23" t="s">
        <v>1904</v>
      </c>
      <c r="G914" s="24" t="s">
        <v>1010</v>
      </c>
      <c r="H914" s="25">
        <f t="shared" si="14"/>
        <v>0.1124</v>
      </c>
    </row>
    <row r="915" spans="5:8" x14ac:dyDescent="0.25">
      <c r="E915" s="29"/>
      <c r="F915" s="27" t="s">
        <v>1905</v>
      </c>
      <c r="G915" s="24" t="s">
        <v>1014</v>
      </c>
      <c r="H915" s="25">
        <f t="shared" si="14"/>
        <v>0</v>
      </c>
    </row>
    <row r="916" spans="5:8" x14ac:dyDescent="0.25">
      <c r="E916" s="29"/>
      <c r="F916" s="27" t="s">
        <v>1906</v>
      </c>
      <c r="G916" s="24" t="s">
        <v>1014</v>
      </c>
      <c r="H916" s="25">
        <f t="shared" si="14"/>
        <v>0</v>
      </c>
    </row>
    <row r="917" spans="5:8" x14ac:dyDescent="0.25">
      <c r="E917" s="29"/>
      <c r="F917" s="27" t="s">
        <v>1907</v>
      </c>
      <c r="G917" s="24" t="s">
        <v>1014</v>
      </c>
      <c r="H917" s="25">
        <f t="shared" si="14"/>
        <v>0</v>
      </c>
    </row>
    <row r="918" spans="5:8" x14ac:dyDescent="0.25">
      <c r="E918" s="29"/>
      <c r="F918" s="23" t="s">
        <v>1908</v>
      </c>
      <c r="G918" s="24" t="s">
        <v>1014</v>
      </c>
      <c r="H918" s="25">
        <f t="shared" si="14"/>
        <v>0</v>
      </c>
    </row>
    <row r="919" spans="5:8" x14ac:dyDescent="0.25">
      <c r="E919" s="29"/>
      <c r="F919" s="27" t="s">
        <v>1909</v>
      </c>
      <c r="G919" s="24" t="s">
        <v>1014</v>
      </c>
      <c r="H919" s="25">
        <f t="shared" si="14"/>
        <v>0</v>
      </c>
    </row>
    <row r="920" spans="5:8" x14ac:dyDescent="0.25">
      <c r="E920" s="29"/>
      <c r="F920" s="27" t="s">
        <v>1910</v>
      </c>
      <c r="G920" s="24" t="s">
        <v>1014</v>
      </c>
      <c r="H920" s="25">
        <f t="shared" si="14"/>
        <v>0</v>
      </c>
    </row>
    <row r="921" spans="5:8" x14ac:dyDescent="0.25">
      <c r="E921" s="29"/>
      <c r="F921" s="27" t="s">
        <v>1911</v>
      </c>
      <c r="G921" s="24" t="s">
        <v>1014</v>
      </c>
      <c r="H921" s="25">
        <f t="shared" si="14"/>
        <v>0</v>
      </c>
    </row>
    <row r="922" spans="5:8" x14ac:dyDescent="0.25">
      <c r="E922" s="29"/>
      <c r="F922" s="27" t="s">
        <v>1912</v>
      </c>
      <c r="G922" s="24" t="s">
        <v>1010</v>
      </c>
      <c r="H922" s="25">
        <f t="shared" si="14"/>
        <v>0.1124</v>
      </c>
    </row>
    <row r="923" spans="5:8" x14ac:dyDescent="0.25">
      <c r="E923" s="29"/>
      <c r="F923" s="27" t="s">
        <v>1913</v>
      </c>
      <c r="G923" s="24" t="s">
        <v>1014</v>
      </c>
      <c r="H923" s="25">
        <f t="shared" si="14"/>
        <v>0</v>
      </c>
    </row>
    <row r="924" spans="5:8" x14ac:dyDescent="0.25">
      <c r="E924" s="29"/>
      <c r="F924" s="27" t="s">
        <v>1914</v>
      </c>
      <c r="G924" s="24" t="s">
        <v>1014</v>
      </c>
      <c r="H924" s="25">
        <f t="shared" si="14"/>
        <v>0</v>
      </c>
    </row>
    <row r="925" spans="5:8" x14ac:dyDescent="0.25">
      <c r="E925" s="29"/>
      <c r="F925" s="27" t="s">
        <v>1915</v>
      </c>
      <c r="G925" s="24" t="s">
        <v>1014</v>
      </c>
      <c r="H925" s="25">
        <f t="shared" si="14"/>
        <v>0</v>
      </c>
    </row>
    <row r="926" spans="5:8" x14ac:dyDescent="0.25">
      <c r="E926" s="29"/>
      <c r="F926" s="27" t="s">
        <v>1916</v>
      </c>
      <c r="G926" s="24" t="s">
        <v>1014</v>
      </c>
      <c r="H926" s="25">
        <f t="shared" si="14"/>
        <v>0</v>
      </c>
    </row>
    <row r="927" spans="5:8" x14ac:dyDescent="0.25">
      <c r="E927" s="29"/>
      <c r="F927" s="27" t="s">
        <v>1917</v>
      </c>
      <c r="G927" s="24" t="s">
        <v>1014</v>
      </c>
      <c r="H927" s="25">
        <f t="shared" si="14"/>
        <v>0</v>
      </c>
    </row>
    <row r="928" spans="5:8" x14ac:dyDescent="0.25">
      <c r="E928" s="29"/>
      <c r="F928" s="42" t="s">
        <v>1918</v>
      </c>
      <c r="G928" s="24" t="s">
        <v>1014</v>
      </c>
      <c r="H928" s="25">
        <f t="shared" si="14"/>
        <v>0</v>
      </c>
    </row>
    <row r="929" spans="5:8" x14ac:dyDescent="0.25">
      <c r="E929" s="29"/>
      <c r="F929" s="43" t="s">
        <v>1919</v>
      </c>
      <c r="G929" s="24" t="s">
        <v>1014</v>
      </c>
      <c r="H929" s="25">
        <f t="shared" si="14"/>
        <v>0</v>
      </c>
    </row>
    <row r="930" spans="5:8" x14ac:dyDescent="0.25">
      <c r="E930" s="29"/>
      <c r="F930" s="23" t="s">
        <v>1920</v>
      </c>
      <c r="G930" s="24" t="s">
        <v>1014</v>
      </c>
      <c r="H930" s="25">
        <f t="shared" si="14"/>
        <v>0</v>
      </c>
    </row>
    <row r="931" spans="5:8" x14ac:dyDescent="0.25">
      <c r="E931" s="29"/>
      <c r="F931" s="23" t="s">
        <v>1921</v>
      </c>
      <c r="G931" s="24" t="s">
        <v>1014</v>
      </c>
      <c r="H931" s="25">
        <f t="shared" si="14"/>
        <v>0</v>
      </c>
    </row>
    <row r="932" spans="5:8" x14ac:dyDescent="0.25">
      <c r="E932" s="29"/>
      <c r="F932" s="27" t="s">
        <v>1922</v>
      </c>
      <c r="G932" s="24" t="s">
        <v>1014</v>
      </c>
      <c r="H932" s="25">
        <f t="shared" si="14"/>
        <v>0</v>
      </c>
    </row>
    <row r="933" spans="5:8" x14ac:dyDescent="0.25">
      <c r="E933" s="29"/>
      <c r="F933" s="23" t="s">
        <v>1923</v>
      </c>
      <c r="G933" s="24" t="s">
        <v>1014</v>
      </c>
      <c r="H933" s="25">
        <f t="shared" si="14"/>
        <v>0</v>
      </c>
    </row>
    <row r="934" spans="5:8" x14ac:dyDescent="0.25">
      <c r="E934" s="29"/>
      <c r="F934" s="27" t="s">
        <v>1924</v>
      </c>
      <c r="G934" s="24" t="s">
        <v>1014</v>
      </c>
      <c r="H934" s="25">
        <f t="shared" si="14"/>
        <v>0</v>
      </c>
    </row>
    <row r="935" spans="5:8" x14ac:dyDescent="0.25">
      <c r="E935" s="29"/>
      <c r="F935" s="27" t="s">
        <v>1925</v>
      </c>
      <c r="G935" s="24" t="s">
        <v>1014</v>
      </c>
      <c r="H935" s="25">
        <f t="shared" si="14"/>
        <v>0</v>
      </c>
    </row>
    <row r="936" spans="5:8" x14ac:dyDescent="0.25">
      <c r="E936" s="29"/>
      <c r="F936" s="23" t="s">
        <v>1926</v>
      </c>
      <c r="G936" s="24" t="s">
        <v>1014</v>
      </c>
      <c r="H936" s="25">
        <f t="shared" si="14"/>
        <v>0</v>
      </c>
    </row>
    <row r="937" spans="5:8" x14ac:dyDescent="0.25">
      <c r="E937" s="29"/>
      <c r="F937" s="23" t="s">
        <v>1927</v>
      </c>
      <c r="G937" s="24" t="s">
        <v>1014</v>
      </c>
      <c r="H937" s="25">
        <f t="shared" si="14"/>
        <v>0</v>
      </c>
    </row>
    <row r="938" spans="5:8" x14ac:dyDescent="0.25">
      <c r="E938" s="29"/>
      <c r="F938" s="23" t="s">
        <v>1928</v>
      </c>
      <c r="G938" s="24" t="s">
        <v>1014</v>
      </c>
      <c r="H938" s="25">
        <f t="shared" si="14"/>
        <v>0</v>
      </c>
    </row>
    <row r="939" spans="5:8" x14ac:dyDescent="0.25">
      <c r="E939" s="29"/>
      <c r="F939" s="23" t="s">
        <v>1929</v>
      </c>
      <c r="G939" s="24" t="s">
        <v>1014</v>
      </c>
      <c r="H939" s="25">
        <f t="shared" si="14"/>
        <v>0</v>
      </c>
    </row>
    <row r="940" spans="5:8" x14ac:dyDescent="0.25">
      <c r="E940" s="29"/>
      <c r="F940" s="23" t="s">
        <v>1930</v>
      </c>
      <c r="G940" s="24" t="s">
        <v>1014</v>
      </c>
      <c r="H940" s="25">
        <f t="shared" si="14"/>
        <v>0</v>
      </c>
    </row>
    <row r="941" spans="5:8" x14ac:dyDescent="0.25">
      <c r="E941" s="29"/>
      <c r="F941" s="37" t="s">
        <v>1931</v>
      </c>
      <c r="G941" s="24" t="s">
        <v>1014</v>
      </c>
      <c r="H941" s="25">
        <f t="shared" si="14"/>
        <v>0</v>
      </c>
    </row>
    <row r="942" spans="5:8" x14ac:dyDescent="0.25">
      <c r="E942" s="29"/>
      <c r="F942" s="23" t="s">
        <v>1932</v>
      </c>
      <c r="G942" s="24" t="s">
        <v>1014</v>
      </c>
      <c r="H942" s="25">
        <f t="shared" si="14"/>
        <v>0</v>
      </c>
    </row>
    <row r="943" spans="5:8" x14ac:dyDescent="0.25">
      <c r="E943" s="29"/>
      <c r="F943" s="23" t="s">
        <v>1933</v>
      </c>
      <c r="G943" s="24" t="s">
        <v>1014</v>
      </c>
      <c r="H943" s="25">
        <f t="shared" si="14"/>
        <v>0</v>
      </c>
    </row>
    <row r="944" spans="5:8" x14ac:dyDescent="0.25">
      <c r="E944" s="29"/>
      <c r="F944" s="27" t="s">
        <v>1934</v>
      </c>
      <c r="G944" s="24" t="s">
        <v>1014</v>
      </c>
      <c r="H944" s="25">
        <f t="shared" si="14"/>
        <v>0</v>
      </c>
    </row>
    <row r="945" spans="5:8" x14ac:dyDescent="0.25">
      <c r="E945" s="29"/>
      <c r="F945" s="27" t="s">
        <v>1935</v>
      </c>
      <c r="G945" s="24" t="s">
        <v>1014</v>
      </c>
      <c r="H945" s="25">
        <f t="shared" si="14"/>
        <v>0</v>
      </c>
    </row>
    <row r="946" spans="5:8" x14ac:dyDescent="0.25">
      <c r="E946" s="29"/>
      <c r="F946" s="27" t="s">
        <v>1936</v>
      </c>
      <c r="G946" s="24" t="s">
        <v>1014</v>
      </c>
      <c r="H946" s="25">
        <f t="shared" si="14"/>
        <v>0</v>
      </c>
    </row>
    <row r="947" spans="5:8" x14ac:dyDescent="0.25">
      <c r="E947" s="29"/>
      <c r="F947" s="23" t="s">
        <v>1937</v>
      </c>
      <c r="G947" s="24" t="s">
        <v>1014</v>
      </c>
      <c r="H947" s="25">
        <f t="shared" si="14"/>
        <v>0</v>
      </c>
    </row>
    <row r="948" spans="5:8" x14ac:dyDescent="0.25">
      <c r="E948" s="29"/>
      <c r="F948" s="27" t="s">
        <v>1938</v>
      </c>
      <c r="G948" s="24" t="s">
        <v>1014</v>
      </c>
      <c r="H948" s="25">
        <f t="shared" si="14"/>
        <v>0</v>
      </c>
    </row>
    <row r="949" spans="5:8" x14ac:dyDescent="0.25">
      <c r="E949" s="29"/>
      <c r="F949" s="27" t="s">
        <v>1939</v>
      </c>
      <c r="G949" s="24" t="s">
        <v>1014</v>
      </c>
      <c r="H949" s="25">
        <f t="shared" si="14"/>
        <v>0</v>
      </c>
    </row>
    <row r="950" spans="5:8" x14ac:dyDescent="0.25">
      <c r="E950" s="29"/>
      <c r="F950" s="23" t="s">
        <v>1940</v>
      </c>
      <c r="G950" s="24" t="s">
        <v>1014</v>
      </c>
      <c r="H950" s="25">
        <f t="shared" si="14"/>
        <v>0</v>
      </c>
    </row>
    <row r="951" spans="5:8" x14ac:dyDescent="0.25">
      <c r="E951" s="29"/>
      <c r="F951" s="37" t="s">
        <v>1941</v>
      </c>
      <c r="G951" s="24" t="s">
        <v>1014</v>
      </c>
      <c r="H951" s="25">
        <f t="shared" si="14"/>
        <v>0</v>
      </c>
    </row>
    <row r="952" spans="5:8" x14ac:dyDescent="0.25">
      <c r="E952" s="29"/>
      <c r="F952" s="27" t="s">
        <v>1942</v>
      </c>
      <c r="G952" s="24" t="s">
        <v>1014</v>
      </c>
      <c r="H952" s="25">
        <f t="shared" si="14"/>
        <v>0</v>
      </c>
    </row>
    <row r="953" spans="5:8" x14ac:dyDescent="0.25">
      <c r="E953" s="29"/>
      <c r="F953" s="23" t="s">
        <v>1943</v>
      </c>
      <c r="G953" s="24" t="s">
        <v>1014</v>
      </c>
      <c r="H953" s="25">
        <f t="shared" si="14"/>
        <v>0</v>
      </c>
    </row>
    <row r="954" spans="5:8" x14ac:dyDescent="0.25">
      <c r="E954" s="29"/>
      <c r="F954" s="37" t="s">
        <v>1944</v>
      </c>
      <c r="G954" s="24" t="s">
        <v>1014</v>
      </c>
      <c r="H954" s="25">
        <f t="shared" si="14"/>
        <v>0</v>
      </c>
    </row>
    <row r="955" spans="5:8" x14ac:dyDescent="0.25">
      <c r="E955" s="29"/>
      <c r="F955" s="23" t="s">
        <v>1945</v>
      </c>
      <c r="G955" s="24" t="s">
        <v>1014</v>
      </c>
      <c r="H955" s="25">
        <f t="shared" si="14"/>
        <v>0</v>
      </c>
    </row>
    <row r="956" spans="5:8" x14ac:dyDescent="0.25">
      <c r="E956" s="29"/>
      <c r="F956" s="23" t="s">
        <v>1946</v>
      </c>
      <c r="G956" s="24" t="s">
        <v>1014</v>
      </c>
      <c r="H956" s="25">
        <f t="shared" si="14"/>
        <v>0</v>
      </c>
    </row>
    <row r="957" spans="5:8" x14ac:dyDescent="0.25">
      <c r="E957" s="29"/>
      <c r="F957" s="23" t="s">
        <v>1947</v>
      </c>
      <c r="G957" s="24" t="s">
        <v>1014</v>
      </c>
      <c r="H957" s="25">
        <f t="shared" si="14"/>
        <v>0</v>
      </c>
    </row>
    <row r="958" spans="5:8" x14ac:dyDescent="0.25">
      <c r="E958" s="29"/>
      <c r="F958" s="23" t="s">
        <v>1948</v>
      </c>
      <c r="G958" s="24" t="s">
        <v>1014</v>
      </c>
      <c r="H958" s="25">
        <f t="shared" si="14"/>
        <v>0</v>
      </c>
    </row>
    <row r="959" spans="5:8" x14ac:dyDescent="0.25">
      <c r="E959" s="29"/>
      <c r="F959" s="27" t="s">
        <v>1949</v>
      </c>
      <c r="G959" s="24" t="s">
        <v>1014</v>
      </c>
      <c r="H959" s="25">
        <f t="shared" si="14"/>
        <v>0</v>
      </c>
    </row>
    <row r="960" spans="5:8" x14ac:dyDescent="0.25">
      <c r="E960" s="29"/>
      <c r="F960" s="23" t="s">
        <v>1950</v>
      </c>
      <c r="G960" s="24" t="s">
        <v>1014</v>
      </c>
      <c r="H960" s="25">
        <f t="shared" si="14"/>
        <v>0</v>
      </c>
    </row>
    <row r="961" spans="5:8" x14ac:dyDescent="0.25">
      <c r="E961" s="29"/>
      <c r="F961" s="23" t="s">
        <v>1951</v>
      </c>
      <c r="G961" s="24" t="s">
        <v>1014</v>
      </c>
      <c r="H961" s="25">
        <f t="shared" si="14"/>
        <v>0</v>
      </c>
    </row>
    <row r="962" spans="5:8" x14ac:dyDescent="0.25">
      <c r="E962" s="29"/>
      <c r="F962" s="23" t="s">
        <v>1952</v>
      </c>
      <c r="G962" s="24" t="s">
        <v>1014</v>
      </c>
      <c r="H962" s="25">
        <f t="shared" si="14"/>
        <v>0</v>
      </c>
    </row>
    <row r="963" spans="5:8" x14ac:dyDescent="0.25">
      <c r="E963" s="29"/>
      <c r="F963" s="27" t="s">
        <v>1953</v>
      </c>
      <c r="G963" s="24" t="s">
        <v>1014</v>
      </c>
      <c r="H963" s="25">
        <f t="shared" si="14"/>
        <v>0</v>
      </c>
    </row>
    <row r="964" spans="5:8" x14ac:dyDescent="0.25">
      <c r="E964" s="29"/>
      <c r="F964" s="23" t="s">
        <v>1954</v>
      </c>
      <c r="G964" s="24" t="s">
        <v>1014</v>
      </c>
      <c r="H964" s="25">
        <f t="shared" si="14"/>
        <v>0</v>
      </c>
    </row>
    <row r="965" spans="5:8" x14ac:dyDescent="0.25">
      <c r="E965" s="29"/>
      <c r="F965" s="27" t="s">
        <v>1955</v>
      </c>
      <c r="G965" s="24" t="s">
        <v>1014</v>
      </c>
      <c r="H965" s="25">
        <f t="shared" ref="H965:H1028" si="15">VLOOKUP(G965,$A$4:$B$28,2,FALSE)</f>
        <v>0</v>
      </c>
    </row>
    <row r="966" spans="5:8" x14ac:dyDescent="0.25">
      <c r="E966" s="29"/>
      <c r="F966" s="23" t="s">
        <v>1956</v>
      </c>
      <c r="G966" s="24" t="s">
        <v>1014</v>
      </c>
      <c r="H966" s="25">
        <f t="shared" si="15"/>
        <v>0</v>
      </c>
    </row>
    <row r="967" spans="5:8" x14ac:dyDescent="0.25">
      <c r="E967" s="29"/>
      <c r="F967" s="27" t="s">
        <v>1957</v>
      </c>
      <c r="G967" s="24" t="s">
        <v>1014</v>
      </c>
      <c r="H967" s="25">
        <f t="shared" si="15"/>
        <v>0</v>
      </c>
    </row>
    <row r="968" spans="5:8" x14ac:dyDescent="0.25">
      <c r="E968" s="29"/>
      <c r="F968" s="40" t="s">
        <v>1958</v>
      </c>
      <c r="G968" s="24" t="s">
        <v>1014</v>
      </c>
      <c r="H968" s="25">
        <f t="shared" si="15"/>
        <v>0</v>
      </c>
    </row>
    <row r="969" spans="5:8" x14ac:dyDescent="0.25">
      <c r="E969" s="29"/>
      <c r="F969" s="23" t="s">
        <v>1959</v>
      </c>
      <c r="G969" s="24" t="s">
        <v>1014</v>
      </c>
      <c r="H969" s="25">
        <f t="shared" si="15"/>
        <v>0</v>
      </c>
    </row>
    <row r="970" spans="5:8" x14ac:dyDescent="0.25">
      <c r="E970" s="29"/>
      <c r="F970" s="23" t="s">
        <v>1960</v>
      </c>
      <c r="G970" s="24" t="s">
        <v>1014</v>
      </c>
      <c r="H970" s="25">
        <f t="shared" si="15"/>
        <v>0</v>
      </c>
    </row>
    <row r="971" spans="5:8" x14ac:dyDescent="0.25">
      <c r="E971" s="29"/>
      <c r="F971" s="27" t="s">
        <v>1961</v>
      </c>
      <c r="G971" s="24" t="s">
        <v>1014</v>
      </c>
      <c r="H971" s="25">
        <f t="shared" si="15"/>
        <v>0</v>
      </c>
    </row>
    <row r="972" spans="5:8" x14ac:dyDescent="0.25">
      <c r="E972" s="29"/>
      <c r="F972" s="27" t="s">
        <v>1962</v>
      </c>
      <c r="G972" s="24" t="s">
        <v>1014</v>
      </c>
      <c r="H972" s="25">
        <f t="shared" si="15"/>
        <v>0</v>
      </c>
    </row>
    <row r="973" spans="5:8" x14ac:dyDescent="0.25">
      <c r="E973" s="29"/>
      <c r="F973" s="27" t="s">
        <v>1963</v>
      </c>
      <c r="G973" s="24" t="s">
        <v>1010</v>
      </c>
      <c r="H973" s="25">
        <f t="shared" si="15"/>
        <v>0.1124</v>
      </c>
    </row>
    <row r="974" spans="5:8" x14ac:dyDescent="0.25">
      <c r="E974" s="29"/>
      <c r="F974" s="23" t="s">
        <v>1964</v>
      </c>
      <c r="G974" s="24" t="s">
        <v>1014</v>
      </c>
      <c r="H974" s="25">
        <f t="shared" si="15"/>
        <v>0</v>
      </c>
    </row>
    <row r="975" spans="5:8" x14ac:dyDescent="0.25">
      <c r="E975" s="29"/>
      <c r="F975" s="27" t="s">
        <v>1965</v>
      </c>
      <c r="G975" s="24" t="s">
        <v>1014</v>
      </c>
      <c r="H975" s="25">
        <f t="shared" si="15"/>
        <v>0</v>
      </c>
    </row>
    <row r="976" spans="5:8" x14ac:dyDescent="0.25">
      <c r="E976" s="29"/>
      <c r="F976" s="23" t="s">
        <v>1966</v>
      </c>
      <c r="G976" s="24" t="s">
        <v>1010</v>
      </c>
      <c r="H976" s="25">
        <f t="shared" si="15"/>
        <v>0.1124</v>
      </c>
    </row>
    <row r="977" spans="5:8" x14ac:dyDescent="0.25">
      <c r="E977" s="29"/>
      <c r="F977" s="27" t="s">
        <v>1967</v>
      </c>
      <c r="G977" s="24" t="s">
        <v>1014</v>
      </c>
      <c r="H977" s="25">
        <f t="shared" si="15"/>
        <v>0</v>
      </c>
    </row>
    <row r="978" spans="5:8" x14ac:dyDescent="0.25">
      <c r="E978" s="29"/>
      <c r="F978" s="27" t="s">
        <v>1968</v>
      </c>
      <c r="G978" s="24" t="s">
        <v>1014</v>
      </c>
      <c r="H978" s="25">
        <f t="shared" si="15"/>
        <v>0</v>
      </c>
    </row>
    <row r="979" spans="5:8" x14ac:dyDescent="0.25">
      <c r="E979" s="29"/>
      <c r="F979" s="27" t="s">
        <v>1969</v>
      </c>
      <c r="G979" s="24" t="s">
        <v>1014</v>
      </c>
      <c r="H979" s="25">
        <f t="shared" si="15"/>
        <v>0</v>
      </c>
    </row>
    <row r="980" spans="5:8" x14ac:dyDescent="0.25">
      <c r="E980" s="29"/>
      <c r="F980" s="27" t="s">
        <v>1970</v>
      </c>
      <c r="G980" s="24" t="s">
        <v>1014</v>
      </c>
      <c r="H980" s="25">
        <f t="shared" si="15"/>
        <v>0</v>
      </c>
    </row>
    <row r="981" spans="5:8" x14ac:dyDescent="0.25">
      <c r="E981" s="29"/>
      <c r="F981" s="27" t="s">
        <v>1971</v>
      </c>
      <c r="G981" s="24" t="s">
        <v>1014</v>
      </c>
      <c r="H981" s="25">
        <f t="shared" si="15"/>
        <v>0</v>
      </c>
    </row>
    <row r="982" spans="5:8" x14ac:dyDescent="0.25">
      <c r="E982" s="29"/>
      <c r="F982" s="27" t="s">
        <v>1972</v>
      </c>
      <c r="G982" s="24" t="s">
        <v>1014</v>
      </c>
      <c r="H982" s="25">
        <f t="shared" si="15"/>
        <v>0</v>
      </c>
    </row>
    <row r="983" spans="5:8" x14ac:dyDescent="0.25">
      <c r="E983" s="29"/>
      <c r="F983" s="27" t="s">
        <v>1973</v>
      </c>
      <c r="G983" s="24" t="s">
        <v>1014</v>
      </c>
      <c r="H983" s="25">
        <f t="shared" si="15"/>
        <v>0</v>
      </c>
    </row>
    <row r="984" spans="5:8" x14ac:dyDescent="0.25">
      <c r="E984" s="29"/>
      <c r="F984" s="27" t="s">
        <v>1974</v>
      </c>
      <c r="G984" s="24" t="s">
        <v>1014</v>
      </c>
      <c r="H984" s="25">
        <f t="shared" si="15"/>
        <v>0</v>
      </c>
    </row>
    <row r="985" spans="5:8" x14ac:dyDescent="0.25">
      <c r="E985" s="29"/>
      <c r="F985" s="27" t="s">
        <v>1975</v>
      </c>
      <c r="G985" s="24" t="s">
        <v>1014</v>
      </c>
      <c r="H985" s="25">
        <f t="shared" si="15"/>
        <v>0</v>
      </c>
    </row>
    <row r="986" spans="5:8" x14ac:dyDescent="0.25">
      <c r="E986" s="29"/>
      <c r="F986" s="27" t="s">
        <v>1976</v>
      </c>
      <c r="G986" s="24" t="s">
        <v>1014</v>
      </c>
      <c r="H986" s="25">
        <f t="shared" si="15"/>
        <v>0</v>
      </c>
    </row>
    <row r="987" spans="5:8" x14ac:dyDescent="0.25">
      <c r="E987" s="29"/>
      <c r="F987" s="23" t="s">
        <v>1977</v>
      </c>
      <c r="G987" s="24" t="s">
        <v>1014</v>
      </c>
      <c r="H987" s="25">
        <f t="shared" si="15"/>
        <v>0</v>
      </c>
    </row>
    <row r="988" spans="5:8" x14ac:dyDescent="0.25">
      <c r="E988" s="29"/>
      <c r="F988" s="23" t="s">
        <v>1978</v>
      </c>
      <c r="G988" s="24" t="s">
        <v>1014</v>
      </c>
      <c r="H988" s="25">
        <f t="shared" si="15"/>
        <v>0</v>
      </c>
    </row>
    <row r="989" spans="5:8" x14ac:dyDescent="0.25">
      <c r="E989" s="29"/>
      <c r="F989" s="23" t="s">
        <v>1979</v>
      </c>
      <c r="G989" s="24" t="s">
        <v>1014</v>
      </c>
      <c r="H989" s="25">
        <f t="shared" si="15"/>
        <v>0</v>
      </c>
    </row>
    <row r="990" spans="5:8" x14ac:dyDescent="0.25">
      <c r="E990" s="29"/>
      <c r="F990" s="27" t="s">
        <v>1980</v>
      </c>
      <c r="G990" s="24" t="s">
        <v>1014</v>
      </c>
      <c r="H990" s="25">
        <f t="shared" si="15"/>
        <v>0</v>
      </c>
    </row>
    <row r="991" spans="5:8" x14ac:dyDescent="0.25">
      <c r="E991" s="29"/>
      <c r="F991" s="27" t="s">
        <v>1981</v>
      </c>
      <c r="G991" s="24" t="s">
        <v>1014</v>
      </c>
      <c r="H991" s="25">
        <f t="shared" si="15"/>
        <v>0</v>
      </c>
    </row>
    <row r="992" spans="5:8" x14ac:dyDescent="0.25">
      <c r="E992" s="29"/>
      <c r="F992" s="27" t="s">
        <v>1982</v>
      </c>
      <c r="G992" s="24" t="s">
        <v>1014</v>
      </c>
      <c r="H992" s="25">
        <f t="shared" si="15"/>
        <v>0</v>
      </c>
    </row>
    <row r="993" spans="5:8" x14ac:dyDescent="0.25">
      <c r="E993" s="29"/>
      <c r="F993" s="23" t="s">
        <v>1983</v>
      </c>
      <c r="G993" s="24" t="s">
        <v>1014</v>
      </c>
      <c r="H993" s="25">
        <f t="shared" si="15"/>
        <v>0</v>
      </c>
    </row>
    <row r="994" spans="5:8" x14ac:dyDescent="0.25">
      <c r="E994" s="29"/>
      <c r="F994" s="23" t="s">
        <v>1984</v>
      </c>
      <c r="G994" s="24" t="s">
        <v>1014</v>
      </c>
      <c r="H994" s="25">
        <f t="shared" si="15"/>
        <v>0</v>
      </c>
    </row>
    <row r="995" spans="5:8" x14ac:dyDescent="0.25">
      <c r="E995" s="29"/>
      <c r="F995" s="23" t="s">
        <v>1985</v>
      </c>
      <c r="G995" s="24" t="s">
        <v>1014</v>
      </c>
      <c r="H995" s="25">
        <f t="shared" si="15"/>
        <v>0</v>
      </c>
    </row>
    <row r="996" spans="5:8" x14ac:dyDescent="0.25">
      <c r="E996" s="29"/>
      <c r="F996" s="23" t="s">
        <v>1986</v>
      </c>
      <c r="G996" s="24" t="s">
        <v>1014</v>
      </c>
      <c r="H996" s="25">
        <f t="shared" si="15"/>
        <v>0</v>
      </c>
    </row>
    <row r="997" spans="5:8" x14ac:dyDescent="0.25">
      <c r="E997" s="29"/>
      <c r="F997" s="33" t="s">
        <v>1987</v>
      </c>
      <c r="G997" s="24" t="s">
        <v>1014</v>
      </c>
      <c r="H997" s="25">
        <f t="shared" si="15"/>
        <v>0</v>
      </c>
    </row>
    <row r="998" spans="5:8" x14ac:dyDescent="0.25">
      <c r="E998" s="29"/>
      <c r="F998" s="23" t="s">
        <v>1988</v>
      </c>
      <c r="G998" s="24" t="s">
        <v>1014</v>
      </c>
      <c r="H998" s="25">
        <f t="shared" si="15"/>
        <v>0</v>
      </c>
    </row>
    <row r="999" spans="5:8" x14ac:dyDescent="0.25">
      <c r="E999" s="29"/>
      <c r="F999" s="23" t="s">
        <v>1989</v>
      </c>
      <c r="G999" s="24" t="s">
        <v>1014</v>
      </c>
      <c r="H999" s="25">
        <f t="shared" si="15"/>
        <v>0</v>
      </c>
    </row>
    <row r="1000" spans="5:8" x14ac:dyDescent="0.25">
      <c r="E1000" s="29"/>
      <c r="F1000" s="27" t="s">
        <v>1990</v>
      </c>
      <c r="G1000" s="24" t="s">
        <v>1014</v>
      </c>
      <c r="H1000" s="25">
        <f t="shared" si="15"/>
        <v>0</v>
      </c>
    </row>
    <row r="1001" spans="5:8" x14ac:dyDescent="0.25">
      <c r="E1001" s="29"/>
      <c r="F1001" s="27" t="s">
        <v>1991</v>
      </c>
      <c r="G1001" s="24" t="s">
        <v>1014</v>
      </c>
      <c r="H1001" s="25">
        <f t="shared" si="15"/>
        <v>0</v>
      </c>
    </row>
    <row r="1002" spans="5:8" x14ac:dyDescent="0.25">
      <c r="E1002" s="29"/>
      <c r="F1002" s="27" t="s">
        <v>1992</v>
      </c>
      <c r="G1002" s="24" t="s">
        <v>1014</v>
      </c>
      <c r="H1002" s="25">
        <f t="shared" si="15"/>
        <v>0</v>
      </c>
    </row>
    <row r="1003" spans="5:8" x14ac:dyDescent="0.25">
      <c r="E1003" s="29"/>
      <c r="F1003" s="27" t="s">
        <v>1993</v>
      </c>
      <c r="G1003" s="24" t="s">
        <v>1014</v>
      </c>
      <c r="H1003" s="25">
        <f t="shared" si="15"/>
        <v>0</v>
      </c>
    </row>
    <row r="1004" spans="5:8" x14ac:dyDescent="0.25">
      <c r="E1004" s="29"/>
      <c r="F1004" s="27" t="s">
        <v>1994</v>
      </c>
      <c r="G1004" s="24" t="s">
        <v>1014</v>
      </c>
      <c r="H1004" s="25">
        <f t="shared" si="15"/>
        <v>0</v>
      </c>
    </row>
    <row r="1005" spans="5:8" x14ac:dyDescent="0.25">
      <c r="E1005" s="29"/>
      <c r="F1005" s="43" t="s">
        <v>1995</v>
      </c>
      <c r="G1005" s="24" t="s">
        <v>1014</v>
      </c>
      <c r="H1005" s="25">
        <f t="shared" si="15"/>
        <v>0</v>
      </c>
    </row>
    <row r="1006" spans="5:8" x14ac:dyDescent="0.25">
      <c r="E1006" s="29"/>
      <c r="F1006" s="23" t="s">
        <v>1996</v>
      </c>
      <c r="G1006" s="24" t="s">
        <v>1014</v>
      </c>
      <c r="H1006" s="25">
        <f t="shared" si="15"/>
        <v>0</v>
      </c>
    </row>
    <row r="1007" spans="5:8" x14ac:dyDescent="0.25">
      <c r="E1007" s="29"/>
      <c r="F1007" s="37" t="s">
        <v>1997</v>
      </c>
      <c r="G1007" s="24" t="s">
        <v>1014</v>
      </c>
      <c r="H1007" s="25">
        <f t="shared" si="15"/>
        <v>0</v>
      </c>
    </row>
    <row r="1008" spans="5:8" x14ac:dyDescent="0.25">
      <c r="E1008" s="29"/>
      <c r="F1008" s="27" t="s">
        <v>1998</v>
      </c>
      <c r="G1008" s="24" t="s">
        <v>1014</v>
      </c>
      <c r="H1008" s="25">
        <f t="shared" si="15"/>
        <v>0</v>
      </c>
    </row>
    <row r="1009" spans="5:8" x14ac:dyDescent="0.25">
      <c r="E1009" s="29"/>
      <c r="F1009" s="27" t="s">
        <v>1999</v>
      </c>
      <c r="G1009" s="24" t="s">
        <v>1014</v>
      </c>
      <c r="H1009" s="25">
        <f t="shared" si="15"/>
        <v>0</v>
      </c>
    </row>
    <row r="1010" spans="5:8" x14ac:dyDescent="0.25">
      <c r="E1010" s="29"/>
      <c r="F1010" s="23" t="s">
        <v>2000</v>
      </c>
      <c r="G1010" s="24" t="s">
        <v>1014</v>
      </c>
      <c r="H1010" s="25">
        <f t="shared" si="15"/>
        <v>0</v>
      </c>
    </row>
    <row r="1011" spans="5:8" x14ac:dyDescent="0.25">
      <c r="E1011" s="29"/>
      <c r="F1011" s="23" t="s">
        <v>2001</v>
      </c>
      <c r="G1011" s="24" t="s">
        <v>1014</v>
      </c>
      <c r="H1011" s="25">
        <f t="shared" si="15"/>
        <v>0</v>
      </c>
    </row>
    <row r="1012" spans="5:8" x14ac:dyDescent="0.25">
      <c r="E1012" s="29"/>
      <c r="F1012" s="23" t="s">
        <v>2002</v>
      </c>
      <c r="G1012" s="24" t="s">
        <v>1014</v>
      </c>
      <c r="H1012" s="25">
        <f t="shared" si="15"/>
        <v>0</v>
      </c>
    </row>
    <row r="1013" spans="5:8" x14ac:dyDescent="0.25">
      <c r="E1013" s="29"/>
      <c r="F1013" s="23" t="s">
        <v>2003</v>
      </c>
      <c r="G1013" s="24" t="s">
        <v>1014</v>
      </c>
      <c r="H1013" s="25">
        <f t="shared" si="15"/>
        <v>0</v>
      </c>
    </row>
    <row r="1014" spans="5:8" x14ac:dyDescent="0.25">
      <c r="E1014" s="29"/>
      <c r="F1014" s="23" t="s">
        <v>2004</v>
      </c>
      <c r="G1014" s="24" t="s">
        <v>1014</v>
      </c>
      <c r="H1014" s="25">
        <f t="shared" si="15"/>
        <v>0</v>
      </c>
    </row>
    <row r="1015" spans="5:8" x14ac:dyDescent="0.25">
      <c r="E1015" s="29"/>
      <c r="F1015" s="23" t="s">
        <v>2005</v>
      </c>
      <c r="G1015" s="24" t="s">
        <v>1014</v>
      </c>
      <c r="H1015" s="25">
        <f t="shared" si="15"/>
        <v>0</v>
      </c>
    </row>
    <row r="1016" spans="5:8" x14ac:dyDescent="0.25">
      <c r="E1016" s="29"/>
      <c r="F1016" s="37" t="s">
        <v>2006</v>
      </c>
      <c r="G1016" s="24" t="s">
        <v>1014</v>
      </c>
      <c r="H1016" s="25">
        <f t="shared" si="15"/>
        <v>0</v>
      </c>
    </row>
    <row r="1017" spans="5:8" x14ac:dyDescent="0.25">
      <c r="E1017" s="29"/>
      <c r="F1017" s="27" t="s">
        <v>2007</v>
      </c>
      <c r="G1017" s="24" t="s">
        <v>1014</v>
      </c>
      <c r="H1017" s="25">
        <f t="shared" si="15"/>
        <v>0</v>
      </c>
    </row>
    <row r="1018" spans="5:8" x14ac:dyDescent="0.25">
      <c r="E1018" s="29"/>
      <c r="F1018" s="23" t="s">
        <v>2008</v>
      </c>
      <c r="G1018" s="24" t="s">
        <v>1014</v>
      </c>
      <c r="H1018" s="25">
        <f t="shared" si="15"/>
        <v>0</v>
      </c>
    </row>
    <row r="1019" spans="5:8" x14ac:dyDescent="0.25">
      <c r="E1019" s="29"/>
      <c r="F1019" s="27" t="s">
        <v>2009</v>
      </c>
      <c r="G1019" s="24" t="s">
        <v>1014</v>
      </c>
      <c r="H1019" s="25">
        <f t="shared" si="15"/>
        <v>0</v>
      </c>
    </row>
    <row r="1020" spans="5:8" x14ac:dyDescent="0.25">
      <c r="E1020" s="29"/>
      <c r="F1020" s="27" t="s">
        <v>2010</v>
      </c>
      <c r="G1020" s="24" t="s">
        <v>1014</v>
      </c>
      <c r="H1020" s="25">
        <f t="shared" si="15"/>
        <v>0</v>
      </c>
    </row>
    <row r="1021" spans="5:8" x14ac:dyDescent="0.25">
      <c r="E1021" s="29"/>
      <c r="F1021" s="23" t="s">
        <v>2011</v>
      </c>
      <c r="G1021" s="24" t="s">
        <v>1014</v>
      </c>
      <c r="H1021" s="25">
        <f t="shared" si="15"/>
        <v>0</v>
      </c>
    </row>
    <row r="1022" spans="5:8" x14ac:dyDescent="0.25">
      <c r="E1022" s="29"/>
      <c r="F1022" s="23" t="s">
        <v>2012</v>
      </c>
      <c r="G1022" s="24" t="s">
        <v>1014</v>
      </c>
      <c r="H1022" s="25">
        <f t="shared" si="15"/>
        <v>0</v>
      </c>
    </row>
    <row r="1023" spans="5:8" x14ac:dyDescent="0.25">
      <c r="E1023" s="29"/>
      <c r="F1023" s="23" t="s">
        <v>2013</v>
      </c>
      <c r="G1023" s="24" t="s">
        <v>1014</v>
      </c>
      <c r="H1023" s="25">
        <f t="shared" si="15"/>
        <v>0</v>
      </c>
    </row>
    <row r="1024" spans="5:8" x14ac:dyDescent="0.25">
      <c r="E1024" s="29"/>
      <c r="F1024" s="37" t="s">
        <v>2014</v>
      </c>
      <c r="G1024" s="24" t="s">
        <v>1014</v>
      </c>
      <c r="H1024" s="25">
        <f t="shared" si="15"/>
        <v>0</v>
      </c>
    </row>
    <row r="1025" spans="5:8" x14ac:dyDescent="0.25">
      <c r="E1025" s="29"/>
      <c r="F1025" s="37" t="s">
        <v>2015</v>
      </c>
      <c r="G1025" s="24" t="s">
        <v>1014</v>
      </c>
      <c r="H1025" s="25">
        <f t="shared" si="15"/>
        <v>0</v>
      </c>
    </row>
    <row r="1026" spans="5:8" x14ac:dyDescent="0.25">
      <c r="E1026" s="29"/>
      <c r="F1026" s="23" t="s">
        <v>2016</v>
      </c>
      <c r="G1026" s="24" t="s">
        <v>1014</v>
      </c>
      <c r="H1026" s="25">
        <f t="shared" si="15"/>
        <v>0</v>
      </c>
    </row>
    <row r="1027" spans="5:8" x14ac:dyDescent="0.25">
      <c r="E1027" s="29"/>
      <c r="F1027" s="23" t="s">
        <v>2017</v>
      </c>
      <c r="G1027" s="24" t="s">
        <v>1014</v>
      </c>
      <c r="H1027" s="25">
        <f t="shared" si="15"/>
        <v>0</v>
      </c>
    </row>
    <row r="1028" spans="5:8" x14ac:dyDescent="0.25">
      <c r="E1028" s="29"/>
      <c r="F1028" s="23" t="s">
        <v>2018</v>
      </c>
      <c r="G1028" s="24" t="s">
        <v>1010</v>
      </c>
      <c r="H1028" s="25">
        <f t="shared" si="15"/>
        <v>0.1124</v>
      </c>
    </row>
    <row r="1029" spans="5:8" x14ac:dyDescent="0.25">
      <c r="E1029" s="29"/>
      <c r="F1029" s="23" t="s">
        <v>2019</v>
      </c>
      <c r="G1029" s="24" t="s">
        <v>1010</v>
      </c>
      <c r="H1029" s="25">
        <f t="shared" ref="H1029:H1092" si="16">VLOOKUP(G1029,$A$4:$B$28,2,FALSE)</f>
        <v>0.1124</v>
      </c>
    </row>
    <row r="1030" spans="5:8" x14ac:dyDescent="0.25">
      <c r="E1030" s="29"/>
      <c r="F1030" s="23" t="s">
        <v>2020</v>
      </c>
      <c r="G1030" s="24" t="s">
        <v>1014</v>
      </c>
      <c r="H1030" s="25">
        <f t="shared" si="16"/>
        <v>0</v>
      </c>
    </row>
    <row r="1031" spans="5:8" x14ac:dyDescent="0.25">
      <c r="E1031" s="29"/>
      <c r="F1031" s="27" t="s">
        <v>2021</v>
      </c>
      <c r="G1031" s="24" t="s">
        <v>1014</v>
      </c>
      <c r="H1031" s="25">
        <f t="shared" si="16"/>
        <v>0</v>
      </c>
    </row>
    <row r="1032" spans="5:8" x14ac:dyDescent="0.25">
      <c r="E1032" s="29"/>
      <c r="F1032" s="27" t="s">
        <v>2022</v>
      </c>
      <c r="G1032" s="24" t="s">
        <v>1014</v>
      </c>
      <c r="H1032" s="25">
        <f t="shared" si="16"/>
        <v>0</v>
      </c>
    </row>
    <row r="1033" spans="5:8" x14ac:dyDescent="0.25">
      <c r="E1033" s="29"/>
      <c r="F1033" s="27" t="s">
        <v>2023</v>
      </c>
      <c r="G1033" s="24" t="s">
        <v>1014</v>
      </c>
      <c r="H1033" s="25">
        <f t="shared" si="16"/>
        <v>0</v>
      </c>
    </row>
    <row r="1034" spans="5:8" x14ac:dyDescent="0.25">
      <c r="E1034" s="29"/>
      <c r="F1034" s="27" t="s">
        <v>2024</v>
      </c>
      <c r="G1034" s="24" t="s">
        <v>1014</v>
      </c>
      <c r="H1034" s="25">
        <f t="shared" si="16"/>
        <v>0</v>
      </c>
    </row>
    <row r="1035" spans="5:8" x14ac:dyDescent="0.25">
      <c r="E1035" s="29"/>
      <c r="F1035" s="23" t="s">
        <v>2025</v>
      </c>
      <c r="G1035" s="24" t="s">
        <v>1014</v>
      </c>
      <c r="H1035" s="25">
        <f t="shared" si="16"/>
        <v>0</v>
      </c>
    </row>
    <row r="1036" spans="5:8" x14ac:dyDescent="0.25">
      <c r="E1036" s="29"/>
      <c r="F1036" s="23" t="s">
        <v>2026</v>
      </c>
      <c r="G1036" s="24" t="s">
        <v>1014</v>
      </c>
      <c r="H1036" s="25">
        <f t="shared" si="16"/>
        <v>0</v>
      </c>
    </row>
    <row r="1037" spans="5:8" x14ac:dyDescent="0.25">
      <c r="E1037" s="29"/>
      <c r="F1037" s="27" t="s">
        <v>2027</v>
      </c>
      <c r="G1037" s="24" t="s">
        <v>1014</v>
      </c>
      <c r="H1037" s="25">
        <f t="shared" si="16"/>
        <v>0</v>
      </c>
    </row>
    <row r="1038" spans="5:8" x14ac:dyDescent="0.25">
      <c r="E1038" s="29"/>
      <c r="F1038" s="23" t="s">
        <v>2028</v>
      </c>
      <c r="G1038" s="24" t="s">
        <v>1014</v>
      </c>
      <c r="H1038" s="25">
        <f t="shared" si="16"/>
        <v>0</v>
      </c>
    </row>
    <row r="1039" spans="5:8" x14ac:dyDescent="0.25">
      <c r="E1039" s="29"/>
      <c r="F1039" s="27" t="s">
        <v>2029</v>
      </c>
      <c r="G1039" s="24" t="s">
        <v>1014</v>
      </c>
      <c r="H1039" s="25">
        <f t="shared" si="16"/>
        <v>0</v>
      </c>
    </row>
    <row r="1040" spans="5:8" x14ac:dyDescent="0.25">
      <c r="E1040" s="29"/>
      <c r="F1040" s="27" t="s">
        <v>2030</v>
      </c>
      <c r="G1040" s="24" t="s">
        <v>1014</v>
      </c>
      <c r="H1040" s="25">
        <f t="shared" si="16"/>
        <v>0</v>
      </c>
    </row>
    <row r="1041" spans="5:8" x14ac:dyDescent="0.25">
      <c r="E1041" s="29"/>
      <c r="F1041" s="27" t="s">
        <v>2031</v>
      </c>
      <c r="G1041" s="24" t="s">
        <v>1014</v>
      </c>
      <c r="H1041" s="25">
        <f t="shared" si="16"/>
        <v>0</v>
      </c>
    </row>
    <row r="1042" spans="5:8" x14ac:dyDescent="0.25">
      <c r="E1042" s="29"/>
      <c r="F1042" s="23" t="s">
        <v>2032</v>
      </c>
      <c r="G1042" s="24" t="s">
        <v>1014</v>
      </c>
      <c r="H1042" s="25">
        <f t="shared" si="16"/>
        <v>0</v>
      </c>
    </row>
    <row r="1043" spans="5:8" x14ac:dyDescent="0.25">
      <c r="E1043" s="29"/>
      <c r="F1043" s="27" t="s">
        <v>2033</v>
      </c>
      <c r="G1043" s="24" t="s">
        <v>1014</v>
      </c>
      <c r="H1043" s="25">
        <f t="shared" si="16"/>
        <v>0</v>
      </c>
    </row>
    <row r="1044" spans="5:8" x14ac:dyDescent="0.25">
      <c r="E1044" s="29"/>
      <c r="F1044" s="27" t="s">
        <v>2034</v>
      </c>
      <c r="G1044" s="24" t="s">
        <v>1014</v>
      </c>
      <c r="H1044" s="25">
        <f t="shared" si="16"/>
        <v>0</v>
      </c>
    </row>
    <row r="1045" spans="5:8" x14ac:dyDescent="0.25">
      <c r="E1045" s="29"/>
      <c r="F1045" s="27" t="s">
        <v>2035</v>
      </c>
      <c r="G1045" s="24" t="s">
        <v>1014</v>
      </c>
      <c r="H1045" s="25">
        <f t="shared" si="16"/>
        <v>0</v>
      </c>
    </row>
    <row r="1046" spans="5:8" x14ac:dyDescent="0.25">
      <c r="E1046" s="29"/>
      <c r="F1046" s="23" t="s">
        <v>2036</v>
      </c>
      <c r="G1046" s="24" t="s">
        <v>1014</v>
      </c>
      <c r="H1046" s="25">
        <f t="shared" si="16"/>
        <v>0</v>
      </c>
    </row>
    <row r="1047" spans="5:8" x14ac:dyDescent="0.25">
      <c r="E1047" s="29"/>
      <c r="F1047" s="23" t="s">
        <v>2037</v>
      </c>
      <c r="G1047" s="24" t="s">
        <v>1014</v>
      </c>
      <c r="H1047" s="25">
        <f t="shared" si="16"/>
        <v>0</v>
      </c>
    </row>
    <row r="1048" spans="5:8" x14ac:dyDescent="0.25">
      <c r="E1048" s="29"/>
      <c r="F1048" s="23" t="s">
        <v>2038</v>
      </c>
      <c r="G1048" s="24" t="s">
        <v>1014</v>
      </c>
      <c r="H1048" s="25">
        <f t="shared" si="16"/>
        <v>0</v>
      </c>
    </row>
    <row r="1049" spans="5:8" x14ac:dyDescent="0.25">
      <c r="E1049" s="29"/>
      <c r="F1049" s="23" t="s">
        <v>2039</v>
      </c>
      <c r="G1049" s="24" t="s">
        <v>1014</v>
      </c>
      <c r="H1049" s="25">
        <f t="shared" si="16"/>
        <v>0</v>
      </c>
    </row>
    <row r="1050" spans="5:8" x14ac:dyDescent="0.25">
      <c r="E1050" s="29"/>
      <c r="F1050" s="23" t="s">
        <v>2040</v>
      </c>
      <c r="G1050" s="24" t="s">
        <v>1014</v>
      </c>
      <c r="H1050" s="25">
        <f t="shared" si="16"/>
        <v>0</v>
      </c>
    </row>
    <row r="1051" spans="5:8" x14ac:dyDescent="0.25">
      <c r="E1051" s="29"/>
      <c r="F1051" s="23" t="s">
        <v>2041</v>
      </c>
      <c r="G1051" s="24" t="s">
        <v>1014</v>
      </c>
      <c r="H1051" s="25">
        <f t="shared" si="16"/>
        <v>0</v>
      </c>
    </row>
    <row r="1052" spans="5:8" x14ac:dyDescent="0.25">
      <c r="E1052" s="29"/>
      <c r="F1052" s="23" t="s">
        <v>2042</v>
      </c>
      <c r="G1052" s="24" t="s">
        <v>1014</v>
      </c>
      <c r="H1052" s="25">
        <f t="shared" si="16"/>
        <v>0</v>
      </c>
    </row>
    <row r="1053" spans="5:8" x14ac:dyDescent="0.25">
      <c r="E1053" s="29"/>
      <c r="F1053" s="27" t="s">
        <v>2043</v>
      </c>
      <c r="G1053" s="24" t="s">
        <v>1014</v>
      </c>
      <c r="H1053" s="25">
        <f t="shared" si="16"/>
        <v>0</v>
      </c>
    </row>
    <row r="1054" spans="5:8" x14ac:dyDescent="0.25">
      <c r="E1054" s="29"/>
      <c r="F1054" s="27" t="s">
        <v>2044</v>
      </c>
      <c r="G1054" s="24" t="s">
        <v>1014</v>
      </c>
      <c r="H1054" s="25">
        <f t="shared" si="16"/>
        <v>0</v>
      </c>
    </row>
    <row r="1055" spans="5:8" x14ac:dyDescent="0.25">
      <c r="E1055" s="29"/>
      <c r="F1055" s="27" t="s">
        <v>2045</v>
      </c>
      <c r="G1055" s="24" t="s">
        <v>1014</v>
      </c>
      <c r="H1055" s="25">
        <f t="shared" si="16"/>
        <v>0</v>
      </c>
    </row>
    <row r="1056" spans="5:8" x14ac:dyDescent="0.25">
      <c r="E1056" s="29"/>
      <c r="F1056" s="23" t="s">
        <v>2046</v>
      </c>
      <c r="G1056" s="24" t="s">
        <v>1014</v>
      </c>
      <c r="H1056" s="25">
        <f t="shared" si="16"/>
        <v>0</v>
      </c>
    </row>
    <row r="1057" spans="5:8" x14ac:dyDescent="0.25">
      <c r="E1057" s="29"/>
      <c r="F1057" s="23" t="s">
        <v>2047</v>
      </c>
      <c r="G1057" s="24" t="s">
        <v>1014</v>
      </c>
      <c r="H1057" s="25">
        <f t="shared" si="16"/>
        <v>0</v>
      </c>
    </row>
    <row r="1058" spans="5:8" x14ac:dyDescent="0.25">
      <c r="E1058" s="29"/>
      <c r="F1058" s="23" t="s">
        <v>2048</v>
      </c>
      <c r="G1058" s="24" t="s">
        <v>1014</v>
      </c>
      <c r="H1058" s="25">
        <f t="shared" si="16"/>
        <v>0</v>
      </c>
    </row>
    <row r="1059" spans="5:8" x14ac:dyDescent="0.25">
      <c r="E1059" s="29"/>
      <c r="F1059" s="23" t="s">
        <v>2049</v>
      </c>
      <c r="G1059" s="24" t="s">
        <v>1014</v>
      </c>
      <c r="H1059" s="25">
        <f t="shared" si="16"/>
        <v>0</v>
      </c>
    </row>
    <row r="1060" spans="5:8" x14ac:dyDescent="0.25">
      <c r="E1060" s="29"/>
      <c r="F1060" s="27" t="s">
        <v>2050</v>
      </c>
      <c r="G1060" s="24" t="s">
        <v>1014</v>
      </c>
      <c r="H1060" s="25">
        <f t="shared" si="16"/>
        <v>0</v>
      </c>
    </row>
    <row r="1061" spans="5:8" x14ac:dyDescent="0.25">
      <c r="E1061" s="29"/>
      <c r="F1061" s="23" t="s">
        <v>2051</v>
      </c>
      <c r="G1061" s="24" t="s">
        <v>1014</v>
      </c>
      <c r="H1061" s="25">
        <f t="shared" si="16"/>
        <v>0</v>
      </c>
    </row>
    <row r="1062" spans="5:8" x14ac:dyDescent="0.25">
      <c r="E1062" s="29"/>
      <c r="F1062" s="23" t="s">
        <v>2052</v>
      </c>
      <c r="G1062" s="24" t="s">
        <v>1014</v>
      </c>
      <c r="H1062" s="25">
        <f t="shared" si="16"/>
        <v>0</v>
      </c>
    </row>
    <row r="1063" spans="5:8" x14ac:dyDescent="0.25">
      <c r="E1063" s="29"/>
      <c r="F1063" s="27" t="s">
        <v>2053</v>
      </c>
      <c r="G1063" s="24" t="s">
        <v>1014</v>
      </c>
      <c r="H1063" s="25">
        <f t="shared" si="16"/>
        <v>0</v>
      </c>
    </row>
    <row r="1064" spans="5:8" x14ac:dyDescent="0.25">
      <c r="E1064" s="29"/>
      <c r="F1064" s="27" t="s">
        <v>2054</v>
      </c>
      <c r="G1064" s="24" t="s">
        <v>1014</v>
      </c>
      <c r="H1064" s="25">
        <f t="shared" si="16"/>
        <v>0</v>
      </c>
    </row>
    <row r="1065" spans="5:8" x14ac:dyDescent="0.25">
      <c r="E1065" s="29"/>
      <c r="F1065" s="27" t="s">
        <v>2055</v>
      </c>
      <c r="G1065" s="24" t="s">
        <v>1014</v>
      </c>
      <c r="H1065" s="25">
        <f t="shared" si="16"/>
        <v>0</v>
      </c>
    </row>
    <row r="1066" spans="5:8" x14ac:dyDescent="0.25">
      <c r="E1066" s="29"/>
      <c r="F1066" s="27" t="s">
        <v>2056</v>
      </c>
      <c r="G1066" s="24" t="s">
        <v>1014</v>
      </c>
      <c r="H1066" s="25">
        <f t="shared" si="16"/>
        <v>0</v>
      </c>
    </row>
    <row r="1067" spans="5:8" x14ac:dyDescent="0.25">
      <c r="E1067" s="29"/>
      <c r="F1067" s="23" t="s">
        <v>2057</v>
      </c>
      <c r="G1067" s="24" t="s">
        <v>1014</v>
      </c>
      <c r="H1067" s="25">
        <f t="shared" si="16"/>
        <v>0</v>
      </c>
    </row>
    <row r="1068" spans="5:8" x14ac:dyDescent="0.25">
      <c r="E1068" s="29"/>
      <c r="F1068" s="27" t="s">
        <v>2058</v>
      </c>
      <c r="G1068" s="24" t="s">
        <v>1014</v>
      </c>
      <c r="H1068" s="25">
        <f t="shared" si="16"/>
        <v>0</v>
      </c>
    </row>
    <row r="1069" spans="5:8" x14ac:dyDescent="0.25">
      <c r="E1069" s="29"/>
      <c r="F1069" s="27" t="s">
        <v>2059</v>
      </c>
      <c r="G1069" s="24" t="s">
        <v>1014</v>
      </c>
      <c r="H1069" s="25">
        <f t="shared" si="16"/>
        <v>0</v>
      </c>
    </row>
    <row r="1070" spans="5:8" x14ac:dyDescent="0.25">
      <c r="E1070" s="29"/>
      <c r="F1070" s="43" t="s">
        <v>2060</v>
      </c>
      <c r="G1070" s="24" t="s">
        <v>1014</v>
      </c>
      <c r="H1070" s="25">
        <f t="shared" si="16"/>
        <v>0</v>
      </c>
    </row>
    <row r="1071" spans="5:8" x14ac:dyDescent="0.25">
      <c r="E1071" s="29"/>
      <c r="F1071" s="23" t="s">
        <v>2061</v>
      </c>
      <c r="G1071" s="24" t="s">
        <v>1014</v>
      </c>
      <c r="H1071" s="25">
        <f t="shared" si="16"/>
        <v>0</v>
      </c>
    </row>
    <row r="1072" spans="5:8" x14ac:dyDescent="0.25">
      <c r="E1072" s="29"/>
      <c r="F1072" s="35" t="s">
        <v>2062</v>
      </c>
      <c r="G1072" s="24" t="s">
        <v>1014</v>
      </c>
      <c r="H1072" s="25">
        <f t="shared" si="16"/>
        <v>0</v>
      </c>
    </row>
    <row r="1073" spans="5:8" x14ac:dyDescent="0.25">
      <c r="E1073" s="29"/>
      <c r="F1073" s="23" t="s">
        <v>2063</v>
      </c>
      <c r="G1073" s="24" t="s">
        <v>1014</v>
      </c>
      <c r="H1073" s="25">
        <f t="shared" si="16"/>
        <v>0</v>
      </c>
    </row>
    <row r="1074" spans="5:8" x14ac:dyDescent="0.25">
      <c r="E1074" s="29"/>
      <c r="F1074" s="23" t="s">
        <v>2064</v>
      </c>
      <c r="G1074" s="24" t="s">
        <v>1014</v>
      </c>
      <c r="H1074" s="25">
        <f t="shared" si="16"/>
        <v>0</v>
      </c>
    </row>
    <row r="1075" spans="5:8" x14ac:dyDescent="0.25">
      <c r="E1075" s="29"/>
      <c r="F1075" s="27" t="s">
        <v>2065</v>
      </c>
      <c r="G1075" s="24" t="s">
        <v>1014</v>
      </c>
      <c r="H1075" s="25">
        <f t="shared" si="16"/>
        <v>0</v>
      </c>
    </row>
    <row r="1076" spans="5:8" x14ac:dyDescent="0.25">
      <c r="E1076" s="29"/>
      <c r="F1076" s="23" t="s">
        <v>2066</v>
      </c>
      <c r="G1076" s="24" t="s">
        <v>1014</v>
      </c>
      <c r="H1076" s="25">
        <f t="shared" si="16"/>
        <v>0</v>
      </c>
    </row>
    <row r="1077" spans="5:8" x14ac:dyDescent="0.25">
      <c r="E1077" s="29"/>
      <c r="F1077" s="39" t="s">
        <v>2067</v>
      </c>
      <c r="G1077" s="24" t="s">
        <v>1014</v>
      </c>
      <c r="H1077" s="25">
        <f t="shared" si="16"/>
        <v>0</v>
      </c>
    </row>
    <row r="1078" spans="5:8" x14ac:dyDescent="0.25">
      <c r="E1078" s="29"/>
      <c r="F1078" s="23" t="s">
        <v>2068</v>
      </c>
      <c r="G1078" s="24" t="s">
        <v>1014</v>
      </c>
      <c r="H1078" s="25">
        <f t="shared" si="16"/>
        <v>0</v>
      </c>
    </row>
    <row r="1079" spans="5:8" x14ac:dyDescent="0.25">
      <c r="E1079" s="29"/>
      <c r="F1079" s="23" t="s">
        <v>2069</v>
      </c>
      <c r="G1079" s="24" t="s">
        <v>1014</v>
      </c>
      <c r="H1079" s="25">
        <f t="shared" si="16"/>
        <v>0</v>
      </c>
    </row>
    <row r="1080" spans="5:8" x14ac:dyDescent="0.25">
      <c r="E1080" s="29"/>
      <c r="F1080" s="23" t="s">
        <v>2070</v>
      </c>
      <c r="G1080" s="24" t="s">
        <v>1014</v>
      </c>
      <c r="H1080" s="25">
        <f t="shared" si="16"/>
        <v>0</v>
      </c>
    </row>
    <row r="1081" spans="5:8" x14ac:dyDescent="0.25">
      <c r="E1081" s="29"/>
      <c r="F1081" s="23" t="s">
        <v>2071</v>
      </c>
      <c r="G1081" s="24" t="s">
        <v>1014</v>
      </c>
      <c r="H1081" s="25">
        <f t="shared" si="16"/>
        <v>0</v>
      </c>
    </row>
    <row r="1082" spans="5:8" x14ac:dyDescent="0.25">
      <c r="E1082" s="29"/>
      <c r="F1082" s="23" t="s">
        <v>2072</v>
      </c>
      <c r="G1082" s="24" t="s">
        <v>1014</v>
      </c>
      <c r="H1082" s="25">
        <f t="shared" si="16"/>
        <v>0</v>
      </c>
    </row>
    <row r="1083" spans="5:8" x14ac:dyDescent="0.25">
      <c r="E1083" s="29"/>
      <c r="F1083" s="23" t="s">
        <v>2073</v>
      </c>
      <c r="G1083" s="24" t="s">
        <v>1014</v>
      </c>
      <c r="H1083" s="25">
        <f t="shared" si="16"/>
        <v>0</v>
      </c>
    </row>
    <row r="1084" spans="5:8" x14ac:dyDescent="0.25">
      <c r="E1084" s="29"/>
      <c r="F1084" s="27" t="s">
        <v>2074</v>
      </c>
      <c r="G1084" s="24" t="s">
        <v>1014</v>
      </c>
      <c r="H1084" s="25">
        <f t="shared" si="16"/>
        <v>0</v>
      </c>
    </row>
    <row r="1085" spans="5:8" x14ac:dyDescent="0.25">
      <c r="E1085" s="29"/>
      <c r="F1085" s="27" t="s">
        <v>2075</v>
      </c>
      <c r="G1085" s="24" t="s">
        <v>1014</v>
      </c>
      <c r="H1085" s="25">
        <f t="shared" si="16"/>
        <v>0</v>
      </c>
    </row>
    <row r="1086" spans="5:8" x14ac:dyDescent="0.25">
      <c r="E1086" s="29"/>
      <c r="F1086" s="23" t="s">
        <v>2076</v>
      </c>
      <c r="G1086" s="24" t="s">
        <v>1014</v>
      </c>
      <c r="H1086" s="25">
        <f t="shared" si="16"/>
        <v>0</v>
      </c>
    </row>
    <row r="1087" spans="5:8" x14ac:dyDescent="0.25">
      <c r="E1087" s="29"/>
      <c r="F1087" s="23" t="s">
        <v>2077</v>
      </c>
      <c r="G1087" s="24" t="s">
        <v>1014</v>
      </c>
      <c r="H1087" s="25">
        <f t="shared" si="16"/>
        <v>0</v>
      </c>
    </row>
    <row r="1088" spans="5:8" x14ac:dyDescent="0.25">
      <c r="E1088" s="29"/>
      <c r="F1088" s="23" t="s">
        <v>2078</v>
      </c>
      <c r="G1088" s="24" t="s">
        <v>1014</v>
      </c>
      <c r="H1088" s="25">
        <f t="shared" si="16"/>
        <v>0</v>
      </c>
    </row>
    <row r="1089" spans="5:8" x14ac:dyDescent="0.25">
      <c r="E1089" s="29"/>
      <c r="F1089" s="27" t="s">
        <v>2079</v>
      </c>
      <c r="G1089" s="24" t="s">
        <v>1014</v>
      </c>
      <c r="H1089" s="25">
        <f t="shared" si="16"/>
        <v>0</v>
      </c>
    </row>
    <row r="1090" spans="5:8" x14ac:dyDescent="0.25">
      <c r="E1090" s="29"/>
      <c r="F1090" s="23" t="s">
        <v>2080</v>
      </c>
      <c r="G1090" s="24" t="s">
        <v>1014</v>
      </c>
      <c r="H1090" s="25">
        <f t="shared" si="16"/>
        <v>0</v>
      </c>
    </row>
    <row r="1091" spans="5:8" x14ac:dyDescent="0.25">
      <c r="E1091" s="29"/>
      <c r="F1091" s="23" t="s">
        <v>2081</v>
      </c>
      <c r="G1091" s="24" t="s">
        <v>1014</v>
      </c>
      <c r="H1091" s="25">
        <f t="shared" si="16"/>
        <v>0</v>
      </c>
    </row>
    <row r="1092" spans="5:8" x14ac:dyDescent="0.25">
      <c r="E1092" s="29"/>
      <c r="F1092" s="23" t="s">
        <v>2082</v>
      </c>
      <c r="G1092" s="24" t="s">
        <v>1014</v>
      </c>
      <c r="H1092" s="25">
        <f t="shared" si="16"/>
        <v>0</v>
      </c>
    </row>
    <row r="1093" spans="5:8" x14ac:dyDescent="0.25">
      <c r="E1093" s="29"/>
      <c r="F1093" s="27" t="s">
        <v>2083</v>
      </c>
      <c r="G1093" s="24" t="s">
        <v>1014</v>
      </c>
      <c r="H1093" s="25">
        <f t="shared" ref="H1093:H1156" si="17">VLOOKUP(G1093,$A$4:$B$28,2,FALSE)</f>
        <v>0</v>
      </c>
    </row>
    <row r="1094" spans="5:8" x14ac:dyDescent="0.25">
      <c r="E1094" s="29"/>
      <c r="F1094" s="23" t="s">
        <v>2084</v>
      </c>
      <c r="G1094" s="24" t="s">
        <v>1014</v>
      </c>
      <c r="H1094" s="25">
        <f t="shared" si="17"/>
        <v>0</v>
      </c>
    </row>
    <row r="1095" spans="5:8" x14ac:dyDescent="0.25">
      <c r="E1095" s="29"/>
      <c r="F1095" s="23" t="s">
        <v>2085</v>
      </c>
      <c r="G1095" s="24" t="s">
        <v>1014</v>
      </c>
      <c r="H1095" s="25">
        <f t="shared" si="17"/>
        <v>0</v>
      </c>
    </row>
    <row r="1096" spans="5:8" x14ac:dyDescent="0.25">
      <c r="E1096" s="29"/>
      <c r="F1096" s="23" t="s">
        <v>2086</v>
      </c>
      <c r="G1096" s="24" t="s">
        <v>1014</v>
      </c>
      <c r="H1096" s="25">
        <f t="shared" si="17"/>
        <v>0</v>
      </c>
    </row>
    <row r="1097" spans="5:8" x14ac:dyDescent="0.25">
      <c r="E1097" s="29"/>
      <c r="F1097" s="23" t="s">
        <v>2087</v>
      </c>
      <c r="G1097" s="24" t="s">
        <v>1014</v>
      </c>
      <c r="H1097" s="25">
        <f t="shared" si="17"/>
        <v>0</v>
      </c>
    </row>
    <row r="1098" spans="5:8" x14ac:dyDescent="0.25">
      <c r="E1098" s="29"/>
      <c r="F1098" s="23" t="s">
        <v>2088</v>
      </c>
      <c r="G1098" s="24" t="s">
        <v>1014</v>
      </c>
      <c r="H1098" s="25">
        <f t="shared" si="17"/>
        <v>0</v>
      </c>
    </row>
    <row r="1099" spans="5:8" x14ac:dyDescent="0.25">
      <c r="E1099" s="29"/>
      <c r="F1099" s="27" t="s">
        <v>2089</v>
      </c>
      <c r="G1099" s="24" t="s">
        <v>1014</v>
      </c>
      <c r="H1099" s="25">
        <f t="shared" si="17"/>
        <v>0</v>
      </c>
    </row>
    <row r="1100" spans="5:8" x14ac:dyDescent="0.25">
      <c r="E1100" s="29"/>
      <c r="F1100" s="23" t="s">
        <v>2090</v>
      </c>
      <c r="G1100" s="24" t="s">
        <v>1014</v>
      </c>
      <c r="H1100" s="25">
        <f t="shared" si="17"/>
        <v>0</v>
      </c>
    </row>
    <row r="1101" spans="5:8" x14ac:dyDescent="0.25">
      <c r="E1101" s="29"/>
      <c r="F1101" s="35" t="s">
        <v>2091</v>
      </c>
      <c r="G1101" s="24" t="s">
        <v>1014</v>
      </c>
      <c r="H1101" s="25">
        <f t="shared" si="17"/>
        <v>0</v>
      </c>
    </row>
    <row r="1102" spans="5:8" x14ac:dyDescent="0.25">
      <c r="E1102" s="29"/>
      <c r="F1102" s="23" t="s">
        <v>2092</v>
      </c>
      <c r="G1102" s="24" t="s">
        <v>1014</v>
      </c>
      <c r="H1102" s="25">
        <f t="shared" si="17"/>
        <v>0</v>
      </c>
    </row>
    <row r="1103" spans="5:8" x14ac:dyDescent="0.25">
      <c r="E1103" s="29"/>
      <c r="F1103" s="23" t="s">
        <v>2093</v>
      </c>
      <c r="G1103" s="24" t="s">
        <v>1010</v>
      </c>
      <c r="H1103" s="25">
        <f t="shared" si="17"/>
        <v>0.1124</v>
      </c>
    </row>
    <row r="1104" spans="5:8" x14ac:dyDescent="0.25">
      <c r="E1104" s="29"/>
      <c r="F1104" s="23" t="s">
        <v>2094</v>
      </c>
      <c r="G1104" s="24" t="s">
        <v>1012</v>
      </c>
      <c r="H1104" s="25">
        <f t="shared" si="17"/>
        <v>0.1119</v>
      </c>
    </row>
    <row r="1105" spans="5:8" x14ac:dyDescent="0.25">
      <c r="E1105" s="29"/>
      <c r="F1105" s="23" t="s">
        <v>2095</v>
      </c>
      <c r="G1105" s="24" t="s">
        <v>1012</v>
      </c>
      <c r="H1105" s="25">
        <f t="shared" si="17"/>
        <v>0.1119</v>
      </c>
    </row>
    <row r="1106" spans="5:8" x14ac:dyDescent="0.25">
      <c r="E1106" s="29"/>
      <c r="F1106" s="23" t="s">
        <v>2096</v>
      </c>
      <c r="G1106" s="24" t="s">
        <v>1010</v>
      </c>
      <c r="H1106" s="25">
        <f t="shared" si="17"/>
        <v>0.1124</v>
      </c>
    </row>
    <row r="1107" spans="5:8" x14ac:dyDescent="0.25">
      <c r="E1107" s="29"/>
      <c r="F1107" s="23" t="s">
        <v>2097</v>
      </c>
      <c r="G1107" s="24" t="s">
        <v>1014</v>
      </c>
      <c r="H1107" s="25">
        <f t="shared" si="17"/>
        <v>0</v>
      </c>
    </row>
    <row r="1108" spans="5:8" x14ac:dyDescent="0.25">
      <c r="E1108" s="29"/>
      <c r="F1108" s="23" t="s">
        <v>2098</v>
      </c>
      <c r="G1108" s="24" t="s">
        <v>988</v>
      </c>
      <c r="H1108" s="25">
        <f t="shared" si="17"/>
        <v>0.1128</v>
      </c>
    </row>
    <row r="1109" spans="5:8" x14ac:dyDescent="0.25">
      <c r="E1109" s="29"/>
      <c r="F1109" s="23" t="s">
        <v>2099</v>
      </c>
      <c r="G1109" s="24" t="s">
        <v>988</v>
      </c>
      <c r="H1109" s="25">
        <f t="shared" si="17"/>
        <v>0.1128</v>
      </c>
    </row>
    <row r="1110" spans="5:8" x14ac:dyDescent="0.25">
      <c r="E1110" s="29"/>
      <c r="F1110" s="26" t="s">
        <v>2100</v>
      </c>
      <c r="G1110" s="24" t="s">
        <v>1012</v>
      </c>
      <c r="H1110" s="25">
        <f t="shared" si="17"/>
        <v>0.1119</v>
      </c>
    </row>
    <row r="1111" spans="5:8" x14ac:dyDescent="0.25">
      <c r="E1111" s="29"/>
      <c r="F1111" s="23" t="s">
        <v>2101</v>
      </c>
      <c r="G1111" s="24" t="s">
        <v>1012</v>
      </c>
      <c r="H1111" s="25">
        <f t="shared" si="17"/>
        <v>0.1119</v>
      </c>
    </row>
    <row r="1112" spans="5:8" x14ac:dyDescent="0.25">
      <c r="E1112" s="29"/>
      <c r="F1112" s="23" t="s">
        <v>2102</v>
      </c>
      <c r="G1112" s="24" t="s">
        <v>1012</v>
      </c>
      <c r="H1112" s="25">
        <f t="shared" si="17"/>
        <v>0.1119</v>
      </c>
    </row>
    <row r="1113" spans="5:8" x14ac:dyDescent="0.25">
      <c r="E1113" s="29"/>
      <c r="F1113" s="23" t="s">
        <v>2103</v>
      </c>
      <c r="G1113" s="24" t="s">
        <v>1012</v>
      </c>
      <c r="H1113" s="25">
        <f t="shared" si="17"/>
        <v>0.1119</v>
      </c>
    </row>
    <row r="1114" spans="5:8" x14ac:dyDescent="0.25">
      <c r="E1114" s="29"/>
      <c r="F1114" s="23" t="s">
        <v>2104</v>
      </c>
      <c r="G1114" s="24" t="s">
        <v>1012</v>
      </c>
      <c r="H1114" s="25">
        <f t="shared" si="17"/>
        <v>0.1119</v>
      </c>
    </row>
    <row r="1115" spans="5:8" x14ac:dyDescent="0.25">
      <c r="E1115" s="29"/>
      <c r="F1115" s="23" t="s">
        <v>2105</v>
      </c>
      <c r="G1115" s="24" t="s">
        <v>988</v>
      </c>
      <c r="H1115" s="25">
        <f t="shared" si="17"/>
        <v>0.1128</v>
      </c>
    </row>
    <row r="1116" spans="5:8" x14ac:dyDescent="0.25">
      <c r="E1116" s="29"/>
      <c r="F1116" s="23" t="s">
        <v>2106</v>
      </c>
      <c r="G1116" s="24" t="s">
        <v>1012</v>
      </c>
      <c r="H1116" s="25">
        <f t="shared" si="17"/>
        <v>0.1119</v>
      </c>
    </row>
    <row r="1117" spans="5:8" x14ac:dyDescent="0.25">
      <c r="E1117" s="29"/>
      <c r="F1117" s="27" t="s">
        <v>2107</v>
      </c>
      <c r="G1117" s="24" t="s">
        <v>1012</v>
      </c>
      <c r="H1117" s="25">
        <f t="shared" si="17"/>
        <v>0.1119</v>
      </c>
    </row>
    <row r="1118" spans="5:8" x14ac:dyDescent="0.25">
      <c r="E1118" s="29"/>
      <c r="F1118" s="23" t="s">
        <v>2108</v>
      </c>
      <c r="G1118" s="24" t="s">
        <v>976</v>
      </c>
      <c r="H1118" s="25">
        <f t="shared" si="17"/>
        <v>8.4599999999999995E-2</v>
      </c>
    </row>
    <row r="1119" spans="5:8" x14ac:dyDescent="0.25">
      <c r="E1119" s="29"/>
      <c r="F1119" s="23" t="s">
        <v>2109</v>
      </c>
      <c r="G1119" s="24" t="s">
        <v>1366</v>
      </c>
      <c r="H1119" s="25">
        <f t="shared" si="17"/>
        <v>1</v>
      </c>
    </row>
    <row r="1120" spans="5:8" x14ac:dyDescent="0.25">
      <c r="E1120" s="29"/>
      <c r="F1120" s="23" t="s">
        <v>2110</v>
      </c>
      <c r="G1120" s="24" t="s">
        <v>1012</v>
      </c>
      <c r="H1120" s="25">
        <f t="shared" si="17"/>
        <v>0.1119</v>
      </c>
    </row>
    <row r="1121" spans="5:8" x14ac:dyDescent="0.25">
      <c r="E1121" s="29"/>
      <c r="F1121" s="23" t="s">
        <v>2111</v>
      </c>
      <c r="G1121" s="24" t="s">
        <v>988</v>
      </c>
      <c r="H1121" s="25">
        <f t="shared" si="17"/>
        <v>0.1128</v>
      </c>
    </row>
    <row r="1122" spans="5:8" x14ac:dyDescent="0.25">
      <c r="E1122" s="29"/>
      <c r="F1122" s="23" t="s">
        <v>2112</v>
      </c>
      <c r="G1122" s="24" t="s">
        <v>1012</v>
      </c>
      <c r="H1122" s="25">
        <f t="shared" si="17"/>
        <v>0.1119</v>
      </c>
    </row>
    <row r="1123" spans="5:8" x14ac:dyDescent="0.25">
      <c r="E1123" s="29"/>
      <c r="F1123" s="23" t="s">
        <v>2113</v>
      </c>
      <c r="G1123" s="24" t="s">
        <v>1225</v>
      </c>
      <c r="H1123" s="25">
        <f t="shared" si="17"/>
        <v>0.1032</v>
      </c>
    </row>
    <row r="1124" spans="5:8" x14ac:dyDescent="0.25">
      <c r="E1124" s="29"/>
      <c r="F1124" s="27" t="s">
        <v>2114</v>
      </c>
      <c r="G1124" s="24" t="s">
        <v>982</v>
      </c>
      <c r="H1124" s="25">
        <f t="shared" si="17"/>
        <v>8.4099999999999994E-2</v>
      </c>
    </row>
    <row r="1125" spans="5:8" x14ac:dyDescent="0.25">
      <c r="E1125" s="29"/>
      <c r="F1125" s="23" t="s">
        <v>2115</v>
      </c>
      <c r="G1125" s="24" t="s">
        <v>988</v>
      </c>
      <c r="H1125" s="25">
        <f t="shared" si="17"/>
        <v>0.1128</v>
      </c>
    </row>
    <row r="1126" spans="5:8" x14ac:dyDescent="0.25">
      <c r="E1126" s="29"/>
      <c r="F1126" s="23" t="s">
        <v>2116</v>
      </c>
      <c r="G1126" s="24" t="s">
        <v>1012</v>
      </c>
      <c r="H1126" s="25">
        <f t="shared" si="17"/>
        <v>0.1119</v>
      </c>
    </row>
    <row r="1127" spans="5:8" x14ac:dyDescent="0.25">
      <c r="E1127" s="29"/>
      <c r="F1127" s="27" t="s">
        <v>2117</v>
      </c>
      <c r="G1127" s="24" t="s">
        <v>988</v>
      </c>
      <c r="H1127" s="25">
        <f t="shared" si="17"/>
        <v>0.1128</v>
      </c>
    </row>
    <row r="1128" spans="5:8" x14ac:dyDescent="0.25">
      <c r="E1128" s="29"/>
      <c r="F1128" s="23" t="s">
        <v>2118</v>
      </c>
      <c r="G1128" s="24" t="s">
        <v>1012</v>
      </c>
      <c r="H1128" s="25">
        <f t="shared" si="17"/>
        <v>0.1119</v>
      </c>
    </row>
    <row r="1129" spans="5:8" x14ac:dyDescent="0.25">
      <c r="E1129" s="29"/>
      <c r="F1129" s="23" t="s">
        <v>2119</v>
      </c>
      <c r="G1129" s="24" t="s">
        <v>1012</v>
      </c>
      <c r="H1129" s="25">
        <f t="shared" si="17"/>
        <v>0.1119</v>
      </c>
    </row>
    <row r="1130" spans="5:8" x14ac:dyDescent="0.25">
      <c r="E1130" s="29"/>
      <c r="F1130" s="23" t="s">
        <v>2120</v>
      </c>
      <c r="G1130" s="24" t="s">
        <v>1012</v>
      </c>
      <c r="H1130" s="25">
        <f t="shared" si="17"/>
        <v>0.1119</v>
      </c>
    </row>
    <row r="1131" spans="5:8" x14ac:dyDescent="0.25">
      <c r="E1131" s="29"/>
      <c r="F1131" s="23" t="s">
        <v>2121</v>
      </c>
      <c r="G1131" s="24" t="s">
        <v>1012</v>
      </c>
      <c r="H1131" s="25">
        <f t="shared" si="17"/>
        <v>0.1119</v>
      </c>
    </row>
    <row r="1132" spans="5:8" x14ac:dyDescent="0.25">
      <c r="E1132" s="29"/>
      <c r="F1132" s="32" t="s">
        <v>2122</v>
      </c>
      <c r="G1132" s="24" t="s">
        <v>1012</v>
      </c>
      <c r="H1132" s="25">
        <f t="shared" si="17"/>
        <v>0.1119</v>
      </c>
    </row>
    <row r="1133" spans="5:8" x14ac:dyDescent="0.25">
      <c r="E1133" s="29"/>
      <c r="F1133" s="23" t="s">
        <v>2123</v>
      </c>
      <c r="G1133" s="24" t="s">
        <v>1012</v>
      </c>
      <c r="H1133" s="25">
        <f t="shared" si="17"/>
        <v>0.1119</v>
      </c>
    </row>
    <row r="1134" spans="5:8" x14ac:dyDescent="0.25">
      <c r="E1134" s="29"/>
      <c r="F1134" s="23" t="s">
        <v>2124</v>
      </c>
      <c r="G1134" s="24" t="s">
        <v>1012</v>
      </c>
      <c r="H1134" s="25">
        <f t="shared" si="17"/>
        <v>0.1119</v>
      </c>
    </row>
    <row r="1135" spans="5:8" x14ac:dyDescent="0.25">
      <c r="E1135" s="29"/>
      <c r="F1135" s="27" t="s">
        <v>2125</v>
      </c>
      <c r="G1135" s="24" t="s">
        <v>1012</v>
      </c>
      <c r="H1135" s="25">
        <f t="shared" si="17"/>
        <v>0.1119</v>
      </c>
    </row>
    <row r="1136" spans="5:8" x14ac:dyDescent="0.25">
      <c r="E1136" s="29"/>
      <c r="F1136" s="26" t="s">
        <v>2126</v>
      </c>
      <c r="G1136" s="24" t="s">
        <v>1010</v>
      </c>
      <c r="H1136" s="25">
        <f t="shared" si="17"/>
        <v>0.1124</v>
      </c>
    </row>
    <row r="1137" spans="5:8" x14ac:dyDescent="0.25">
      <c r="E1137" s="29"/>
      <c r="F1137" s="23" t="s">
        <v>2127</v>
      </c>
      <c r="G1137" s="24" t="s">
        <v>1012</v>
      </c>
      <c r="H1137" s="25">
        <f t="shared" si="17"/>
        <v>0.1119</v>
      </c>
    </row>
    <row r="1138" spans="5:8" x14ac:dyDescent="0.25">
      <c r="E1138" s="29"/>
      <c r="F1138" s="23" t="s">
        <v>2128</v>
      </c>
      <c r="G1138" s="24" t="s">
        <v>1012</v>
      </c>
      <c r="H1138" s="25">
        <f t="shared" si="17"/>
        <v>0.1119</v>
      </c>
    </row>
    <row r="1139" spans="5:8" x14ac:dyDescent="0.25">
      <c r="E1139" s="29"/>
      <c r="F1139" s="40" t="s">
        <v>2129</v>
      </c>
      <c r="G1139" s="24" t="s">
        <v>1010</v>
      </c>
      <c r="H1139" s="25">
        <f t="shared" si="17"/>
        <v>0.1124</v>
      </c>
    </row>
    <row r="1140" spans="5:8" x14ac:dyDescent="0.25">
      <c r="E1140" s="29"/>
      <c r="F1140" s="23" t="s">
        <v>2130</v>
      </c>
      <c r="G1140" s="24" t="s">
        <v>1257</v>
      </c>
      <c r="H1140" s="25">
        <f t="shared" si="17"/>
        <v>0.1119</v>
      </c>
    </row>
    <row r="1141" spans="5:8" x14ac:dyDescent="0.25">
      <c r="E1141" s="29"/>
      <c r="F1141" s="23" t="s">
        <v>2131</v>
      </c>
      <c r="G1141" s="24" t="s">
        <v>1010</v>
      </c>
      <c r="H1141" s="25">
        <f t="shared" si="17"/>
        <v>0.1124</v>
      </c>
    </row>
    <row r="1142" spans="5:8" x14ac:dyDescent="0.25">
      <c r="E1142" s="29"/>
      <c r="F1142" s="23" t="s">
        <v>2132</v>
      </c>
      <c r="G1142" s="24" t="s">
        <v>976</v>
      </c>
      <c r="H1142" s="25">
        <f t="shared" si="17"/>
        <v>8.4599999999999995E-2</v>
      </c>
    </row>
    <row r="1143" spans="5:8" x14ac:dyDescent="0.25">
      <c r="E1143" s="29"/>
      <c r="F1143" s="23" t="s">
        <v>2133</v>
      </c>
      <c r="G1143" s="24" t="s">
        <v>1010</v>
      </c>
      <c r="H1143" s="25">
        <f t="shared" si="17"/>
        <v>0.1124</v>
      </c>
    </row>
    <row r="1144" spans="5:8" x14ac:dyDescent="0.25">
      <c r="E1144" s="29"/>
      <c r="F1144" s="27" t="s">
        <v>2134</v>
      </c>
      <c r="G1144" s="24" t="s">
        <v>1010</v>
      </c>
      <c r="H1144" s="25">
        <f t="shared" si="17"/>
        <v>0.1124</v>
      </c>
    </row>
    <row r="1145" spans="5:8" x14ac:dyDescent="0.25">
      <c r="E1145" s="29"/>
      <c r="F1145" s="23" t="s">
        <v>2135</v>
      </c>
      <c r="G1145" s="24" t="s">
        <v>1010</v>
      </c>
      <c r="H1145" s="25">
        <f t="shared" si="17"/>
        <v>0.1124</v>
      </c>
    </row>
    <row r="1146" spans="5:8" x14ac:dyDescent="0.25">
      <c r="E1146" s="29"/>
      <c r="F1146" s="23" t="s">
        <v>2136</v>
      </c>
      <c r="G1146" s="24" t="s">
        <v>1010</v>
      </c>
      <c r="H1146" s="25">
        <f t="shared" si="17"/>
        <v>0.1124</v>
      </c>
    </row>
    <row r="1147" spans="5:8" x14ac:dyDescent="0.25">
      <c r="E1147" s="29"/>
      <c r="F1147" s="23" t="s">
        <v>2137</v>
      </c>
      <c r="G1147" s="24" t="s">
        <v>1010</v>
      </c>
      <c r="H1147" s="25">
        <f t="shared" si="17"/>
        <v>0.1124</v>
      </c>
    </row>
    <row r="1148" spans="5:8" x14ac:dyDescent="0.25">
      <c r="E1148" s="29"/>
      <c r="F1148" s="23" t="s">
        <v>2138</v>
      </c>
      <c r="G1148" s="24" t="s">
        <v>1010</v>
      </c>
      <c r="H1148" s="25">
        <f t="shared" si="17"/>
        <v>0.1124</v>
      </c>
    </row>
    <row r="1149" spans="5:8" x14ac:dyDescent="0.25">
      <c r="E1149" s="29"/>
      <c r="F1149" s="27" t="s">
        <v>2139</v>
      </c>
      <c r="G1149" s="24" t="s">
        <v>1010</v>
      </c>
      <c r="H1149" s="25">
        <f t="shared" si="17"/>
        <v>0.1124</v>
      </c>
    </row>
    <row r="1150" spans="5:8" x14ac:dyDescent="0.25">
      <c r="E1150" s="29"/>
      <c r="F1150" s="27" t="s">
        <v>2140</v>
      </c>
      <c r="G1150" s="24" t="s">
        <v>1010</v>
      </c>
      <c r="H1150" s="25">
        <f t="shared" si="17"/>
        <v>0.1124</v>
      </c>
    </row>
    <row r="1151" spans="5:8" x14ac:dyDescent="0.25">
      <c r="E1151" s="29"/>
      <c r="F1151" s="26" t="s">
        <v>2141</v>
      </c>
      <c r="G1151" s="24" t="s">
        <v>1010</v>
      </c>
      <c r="H1151" s="25">
        <f t="shared" si="17"/>
        <v>0.1124</v>
      </c>
    </row>
    <row r="1152" spans="5:8" x14ac:dyDescent="0.25">
      <c r="E1152" s="29"/>
      <c r="F1152" s="27" t="s">
        <v>2142</v>
      </c>
      <c r="G1152" s="24" t="s">
        <v>1010</v>
      </c>
      <c r="H1152" s="25">
        <f t="shared" si="17"/>
        <v>0.1124</v>
      </c>
    </row>
    <row r="1153" spans="5:8" x14ac:dyDescent="0.25">
      <c r="E1153" s="29"/>
      <c r="F1153" s="27" t="s">
        <v>2143</v>
      </c>
      <c r="G1153" s="24" t="s">
        <v>1010</v>
      </c>
      <c r="H1153" s="25">
        <f t="shared" si="17"/>
        <v>0.1124</v>
      </c>
    </row>
    <row r="1154" spans="5:8" x14ac:dyDescent="0.25">
      <c r="E1154" s="29"/>
      <c r="F1154" s="23" t="s">
        <v>2144</v>
      </c>
      <c r="G1154" s="24" t="s">
        <v>1010</v>
      </c>
      <c r="H1154" s="25">
        <f t="shared" si="17"/>
        <v>0.1124</v>
      </c>
    </row>
    <row r="1155" spans="5:8" x14ac:dyDescent="0.25">
      <c r="E1155" s="29"/>
      <c r="F1155" s="26" t="s">
        <v>2145</v>
      </c>
      <c r="G1155" s="24" t="s">
        <v>1370</v>
      </c>
      <c r="H1155" s="25">
        <f t="shared" si="17"/>
        <v>0.1124</v>
      </c>
    </row>
    <row r="1156" spans="5:8" x14ac:dyDescent="0.25">
      <c r="E1156" s="29"/>
      <c r="F1156" s="23" t="s">
        <v>2146</v>
      </c>
      <c r="G1156" s="24" t="s">
        <v>1010</v>
      </c>
      <c r="H1156" s="25">
        <f t="shared" si="17"/>
        <v>0.1124</v>
      </c>
    </row>
    <row r="1157" spans="5:8" x14ac:dyDescent="0.25">
      <c r="E1157" s="29"/>
      <c r="F1157" s="42" t="s">
        <v>2147</v>
      </c>
      <c r="G1157" s="24" t="s">
        <v>1010</v>
      </c>
      <c r="H1157" s="25">
        <f t="shared" ref="H1157:H1220" si="18">VLOOKUP(G1157,$A$4:$B$28,2,FALSE)</f>
        <v>0.1124</v>
      </c>
    </row>
    <row r="1158" spans="5:8" x14ac:dyDescent="0.25">
      <c r="E1158" s="29"/>
      <c r="F1158" s="27" t="s">
        <v>2148</v>
      </c>
      <c r="G1158" s="24" t="s">
        <v>1010</v>
      </c>
      <c r="H1158" s="25">
        <f t="shared" si="18"/>
        <v>0.1124</v>
      </c>
    </row>
    <row r="1159" spans="5:8" x14ac:dyDescent="0.25">
      <c r="E1159" s="29"/>
      <c r="F1159" s="27" t="s">
        <v>2149</v>
      </c>
      <c r="G1159" s="24" t="s">
        <v>1010</v>
      </c>
      <c r="H1159" s="25">
        <f t="shared" si="18"/>
        <v>0.1124</v>
      </c>
    </row>
    <row r="1160" spans="5:8" x14ac:dyDescent="0.25">
      <c r="E1160" s="29"/>
      <c r="F1160" s="27" t="s">
        <v>2150</v>
      </c>
      <c r="G1160" s="24" t="s">
        <v>1010</v>
      </c>
      <c r="H1160" s="25">
        <f t="shared" si="18"/>
        <v>0.1124</v>
      </c>
    </row>
    <row r="1161" spans="5:8" x14ac:dyDescent="0.25">
      <c r="E1161" s="29"/>
      <c r="F1161" s="23" t="s">
        <v>2151</v>
      </c>
      <c r="G1161" s="24" t="s">
        <v>1010</v>
      </c>
      <c r="H1161" s="25">
        <f t="shared" si="18"/>
        <v>0.1124</v>
      </c>
    </row>
    <row r="1162" spans="5:8" x14ac:dyDescent="0.25">
      <c r="E1162" s="29"/>
      <c r="F1162" s="27" t="s">
        <v>2152</v>
      </c>
      <c r="G1162" s="24" t="s">
        <v>1012</v>
      </c>
      <c r="H1162" s="25">
        <f t="shared" si="18"/>
        <v>0.1119</v>
      </c>
    </row>
    <row r="1163" spans="5:8" x14ac:dyDescent="0.25">
      <c r="E1163" s="29"/>
      <c r="F1163" s="27" t="s">
        <v>2153</v>
      </c>
      <c r="G1163" s="24" t="s">
        <v>1010</v>
      </c>
      <c r="H1163" s="25">
        <f t="shared" si="18"/>
        <v>0.1124</v>
      </c>
    </row>
    <row r="1164" spans="5:8" x14ac:dyDescent="0.25">
      <c r="E1164" s="29"/>
      <c r="F1164" s="23" t="s">
        <v>2154</v>
      </c>
      <c r="G1164" s="24" t="s">
        <v>1370</v>
      </c>
      <c r="H1164" s="25">
        <f t="shared" si="18"/>
        <v>0.1124</v>
      </c>
    </row>
    <row r="1165" spans="5:8" x14ac:dyDescent="0.25">
      <c r="E1165" s="29"/>
      <c r="F1165" s="23" t="s">
        <v>2155</v>
      </c>
      <c r="G1165" s="24" t="s">
        <v>1010</v>
      </c>
      <c r="H1165" s="25">
        <f t="shared" si="18"/>
        <v>0.1124</v>
      </c>
    </row>
    <row r="1166" spans="5:8" x14ac:dyDescent="0.25">
      <c r="E1166" s="29"/>
      <c r="F1166" s="23" t="s">
        <v>2156</v>
      </c>
      <c r="G1166" s="24" t="s">
        <v>1010</v>
      </c>
      <c r="H1166" s="25">
        <f t="shared" si="18"/>
        <v>0.1124</v>
      </c>
    </row>
    <row r="1167" spans="5:8" x14ac:dyDescent="0.25">
      <c r="E1167" s="29"/>
      <c r="F1167" s="23" t="s">
        <v>2157</v>
      </c>
      <c r="G1167" s="24" t="s">
        <v>1010</v>
      </c>
      <c r="H1167" s="25">
        <f t="shared" si="18"/>
        <v>0.1124</v>
      </c>
    </row>
    <row r="1168" spans="5:8" x14ac:dyDescent="0.25">
      <c r="E1168" s="29"/>
      <c r="F1168" s="23" t="s">
        <v>2158</v>
      </c>
      <c r="G1168" s="24" t="s">
        <v>1225</v>
      </c>
      <c r="H1168" s="25">
        <f t="shared" si="18"/>
        <v>0.1032</v>
      </c>
    </row>
    <row r="1169" spans="5:8" x14ac:dyDescent="0.25">
      <c r="E1169" s="29"/>
      <c r="F1169" s="23" t="s">
        <v>2159</v>
      </c>
      <c r="G1169" s="24" t="s">
        <v>1010</v>
      </c>
      <c r="H1169" s="25">
        <f t="shared" si="18"/>
        <v>0.1124</v>
      </c>
    </row>
    <row r="1170" spans="5:8" x14ac:dyDescent="0.25">
      <c r="E1170" s="29"/>
      <c r="F1170" s="23" t="s">
        <v>2160</v>
      </c>
      <c r="G1170" s="24" t="s">
        <v>1087</v>
      </c>
      <c r="H1170" s="25">
        <f t="shared" si="18"/>
        <v>0.10765</v>
      </c>
    </row>
    <row r="1171" spans="5:8" x14ac:dyDescent="0.25">
      <c r="E1171" s="29"/>
      <c r="F1171" s="26" t="s">
        <v>2161</v>
      </c>
      <c r="G1171" s="24" t="s">
        <v>1010</v>
      </c>
      <c r="H1171" s="25">
        <f t="shared" si="18"/>
        <v>0.1124</v>
      </c>
    </row>
    <row r="1172" spans="5:8" x14ac:dyDescent="0.25">
      <c r="E1172" s="29"/>
      <c r="F1172" s="23" t="s">
        <v>2162</v>
      </c>
      <c r="G1172" s="24" t="s">
        <v>1012</v>
      </c>
      <c r="H1172" s="25">
        <f t="shared" si="18"/>
        <v>0.1119</v>
      </c>
    </row>
    <row r="1173" spans="5:8" x14ac:dyDescent="0.25">
      <c r="E1173" s="29"/>
      <c r="F1173" s="26" t="s">
        <v>2163</v>
      </c>
      <c r="G1173" s="24" t="s">
        <v>1010</v>
      </c>
      <c r="H1173" s="25">
        <f t="shared" si="18"/>
        <v>0.1124</v>
      </c>
    </row>
    <row r="1174" spans="5:8" x14ac:dyDescent="0.25">
      <c r="E1174" s="29"/>
      <c r="F1174" s="26" t="s">
        <v>2164</v>
      </c>
      <c r="G1174" s="24" t="s">
        <v>1010</v>
      </c>
      <c r="H1174" s="25">
        <f t="shared" si="18"/>
        <v>0.1124</v>
      </c>
    </row>
    <row r="1175" spans="5:8" x14ac:dyDescent="0.25">
      <c r="E1175" s="29"/>
      <c r="F1175" s="26" t="s">
        <v>2165</v>
      </c>
      <c r="G1175" s="24" t="s">
        <v>1010</v>
      </c>
      <c r="H1175" s="25">
        <f t="shared" si="18"/>
        <v>0.1124</v>
      </c>
    </row>
    <row r="1176" spans="5:8" x14ac:dyDescent="0.25">
      <c r="E1176" s="29"/>
      <c r="F1176" s="26" t="s">
        <v>2166</v>
      </c>
      <c r="G1176" s="24" t="s">
        <v>1010</v>
      </c>
      <c r="H1176" s="25">
        <f t="shared" si="18"/>
        <v>0.1124</v>
      </c>
    </row>
    <row r="1177" spans="5:8" x14ac:dyDescent="0.25">
      <c r="E1177" s="29"/>
      <c r="F1177" s="23" t="s">
        <v>2167</v>
      </c>
      <c r="G1177" s="24" t="s">
        <v>1010</v>
      </c>
      <c r="H1177" s="25">
        <f t="shared" si="18"/>
        <v>0.1124</v>
      </c>
    </row>
    <row r="1178" spans="5:8" x14ac:dyDescent="0.25">
      <c r="E1178" s="29"/>
      <c r="F1178" s="40" t="s">
        <v>2168</v>
      </c>
      <c r="G1178" s="24" t="s">
        <v>1010</v>
      </c>
      <c r="H1178" s="25">
        <f t="shared" si="18"/>
        <v>0.1124</v>
      </c>
    </row>
    <row r="1179" spans="5:8" x14ac:dyDescent="0.25">
      <c r="E1179" s="29"/>
      <c r="F1179" s="37" t="s">
        <v>2169</v>
      </c>
      <c r="G1179" s="24" t="s">
        <v>1010</v>
      </c>
      <c r="H1179" s="25">
        <f t="shared" si="18"/>
        <v>0.1124</v>
      </c>
    </row>
    <row r="1180" spans="5:8" x14ac:dyDescent="0.25">
      <c r="E1180" s="29"/>
      <c r="F1180" s="27" t="s">
        <v>2170</v>
      </c>
      <c r="G1180" s="24" t="s">
        <v>1010</v>
      </c>
      <c r="H1180" s="25">
        <f t="shared" si="18"/>
        <v>0.1124</v>
      </c>
    </row>
    <row r="1181" spans="5:8" x14ac:dyDescent="0.25">
      <c r="E1181" s="29"/>
      <c r="F1181" s="38" t="s">
        <v>2171</v>
      </c>
      <c r="G1181" s="24" t="s">
        <v>1010</v>
      </c>
      <c r="H1181" s="25">
        <f t="shared" si="18"/>
        <v>0.1124</v>
      </c>
    </row>
    <row r="1182" spans="5:8" x14ac:dyDescent="0.25">
      <c r="E1182" s="29"/>
      <c r="F1182" s="23" t="s">
        <v>2172</v>
      </c>
      <c r="G1182" s="24" t="s">
        <v>1010</v>
      </c>
      <c r="H1182" s="25">
        <f t="shared" si="18"/>
        <v>0.1124</v>
      </c>
    </row>
    <row r="1183" spans="5:8" x14ac:dyDescent="0.25">
      <c r="E1183" s="29"/>
      <c r="F1183" s="27" t="s">
        <v>2173</v>
      </c>
      <c r="G1183" s="24" t="s">
        <v>1010</v>
      </c>
      <c r="H1183" s="25">
        <f t="shared" si="18"/>
        <v>0.1124</v>
      </c>
    </row>
    <row r="1184" spans="5:8" x14ac:dyDescent="0.25">
      <c r="E1184" s="29"/>
      <c r="F1184" s="40" t="s">
        <v>2174</v>
      </c>
      <c r="G1184" s="24" t="s">
        <v>1010</v>
      </c>
      <c r="H1184" s="25">
        <f t="shared" si="18"/>
        <v>0.1124</v>
      </c>
    </row>
    <row r="1185" spans="5:8" x14ac:dyDescent="0.25">
      <c r="E1185" s="29"/>
      <c r="F1185" s="26" t="s">
        <v>2175</v>
      </c>
      <c r="G1185" s="24" t="s">
        <v>1010</v>
      </c>
      <c r="H1185" s="25">
        <f t="shared" si="18"/>
        <v>0.1124</v>
      </c>
    </row>
    <row r="1186" spans="5:8" x14ac:dyDescent="0.25">
      <c r="E1186" s="29"/>
      <c r="F1186" s="23" t="s">
        <v>2176</v>
      </c>
      <c r="G1186" s="24" t="s">
        <v>1014</v>
      </c>
      <c r="H1186" s="25">
        <f t="shared" si="18"/>
        <v>0</v>
      </c>
    </row>
    <row r="1187" spans="5:8" x14ac:dyDescent="0.25">
      <c r="E1187" s="29"/>
      <c r="F1187" s="32" t="s">
        <v>2177</v>
      </c>
      <c r="G1187" s="24" t="s">
        <v>1014</v>
      </c>
      <c r="H1187" s="25">
        <f t="shared" si="18"/>
        <v>0</v>
      </c>
    </row>
    <row r="1188" spans="5:8" x14ac:dyDescent="0.25">
      <c r="E1188" s="29"/>
      <c r="F1188" s="32" t="s">
        <v>2178</v>
      </c>
      <c r="G1188" s="24" t="s">
        <v>978</v>
      </c>
      <c r="H1188" s="25">
        <f t="shared" si="18"/>
        <v>8.4599999999999995E-2</v>
      </c>
    </row>
    <row r="1189" spans="5:8" x14ac:dyDescent="0.25">
      <c r="E1189" s="29"/>
      <c r="F1189" s="23" t="s">
        <v>2179</v>
      </c>
      <c r="G1189" s="24" t="s">
        <v>1087</v>
      </c>
      <c r="H1189" s="25">
        <f t="shared" si="18"/>
        <v>0.10765</v>
      </c>
    </row>
    <row r="1190" spans="5:8" x14ac:dyDescent="0.25">
      <c r="E1190" s="29"/>
      <c r="F1190" s="23" t="s">
        <v>2180</v>
      </c>
      <c r="G1190" s="24" t="s">
        <v>1010</v>
      </c>
      <c r="H1190" s="25">
        <f t="shared" si="18"/>
        <v>0.1124</v>
      </c>
    </row>
    <row r="1191" spans="5:8" x14ac:dyDescent="0.25">
      <c r="E1191" s="29"/>
      <c r="F1191" s="23" t="s">
        <v>2181</v>
      </c>
      <c r="G1191" s="24" t="s">
        <v>1010</v>
      </c>
      <c r="H1191" s="25">
        <f t="shared" si="18"/>
        <v>0.1124</v>
      </c>
    </row>
    <row r="1192" spans="5:8" x14ac:dyDescent="0.25">
      <c r="E1192" s="29"/>
      <c r="F1192" s="26" t="s">
        <v>2182</v>
      </c>
      <c r="G1192" s="24" t="s">
        <v>1010</v>
      </c>
      <c r="H1192" s="25">
        <f t="shared" si="18"/>
        <v>0.1124</v>
      </c>
    </row>
    <row r="1193" spans="5:8" x14ac:dyDescent="0.25">
      <c r="E1193" s="29"/>
      <c r="F1193" s="32" t="s">
        <v>2183</v>
      </c>
      <c r="G1193" s="24" t="s">
        <v>1010</v>
      </c>
      <c r="H1193" s="25">
        <f t="shared" si="18"/>
        <v>0.1124</v>
      </c>
    </row>
    <row r="1194" spans="5:8" x14ac:dyDescent="0.25">
      <c r="E1194" s="29"/>
      <c r="F1194" s="26" t="s">
        <v>2184</v>
      </c>
      <c r="G1194" s="24" t="s">
        <v>1010</v>
      </c>
      <c r="H1194" s="25">
        <f t="shared" si="18"/>
        <v>0.1124</v>
      </c>
    </row>
    <row r="1195" spans="5:8" x14ac:dyDescent="0.25">
      <c r="E1195" s="29"/>
      <c r="F1195" s="40" t="s">
        <v>2185</v>
      </c>
      <c r="G1195" s="24" t="s">
        <v>1014</v>
      </c>
      <c r="H1195" s="25">
        <f t="shared" si="18"/>
        <v>0</v>
      </c>
    </row>
    <row r="1196" spans="5:8" x14ac:dyDescent="0.25">
      <c r="E1196" s="29"/>
      <c r="F1196" s="27" t="s">
        <v>2186</v>
      </c>
      <c r="G1196" s="24" t="s">
        <v>1010</v>
      </c>
      <c r="H1196" s="25">
        <f t="shared" si="18"/>
        <v>0.1124</v>
      </c>
    </row>
    <row r="1197" spans="5:8" x14ac:dyDescent="0.25">
      <c r="E1197" s="29"/>
      <c r="F1197" s="23" t="s">
        <v>2187</v>
      </c>
      <c r="G1197" s="24" t="s">
        <v>1010</v>
      </c>
      <c r="H1197" s="25">
        <f t="shared" si="18"/>
        <v>0.1124</v>
      </c>
    </row>
    <row r="1198" spans="5:8" x14ac:dyDescent="0.25">
      <c r="E1198" s="29"/>
      <c r="F1198" s="27" t="s">
        <v>2188</v>
      </c>
      <c r="G1198" s="24" t="s">
        <v>1010</v>
      </c>
      <c r="H1198" s="25">
        <f t="shared" si="18"/>
        <v>0.1124</v>
      </c>
    </row>
    <row r="1199" spans="5:8" x14ac:dyDescent="0.25">
      <c r="E1199" s="29"/>
      <c r="F1199" s="27" t="s">
        <v>2189</v>
      </c>
      <c r="G1199" s="24" t="s">
        <v>1010</v>
      </c>
      <c r="H1199" s="25">
        <f t="shared" si="18"/>
        <v>0.1124</v>
      </c>
    </row>
    <row r="1200" spans="5:8" x14ac:dyDescent="0.25">
      <c r="E1200" s="29"/>
      <c r="F1200" s="23" t="s">
        <v>2190</v>
      </c>
      <c r="G1200" s="24" t="s">
        <v>1010</v>
      </c>
      <c r="H1200" s="25">
        <f t="shared" si="18"/>
        <v>0.1124</v>
      </c>
    </row>
    <row r="1201" spans="5:8" x14ac:dyDescent="0.25">
      <c r="E1201" s="29"/>
      <c r="F1201" s="27" t="s">
        <v>2191</v>
      </c>
      <c r="G1201" s="24" t="s">
        <v>1010</v>
      </c>
      <c r="H1201" s="25">
        <f t="shared" si="18"/>
        <v>0.1124</v>
      </c>
    </row>
    <row r="1202" spans="5:8" x14ac:dyDescent="0.25">
      <c r="E1202" s="29"/>
      <c r="F1202" s="23" t="s">
        <v>2192</v>
      </c>
      <c r="G1202" s="24" t="s">
        <v>1010</v>
      </c>
      <c r="H1202" s="25">
        <f t="shared" si="18"/>
        <v>0.1124</v>
      </c>
    </row>
    <row r="1203" spans="5:8" x14ac:dyDescent="0.25">
      <c r="E1203" s="29"/>
      <c r="F1203" s="27" t="s">
        <v>2193</v>
      </c>
      <c r="G1203" s="24" t="s">
        <v>1014</v>
      </c>
      <c r="H1203" s="25">
        <f t="shared" si="18"/>
        <v>0</v>
      </c>
    </row>
    <row r="1204" spans="5:8" x14ac:dyDescent="0.25">
      <c r="E1204" s="29"/>
      <c r="F1204" s="23" t="s">
        <v>2194</v>
      </c>
      <c r="G1204" s="24" t="s">
        <v>1010</v>
      </c>
      <c r="H1204" s="25">
        <f t="shared" si="18"/>
        <v>0.1124</v>
      </c>
    </row>
    <row r="1205" spans="5:8" x14ac:dyDescent="0.25">
      <c r="E1205" s="29"/>
      <c r="F1205" s="23" t="s">
        <v>2195</v>
      </c>
      <c r="G1205" s="24" t="s">
        <v>1012</v>
      </c>
      <c r="H1205" s="25">
        <f t="shared" si="18"/>
        <v>0.1119</v>
      </c>
    </row>
    <row r="1206" spans="5:8" x14ac:dyDescent="0.25">
      <c r="E1206" s="29"/>
      <c r="F1206" s="23" t="s">
        <v>2196</v>
      </c>
      <c r="G1206" s="24" t="s">
        <v>1010</v>
      </c>
      <c r="H1206" s="25">
        <f t="shared" si="18"/>
        <v>0.1124</v>
      </c>
    </row>
    <row r="1207" spans="5:8" x14ac:dyDescent="0.25">
      <c r="E1207" s="29"/>
      <c r="F1207" s="23" t="s">
        <v>2197</v>
      </c>
      <c r="G1207" s="24" t="s">
        <v>1010</v>
      </c>
      <c r="H1207" s="25">
        <f t="shared" si="18"/>
        <v>0.1124</v>
      </c>
    </row>
    <row r="1208" spans="5:8" x14ac:dyDescent="0.25">
      <c r="E1208" s="29"/>
      <c r="F1208" s="23" t="s">
        <v>2198</v>
      </c>
      <c r="G1208" s="24" t="s">
        <v>1010</v>
      </c>
      <c r="H1208" s="25">
        <f t="shared" si="18"/>
        <v>0.1124</v>
      </c>
    </row>
    <row r="1209" spans="5:8" x14ac:dyDescent="0.25">
      <c r="E1209" s="29"/>
      <c r="F1209" s="23" t="s">
        <v>2199</v>
      </c>
      <c r="G1209" s="24" t="s">
        <v>1010</v>
      </c>
      <c r="H1209" s="25">
        <f t="shared" si="18"/>
        <v>0.1124</v>
      </c>
    </row>
    <row r="1210" spans="5:8" x14ac:dyDescent="0.25">
      <c r="E1210" s="29"/>
      <c r="F1210" s="23" t="s">
        <v>2200</v>
      </c>
      <c r="G1210" s="24" t="s">
        <v>1010</v>
      </c>
      <c r="H1210" s="25">
        <f t="shared" si="18"/>
        <v>0.1124</v>
      </c>
    </row>
    <row r="1211" spans="5:8" x14ac:dyDescent="0.25">
      <c r="E1211" s="29"/>
      <c r="F1211" s="23" t="s">
        <v>2201</v>
      </c>
      <c r="G1211" s="24" t="s">
        <v>1010</v>
      </c>
      <c r="H1211" s="25">
        <f t="shared" si="18"/>
        <v>0.1124</v>
      </c>
    </row>
    <row r="1212" spans="5:8" x14ac:dyDescent="0.25">
      <c r="E1212" s="29"/>
      <c r="F1212" s="23" t="s">
        <v>2202</v>
      </c>
      <c r="G1212" s="24" t="s">
        <v>1012</v>
      </c>
      <c r="H1212" s="25">
        <f t="shared" si="18"/>
        <v>0.1119</v>
      </c>
    </row>
    <row r="1213" spans="5:8" x14ac:dyDescent="0.25">
      <c r="E1213" s="29"/>
      <c r="F1213" s="23" t="s">
        <v>2203</v>
      </c>
      <c r="G1213" s="24" t="s">
        <v>1010</v>
      </c>
      <c r="H1213" s="25">
        <f t="shared" si="18"/>
        <v>0.1124</v>
      </c>
    </row>
    <row r="1214" spans="5:8" x14ac:dyDescent="0.25">
      <c r="E1214" s="29"/>
      <c r="F1214" s="27" t="s">
        <v>2204</v>
      </c>
      <c r="G1214" s="24" t="s">
        <v>1010</v>
      </c>
      <c r="H1214" s="25">
        <f t="shared" si="18"/>
        <v>0.1124</v>
      </c>
    </row>
    <row r="1215" spans="5:8" x14ac:dyDescent="0.25">
      <c r="E1215" s="29"/>
      <c r="F1215" s="23" t="s">
        <v>2205</v>
      </c>
      <c r="G1215" s="24" t="s">
        <v>1010</v>
      </c>
      <c r="H1215" s="25">
        <f t="shared" si="18"/>
        <v>0.1124</v>
      </c>
    </row>
    <row r="1216" spans="5:8" x14ac:dyDescent="0.25">
      <c r="E1216" s="29"/>
      <c r="F1216" s="27" t="s">
        <v>2206</v>
      </c>
      <c r="G1216" s="24" t="s">
        <v>1010</v>
      </c>
      <c r="H1216" s="25">
        <f t="shared" si="18"/>
        <v>0.1124</v>
      </c>
    </row>
    <row r="1217" spans="5:8" x14ac:dyDescent="0.25">
      <c r="E1217" s="29"/>
      <c r="F1217" s="23" t="s">
        <v>2207</v>
      </c>
      <c r="G1217" s="24" t="s">
        <v>1010</v>
      </c>
      <c r="H1217" s="25">
        <f t="shared" si="18"/>
        <v>0.1124</v>
      </c>
    </row>
    <row r="1218" spans="5:8" x14ac:dyDescent="0.25">
      <c r="E1218" s="29"/>
      <c r="F1218" s="27" t="s">
        <v>2208</v>
      </c>
      <c r="G1218" s="24" t="s">
        <v>1010</v>
      </c>
      <c r="H1218" s="25">
        <f t="shared" si="18"/>
        <v>0.1124</v>
      </c>
    </row>
    <row r="1219" spans="5:8" x14ac:dyDescent="0.25">
      <c r="E1219" s="29"/>
      <c r="F1219" s="23" t="s">
        <v>2209</v>
      </c>
      <c r="G1219" s="24" t="s">
        <v>1012</v>
      </c>
      <c r="H1219" s="25">
        <f t="shared" si="18"/>
        <v>0.1119</v>
      </c>
    </row>
    <row r="1220" spans="5:8" x14ac:dyDescent="0.25">
      <c r="E1220" s="29"/>
      <c r="F1220" s="23" t="s">
        <v>2210</v>
      </c>
      <c r="G1220" s="24" t="s">
        <v>1012</v>
      </c>
      <c r="H1220" s="25">
        <f t="shared" si="18"/>
        <v>0.1119</v>
      </c>
    </row>
    <row r="1221" spans="5:8" x14ac:dyDescent="0.25">
      <c r="E1221" s="29"/>
      <c r="F1221" s="27" t="s">
        <v>2211</v>
      </c>
      <c r="G1221" s="24" t="s">
        <v>1010</v>
      </c>
      <c r="H1221" s="25">
        <f t="shared" ref="H1221:H1284" si="19">VLOOKUP(G1221,$A$4:$B$28,2,FALSE)</f>
        <v>0.1124</v>
      </c>
    </row>
    <row r="1222" spans="5:8" x14ac:dyDescent="0.25">
      <c r="E1222" s="29"/>
      <c r="F1222" s="23" t="s">
        <v>2212</v>
      </c>
      <c r="G1222" s="24" t="s">
        <v>1010</v>
      </c>
      <c r="H1222" s="25">
        <f t="shared" si="19"/>
        <v>0.1124</v>
      </c>
    </row>
    <row r="1223" spans="5:8" x14ac:dyDescent="0.25">
      <c r="E1223" s="29"/>
      <c r="F1223" s="23" t="s">
        <v>2213</v>
      </c>
      <c r="G1223" s="24" t="s">
        <v>1012</v>
      </c>
      <c r="H1223" s="25">
        <f t="shared" si="19"/>
        <v>0.1119</v>
      </c>
    </row>
    <row r="1224" spans="5:8" x14ac:dyDescent="0.25">
      <c r="E1224" s="29"/>
      <c r="F1224" s="23" t="s">
        <v>2214</v>
      </c>
      <c r="G1224" s="24" t="s">
        <v>1012</v>
      </c>
      <c r="H1224" s="25">
        <f t="shared" si="19"/>
        <v>0.1119</v>
      </c>
    </row>
    <row r="1225" spans="5:8" x14ac:dyDescent="0.25">
      <c r="E1225" s="29"/>
      <c r="F1225" s="27" t="s">
        <v>2215</v>
      </c>
      <c r="G1225" s="24" t="s">
        <v>1010</v>
      </c>
      <c r="H1225" s="25">
        <f t="shared" si="19"/>
        <v>0.1124</v>
      </c>
    </row>
    <row r="1226" spans="5:8" x14ac:dyDescent="0.25">
      <c r="E1226" s="29"/>
      <c r="F1226" s="23" t="s">
        <v>2216</v>
      </c>
      <c r="G1226" s="24" t="s">
        <v>1010</v>
      </c>
      <c r="H1226" s="25">
        <f t="shared" si="19"/>
        <v>0.1124</v>
      </c>
    </row>
    <row r="1227" spans="5:8" x14ac:dyDescent="0.25">
      <c r="E1227" s="29"/>
      <c r="F1227" s="23" t="s">
        <v>2217</v>
      </c>
      <c r="G1227" s="24" t="s">
        <v>1039</v>
      </c>
      <c r="H1227" s="25">
        <f t="shared" si="19"/>
        <v>0.1053</v>
      </c>
    </row>
    <row r="1228" spans="5:8" x14ac:dyDescent="0.25">
      <c r="E1228" s="29"/>
      <c r="F1228" s="23" t="s">
        <v>2218</v>
      </c>
      <c r="G1228" s="24" t="s">
        <v>1039</v>
      </c>
      <c r="H1228" s="25">
        <f t="shared" si="19"/>
        <v>0.1053</v>
      </c>
    </row>
    <row r="1229" spans="5:8" x14ac:dyDescent="0.25">
      <c r="E1229" s="29"/>
      <c r="F1229" s="23" t="s">
        <v>2219</v>
      </c>
      <c r="G1229" s="24" t="s">
        <v>1010</v>
      </c>
      <c r="H1229" s="25">
        <f t="shared" si="19"/>
        <v>0.1124</v>
      </c>
    </row>
    <row r="1230" spans="5:8" x14ac:dyDescent="0.25">
      <c r="E1230" s="29"/>
      <c r="F1230" s="23" t="s">
        <v>2220</v>
      </c>
      <c r="G1230" s="24" t="s">
        <v>1010</v>
      </c>
      <c r="H1230" s="25">
        <f t="shared" si="19"/>
        <v>0.1124</v>
      </c>
    </row>
    <row r="1231" spans="5:8" x14ac:dyDescent="0.25">
      <c r="E1231" s="29"/>
      <c r="F1231" s="23" t="s">
        <v>2221</v>
      </c>
      <c r="G1231" s="24" t="s">
        <v>1010</v>
      </c>
      <c r="H1231" s="25">
        <f t="shared" si="19"/>
        <v>0.1124</v>
      </c>
    </row>
    <row r="1232" spans="5:8" x14ac:dyDescent="0.25">
      <c r="E1232" s="29"/>
      <c r="F1232" s="23" t="s">
        <v>2222</v>
      </c>
      <c r="G1232" s="24" t="s">
        <v>1010</v>
      </c>
      <c r="H1232" s="25">
        <f t="shared" si="19"/>
        <v>0.1124</v>
      </c>
    </row>
    <row r="1233" spans="5:8" x14ac:dyDescent="0.25">
      <c r="E1233" s="29"/>
      <c r="F1233" s="23" t="s">
        <v>2223</v>
      </c>
      <c r="G1233" s="24" t="s">
        <v>1010</v>
      </c>
      <c r="H1233" s="25">
        <f t="shared" si="19"/>
        <v>0.1124</v>
      </c>
    </row>
    <row r="1234" spans="5:8" x14ac:dyDescent="0.25">
      <c r="E1234" s="29"/>
      <c r="F1234" s="23" t="s">
        <v>2224</v>
      </c>
      <c r="G1234" s="24" t="s">
        <v>1010</v>
      </c>
      <c r="H1234" s="25">
        <f t="shared" si="19"/>
        <v>0.1124</v>
      </c>
    </row>
    <row r="1235" spans="5:8" x14ac:dyDescent="0.25">
      <c r="E1235" s="29"/>
      <c r="F1235" s="23" t="s">
        <v>2225</v>
      </c>
      <c r="G1235" s="24" t="s">
        <v>1010</v>
      </c>
      <c r="H1235" s="25">
        <f t="shared" si="19"/>
        <v>0.1124</v>
      </c>
    </row>
    <row r="1236" spans="5:8" x14ac:dyDescent="0.25">
      <c r="E1236" s="29"/>
      <c r="F1236" s="23" t="s">
        <v>2226</v>
      </c>
      <c r="G1236" s="24" t="s">
        <v>1010</v>
      </c>
      <c r="H1236" s="25">
        <f t="shared" si="19"/>
        <v>0.1124</v>
      </c>
    </row>
    <row r="1237" spans="5:8" x14ac:dyDescent="0.25">
      <c r="E1237" s="29"/>
      <c r="F1237" s="23" t="s">
        <v>2227</v>
      </c>
      <c r="G1237" s="24" t="s">
        <v>1010</v>
      </c>
      <c r="H1237" s="25">
        <f t="shared" si="19"/>
        <v>0.1124</v>
      </c>
    </row>
    <row r="1238" spans="5:8" x14ac:dyDescent="0.25">
      <c r="E1238" s="29"/>
      <c r="F1238" s="23" t="s">
        <v>2228</v>
      </c>
      <c r="G1238" s="24" t="s">
        <v>1010</v>
      </c>
      <c r="H1238" s="25">
        <f t="shared" si="19"/>
        <v>0.1124</v>
      </c>
    </row>
    <row r="1239" spans="5:8" x14ac:dyDescent="0.25">
      <c r="E1239" s="29"/>
      <c r="F1239" s="23" t="s">
        <v>2229</v>
      </c>
      <c r="G1239" s="24" t="s">
        <v>1010</v>
      </c>
      <c r="H1239" s="25">
        <f t="shared" si="19"/>
        <v>0.1124</v>
      </c>
    </row>
    <row r="1240" spans="5:8" x14ac:dyDescent="0.25">
      <c r="E1240" s="29"/>
      <c r="F1240" s="27" t="s">
        <v>2230</v>
      </c>
      <c r="G1240" s="24" t="s">
        <v>1010</v>
      </c>
      <c r="H1240" s="25">
        <f t="shared" si="19"/>
        <v>0.1124</v>
      </c>
    </row>
    <row r="1241" spans="5:8" x14ac:dyDescent="0.25">
      <c r="E1241" s="29"/>
      <c r="F1241" s="27" t="s">
        <v>2231</v>
      </c>
      <c r="G1241" s="24" t="s">
        <v>1010</v>
      </c>
      <c r="H1241" s="25">
        <f t="shared" si="19"/>
        <v>0.1124</v>
      </c>
    </row>
    <row r="1242" spans="5:8" x14ac:dyDescent="0.25">
      <c r="E1242" s="29"/>
      <c r="F1242" s="23" t="s">
        <v>2232</v>
      </c>
      <c r="G1242" s="24" t="s">
        <v>1014</v>
      </c>
      <c r="H1242" s="25">
        <f t="shared" si="19"/>
        <v>0</v>
      </c>
    </row>
    <row r="1243" spans="5:8" x14ac:dyDescent="0.25">
      <c r="E1243" s="29"/>
      <c r="F1243" s="35" t="s">
        <v>2233</v>
      </c>
      <c r="G1243" s="24" t="s">
        <v>1014</v>
      </c>
      <c r="H1243" s="25">
        <f t="shared" si="19"/>
        <v>0</v>
      </c>
    </row>
    <row r="1244" spans="5:8" x14ac:dyDescent="0.25">
      <c r="E1244" s="29"/>
      <c r="F1244" s="23" t="s">
        <v>2234</v>
      </c>
      <c r="G1244" s="24" t="s">
        <v>1014</v>
      </c>
      <c r="H1244" s="25">
        <f t="shared" si="19"/>
        <v>0</v>
      </c>
    </row>
    <row r="1245" spans="5:8" x14ac:dyDescent="0.25">
      <c r="E1245" s="29"/>
      <c r="F1245" s="23" t="s">
        <v>2235</v>
      </c>
      <c r="G1245" s="24" t="s">
        <v>1014</v>
      </c>
      <c r="H1245" s="25">
        <f t="shared" si="19"/>
        <v>0</v>
      </c>
    </row>
    <row r="1246" spans="5:8" x14ac:dyDescent="0.25">
      <c r="E1246" s="29"/>
      <c r="F1246" s="27" t="s">
        <v>2236</v>
      </c>
      <c r="G1246" s="24" t="s">
        <v>1014</v>
      </c>
      <c r="H1246" s="25">
        <f t="shared" si="19"/>
        <v>0</v>
      </c>
    </row>
    <row r="1247" spans="5:8" x14ac:dyDescent="0.25">
      <c r="E1247" s="29"/>
      <c r="F1247" s="27" t="s">
        <v>2237</v>
      </c>
      <c r="G1247" s="24" t="s">
        <v>1014</v>
      </c>
      <c r="H1247" s="25">
        <f t="shared" si="19"/>
        <v>0</v>
      </c>
    </row>
    <row r="1248" spans="5:8" x14ac:dyDescent="0.25">
      <c r="E1248" s="29"/>
      <c r="F1248" s="23" t="s">
        <v>2238</v>
      </c>
      <c r="G1248" s="24" t="s">
        <v>1014</v>
      </c>
      <c r="H1248" s="25">
        <f t="shared" si="19"/>
        <v>0</v>
      </c>
    </row>
    <row r="1249" spans="5:8" x14ac:dyDescent="0.25">
      <c r="E1249" s="29"/>
      <c r="F1249" s="27" t="s">
        <v>2239</v>
      </c>
      <c r="G1249" s="24" t="s">
        <v>1014</v>
      </c>
      <c r="H1249" s="25">
        <f t="shared" si="19"/>
        <v>0</v>
      </c>
    </row>
    <row r="1250" spans="5:8" x14ac:dyDescent="0.25">
      <c r="E1250" s="29"/>
      <c r="F1250" s="27" t="s">
        <v>2240</v>
      </c>
      <c r="G1250" s="24" t="s">
        <v>1014</v>
      </c>
      <c r="H1250" s="25">
        <f t="shared" si="19"/>
        <v>0</v>
      </c>
    </row>
    <row r="1251" spans="5:8" x14ac:dyDescent="0.25">
      <c r="E1251" s="29"/>
      <c r="F1251" s="27" t="s">
        <v>2241</v>
      </c>
      <c r="G1251" s="24" t="s">
        <v>1014</v>
      </c>
      <c r="H1251" s="25">
        <f t="shared" si="19"/>
        <v>0</v>
      </c>
    </row>
    <row r="1252" spans="5:8" x14ac:dyDescent="0.25">
      <c r="E1252" s="29"/>
      <c r="F1252" s="23" t="s">
        <v>2242</v>
      </c>
      <c r="G1252" s="24" t="s">
        <v>1014</v>
      </c>
      <c r="H1252" s="25">
        <f t="shared" si="19"/>
        <v>0</v>
      </c>
    </row>
    <row r="1253" spans="5:8" x14ac:dyDescent="0.25">
      <c r="E1253" s="29"/>
      <c r="F1253" s="23" t="s">
        <v>2243</v>
      </c>
      <c r="G1253" s="24" t="s">
        <v>1014</v>
      </c>
      <c r="H1253" s="25">
        <f t="shared" si="19"/>
        <v>0</v>
      </c>
    </row>
    <row r="1254" spans="5:8" x14ac:dyDescent="0.25">
      <c r="E1254" s="29"/>
      <c r="F1254" s="27" t="s">
        <v>2244</v>
      </c>
      <c r="G1254" s="24" t="s">
        <v>1014</v>
      </c>
      <c r="H1254" s="25">
        <f t="shared" si="19"/>
        <v>0</v>
      </c>
    </row>
    <row r="1255" spans="5:8" x14ac:dyDescent="0.25">
      <c r="E1255" s="29"/>
      <c r="F1255" s="27" t="s">
        <v>2245</v>
      </c>
      <c r="G1255" s="24" t="s">
        <v>1014</v>
      </c>
      <c r="H1255" s="25">
        <f t="shared" si="19"/>
        <v>0</v>
      </c>
    </row>
    <row r="1256" spans="5:8" x14ac:dyDescent="0.25">
      <c r="E1256" s="29"/>
      <c r="F1256" s="23" t="s">
        <v>2246</v>
      </c>
      <c r="G1256" s="24" t="s">
        <v>1014</v>
      </c>
      <c r="H1256" s="25">
        <f t="shared" si="19"/>
        <v>0</v>
      </c>
    </row>
    <row r="1257" spans="5:8" x14ac:dyDescent="0.25">
      <c r="E1257" s="29"/>
      <c r="F1257" s="27" t="s">
        <v>2247</v>
      </c>
      <c r="G1257" s="24" t="s">
        <v>1014</v>
      </c>
      <c r="H1257" s="25">
        <f t="shared" si="19"/>
        <v>0</v>
      </c>
    </row>
    <row r="1258" spans="5:8" x14ac:dyDescent="0.25">
      <c r="E1258" s="29"/>
      <c r="F1258" s="27" t="s">
        <v>2248</v>
      </c>
      <c r="G1258" s="24" t="s">
        <v>1014</v>
      </c>
      <c r="H1258" s="25">
        <f t="shared" si="19"/>
        <v>0</v>
      </c>
    </row>
    <row r="1259" spans="5:8" x14ac:dyDescent="0.25">
      <c r="E1259" s="29"/>
      <c r="F1259" s="23" t="s">
        <v>2249</v>
      </c>
      <c r="G1259" s="24" t="s">
        <v>1014</v>
      </c>
      <c r="H1259" s="25">
        <f t="shared" si="19"/>
        <v>0</v>
      </c>
    </row>
    <row r="1260" spans="5:8" x14ac:dyDescent="0.25">
      <c r="E1260" s="29"/>
      <c r="F1260" s="23" t="s">
        <v>2250</v>
      </c>
      <c r="G1260" s="24" t="s">
        <v>1014</v>
      </c>
      <c r="H1260" s="25">
        <f t="shared" si="19"/>
        <v>0</v>
      </c>
    </row>
    <row r="1261" spans="5:8" x14ac:dyDescent="0.25">
      <c r="E1261" s="29"/>
      <c r="F1261" s="23" t="s">
        <v>2251</v>
      </c>
      <c r="G1261" s="24" t="s">
        <v>1014</v>
      </c>
      <c r="H1261" s="25">
        <f t="shared" si="19"/>
        <v>0</v>
      </c>
    </row>
    <row r="1262" spans="5:8" x14ac:dyDescent="0.25">
      <c r="E1262" s="29"/>
      <c r="F1262" s="23" t="s">
        <v>2252</v>
      </c>
      <c r="G1262" s="24" t="s">
        <v>1014</v>
      </c>
      <c r="H1262" s="25">
        <f t="shared" si="19"/>
        <v>0</v>
      </c>
    </row>
    <row r="1263" spans="5:8" x14ac:dyDescent="0.25">
      <c r="E1263" s="29"/>
      <c r="F1263" s="23" t="s">
        <v>2253</v>
      </c>
      <c r="G1263" s="24" t="s">
        <v>1014</v>
      </c>
      <c r="H1263" s="25">
        <f t="shared" si="19"/>
        <v>0</v>
      </c>
    </row>
    <row r="1264" spans="5:8" x14ac:dyDescent="0.25">
      <c r="E1264" s="29"/>
      <c r="F1264" s="23" t="s">
        <v>2254</v>
      </c>
      <c r="G1264" s="24" t="s">
        <v>1014</v>
      </c>
      <c r="H1264" s="25">
        <f t="shared" si="19"/>
        <v>0</v>
      </c>
    </row>
    <row r="1265" spans="5:8" x14ac:dyDescent="0.25">
      <c r="E1265" s="29"/>
      <c r="F1265" s="23" t="s">
        <v>2255</v>
      </c>
      <c r="G1265" s="24" t="s">
        <v>1014</v>
      </c>
      <c r="H1265" s="25">
        <f t="shared" si="19"/>
        <v>0</v>
      </c>
    </row>
    <row r="1266" spans="5:8" x14ac:dyDescent="0.25">
      <c r="E1266" s="29"/>
      <c r="F1266" s="23" t="s">
        <v>2256</v>
      </c>
      <c r="G1266" s="24" t="s">
        <v>1014</v>
      </c>
      <c r="H1266" s="25">
        <f t="shared" si="19"/>
        <v>0</v>
      </c>
    </row>
    <row r="1267" spans="5:8" x14ac:dyDescent="0.25">
      <c r="E1267" s="29"/>
      <c r="F1267" s="23" t="s">
        <v>2257</v>
      </c>
      <c r="G1267" s="24" t="s">
        <v>1014</v>
      </c>
      <c r="H1267" s="25">
        <f t="shared" si="19"/>
        <v>0</v>
      </c>
    </row>
    <row r="1268" spans="5:8" x14ac:dyDescent="0.25">
      <c r="E1268" s="29"/>
      <c r="F1268" s="23" t="s">
        <v>2258</v>
      </c>
      <c r="G1268" s="24" t="s">
        <v>1014</v>
      </c>
      <c r="H1268" s="25">
        <f t="shared" si="19"/>
        <v>0</v>
      </c>
    </row>
    <row r="1269" spans="5:8" x14ac:dyDescent="0.25">
      <c r="E1269" s="29"/>
      <c r="F1269" s="23" t="s">
        <v>2259</v>
      </c>
      <c r="G1269" s="24" t="s">
        <v>1014</v>
      </c>
      <c r="H1269" s="25">
        <f t="shared" si="19"/>
        <v>0</v>
      </c>
    </row>
    <row r="1270" spans="5:8" x14ac:dyDescent="0.25">
      <c r="E1270" s="29"/>
      <c r="F1270" s="23" t="s">
        <v>2260</v>
      </c>
      <c r="G1270" s="24" t="s">
        <v>1014</v>
      </c>
      <c r="H1270" s="25">
        <f t="shared" si="19"/>
        <v>0</v>
      </c>
    </row>
    <row r="1271" spans="5:8" x14ac:dyDescent="0.25">
      <c r="E1271" s="29"/>
      <c r="F1271" s="23" t="s">
        <v>2261</v>
      </c>
      <c r="G1271" s="24" t="s">
        <v>1014</v>
      </c>
      <c r="H1271" s="25">
        <f t="shared" si="19"/>
        <v>0</v>
      </c>
    </row>
    <row r="1272" spans="5:8" x14ac:dyDescent="0.25">
      <c r="E1272" s="29"/>
      <c r="F1272" s="27" t="s">
        <v>2262</v>
      </c>
      <c r="G1272" s="24" t="s">
        <v>1014</v>
      </c>
      <c r="H1272" s="25">
        <f t="shared" si="19"/>
        <v>0</v>
      </c>
    </row>
    <row r="1273" spans="5:8" x14ac:dyDescent="0.25">
      <c r="E1273" s="29"/>
      <c r="F1273" s="23" t="s">
        <v>2263</v>
      </c>
      <c r="G1273" s="24" t="s">
        <v>1014</v>
      </c>
      <c r="H1273" s="25">
        <f t="shared" si="19"/>
        <v>0</v>
      </c>
    </row>
    <row r="1274" spans="5:8" x14ac:dyDescent="0.25">
      <c r="E1274" s="29"/>
      <c r="F1274" s="23" t="s">
        <v>2264</v>
      </c>
      <c r="G1274" s="24" t="s">
        <v>1014</v>
      </c>
      <c r="H1274" s="25">
        <f t="shared" si="19"/>
        <v>0</v>
      </c>
    </row>
    <row r="1275" spans="5:8" x14ac:dyDescent="0.25">
      <c r="E1275" s="29"/>
      <c r="F1275" s="27" t="s">
        <v>2265</v>
      </c>
      <c r="G1275" s="24" t="s">
        <v>1014</v>
      </c>
      <c r="H1275" s="25">
        <f t="shared" si="19"/>
        <v>0</v>
      </c>
    </row>
    <row r="1276" spans="5:8" x14ac:dyDescent="0.25">
      <c r="E1276" s="29"/>
      <c r="F1276" s="23" t="s">
        <v>2266</v>
      </c>
      <c r="G1276" s="24" t="s">
        <v>1014</v>
      </c>
      <c r="H1276" s="25">
        <f t="shared" si="19"/>
        <v>0</v>
      </c>
    </row>
    <row r="1277" spans="5:8" x14ac:dyDescent="0.25">
      <c r="E1277" s="29"/>
      <c r="F1277" s="23" t="s">
        <v>2267</v>
      </c>
      <c r="G1277" s="24" t="s">
        <v>1014</v>
      </c>
      <c r="H1277" s="25">
        <f t="shared" si="19"/>
        <v>0</v>
      </c>
    </row>
    <row r="1278" spans="5:8" x14ac:dyDescent="0.25">
      <c r="E1278" s="29"/>
      <c r="F1278" s="23" t="s">
        <v>2268</v>
      </c>
      <c r="G1278" s="24" t="s">
        <v>1014</v>
      </c>
      <c r="H1278" s="25">
        <f t="shared" si="19"/>
        <v>0</v>
      </c>
    </row>
    <row r="1279" spans="5:8" x14ac:dyDescent="0.25">
      <c r="E1279" s="29"/>
      <c r="F1279" s="27" t="s">
        <v>2269</v>
      </c>
      <c r="G1279" s="24" t="s">
        <v>1014</v>
      </c>
      <c r="H1279" s="25">
        <f t="shared" si="19"/>
        <v>0</v>
      </c>
    </row>
    <row r="1280" spans="5:8" x14ac:dyDescent="0.25">
      <c r="E1280" s="29"/>
      <c r="F1280" s="27" t="s">
        <v>2270</v>
      </c>
      <c r="G1280" s="24" t="s">
        <v>1014</v>
      </c>
      <c r="H1280" s="25">
        <f t="shared" si="19"/>
        <v>0</v>
      </c>
    </row>
    <row r="1281" spans="5:8" x14ac:dyDescent="0.25">
      <c r="E1281" s="29"/>
      <c r="F1281" s="23" t="s">
        <v>2271</v>
      </c>
      <c r="G1281" s="24" t="s">
        <v>1014</v>
      </c>
      <c r="H1281" s="25">
        <f t="shared" si="19"/>
        <v>0</v>
      </c>
    </row>
    <row r="1282" spans="5:8" x14ac:dyDescent="0.25">
      <c r="E1282" s="29"/>
      <c r="F1282" s="23" t="s">
        <v>2272</v>
      </c>
      <c r="G1282" s="24" t="s">
        <v>1014</v>
      </c>
      <c r="H1282" s="25">
        <f t="shared" si="19"/>
        <v>0</v>
      </c>
    </row>
    <row r="1283" spans="5:8" x14ac:dyDescent="0.25">
      <c r="E1283" s="29"/>
      <c r="F1283" s="27" t="s">
        <v>2273</v>
      </c>
      <c r="G1283" s="24" t="s">
        <v>1014</v>
      </c>
      <c r="H1283" s="25">
        <f t="shared" si="19"/>
        <v>0</v>
      </c>
    </row>
    <row r="1284" spans="5:8" x14ac:dyDescent="0.25">
      <c r="E1284" s="29"/>
      <c r="F1284" s="27" t="s">
        <v>2274</v>
      </c>
      <c r="G1284" s="24" t="s">
        <v>1014</v>
      </c>
      <c r="H1284" s="25">
        <f t="shared" si="19"/>
        <v>0</v>
      </c>
    </row>
    <row r="1285" spans="5:8" x14ac:dyDescent="0.25">
      <c r="E1285" s="29"/>
      <c r="F1285" s="23" t="s">
        <v>2275</v>
      </c>
      <c r="G1285" s="24" t="s">
        <v>1014</v>
      </c>
      <c r="H1285" s="25">
        <f t="shared" ref="H1285:H1348" si="20">VLOOKUP(G1285,$A$4:$B$28,2,FALSE)</f>
        <v>0</v>
      </c>
    </row>
    <row r="1286" spans="5:8" x14ac:dyDescent="0.25">
      <c r="E1286" s="29"/>
      <c r="F1286" s="27" t="s">
        <v>2276</v>
      </c>
      <c r="G1286" s="24" t="s">
        <v>1014</v>
      </c>
      <c r="H1286" s="25">
        <f t="shared" si="20"/>
        <v>0</v>
      </c>
    </row>
    <row r="1287" spans="5:8" x14ac:dyDescent="0.25">
      <c r="E1287" s="29"/>
      <c r="F1287" s="27" t="s">
        <v>2277</v>
      </c>
      <c r="G1287" s="24" t="s">
        <v>1014</v>
      </c>
      <c r="H1287" s="25">
        <f t="shared" si="20"/>
        <v>0</v>
      </c>
    </row>
    <row r="1288" spans="5:8" x14ac:dyDescent="0.25">
      <c r="E1288" s="29"/>
      <c r="F1288" s="23" t="s">
        <v>2278</v>
      </c>
      <c r="G1288" s="24" t="s">
        <v>1014</v>
      </c>
      <c r="H1288" s="25">
        <f t="shared" si="20"/>
        <v>0</v>
      </c>
    </row>
    <row r="1289" spans="5:8" x14ac:dyDescent="0.25">
      <c r="E1289" s="29"/>
      <c r="F1289" s="23" t="s">
        <v>2279</v>
      </c>
      <c r="G1289" s="24" t="s">
        <v>1014</v>
      </c>
      <c r="H1289" s="25">
        <f t="shared" si="20"/>
        <v>0</v>
      </c>
    </row>
    <row r="1290" spans="5:8" x14ac:dyDescent="0.25">
      <c r="E1290" s="29"/>
      <c r="F1290" s="23" t="s">
        <v>2280</v>
      </c>
      <c r="G1290" s="24" t="s">
        <v>1014</v>
      </c>
      <c r="H1290" s="25">
        <f t="shared" si="20"/>
        <v>0</v>
      </c>
    </row>
    <row r="1291" spans="5:8" x14ac:dyDescent="0.25">
      <c r="E1291" s="29"/>
      <c r="F1291" s="27" t="s">
        <v>2281</v>
      </c>
      <c r="G1291" s="24" t="s">
        <v>1014</v>
      </c>
      <c r="H1291" s="25">
        <f t="shared" si="20"/>
        <v>0</v>
      </c>
    </row>
    <row r="1292" spans="5:8" x14ac:dyDescent="0.25">
      <c r="E1292" s="29"/>
      <c r="F1292" s="23" t="s">
        <v>2282</v>
      </c>
      <c r="G1292" s="24" t="s">
        <v>1014</v>
      </c>
      <c r="H1292" s="25">
        <f t="shared" si="20"/>
        <v>0</v>
      </c>
    </row>
    <row r="1293" spans="5:8" x14ac:dyDescent="0.25">
      <c r="E1293" s="29"/>
      <c r="F1293" s="27" t="s">
        <v>2283</v>
      </c>
      <c r="G1293" s="24" t="s">
        <v>1014</v>
      </c>
      <c r="H1293" s="25">
        <f t="shared" si="20"/>
        <v>0</v>
      </c>
    </row>
    <row r="1294" spans="5:8" x14ac:dyDescent="0.25">
      <c r="E1294" s="29"/>
      <c r="F1294" s="27" t="s">
        <v>2284</v>
      </c>
      <c r="G1294" s="24" t="s">
        <v>1014</v>
      </c>
      <c r="H1294" s="25">
        <f t="shared" si="20"/>
        <v>0</v>
      </c>
    </row>
    <row r="1295" spans="5:8" x14ac:dyDescent="0.25">
      <c r="E1295" s="29"/>
      <c r="F1295" s="40" t="s">
        <v>2285</v>
      </c>
      <c r="G1295" s="24" t="s">
        <v>1014</v>
      </c>
      <c r="H1295" s="25">
        <f t="shared" si="20"/>
        <v>0</v>
      </c>
    </row>
    <row r="1296" spans="5:8" x14ac:dyDescent="0.25">
      <c r="E1296" s="29"/>
      <c r="F1296" s="23" t="s">
        <v>2286</v>
      </c>
      <c r="G1296" s="24" t="s">
        <v>1014</v>
      </c>
      <c r="H1296" s="25">
        <f t="shared" si="20"/>
        <v>0</v>
      </c>
    </row>
    <row r="1297" spans="5:8" x14ac:dyDescent="0.25">
      <c r="E1297" s="29"/>
      <c r="F1297" s="23" t="s">
        <v>2287</v>
      </c>
      <c r="G1297" s="24" t="s">
        <v>1014</v>
      </c>
      <c r="H1297" s="25">
        <f t="shared" si="20"/>
        <v>0</v>
      </c>
    </row>
    <row r="1298" spans="5:8" x14ac:dyDescent="0.25">
      <c r="E1298" s="29"/>
      <c r="F1298" s="27" t="s">
        <v>2288</v>
      </c>
      <c r="G1298" s="24" t="s">
        <v>1014</v>
      </c>
      <c r="H1298" s="25">
        <f t="shared" si="20"/>
        <v>0</v>
      </c>
    </row>
    <row r="1299" spans="5:8" x14ac:dyDescent="0.25">
      <c r="E1299" s="29"/>
      <c r="F1299" s="27" t="s">
        <v>2289</v>
      </c>
      <c r="G1299" s="24" t="s">
        <v>1014</v>
      </c>
      <c r="H1299" s="25">
        <f t="shared" si="20"/>
        <v>0</v>
      </c>
    </row>
    <row r="1300" spans="5:8" x14ac:dyDescent="0.25">
      <c r="E1300" s="29"/>
      <c r="F1300" s="27" t="s">
        <v>2290</v>
      </c>
      <c r="G1300" s="24" t="s">
        <v>1014</v>
      </c>
      <c r="H1300" s="25">
        <f t="shared" si="20"/>
        <v>0</v>
      </c>
    </row>
    <row r="1301" spans="5:8" x14ac:dyDescent="0.25">
      <c r="E1301" s="29"/>
      <c r="F1301" s="37" t="s">
        <v>2291</v>
      </c>
      <c r="G1301" s="24" t="s">
        <v>1014</v>
      </c>
      <c r="H1301" s="25">
        <f t="shared" si="20"/>
        <v>0</v>
      </c>
    </row>
    <row r="1302" spans="5:8" x14ac:dyDescent="0.25">
      <c r="E1302" s="29"/>
      <c r="F1302" s="23" t="s">
        <v>2292</v>
      </c>
      <c r="G1302" s="24" t="s">
        <v>1014</v>
      </c>
      <c r="H1302" s="25">
        <f t="shared" si="20"/>
        <v>0</v>
      </c>
    </row>
    <row r="1303" spans="5:8" x14ac:dyDescent="0.25">
      <c r="E1303" s="29"/>
      <c r="F1303" s="23" t="s">
        <v>2293</v>
      </c>
      <c r="G1303" s="24" t="s">
        <v>1014</v>
      </c>
      <c r="H1303" s="25">
        <f t="shared" si="20"/>
        <v>0</v>
      </c>
    </row>
    <row r="1304" spans="5:8" x14ac:dyDescent="0.25">
      <c r="E1304" s="29"/>
      <c r="F1304" s="23" t="s">
        <v>2294</v>
      </c>
      <c r="G1304" s="24" t="s">
        <v>1014</v>
      </c>
      <c r="H1304" s="25">
        <f t="shared" si="20"/>
        <v>0</v>
      </c>
    </row>
    <row r="1305" spans="5:8" x14ac:dyDescent="0.25">
      <c r="E1305" s="29"/>
      <c r="F1305" s="23" t="s">
        <v>2295</v>
      </c>
      <c r="G1305" s="24" t="s">
        <v>1014</v>
      </c>
      <c r="H1305" s="25">
        <f t="shared" si="20"/>
        <v>0</v>
      </c>
    </row>
    <row r="1306" spans="5:8" x14ac:dyDescent="0.25">
      <c r="E1306" s="29"/>
      <c r="F1306" s="23" t="s">
        <v>2296</v>
      </c>
      <c r="G1306" s="24" t="s">
        <v>1014</v>
      </c>
      <c r="H1306" s="25">
        <f t="shared" si="20"/>
        <v>0</v>
      </c>
    </row>
    <row r="1307" spans="5:8" x14ac:dyDescent="0.25">
      <c r="E1307" s="29"/>
      <c r="F1307" s="27" t="s">
        <v>2297</v>
      </c>
      <c r="G1307" s="24" t="s">
        <v>1014</v>
      </c>
      <c r="H1307" s="25">
        <f t="shared" si="20"/>
        <v>0</v>
      </c>
    </row>
    <row r="1308" spans="5:8" x14ac:dyDescent="0.25">
      <c r="E1308" s="29"/>
      <c r="F1308" s="27" t="s">
        <v>2298</v>
      </c>
      <c r="G1308" s="24" t="s">
        <v>1014</v>
      </c>
      <c r="H1308" s="25">
        <f t="shared" si="20"/>
        <v>0</v>
      </c>
    </row>
    <row r="1309" spans="5:8" x14ac:dyDescent="0.25">
      <c r="E1309" s="29"/>
      <c r="F1309" s="23" t="s">
        <v>2299</v>
      </c>
      <c r="G1309" s="24" t="s">
        <v>1014</v>
      </c>
      <c r="H1309" s="25">
        <f t="shared" si="20"/>
        <v>0</v>
      </c>
    </row>
    <row r="1310" spans="5:8" x14ac:dyDescent="0.25">
      <c r="E1310" s="29"/>
      <c r="F1310" s="23" t="s">
        <v>2300</v>
      </c>
      <c r="G1310" s="24" t="s">
        <v>1014</v>
      </c>
      <c r="H1310" s="25">
        <f t="shared" si="20"/>
        <v>0</v>
      </c>
    </row>
    <row r="1311" spans="5:8" x14ac:dyDescent="0.25">
      <c r="E1311" s="29"/>
      <c r="F1311" s="23" t="s">
        <v>2301</v>
      </c>
      <c r="G1311" s="24" t="s">
        <v>1014</v>
      </c>
      <c r="H1311" s="25">
        <f t="shared" si="20"/>
        <v>0</v>
      </c>
    </row>
    <row r="1312" spans="5:8" x14ac:dyDescent="0.25">
      <c r="E1312" s="29"/>
      <c r="F1312" s="23" t="s">
        <v>2302</v>
      </c>
      <c r="G1312" s="24" t="s">
        <v>1014</v>
      </c>
      <c r="H1312" s="25">
        <f t="shared" si="20"/>
        <v>0</v>
      </c>
    </row>
    <row r="1313" spans="5:8" x14ac:dyDescent="0.25">
      <c r="E1313" s="29"/>
      <c r="F1313" s="23" t="s">
        <v>2303</v>
      </c>
      <c r="G1313" s="24" t="s">
        <v>1014</v>
      </c>
      <c r="H1313" s="25">
        <f t="shared" si="20"/>
        <v>0</v>
      </c>
    </row>
    <row r="1314" spans="5:8" x14ac:dyDescent="0.25">
      <c r="E1314" s="29"/>
      <c r="F1314" s="40" t="s">
        <v>2304</v>
      </c>
      <c r="G1314" s="24" t="s">
        <v>1014</v>
      </c>
      <c r="H1314" s="25">
        <f t="shared" si="20"/>
        <v>0</v>
      </c>
    </row>
    <row r="1315" spans="5:8" x14ac:dyDescent="0.25">
      <c r="E1315" s="29"/>
      <c r="F1315" s="23" t="s">
        <v>2305</v>
      </c>
      <c r="G1315" s="24" t="s">
        <v>1014</v>
      </c>
      <c r="H1315" s="25">
        <f t="shared" si="20"/>
        <v>0</v>
      </c>
    </row>
    <row r="1316" spans="5:8" x14ac:dyDescent="0.25">
      <c r="E1316" s="29"/>
      <c r="F1316" s="27" t="s">
        <v>2306</v>
      </c>
      <c r="G1316" s="24" t="s">
        <v>1014</v>
      </c>
      <c r="H1316" s="25">
        <f t="shared" si="20"/>
        <v>0</v>
      </c>
    </row>
    <row r="1317" spans="5:8" x14ac:dyDescent="0.25">
      <c r="E1317" s="29"/>
      <c r="F1317" s="23" t="s">
        <v>2307</v>
      </c>
      <c r="G1317" s="24" t="s">
        <v>1014</v>
      </c>
      <c r="H1317" s="25">
        <f t="shared" si="20"/>
        <v>0</v>
      </c>
    </row>
    <row r="1318" spans="5:8" x14ac:dyDescent="0.25">
      <c r="E1318" s="29"/>
      <c r="F1318" s="23" t="s">
        <v>2308</v>
      </c>
      <c r="G1318" s="24" t="s">
        <v>1014</v>
      </c>
      <c r="H1318" s="25">
        <f t="shared" si="20"/>
        <v>0</v>
      </c>
    </row>
    <row r="1319" spans="5:8" x14ac:dyDescent="0.25">
      <c r="E1319" s="29"/>
      <c r="F1319" s="27" t="s">
        <v>2309</v>
      </c>
      <c r="G1319" s="24" t="s">
        <v>1014</v>
      </c>
      <c r="H1319" s="25">
        <f t="shared" si="20"/>
        <v>0</v>
      </c>
    </row>
    <row r="1320" spans="5:8" x14ac:dyDescent="0.25">
      <c r="E1320" s="29"/>
      <c r="F1320" s="27" t="s">
        <v>2310</v>
      </c>
      <c r="G1320" s="24" t="s">
        <v>1014</v>
      </c>
      <c r="H1320" s="25">
        <f t="shared" si="20"/>
        <v>0</v>
      </c>
    </row>
    <row r="1321" spans="5:8" x14ac:dyDescent="0.25">
      <c r="E1321" s="29"/>
      <c r="F1321" s="27" t="s">
        <v>2311</v>
      </c>
      <c r="G1321" s="24" t="s">
        <v>1014</v>
      </c>
      <c r="H1321" s="25">
        <f t="shared" si="20"/>
        <v>0</v>
      </c>
    </row>
    <row r="1322" spans="5:8" x14ac:dyDescent="0.25">
      <c r="E1322" s="29"/>
      <c r="F1322" s="27" t="s">
        <v>2312</v>
      </c>
      <c r="G1322" s="24" t="s">
        <v>1014</v>
      </c>
      <c r="H1322" s="25">
        <f t="shared" si="20"/>
        <v>0</v>
      </c>
    </row>
    <row r="1323" spans="5:8" x14ac:dyDescent="0.25">
      <c r="E1323" s="29"/>
      <c r="F1323" s="27" t="s">
        <v>2313</v>
      </c>
      <c r="G1323" s="24" t="s">
        <v>1014</v>
      </c>
      <c r="H1323" s="25">
        <f t="shared" si="20"/>
        <v>0</v>
      </c>
    </row>
    <row r="1324" spans="5:8" x14ac:dyDescent="0.25">
      <c r="E1324" s="29"/>
      <c r="F1324" s="27" t="s">
        <v>2314</v>
      </c>
      <c r="G1324" s="24" t="s">
        <v>1014</v>
      </c>
      <c r="H1324" s="25">
        <f t="shared" si="20"/>
        <v>0</v>
      </c>
    </row>
    <row r="1325" spans="5:8" x14ac:dyDescent="0.25">
      <c r="E1325" s="29"/>
      <c r="F1325" s="23" t="s">
        <v>2315</v>
      </c>
      <c r="G1325" s="24" t="s">
        <v>1014</v>
      </c>
      <c r="H1325" s="25">
        <f t="shared" si="20"/>
        <v>0</v>
      </c>
    </row>
    <row r="1326" spans="5:8" x14ac:dyDescent="0.25">
      <c r="E1326" s="29"/>
      <c r="F1326" s="23" t="s">
        <v>2316</v>
      </c>
      <c r="G1326" s="24" t="s">
        <v>1014</v>
      </c>
      <c r="H1326" s="25">
        <f t="shared" si="20"/>
        <v>0</v>
      </c>
    </row>
    <row r="1327" spans="5:8" x14ac:dyDescent="0.25">
      <c r="E1327" s="29"/>
      <c r="F1327" s="27" t="s">
        <v>2317</v>
      </c>
      <c r="G1327" s="24" t="s">
        <v>1014</v>
      </c>
      <c r="H1327" s="25">
        <f t="shared" si="20"/>
        <v>0</v>
      </c>
    </row>
    <row r="1328" spans="5:8" x14ac:dyDescent="0.25">
      <c r="E1328" s="29"/>
      <c r="F1328" s="27" t="s">
        <v>2318</v>
      </c>
      <c r="G1328" s="24" t="s">
        <v>1014</v>
      </c>
      <c r="H1328" s="25">
        <f t="shared" si="20"/>
        <v>0</v>
      </c>
    </row>
    <row r="1329" spans="5:8" x14ac:dyDescent="0.25">
      <c r="E1329" s="29"/>
      <c r="F1329" s="27" t="s">
        <v>2319</v>
      </c>
      <c r="G1329" s="24" t="s">
        <v>1014</v>
      </c>
      <c r="H1329" s="25">
        <f t="shared" si="20"/>
        <v>0</v>
      </c>
    </row>
    <row r="1330" spans="5:8" x14ac:dyDescent="0.25">
      <c r="E1330" s="29"/>
      <c r="F1330" s="23" t="s">
        <v>2320</v>
      </c>
      <c r="G1330" s="24" t="s">
        <v>1014</v>
      </c>
      <c r="H1330" s="25">
        <f t="shared" si="20"/>
        <v>0</v>
      </c>
    </row>
    <row r="1331" spans="5:8" x14ac:dyDescent="0.25">
      <c r="E1331" s="29"/>
      <c r="F1331" s="23" t="s">
        <v>2321</v>
      </c>
      <c r="G1331" s="24" t="s">
        <v>1014</v>
      </c>
      <c r="H1331" s="25">
        <f t="shared" si="20"/>
        <v>0</v>
      </c>
    </row>
    <row r="1332" spans="5:8" x14ac:dyDescent="0.25">
      <c r="E1332" s="29"/>
      <c r="F1332" s="27" t="s">
        <v>2322</v>
      </c>
      <c r="G1332" s="24" t="s">
        <v>1014</v>
      </c>
      <c r="H1332" s="25">
        <f t="shared" si="20"/>
        <v>0</v>
      </c>
    </row>
    <row r="1333" spans="5:8" x14ac:dyDescent="0.25">
      <c r="E1333" s="29"/>
      <c r="F1333" s="27" t="s">
        <v>2323</v>
      </c>
      <c r="G1333" s="24" t="s">
        <v>1014</v>
      </c>
      <c r="H1333" s="25">
        <f t="shared" si="20"/>
        <v>0</v>
      </c>
    </row>
    <row r="1334" spans="5:8" x14ac:dyDescent="0.25">
      <c r="E1334" s="29"/>
      <c r="F1334" s="23" t="s">
        <v>2324</v>
      </c>
      <c r="G1334" s="24" t="s">
        <v>1014</v>
      </c>
      <c r="H1334" s="25">
        <f t="shared" si="20"/>
        <v>0</v>
      </c>
    </row>
    <row r="1335" spans="5:8" x14ac:dyDescent="0.25">
      <c r="E1335" s="29"/>
      <c r="F1335" s="23" t="s">
        <v>2325</v>
      </c>
      <c r="G1335" s="24" t="s">
        <v>1014</v>
      </c>
      <c r="H1335" s="25">
        <f t="shared" si="20"/>
        <v>0</v>
      </c>
    </row>
    <row r="1336" spans="5:8" x14ac:dyDescent="0.25">
      <c r="E1336" s="29"/>
      <c r="F1336" s="23" t="s">
        <v>2326</v>
      </c>
      <c r="G1336" s="24" t="s">
        <v>1014</v>
      </c>
      <c r="H1336" s="25">
        <f t="shared" si="20"/>
        <v>0</v>
      </c>
    </row>
    <row r="1337" spans="5:8" x14ac:dyDescent="0.25">
      <c r="E1337" s="29"/>
      <c r="F1337" s="23" t="s">
        <v>2327</v>
      </c>
      <c r="G1337" s="24" t="s">
        <v>1014</v>
      </c>
      <c r="H1337" s="25">
        <f t="shared" si="20"/>
        <v>0</v>
      </c>
    </row>
    <row r="1338" spans="5:8" x14ac:dyDescent="0.25">
      <c r="E1338" s="29"/>
      <c r="F1338" s="23" t="s">
        <v>2328</v>
      </c>
      <c r="G1338" s="24" t="s">
        <v>1014</v>
      </c>
      <c r="H1338" s="25">
        <f t="shared" si="20"/>
        <v>0</v>
      </c>
    </row>
    <row r="1339" spans="5:8" x14ac:dyDescent="0.25">
      <c r="E1339" s="29"/>
      <c r="F1339" s="27" t="s">
        <v>2329</v>
      </c>
      <c r="G1339" s="24" t="s">
        <v>1014</v>
      </c>
      <c r="H1339" s="25">
        <f t="shared" si="20"/>
        <v>0</v>
      </c>
    </row>
    <row r="1340" spans="5:8" x14ac:dyDescent="0.25">
      <c r="E1340" s="29"/>
      <c r="F1340" s="27" t="s">
        <v>2330</v>
      </c>
      <c r="G1340" s="24" t="s">
        <v>1014</v>
      </c>
      <c r="H1340" s="25">
        <f t="shared" si="20"/>
        <v>0</v>
      </c>
    </row>
    <row r="1341" spans="5:8" x14ac:dyDescent="0.25">
      <c r="E1341" s="29"/>
      <c r="F1341" s="27" t="s">
        <v>2331</v>
      </c>
      <c r="G1341" s="24" t="s">
        <v>1014</v>
      </c>
      <c r="H1341" s="25">
        <f t="shared" si="20"/>
        <v>0</v>
      </c>
    </row>
    <row r="1342" spans="5:8" x14ac:dyDescent="0.25">
      <c r="E1342" s="29"/>
      <c r="F1342" s="27" t="s">
        <v>2332</v>
      </c>
      <c r="G1342" s="24" t="s">
        <v>1014</v>
      </c>
      <c r="H1342" s="25">
        <f t="shared" si="20"/>
        <v>0</v>
      </c>
    </row>
    <row r="1343" spans="5:8" x14ac:dyDescent="0.25">
      <c r="E1343" s="29"/>
      <c r="F1343" s="27" t="s">
        <v>2333</v>
      </c>
      <c r="G1343" s="24" t="s">
        <v>1014</v>
      </c>
      <c r="H1343" s="25">
        <f t="shared" si="20"/>
        <v>0</v>
      </c>
    </row>
    <row r="1344" spans="5:8" x14ac:dyDescent="0.25">
      <c r="E1344" s="29"/>
      <c r="F1344" s="27" t="s">
        <v>2334</v>
      </c>
      <c r="G1344" s="24" t="s">
        <v>1014</v>
      </c>
      <c r="H1344" s="25">
        <f t="shared" si="20"/>
        <v>0</v>
      </c>
    </row>
    <row r="1345" spans="5:8" x14ac:dyDescent="0.25">
      <c r="E1345" s="29"/>
      <c r="F1345" s="27" t="s">
        <v>2335</v>
      </c>
      <c r="G1345" s="24" t="s">
        <v>1014</v>
      </c>
      <c r="H1345" s="25">
        <f t="shared" si="20"/>
        <v>0</v>
      </c>
    </row>
    <row r="1346" spans="5:8" x14ac:dyDescent="0.25">
      <c r="E1346" s="29"/>
      <c r="F1346" s="23" t="s">
        <v>2336</v>
      </c>
      <c r="G1346" s="24" t="s">
        <v>1014</v>
      </c>
      <c r="H1346" s="25">
        <f t="shared" si="20"/>
        <v>0</v>
      </c>
    </row>
    <row r="1347" spans="5:8" x14ac:dyDescent="0.25">
      <c r="E1347" s="29"/>
      <c r="F1347" s="27" t="s">
        <v>2337</v>
      </c>
      <c r="G1347" s="24" t="s">
        <v>1014</v>
      </c>
      <c r="H1347" s="25">
        <f t="shared" si="20"/>
        <v>0</v>
      </c>
    </row>
    <row r="1348" spans="5:8" x14ac:dyDescent="0.25">
      <c r="E1348" s="29"/>
      <c r="F1348" s="27" t="s">
        <v>2338</v>
      </c>
      <c r="G1348" s="24" t="s">
        <v>1014</v>
      </c>
      <c r="H1348" s="25">
        <f t="shared" si="20"/>
        <v>0</v>
      </c>
    </row>
    <row r="1349" spans="5:8" x14ac:dyDescent="0.25">
      <c r="E1349" s="29"/>
      <c r="F1349" s="23" t="s">
        <v>2339</v>
      </c>
      <c r="G1349" s="24" t="s">
        <v>1014</v>
      </c>
      <c r="H1349" s="25">
        <f t="shared" ref="H1349:H1412" si="21">VLOOKUP(G1349,$A$4:$B$28,2,FALSE)</f>
        <v>0</v>
      </c>
    </row>
    <row r="1350" spans="5:8" x14ac:dyDescent="0.25">
      <c r="E1350" s="29"/>
      <c r="F1350" s="23" t="s">
        <v>2340</v>
      </c>
      <c r="G1350" s="24" t="s">
        <v>1014</v>
      </c>
      <c r="H1350" s="25">
        <f t="shared" si="21"/>
        <v>0</v>
      </c>
    </row>
    <row r="1351" spans="5:8" x14ac:dyDescent="0.25">
      <c r="E1351" s="29"/>
      <c r="F1351" s="23" t="s">
        <v>2341</v>
      </c>
      <c r="G1351" s="24" t="s">
        <v>1014</v>
      </c>
      <c r="H1351" s="25">
        <f t="shared" si="21"/>
        <v>0</v>
      </c>
    </row>
    <row r="1352" spans="5:8" x14ac:dyDescent="0.25">
      <c r="E1352" s="29"/>
      <c r="F1352" s="23" t="s">
        <v>2342</v>
      </c>
      <c r="G1352" s="24" t="s">
        <v>1014</v>
      </c>
      <c r="H1352" s="25">
        <f t="shared" si="21"/>
        <v>0</v>
      </c>
    </row>
    <row r="1353" spans="5:8" x14ac:dyDescent="0.25">
      <c r="E1353" s="29"/>
      <c r="F1353" s="27" t="s">
        <v>2343</v>
      </c>
      <c r="G1353" s="24" t="s">
        <v>1014</v>
      </c>
      <c r="H1353" s="25">
        <f t="shared" si="21"/>
        <v>0</v>
      </c>
    </row>
    <row r="1354" spans="5:8" x14ac:dyDescent="0.25">
      <c r="E1354" s="29"/>
      <c r="F1354" s="27" t="s">
        <v>2344</v>
      </c>
      <c r="G1354" s="24" t="s">
        <v>1014</v>
      </c>
      <c r="H1354" s="25">
        <f t="shared" si="21"/>
        <v>0</v>
      </c>
    </row>
    <row r="1355" spans="5:8" x14ac:dyDescent="0.25">
      <c r="E1355" s="29"/>
      <c r="F1355" s="27" t="s">
        <v>2345</v>
      </c>
      <c r="G1355" s="24" t="s">
        <v>1014</v>
      </c>
      <c r="H1355" s="25">
        <f t="shared" si="21"/>
        <v>0</v>
      </c>
    </row>
    <row r="1356" spans="5:8" x14ac:dyDescent="0.25">
      <c r="E1356" s="29"/>
      <c r="F1356" s="23" t="s">
        <v>2346</v>
      </c>
      <c r="G1356" s="24" t="s">
        <v>1014</v>
      </c>
      <c r="H1356" s="25">
        <f t="shared" si="21"/>
        <v>0</v>
      </c>
    </row>
    <row r="1357" spans="5:8" x14ac:dyDescent="0.25">
      <c r="E1357" s="29"/>
      <c r="F1357" s="23" t="s">
        <v>2347</v>
      </c>
      <c r="G1357" s="24" t="s">
        <v>1014</v>
      </c>
      <c r="H1357" s="25">
        <f t="shared" si="21"/>
        <v>0</v>
      </c>
    </row>
    <row r="1358" spans="5:8" x14ac:dyDescent="0.25">
      <c r="E1358" s="29"/>
      <c r="F1358" s="27" t="s">
        <v>2348</v>
      </c>
      <c r="G1358" s="24" t="s">
        <v>1014</v>
      </c>
      <c r="H1358" s="25">
        <f t="shared" si="21"/>
        <v>0</v>
      </c>
    </row>
    <row r="1359" spans="5:8" x14ac:dyDescent="0.25">
      <c r="E1359" s="29"/>
      <c r="F1359" s="23" t="s">
        <v>2349</v>
      </c>
      <c r="G1359" s="24" t="s">
        <v>1014</v>
      </c>
      <c r="H1359" s="25">
        <f t="shared" si="21"/>
        <v>0</v>
      </c>
    </row>
    <row r="1360" spans="5:8" x14ac:dyDescent="0.25">
      <c r="E1360" s="29"/>
      <c r="F1360" s="23" t="s">
        <v>2350</v>
      </c>
      <c r="G1360" s="24" t="s">
        <v>1014</v>
      </c>
      <c r="H1360" s="25">
        <f t="shared" si="21"/>
        <v>0</v>
      </c>
    </row>
    <row r="1361" spans="5:8" x14ac:dyDescent="0.25">
      <c r="E1361" s="29"/>
      <c r="F1361" s="27" t="s">
        <v>2351</v>
      </c>
      <c r="G1361" s="24" t="s">
        <v>1014</v>
      </c>
      <c r="H1361" s="25">
        <f t="shared" si="21"/>
        <v>0</v>
      </c>
    </row>
    <row r="1362" spans="5:8" x14ac:dyDescent="0.25">
      <c r="E1362" s="29"/>
      <c r="F1362" s="23" t="s">
        <v>2352</v>
      </c>
      <c r="G1362" s="24" t="s">
        <v>1014</v>
      </c>
      <c r="H1362" s="25">
        <f t="shared" si="21"/>
        <v>0</v>
      </c>
    </row>
    <row r="1363" spans="5:8" x14ac:dyDescent="0.25">
      <c r="E1363" s="29"/>
      <c r="F1363" s="27" t="s">
        <v>2353</v>
      </c>
      <c r="G1363" s="24" t="s">
        <v>1014</v>
      </c>
      <c r="H1363" s="25">
        <f t="shared" si="21"/>
        <v>0</v>
      </c>
    </row>
    <row r="1364" spans="5:8" x14ac:dyDescent="0.25">
      <c r="E1364" s="29"/>
      <c r="F1364" s="27" t="s">
        <v>2354</v>
      </c>
      <c r="G1364" s="24" t="s">
        <v>1014</v>
      </c>
      <c r="H1364" s="25">
        <f t="shared" si="21"/>
        <v>0</v>
      </c>
    </row>
    <row r="1365" spans="5:8" x14ac:dyDescent="0.25">
      <c r="E1365" s="29"/>
      <c r="F1365" s="23" t="s">
        <v>2355</v>
      </c>
      <c r="G1365" s="24" t="s">
        <v>1014</v>
      </c>
      <c r="H1365" s="25">
        <f t="shared" si="21"/>
        <v>0</v>
      </c>
    </row>
    <row r="1366" spans="5:8" x14ac:dyDescent="0.25">
      <c r="E1366" s="29"/>
      <c r="F1366" s="27" t="s">
        <v>2356</v>
      </c>
      <c r="G1366" s="24" t="s">
        <v>1014</v>
      </c>
      <c r="H1366" s="25">
        <f t="shared" si="21"/>
        <v>0</v>
      </c>
    </row>
    <row r="1367" spans="5:8" x14ac:dyDescent="0.25">
      <c r="E1367" s="29"/>
      <c r="F1367" s="40" t="s">
        <v>2357</v>
      </c>
      <c r="G1367" s="24" t="s">
        <v>1014</v>
      </c>
      <c r="H1367" s="25">
        <f t="shared" si="21"/>
        <v>0</v>
      </c>
    </row>
    <row r="1368" spans="5:8" x14ac:dyDescent="0.25">
      <c r="E1368" s="29"/>
      <c r="F1368" s="23" t="s">
        <v>2358</v>
      </c>
      <c r="G1368" s="24" t="s">
        <v>1014</v>
      </c>
      <c r="H1368" s="25">
        <f t="shared" si="21"/>
        <v>0</v>
      </c>
    </row>
    <row r="1369" spans="5:8" x14ac:dyDescent="0.25">
      <c r="E1369" s="29"/>
      <c r="F1369" s="27" t="s">
        <v>2359</v>
      </c>
      <c r="G1369" s="24" t="s">
        <v>1014</v>
      </c>
      <c r="H1369" s="25">
        <f t="shared" si="21"/>
        <v>0</v>
      </c>
    </row>
    <row r="1370" spans="5:8" x14ac:dyDescent="0.25">
      <c r="E1370" s="29"/>
      <c r="F1370" s="43" t="s">
        <v>2360</v>
      </c>
      <c r="G1370" s="24" t="s">
        <v>1014</v>
      </c>
      <c r="H1370" s="25">
        <f t="shared" si="21"/>
        <v>0</v>
      </c>
    </row>
    <row r="1371" spans="5:8" x14ac:dyDescent="0.25">
      <c r="E1371" s="29"/>
      <c r="F1371" s="27" t="s">
        <v>2361</v>
      </c>
      <c r="G1371" s="24" t="s">
        <v>1014</v>
      </c>
      <c r="H1371" s="25">
        <f t="shared" si="21"/>
        <v>0</v>
      </c>
    </row>
    <row r="1372" spans="5:8" x14ac:dyDescent="0.25">
      <c r="E1372" s="29"/>
      <c r="F1372" s="23" t="s">
        <v>2362</v>
      </c>
      <c r="G1372" s="24" t="s">
        <v>1014</v>
      </c>
      <c r="H1372" s="25">
        <f t="shared" si="21"/>
        <v>0</v>
      </c>
    </row>
    <row r="1373" spans="5:8" x14ac:dyDescent="0.25">
      <c r="E1373" s="29"/>
      <c r="F1373" s="23" t="s">
        <v>2363</v>
      </c>
      <c r="G1373" s="24" t="s">
        <v>1014</v>
      </c>
      <c r="H1373" s="25">
        <f t="shared" si="21"/>
        <v>0</v>
      </c>
    </row>
    <row r="1374" spans="5:8" x14ac:dyDescent="0.25">
      <c r="E1374" s="29"/>
      <c r="F1374" s="23" t="s">
        <v>2364</v>
      </c>
      <c r="G1374" s="24" t="s">
        <v>1014</v>
      </c>
      <c r="H1374" s="25">
        <f t="shared" si="21"/>
        <v>0</v>
      </c>
    </row>
    <row r="1375" spans="5:8" x14ac:dyDescent="0.25">
      <c r="E1375" s="29"/>
      <c r="F1375" s="23" t="s">
        <v>2365</v>
      </c>
      <c r="G1375" s="24" t="s">
        <v>1014</v>
      </c>
      <c r="H1375" s="25">
        <f t="shared" si="21"/>
        <v>0</v>
      </c>
    </row>
    <row r="1376" spans="5:8" x14ac:dyDescent="0.25">
      <c r="E1376" s="29"/>
      <c r="F1376" s="23" t="s">
        <v>2366</v>
      </c>
      <c r="G1376" s="24" t="s">
        <v>1014</v>
      </c>
      <c r="H1376" s="25">
        <f t="shared" si="21"/>
        <v>0</v>
      </c>
    </row>
    <row r="1377" spans="5:8" x14ac:dyDescent="0.25">
      <c r="E1377" s="29"/>
      <c r="F1377" s="23" t="s">
        <v>2367</v>
      </c>
      <c r="G1377" s="24" t="s">
        <v>1014</v>
      </c>
      <c r="H1377" s="25">
        <f t="shared" si="21"/>
        <v>0</v>
      </c>
    </row>
    <row r="1378" spans="5:8" x14ac:dyDescent="0.25">
      <c r="E1378" s="29"/>
      <c r="F1378" s="23" t="s">
        <v>2368</v>
      </c>
      <c r="G1378" s="24" t="s">
        <v>1014</v>
      </c>
      <c r="H1378" s="25">
        <f t="shared" si="21"/>
        <v>0</v>
      </c>
    </row>
    <row r="1379" spans="5:8" x14ac:dyDescent="0.25">
      <c r="E1379" s="29"/>
      <c r="F1379" s="23" t="s">
        <v>2369</v>
      </c>
      <c r="G1379" s="24" t="s">
        <v>1014</v>
      </c>
      <c r="H1379" s="25">
        <f t="shared" si="21"/>
        <v>0</v>
      </c>
    </row>
    <row r="1380" spans="5:8" x14ac:dyDescent="0.25">
      <c r="E1380" s="29"/>
      <c r="F1380" s="23" t="s">
        <v>2370</v>
      </c>
      <c r="G1380" s="24" t="s">
        <v>1014</v>
      </c>
      <c r="H1380" s="25">
        <f t="shared" si="21"/>
        <v>0</v>
      </c>
    </row>
    <row r="1381" spans="5:8" x14ac:dyDescent="0.25">
      <c r="E1381" s="29"/>
      <c r="F1381" s="37" t="s">
        <v>2371</v>
      </c>
      <c r="G1381" s="24" t="s">
        <v>1014</v>
      </c>
      <c r="H1381" s="25">
        <f t="shared" si="21"/>
        <v>0</v>
      </c>
    </row>
    <row r="1382" spans="5:8" x14ac:dyDescent="0.25">
      <c r="E1382" s="29"/>
      <c r="F1382" s="23" t="s">
        <v>2372</v>
      </c>
      <c r="G1382" s="24" t="s">
        <v>1014</v>
      </c>
      <c r="H1382" s="25">
        <f t="shared" si="21"/>
        <v>0</v>
      </c>
    </row>
    <row r="1383" spans="5:8" x14ac:dyDescent="0.25">
      <c r="E1383" s="29"/>
      <c r="F1383" s="23" t="s">
        <v>2373</v>
      </c>
      <c r="G1383" s="24" t="s">
        <v>1014</v>
      </c>
      <c r="H1383" s="25">
        <f t="shared" si="21"/>
        <v>0</v>
      </c>
    </row>
    <row r="1384" spans="5:8" x14ac:dyDescent="0.25">
      <c r="E1384" s="29"/>
      <c r="F1384" s="23" t="s">
        <v>2374</v>
      </c>
      <c r="G1384" s="24" t="s">
        <v>1014</v>
      </c>
      <c r="H1384" s="25">
        <f t="shared" si="21"/>
        <v>0</v>
      </c>
    </row>
    <row r="1385" spans="5:8" x14ac:dyDescent="0.25">
      <c r="E1385" s="29"/>
      <c r="F1385" s="23" t="s">
        <v>2375</v>
      </c>
      <c r="G1385" s="24" t="s">
        <v>1014</v>
      </c>
      <c r="H1385" s="25">
        <f t="shared" si="21"/>
        <v>0</v>
      </c>
    </row>
    <row r="1386" spans="5:8" x14ac:dyDescent="0.25">
      <c r="E1386" s="29"/>
      <c r="F1386" s="23" t="s">
        <v>2376</v>
      </c>
      <c r="G1386" s="24" t="s">
        <v>1014</v>
      </c>
      <c r="H1386" s="25">
        <f t="shared" si="21"/>
        <v>0</v>
      </c>
    </row>
    <row r="1387" spans="5:8" x14ac:dyDescent="0.25">
      <c r="E1387" s="29"/>
      <c r="F1387" s="23" t="s">
        <v>2377</v>
      </c>
      <c r="G1387" s="24" t="s">
        <v>1014</v>
      </c>
      <c r="H1387" s="25">
        <f t="shared" si="21"/>
        <v>0</v>
      </c>
    </row>
    <row r="1388" spans="5:8" x14ac:dyDescent="0.25">
      <c r="E1388" s="29"/>
      <c r="F1388" s="23" t="s">
        <v>2378</v>
      </c>
      <c r="G1388" s="24" t="s">
        <v>1014</v>
      </c>
      <c r="H1388" s="25">
        <f t="shared" si="21"/>
        <v>0</v>
      </c>
    </row>
    <row r="1389" spans="5:8" x14ac:dyDescent="0.25">
      <c r="E1389" s="29"/>
      <c r="F1389" s="23" t="s">
        <v>2379</v>
      </c>
      <c r="G1389" s="24" t="s">
        <v>1014</v>
      </c>
      <c r="H1389" s="25">
        <f t="shared" si="21"/>
        <v>0</v>
      </c>
    </row>
    <row r="1390" spans="5:8" x14ac:dyDescent="0.25">
      <c r="E1390" s="29"/>
      <c r="F1390" s="23" t="s">
        <v>2380</v>
      </c>
      <c r="G1390" s="24" t="s">
        <v>1014</v>
      </c>
      <c r="H1390" s="25">
        <f t="shared" si="21"/>
        <v>0</v>
      </c>
    </row>
    <row r="1391" spans="5:8" x14ac:dyDescent="0.25">
      <c r="E1391" s="29"/>
      <c r="F1391" s="27" t="s">
        <v>2381</v>
      </c>
      <c r="G1391" s="24" t="s">
        <v>1014</v>
      </c>
      <c r="H1391" s="25">
        <f t="shared" si="21"/>
        <v>0</v>
      </c>
    </row>
    <row r="1392" spans="5:8" x14ac:dyDescent="0.25">
      <c r="E1392" s="29"/>
      <c r="F1392" s="23" t="s">
        <v>2382</v>
      </c>
      <c r="G1392" s="24" t="s">
        <v>1014</v>
      </c>
      <c r="H1392" s="25">
        <f t="shared" si="21"/>
        <v>0</v>
      </c>
    </row>
    <row r="1393" spans="5:8" x14ac:dyDescent="0.25">
      <c r="E1393" s="29"/>
      <c r="F1393" s="23" t="s">
        <v>2383</v>
      </c>
      <c r="G1393" s="24" t="s">
        <v>1014</v>
      </c>
      <c r="H1393" s="25">
        <f t="shared" si="21"/>
        <v>0</v>
      </c>
    </row>
    <row r="1394" spans="5:8" x14ac:dyDescent="0.25">
      <c r="E1394" s="29"/>
      <c r="F1394" s="23" t="s">
        <v>2384</v>
      </c>
      <c r="G1394" s="24" t="s">
        <v>1014</v>
      </c>
      <c r="H1394" s="25">
        <f t="shared" si="21"/>
        <v>0</v>
      </c>
    </row>
    <row r="1395" spans="5:8" x14ac:dyDescent="0.25">
      <c r="E1395" s="29"/>
      <c r="F1395" s="27" t="s">
        <v>2385</v>
      </c>
      <c r="G1395" s="24" t="s">
        <v>1014</v>
      </c>
      <c r="H1395" s="25">
        <f t="shared" si="21"/>
        <v>0</v>
      </c>
    </row>
    <row r="1396" spans="5:8" x14ac:dyDescent="0.25">
      <c r="E1396" s="29"/>
      <c r="F1396" s="23" t="s">
        <v>2386</v>
      </c>
      <c r="G1396" s="24" t="s">
        <v>1014</v>
      </c>
      <c r="H1396" s="25">
        <f t="shared" si="21"/>
        <v>0</v>
      </c>
    </row>
    <row r="1397" spans="5:8" x14ac:dyDescent="0.25">
      <c r="E1397" s="29"/>
      <c r="F1397" s="23" t="s">
        <v>2387</v>
      </c>
      <c r="G1397" s="24" t="s">
        <v>1014</v>
      </c>
      <c r="H1397" s="25">
        <f t="shared" si="21"/>
        <v>0</v>
      </c>
    </row>
    <row r="1398" spans="5:8" x14ac:dyDescent="0.25">
      <c r="E1398" s="29"/>
      <c r="F1398" s="27" t="s">
        <v>2388</v>
      </c>
      <c r="G1398" s="24" t="s">
        <v>1014</v>
      </c>
      <c r="H1398" s="25">
        <f t="shared" si="21"/>
        <v>0</v>
      </c>
    </row>
    <row r="1399" spans="5:8" x14ac:dyDescent="0.25">
      <c r="E1399" s="29"/>
      <c r="F1399" s="23" t="s">
        <v>2389</v>
      </c>
      <c r="G1399" s="24" t="s">
        <v>1014</v>
      </c>
      <c r="H1399" s="25">
        <f t="shared" si="21"/>
        <v>0</v>
      </c>
    </row>
    <row r="1400" spans="5:8" x14ac:dyDescent="0.25">
      <c r="E1400" s="29"/>
      <c r="F1400" s="27" t="s">
        <v>2390</v>
      </c>
      <c r="G1400" s="24" t="s">
        <v>1014</v>
      </c>
      <c r="H1400" s="25">
        <f t="shared" si="21"/>
        <v>0</v>
      </c>
    </row>
    <row r="1401" spans="5:8" x14ac:dyDescent="0.25">
      <c r="E1401" s="29"/>
      <c r="F1401" s="27" t="s">
        <v>2391</v>
      </c>
      <c r="G1401" s="24" t="s">
        <v>1014</v>
      </c>
      <c r="H1401" s="25">
        <f t="shared" si="21"/>
        <v>0</v>
      </c>
    </row>
    <row r="1402" spans="5:8" x14ac:dyDescent="0.25">
      <c r="E1402" s="29"/>
      <c r="F1402" s="23" t="s">
        <v>2392</v>
      </c>
      <c r="G1402" s="24" t="s">
        <v>1014</v>
      </c>
      <c r="H1402" s="25">
        <f t="shared" si="21"/>
        <v>0</v>
      </c>
    </row>
    <row r="1403" spans="5:8" x14ac:dyDescent="0.25">
      <c r="E1403" s="29"/>
      <c r="F1403" s="23" t="s">
        <v>2393</v>
      </c>
      <c r="G1403" s="24" t="s">
        <v>1014</v>
      </c>
      <c r="H1403" s="25">
        <f t="shared" si="21"/>
        <v>0</v>
      </c>
    </row>
    <row r="1404" spans="5:8" x14ac:dyDescent="0.25">
      <c r="E1404" s="29"/>
      <c r="F1404" s="27" t="s">
        <v>2394</v>
      </c>
      <c r="G1404" s="24" t="s">
        <v>1014</v>
      </c>
      <c r="H1404" s="25">
        <f t="shared" si="21"/>
        <v>0</v>
      </c>
    </row>
    <row r="1405" spans="5:8" x14ac:dyDescent="0.25">
      <c r="E1405" s="29"/>
      <c r="F1405" s="27" t="s">
        <v>2395</v>
      </c>
      <c r="G1405" s="24" t="s">
        <v>1014</v>
      </c>
      <c r="H1405" s="25">
        <f t="shared" si="21"/>
        <v>0</v>
      </c>
    </row>
    <row r="1406" spans="5:8" x14ac:dyDescent="0.25">
      <c r="E1406" s="29"/>
      <c r="F1406" s="23" t="s">
        <v>2396</v>
      </c>
      <c r="G1406" s="24" t="s">
        <v>1014</v>
      </c>
      <c r="H1406" s="25">
        <f t="shared" si="21"/>
        <v>0</v>
      </c>
    </row>
    <row r="1407" spans="5:8" x14ac:dyDescent="0.25">
      <c r="E1407" s="29"/>
      <c r="F1407" s="23" t="s">
        <v>2397</v>
      </c>
      <c r="G1407" s="24" t="s">
        <v>1014</v>
      </c>
      <c r="H1407" s="25">
        <f t="shared" si="21"/>
        <v>0</v>
      </c>
    </row>
    <row r="1408" spans="5:8" x14ac:dyDescent="0.25">
      <c r="E1408" s="29"/>
      <c r="F1408" s="23" t="s">
        <v>2398</v>
      </c>
      <c r="G1408" s="24" t="s">
        <v>1014</v>
      </c>
      <c r="H1408" s="25">
        <f t="shared" si="21"/>
        <v>0</v>
      </c>
    </row>
    <row r="1409" spans="5:8" x14ac:dyDescent="0.25">
      <c r="E1409" s="29"/>
      <c r="F1409" s="23" t="s">
        <v>2399</v>
      </c>
      <c r="G1409" s="24" t="s">
        <v>1014</v>
      </c>
      <c r="H1409" s="25">
        <f t="shared" si="21"/>
        <v>0</v>
      </c>
    </row>
    <row r="1410" spans="5:8" x14ac:dyDescent="0.25">
      <c r="E1410" s="29"/>
      <c r="F1410" s="23" t="s">
        <v>2400</v>
      </c>
      <c r="G1410" s="24" t="s">
        <v>1014</v>
      </c>
      <c r="H1410" s="25">
        <f t="shared" si="21"/>
        <v>0</v>
      </c>
    </row>
    <row r="1411" spans="5:8" x14ac:dyDescent="0.25">
      <c r="E1411" s="29"/>
      <c r="F1411" s="23" t="s">
        <v>2401</v>
      </c>
      <c r="G1411" s="24" t="s">
        <v>1014</v>
      </c>
      <c r="H1411" s="25">
        <f t="shared" si="21"/>
        <v>0</v>
      </c>
    </row>
    <row r="1412" spans="5:8" x14ac:dyDescent="0.25">
      <c r="E1412" s="29"/>
      <c r="F1412" s="23" t="s">
        <v>2402</v>
      </c>
      <c r="G1412" s="24" t="s">
        <v>1014</v>
      </c>
      <c r="H1412" s="25">
        <f t="shared" si="21"/>
        <v>0</v>
      </c>
    </row>
    <row r="1413" spans="5:8" x14ac:dyDescent="0.25">
      <c r="E1413" s="29"/>
      <c r="F1413" s="27" t="s">
        <v>2403</v>
      </c>
      <c r="G1413" s="24" t="s">
        <v>1014</v>
      </c>
      <c r="H1413" s="25">
        <f t="shared" ref="H1413:H1476" si="22">VLOOKUP(G1413,$A$4:$B$28,2,FALSE)</f>
        <v>0</v>
      </c>
    </row>
    <row r="1414" spans="5:8" x14ac:dyDescent="0.25">
      <c r="E1414" s="29"/>
      <c r="F1414" s="23" t="s">
        <v>2404</v>
      </c>
      <c r="G1414" s="24" t="s">
        <v>1014</v>
      </c>
      <c r="H1414" s="25">
        <f t="shared" si="22"/>
        <v>0</v>
      </c>
    </row>
    <row r="1415" spans="5:8" x14ac:dyDescent="0.25">
      <c r="E1415" s="29"/>
      <c r="F1415" s="23" t="s">
        <v>2405</v>
      </c>
      <c r="G1415" s="24" t="s">
        <v>1014</v>
      </c>
      <c r="H1415" s="25">
        <f t="shared" si="22"/>
        <v>0</v>
      </c>
    </row>
    <row r="1416" spans="5:8" x14ac:dyDescent="0.25">
      <c r="E1416" s="29"/>
      <c r="F1416" s="23" t="s">
        <v>2406</v>
      </c>
      <c r="G1416" s="24" t="s">
        <v>1014</v>
      </c>
      <c r="H1416" s="25">
        <f t="shared" si="22"/>
        <v>0</v>
      </c>
    </row>
    <row r="1417" spans="5:8" x14ac:dyDescent="0.25">
      <c r="E1417" s="29"/>
      <c r="F1417" s="23" t="s">
        <v>2407</v>
      </c>
      <c r="G1417" s="24" t="s">
        <v>1014</v>
      </c>
      <c r="H1417" s="25">
        <f t="shared" si="22"/>
        <v>0</v>
      </c>
    </row>
    <row r="1418" spans="5:8" x14ac:dyDescent="0.25">
      <c r="E1418" s="29"/>
      <c r="F1418" s="27" t="s">
        <v>2408</v>
      </c>
      <c r="G1418" s="24" t="s">
        <v>1014</v>
      </c>
      <c r="H1418" s="25">
        <f t="shared" si="22"/>
        <v>0</v>
      </c>
    </row>
    <row r="1419" spans="5:8" x14ac:dyDescent="0.25">
      <c r="E1419" s="29"/>
      <c r="F1419" s="23" t="s">
        <v>2409</v>
      </c>
      <c r="G1419" s="24" t="s">
        <v>1014</v>
      </c>
      <c r="H1419" s="25">
        <f t="shared" si="22"/>
        <v>0</v>
      </c>
    </row>
    <row r="1420" spans="5:8" x14ac:dyDescent="0.25">
      <c r="E1420" s="29"/>
      <c r="F1420" s="23" t="s">
        <v>2410</v>
      </c>
      <c r="G1420" s="24" t="s">
        <v>1014</v>
      </c>
      <c r="H1420" s="25">
        <f t="shared" si="22"/>
        <v>0</v>
      </c>
    </row>
    <row r="1421" spans="5:8" x14ac:dyDescent="0.25">
      <c r="E1421" s="29"/>
      <c r="F1421" s="23" t="s">
        <v>2411</v>
      </c>
      <c r="G1421" s="24" t="s">
        <v>1014</v>
      </c>
      <c r="H1421" s="25">
        <f t="shared" si="22"/>
        <v>0</v>
      </c>
    </row>
    <row r="1422" spans="5:8" x14ac:dyDescent="0.25">
      <c r="E1422" s="29"/>
      <c r="F1422" s="27" t="s">
        <v>2412</v>
      </c>
      <c r="G1422" s="24" t="s">
        <v>1014</v>
      </c>
      <c r="H1422" s="25">
        <f t="shared" si="22"/>
        <v>0</v>
      </c>
    </row>
    <row r="1423" spans="5:8" x14ac:dyDescent="0.25">
      <c r="E1423" s="29"/>
      <c r="F1423" s="23" t="s">
        <v>2413</v>
      </c>
      <c r="G1423" s="24" t="s">
        <v>1014</v>
      </c>
      <c r="H1423" s="25">
        <f t="shared" si="22"/>
        <v>0</v>
      </c>
    </row>
    <row r="1424" spans="5:8" x14ac:dyDescent="0.25">
      <c r="E1424" s="29"/>
      <c r="F1424" s="27" t="s">
        <v>2414</v>
      </c>
      <c r="G1424" s="24" t="s">
        <v>1014</v>
      </c>
      <c r="H1424" s="25">
        <f t="shared" si="22"/>
        <v>0</v>
      </c>
    </row>
    <row r="1425" spans="5:8" x14ac:dyDescent="0.25">
      <c r="E1425" s="29"/>
      <c r="F1425" s="27" t="s">
        <v>2415</v>
      </c>
      <c r="G1425" s="24" t="s">
        <v>1014</v>
      </c>
      <c r="H1425" s="25">
        <f t="shared" si="22"/>
        <v>0</v>
      </c>
    </row>
    <row r="1426" spans="5:8" x14ac:dyDescent="0.25">
      <c r="E1426" s="29"/>
      <c r="F1426" s="27" t="s">
        <v>2416</v>
      </c>
      <c r="G1426" s="24" t="s">
        <v>1014</v>
      </c>
      <c r="H1426" s="25">
        <f t="shared" si="22"/>
        <v>0</v>
      </c>
    </row>
    <row r="1427" spans="5:8" x14ac:dyDescent="0.25">
      <c r="E1427" s="29"/>
      <c r="F1427" s="23" t="s">
        <v>2417</v>
      </c>
      <c r="G1427" s="24" t="s">
        <v>1014</v>
      </c>
      <c r="H1427" s="25">
        <f t="shared" si="22"/>
        <v>0</v>
      </c>
    </row>
    <row r="1428" spans="5:8" x14ac:dyDescent="0.25">
      <c r="E1428" s="29"/>
      <c r="F1428" s="23" t="s">
        <v>2418</v>
      </c>
      <c r="G1428" s="24" t="s">
        <v>1014</v>
      </c>
      <c r="H1428" s="25">
        <f t="shared" si="22"/>
        <v>0</v>
      </c>
    </row>
    <row r="1429" spans="5:8" x14ac:dyDescent="0.25">
      <c r="E1429" s="29"/>
      <c r="F1429" s="27" t="s">
        <v>2419</v>
      </c>
      <c r="G1429" s="24" t="s">
        <v>1014</v>
      </c>
      <c r="H1429" s="25">
        <f t="shared" si="22"/>
        <v>0</v>
      </c>
    </row>
    <row r="1430" spans="5:8" x14ac:dyDescent="0.25">
      <c r="E1430" s="29"/>
      <c r="F1430" s="27" t="s">
        <v>2420</v>
      </c>
      <c r="G1430" s="24" t="s">
        <v>1014</v>
      </c>
      <c r="H1430" s="25">
        <f t="shared" si="22"/>
        <v>0</v>
      </c>
    </row>
    <row r="1431" spans="5:8" x14ac:dyDescent="0.25">
      <c r="E1431" s="29"/>
      <c r="F1431" s="27" t="s">
        <v>2421</v>
      </c>
      <c r="G1431" s="24" t="s">
        <v>1014</v>
      </c>
      <c r="H1431" s="25">
        <f t="shared" si="22"/>
        <v>0</v>
      </c>
    </row>
    <row r="1432" spans="5:8" x14ac:dyDescent="0.25">
      <c r="E1432" s="29"/>
      <c r="F1432" s="23" t="s">
        <v>2422</v>
      </c>
      <c r="G1432" s="24" t="s">
        <v>1014</v>
      </c>
      <c r="H1432" s="25">
        <f t="shared" si="22"/>
        <v>0</v>
      </c>
    </row>
    <row r="1433" spans="5:8" x14ac:dyDescent="0.25">
      <c r="E1433" s="29"/>
      <c r="F1433" s="23" t="s">
        <v>2423</v>
      </c>
      <c r="G1433" s="24" t="s">
        <v>1014</v>
      </c>
      <c r="H1433" s="25">
        <f t="shared" si="22"/>
        <v>0</v>
      </c>
    </row>
    <row r="1434" spans="5:8" x14ac:dyDescent="0.25">
      <c r="E1434" s="29"/>
      <c r="F1434" s="27" t="s">
        <v>2424</v>
      </c>
      <c r="G1434" s="24" t="s">
        <v>1014</v>
      </c>
      <c r="H1434" s="25">
        <f t="shared" si="22"/>
        <v>0</v>
      </c>
    </row>
    <row r="1435" spans="5:8" x14ac:dyDescent="0.25">
      <c r="E1435" s="29"/>
      <c r="F1435" s="23" t="s">
        <v>2425</v>
      </c>
      <c r="G1435" s="24" t="s">
        <v>1014</v>
      </c>
      <c r="H1435" s="25">
        <f t="shared" si="22"/>
        <v>0</v>
      </c>
    </row>
    <row r="1436" spans="5:8" x14ac:dyDescent="0.25">
      <c r="E1436" s="29"/>
      <c r="F1436" s="23" t="s">
        <v>2426</v>
      </c>
      <c r="G1436" s="24" t="s">
        <v>1014</v>
      </c>
      <c r="H1436" s="25">
        <f t="shared" si="22"/>
        <v>0</v>
      </c>
    </row>
    <row r="1437" spans="5:8" x14ac:dyDescent="0.25">
      <c r="E1437" s="29"/>
      <c r="F1437" s="23" t="s">
        <v>2427</v>
      </c>
      <c r="G1437" s="24" t="s">
        <v>1014</v>
      </c>
      <c r="H1437" s="25">
        <f t="shared" si="22"/>
        <v>0</v>
      </c>
    </row>
    <row r="1438" spans="5:8" x14ac:dyDescent="0.25">
      <c r="E1438" s="29"/>
      <c r="F1438" s="23" t="s">
        <v>2428</v>
      </c>
      <c r="G1438" s="24" t="s">
        <v>1014</v>
      </c>
      <c r="H1438" s="25">
        <f t="shared" si="22"/>
        <v>0</v>
      </c>
    </row>
    <row r="1439" spans="5:8" x14ac:dyDescent="0.25">
      <c r="E1439" s="29"/>
      <c r="F1439" s="23" t="s">
        <v>2429</v>
      </c>
      <c r="G1439" s="24" t="s">
        <v>1014</v>
      </c>
      <c r="H1439" s="25">
        <f t="shared" si="22"/>
        <v>0</v>
      </c>
    </row>
    <row r="1440" spans="5:8" x14ac:dyDescent="0.25">
      <c r="E1440" s="29"/>
      <c r="F1440" s="23" t="s">
        <v>2430</v>
      </c>
      <c r="G1440" s="24" t="s">
        <v>1014</v>
      </c>
      <c r="H1440" s="25">
        <f t="shared" si="22"/>
        <v>0</v>
      </c>
    </row>
    <row r="1441" spans="5:8" x14ac:dyDescent="0.25">
      <c r="E1441" s="29"/>
      <c r="F1441" s="23" t="s">
        <v>2431</v>
      </c>
      <c r="G1441" s="24" t="s">
        <v>1014</v>
      </c>
      <c r="H1441" s="25">
        <f t="shared" si="22"/>
        <v>0</v>
      </c>
    </row>
    <row r="1442" spans="5:8" x14ac:dyDescent="0.25">
      <c r="E1442" s="29"/>
      <c r="F1442" s="23" t="s">
        <v>2432</v>
      </c>
      <c r="G1442" s="24" t="s">
        <v>1014</v>
      </c>
      <c r="H1442" s="25">
        <f t="shared" si="22"/>
        <v>0</v>
      </c>
    </row>
    <row r="1443" spans="5:8" x14ac:dyDescent="0.25">
      <c r="E1443" s="29"/>
      <c r="F1443" s="23" t="s">
        <v>2433</v>
      </c>
      <c r="G1443" s="24" t="s">
        <v>1014</v>
      </c>
      <c r="H1443" s="25">
        <f t="shared" si="22"/>
        <v>0</v>
      </c>
    </row>
    <row r="1444" spans="5:8" x14ac:dyDescent="0.25">
      <c r="E1444" s="29"/>
      <c r="F1444" s="23" t="s">
        <v>2434</v>
      </c>
      <c r="G1444" s="24" t="s">
        <v>1014</v>
      </c>
      <c r="H1444" s="25">
        <f t="shared" si="22"/>
        <v>0</v>
      </c>
    </row>
    <row r="1445" spans="5:8" x14ac:dyDescent="0.25">
      <c r="E1445" s="29"/>
      <c r="F1445" s="23" t="s">
        <v>2435</v>
      </c>
      <c r="G1445" s="24" t="s">
        <v>1014</v>
      </c>
      <c r="H1445" s="25">
        <f t="shared" si="22"/>
        <v>0</v>
      </c>
    </row>
    <row r="1446" spans="5:8" x14ac:dyDescent="0.25">
      <c r="E1446" s="29"/>
      <c r="F1446" s="23" t="s">
        <v>2436</v>
      </c>
      <c r="G1446" s="24" t="s">
        <v>1014</v>
      </c>
      <c r="H1446" s="25">
        <f t="shared" si="22"/>
        <v>0</v>
      </c>
    </row>
    <row r="1447" spans="5:8" x14ac:dyDescent="0.25">
      <c r="E1447" s="29"/>
      <c r="F1447" s="23" t="s">
        <v>2437</v>
      </c>
      <c r="G1447" s="24" t="s">
        <v>1014</v>
      </c>
      <c r="H1447" s="25">
        <f t="shared" si="22"/>
        <v>0</v>
      </c>
    </row>
    <row r="1448" spans="5:8" x14ac:dyDescent="0.25">
      <c r="E1448" s="29"/>
      <c r="F1448" s="23" t="s">
        <v>2438</v>
      </c>
      <c r="G1448" s="24" t="s">
        <v>1014</v>
      </c>
      <c r="H1448" s="25">
        <f t="shared" si="22"/>
        <v>0</v>
      </c>
    </row>
    <row r="1449" spans="5:8" x14ac:dyDescent="0.25">
      <c r="E1449" s="29"/>
      <c r="F1449" s="23" t="s">
        <v>2439</v>
      </c>
      <c r="G1449" s="24" t="s">
        <v>1014</v>
      </c>
      <c r="H1449" s="25">
        <f t="shared" si="22"/>
        <v>0</v>
      </c>
    </row>
    <row r="1450" spans="5:8" x14ac:dyDescent="0.25">
      <c r="E1450" s="29"/>
      <c r="F1450" s="27" t="s">
        <v>2440</v>
      </c>
      <c r="G1450" s="24" t="s">
        <v>1014</v>
      </c>
      <c r="H1450" s="25">
        <f t="shared" si="22"/>
        <v>0</v>
      </c>
    </row>
    <row r="1451" spans="5:8" x14ac:dyDescent="0.25">
      <c r="E1451" s="29"/>
      <c r="F1451" s="23" t="s">
        <v>2441</v>
      </c>
      <c r="G1451" s="24" t="s">
        <v>1014</v>
      </c>
      <c r="H1451" s="25">
        <f t="shared" si="22"/>
        <v>0</v>
      </c>
    </row>
    <row r="1452" spans="5:8" x14ac:dyDescent="0.25">
      <c r="E1452" s="29"/>
      <c r="F1452" s="27" t="s">
        <v>2442</v>
      </c>
      <c r="G1452" s="24" t="s">
        <v>1014</v>
      </c>
      <c r="H1452" s="25">
        <f t="shared" si="22"/>
        <v>0</v>
      </c>
    </row>
    <row r="1453" spans="5:8" x14ac:dyDescent="0.25">
      <c r="E1453" s="29"/>
      <c r="F1453" s="23" t="s">
        <v>2443</v>
      </c>
      <c r="G1453" s="24" t="s">
        <v>1014</v>
      </c>
      <c r="H1453" s="25">
        <f t="shared" si="22"/>
        <v>0</v>
      </c>
    </row>
    <row r="1454" spans="5:8" x14ac:dyDescent="0.25">
      <c r="E1454" s="29"/>
      <c r="F1454" s="23" t="s">
        <v>2444</v>
      </c>
      <c r="G1454" s="24" t="s">
        <v>1014</v>
      </c>
      <c r="H1454" s="25">
        <f t="shared" si="22"/>
        <v>0</v>
      </c>
    </row>
    <row r="1455" spans="5:8" x14ac:dyDescent="0.25">
      <c r="E1455" s="29"/>
      <c r="F1455" s="23" t="s">
        <v>2445</v>
      </c>
      <c r="G1455" s="24" t="s">
        <v>1014</v>
      </c>
      <c r="H1455" s="25">
        <f t="shared" si="22"/>
        <v>0</v>
      </c>
    </row>
    <row r="1456" spans="5:8" x14ac:dyDescent="0.25">
      <c r="E1456" s="29"/>
      <c r="F1456" s="23" t="s">
        <v>2446</v>
      </c>
      <c r="G1456" s="24" t="s">
        <v>1014</v>
      </c>
      <c r="H1456" s="25">
        <f t="shared" si="22"/>
        <v>0</v>
      </c>
    </row>
    <row r="1457" spans="5:8" x14ac:dyDescent="0.25">
      <c r="E1457" s="29"/>
      <c r="F1457" s="23" t="s">
        <v>2447</v>
      </c>
      <c r="G1457" s="24" t="s">
        <v>1014</v>
      </c>
      <c r="H1457" s="25">
        <f t="shared" si="22"/>
        <v>0</v>
      </c>
    </row>
    <row r="1458" spans="5:8" x14ac:dyDescent="0.25">
      <c r="E1458" s="29"/>
      <c r="F1458" s="27" t="s">
        <v>2448</v>
      </c>
      <c r="G1458" s="24" t="s">
        <v>1014</v>
      </c>
      <c r="H1458" s="25">
        <f t="shared" si="22"/>
        <v>0</v>
      </c>
    </row>
    <row r="1459" spans="5:8" x14ac:dyDescent="0.25">
      <c r="E1459" s="29"/>
      <c r="F1459" s="27" t="s">
        <v>2449</v>
      </c>
      <c r="G1459" s="24" t="s">
        <v>1014</v>
      </c>
      <c r="H1459" s="25">
        <f t="shared" si="22"/>
        <v>0</v>
      </c>
    </row>
    <row r="1460" spans="5:8" x14ac:dyDescent="0.25">
      <c r="E1460" s="29"/>
      <c r="F1460" s="23" t="s">
        <v>2450</v>
      </c>
      <c r="G1460" s="24" t="s">
        <v>1014</v>
      </c>
      <c r="H1460" s="25">
        <f t="shared" si="22"/>
        <v>0</v>
      </c>
    </row>
    <row r="1461" spans="5:8" x14ac:dyDescent="0.25">
      <c r="E1461" s="29"/>
      <c r="F1461" s="27" t="s">
        <v>2451</v>
      </c>
      <c r="G1461" s="24" t="s">
        <v>1014</v>
      </c>
      <c r="H1461" s="25">
        <f t="shared" si="22"/>
        <v>0</v>
      </c>
    </row>
    <row r="1462" spans="5:8" x14ac:dyDescent="0.25">
      <c r="E1462" s="29"/>
      <c r="F1462" s="23" t="s">
        <v>2452</v>
      </c>
      <c r="G1462" s="24" t="s">
        <v>1014</v>
      </c>
      <c r="H1462" s="25">
        <f t="shared" si="22"/>
        <v>0</v>
      </c>
    </row>
    <row r="1463" spans="5:8" x14ac:dyDescent="0.25">
      <c r="E1463" s="29"/>
      <c r="F1463" s="27" t="s">
        <v>2453</v>
      </c>
      <c r="G1463" s="24" t="s">
        <v>1014</v>
      </c>
      <c r="H1463" s="25">
        <f t="shared" si="22"/>
        <v>0</v>
      </c>
    </row>
    <row r="1464" spans="5:8" x14ac:dyDescent="0.25">
      <c r="E1464" s="29"/>
      <c r="F1464" s="27" t="s">
        <v>2454</v>
      </c>
      <c r="G1464" s="24" t="s">
        <v>1014</v>
      </c>
      <c r="H1464" s="25">
        <f t="shared" si="22"/>
        <v>0</v>
      </c>
    </row>
    <row r="1465" spans="5:8" x14ac:dyDescent="0.25">
      <c r="E1465" s="29"/>
      <c r="F1465" s="23" t="s">
        <v>2455</v>
      </c>
      <c r="G1465" s="24" t="s">
        <v>1014</v>
      </c>
      <c r="H1465" s="25">
        <f t="shared" si="22"/>
        <v>0</v>
      </c>
    </row>
    <row r="1466" spans="5:8" x14ac:dyDescent="0.25">
      <c r="E1466" s="29"/>
      <c r="F1466" s="23" t="s">
        <v>2456</v>
      </c>
      <c r="G1466" s="24" t="s">
        <v>1014</v>
      </c>
      <c r="H1466" s="25">
        <f t="shared" si="22"/>
        <v>0</v>
      </c>
    </row>
    <row r="1467" spans="5:8" x14ac:dyDescent="0.25">
      <c r="E1467" s="29"/>
      <c r="F1467" s="23" t="s">
        <v>2457</v>
      </c>
      <c r="G1467" s="24" t="s">
        <v>1014</v>
      </c>
      <c r="H1467" s="25">
        <f t="shared" si="22"/>
        <v>0</v>
      </c>
    </row>
    <row r="1468" spans="5:8" x14ac:dyDescent="0.25">
      <c r="E1468" s="29"/>
      <c r="F1468" s="23" t="s">
        <v>2458</v>
      </c>
      <c r="G1468" s="24" t="s">
        <v>1014</v>
      </c>
      <c r="H1468" s="25">
        <f t="shared" si="22"/>
        <v>0</v>
      </c>
    </row>
    <row r="1469" spans="5:8" x14ac:dyDescent="0.25">
      <c r="E1469" s="29"/>
      <c r="F1469" s="27" t="s">
        <v>2459</v>
      </c>
      <c r="G1469" s="24" t="s">
        <v>1014</v>
      </c>
      <c r="H1469" s="25">
        <f t="shared" si="22"/>
        <v>0</v>
      </c>
    </row>
    <row r="1470" spans="5:8" x14ac:dyDescent="0.25">
      <c r="E1470" s="29"/>
      <c r="F1470" s="23" t="s">
        <v>2460</v>
      </c>
      <c r="G1470" s="24" t="s">
        <v>1014</v>
      </c>
      <c r="H1470" s="25">
        <f t="shared" si="22"/>
        <v>0</v>
      </c>
    </row>
    <row r="1471" spans="5:8" x14ac:dyDescent="0.25">
      <c r="E1471" s="29"/>
      <c r="F1471" s="27" t="s">
        <v>2461</v>
      </c>
      <c r="G1471" s="24" t="s">
        <v>1014</v>
      </c>
      <c r="H1471" s="25">
        <f t="shared" si="22"/>
        <v>0</v>
      </c>
    </row>
    <row r="1472" spans="5:8" x14ac:dyDescent="0.25">
      <c r="E1472" s="29"/>
      <c r="F1472" s="23" t="s">
        <v>2462</v>
      </c>
      <c r="G1472" s="24" t="s">
        <v>1014</v>
      </c>
      <c r="H1472" s="25">
        <f t="shared" si="22"/>
        <v>0</v>
      </c>
    </row>
    <row r="1473" spans="5:8" x14ac:dyDescent="0.25">
      <c r="E1473" s="29"/>
      <c r="F1473" s="23" t="s">
        <v>2463</v>
      </c>
      <c r="G1473" s="24" t="s">
        <v>1014</v>
      </c>
      <c r="H1473" s="25">
        <f t="shared" si="22"/>
        <v>0</v>
      </c>
    </row>
    <row r="1474" spans="5:8" x14ac:dyDescent="0.25">
      <c r="E1474" s="29"/>
      <c r="F1474" s="23" t="s">
        <v>2464</v>
      </c>
      <c r="G1474" s="24" t="s">
        <v>1014</v>
      </c>
      <c r="H1474" s="25">
        <f t="shared" si="22"/>
        <v>0</v>
      </c>
    </row>
    <row r="1475" spans="5:8" x14ac:dyDescent="0.25">
      <c r="E1475" s="29"/>
      <c r="F1475" s="23" t="s">
        <v>2465</v>
      </c>
      <c r="G1475" s="24" t="s">
        <v>1014</v>
      </c>
      <c r="H1475" s="25">
        <f t="shared" si="22"/>
        <v>0</v>
      </c>
    </row>
    <row r="1476" spans="5:8" x14ac:dyDescent="0.25">
      <c r="E1476" s="29"/>
      <c r="F1476" s="23" t="s">
        <v>2466</v>
      </c>
      <c r="G1476" s="24" t="s">
        <v>1014</v>
      </c>
      <c r="H1476" s="25">
        <f t="shared" si="22"/>
        <v>0</v>
      </c>
    </row>
    <row r="1477" spans="5:8" x14ac:dyDescent="0.25">
      <c r="E1477" s="29"/>
      <c r="F1477" s="27" t="s">
        <v>2467</v>
      </c>
      <c r="G1477" s="24" t="s">
        <v>1014</v>
      </c>
      <c r="H1477" s="25">
        <f t="shared" ref="H1477:H1540" si="23">VLOOKUP(G1477,$A$4:$B$28,2,FALSE)</f>
        <v>0</v>
      </c>
    </row>
    <row r="1478" spans="5:8" x14ac:dyDescent="0.25">
      <c r="E1478" s="29"/>
      <c r="F1478" s="27" t="s">
        <v>2468</v>
      </c>
      <c r="G1478" s="24" t="s">
        <v>1014</v>
      </c>
      <c r="H1478" s="25">
        <f t="shared" si="23"/>
        <v>0</v>
      </c>
    </row>
    <row r="1479" spans="5:8" x14ac:dyDescent="0.25">
      <c r="E1479" s="29"/>
      <c r="F1479" s="23" t="s">
        <v>2469</v>
      </c>
      <c r="G1479" s="24" t="s">
        <v>1014</v>
      </c>
      <c r="H1479" s="25">
        <f t="shared" si="23"/>
        <v>0</v>
      </c>
    </row>
    <row r="1480" spans="5:8" x14ac:dyDescent="0.25">
      <c r="E1480" s="29"/>
      <c r="F1480" s="23" t="s">
        <v>2470</v>
      </c>
      <c r="G1480" s="24" t="s">
        <v>1014</v>
      </c>
      <c r="H1480" s="25">
        <f t="shared" si="23"/>
        <v>0</v>
      </c>
    </row>
    <row r="1481" spans="5:8" x14ac:dyDescent="0.25">
      <c r="E1481" s="29"/>
      <c r="F1481" s="23" t="s">
        <v>2471</v>
      </c>
      <c r="G1481" s="24" t="s">
        <v>1014</v>
      </c>
      <c r="H1481" s="25">
        <f t="shared" si="23"/>
        <v>0</v>
      </c>
    </row>
    <row r="1482" spans="5:8" x14ac:dyDescent="0.25">
      <c r="E1482" s="29"/>
      <c r="F1482" s="27" t="s">
        <v>2472</v>
      </c>
      <c r="G1482" s="24" t="s">
        <v>1014</v>
      </c>
      <c r="H1482" s="25">
        <f t="shared" si="23"/>
        <v>0</v>
      </c>
    </row>
    <row r="1483" spans="5:8" x14ac:dyDescent="0.25">
      <c r="E1483" s="29"/>
      <c r="F1483" s="27" t="s">
        <v>2473</v>
      </c>
      <c r="G1483" s="24" t="s">
        <v>1014</v>
      </c>
      <c r="H1483" s="25">
        <f t="shared" si="23"/>
        <v>0</v>
      </c>
    </row>
    <row r="1484" spans="5:8" x14ac:dyDescent="0.25">
      <c r="E1484" s="29"/>
      <c r="F1484" s="23" t="s">
        <v>2474</v>
      </c>
      <c r="G1484" s="24" t="s">
        <v>1014</v>
      </c>
      <c r="H1484" s="25">
        <f t="shared" si="23"/>
        <v>0</v>
      </c>
    </row>
    <row r="1485" spans="5:8" x14ac:dyDescent="0.25">
      <c r="E1485" s="29"/>
      <c r="F1485" s="27" t="s">
        <v>2475</v>
      </c>
      <c r="G1485" s="24" t="s">
        <v>1014</v>
      </c>
      <c r="H1485" s="25">
        <f t="shared" si="23"/>
        <v>0</v>
      </c>
    </row>
    <row r="1486" spans="5:8" x14ac:dyDescent="0.25">
      <c r="E1486" s="29"/>
      <c r="F1486" s="23" t="s">
        <v>2476</v>
      </c>
      <c r="G1486" s="24" t="s">
        <v>1014</v>
      </c>
      <c r="H1486" s="25">
        <f t="shared" si="23"/>
        <v>0</v>
      </c>
    </row>
    <row r="1487" spans="5:8" x14ac:dyDescent="0.25">
      <c r="E1487" s="29"/>
      <c r="F1487" s="23" t="s">
        <v>2477</v>
      </c>
      <c r="G1487" s="24" t="s">
        <v>1014</v>
      </c>
      <c r="H1487" s="25">
        <f t="shared" si="23"/>
        <v>0</v>
      </c>
    </row>
    <row r="1488" spans="5:8" x14ac:dyDescent="0.25">
      <c r="E1488" s="29"/>
      <c r="F1488" s="23" t="s">
        <v>2478</v>
      </c>
      <c r="G1488" s="24" t="s">
        <v>1014</v>
      </c>
      <c r="H1488" s="25">
        <f t="shared" si="23"/>
        <v>0</v>
      </c>
    </row>
    <row r="1489" spans="5:8" x14ac:dyDescent="0.25">
      <c r="E1489" s="29"/>
      <c r="F1489" s="27" t="s">
        <v>2479</v>
      </c>
      <c r="G1489" s="24" t="s">
        <v>1014</v>
      </c>
      <c r="H1489" s="25">
        <f t="shared" si="23"/>
        <v>0</v>
      </c>
    </row>
    <row r="1490" spans="5:8" x14ac:dyDescent="0.25">
      <c r="E1490" s="29"/>
      <c r="F1490" s="23" t="s">
        <v>2480</v>
      </c>
      <c r="G1490" s="24" t="s">
        <v>1014</v>
      </c>
      <c r="H1490" s="25">
        <f t="shared" si="23"/>
        <v>0</v>
      </c>
    </row>
    <row r="1491" spans="5:8" x14ac:dyDescent="0.25">
      <c r="E1491" s="29"/>
      <c r="F1491" s="23" t="s">
        <v>2481</v>
      </c>
      <c r="G1491" s="24" t="s">
        <v>1014</v>
      </c>
      <c r="H1491" s="25">
        <f t="shared" si="23"/>
        <v>0</v>
      </c>
    </row>
    <row r="1492" spans="5:8" x14ac:dyDescent="0.25">
      <c r="E1492" s="29"/>
      <c r="F1492" s="23" t="s">
        <v>2482</v>
      </c>
      <c r="G1492" s="24" t="s">
        <v>1014</v>
      </c>
      <c r="H1492" s="25">
        <f t="shared" si="23"/>
        <v>0</v>
      </c>
    </row>
    <row r="1493" spans="5:8" x14ac:dyDescent="0.25">
      <c r="E1493" s="29"/>
      <c r="F1493" s="40" t="s">
        <v>2483</v>
      </c>
      <c r="G1493" s="24" t="s">
        <v>1014</v>
      </c>
      <c r="H1493" s="25">
        <f t="shared" si="23"/>
        <v>0</v>
      </c>
    </row>
    <row r="1494" spans="5:8" x14ac:dyDescent="0.25">
      <c r="E1494" s="29"/>
      <c r="F1494" s="27" t="s">
        <v>2484</v>
      </c>
      <c r="G1494" s="24" t="s">
        <v>1014</v>
      </c>
      <c r="H1494" s="25">
        <f t="shared" si="23"/>
        <v>0</v>
      </c>
    </row>
    <row r="1495" spans="5:8" x14ac:dyDescent="0.25">
      <c r="E1495" s="29"/>
      <c r="F1495" s="23" t="s">
        <v>2485</v>
      </c>
      <c r="G1495" s="24" t="s">
        <v>1014</v>
      </c>
      <c r="H1495" s="25">
        <f t="shared" si="23"/>
        <v>0</v>
      </c>
    </row>
    <row r="1496" spans="5:8" x14ac:dyDescent="0.25">
      <c r="E1496" s="29"/>
      <c r="F1496" s="23" t="s">
        <v>2486</v>
      </c>
      <c r="G1496" s="24" t="s">
        <v>1014</v>
      </c>
      <c r="H1496" s="25">
        <f t="shared" si="23"/>
        <v>0</v>
      </c>
    </row>
    <row r="1497" spans="5:8" x14ac:dyDescent="0.25">
      <c r="E1497" s="29"/>
      <c r="F1497" s="23" t="s">
        <v>2487</v>
      </c>
      <c r="G1497" s="24" t="s">
        <v>1014</v>
      </c>
      <c r="H1497" s="25">
        <f t="shared" si="23"/>
        <v>0</v>
      </c>
    </row>
    <row r="1498" spans="5:8" x14ac:dyDescent="0.25">
      <c r="E1498" s="29"/>
      <c r="F1498" s="27" t="s">
        <v>2488</v>
      </c>
      <c r="G1498" s="24" t="s">
        <v>1014</v>
      </c>
      <c r="H1498" s="25">
        <f t="shared" si="23"/>
        <v>0</v>
      </c>
    </row>
    <row r="1499" spans="5:8" x14ac:dyDescent="0.25">
      <c r="E1499" s="29"/>
      <c r="F1499" s="23" t="s">
        <v>2489</v>
      </c>
      <c r="G1499" s="24" t="s">
        <v>1014</v>
      </c>
      <c r="H1499" s="25">
        <f t="shared" si="23"/>
        <v>0</v>
      </c>
    </row>
    <row r="1500" spans="5:8" x14ac:dyDescent="0.25">
      <c r="E1500" s="29"/>
      <c r="F1500" s="23" t="s">
        <v>2490</v>
      </c>
      <c r="G1500" s="24" t="s">
        <v>1014</v>
      </c>
      <c r="H1500" s="25">
        <f t="shared" si="23"/>
        <v>0</v>
      </c>
    </row>
    <row r="1501" spans="5:8" x14ac:dyDescent="0.25">
      <c r="E1501" s="29"/>
      <c r="F1501" s="23" t="s">
        <v>2491</v>
      </c>
      <c r="G1501" s="24" t="s">
        <v>1014</v>
      </c>
      <c r="H1501" s="25">
        <f t="shared" si="23"/>
        <v>0</v>
      </c>
    </row>
    <row r="1502" spans="5:8" x14ac:dyDescent="0.25">
      <c r="E1502" s="29"/>
      <c r="F1502" s="27" t="s">
        <v>2492</v>
      </c>
      <c r="G1502" s="24" t="s">
        <v>1014</v>
      </c>
      <c r="H1502" s="25">
        <f t="shared" si="23"/>
        <v>0</v>
      </c>
    </row>
    <row r="1503" spans="5:8" x14ac:dyDescent="0.25">
      <c r="E1503" s="29"/>
      <c r="F1503" s="23" t="s">
        <v>2493</v>
      </c>
      <c r="G1503" s="24" t="s">
        <v>1014</v>
      </c>
      <c r="H1503" s="25">
        <f t="shared" si="23"/>
        <v>0</v>
      </c>
    </row>
    <row r="1504" spans="5:8" x14ac:dyDescent="0.25">
      <c r="E1504" s="29"/>
      <c r="F1504" s="23" t="s">
        <v>2494</v>
      </c>
      <c r="G1504" s="24" t="s">
        <v>1014</v>
      </c>
      <c r="H1504" s="25">
        <f t="shared" si="23"/>
        <v>0</v>
      </c>
    </row>
    <row r="1505" spans="5:8" x14ac:dyDescent="0.25">
      <c r="E1505" s="29"/>
      <c r="F1505" s="27" t="s">
        <v>2495</v>
      </c>
      <c r="G1505" s="24" t="s">
        <v>1014</v>
      </c>
      <c r="H1505" s="25">
        <f t="shared" si="23"/>
        <v>0</v>
      </c>
    </row>
    <row r="1506" spans="5:8" x14ac:dyDescent="0.25">
      <c r="E1506" s="29"/>
      <c r="F1506" s="23" t="s">
        <v>2496</v>
      </c>
      <c r="G1506" s="24" t="s">
        <v>1014</v>
      </c>
      <c r="H1506" s="25">
        <f t="shared" si="23"/>
        <v>0</v>
      </c>
    </row>
    <row r="1507" spans="5:8" x14ac:dyDescent="0.25">
      <c r="E1507" s="29"/>
      <c r="F1507" s="23" t="s">
        <v>2497</v>
      </c>
      <c r="G1507" s="24" t="s">
        <v>1014</v>
      </c>
      <c r="H1507" s="25">
        <f t="shared" si="23"/>
        <v>0</v>
      </c>
    </row>
    <row r="1508" spans="5:8" x14ac:dyDescent="0.25">
      <c r="E1508" s="29"/>
      <c r="F1508" s="27" t="s">
        <v>2498</v>
      </c>
      <c r="G1508" s="24" t="s">
        <v>1014</v>
      </c>
      <c r="H1508" s="25">
        <f t="shared" si="23"/>
        <v>0</v>
      </c>
    </row>
    <row r="1509" spans="5:8" x14ac:dyDescent="0.25">
      <c r="E1509" s="29"/>
      <c r="F1509" s="27" t="s">
        <v>2499</v>
      </c>
      <c r="G1509" s="24" t="s">
        <v>1014</v>
      </c>
      <c r="H1509" s="25">
        <f t="shared" si="23"/>
        <v>0</v>
      </c>
    </row>
    <row r="1510" spans="5:8" x14ac:dyDescent="0.25">
      <c r="E1510" s="29"/>
      <c r="F1510" s="27" t="s">
        <v>2500</v>
      </c>
      <c r="G1510" s="24" t="s">
        <v>1014</v>
      </c>
      <c r="H1510" s="25">
        <f t="shared" si="23"/>
        <v>0</v>
      </c>
    </row>
    <row r="1511" spans="5:8" x14ac:dyDescent="0.25">
      <c r="E1511" s="29"/>
      <c r="F1511" s="27" t="s">
        <v>2501</v>
      </c>
      <c r="G1511" s="24" t="s">
        <v>1014</v>
      </c>
      <c r="H1511" s="25">
        <f t="shared" si="23"/>
        <v>0</v>
      </c>
    </row>
    <row r="1512" spans="5:8" x14ac:dyDescent="0.25">
      <c r="E1512" s="29"/>
      <c r="F1512" s="23" t="s">
        <v>2502</v>
      </c>
      <c r="G1512" s="24" t="s">
        <v>1014</v>
      </c>
      <c r="H1512" s="25">
        <f t="shared" si="23"/>
        <v>0</v>
      </c>
    </row>
    <row r="1513" spans="5:8" x14ac:dyDescent="0.25">
      <c r="E1513" s="29"/>
      <c r="F1513" s="27" t="s">
        <v>2503</v>
      </c>
      <c r="G1513" s="24" t="s">
        <v>1014</v>
      </c>
      <c r="H1513" s="25">
        <f t="shared" si="23"/>
        <v>0</v>
      </c>
    </row>
    <row r="1514" spans="5:8" x14ac:dyDescent="0.25">
      <c r="E1514" s="29"/>
      <c r="F1514" s="23" t="s">
        <v>2504</v>
      </c>
      <c r="G1514" s="24" t="s">
        <v>1014</v>
      </c>
      <c r="H1514" s="25">
        <f t="shared" si="23"/>
        <v>0</v>
      </c>
    </row>
    <row r="1515" spans="5:8" x14ac:dyDescent="0.25">
      <c r="E1515" s="29"/>
      <c r="F1515" s="27" t="s">
        <v>2505</v>
      </c>
      <c r="G1515" s="24" t="s">
        <v>1014</v>
      </c>
      <c r="H1515" s="25">
        <f t="shared" si="23"/>
        <v>0</v>
      </c>
    </row>
    <row r="1516" spans="5:8" x14ac:dyDescent="0.25">
      <c r="E1516" s="29"/>
      <c r="F1516" s="27" t="s">
        <v>2506</v>
      </c>
      <c r="G1516" s="24" t="s">
        <v>1014</v>
      </c>
      <c r="H1516" s="25">
        <f t="shared" si="23"/>
        <v>0</v>
      </c>
    </row>
    <row r="1517" spans="5:8" x14ac:dyDescent="0.25">
      <c r="E1517" s="29"/>
      <c r="F1517" s="23" t="s">
        <v>2507</v>
      </c>
      <c r="G1517" s="24" t="s">
        <v>1014</v>
      </c>
      <c r="H1517" s="25">
        <f t="shared" si="23"/>
        <v>0</v>
      </c>
    </row>
    <row r="1518" spans="5:8" x14ac:dyDescent="0.25">
      <c r="E1518" s="29"/>
      <c r="F1518" s="23" t="s">
        <v>2508</v>
      </c>
      <c r="G1518" s="24" t="s">
        <v>1014</v>
      </c>
      <c r="H1518" s="25">
        <f t="shared" si="23"/>
        <v>0</v>
      </c>
    </row>
    <row r="1519" spans="5:8" x14ac:dyDescent="0.25">
      <c r="E1519" s="29"/>
      <c r="F1519" s="23" t="s">
        <v>2509</v>
      </c>
      <c r="G1519" s="24" t="s">
        <v>1014</v>
      </c>
      <c r="H1519" s="25">
        <f t="shared" si="23"/>
        <v>0</v>
      </c>
    </row>
    <row r="1520" spans="5:8" x14ac:dyDescent="0.25">
      <c r="E1520" s="29"/>
      <c r="F1520" s="23" t="s">
        <v>2510</v>
      </c>
      <c r="G1520" s="24" t="s">
        <v>1014</v>
      </c>
      <c r="H1520" s="25">
        <f t="shared" si="23"/>
        <v>0</v>
      </c>
    </row>
    <row r="1521" spans="5:8" x14ac:dyDescent="0.25">
      <c r="E1521" s="29"/>
      <c r="F1521" s="27" t="s">
        <v>2511</v>
      </c>
      <c r="G1521" s="24" t="s">
        <v>1014</v>
      </c>
      <c r="H1521" s="25">
        <f t="shared" si="23"/>
        <v>0</v>
      </c>
    </row>
    <row r="1522" spans="5:8" x14ac:dyDescent="0.25">
      <c r="E1522" s="29"/>
      <c r="F1522" s="27" t="s">
        <v>2512</v>
      </c>
      <c r="G1522" s="24" t="s">
        <v>1014</v>
      </c>
      <c r="H1522" s="25">
        <f t="shared" si="23"/>
        <v>0</v>
      </c>
    </row>
    <row r="1523" spans="5:8" x14ac:dyDescent="0.25">
      <c r="E1523" s="29"/>
      <c r="F1523" s="27" t="s">
        <v>2513</v>
      </c>
      <c r="G1523" s="24" t="s">
        <v>1014</v>
      </c>
      <c r="H1523" s="25">
        <f t="shared" si="23"/>
        <v>0</v>
      </c>
    </row>
    <row r="1524" spans="5:8" x14ac:dyDescent="0.25">
      <c r="E1524" s="29"/>
      <c r="F1524" s="27" t="s">
        <v>2514</v>
      </c>
      <c r="G1524" s="24" t="s">
        <v>1014</v>
      </c>
      <c r="H1524" s="25">
        <f t="shared" si="23"/>
        <v>0</v>
      </c>
    </row>
    <row r="1525" spans="5:8" x14ac:dyDescent="0.25">
      <c r="E1525" s="29"/>
      <c r="F1525" s="27" t="s">
        <v>2515</v>
      </c>
      <c r="G1525" s="24" t="s">
        <v>1014</v>
      </c>
      <c r="H1525" s="25">
        <f t="shared" si="23"/>
        <v>0</v>
      </c>
    </row>
    <row r="1526" spans="5:8" x14ac:dyDescent="0.25">
      <c r="E1526" s="29"/>
      <c r="F1526" s="27" t="s">
        <v>2516</v>
      </c>
      <c r="G1526" s="24" t="s">
        <v>1014</v>
      </c>
      <c r="H1526" s="25">
        <f t="shared" si="23"/>
        <v>0</v>
      </c>
    </row>
    <row r="1527" spans="5:8" x14ac:dyDescent="0.25">
      <c r="E1527" s="29"/>
      <c r="F1527" s="27" t="s">
        <v>2517</v>
      </c>
      <c r="G1527" s="24" t="s">
        <v>1014</v>
      </c>
      <c r="H1527" s="25">
        <f t="shared" si="23"/>
        <v>0</v>
      </c>
    </row>
    <row r="1528" spans="5:8" x14ac:dyDescent="0.25">
      <c r="E1528" s="29"/>
      <c r="F1528" s="27" t="s">
        <v>2518</v>
      </c>
      <c r="G1528" s="24" t="s">
        <v>1014</v>
      </c>
      <c r="H1528" s="25">
        <f t="shared" si="23"/>
        <v>0</v>
      </c>
    </row>
    <row r="1529" spans="5:8" x14ac:dyDescent="0.25">
      <c r="E1529" s="29"/>
      <c r="F1529" s="23" t="s">
        <v>2519</v>
      </c>
      <c r="G1529" s="24" t="s">
        <v>1014</v>
      </c>
      <c r="H1529" s="25">
        <f t="shared" si="23"/>
        <v>0</v>
      </c>
    </row>
    <row r="1530" spans="5:8" x14ac:dyDescent="0.25">
      <c r="E1530" s="29"/>
      <c r="F1530" s="27" t="s">
        <v>2520</v>
      </c>
      <c r="G1530" s="24" t="s">
        <v>1014</v>
      </c>
      <c r="H1530" s="25">
        <f t="shared" si="23"/>
        <v>0</v>
      </c>
    </row>
    <row r="1531" spans="5:8" x14ac:dyDescent="0.25">
      <c r="E1531" s="29"/>
      <c r="F1531" s="23" t="s">
        <v>2521</v>
      </c>
      <c r="G1531" s="24" t="s">
        <v>1014</v>
      </c>
      <c r="H1531" s="25">
        <f t="shared" si="23"/>
        <v>0</v>
      </c>
    </row>
    <row r="1532" spans="5:8" x14ac:dyDescent="0.25">
      <c r="E1532" s="29"/>
      <c r="F1532" s="23" t="s">
        <v>2522</v>
      </c>
      <c r="G1532" s="24" t="s">
        <v>1014</v>
      </c>
      <c r="H1532" s="25">
        <f t="shared" si="23"/>
        <v>0</v>
      </c>
    </row>
    <row r="1533" spans="5:8" x14ac:dyDescent="0.25">
      <c r="E1533" s="29"/>
      <c r="F1533" s="23" t="s">
        <v>2523</v>
      </c>
      <c r="G1533" s="24" t="s">
        <v>1014</v>
      </c>
      <c r="H1533" s="25">
        <f t="shared" si="23"/>
        <v>0</v>
      </c>
    </row>
    <row r="1534" spans="5:8" x14ac:dyDescent="0.25">
      <c r="E1534" s="29"/>
      <c r="F1534" s="27" t="s">
        <v>2524</v>
      </c>
      <c r="G1534" s="24" t="s">
        <v>1014</v>
      </c>
      <c r="H1534" s="25">
        <f t="shared" si="23"/>
        <v>0</v>
      </c>
    </row>
    <row r="1535" spans="5:8" x14ac:dyDescent="0.25">
      <c r="E1535" s="29"/>
      <c r="F1535" s="27" t="s">
        <v>2525</v>
      </c>
      <c r="G1535" s="24" t="s">
        <v>1014</v>
      </c>
      <c r="H1535" s="25">
        <f t="shared" si="23"/>
        <v>0</v>
      </c>
    </row>
    <row r="1536" spans="5:8" x14ac:dyDescent="0.25">
      <c r="E1536" s="29"/>
      <c r="F1536" s="27" t="s">
        <v>2526</v>
      </c>
      <c r="G1536" s="24" t="s">
        <v>1014</v>
      </c>
      <c r="H1536" s="25">
        <f t="shared" si="23"/>
        <v>0</v>
      </c>
    </row>
    <row r="1537" spans="5:8" x14ac:dyDescent="0.25">
      <c r="E1537" s="29"/>
      <c r="F1537" s="27" t="s">
        <v>2527</v>
      </c>
      <c r="G1537" s="24" t="s">
        <v>1014</v>
      </c>
      <c r="H1537" s="25">
        <f t="shared" si="23"/>
        <v>0</v>
      </c>
    </row>
    <row r="1538" spans="5:8" x14ac:dyDescent="0.25">
      <c r="E1538" s="29"/>
      <c r="F1538" s="23" t="s">
        <v>2528</v>
      </c>
      <c r="G1538" s="24" t="s">
        <v>1014</v>
      </c>
      <c r="H1538" s="25">
        <f t="shared" si="23"/>
        <v>0</v>
      </c>
    </row>
    <row r="1539" spans="5:8" x14ac:dyDescent="0.25">
      <c r="E1539" s="29"/>
      <c r="F1539" s="23" t="s">
        <v>2529</v>
      </c>
      <c r="G1539" s="24" t="s">
        <v>1014</v>
      </c>
      <c r="H1539" s="25">
        <f t="shared" si="23"/>
        <v>0</v>
      </c>
    </row>
    <row r="1540" spans="5:8" x14ac:dyDescent="0.25">
      <c r="E1540" s="29"/>
      <c r="F1540" s="27" t="s">
        <v>2530</v>
      </c>
      <c r="G1540" s="24" t="s">
        <v>1014</v>
      </c>
      <c r="H1540" s="25">
        <f t="shared" si="23"/>
        <v>0</v>
      </c>
    </row>
    <row r="1541" spans="5:8" x14ac:dyDescent="0.25">
      <c r="E1541" s="29"/>
      <c r="F1541" s="23" t="s">
        <v>2531</v>
      </c>
      <c r="G1541" s="24" t="s">
        <v>1014</v>
      </c>
      <c r="H1541" s="25">
        <f t="shared" ref="H1541:H1604" si="24">VLOOKUP(G1541,$A$4:$B$28,2,FALSE)</f>
        <v>0</v>
      </c>
    </row>
    <row r="1542" spans="5:8" x14ac:dyDescent="0.25">
      <c r="E1542" s="29"/>
      <c r="F1542" s="27" t="s">
        <v>2532</v>
      </c>
      <c r="G1542" s="24" t="s">
        <v>1014</v>
      </c>
      <c r="H1542" s="25">
        <f t="shared" si="24"/>
        <v>0</v>
      </c>
    </row>
    <row r="1543" spans="5:8" x14ac:dyDescent="0.25">
      <c r="E1543" s="29"/>
      <c r="F1543" s="23" t="s">
        <v>2533</v>
      </c>
      <c r="G1543" s="24" t="s">
        <v>1014</v>
      </c>
      <c r="H1543" s="25">
        <f t="shared" si="24"/>
        <v>0</v>
      </c>
    </row>
    <row r="1544" spans="5:8" x14ac:dyDescent="0.25">
      <c r="E1544" s="29"/>
      <c r="F1544" s="27" t="s">
        <v>2534</v>
      </c>
      <c r="G1544" s="24" t="s">
        <v>1014</v>
      </c>
      <c r="H1544" s="25">
        <f t="shared" si="24"/>
        <v>0</v>
      </c>
    </row>
    <row r="1545" spans="5:8" x14ac:dyDescent="0.25">
      <c r="E1545" s="29"/>
      <c r="F1545" s="23" t="s">
        <v>2535</v>
      </c>
      <c r="G1545" s="24" t="s">
        <v>1014</v>
      </c>
      <c r="H1545" s="25">
        <f t="shared" si="24"/>
        <v>0</v>
      </c>
    </row>
    <row r="1546" spans="5:8" x14ac:dyDescent="0.25">
      <c r="E1546" s="29"/>
      <c r="F1546" s="27" t="s">
        <v>2536</v>
      </c>
      <c r="G1546" s="24" t="s">
        <v>1014</v>
      </c>
      <c r="H1546" s="25">
        <f t="shared" si="24"/>
        <v>0</v>
      </c>
    </row>
    <row r="1547" spans="5:8" x14ac:dyDescent="0.25">
      <c r="E1547" s="29"/>
      <c r="F1547" s="23" t="s">
        <v>2537</v>
      </c>
      <c r="G1547" s="24" t="s">
        <v>1014</v>
      </c>
      <c r="H1547" s="25">
        <f t="shared" si="24"/>
        <v>0</v>
      </c>
    </row>
    <row r="1548" spans="5:8" x14ac:dyDescent="0.25">
      <c r="E1548" s="29"/>
      <c r="F1548" s="27" t="s">
        <v>2538</v>
      </c>
      <c r="G1548" s="24" t="s">
        <v>1014</v>
      </c>
      <c r="H1548" s="25">
        <f t="shared" si="24"/>
        <v>0</v>
      </c>
    </row>
    <row r="1549" spans="5:8" x14ac:dyDescent="0.25">
      <c r="E1549" s="29"/>
      <c r="F1549" s="27" t="s">
        <v>2539</v>
      </c>
      <c r="G1549" s="24" t="s">
        <v>1014</v>
      </c>
      <c r="H1549" s="25">
        <f t="shared" si="24"/>
        <v>0</v>
      </c>
    </row>
    <row r="1550" spans="5:8" x14ac:dyDescent="0.25">
      <c r="E1550" s="29"/>
      <c r="F1550" s="23" t="s">
        <v>2540</v>
      </c>
      <c r="G1550" s="24" t="s">
        <v>1014</v>
      </c>
      <c r="H1550" s="25">
        <f t="shared" si="24"/>
        <v>0</v>
      </c>
    </row>
    <row r="1551" spans="5:8" x14ac:dyDescent="0.25">
      <c r="E1551" s="29"/>
      <c r="F1551" s="23" t="s">
        <v>2541</v>
      </c>
      <c r="G1551" s="24" t="s">
        <v>1014</v>
      </c>
      <c r="H1551" s="25">
        <f t="shared" si="24"/>
        <v>0</v>
      </c>
    </row>
    <row r="1552" spans="5:8" x14ac:dyDescent="0.25">
      <c r="E1552" s="29"/>
      <c r="F1552" s="23" t="s">
        <v>2542</v>
      </c>
      <c r="G1552" s="24" t="s">
        <v>1014</v>
      </c>
      <c r="H1552" s="25">
        <f t="shared" si="24"/>
        <v>0</v>
      </c>
    </row>
    <row r="1553" spans="5:8" x14ac:dyDescent="0.25">
      <c r="E1553" s="29"/>
      <c r="F1553" s="23" t="s">
        <v>2543</v>
      </c>
      <c r="G1553" s="24" t="s">
        <v>1014</v>
      </c>
      <c r="H1553" s="25">
        <f t="shared" si="24"/>
        <v>0</v>
      </c>
    </row>
    <row r="1554" spans="5:8" x14ac:dyDescent="0.25">
      <c r="E1554" s="29"/>
      <c r="F1554" s="23" t="s">
        <v>2544</v>
      </c>
      <c r="G1554" s="24" t="s">
        <v>1014</v>
      </c>
      <c r="H1554" s="25">
        <f t="shared" si="24"/>
        <v>0</v>
      </c>
    </row>
    <row r="1555" spans="5:8" x14ac:dyDescent="0.25">
      <c r="E1555" s="29"/>
      <c r="F1555" s="43" t="s">
        <v>2545</v>
      </c>
      <c r="G1555" s="24" t="s">
        <v>1014</v>
      </c>
      <c r="H1555" s="25">
        <f t="shared" si="24"/>
        <v>0</v>
      </c>
    </row>
    <row r="1556" spans="5:8" x14ac:dyDescent="0.25">
      <c r="E1556" s="29"/>
      <c r="F1556" s="23" t="s">
        <v>2546</v>
      </c>
      <c r="G1556" s="24" t="s">
        <v>1014</v>
      </c>
      <c r="H1556" s="25">
        <f t="shared" si="24"/>
        <v>0</v>
      </c>
    </row>
    <row r="1557" spans="5:8" x14ac:dyDescent="0.25">
      <c r="E1557" s="29"/>
      <c r="F1557" s="23" t="s">
        <v>2547</v>
      </c>
      <c r="G1557" s="24" t="s">
        <v>1014</v>
      </c>
      <c r="H1557" s="25">
        <f t="shared" si="24"/>
        <v>0</v>
      </c>
    </row>
    <row r="1558" spans="5:8" x14ac:dyDescent="0.25">
      <c r="E1558" s="29"/>
      <c r="F1558" s="23" t="s">
        <v>2548</v>
      </c>
      <c r="G1558" s="24" t="s">
        <v>1014</v>
      </c>
      <c r="H1558" s="25">
        <f t="shared" si="24"/>
        <v>0</v>
      </c>
    </row>
    <row r="1559" spans="5:8" x14ac:dyDescent="0.25">
      <c r="E1559" s="29"/>
      <c r="F1559" s="23" t="s">
        <v>2549</v>
      </c>
      <c r="G1559" s="24" t="s">
        <v>1014</v>
      </c>
      <c r="H1559" s="25">
        <f t="shared" si="24"/>
        <v>0</v>
      </c>
    </row>
    <row r="1560" spans="5:8" x14ac:dyDescent="0.25">
      <c r="E1560" s="29"/>
      <c r="F1560" s="23" t="s">
        <v>2550</v>
      </c>
      <c r="G1560" s="24" t="s">
        <v>1014</v>
      </c>
      <c r="H1560" s="25">
        <f t="shared" si="24"/>
        <v>0</v>
      </c>
    </row>
    <row r="1561" spans="5:8" x14ac:dyDescent="0.25">
      <c r="E1561" s="29"/>
      <c r="F1561" s="37" t="s">
        <v>2551</v>
      </c>
      <c r="G1561" s="24" t="s">
        <v>1014</v>
      </c>
      <c r="H1561" s="25">
        <f t="shared" si="24"/>
        <v>0</v>
      </c>
    </row>
    <row r="1562" spans="5:8" x14ac:dyDescent="0.25">
      <c r="E1562" s="29"/>
      <c r="F1562" s="23" t="s">
        <v>2552</v>
      </c>
      <c r="G1562" s="24" t="s">
        <v>1014</v>
      </c>
      <c r="H1562" s="25">
        <f t="shared" si="24"/>
        <v>0</v>
      </c>
    </row>
    <row r="1563" spans="5:8" x14ac:dyDescent="0.25">
      <c r="E1563" s="29"/>
      <c r="F1563" s="23" t="s">
        <v>2553</v>
      </c>
      <c r="G1563" s="24" t="s">
        <v>1014</v>
      </c>
      <c r="H1563" s="25">
        <f t="shared" si="24"/>
        <v>0</v>
      </c>
    </row>
    <row r="1564" spans="5:8" x14ac:dyDescent="0.25">
      <c r="E1564" s="29"/>
      <c r="F1564" s="23" t="s">
        <v>2554</v>
      </c>
      <c r="G1564" s="24" t="s">
        <v>1014</v>
      </c>
      <c r="H1564" s="25">
        <f t="shared" si="24"/>
        <v>0</v>
      </c>
    </row>
    <row r="1565" spans="5:8" x14ac:dyDescent="0.25">
      <c r="E1565" s="29"/>
      <c r="F1565" s="23" t="s">
        <v>2555</v>
      </c>
      <c r="G1565" s="24" t="s">
        <v>1014</v>
      </c>
      <c r="H1565" s="25">
        <f t="shared" si="24"/>
        <v>0</v>
      </c>
    </row>
    <row r="1566" spans="5:8" x14ac:dyDescent="0.25">
      <c r="E1566" s="29"/>
      <c r="F1566" s="23" t="s">
        <v>2556</v>
      </c>
      <c r="G1566" s="24" t="s">
        <v>1014</v>
      </c>
      <c r="H1566" s="25">
        <f t="shared" si="24"/>
        <v>0</v>
      </c>
    </row>
    <row r="1567" spans="5:8" x14ac:dyDescent="0.25">
      <c r="E1567" s="29"/>
      <c r="F1567" s="23" t="s">
        <v>2557</v>
      </c>
      <c r="G1567" s="24" t="s">
        <v>1014</v>
      </c>
      <c r="H1567" s="25">
        <f t="shared" si="24"/>
        <v>0</v>
      </c>
    </row>
    <row r="1568" spans="5:8" x14ac:dyDescent="0.25">
      <c r="E1568" s="29"/>
      <c r="F1568" s="23" t="s">
        <v>2558</v>
      </c>
      <c r="G1568" s="24" t="s">
        <v>1014</v>
      </c>
      <c r="H1568" s="25">
        <f t="shared" si="24"/>
        <v>0</v>
      </c>
    </row>
    <row r="1569" spans="5:8" x14ac:dyDescent="0.25">
      <c r="E1569" s="29"/>
      <c r="F1569" s="23" t="s">
        <v>2559</v>
      </c>
      <c r="G1569" s="24" t="s">
        <v>1014</v>
      </c>
      <c r="H1569" s="25">
        <f t="shared" si="24"/>
        <v>0</v>
      </c>
    </row>
    <row r="1570" spans="5:8" x14ac:dyDescent="0.25">
      <c r="E1570" s="29"/>
      <c r="F1570" s="23" t="s">
        <v>2560</v>
      </c>
      <c r="G1570" s="24" t="s">
        <v>1014</v>
      </c>
      <c r="H1570" s="25">
        <f t="shared" si="24"/>
        <v>0</v>
      </c>
    </row>
    <row r="1571" spans="5:8" x14ac:dyDescent="0.25">
      <c r="E1571" s="29"/>
      <c r="F1571" s="23" t="s">
        <v>2561</v>
      </c>
      <c r="G1571" s="24" t="s">
        <v>1014</v>
      </c>
      <c r="H1571" s="25">
        <f t="shared" si="24"/>
        <v>0</v>
      </c>
    </row>
    <row r="1572" spans="5:8" x14ac:dyDescent="0.25">
      <c r="E1572" s="29"/>
      <c r="F1572" s="23" t="s">
        <v>2562</v>
      </c>
      <c r="G1572" s="24" t="s">
        <v>1014</v>
      </c>
      <c r="H1572" s="25">
        <f t="shared" si="24"/>
        <v>0</v>
      </c>
    </row>
    <row r="1573" spans="5:8" x14ac:dyDescent="0.25">
      <c r="E1573" s="29"/>
      <c r="F1573" s="23" t="s">
        <v>2563</v>
      </c>
      <c r="G1573" s="24" t="s">
        <v>1014</v>
      </c>
      <c r="H1573" s="25">
        <f t="shared" si="24"/>
        <v>0</v>
      </c>
    </row>
    <row r="1574" spans="5:8" x14ac:dyDescent="0.25">
      <c r="E1574" s="29"/>
      <c r="F1574" s="23" t="s">
        <v>2564</v>
      </c>
      <c r="G1574" s="24" t="s">
        <v>1014</v>
      </c>
      <c r="H1574" s="25">
        <f t="shared" si="24"/>
        <v>0</v>
      </c>
    </row>
    <row r="1575" spans="5:8" x14ac:dyDescent="0.25">
      <c r="E1575" s="29"/>
      <c r="F1575" s="23" t="s">
        <v>2565</v>
      </c>
      <c r="G1575" s="24" t="s">
        <v>1014</v>
      </c>
      <c r="H1575" s="25">
        <f t="shared" si="24"/>
        <v>0</v>
      </c>
    </row>
    <row r="1576" spans="5:8" x14ac:dyDescent="0.25">
      <c r="E1576" s="29"/>
      <c r="F1576" s="23" t="s">
        <v>2566</v>
      </c>
      <c r="G1576" s="24" t="s">
        <v>1014</v>
      </c>
      <c r="H1576" s="25">
        <f t="shared" si="24"/>
        <v>0</v>
      </c>
    </row>
    <row r="1577" spans="5:8" x14ac:dyDescent="0.25">
      <c r="E1577" s="29"/>
      <c r="F1577" s="23" t="s">
        <v>2567</v>
      </c>
      <c r="G1577" s="24" t="s">
        <v>1014</v>
      </c>
      <c r="H1577" s="25">
        <f t="shared" si="24"/>
        <v>0</v>
      </c>
    </row>
    <row r="1578" spans="5:8" x14ac:dyDescent="0.25">
      <c r="E1578" s="29"/>
      <c r="F1578" s="23" t="s">
        <v>2568</v>
      </c>
      <c r="G1578" s="24" t="s">
        <v>1014</v>
      </c>
      <c r="H1578" s="25">
        <f t="shared" si="24"/>
        <v>0</v>
      </c>
    </row>
    <row r="1579" spans="5:8" x14ac:dyDescent="0.25">
      <c r="E1579" s="29"/>
      <c r="F1579" s="23" t="s">
        <v>2569</v>
      </c>
      <c r="G1579" s="24" t="s">
        <v>1014</v>
      </c>
      <c r="H1579" s="25">
        <f t="shared" si="24"/>
        <v>0</v>
      </c>
    </row>
    <row r="1580" spans="5:8" x14ac:dyDescent="0.25">
      <c r="E1580" s="29"/>
      <c r="F1580" s="37" t="s">
        <v>2570</v>
      </c>
      <c r="G1580" s="24" t="s">
        <v>1014</v>
      </c>
      <c r="H1580" s="25">
        <f t="shared" si="24"/>
        <v>0</v>
      </c>
    </row>
    <row r="1581" spans="5:8" x14ac:dyDescent="0.25">
      <c r="E1581" s="29"/>
      <c r="F1581" s="23" t="s">
        <v>2571</v>
      </c>
      <c r="G1581" s="24" t="s">
        <v>1010</v>
      </c>
      <c r="H1581" s="25">
        <f t="shared" si="24"/>
        <v>0.1124</v>
      </c>
    </row>
    <row r="1582" spans="5:8" x14ac:dyDescent="0.25">
      <c r="E1582" s="29"/>
      <c r="F1582" s="23" t="s">
        <v>2572</v>
      </c>
      <c r="G1582" s="24" t="s">
        <v>1014</v>
      </c>
      <c r="H1582" s="25">
        <f t="shared" si="24"/>
        <v>0</v>
      </c>
    </row>
    <row r="1583" spans="5:8" x14ac:dyDescent="0.25">
      <c r="E1583" s="29"/>
      <c r="F1583" s="23" t="s">
        <v>2573</v>
      </c>
      <c r="G1583" s="24" t="s">
        <v>1014</v>
      </c>
      <c r="H1583" s="25">
        <f t="shared" si="24"/>
        <v>0</v>
      </c>
    </row>
    <row r="1584" spans="5:8" x14ac:dyDescent="0.25">
      <c r="E1584" s="29"/>
      <c r="F1584" s="23" t="s">
        <v>2574</v>
      </c>
      <c r="G1584" s="24" t="s">
        <v>1014</v>
      </c>
      <c r="H1584" s="25">
        <f t="shared" si="24"/>
        <v>0</v>
      </c>
    </row>
    <row r="1585" spans="5:8" x14ac:dyDescent="0.25">
      <c r="E1585" s="29"/>
      <c r="F1585" s="27" t="s">
        <v>2575</v>
      </c>
      <c r="G1585" s="24" t="s">
        <v>1014</v>
      </c>
      <c r="H1585" s="25">
        <f t="shared" si="24"/>
        <v>0</v>
      </c>
    </row>
    <row r="1586" spans="5:8" x14ac:dyDescent="0.25">
      <c r="E1586" s="29"/>
      <c r="F1586" s="27" t="s">
        <v>2576</v>
      </c>
      <c r="G1586" s="24" t="s">
        <v>1014</v>
      </c>
      <c r="H1586" s="25">
        <f t="shared" si="24"/>
        <v>0</v>
      </c>
    </row>
    <row r="1587" spans="5:8" x14ac:dyDescent="0.25">
      <c r="E1587" s="29"/>
      <c r="F1587" s="23" t="s">
        <v>2577</v>
      </c>
      <c r="G1587" s="24" t="s">
        <v>1014</v>
      </c>
      <c r="H1587" s="25">
        <f t="shared" si="24"/>
        <v>0</v>
      </c>
    </row>
    <row r="1588" spans="5:8" x14ac:dyDescent="0.25">
      <c r="E1588" s="29"/>
      <c r="F1588" s="42" t="s">
        <v>2578</v>
      </c>
      <c r="G1588" s="24" t="s">
        <v>1014</v>
      </c>
      <c r="H1588" s="25">
        <f t="shared" si="24"/>
        <v>0</v>
      </c>
    </row>
    <row r="1589" spans="5:8" x14ac:dyDescent="0.25">
      <c r="E1589" s="29"/>
      <c r="F1589" s="23" t="s">
        <v>2579</v>
      </c>
      <c r="G1589" s="24" t="s">
        <v>1014</v>
      </c>
      <c r="H1589" s="25">
        <f t="shared" si="24"/>
        <v>0</v>
      </c>
    </row>
    <row r="1590" spans="5:8" x14ac:dyDescent="0.25">
      <c r="E1590" s="29"/>
      <c r="F1590" s="27" t="s">
        <v>2580</v>
      </c>
      <c r="G1590" s="24" t="s">
        <v>1014</v>
      </c>
      <c r="H1590" s="25">
        <f t="shared" si="24"/>
        <v>0</v>
      </c>
    </row>
    <row r="1591" spans="5:8" x14ac:dyDescent="0.25">
      <c r="E1591" s="29"/>
      <c r="F1591" s="23" t="s">
        <v>2581</v>
      </c>
      <c r="G1591" s="24" t="s">
        <v>1014</v>
      </c>
      <c r="H1591" s="25">
        <f t="shared" si="24"/>
        <v>0</v>
      </c>
    </row>
    <row r="1592" spans="5:8" x14ac:dyDescent="0.25">
      <c r="E1592" s="29"/>
      <c r="F1592" s="23" t="s">
        <v>2582</v>
      </c>
      <c r="G1592" s="24" t="s">
        <v>1014</v>
      </c>
      <c r="H1592" s="25">
        <f t="shared" si="24"/>
        <v>0</v>
      </c>
    </row>
    <row r="1593" spans="5:8" x14ac:dyDescent="0.25">
      <c r="E1593" s="29"/>
      <c r="F1593" s="23" t="s">
        <v>2583</v>
      </c>
      <c r="G1593" s="24" t="s">
        <v>1014</v>
      </c>
      <c r="H1593" s="25">
        <f t="shared" si="24"/>
        <v>0</v>
      </c>
    </row>
    <row r="1594" spans="5:8" x14ac:dyDescent="0.25">
      <c r="E1594" s="29"/>
      <c r="F1594" s="23" t="s">
        <v>2584</v>
      </c>
      <c r="G1594" s="24" t="s">
        <v>1014</v>
      </c>
      <c r="H1594" s="25">
        <f t="shared" si="24"/>
        <v>0</v>
      </c>
    </row>
    <row r="1595" spans="5:8" x14ac:dyDescent="0.25">
      <c r="E1595" s="29"/>
      <c r="F1595" s="23" t="s">
        <v>2585</v>
      </c>
      <c r="G1595" s="24" t="s">
        <v>1014</v>
      </c>
      <c r="H1595" s="25">
        <f t="shared" si="24"/>
        <v>0</v>
      </c>
    </row>
    <row r="1596" spans="5:8" x14ac:dyDescent="0.25">
      <c r="E1596" s="29"/>
      <c r="F1596" s="23" t="s">
        <v>2586</v>
      </c>
      <c r="G1596" s="24" t="s">
        <v>1014</v>
      </c>
      <c r="H1596" s="25">
        <f t="shared" si="24"/>
        <v>0</v>
      </c>
    </row>
    <row r="1597" spans="5:8" x14ac:dyDescent="0.25">
      <c r="E1597" s="29"/>
      <c r="F1597" s="42" t="s">
        <v>2587</v>
      </c>
      <c r="G1597" s="24" t="s">
        <v>1014</v>
      </c>
      <c r="H1597" s="25">
        <f t="shared" si="24"/>
        <v>0</v>
      </c>
    </row>
    <row r="1598" spans="5:8" x14ac:dyDescent="0.25">
      <c r="E1598" s="29"/>
      <c r="F1598" s="27" t="s">
        <v>2588</v>
      </c>
      <c r="G1598" s="24" t="s">
        <v>1014</v>
      </c>
      <c r="H1598" s="25">
        <f t="shared" si="24"/>
        <v>0</v>
      </c>
    </row>
    <row r="1599" spans="5:8" x14ac:dyDescent="0.25">
      <c r="E1599" s="29"/>
      <c r="F1599" s="27" t="s">
        <v>2589</v>
      </c>
      <c r="G1599" s="24" t="s">
        <v>1014</v>
      </c>
      <c r="H1599" s="25">
        <f t="shared" si="24"/>
        <v>0</v>
      </c>
    </row>
    <row r="1600" spans="5:8" x14ac:dyDescent="0.25">
      <c r="E1600" s="29"/>
      <c r="F1600" s="27" t="s">
        <v>2590</v>
      </c>
      <c r="G1600" s="24" t="s">
        <v>1014</v>
      </c>
      <c r="H1600" s="25">
        <f t="shared" si="24"/>
        <v>0</v>
      </c>
    </row>
    <row r="1601" spans="5:8" x14ac:dyDescent="0.25">
      <c r="E1601" s="29"/>
      <c r="F1601" s="27" t="s">
        <v>2591</v>
      </c>
      <c r="G1601" s="24" t="s">
        <v>1014</v>
      </c>
      <c r="H1601" s="25">
        <f t="shared" si="24"/>
        <v>0</v>
      </c>
    </row>
    <row r="1602" spans="5:8" x14ac:dyDescent="0.25">
      <c r="E1602" s="29"/>
      <c r="F1602" s="27" t="s">
        <v>2592</v>
      </c>
      <c r="G1602" s="24" t="s">
        <v>1014</v>
      </c>
      <c r="H1602" s="25">
        <f t="shared" si="24"/>
        <v>0</v>
      </c>
    </row>
    <row r="1603" spans="5:8" x14ac:dyDescent="0.25">
      <c r="E1603" s="29"/>
      <c r="F1603" s="27" t="s">
        <v>2593</v>
      </c>
      <c r="G1603" s="24" t="s">
        <v>1014</v>
      </c>
      <c r="H1603" s="25">
        <f t="shared" si="24"/>
        <v>0</v>
      </c>
    </row>
    <row r="1604" spans="5:8" x14ac:dyDescent="0.25">
      <c r="E1604" s="29"/>
      <c r="F1604" s="27" t="s">
        <v>2594</v>
      </c>
      <c r="G1604" s="24" t="s">
        <v>1014</v>
      </c>
      <c r="H1604" s="25">
        <f t="shared" si="24"/>
        <v>0</v>
      </c>
    </row>
    <row r="1605" spans="5:8" x14ac:dyDescent="0.25">
      <c r="E1605" s="29"/>
      <c r="F1605" s="23" t="s">
        <v>2595</v>
      </c>
      <c r="G1605" s="24" t="s">
        <v>1014</v>
      </c>
      <c r="H1605" s="25">
        <f t="shared" ref="H1605:H1668" si="25">VLOOKUP(G1605,$A$4:$B$28,2,FALSE)</f>
        <v>0</v>
      </c>
    </row>
    <row r="1606" spans="5:8" x14ac:dyDescent="0.25">
      <c r="E1606" s="29"/>
      <c r="F1606" s="27" t="s">
        <v>2596</v>
      </c>
      <c r="G1606" s="24" t="s">
        <v>1014</v>
      </c>
      <c r="H1606" s="25">
        <f t="shared" si="25"/>
        <v>0</v>
      </c>
    </row>
    <row r="1607" spans="5:8" x14ac:dyDescent="0.25">
      <c r="E1607" s="29"/>
      <c r="F1607" s="23" t="s">
        <v>2597</v>
      </c>
      <c r="G1607" s="24" t="s">
        <v>1014</v>
      </c>
      <c r="H1607" s="25">
        <f t="shared" si="25"/>
        <v>0</v>
      </c>
    </row>
    <row r="1608" spans="5:8" x14ac:dyDescent="0.25">
      <c r="E1608" s="29"/>
      <c r="F1608" s="23" t="s">
        <v>2598</v>
      </c>
      <c r="G1608" s="24" t="s">
        <v>1014</v>
      </c>
      <c r="H1608" s="25">
        <f t="shared" si="25"/>
        <v>0</v>
      </c>
    </row>
    <row r="1609" spans="5:8" x14ac:dyDescent="0.25">
      <c r="E1609" s="29"/>
      <c r="F1609" s="23" t="s">
        <v>2599</v>
      </c>
      <c r="G1609" s="24" t="s">
        <v>1014</v>
      </c>
      <c r="H1609" s="25">
        <f t="shared" si="25"/>
        <v>0</v>
      </c>
    </row>
    <row r="1610" spans="5:8" x14ac:dyDescent="0.25">
      <c r="E1610" s="29"/>
      <c r="F1610" s="23" t="s">
        <v>2600</v>
      </c>
      <c r="G1610" s="24" t="s">
        <v>1014</v>
      </c>
      <c r="H1610" s="25">
        <f t="shared" si="25"/>
        <v>0</v>
      </c>
    </row>
    <row r="1611" spans="5:8" x14ac:dyDescent="0.25">
      <c r="E1611" s="29"/>
      <c r="F1611" s="27" t="s">
        <v>2601</v>
      </c>
      <c r="G1611" s="24" t="s">
        <v>1014</v>
      </c>
      <c r="H1611" s="25">
        <f t="shared" si="25"/>
        <v>0</v>
      </c>
    </row>
    <row r="1612" spans="5:8" x14ac:dyDescent="0.25">
      <c r="E1612" s="29"/>
      <c r="F1612" s="23" t="s">
        <v>2602</v>
      </c>
      <c r="G1612" s="24" t="s">
        <v>1014</v>
      </c>
      <c r="H1612" s="25">
        <f t="shared" si="25"/>
        <v>0</v>
      </c>
    </row>
    <row r="1613" spans="5:8" x14ac:dyDescent="0.25">
      <c r="E1613" s="29"/>
      <c r="F1613" s="27" t="s">
        <v>2603</v>
      </c>
      <c r="G1613" s="24" t="s">
        <v>1014</v>
      </c>
      <c r="H1613" s="25">
        <f t="shared" si="25"/>
        <v>0</v>
      </c>
    </row>
    <row r="1614" spans="5:8" x14ac:dyDescent="0.25">
      <c r="E1614" s="29"/>
      <c r="F1614" s="23" t="s">
        <v>2604</v>
      </c>
      <c r="G1614" s="24" t="s">
        <v>1014</v>
      </c>
      <c r="H1614" s="25">
        <f t="shared" si="25"/>
        <v>0</v>
      </c>
    </row>
    <row r="1615" spans="5:8" x14ac:dyDescent="0.25">
      <c r="E1615" s="29"/>
      <c r="F1615" s="27" t="s">
        <v>2605</v>
      </c>
      <c r="G1615" s="24" t="s">
        <v>1014</v>
      </c>
      <c r="H1615" s="25">
        <f t="shared" si="25"/>
        <v>0</v>
      </c>
    </row>
    <row r="1616" spans="5:8" x14ac:dyDescent="0.25">
      <c r="E1616" s="29"/>
      <c r="F1616" s="23" t="s">
        <v>2606</v>
      </c>
      <c r="G1616" s="24" t="s">
        <v>1014</v>
      </c>
      <c r="H1616" s="25">
        <f t="shared" si="25"/>
        <v>0</v>
      </c>
    </row>
    <row r="1617" spans="5:8" x14ac:dyDescent="0.25">
      <c r="E1617" s="29"/>
      <c r="F1617" s="27" t="s">
        <v>2607</v>
      </c>
      <c r="G1617" s="24" t="s">
        <v>1366</v>
      </c>
      <c r="H1617" s="25">
        <f t="shared" si="25"/>
        <v>1</v>
      </c>
    </row>
    <row r="1618" spans="5:8" x14ac:dyDescent="0.25">
      <c r="E1618" s="29"/>
      <c r="F1618" s="27" t="s">
        <v>2608</v>
      </c>
      <c r="G1618" s="24" t="s">
        <v>1366</v>
      </c>
      <c r="H1618" s="25">
        <f t="shared" si="25"/>
        <v>1</v>
      </c>
    </row>
    <row r="1619" spans="5:8" x14ac:dyDescent="0.25">
      <c r="E1619" s="29"/>
      <c r="F1619" s="23" t="s">
        <v>2609</v>
      </c>
      <c r="G1619" s="24" t="s">
        <v>1366</v>
      </c>
      <c r="H1619" s="25">
        <f t="shared" si="25"/>
        <v>1</v>
      </c>
    </row>
    <row r="1620" spans="5:8" x14ac:dyDescent="0.25">
      <c r="E1620" s="29"/>
      <c r="F1620" s="23" t="s">
        <v>2610</v>
      </c>
      <c r="G1620" s="24" t="s">
        <v>1366</v>
      </c>
      <c r="H1620" s="25">
        <f t="shared" si="25"/>
        <v>1</v>
      </c>
    </row>
    <row r="1621" spans="5:8" x14ac:dyDescent="0.25">
      <c r="E1621" s="29"/>
      <c r="F1621" s="27" t="s">
        <v>2611</v>
      </c>
      <c r="G1621" s="24" t="s">
        <v>1366</v>
      </c>
      <c r="H1621" s="25">
        <f t="shared" si="25"/>
        <v>1</v>
      </c>
    </row>
    <row r="1622" spans="5:8" x14ac:dyDescent="0.25">
      <c r="E1622" s="29"/>
      <c r="F1622" s="23" t="s">
        <v>2612</v>
      </c>
      <c r="G1622" s="24" t="s">
        <v>1366</v>
      </c>
      <c r="H1622" s="25">
        <f t="shared" si="25"/>
        <v>1</v>
      </c>
    </row>
    <row r="1623" spans="5:8" x14ac:dyDescent="0.25">
      <c r="E1623" s="29"/>
      <c r="F1623" s="23" t="s">
        <v>2613</v>
      </c>
      <c r="G1623" s="24" t="s">
        <v>1366</v>
      </c>
      <c r="H1623" s="25">
        <f t="shared" si="25"/>
        <v>1</v>
      </c>
    </row>
    <row r="1624" spans="5:8" x14ac:dyDescent="0.25">
      <c r="E1624" s="29"/>
      <c r="F1624" s="23" t="s">
        <v>2614</v>
      </c>
      <c r="G1624" s="24" t="s">
        <v>1366</v>
      </c>
      <c r="H1624" s="25">
        <f t="shared" si="25"/>
        <v>1</v>
      </c>
    </row>
    <row r="1625" spans="5:8" x14ac:dyDescent="0.25">
      <c r="E1625" s="29"/>
      <c r="F1625" s="27" t="s">
        <v>2615</v>
      </c>
      <c r="G1625" s="24" t="s">
        <v>1366</v>
      </c>
      <c r="H1625" s="25">
        <f t="shared" si="25"/>
        <v>1</v>
      </c>
    </row>
    <row r="1626" spans="5:8" x14ac:dyDescent="0.25">
      <c r="E1626" s="29"/>
      <c r="F1626" s="23" t="s">
        <v>2616</v>
      </c>
      <c r="G1626" s="24" t="s">
        <v>1366</v>
      </c>
      <c r="H1626" s="25">
        <f t="shared" si="25"/>
        <v>1</v>
      </c>
    </row>
    <row r="1627" spans="5:8" x14ac:dyDescent="0.25">
      <c r="E1627" s="29"/>
      <c r="F1627" s="23" t="s">
        <v>2617</v>
      </c>
      <c r="G1627" s="24" t="s">
        <v>1366</v>
      </c>
      <c r="H1627" s="25">
        <f t="shared" si="25"/>
        <v>1</v>
      </c>
    </row>
    <row r="1628" spans="5:8" x14ac:dyDescent="0.25">
      <c r="E1628" s="29"/>
      <c r="F1628" s="23" t="s">
        <v>2618</v>
      </c>
      <c r="G1628" s="24" t="s">
        <v>1366</v>
      </c>
      <c r="H1628" s="25">
        <f t="shared" si="25"/>
        <v>1</v>
      </c>
    </row>
    <row r="1629" spans="5:8" x14ac:dyDescent="0.25">
      <c r="E1629" s="29"/>
      <c r="F1629" s="23" t="s">
        <v>2619</v>
      </c>
      <c r="G1629" s="24" t="s">
        <v>1366</v>
      </c>
      <c r="H1629" s="25">
        <f t="shared" si="25"/>
        <v>1</v>
      </c>
    </row>
    <row r="1630" spans="5:8" x14ac:dyDescent="0.25">
      <c r="E1630" s="29"/>
      <c r="F1630" s="40" t="s">
        <v>2620</v>
      </c>
      <c r="G1630" s="24" t="s">
        <v>1366</v>
      </c>
      <c r="H1630" s="25">
        <f t="shared" si="25"/>
        <v>1</v>
      </c>
    </row>
    <row r="1631" spans="5:8" x14ac:dyDescent="0.25">
      <c r="E1631" s="29"/>
      <c r="F1631" s="27" t="s">
        <v>2621</v>
      </c>
      <c r="G1631" s="24" t="s">
        <v>1366</v>
      </c>
      <c r="H1631" s="25">
        <f t="shared" si="25"/>
        <v>1</v>
      </c>
    </row>
    <row r="1632" spans="5:8" x14ac:dyDescent="0.25">
      <c r="E1632" s="29"/>
      <c r="F1632" s="23" t="s">
        <v>2622</v>
      </c>
      <c r="G1632" s="24" t="s">
        <v>1366</v>
      </c>
      <c r="H1632" s="25">
        <f t="shared" si="25"/>
        <v>1</v>
      </c>
    </row>
    <row r="1633" spans="5:8" x14ac:dyDescent="0.25">
      <c r="E1633" s="29"/>
      <c r="F1633" s="23" t="s">
        <v>2623</v>
      </c>
      <c r="G1633" s="24" t="s">
        <v>1366</v>
      </c>
      <c r="H1633" s="25">
        <f t="shared" si="25"/>
        <v>1</v>
      </c>
    </row>
    <row r="1634" spans="5:8" x14ac:dyDescent="0.25">
      <c r="E1634" s="29"/>
      <c r="F1634" s="27" t="s">
        <v>2624</v>
      </c>
      <c r="G1634" s="24" t="s">
        <v>1366</v>
      </c>
      <c r="H1634" s="25">
        <f t="shared" si="25"/>
        <v>1</v>
      </c>
    </row>
    <row r="1635" spans="5:8" x14ac:dyDescent="0.25">
      <c r="E1635" s="29"/>
      <c r="F1635" s="23" t="s">
        <v>2625</v>
      </c>
      <c r="G1635" s="24" t="s">
        <v>1366</v>
      </c>
      <c r="H1635" s="25">
        <f t="shared" si="25"/>
        <v>1</v>
      </c>
    </row>
    <row r="1636" spans="5:8" x14ac:dyDescent="0.25">
      <c r="E1636" s="29"/>
      <c r="F1636" s="40" t="s">
        <v>2626</v>
      </c>
      <c r="G1636" s="24" t="s">
        <v>1366</v>
      </c>
      <c r="H1636" s="25">
        <f t="shared" si="25"/>
        <v>1</v>
      </c>
    </row>
    <row r="1637" spans="5:8" x14ac:dyDescent="0.25">
      <c r="E1637" s="29"/>
      <c r="F1637" s="27" t="s">
        <v>2627</v>
      </c>
      <c r="G1637" s="24" t="s">
        <v>1366</v>
      </c>
      <c r="H1637" s="25">
        <f t="shared" si="25"/>
        <v>1</v>
      </c>
    </row>
    <row r="1638" spans="5:8" x14ac:dyDescent="0.25">
      <c r="E1638" s="29"/>
      <c r="F1638" s="27" t="s">
        <v>2628</v>
      </c>
      <c r="G1638" s="24" t="s">
        <v>1366</v>
      </c>
      <c r="H1638" s="25">
        <f t="shared" si="25"/>
        <v>1</v>
      </c>
    </row>
    <row r="1639" spans="5:8" x14ac:dyDescent="0.25">
      <c r="E1639" s="29"/>
      <c r="F1639" s="23" t="s">
        <v>2629</v>
      </c>
      <c r="G1639" s="24" t="s">
        <v>1366</v>
      </c>
      <c r="H1639" s="25">
        <f t="shared" si="25"/>
        <v>1</v>
      </c>
    </row>
    <row r="1640" spans="5:8" x14ac:dyDescent="0.25">
      <c r="E1640" s="29"/>
      <c r="F1640" s="23" t="s">
        <v>2630</v>
      </c>
      <c r="G1640" s="24" t="s">
        <v>1366</v>
      </c>
      <c r="H1640" s="25">
        <f t="shared" si="25"/>
        <v>1</v>
      </c>
    </row>
    <row r="1641" spans="5:8" x14ac:dyDescent="0.25">
      <c r="E1641" s="29"/>
      <c r="F1641" s="42" t="s">
        <v>2631</v>
      </c>
      <c r="G1641" s="24" t="s">
        <v>1366</v>
      </c>
      <c r="H1641" s="25">
        <f t="shared" si="25"/>
        <v>1</v>
      </c>
    </row>
    <row r="1642" spans="5:8" x14ac:dyDescent="0.25">
      <c r="E1642" s="29"/>
      <c r="F1642" s="27" t="s">
        <v>2632</v>
      </c>
      <c r="G1642" s="24" t="s">
        <v>1366</v>
      </c>
      <c r="H1642" s="25">
        <f t="shared" si="25"/>
        <v>1</v>
      </c>
    </row>
    <row r="1643" spans="5:8" x14ac:dyDescent="0.25">
      <c r="E1643" s="29"/>
      <c r="F1643" s="23" t="s">
        <v>2633</v>
      </c>
      <c r="G1643" s="24" t="s">
        <v>1366</v>
      </c>
      <c r="H1643" s="25">
        <f t="shared" si="25"/>
        <v>1</v>
      </c>
    </row>
    <row r="1644" spans="5:8" x14ac:dyDescent="0.25">
      <c r="E1644" s="29"/>
      <c r="F1644" s="37" t="s">
        <v>2634</v>
      </c>
      <c r="G1644" s="24" t="s">
        <v>1366</v>
      </c>
      <c r="H1644" s="25">
        <f t="shared" si="25"/>
        <v>1</v>
      </c>
    </row>
    <row r="1645" spans="5:8" x14ac:dyDescent="0.25">
      <c r="E1645" s="29"/>
      <c r="F1645" s="27" t="s">
        <v>2635</v>
      </c>
      <c r="G1645" s="24" t="s">
        <v>1366</v>
      </c>
      <c r="H1645" s="25">
        <f t="shared" si="25"/>
        <v>1</v>
      </c>
    </row>
    <row r="1646" spans="5:8" x14ac:dyDescent="0.25">
      <c r="E1646" s="29"/>
      <c r="F1646" s="23" t="s">
        <v>2636</v>
      </c>
      <c r="G1646" s="24" t="s">
        <v>1366</v>
      </c>
      <c r="H1646" s="25">
        <f t="shared" si="25"/>
        <v>1</v>
      </c>
    </row>
    <row r="1647" spans="5:8" x14ac:dyDescent="0.25">
      <c r="E1647" s="29"/>
      <c r="F1647" s="23" t="s">
        <v>2637</v>
      </c>
      <c r="G1647" s="24" t="s">
        <v>1366</v>
      </c>
      <c r="H1647" s="25">
        <f t="shared" si="25"/>
        <v>1</v>
      </c>
    </row>
    <row r="1648" spans="5:8" x14ac:dyDescent="0.25">
      <c r="E1648" s="29"/>
      <c r="F1648" s="27" t="s">
        <v>2638</v>
      </c>
      <c r="G1648" s="24" t="s">
        <v>1366</v>
      </c>
      <c r="H1648" s="25">
        <f t="shared" si="25"/>
        <v>1</v>
      </c>
    </row>
    <row r="1649" spans="5:8" x14ac:dyDescent="0.25">
      <c r="E1649" s="29"/>
      <c r="F1649" s="23" t="s">
        <v>2639</v>
      </c>
      <c r="G1649" s="24" t="s">
        <v>1366</v>
      </c>
      <c r="H1649" s="25">
        <f t="shared" si="25"/>
        <v>1</v>
      </c>
    </row>
    <row r="1650" spans="5:8" x14ac:dyDescent="0.25">
      <c r="E1650" s="29"/>
      <c r="F1650" s="27" t="s">
        <v>2640</v>
      </c>
      <c r="G1650" s="24" t="s">
        <v>1366</v>
      </c>
      <c r="H1650" s="25">
        <f t="shared" si="25"/>
        <v>1</v>
      </c>
    </row>
    <row r="1651" spans="5:8" x14ac:dyDescent="0.25">
      <c r="E1651" s="29"/>
      <c r="F1651" s="27" t="s">
        <v>2641</v>
      </c>
      <c r="G1651" s="24" t="s">
        <v>1366</v>
      </c>
      <c r="H1651" s="25">
        <f t="shared" si="25"/>
        <v>1</v>
      </c>
    </row>
    <row r="1652" spans="5:8" x14ac:dyDescent="0.25">
      <c r="E1652" s="29"/>
      <c r="F1652" s="27" t="s">
        <v>2642</v>
      </c>
      <c r="G1652" s="24" t="s">
        <v>1366</v>
      </c>
      <c r="H1652" s="25">
        <f t="shared" si="25"/>
        <v>1</v>
      </c>
    </row>
    <row r="1653" spans="5:8" x14ac:dyDescent="0.25">
      <c r="E1653" s="29"/>
      <c r="F1653" s="27" t="s">
        <v>2643</v>
      </c>
      <c r="G1653" s="24" t="s">
        <v>1366</v>
      </c>
      <c r="H1653" s="25">
        <f t="shared" si="25"/>
        <v>1</v>
      </c>
    </row>
    <row r="1654" spans="5:8" x14ac:dyDescent="0.25">
      <c r="E1654" s="29"/>
      <c r="F1654" s="27" t="s">
        <v>2644</v>
      </c>
      <c r="G1654" s="24" t="s">
        <v>1366</v>
      </c>
      <c r="H1654" s="25">
        <f t="shared" si="25"/>
        <v>1</v>
      </c>
    </row>
    <row r="1655" spans="5:8" x14ac:dyDescent="0.25">
      <c r="E1655" s="29"/>
      <c r="F1655" s="27" t="s">
        <v>2645</v>
      </c>
      <c r="G1655" s="24" t="s">
        <v>1366</v>
      </c>
      <c r="H1655" s="25">
        <f t="shared" si="25"/>
        <v>1</v>
      </c>
    </row>
    <row r="1656" spans="5:8" x14ac:dyDescent="0.25">
      <c r="E1656" s="29"/>
      <c r="F1656" s="27" t="s">
        <v>2646</v>
      </c>
      <c r="G1656" s="24" t="s">
        <v>1366</v>
      </c>
      <c r="H1656" s="25">
        <f t="shared" si="25"/>
        <v>1</v>
      </c>
    </row>
    <row r="1657" spans="5:8" x14ac:dyDescent="0.25">
      <c r="E1657" s="29"/>
      <c r="F1657" s="23" t="s">
        <v>2647</v>
      </c>
      <c r="G1657" s="24" t="s">
        <v>1366</v>
      </c>
      <c r="H1657" s="25">
        <f t="shared" si="25"/>
        <v>1</v>
      </c>
    </row>
    <row r="1658" spans="5:8" x14ac:dyDescent="0.25">
      <c r="E1658" s="29"/>
      <c r="F1658" s="23" t="s">
        <v>2648</v>
      </c>
      <c r="G1658" s="24" t="s">
        <v>1366</v>
      </c>
      <c r="H1658" s="25">
        <f t="shared" si="25"/>
        <v>1</v>
      </c>
    </row>
    <row r="1659" spans="5:8" x14ac:dyDescent="0.25">
      <c r="E1659" s="29"/>
      <c r="F1659" s="23" t="s">
        <v>2649</v>
      </c>
      <c r="G1659" s="24" t="s">
        <v>1366</v>
      </c>
      <c r="H1659" s="25">
        <f t="shared" si="25"/>
        <v>1</v>
      </c>
    </row>
    <row r="1660" spans="5:8" x14ac:dyDescent="0.25">
      <c r="E1660" s="29"/>
      <c r="F1660" s="27" t="s">
        <v>2650</v>
      </c>
      <c r="G1660" s="24" t="s">
        <v>1366</v>
      </c>
      <c r="H1660" s="25">
        <f t="shared" si="25"/>
        <v>1</v>
      </c>
    </row>
    <row r="1661" spans="5:8" x14ac:dyDescent="0.25">
      <c r="E1661" s="29"/>
      <c r="F1661" s="27" t="s">
        <v>2651</v>
      </c>
      <c r="G1661" s="24" t="s">
        <v>1366</v>
      </c>
      <c r="H1661" s="25">
        <f t="shared" si="25"/>
        <v>1</v>
      </c>
    </row>
    <row r="1662" spans="5:8" x14ac:dyDescent="0.25">
      <c r="E1662" s="29"/>
      <c r="F1662" s="23" t="s">
        <v>2652</v>
      </c>
      <c r="G1662" s="24" t="s">
        <v>1366</v>
      </c>
      <c r="H1662" s="25">
        <f t="shared" si="25"/>
        <v>1</v>
      </c>
    </row>
    <row r="1663" spans="5:8" x14ac:dyDescent="0.25">
      <c r="E1663" s="29"/>
      <c r="F1663" s="23" t="s">
        <v>2653</v>
      </c>
      <c r="G1663" s="24" t="s">
        <v>1366</v>
      </c>
      <c r="H1663" s="25">
        <f t="shared" si="25"/>
        <v>1</v>
      </c>
    </row>
    <row r="1664" spans="5:8" x14ac:dyDescent="0.25">
      <c r="E1664" s="29"/>
      <c r="F1664" s="23" t="s">
        <v>2654</v>
      </c>
      <c r="G1664" s="24" t="s">
        <v>1366</v>
      </c>
      <c r="H1664" s="25">
        <f t="shared" si="25"/>
        <v>1</v>
      </c>
    </row>
    <row r="1665" spans="5:8" x14ac:dyDescent="0.25">
      <c r="E1665" s="29"/>
      <c r="F1665" s="27" t="s">
        <v>2655</v>
      </c>
      <c r="G1665" s="24" t="s">
        <v>1366</v>
      </c>
      <c r="H1665" s="25">
        <f t="shared" si="25"/>
        <v>1</v>
      </c>
    </row>
    <row r="1666" spans="5:8" x14ac:dyDescent="0.25">
      <c r="E1666" s="29"/>
      <c r="F1666" s="27" t="s">
        <v>2656</v>
      </c>
      <c r="G1666" s="24" t="s">
        <v>1366</v>
      </c>
      <c r="H1666" s="25">
        <f t="shared" si="25"/>
        <v>1</v>
      </c>
    </row>
    <row r="1667" spans="5:8" x14ac:dyDescent="0.25">
      <c r="E1667" s="29"/>
      <c r="F1667" s="27" t="s">
        <v>2657</v>
      </c>
      <c r="G1667" s="24" t="s">
        <v>1366</v>
      </c>
      <c r="H1667" s="25">
        <f t="shared" si="25"/>
        <v>1</v>
      </c>
    </row>
    <row r="1668" spans="5:8" x14ac:dyDescent="0.25">
      <c r="E1668" s="29"/>
      <c r="F1668" s="23" t="s">
        <v>2658</v>
      </c>
      <c r="G1668" s="24" t="s">
        <v>1366</v>
      </c>
      <c r="H1668" s="25">
        <f t="shared" si="25"/>
        <v>1</v>
      </c>
    </row>
    <row r="1669" spans="5:8" x14ac:dyDescent="0.25">
      <c r="E1669" s="29"/>
      <c r="F1669" s="23" t="s">
        <v>2659</v>
      </c>
      <c r="G1669" s="24" t="s">
        <v>1366</v>
      </c>
      <c r="H1669" s="25">
        <f t="shared" ref="H1669:H1732" si="26">VLOOKUP(G1669,$A$4:$B$28,2,FALSE)</f>
        <v>1</v>
      </c>
    </row>
    <row r="1670" spans="5:8" x14ac:dyDescent="0.25">
      <c r="E1670" s="29"/>
      <c r="F1670" s="23" t="s">
        <v>2660</v>
      </c>
      <c r="G1670" s="24" t="s">
        <v>1366</v>
      </c>
      <c r="H1670" s="25">
        <f t="shared" si="26"/>
        <v>1</v>
      </c>
    </row>
    <row r="1671" spans="5:8" x14ac:dyDescent="0.25">
      <c r="E1671" s="29"/>
      <c r="F1671" s="23" t="s">
        <v>2661</v>
      </c>
      <c r="G1671" s="24" t="s">
        <v>1366</v>
      </c>
      <c r="H1671" s="25">
        <f t="shared" si="26"/>
        <v>1</v>
      </c>
    </row>
    <row r="1672" spans="5:8" x14ac:dyDescent="0.25">
      <c r="E1672" s="29"/>
      <c r="F1672" s="27" t="s">
        <v>2662</v>
      </c>
      <c r="G1672" s="24" t="s">
        <v>1366</v>
      </c>
      <c r="H1672" s="25">
        <f t="shared" si="26"/>
        <v>1</v>
      </c>
    </row>
    <row r="1673" spans="5:8" x14ac:dyDescent="0.25">
      <c r="E1673" s="29"/>
      <c r="F1673" s="23" t="s">
        <v>2663</v>
      </c>
      <c r="G1673" s="24" t="s">
        <v>1366</v>
      </c>
      <c r="H1673" s="25">
        <f t="shared" si="26"/>
        <v>1</v>
      </c>
    </row>
    <row r="1674" spans="5:8" x14ac:dyDescent="0.25">
      <c r="E1674" s="29"/>
      <c r="F1674" s="27" t="s">
        <v>2664</v>
      </c>
      <c r="G1674" s="24" t="s">
        <v>1366</v>
      </c>
      <c r="H1674" s="25">
        <f t="shared" si="26"/>
        <v>1</v>
      </c>
    </row>
    <row r="1675" spans="5:8" x14ac:dyDescent="0.25">
      <c r="E1675" s="29"/>
      <c r="F1675" s="27" t="s">
        <v>2665</v>
      </c>
      <c r="G1675" s="24" t="s">
        <v>1366</v>
      </c>
      <c r="H1675" s="25">
        <f t="shared" si="26"/>
        <v>1</v>
      </c>
    </row>
    <row r="1676" spans="5:8" x14ac:dyDescent="0.25">
      <c r="E1676" s="29"/>
      <c r="F1676" s="27" t="s">
        <v>2666</v>
      </c>
      <c r="G1676" s="24" t="s">
        <v>1366</v>
      </c>
      <c r="H1676" s="25">
        <f t="shared" si="26"/>
        <v>1</v>
      </c>
    </row>
    <row r="1677" spans="5:8" x14ac:dyDescent="0.25">
      <c r="E1677" s="29"/>
      <c r="F1677" s="42" t="s">
        <v>2667</v>
      </c>
      <c r="G1677" s="24" t="s">
        <v>1366</v>
      </c>
      <c r="H1677" s="25">
        <f t="shared" si="26"/>
        <v>1</v>
      </c>
    </row>
    <row r="1678" spans="5:8" x14ac:dyDescent="0.25">
      <c r="E1678" s="29"/>
      <c r="F1678" s="27" t="s">
        <v>2668</v>
      </c>
      <c r="G1678" s="24" t="s">
        <v>1366</v>
      </c>
      <c r="H1678" s="25">
        <f t="shared" si="26"/>
        <v>1</v>
      </c>
    </row>
    <row r="1679" spans="5:8" x14ac:dyDescent="0.25">
      <c r="E1679" s="29"/>
      <c r="F1679" s="23" t="s">
        <v>2669</v>
      </c>
      <c r="G1679" s="24" t="s">
        <v>1366</v>
      </c>
      <c r="H1679" s="25">
        <f t="shared" si="26"/>
        <v>1</v>
      </c>
    </row>
    <row r="1680" spans="5:8" x14ac:dyDescent="0.25">
      <c r="E1680" s="29"/>
      <c r="F1680" s="27" t="s">
        <v>2670</v>
      </c>
      <c r="G1680" s="24" t="s">
        <v>1366</v>
      </c>
      <c r="H1680" s="25">
        <f t="shared" si="26"/>
        <v>1</v>
      </c>
    </row>
    <row r="1681" spans="5:8" x14ac:dyDescent="0.25">
      <c r="E1681" s="29"/>
      <c r="F1681" s="27" t="s">
        <v>2671</v>
      </c>
      <c r="G1681" s="24" t="s">
        <v>1366</v>
      </c>
      <c r="H1681" s="25">
        <f t="shared" si="26"/>
        <v>1</v>
      </c>
    </row>
    <row r="1682" spans="5:8" x14ac:dyDescent="0.25">
      <c r="E1682" s="29"/>
      <c r="F1682" s="43" t="s">
        <v>2672</v>
      </c>
      <c r="G1682" s="24" t="s">
        <v>1366</v>
      </c>
      <c r="H1682" s="25">
        <f t="shared" si="26"/>
        <v>1</v>
      </c>
    </row>
    <row r="1683" spans="5:8" x14ac:dyDescent="0.25">
      <c r="E1683" s="29"/>
      <c r="F1683" s="37" t="s">
        <v>2673</v>
      </c>
      <c r="G1683" s="24" t="s">
        <v>1366</v>
      </c>
      <c r="H1683" s="25">
        <f t="shared" si="26"/>
        <v>1</v>
      </c>
    </row>
    <row r="1684" spans="5:8" x14ac:dyDescent="0.25">
      <c r="E1684" s="29"/>
      <c r="F1684" s="23" t="s">
        <v>2674</v>
      </c>
      <c r="G1684" s="24" t="s">
        <v>1366</v>
      </c>
      <c r="H1684" s="25">
        <f t="shared" si="26"/>
        <v>1</v>
      </c>
    </row>
    <row r="1685" spans="5:8" x14ac:dyDescent="0.25">
      <c r="E1685" s="29"/>
      <c r="F1685" s="23" t="s">
        <v>2675</v>
      </c>
      <c r="G1685" s="24" t="s">
        <v>1366</v>
      </c>
      <c r="H1685" s="25">
        <f t="shared" si="26"/>
        <v>1</v>
      </c>
    </row>
    <row r="1686" spans="5:8" x14ac:dyDescent="0.25">
      <c r="E1686" s="29"/>
      <c r="F1686" s="23" t="s">
        <v>2676</v>
      </c>
      <c r="G1686" s="24" t="s">
        <v>1366</v>
      </c>
      <c r="H1686" s="25">
        <f t="shared" si="26"/>
        <v>1</v>
      </c>
    </row>
    <row r="1687" spans="5:8" x14ac:dyDescent="0.25">
      <c r="E1687" s="29"/>
      <c r="F1687" s="23" t="s">
        <v>2677</v>
      </c>
      <c r="G1687" s="24" t="s">
        <v>1366</v>
      </c>
      <c r="H1687" s="25">
        <f t="shared" si="26"/>
        <v>1</v>
      </c>
    </row>
    <row r="1688" spans="5:8" x14ac:dyDescent="0.25">
      <c r="E1688" s="29"/>
      <c r="F1688" s="23" t="s">
        <v>2678</v>
      </c>
      <c r="G1688" s="24" t="s">
        <v>1366</v>
      </c>
      <c r="H1688" s="25">
        <f t="shared" si="26"/>
        <v>1</v>
      </c>
    </row>
    <row r="1689" spans="5:8" x14ac:dyDescent="0.25">
      <c r="E1689" s="29"/>
      <c r="F1689" s="23" t="s">
        <v>2679</v>
      </c>
      <c r="G1689" s="24" t="s">
        <v>1366</v>
      </c>
      <c r="H1689" s="25">
        <f t="shared" si="26"/>
        <v>1</v>
      </c>
    </row>
    <row r="1690" spans="5:8" x14ac:dyDescent="0.25">
      <c r="E1690" s="29"/>
      <c r="F1690" s="23" t="s">
        <v>2680</v>
      </c>
      <c r="G1690" s="24" t="s">
        <v>1366</v>
      </c>
      <c r="H1690" s="25">
        <f t="shared" si="26"/>
        <v>1</v>
      </c>
    </row>
    <row r="1691" spans="5:8" x14ac:dyDescent="0.25">
      <c r="E1691" s="29"/>
      <c r="F1691" s="23" t="s">
        <v>2681</v>
      </c>
      <c r="G1691" s="24" t="s">
        <v>1366</v>
      </c>
      <c r="H1691" s="25">
        <f t="shared" si="26"/>
        <v>1</v>
      </c>
    </row>
    <row r="1692" spans="5:8" x14ac:dyDescent="0.25">
      <c r="E1692" s="29"/>
      <c r="F1692" s="26" t="s">
        <v>2682</v>
      </c>
      <c r="G1692" s="24" t="s">
        <v>1366</v>
      </c>
      <c r="H1692" s="25">
        <f t="shared" si="26"/>
        <v>1</v>
      </c>
    </row>
    <row r="1693" spans="5:8" x14ac:dyDescent="0.25">
      <c r="E1693" s="29"/>
      <c r="F1693" s="23" t="s">
        <v>2683</v>
      </c>
      <c r="G1693" s="24" t="s">
        <v>1366</v>
      </c>
      <c r="H1693" s="25">
        <f t="shared" si="26"/>
        <v>1</v>
      </c>
    </row>
    <row r="1694" spans="5:8" x14ac:dyDescent="0.25">
      <c r="E1694" s="29"/>
      <c r="F1694" s="23" t="s">
        <v>2684</v>
      </c>
      <c r="G1694" s="24" t="s">
        <v>1366</v>
      </c>
      <c r="H1694" s="25">
        <f t="shared" si="26"/>
        <v>1</v>
      </c>
    </row>
    <row r="1695" spans="5:8" x14ac:dyDescent="0.25">
      <c r="E1695" s="29"/>
      <c r="F1695" s="26" t="s">
        <v>2685</v>
      </c>
      <c r="G1695" s="24" t="s">
        <v>1366</v>
      </c>
      <c r="H1695" s="25">
        <f t="shared" si="26"/>
        <v>1</v>
      </c>
    </row>
    <row r="1696" spans="5:8" x14ac:dyDescent="0.25">
      <c r="E1696" s="29"/>
      <c r="F1696" s="26" t="s">
        <v>2686</v>
      </c>
      <c r="G1696" s="24" t="s">
        <v>1366</v>
      </c>
      <c r="H1696" s="25">
        <f t="shared" si="26"/>
        <v>1</v>
      </c>
    </row>
    <row r="1697" spans="5:8" x14ac:dyDescent="0.25">
      <c r="E1697" s="29"/>
      <c r="F1697" s="23" t="s">
        <v>2687</v>
      </c>
      <c r="G1697" s="24" t="s">
        <v>1366</v>
      </c>
      <c r="H1697" s="25">
        <f t="shared" si="26"/>
        <v>1</v>
      </c>
    </row>
    <row r="1698" spans="5:8" x14ac:dyDescent="0.25">
      <c r="E1698" s="29"/>
      <c r="F1698" s="23" t="s">
        <v>2688</v>
      </c>
      <c r="G1698" s="24" t="s">
        <v>1366</v>
      </c>
      <c r="H1698" s="25">
        <f t="shared" si="26"/>
        <v>1</v>
      </c>
    </row>
    <row r="1699" spans="5:8" x14ac:dyDescent="0.25">
      <c r="E1699" s="29"/>
      <c r="F1699" s="23" t="s">
        <v>2689</v>
      </c>
      <c r="G1699" s="24" t="s">
        <v>1366</v>
      </c>
      <c r="H1699" s="25">
        <f t="shared" si="26"/>
        <v>1</v>
      </c>
    </row>
    <row r="1700" spans="5:8" x14ac:dyDescent="0.25">
      <c r="E1700" s="29"/>
      <c r="F1700" s="23" t="s">
        <v>2690</v>
      </c>
      <c r="G1700" s="24" t="s">
        <v>1366</v>
      </c>
      <c r="H1700" s="25">
        <f t="shared" si="26"/>
        <v>1</v>
      </c>
    </row>
    <row r="1701" spans="5:8" x14ac:dyDescent="0.25">
      <c r="E1701" s="29"/>
      <c r="F1701" s="39" t="s">
        <v>2691</v>
      </c>
      <c r="G1701" s="24" t="s">
        <v>1366</v>
      </c>
      <c r="H1701" s="25">
        <f t="shared" si="26"/>
        <v>1</v>
      </c>
    </row>
    <row r="1702" spans="5:8" x14ac:dyDescent="0.25">
      <c r="E1702" s="29"/>
      <c r="F1702" s="23" t="s">
        <v>2692</v>
      </c>
      <c r="G1702" s="24" t="s">
        <v>1366</v>
      </c>
      <c r="H1702" s="25">
        <f t="shared" si="26"/>
        <v>1</v>
      </c>
    </row>
    <row r="1703" spans="5:8" x14ac:dyDescent="0.25">
      <c r="E1703" s="29"/>
      <c r="F1703" s="23" t="s">
        <v>2693</v>
      </c>
      <c r="G1703" s="24" t="s">
        <v>1366</v>
      </c>
      <c r="H1703" s="25">
        <f t="shared" si="26"/>
        <v>1</v>
      </c>
    </row>
    <row r="1704" spans="5:8" x14ac:dyDescent="0.25">
      <c r="E1704" s="29"/>
      <c r="F1704" s="23" t="s">
        <v>2694</v>
      </c>
      <c r="G1704" s="24" t="s">
        <v>1366</v>
      </c>
      <c r="H1704" s="25">
        <f t="shared" si="26"/>
        <v>1</v>
      </c>
    </row>
    <row r="1705" spans="5:8" x14ac:dyDescent="0.25">
      <c r="E1705" s="29"/>
      <c r="F1705" s="38" t="s">
        <v>2695</v>
      </c>
      <c r="G1705" s="24" t="s">
        <v>1366</v>
      </c>
      <c r="H1705" s="25">
        <f t="shared" si="26"/>
        <v>1</v>
      </c>
    </row>
    <row r="1706" spans="5:8" x14ac:dyDescent="0.25">
      <c r="E1706" s="29"/>
      <c r="F1706" s="32" t="s">
        <v>2696</v>
      </c>
      <c r="G1706" s="24" t="s">
        <v>1366</v>
      </c>
      <c r="H1706" s="25">
        <f t="shared" si="26"/>
        <v>1</v>
      </c>
    </row>
    <row r="1707" spans="5:8" x14ac:dyDescent="0.25">
      <c r="E1707" s="29"/>
      <c r="F1707" s="23" t="s">
        <v>2697</v>
      </c>
      <c r="G1707" s="24" t="s">
        <v>1366</v>
      </c>
      <c r="H1707" s="25">
        <f t="shared" si="26"/>
        <v>1</v>
      </c>
    </row>
    <row r="1708" spans="5:8" x14ac:dyDescent="0.25">
      <c r="E1708" s="29"/>
      <c r="F1708" s="23" t="s">
        <v>2698</v>
      </c>
      <c r="G1708" s="24" t="s">
        <v>1366</v>
      </c>
      <c r="H1708" s="25">
        <f t="shared" si="26"/>
        <v>1</v>
      </c>
    </row>
    <row r="1709" spans="5:8" x14ac:dyDescent="0.25">
      <c r="E1709" s="29"/>
      <c r="F1709" s="40" t="s">
        <v>2699</v>
      </c>
      <c r="G1709" s="24" t="s">
        <v>1366</v>
      </c>
      <c r="H1709" s="25">
        <f t="shared" si="26"/>
        <v>1</v>
      </c>
    </row>
    <row r="1710" spans="5:8" x14ac:dyDescent="0.25">
      <c r="E1710" s="29"/>
      <c r="F1710" s="23" t="s">
        <v>2700</v>
      </c>
      <c r="G1710" s="24" t="s">
        <v>1366</v>
      </c>
      <c r="H1710" s="25">
        <f t="shared" si="26"/>
        <v>1</v>
      </c>
    </row>
    <row r="1711" spans="5:8" x14ac:dyDescent="0.25">
      <c r="E1711" s="29"/>
      <c r="F1711" s="23" t="s">
        <v>2701</v>
      </c>
      <c r="G1711" s="24" t="s">
        <v>1366</v>
      </c>
      <c r="H1711" s="25">
        <f t="shared" si="26"/>
        <v>1</v>
      </c>
    </row>
    <row r="1712" spans="5:8" x14ac:dyDescent="0.25">
      <c r="E1712" s="29"/>
      <c r="F1712" s="23" t="s">
        <v>2702</v>
      </c>
      <c r="G1712" s="24" t="s">
        <v>1366</v>
      </c>
      <c r="H1712" s="25">
        <f t="shared" si="26"/>
        <v>1</v>
      </c>
    </row>
    <row r="1713" spans="5:8" x14ac:dyDescent="0.25">
      <c r="E1713" s="29"/>
      <c r="F1713" s="39" t="s">
        <v>2703</v>
      </c>
      <c r="G1713" s="24" t="s">
        <v>1366</v>
      </c>
      <c r="H1713" s="25">
        <f t="shared" si="26"/>
        <v>1</v>
      </c>
    </row>
    <row r="1714" spans="5:8" x14ac:dyDescent="0.25">
      <c r="E1714" s="29"/>
      <c r="F1714" s="23" t="s">
        <v>2704</v>
      </c>
      <c r="G1714" s="24" t="s">
        <v>1366</v>
      </c>
      <c r="H1714" s="25">
        <f t="shared" si="26"/>
        <v>1</v>
      </c>
    </row>
    <row r="1715" spans="5:8" x14ac:dyDescent="0.25">
      <c r="E1715" s="29"/>
      <c r="F1715" s="39" t="s">
        <v>2705</v>
      </c>
      <c r="G1715" s="24" t="s">
        <v>1366</v>
      </c>
      <c r="H1715" s="25">
        <f t="shared" si="26"/>
        <v>1</v>
      </c>
    </row>
    <row r="1716" spans="5:8" x14ac:dyDescent="0.25">
      <c r="E1716" s="29"/>
      <c r="F1716" s="23" t="s">
        <v>2706</v>
      </c>
      <c r="G1716" s="24" t="s">
        <v>1366</v>
      </c>
      <c r="H1716" s="25">
        <f t="shared" si="26"/>
        <v>1</v>
      </c>
    </row>
    <row r="1717" spans="5:8" x14ac:dyDescent="0.25">
      <c r="E1717" s="29"/>
      <c r="F1717" s="23" t="s">
        <v>2707</v>
      </c>
      <c r="G1717" s="24" t="s">
        <v>1366</v>
      </c>
      <c r="H1717" s="25">
        <f t="shared" si="26"/>
        <v>1</v>
      </c>
    </row>
    <row r="1718" spans="5:8" x14ac:dyDescent="0.25">
      <c r="E1718" s="29"/>
      <c r="F1718" s="23" t="s">
        <v>2708</v>
      </c>
      <c r="G1718" s="24" t="s">
        <v>1366</v>
      </c>
      <c r="H1718" s="25">
        <f t="shared" si="26"/>
        <v>1</v>
      </c>
    </row>
    <row r="1719" spans="5:8" x14ac:dyDescent="0.25">
      <c r="E1719" s="29"/>
      <c r="F1719" s="23" t="s">
        <v>2709</v>
      </c>
      <c r="G1719" s="24" t="s">
        <v>1366</v>
      </c>
      <c r="H1719" s="25">
        <f t="shared" si="26"/>
        <v>1</v>
      </c>
    </row>
    <row r="1720" spans="5:8" x14ac:dyDescent="0.25">
      <c r="E1720" s="29"/>
      <c r="F1720" s="23" t="s">
        <v>2710</v>
      </c>
      <c r="G1720" s="24" t="s">
        <v>1366</v>
      </c>
      <c r="H1720" s="25">
        <f t="shared" si="26"/>
        <v>1</v>
      </c>
    </row>
    <row r="1721" spans="5:8" x14ac:dyDescent="0.25">
      <c r="E1721" s="29"/>
      <c r="F1721" s="23" t="s">
        <v>2711</v>
      </c>
      <c r="G1721" s="24" t="s">
        <v>1366</v>
      </c>
      <c r="H1721" s="25">
        <f t="shared" si="26"/>
        <v>1</v>
      </c>
    </row>
    <row r="1722" spans="5:8" x14ac:dyDescent="0.25">
      <c r="E1722" s="29"/>
      <c r="F1722" s="23" t="s">
        <v>2712</v>
      </c>
      <c r="G1722" s="24" t="s">
        <v>1366</v>
      </c>
      <c r="H1722" s="25">
        <f t="shared" si="26"/>
        <v>1</v>
      </c>
    </row>
    <row r="1723" spans="5:8" x14ac:dyDescent="0.25">
      <c r="E1723" s="29"/>
      <c r="F1723" s="23" t="s">
        <v>2713</v>
      </c>
      <c r="G1723" s="24" t="s">
        <v>1366</v>
      </c>
      <c r="H1723" s="25">
        <f t="shared" si="26"/>
        <v>1</v>
      </c>
    </row>
    <row r="1724" spans="5:8" x14ac:dyDescent="0.25">
      <c r="E1724" s="29"/>
      <c r="F1724" s="23" t="s">
        <v>2714</v>
      </c>
      <c r="G1724" s="24" t="s">
        <v>1366</v>
      </c>
      <c r="H1724" s="25">
        <f t="shared" si="26"/>
        <v>1</v>
      </c>
    </row>
    <row r="1725" spans="5:8" x14ac:dyDescent="0.25">
      <c r="E1725" s="29"/>
      <c r="F1725" s="27" t="s">
        <v>2715</v>
      </c>
      <c r="G1725" s="24" t="s">
        <v>1366</v>
      </c>
      <c r="H1725" s="25">
        <f t="shared" si="26"/>
        <v>1</v>
      </c>
    </row>
    <row r="1726" spans="5:8" x14ac:dyDescent="0.25">
      <c r="E1726" s="29"/>
      <c r="F1726" s="27" t="s">
        <v>2716</v>
      </c>
      <c r="G1726" s="24" t="s">
        <v>1366</v>
      </c>
      <c r="H1726" s="25">
        <f t="shared" si="26"/>
        <v>1</v>
      </c>
    </row>
    <row r="1727" spans="5:8" x14ac:dyDescent="0.25">
      <c r="E1727" s="29"/>
      <c r="F1727" s="23" t="s">
        <v>2717</v>
      </c>
      <c r="G1727" s="24" t="s">
        <v>1366</v>
      </c>
      <c r="H1727" s="25">
        <f t="shared" si="26"/>
        <v>1</v>
      </c>
    </row>
    <row r="1728" spans="5:8" x14ac:dyDescent="0.25">
      <c r="E1728" s="29"/>
      <c r="F1728" s="27" t="s">
        <v>2718</v>
      </c>
      <c r="G1728" s="24" t="s">
        <v>1366</v>
      </c>
      <c r="H1728" s="25">
        <f t="shared" si="26"/>
        <v>1</v>
      </c>
    </row>
    <row r="1729" spans="5:8" x14ac:dyDescent="0.25">
      <c r="E1729" s="29"/>
      <c r="F1729" s="23" t="s">
        <v>2719</v>
      </c>
      <c r="G1729" s="24" t="s">
        <v>1010</v>
      </c>
      <c r="H1729" s="25">
        <f t="shared" si="26"/>
        <v>0.1124</v>
      </c>
    </row>
    <row r="1730" spans="5:8" x14ac:dyDescent="0.25">
      <c r="E1730" s="29"/>
      <c r="F1730" s="27" t="s">
        <v>2720</v>
      </c>
      <c r="G1730" s="24" t="s">
        <v>1366</v>
      </c>
      <c r="H1730" s="25">
        <f t="shared" si="26"/>
        <v>1</v>
      </c>
    </row>
    <row r="1731" spans="5:8" x14ac:dyDescent="0.25">
      <c r="E1731" s="29"/>
      <c r="F1731" s="27" t="s">
        <v>2721</v>
      </c>
      <c r="G1731" s="24" t="s">
        <v>1366</v>
      </c>
      <c r="H1731" s="25">
        <f t="shared" si="26"/>
        <v>1</v>
      </c>
    </row>
    <row r="1732" spans="5:8" x14ac:dyDescent="0.25">
      <c r="E1732" s="29"/>
      <c r="F1732" s="23" t="s">
        <v>2722</v>
      </c>
      <c r="G1732" s="24" t="s">
        <v>1010</v>
      </c>
      <c r="H1732" s="25">
        <f t="shared" si="26"/>
        <v>0.1124</v>
      </c>
    </row>
    <row r="1733" spans="5:8" x14ac:dyDescent="0.25">
      <c r="E1733" s="29"/>
      <c r="F1733" s="23" t="s">
        <v>2723</v>
      </c>
      <c r="G1733" s="24" t="s">
        <v>2724</v>
      </c>
      <c r="H1733" s="25">
        <f t="shared" ref="H1733:H1796" si="27">VLOOKUP(G1733,$A$4:$B$28,2,FALSE)</f>
        <v>1</v>
      </c>
    </row>
    <row r="1734" spans="5:8" x14ac:dyDescent="0.25">
      <c r="E1734" s="29"/>
      <c r="F1734" s="23" t="s">
        <v>2725</v>
      </c>
      <c r="G1734" s="24" t="s">
        <v>1010</v>
      </c>
      <c r="H1734" s="25">
        <f t="shared" si="27"/>
        <v>0.1124</v>
      </c>
    </row>
    <row r="1735" spans="5:8" x14ac:dyDescent="0.25">
      <c r="E1735" s="29"/>
      <c r="F1735" s="23" t="s">
        <v>2726</v>
      </c>
      <c r="G1735" s="24" t="s">
        <v>1366</v>
      </c>
      <c r="H1735" s="25">
        <f t="shared" si="27"/>
        <v>1</v>
      </c>
    </row>
    <row r="1736" spans="5:8" x14ac:dyDescent="0.25">
      <c r="E1736" s="29"/>
      <c r="F1736" s="23" t="s">
        <v>2727</v>
      </c>
      <c r="G1736" s="24" t="s">
        <v>1366</v>
      </c>
      <c r="H1736" s="25">
        <f t="shared" si="27"/>
        <v>1</v>
      </c>
    </row>
    <row r="1737" spans="5:8" x14ac:dyDescent="0.25">
      <c r="E1737" s="29"/>
      <c r="F1737" s="23" t="s">
        <v>2728</v>
      </c>
      <c r="G1737" s="24" t="s">
        <v>2724</v>
      </c>
      <c r="H1737" s="25">
        <f t="shared" si="27"/>
        <v>1</v>
      </c>
    </row>
    <row r="1738" spans="5:8" x14ac:dyDescent="0.25">
      <c r="E1738" s="29"/>
      <c r="F1738" s="27" t="s">
        <v>2729</v>
      </c>
      <c r="G1738" s="24" t="s">
        <v>1366</v>
      </c>
      <c r="H1738" s="25">
        <f t="shared" si="27"/>
        <v>1</v>
      </c>
    </row>
    <row r="1739" spans="5:8" x14ac:dyDescent="0.25">
      <c r="E1739" s="29"/>
      <c r="F1739" s="23" t="s">
        <v>2730</v>
      </c>
      <c r="G1739" s="24" t="s">
        <v>1366</v>
      </c>
      <c r="H1739" s="25">
        <f t="shared" si="27"/>
        <v>1</v>
      </c>
    </row>
    <row r="1740" spans="5:8" x14ac:dyDescent="0.25">
      <c r="E1740" s="29"/>
      <c r="F1740" s="23" t="s">
        <v>2731</v>
      </c>
      <c r="G1740" s="24" t="s">
        <v>2724</v>
      </c>
      <c r="H1740" s="25">
        <f t="shared" si="27"/>
        <v>1</v>
      </c>
    </row>
    <row r="1741" spans="5:8" x14ac:dyDescent="0.25">
      <c r="E1741" s="29"/>
      <c r="F1741" s="27" t="s">
        <v>2732</v>
      </c>
      <c r="G1741" s="24" t="s">
        <v>1366</v>
      </c>
      <c r="H1741" s="25">
        <f t="shared" si="27"/>
        <v>1</v>
      </c>
    </row>
    <row r="1742" spans="5:8" x14ac:dyDescent="0.25">
      <c r="E1742" s="29"/>
      <c r="F1742" s="27" t="s">
        <v>2733</v>
      </c>
      <c r="G1742" s="24" t="s">
        <v>1366</v>
      </c>
      <c r="H1742" s="25">
        <f t="shared" si="27"/>
        <v>1</v>
      </c>
    </row>
    <row r="1743" spans="5:8" x14ac:dyDescent="0.25">
      <c r="E1743" s="29"/>
      <c r="F1743" s="27" t="s">
        <v>2734</v>
      </c>
      <c r="G1743" s="24" t="s">
        <v>1366</v>
      </c>
      <c r="H1743" s="25">
        <f t="shared" si="27"/>
        <v>1</v>
      </c>
    </row>
    <row r="1744" spans="5:8" x14ac:dyDescent="0.25">
      <c r="E1744" s="29"/>
      <c r="F1744" s="27" t="s">
        <v>2735</v>
      </c>
      <c r="G1744" s="24" t="s">
        <v>1366</v>
      </c>
      <c r="H1744" s="25">
        <f t="shared" si="27"/>
        <v>1</v>
      </c>
    </row>
    <row r="1745" spans="5:8" x14ac:dyDescent="0.25">
      <c r="E1745" s="29"/>
      <c r="F1745" s="27" t="s">
        <v>2736</v>
      </c>
      <c r="G1745" s="24" t="s">
        <v>1366</v>
      </c>
      <c r="H1745" s="25">
        <f t="shared" si="27"/>
        <v>1</v>
      </c>
    </row>
    <row r="1746" spans="5:8" x14ac:dyDescent="0.25">
      <c r="E1746" s="29"/>
      <c r="F1746" s="27" t="s">
        <v>2737</v>
      </c>
      <c r="G1746" s="24" t="s">
        <v>1010</v>
      </c>
      <c r="H1746" s="25">
        <f t="shared" si="27"/>
        <v>0.1124</v>
      </c>
    </row>
    <row r="1747" spans="5:8" x14ac:dyDescent="0.25">
      <c r="E1747" s="29"/>
      <c r="F1747" s="42" t="s">
        <v>2738</v>
      </c>
      <c r="G1747" s="24" t="s">
        <v>1010</v>
      </c>
      <c r="H1747" s="25">
        <f t="shared" si="27"/>
        <v>0.1124</v>
      </c>
    </row>
    <row r="1748" spans="5:8" x14ac:dyDescent="0.25">
      <c r="E1748" s="29"/>
      <c r="F1748" s="23" t="s">
        <v>2739</v>
      </c>
      <c r="G1748" s="24" t="s">
        <v>2724</v>
      </c>
      <c r="H1748" s="25">
        <f t="shared" si="27"/>
        <v>1</v>
      </c>
    </row>
    <row r="1749" spans="5:8" x14ac:dyDescent="0.25">
      <c r="E1749" s="29"/>
      <c r="F1749" s="23" t="s">
        <v>2740</v>
      </c>
      <c r="G1749" s="24" t="s">
        <v>1366</v>
      </c>
      <c r="H1749" s="25">
        <f t="shared" si="27"/>
        <v>1</v>
      </c>
    </row>
    <row r="1750" spans="5:8" x14ac:dyDescent="0.25">
      <c r="E1750" s="29"/>
      <c r="F1750" s="27" t="s">
        <v>2741</v>
      </c>
      <c r="G1750" s="24" t="s">
        <v>1366</v>
      </c>
      <c r="H1750" s="25">
        <f t="shared" si="27"/>
        <v>1</v>
      </c>
    </row>
    <row r="1751" spans="5:8" x14ac:dyDescent="0.25">
      <c r="E1751" s="29"/>
      <c r="F1751" s="27" t="s">
        <v>2742</v>
      </c>
      <c r="G1751" s="24" t="s">
        <v>1366</v>
      </c>
      <c r="H1751" s="25">
        <f t="shared" si="27"/>
        <v>1</v>
      </c>
    </row>
    <row r="1752" spans="5:8" x14ac:dyDescent="0.25">
      <c r="E1752" s="29"/>
      <c r="F1752" s="23" t="s">
        <v>2743</v>
      </c>
      <c r="G1752" s="24" t="s">
        <v>1366</v>
      </c>
      <c r="H1752" s="25">
        <f t="shared" si="27"/>
        <v>1</v>
      </c>
    </row>
    <row r="1753" spans="5:8" x14ac:dyDescent="0.25">
      <c r="E1753" s="29"/>
      <c r="F1753" s="23" t="s">
        <v>2744</v>
      </c>
      <c r="G1753" s="24" t="s">
        <v>1366</v>
      </c>
      <c r="H1753" s="25">
        <f t="shared" si="27"/>
        <v>1</v>
      </c>
    </row>
    <row r="1754" spans="5:8" x14ac:dyDescent="0.25">
      <c r="E1754" s="29"/>
      <c r="F1754" s="23" t="s">
        <v>2745</v>
      </c>
      <c r="G1754" s="24" t="s">
        <v>1366</v>
      </c>
      <c r="H1754" s="25">
        <f t="shared" si="27"/>
        <v>1</v>
      </c>
    </row>
    <row r="1755" spans="5:8" x14ac:dyDescent="0.25">
      <c r="E1755" s="29"/>
      <c r="F1755" s="23" t="s">
        <v>2746</v>
      </c>
      <c r="G1755" s="24" t="s">
        <v>1366</v>
      </c>
      <c r="H1755" s="25">
        <f t="shared" si="27"/>
        <v>1</v>
      </c>
    </row>
    <row r="1756" spans="5:8" x14ac:dyDescent="0.25">
      <c r="E1756" s="29"/>
      <c r="F1756" s="23" t="s">
        <v>2747</v>
      </c>
      <c r="G1756" s="24" t="s">
        <v>1366</v>
      </c>
      <c r="H1756" s="25">
        <f t="shared" si="27"/>
        <v>1</v>
      </c>
    </row>
    <row r="1757" spans="5:8" x14ac:dyDescent="0.25">
      <c r="E1757" s="29"/>
      <c r="F1757" s="27" t="s">
        <v>2748</v>
      </c>
      <c r="G1757" s="24" t="s">
        <v>1014</v>
      </c>
      <c r="H1757" s="25">
        <f t="shared" si="27"/>
        <v>0</v>
      </c>
    </row>
    <row r="1758" spans="5:8" x14ac:dyDescent="0.25">
      <c r="E1758" s="29"/>
      <c r="F1758" s="23" t="s">
        <v>2749</v>
      </c>
      <c r="G1758" s="24" t="s">
        <v>1014</v>
      </c>
      <c r="H1758" s="25">
        <f t="shared" si="27"/>
        <v>0</v>
      </c>
    </row>
    <row r="1759" spans="5:8" x14ac:dyDescent="0.25">
      <c r="E1759" s="29"/>
      <c r="F1759" s="23" t="s">
        <v>2750</v>
      </c>
      <c r="G1759" s="24" t="s">
        <v>1014</v>
      </c>
      <c r="H1759" s="25">
        <f t="shared" si="27"/>
        <v>0</v>
      </c>
    </row>
    <row r="1760" spans="5:8" x14ac:dyDescent="0.25">
      <c r="E1760" s="29"/>
      <c r="F1760" s="23" t="s">
        <v>2751</v>
      </c>
      <c r="G1760" s="24" t="s">
        <v>1014</v>
      </c>
      <c r="H1760" s="25">
        <f t="shared" si="27"/>
        <v>0</v>
      </c>
    </row>
    <row r="1761" spans="5:8" x14ac:dyDescent="0.25">
      <c r="E1761" s="29"/>
      <c r="F1761" s="23" t="s">
        <v>2752</v>
      </c>
      <c r="G1761" s="24" t="s">
        <v>1014</v>
      </c>
      <c r="H1761" s="25">
        <f t="shared" si="27"/>
        <v>0</v>
      </c>
    </row>
    <row r="1762" spans="5:8" x14ac:dyDescent="0.25">
      <c r="E1762" s="29"/>
      <c r="F1762" s="23" t="s">
        <v>2753</v>
      </c>
      <c r="G1762" s="24" t="s">
        <v>1014</v>
      </c>
      <c r="H1762" s="25">
        <f t="shared" si="27"/>
        <v>0</v>
      </c>
    </row>
    <row r="1763" spans="5:8" x14ac:dyDescent="0.25">
      <c r="E1763" s="29"/>
      <c r="F1763" s="23" t="s">
        <v>2754</v>
      </c>
      <c r="G1763" s="24" t="s">
        <v>1014</v>
      </c>
      <c r="H1763" s="25">
        <f t="shared" si="27"/>
        <v>0</v>
      </c>
    </row>
    <row r="1764" spans="5:8" x14ac:dyDescent="0.25">
      <c r="E1764" s="29"/>
      <c r="F1764" s="23" t="s">
        <v>2755</v>
      </c>
      <c r="G1764" s="24" t="s">
        <v>1014</v>
      </c>
      <c r="H1764" s="25">
        <f t="shared" si="27"/>
        <v>0</v>
      </c>
    </row>
    <row r="1765" spans="5:8" x14ac:dyDescent="0.25">
      <c r="E1765" s="29"/>
      <c r="F1765" s="23" t="s">
        <v>2756</v>
      </c>
      <c r="G1765" s="24" t="s">
        <v>1014</v>
      </c>
      <c r="H1765" s="25">
        <f t="shared" si="27"/>
        <v>0</v>
      </c>
    </row>
    <row r="1766" spans="5:8" x14ac:dyDescent="0.25">
      <c r="E1766" s="29"/>
      <c r="F1766" s="23" t="s">
        <v>2757</v>
      </c>
      <c r="G1766" s="24" t="s">
        <v>1014</v>
      </c>
      <c r="H1766" s="25">
        <f t="shared" si="27"/>
        <v>0</v>
      </c>
    </row>
    <row r="1767" spans="5:8" x14ac:dyDescent="0.25">
      <c r="E1767" s="29"/>
      <c r="F1767" s="27" t="s">
        <v>2758</v>
      </c>
      <c r="G1767" s="24" t="s">
        <v>1014</v>
      </c>
      <c r="H1767" s="25">
        <f t="shared" si="27"/>
        <v>0</v>
      </c>
    </row>
    <row r="1768" spans="5:8" x14ac:dyDescent="0.25">
      <c r="E1768" s="29"/>
      <c r="F1768" s="27" t="s">
        <v>2759</v>
      </c>
      <c r="G1768" s="24" t="s">
        <v>1014</v>
      </c>
      <c r="H1768" s="25">
        <f t="shared" si="27"/>
        <v>0</v>
      </c>
    </row>
    <row r="1769" spans="5:8" x14ac:dyDescent="0.25">
      <c r="E1769" s="29"/>
      <c r="F1769" s="23" t="s">
        <v>2760</v>
      </c>
      <c r="G1769" s="24" t="s">
        <v>1014</v>
      </c>
      <c r="H1769" s="25">
        <f t="shared" si="27"/>
        <v>0</v>
      </c>
    </row>
    <row r="1770" spans="5:8" x14ac:dyDescent="0.25">
      <c r="E1770" s="29"/>
      <c r="F1770" s="23" t="s">
        <v>2761</v>
      </c>
      <c r="G1770" s="24" t="s">
        <v>1014</v>
      </c>
      <c r="H1770" s="25">
        <f t="shared" si="27"/>
        <v>0</v>
      </c>
    </row>
    <row r="1771" spans="5:8" x14ac:dyDescent="0.25">
      <c r="E1771" s="29"/>
      <c r="F1771" s="27" t="s">
        <v>2762</v>
      </c>
      <c r="G1771" s="24" t="s">
        <v>1014</v>
      </c>
      <c r="H1771" s="25">
        <f t="shared" si="27"/>
        <v>0</v>
      </c>
    </row>
    <row r="1772" spans="5:8" x14ac:dyDescent="0.25">
      <c r="E1772" s="29"/>
      <c r="F1772" s="27" t="s">
        <v>2763</v>
      </c>
      <c r="G1772" s="24" t="s">
        <v>1014</v>
      </c>
      <c r="H1772" s="25">
        <f t="shared" si="27"/>
        <v>0</v>
      </c>
    </row>
    <row r="1773" spans="5:8" x14ac:dyDescent="0.25">
      <c r="E1773" s="29"/>
      <c r="F1773" s="27" t="s">
        <v>2764</v>
      </c>
      <c r="G1773" s="24" t="s">
        <v>1014</v>
      </c>
      <c r="H1773" s="25">
        <f t="shared" si="27"/>
        <v>0</v>
      </c>
    </row>
    <row r="1774" spans="5:8" x14ac:dyDescent="0.25">
      <c r="E1774" s="29"/>
      <c r="F1774" s="27" t="s">
        <v>2765</v>
      </c>
      <c r="G1774" s="24" t="s">
        <v>1014</v>
      </c>
      <c r="H1774" s="25">
        <f t="shared" si="27"/>
        <v>0</v>
      </c>
    </row>
    <row r="1775" spans="5:8" x14ac:dyDescent="0.25">
      <c r="E1775" s="29"/>
      <c r="F1775" s="27" t="s">
        <v>2766</v>
      </c>
      <c r="G1775" s="24" t="s">
        <v>1014</v>
      </c>
      <c r="H1775" s="25">
        <f t="shared" si="27"/>
        <v>0</v>
      </c>
    </row>
    <row r="1776" spans="5:8" x14ac:dyDescent="0.25">
      <c r="E1776" s="29"/>
      <c r="F1776" s="27" t="s">
        <v>2767</v>
      </c>
      <c r="G1776" s="24" t="s">
        <v>1014</v>
      </c>
      <c r="H1776" s="25">
        <f t="shared" si="27"/>
        <v>0</v>
      </c>
    </row>
    <row r="1777" spans="5:8" x14ac:dyDescent="0.25">
      <c r="E1777" s="29"/>
      <c r="F1777" s="23" t="s">
        <v>2768</v>
      </c>
      <c r="G1777" s="24" t="s">
        <v>1014</v>
      </c>
      <c r="H1777" s="25">
        <f t="shared" si="27"/>
        <v>0</v>
      </c>
    </row>
    <row r="1778" spans="5:8" x14ac:dyDescent="0.25">
      <c r="E1778" s="29"/>
      <c r="F1778" s="23" t="s">
        <v>2769</v>
      </c>
      <c r="G1778" s="24" t="s">
        <v>1014</v>
      </c>
      <c r="H1778" s="25">
        <f t="shared" si="27"/>
        <v>0</v>
      </c>
    </row>
    <row r="1779" spans="5:8" x14ac:dyDescent="0.25">
      <c r="E1779" s="29"/>
      <c r="F1779" s="23" t="s">
        <v>2770</v>
      </c>
      <c r="G1779" s="24" t="s">
        <v>1014</v>
      </c>
      <c r="H1779" s="25">
        <f t="shared" si="27"/>
        <v>0</v>
      </c>
    </row>
    <row r="1780" spans="5:8" x14ac:dyDescent="0.25">
      <c r="E1780" s="29"/>
      <c r="F1780" s="23" t="s">
        <v>2771</v>
      </c>
      <c r="G1780" s="24" t="s">
        <v>1014</v>
      </c>
      <c r="H1780" s="25">
        <f t="shared" si="27"/>
        <v>0</v>
      </c>
    </row>
    <row r="1781" spans="5:8" x14ac:dyDescent="0.25">
      <c r="E1781" s="29"/>
      <c r="F1781" s="23" t="s">
        <v>2772</v>
      </c>
      <c r="G1781" s="24" t="s">
        <v>1014</v>
      </c>
      <c r="H1781" s="25">
        <f t="shared" si="27"/>
        <v>0</v>
      </c>
    </row>
    <row r="1782" spans="5:8" x14ac:dyDescent="0.25">
      <c r="E1782" s="29"/>
      <c r="F1782" s="27" t="s">
        <v>2773</v>
      </c>
      <c r="G1782" s="24" t="s">
        <v>1014</v>
      </c>
      <c r="H1782" s="25">
        <f t="shared" si="27"/>
        <v>0</v>
      </c>
    </row>
    <row r="1783" spans="5:8" x14ac:dyDescent="0.25">
      <c r="E1783" s="29"/>
      <c r="F1783" s="27" t="s">
        <v>2774</v>
      </c>
      <c r="G1783" s="24" t="s">
        <v>1014</v>
      </c>
      <c r="H1783" s="25">
        <f t="shared" si="27"/>
        <v>0</v>
      </c>
    </row>
    <row r="1784" spans="5:8" x14ac:dyDescent="0.25">
      <c r="E1784" s="29"/>
      <c r="F1784" s="27" t="s">
        <v>2775</v>
      </c>
      <c r="G1784" s="24" t="s">
        <v>1014</v>
      </c>
      <c r="H1784" s="25">
        <f t="shared" si="27"/>
        <v>0</v>
      </c>
    </row>
    <row r="1785" spans="5:8" x14ac:dyDescent="0.25">
      <c r="E1785" s="29"/>
      <c r="F1785" s="27" t="s">
        <v>2776</v>
      </c>
      <c r="G1785" s="24" t="s">
        <v>1014</v>
      </c>
      <c r="H1785" s="25">
        <f t="shared" si="27"/>
        <v>0</v>
      </c>
    </row>
    <row r="1786" spans="5:8" x14ac:dyDescent="0.25">
      <c r="E1786" s="29"/>
      <c r="F1786" s="23" t="s">
        <v>2777</v>
      </c>
      <c r="G1786" s="24" t="s">
        <v>1014</v>
      </c>
      <c r="H1786" s="25">
        <f t="shared" si="27"/>
        <v>0</v>
      </c>
    </row>
    <row r="1787" spans="5:8" x14ac:dyDescent="0.25">
      <c r="E1787" s="29"/>
      <c r="F1787" s="23" t="s">
        <v>2778</v>
      </c>
      <c r="G1787" s="24" t="s">
        <v>1014</v>
      </c>
      <c r="H1787" s="25">
        <f t="shared" si="27"/>
        <v>0</v>
      </c>
    </row>
    <row r="1788" spans="5:8" x14ac:dyDescent="0.25">
      <c r="E1788" s="29"/>
      <c r="F1788" s="27" t="s">
        <v>2779</v>
      </c>
      <c r="G1788" s="24" t="s">
        <v>1014</v>
      </c>
      <c r="H1788" s="25">
        <f t="shared" si="27"/>
        <v>0</v>
      </c>
    </row>
    <row r="1789" spans="5:8" x14ac:dyDescent="0.25">
      <c r="E1789" s="29"/>
      <c r="F1789" s="23" t="s">
        <v>2780</v>
      </c>
      <c r="G1789" s="24" t="s">
        <v>1014</v>
      </c>
      <c r="H1789" s="25">
        <f t="shared" si="27"/>
        <v>0</v>
      </c>
    </row>
    <row r="1790" spans="5:8" x14ac:dyDescent="0.25">
      <c r="E1790" s="29"/>
      <c r="F1790" s="23" t="s">
        <v>2781</v>
      </c>
      <c r="G1790" s="24" t="s">
        <v>1014</v>
      </c>
      <c r="H1790" s="25">
        <f t="shared" si="27"/>
        <v>0</v>
      </c>
    </row>
    <row r="1791" spans="5:8" x14ac:dyDescent="0.25">
      <c r="E1791" s="29"/>
      <c r="F1791" s="23" t="s">
        <v>2782</v>
      </c>
      <c r="G1791" s="24" t="s">
        <v>1014</v>
      </c>
      <c r="H1791" s="25">
        <f t="shared" si="27"/>
        <v>0</v>
      </c>
    </row>
    <row r="1792" spans="5:8" x14ac:dyDescent="0.25">
      <c r="E1792" s="29"/>
      <c r="F1792" s="27" t="s">
        <v>2783</v>
      </c>
      <c r="G1792" s="24" t="s">
        <v>1014</v>
      </c>
      <c r="H1792" s="25">
        <f t="shared" si="27"/>
        <v>0</v>
      </c>
    </row>
    <row r="1793" spans="5:8" x14ac:dyDescent="0.25">
      <c r="E1793" s="29"/>
      <c r="F1793" s="27" t="s">
        <v>2784</v>
      </c>
      <c r="G1793" s="24" t="s">
        <v>1014</v>
      </c>
      <c r="H1793" s="25">
        <f t="shared" si="27"/>
        <v>0</v>
      </c>
    </row>
    <row r="1794" spans="5:8" x14ac:dyDescent="0.25">
      <c r="E1794" s="29"/>
      <c r="F1794" s="23" t="s">
        <v>2785</v>
      </c>
      <c r="G1794" s="24" t="s">
        <v>1014</v>
      </c>
      <c r="H1794" s="25">
        <f t="shared" si="27"/>
        <v>0</v>
      </c>
    </row>
    <row r="1795" spans="5:8" x14ac:dyDescent="0.25">
      <c r="E1795" s="29"/>
      <c r="F1795" s="23" t="s">
        <v>2786</v>
      </c>
      <c r="G1795" s="24" t="s">
        <v>1014</v>
      </c>
      <c r="H1795" s="25">
        <f t="shared" si="27"/>
        <v>0</v>
      </c>
    </row>
    <row r="1796" spans="5:8" x14ac:dyDescent="0.25">
      <c r="E1796" s="29"/>
      <c r="F1796" s="27" t="s">
        <v>2787</v>
      </c>
      <c r="G1796" s="24" t="s">
        <v>1014</v>
      </c>
      <c r="H1796" s="25">
        <f t="shared" si="27"/>
        <v>0</v>
      </c>
    </row>
    <row r="1797" spans="5:8" x14ac:dyDescent="0.25">
      <c r="E1797" s="29"/>
      <c r="F1797" s="27" t="s">
        <v>2788</v>
      </c>
      <c r="G1797" s="24" t="s">
        <v>1014</v>
      </c>
      <c r="H1797" s="25">
        <f t="shared" ref="H1797:H1860" si="28">VLOOKUP(G1797,$A$4:$B$28,2,FALSE)</f>
        <v>0</v>
      </c>
    </row>
    <row r="1798" spans="5:8" x14ac:dyDescent="0.25">
      <c r="E1798" s="29"/>
      <c r="F1798" s="23" t="s">
        <v>2789</v>
      </c>
      <c r="G1798" s="24" t="s">
        <v>1014</v>
      </c>
      <c r="H1798" s="25">
        <f t="shared" si="28"/>
        <v>0</v>
      </c>
    </row>
    <row r="1799" spans="5:8" x14ac:dyDescent="0.25">
      <c r="E1799" s="29"/>
      <c r="F1799" s="23" t="s">
        <v>2790</v>
      </c>
      <c r="G1799" s="24" t="s">
        <v>1014</v>
      </c>
      <c r="H1799" s="25">
        <f t="shared" si="28"/>
        <v>0</v>
      </c>
    </row>
    <row r="1800" spans="5:8" x14ac:dyDescent="0.25">
      <c r="E1800" s="29"/>
      <c r="F1800" s="23" t="s">
        <v>2791</v>
      </c>
      <c r="G1800" s="24" t="s">
        <v>1014</v>
      </c>
      <c r="H1800" s="25">
        <f t="shared" si="28"/>
        <v>0</v>
      </c>
    </row>
    <row r="1801" spans="5:8" x14ac:dyDescent="0.25">
      <c r="E1801" s="29"/>
      <c r="F1801" s="23" t="s">
        <v>2792</v>
      </c>
      <c r="G1801" s="24" t="s">
        <v>1014</v>
      </c>
      <c r="H1801" s="25">
        <f t="shared" si="28"/>
        <v>0</v>
      </c>
    </row>
    <row r="1802" spans="5:8" x14ac:dyDescent="0.25">
      <c r="E1802" s="29"/>
      <c r="F1802" s="23" t="s">
        <v>2793</v>
      </c>
      <c r="G1802" s="24" t="s">
        <v>1014</v>
      </c>
      <c r="H1802" s="25">
        <f t="shared" si="28"/>
        <v>0</v>
      </c>
    </row>
    <row r="1803" spans="5:8" x14ac:dyDescent="0.25">
      <c r="E1803" s="29"/>
      <c r="F1803" s="27" t="s">
        <v>2794</v>
      </c>
      <c r="G1803" s="24" t="s">
        <v>1014</v>
      </c>
      <c r="H1803" s="25">
        <f t="shared" si="28"/>
        <v>0</v>
      </c>
    </row>
    <row r="1804" spans="5:8" x14ac:dyDescent="0.25">
      <c r="E1804" s="29"/>
      <c r="F1804" s="23" t="s">
        <v>2795</v>
      </c>
      <c r="G1804" s="24" t="s">
        <v>1014</v>
      </c>
      <c r="H1804" s="25">
        <f t="shared" si="28"/>
        <v>0</v>
      </c>
    </row>
    <row r="1805" spans="5:8" x14ac:dyDescent="0.25">
      <c r="E1805" s="29"/>
      <c r="F1805" s="23" t="s">
        <v>2796</v>
      </c>
      <c r="G1805" s="24" t="s">
        <v>1014</v>
      </c>
      <c r="H1805" s="25">
        <f t="shared" si="28"/>
        <v>0</v>
      </c>
    </row>
    <row r="1806" spans="5:8" x14ac:dyDescent="0.25">
      <c r="E1806" s="29"/>
      <c r="F1806" s="23" t="s">
        <v>2797</v>
      </c>
      <c r="G1806" s="24" t="s">
        <v>1014</v>
      </c>
      <c r="H1806" s="25">
        <f t="shared" si="28"/>
        <v>0</v>
      </c>
    </row>
    <row r="1807" spans="5:8" x14ac:dyDescent="0.25">
      <c r="E1807" s="29"/>
      <c r="F1807" s="23" t="s">
        <v>2798</v>
      </c>
      <c r="G1807" s="24" t="s">
        <v>1014</v>
      </c>
      <c r="H1807" s="25">
        <f t="shared" si="28"/>
        <v>0</v>
      </c>
    </row>
    <row r="1808" spans="5:8" x14ac:dyDescent="0.25">
      <c r="E1808" s="29"/>
      <c r="F1808" s="23" t="s">
        <v>2799</v>
      </c>
      <c r="G1808" s="24" t="s">
        <v>1014</v>
      </c>
      <c r="H1808" s="25">
        <f t="shared" si="28"/>
        <v>0</v>
      </c>
    </row>
    <row r="1809" spans="5:8" x14ac:dyDescent="0.25">
      <c r="E1809" s="29"/>
      <c r="F1809" s="27" t="s">
        <v>2800</v>
      </c>
      <c r="G1809" s="24" t="s">
        <v>1014</v>
      </c>
      <c r="H1809" s="25">
        <f t="shared" si="28"/>
        <v>0</v>
      </c>
    </row>
    <row r="1810" spans="5:8" x14ac:dyDescent="0.25">
      <c r="E1810" s="29"/>
      <c r="F1810" s="27" t="s">
        <v>2801</v>
      </c>
      <c r="G1810" s="24" t="s">
        <v>1014</v>
      </c>
      <c r="H1810" s="25">
        <f t="shared" si="28"/>
        <v>0</v>
      </c>
    </row>
    <row r="1811" spans="5:8" x14ac:dyDescent="0.25">
      <c r="E1811" s="29"/>
      <c r="F1811" s="23" t="s">
        <v>2802</v>
      </c>
      <c r="G1811" s="24" t="s">
        <v>1014</v>
      </c>
      <c r="H1811" s="25">
        <f t="shared" si="28"/>
        <v>0</v>
      </c>
    </row>
    <row r="1812" spans="5:8" x14ac:dyDescent="0.25">
      <c r="E1812" s="29"/>
      <c r="F1812" s="27" t="s">
        <v>2803</v>
      </c>
      <c r="G1812" s="24" t="s">
        <v>1014</v>
      </c>
      <c r="H1812" s="25">
        <f t="shared" si="28"/>
        <v>0</v>
      </c>
    </row>
    <row r="1813" spans="5:8" x14ac:dyDescent="0.25">
      <c r="E1813" s="29"/>
      <c r="F1813" s="23" t="s">
        <v>2804</v>
      </c>
      <c r="G1813" s="24" t="s">
        <v>1014</v>
      </c>
      <c r="H1813" s="25">
        <f t="shared" si="28"/>
        <v>0</v>
      </c>
    </row>
    <row r="1814" spans="5:8" x14ac:dyDescent="0.25">
      <c r="E1814" s="29"/>
      <c r="F1814" s="23" t="s">
        <v>2805</v>
      </c>
      <c r="G1814" s="24" t="s">
        <v>1014</v>
      </c>
      <c r="H1814" s="25">
        <f t="shared" si="28"/>
        <v>0</v>
      </c>
    </row>
    <row r="1815" spans="5:8" x14ac:dyDescent="0.25">
      <c r="E1815" s="29"/>
      <c r="F1815" s="23" t="s">
        <v>2806</v>
      </c>
      <c r="G1815" s="24" t="s">
        <v>1014</v>
      </c>
      <c r="H1815" s="25">
        <f t="shared" si="28"/>
        <v>0</v>
      </c>
    </row>
    <row r="1816" spans="5:8" x14ac:dyDescent="0.25">
      <c r="E1816" s="29"/>
      <c r="F1816" s="27" t="s">
        <v>2807</v>
      </c>
      <c r="G1816" s="24" t="s">
        <v>1014</v>
      </c>
      <c r="H1816" s="25">
        <f t="shared" si="28"/>
        <v>0</v>
      </c>
    </row>
    <row r="1817" spans="5:8" x14ac:dyDescent="0.25">
      <c r="E1817" s="29"/>
      <c r="F1817" s="27" t="s">
        <v>2808</v>
      </c>
      <c r="G1817" s="24" t="s">
        <v>1014</v>
      </c>
      <c r="H1817" s="25">
        <f t="shared" si="28"/>
        <v>0</v>
      </c>
    </row>
    <row r="1818" spans="5:8" x14ac:dyDescent="0.25">
      <c r="E1818" s="29"/>
      <c r="F1818" s="27" t="s">
        <v>2809</v>
      </c>
      <c r="G1818" s="24" t="s">
        <v>1014</v>
      </c>
      <c r="H1818" s="25">
        <f t="shared" si="28"/>
        <v>0</v>
      </c>
    </row>
    <row r="1819" spans="5:8" x14ac:dyDescent="0.25">
      <c r="E1819" s="29"/>
      <c r="F1819" s="23" t="s">
        <v>2810</v>
      </c>
      <c r="G1819" s="24" t="s">
        <v>1014</v>
      </c>
      <c r="H1819" s="25">
        <f t="shared" si="28"/>
        <v>0</v>
      </c>
    </row>
    <row r="1820" spans="5:8" x14ac:dyDescent="0.25">
      <c r="E1820" s="29"/>
      <c r="F1820" s="27" t="s">
        <v>2811</v>
      </c>
      <c r="G1820" s="24" t="s">
        <v>1014</v>
      </c>
      <c r="H1820" s="25">
        <f t="shared" si="28"/>
        <v>0</v>
      </c>
    </row>
    <row r="1821" spans="5:8" x14ac:dyDescent="0.25">
      <c r="E1821" s="29"/>
      <c r="F1821" s="23" t="s">
        <v>2812</v>
      </c>
      <c r="G1821" s="24" t="s">
        <v>1014</v>
      </c>
      <c r="H1821" s="25">
        <f t="shared" si="28"/>
        <v>0</v>
      </c>
    </row>
    <row r="1822" spans="5:8" x14ac:dyDescent="0.25">
      <c r="E1822" s="29"/>
      <c r="F1822" s="23" t="s">
        <v>2813</v>
      </c>
      <c r="G1822" s="24" t="s">
        <v>1014</v>
      </c>
      <c r="H1822" s="25">
        <f t="shared" si="28"/>
        <v>0</v>
      </c>
    </row>
    <row r="1823" spans="5:8" x14ac:dyDescent="0.25">
      <c r="E1823" s="29"/>
      <c r="F1823" s="27" t="s">
        <v>2814</v>
      </c>
      <c r="G1823" s="24" t="s">
        <v>1014</v>
      </c>
      <c r="H1823" s="25">
        <f t="shared" si="28"/>
        <v>0</v>
      </c>
    </row>
    <row r="1824" spans="5:8" x14ac:dyDescent="0.25">
      <c r="E1824" s="29"/>
      <c r="F1824" s="23" t="s">
        <v>2815</v>
      </c>
      <c r="G1824" s="24" t="s">
        <v>1014</v>
      </c>
      <c r="H1824" s="25">
        <f t="shared" si="28"/>
        <v>0</v>
      </c>
    </row>
    <row r="1825" spans="5:8" x14ac:dyDescent="0.25">
      <c r="E1825" s="29"/>
      <c r="F1825" s="27" t="s">
        <v>2816</v>
      </c>
      <c r="G1825" s="24" t="s">
        <v>1014</v>
      </c>
      <c r="H1825" s="25">
        <f t="shared" si="28"/>
        <v>0</v>
      </c>
    </row>
    <row r="1826" spans="5:8" x14ac:dyDescent="0.25">
      <c r="E1826" s="29"/>
      <c r="F1826" s="23" t="s">
        <v>2817</v>
      </c>
      <c r="G1826" s="24" t="s">
        <v>1014</v>
      </c>
      <c r="H1826" s="25">
        <f t="shared" si="28"/>
        <v>0</v>
      </c>
    </row>
    <row r="1827" spans="5:8" x14ac:dyDescent="0.25">
      <c r="E1827" s="29"/>
      <c r="F1827" s="27" t="s">
        <v>2818</v>
      </c>
      <c r="G1827" s="24" t="s">
        <v>1014</v>
      </c>
      <c r="H1827" s="25">
        <f t="shared" si="28"/>
        <v>0</v>
      </c>
    </row>
    <row r="1828" spans="5:8" x14ac:dyDescent="0.25">
      <c r="E1828" s="29"/>
      <c r="F1828" s="23" t="s">
        <v>2819</v>
      </c>
      <c r="G1828" s="24" t="s">
        <v>1014</v>
      </c>
      <c r="H1828" s="25">
        <f t="shared" si="28"/>
        <v>0</v>
      </c>
    </row>
    <row r="1829" spans="5:8" x14ac:dyDescent="0.25">
      <c r="E1829" s="29"/>
      <c r="F1829" s="23" t="s">
        <v>2820</v>
      </c>
      <c r="G1829" s="24" t="s">
        <v>1014</v>
      </c>
      <c r="H1829" s="25">
        <f t="shared" si="28"/>
        <v>0</v>
      </c>
    </row>
    <row r="1830" spans="5:8" x14ac:dyDescent="0.25">
      <c r="E1830" s="29"/>
      <c r="F1830" s="27" t="s">
        <v>2821</v>
      </c>
      <c r="G1830" s="24" t="s">
        <v>1014</v>
      </c>
      <c r="H1830" s="25">
        <f t="shared" si="28"/>
        <v>0</v>
      </c>
    </row>
    <row r="1831" spans="5:8" x14ac:dyDescent="0.25">
      <c r="E1831" s="29"/>
      <c r="F1831" s="27" t="s">
        <v>2822</v>
      </c>
      <c r="G1831" s="24" t="s">
        <v>1014</v>
      </c>
      <c r="H1831" s="25">
        <f t="shared" si="28"/>
        <v>0</v>
      </c>
    </row>
    <row r="1832" spans="5:8" x14ac:dyDescent="0.25">
      <c r="E1832" s="29"/>
      <c r="F1832" s="23" t="s">
        <v>2823</v>
      </c>
      <c r="G1832" s="24" t="s">
        <v>1014</v>
      </c>
      <c r="H1832" s="25">
        <f t="shared" si="28"/>
        <v>0</v>
      </c>
    </row>
    <row r="1833" spans="5:8" x14ac:dyDescent="0.25">
      <c r="E1833" s="29"/>
      <c r="F1833" s="23" t="s">
        <v>2824</v>
      </c>
      <c r="G1833" s="24" t="s">
        <v>1014</v>
      </c>
      <c r="H1833" s="25">
        <f t="shared" si="28"/>
        <v>0</v>
      </c>
    </row>
    <row r="1834" spans="5:8" x14ac:dyDescent="0.25">
      <c r="E1834" s="29"/>
      <c r="F1834" s="23" t="s">
        <v>2825</v>
      </c>
      <c r="G1834" s="24" t="s">
        <v>1014</v>
      </c>
      <c r="H1834" s="25">
        <f t="shared" si="28"/>
        <v>0</v>
      </c>
    </row>
    <row r="1835" spans="5:8" x14ac:dyDescent="0.25">
      <c r="E1835" s="29"/>
      <c r="F1835" s="23" t="s">
        <v>2826</v>
      </c>
      <c r="G1835" s="24" t="s">
        <v>1014</v>
      </c>
      <c r="H1835" s="25">
        <f t="shared" si="28"/>
        <v>0</v>
      </c>
    </row>
    <row r="1836" spans="5:8" x14ac:dyDescent="0.25">
      <c r="E1836" s="29"/>
      <c r="F1836" s="23" t="s">
        <v>2827</v>
      </c>
      <c r="G1836" s="24" t="s">
        <v>1014</v>
      </c>
      <c r="H1836" s="25">
        <f t="shared" si="28"/>
        <v>0</v>
      </c>
    </row>
    <row r="1837" spans="5:8" x14ac:dyDescent="0.25">
      <c r="E1837" s="29"/>
      <c r="F1837" s="27" t="s">
        <v>2828</v>
      </c>
      <c r="G1837" s="24" t="s">
        <v>1014</v>
      </c>
      <c r="H1837" s="25">
        <f t="shared" si="28"/>
        <v>0</v>
      </c>
    </row>
    <row r="1838" spans="5:8" x14ac:dyDescent="0.25">
      <c r="E1838" s="29"/>
      <c r="F1838" s="27" t="s">
        <v>2829</v>
      </c>
      <c r="G1838" s="24" t="s">
        <v>1014</v>
      </c>
      <c r="H1838" s="25">
        <f t="shared" si="28"/>
        <v>0</v>
      </c>
    </row>
    <row r="1839" spans="5:8" x14ac:dyDescent="0.25">
      <c r="E1839" s="29"/>
      <c r="F1839" s="23" t="s">
        <v>2830</v>
      </c>
      <c r="G1839" s="24" t="s">
        <v>1014</v>
      </c>
      <c r="H1839" s="25">
        <f t="shared" si="28"/>
        <v>0</v>
      </c>
    </row>
    <row r="1840" spans="5:8" x14ac:dyDescent="0.25">
      <c r="E1840" s="29"/>
      <c r="F1840" s="23" t="s">
        <v>2831</v>
      </c>
      <c r="G1840" s="24" t="s">
        <v>1014</v>
      </c>
      <c r="H1840" s="25">
        <f t="shared" si="28"/>
        <v>0</v>
      </c>
    </row>
    <row r="1841" spans="5:8" x14ac:dyDescent="0.25">
      <c r="E1841" s="29"/>
      <c r="F1841" s="43" t="s">
        <v>2832</v>
      </c>
      <c r="G1841" s="24" t="s">
        <v>1014</v>
      </c>
      <c r="H1841" s="25">
        <f t="shared" si="28"/>
        <v>0</v>
      </c>
    </row>
    <row r="1842" spans="5:8" x14ac:dyDescent="0.25">
      <c r="E1842" s="29"/>
      <c r="F1842" s="27" t="s">
        <v>2833</v>
      </c>
      <c r="G1842" s="24" t="s">
        <v>1014</v>
      </c>
      <c r="H1842" s="25">
        <f t="shared" si="28"/>
        <v>0</v>
      </c>
    </row>
    <row r="1843" spans="5:8" x14ac:dyDescent="0.25">
      <c r="E1843" s="29"/>
      <c r="F1843" s="23" t="s">
        <v>2834</v>
      </c>
      <c r="G1843" s="24" t="s">
        <v>1014</v>
      </c>
      <c r="H1843" s="25">
        <f t="shared" si="28"/>
        <v>0</v>
      </c>
    </row>
    <row r="1844" spans="5:8" x14ac:dyDescent="0.25">
      <c r="E1844" s="29"/>
      <c r="F1844" s="23" t="s">
        <v>2835</v>
      </c>
      <c r="G1844" s="24" t="s">
        <v>1014</v>
      </c>
      <c r="H1844" s="25">
        <f t="shared" si="28"/>
        <v>0</v>
      </c>
    </row>
    <row r="1845" spans="5:8" x14ac:dyDescent="0.25">
      <c r="E1845" s="29"/>
      <c r="F1845" s="23" t="s">
        <v>2836</v>
      </c>
      <c r="G1845" s="24" t="s">
        <v>1014</v>
      </c>
      <c r="H1845" s="25">
        <f t="shared" si="28"/>
        <v>0</v>
      </c>
    </row>
    <row r="1846" spans="5:8" x14ac:dyDescent="0.25">
      <c r="E1846" s="29"/>
      <c r="F1846" s="23" t="s">
        <v>2837</v>
      </c>
      <c r="G1846" s="24" t="s">
        <v>1014</v>
      </c>
      <c r="H1846" s="25">
        <f t="shared" si="28"/>
        <v>0</v>
      </c>
    </row>
    <row r="1847" spans="5:8" x14ac:dyDescent="0.25">
      <c r="E1847" s="29"/>
      <c r="F1847" s="37" t="s">
        <v>2838</v>
      </c>
      <c r="G1847" s="24" t="s">
        <v>1014</v>
      </c>
      <c r="H1847" s="25">
        <f t="shared" si="28"/>
        <v>0</v>
      </c>
    </row>
    <row r="1848" spans="5:8" x14ac:dyDescent="0.25">
      <c r="E1848" s="29"/>
      <c r="F1848" s="43" t="s">
        <v>2839</v>
      </c>
      <c r="G1848" s="24" t="s">
        <v>1014</v>
      </c>
      <c r="H1848" s="25">
        <f t="shared" si="28"/>
        <v>0</v>
      </c>
    </row>
    <row r="1849" spans="5:8" x14ac:dyDescent="0.25">
      <c r="E1849" s="29"/>
      <c r="F1849" s="27" t="s">
        <v>2840</v>
      </c>
      <c r="G1849" s="24" t="s">
        <v>1014</v>
      </c>
      <c r="H1849" s="25">
        <f t="shared" si="28"/>
        <v>0</v>
      </c>
    </row>
    <row r="1850" spans="5:8" x14ac:dyDescent="0.25">
      <c r="E1850" s="29"/>
      <c r="F1850" s="23" t="s">
        <v>2841</v>
      </c>
      <c r="G1850" s="24" t="s">
        <v>1014</v>
      </c>
      <c r="H1850" s="25">
        <f t="shared" si="28"/>
        <v>0</v>
      </c>
    </row>
    <row r="1851" spans="5:8" x14ac:dyDescent="0.25">
      <c r="E1851" s="29"/>
      <c r="F1851" s="23" t="s">
        <v>2842</v>
      </c>
      <c r="G1851" s="24" t="s">
        <v>1014</v>
      </c>
      <c r="H1851" s="25">
        <f t="shared" si="28"/>
        <v>0</v>
      </c>
    </row>
    <row r="1852" spans="5:8" x14ac:dyDescent="0.25">
      <c r="E1852" s="29"/>
      <c r="F1852" s="23" t="s">
        <v>2843</v>
      </c>
      <c r="G1852" s="24" t="s">
        <v>1014</v>
      </c>
      <c r="H1852" s="25">
        <f t="shared" si="28"/>
        <v>0</v>
      </c>
    </row>
    <row r="1853" spans="5:8" x14ac:dyDescent="0.25">
      <c r="E1853" s="29"/>
      <c r="F1853" s="23" t="s">
        <v>2844</v>
      </c>
      <c r="G1853" s="24" t="s">
        <v>1014</v>
      </c>
      <c r="H1853" s="25">
        <f t="shared" si="28"/>
        <v>0</v>
      </c>
    </row>
    <row r="1854" spans="5:8" x14ac:dyDescent="0.25">
      <c r="E1854" s="29"/>
      <c r="F1854" s="23" t="s">
        <v>2845</v>
      </c>
      <c r="G1854" s="24" t="s">
        <v>1014</v>
      </c>
      <c r="H1854" s="25">
        <f t="shared" si="28"/>
        <v>0</v>
      </c>
    </row>
    <row r="1855" spans="5:8" x14ac:dyDescent="0.25">
      <c r="E1855" s="29"/>
      <c r="F1855" s="23" t="s">
        <v>2846</v>
      </c>
      <c r="G1855" s="24" t="s">
        <v>1014</v>
      </c>
      <c r="H1855" s="25">
        <f t="shared" si="28"/>
        <v>0</v>
      </c>
    </row>
    <row r="1856" spans="5:8" x14ac:dyDescent="0.25">
      <c r="E1856" s="29"/>
      <c r="F1856" s="23" t="s">
        <v>2847</v>
      </c>
      <c r="G1856" s="24" t="s">
        <v>1014</v>
      </c>
      <c r="H1856" s="25">
        <f t="shared" si="28"/>
        <v>0</v>
      </c>
    </row>
    <row r="1857" spans="5:8" x14ac:dyDescent="0.25">
      <c r="E1857" s="29"/>
      <c r="F1857" s="23" t="s">
        <v>2848</v>
      </c>
      <c r="G1857" s="24" t="s">
        <v>1014</v>
      </c>
      <c r="H1857" s="25">
        <f t="shared" si="28"/>
        <v>0</v>
      </c>
    </row>
    <row r="1858" spans="5:8" x14ac:dyDescent="0.25">
      <c r="E1858" s="29"/>
      <c r="F1858" s="27" t="s">
        <v>2849</v>
      </c>
      <c r="G1858" s="24" t="s">
        <v>1014</v>
      </c>
      <c r="H1858" s="25">
        <f t="shared" si="28"/>
        <v>0</v>
      </c>
    </row>
    <row r="1859" spans="5:8" x14ac:dyDescent="0.25">
      <c r="E1859" s="29"/>
      <c r="F1859" s="27" t="s">
        <v>2850</v>
      </c>
      <c r="G1859" s="24" t="s">
        <v>1014</v>
      </c>
      <c r="H1859" s="25">
        <f t="shared" si="28"/>
        <v>0</v>
      </c>
    </row>
    <row r="1860" spans="5:8" x14ac:dyDescent="0.25">
      <c r="E1860" s="29"/>
      <c r="F1860" s="23" t="s">
        <v>2851</v>
      </c>
      <c r="G1860" s="24" t="s">
        <v>1014</v>
      </c>
      <c r="H1860" s="25">
        <f t="shared" si="28"/>
        <v>0</v>
      </c>
    </row>
    <row r="1861" spans="5:8" x14ac:dyDescent="0.25">
      <c r="E1861" s="29"/>
      <c r="F1861" s="23" t="s">
        <v>2852</v>
      </c>
      <c r="G1861" s="24" t="s">
        <v>1014</v>
      </c>
      <c r="H1861" s="25">
        <f t="shared" ref="H1861:H1924" si="29">VLOOKUP(G1861,$A$4:$B$28,2,FALSE)</f>
        <v>0</v>
      </c>
    </row>
    <row r="1862" spans="5:8" x14ac:dyDescent="0.25">
      <c r="E1862" s="29"/>
      <c r="F1862" s="27" t="s">
        <v>2853</v>
      </c>
      <c r="G1862" s="24" t="s">
        <v>1014</v>
      </c>
      <c r="H1862" s="25">
        <f t="shared" si="29"/>
        <v>0</v>
      </c>
    </row>
    <row r="1863" spans="5:8" x14ac:dyDescent="0.25">
      <c r="E1863" s="29"/>
      <c r="F1863" s="23" t="s">
        <v>2854</v>
      </c>
      <c r="G1863" s="24" t="s">
        <v>1014</v>
      </c>
      <c r="H1863" s="25">
        <f t="shared" si="29"/>
        <v>0</v>
      </c>
    </row>
    <row r="1864" spans="5:8" x14ac:dyDescent="0.25">
      <c r="E1864" s="29"/>
      <c r="F1864" s="27" t="s">
        <v>2855</v>
      </c>
      <c r="G1864" s="24" t="s">
        <v>1014</v>
      </c>
      <c r="H1864" s="25">
        <f t="shared" si="29"/>
        <v>0</v>
      </c>
    </row>
    <row r="1865" spans="5:8" x14ac:dyDescent="0.25">
      <c r="E1865" s="29"/>
      <c r="F1865" s="23" t="s">
        <v>2856</v>
      </c>
      <c r="G1865" s="24" t="s">
        <v>1014</v>
      </c>
      <c r="H1865" s="25">
        <f t="shared" si="29"/>
        <v>0</v>
      </c>
    </row>
    <row r="1866" spans="5:8" x14ac:dyDescent="0.25">
      <c r="E1866" s="29"/>
      <c r="F1866" s="27" t="s">
        <v>2857</v>
      </c>
      <c r="G1866" s="24" t="s">
        <v>1014</v>
      </c>
      <c r="H1866" s="25">
        <f t="shared" si="29"/>
        <v>0</v>
      </c>
    </row>
    <row r="1867" spans="5:8" x14ac:dyDescent="0.25">
      <c r="E1867" s="29"/>
      <c r="F1867" s="27" t="s">
        <v>2858</v>
      </c>
      <c r="G1867" s="24" t="s">
        <v>1014</v>
      </c>
      <c r="H1867" s="25">
        <f t="shared" si="29"/>
        <v>0</v>
      </c>
    </row>
    <row r="1868" spans="5:8" x14ac:dyDescent="0.25">
      <c r="E1868" s="29"/>
      <c r="F1868" s="23" t="s">
        <v>2859</v>
      </c>
      <c r="G1868" s="24" t="s">
        <v>1014</v>
      </c>
      <c r="H1868" s="25">
        <f t="shared" si="29"/>
        <v>0</v>
      </c>
    </row>
    <row r="1869" spans="5:8" x14ac:dyDescent="0.25">
      <c r="E1869" s="29"/>
      <c r="F1869" s="23" t="s">
        <v>2860</v>
      </c>
      <c r="G1869" s="24" t="s">
        <v>1014</v>
      </c>
      <c r="H1869" s="25">
        <f t="shared" si="29"/>
        <v>0</v>
      </c>
    </row>
    <row r="1870" spans="5:8" x14ac:dyDescent="0.25">
      <c r="E1870" s="29"/>
      <c r="F1870" s="27" t="s">
        <v>2861</v>
      </c>
      <c r="G1870" s="24" t="s">
        <v>1014</v>
      </c>
      <c r="H1870" s="25">
        <f t="shared" si="29"/>
        <v>0</v>
      </c>
    </row>
    <row r="1871" spans="5:8" x14ac:dyDescent="0.25">
      <c r="E1871" s="29"/>
      <c r="F1871" s="27" t="s">
        <v>2862</v>
      </c>
      <c r="G1871" s="24" t="s">
        <v>1014</v>
      </c>
      <c r="H1871" s="25">
        <f t="shared" si="29"/>
        <v>0</v>
      </c>
    </row>
    <row r="1872" spans="5:8" x14ac:dyDescent="0.25">
      <c r="E1872" s="29"/>
      <c r="F1872" s="23" t="s">
        <v>2863</v>
      </c>
      <c r="G1872" s="24" t="s">
        <v>1014</v>
      </c>
      <c r="H1872" s="25">
        <f t="shared" si="29"/>
        <v>0</v>
      </c>
    </row>
    <row r="1873" spans="5:8" x14ac:dyDescent="0.25">
      <c r="E1873" s="29"/>
      <c r="F1873" s="27" t="s">
        <v>2864</v>
      </c>
      <c r="G1873" s="24" t="s">
        <v>1014</v>
      </c>
      <c r="H1873" s="25">
        <f t="shared" si="29"/>
        <v>0</v>
      </c>
    </row>
    <row r="1874" spans="5:8" x14ac:dyDescent="0.25">
      <c r="E1874" s="29"/>
      <c r="F1874" s="23" t="s">
        <v>2865</v>
      </c>
      <c r="G1874" s="24" t="s">
        <v>1014</v>
      </c>
      <c r="H1874" s="25">
        <f t="shared" si="29"/>
        <v>0</v>
      </c>
    </row>
    <row r="1875" spans="5:8" x14ac:dyDescent="0.25">
      <c r="E1875" s="29"/>
      <c r="F1875" s="23" t="s">
        <v>2866</v>
      </c>
      <c r="G1875" s="24" t="s">
        <v>1014</v>
      </c>
      <c r="H1875" s="25">
        <f t="shared" si="29"/>
        <v>0</v>
      </c>
    </row>
    <row r="1876" spans="5:8" x14ac:dyDescent="0.25">
      <c r="E1876" s="29"/>
      <c r="F1876" s="23" t="s">
        <v>2867</v>
      </c>
      <c r="G1876" s="24" t="s">
        <v>1014</v>
      </c>
      <c r="H1876" s="25">
        <f t="shared" si="29"/>
        <v>0</v>
      </c>
    </row>
    <row r="1877" spans="5:8" x14ac:dyDescent="0.25">
      <c r="E1877" s="29"/>
      <c r="F1877" s="23" t="s">
        <v>2868</v>
      </c>
      <c r="G1877" s="24" t="s">
        <v>1014</v>
      </c>
      <c r="H1877" s="25">
        <f t="shared" si="29"/>
        <v>0</v>
      </c>
    </row>
    <row r="1878" spans="5:8" x14ac:dyDescent="0.25">
      <c r="E1878" s="29"/>
      <c r="F1878" s="23" t="s">
        <v>2869</v>
      </c>
      <c r="G1878" s="24" t="s">
        <v>1014</v>
      </c>
      <c r="H1878" s="25">
        <f t="shared" si="29"/>
        <v>0</v>
      </c>
    </row>
    <row r="1879" spans="5:8" x14ac:dyDescent="0.25">
      <c r="E1879" s="29"/>
      <c r="F1879" s="23" t="s">
        <v>2870</v>
      </c>
      <c r="G1879" s="24" t="s">
        <v>1014</v>
      </c>
      <c r="H1879" s="25">
        <f t="shared" si="29"/>
        <v>0</v>
      </c>
    </row>
    <row r="1880" spans="5:8" x14ac:dyDescent="0.25">
      <c r="E1880" s="29"/>
      <c r="F1880" s="23" t="s">
        <v>2871</v>
      </c>
      <c r="G1880" s="24" t="s">
        <v>1014</v>
      </c>
      <c r="H1880" s="25">
        <f t="shared" si="29"/>
        <v>0</v>
      </c>
    </row>
    <row r="1881" spans="5:8" x14ac:dyDescent="0.25">
      <c r="E1881" s="29"/>
      <c r="F1881" s="23" t="s">
        <v>2872</v>
      </c>
      <c r="G1881" s="24" t="s">
        <v>1014</v>
      </c>
      <c r="H1881" s="25">
        <f t="shared" si="29"/>
        <v>0</v>
      </c>
    </row>
    <row r="1882" spans="5:8" x14ac:dyDescent="0.25">
      <c r="E1882" s="29"/>
      <c r="F1882" s="23" t="s">
        <v>2873</v>
      </c>
      <c r="G1882" s="24" t="s">
        <v>1014</v>
      </c>
      <c r="H1882" s="25">
        <f t="shared" si="29"/>
        <v>0</v>
      </c>
    </row>
    <row r="1883" spans="5:8" x14ac:dyDescent="0.25">
      <c r="E1883" s="29"/>
      <c r="F1883" s="27" t="s">
        <v>2874</v>
      </c>
      <c r="G1883" s="24" t="s">
        <v>1014</v>
      </c>
      <c r="H1883" s="25">
        <f t="shared" si="29"/>
        <v>0</v>
      </c>
    </row>
    <row r="1884" spans="5:8" x14ac:dyDescent="0.25">
      <c r="E1884" s="29"/>
      <c r="F1884" s="27" t="s">
        <v>2875</v>
      </c>
      <c r="G1884" s="24" t="s">
        <v>1014</v>
      </c>
      <c r="H1884" s="25">
        <f t="shared" si="29"/>
        <v>0</v>
      </c>
    </row>
    <row r="1885" spans="5:8" x14ac:dyDescent="0.25">
      <c r="E1885" s="29"/>
      <c r="F1885" s="23" t="s">
        <v>2876</v>
      </c>
      <c r="G1885" s="24" t="s">
        <v>1014</v>
      </c>
      <c r="H1885" s="25">
        <f t="shared" si="29"/>
        <v>0</v>
      </c>
    </row>
    <row r="1886" spans="5:8" x14ac:dyDescent="0.25">
      <c r="E1886" s="29"/>
      <c r="F1886" s="23" t="s">
        <v>2877</v>
      </c>
      <c r="G1886" s="24" t="s">
        <v>1014</v>
      </c>
      <c r="H1886" s="25">
        <f t="shared" si="29"/>
        <v>0</v>
      </c>
    </row>
    <row r="1887" spans="5:8" x14ac:dyDescent="0.25">
      <c r="E1887" s="29"/>
      <c r="F1887" s="23" t="s">
        <v>2878</v>
      </c>
      <c r="G1887" s="24" t="s">
        <v>1014</v>
      </c>
      <c r="H1887" s="25">
        <f t="shared" si="29"/>
        <v>0</v>
      </c>
    </row>
    <row r="1888" spans="5:8" x14ac:dyDescent="0.25">
      <c r="E1888" s="29"/>
      <c r="F1888" s="27" t="s">
        <v>2879</v>
      </c>
      <c r="G1888" s="24" t="s">
        <v>1014</v>
      </c>
      <c r="H1888" s="25">
        <f t="shared" si="29"/>
        <v>0</v>
      </c>
    </row>
    <row r="1889" spans="5:8" x14ac:dyDescent="0.25">
      <c r="E1889" s="29"/>
      <c r="F1889" s="23" t="s">
        <v>2880</v>
      </c>
      <c r="G1889" s="24" t="s">
        <v>1014</v>
      </c>
      <c r="H1889" s="25">
        <f t="shared" si="29"/>
        <v>0</v>
      </c>
    </row>
    <row r="1890" spans="5:8" x14ac:dyDescent="0.25">
      <c r="E1890" s="29"/>
      <c r="F1890" s="27" t="s">
        <v>2881</v>
      </c>
      <c r="G1890" s="24" t="s">
        <v>1014</v>
      </c>
      <c r="H1890" s="25">
        <f t="shared" si="29"/>
        <v>0</v>
      </c>
    </row>
    <row r="1891" spans="5:8" x14ac:dyDescent="0.25">
      <c r="E1891" s="29"/>
      <c r="F1891" s="27" t="s">
        <v>2882</v>
      </c>
      <c r="G1891" s="24" t="s">
        <v>1014</v>
      </c>
      <c r="H1891" s="25">
        <f t="shared" si="29"/>
        <v>0</v>
      </c>
    </row>
    <row r="1892" spans="5:8" x14ac:dyDescent="0.25">
      <c r="E1892" s="29"/>
      <c r="F1892" s="27" t="s">
        <v>2883</v>
      </c>
      <c r="G1892" s="24" t="s">
        <v>1014</v>
      </c>
      <c r="H1892" s="25">
        <f t="shared" si="29"/>
        <v>0</v>
      </c>
    </row>
    <row r="1893" spans="5:8" x14ac:dyDescent="0.25">
      <c r="E1893" s="29"/>
      <c r="F1893" s="27" t="s">
        <v>2884</v>
      </c>
      <c r="G1893" s="24" t="s">
        <v>1014</v>
      </c>
      <c r="H1893" s="25">
        <f t="shared" si="29"/>
        <v>0</v>
      </c>
    </row>
    <row r="1894" spans="5:8" x14ac:dyDescent="0.25">
      <c r="E1894" s="29"/>
      <c r="F1894" s="27" t="s">
        <v>2885</v>
      </c>
      <c r="G1894" s="24" t="s">
        <v>1014</v>
      </c>
      <c r="H1894" s="25">
        <f t="shared" si="29"/>
        <v>0</v>
      </c>
    </row>
    <row r="1895" spans="5:8" x14ac:dyDescent="0.25">
      <c r="E1895" s="29"/>
      <c r="F1895" s="27" t="s">
        <v>2886</v>
      </c>
      <c r="G1895" s="24" t="s">
        <v>1014</v>
      </c>
      <c r="H1895" s="25">
        <f t="shared" si="29"/>
        <v>0</v>
      </c>
    </row>
    <row r="1896" spans="5:8" x14ac:dyDescent="0.25">
      <c r="E1896" s="29"/>
      <c r="F1896" s="27" t="s">
        <v>2887</v>
      </c>
      <c r="G1896" s="24" t="s">
        <v>1014</v>
      </c>
      <c r="H1896" s="25">
        <f t="shared" si="29"/>
        <v>0</v>
      </c>
    </row>
    <row r="1897" spans="5:8" x14ac:dyDescent="0.25">
      <c r="E1897" s="29"/>
      <c r="F1897" s="27" t="s">
        <v>2888</v>
      </c>
      <c r="G1897" s="24" t="s">
        <v>1014</v>
      </c>
      <c r="H1897" s="25">
        <f t="shared" si="29"/>
        <v>0</v>
      </c>
    </row>
    <row r="1898" spans="5:8" x14ac:dyDescent="0.25">
      <c r="E1898" s="29"/>
      <c r="F1898" s="23" t="s">
        <v>2889</v>
      </c>
      <c r="G1898" s="24" t="s">
        <v>1014</v>
      </c>
      <c r="H1898" s="25">
        <f t="shared" si="29"/>
        <v>0</v>
      </c>
    </row>
    <row r="1899" spans="5:8" x14ac:dyDescent="0.25">
      <c r="E1899" s="29"/>
      <c r="F1899" s="23" t="s">
        <v>2890</v>
      </c>
      <c r="G1899" s="24" t="s">
        <v>1014</v>
      </c>
      <c r="H1899" s="25">
        <f t="shared" si="29"/>
        <v>0</v>
      </c>
    </row>
    <row r="1900" spans="5:8" x14ac:dyDescent="0.25">
      <c r="E1900" s="29"/>
      <c r="F1900" s="23" t="s">
        <v>2891</v>
      </c>
      <c r="G1900" s="24" t="s">
        <v>1014</v>
      </c>
      <c r="H1900" s="25">
        <f t="shared" si="29"/>
        <v>0</v>
      </c>
    </row>
    <row r="1901" spans="5:8" x14ac:dyDescent="0.25">
      <c r="E1901" s="29"/>
      <c r="F1901" s="23" t="s">
        <v>2892</v>
      </c>
      <c r="G1901" s="24" t="s">
        <v>1014</v>
      </c>
      <c r="H1901" s="25">
        <f t="shared" si="29"/>
        <v>0</v>
      </c>
    </row>
    <row r="1902" spans="5:8" x14ac:dyDescent="0.25">
      <c r="E1902" s="29"/>
      <c r="F1902" s="23" t="s">
        <v>2893</v>
      </c>
      <c r="G1902" s="24" t="s">
        <v>1014</v>
      </c>
      <c r="H1902" s="25">
        <f t="shared" si="29"/>
        <v>0</v>
      </c>
    </row>
    <row r="1903" spans="5:8" x14ac:dyDescent="0.25">
      <c r="E1903" s="29"/>
      <c r="F1903" s="23" t="s">
        <v>2894</v>
      </c>
      <c r="G1903" s="24" t="s">
        <v>1014</v>
      </c>
      <c r="H1903" s="25">
        <f t="shared" si="29"/>
        <v>0</v>
      </c>
    </row>
    <row r="1904" spans="5:8" x14ac:dyDescent="0.25">
      <c r="E1904" s="29"/>
      <c r="F1904" s="23" t="s">
        <v>2895</v>
      </c>
      <c r="G1904" s="24" t="s">
        <v>1014</v>
      </c>
      <c r="H1904" s="25">
        <f t="shared" si="29"/>
        <v>0</v>
      </c>
    </row>
    <row r="1905" spans="5:8" x14ac:dyDescent="0.25">
      <c r="E1905" s="29"/>
      <c r="F1905" s="27" t="s">
        <v>2896</v>
      </c>
      <c r="G1905" s="24" t="s">
        <v>1014</v>
      </c>
      <c r="H1905" s="25">
        <f t="shared" si="29"/>
        <v>0</v>
      </c>
    </row>
    <row r="1906" spans="5:8" x14ac:dyDescent="0.25">
      <c r="E1906" s="29"/>
      <c r="F1906" s="27" t="s">
        <v>2897</v>
      </c>
      <c r="G1906" s="24" t="s">
        <v>1014</v>
      </c>
      <c r="H1906" s="25">
        <f t="shared" si="29"/>
        <v>0</v>
      </c>
    </row>
    <row r="1907" spans="5:8" x14ac:dyDescent="0.25">
      <c r="E1907" s="29"/>
      <c r="F1907" s="27" t="s">
        <v>2898</v>
      </c>
      <c r="G1907" s="24" t="s">
        <v>1014</v>
      </c>
      <c r="H1907" s="25">
        <f t="shared" si="29"/>
        <v>0</v>
      </c>
    </row>
    <row r="1908" spans="5:8" x14ac:dyDescent="0.25">
      <c r="E1908" s="29"/>
      <c r="F1908" s="27" t="s">
        <v>2899</v>
      </c>
      <c r="G1908" s="24" t="s">
        <v>1014</v>
      </c>
      <c r="H1908" s="25">
        <f t="shared" si="29"/>
        <v>0</v>
      </c>
    </row>
    <row r="1909" spans="5:8" x14ac:dyDescent="0.25">
      <c r="E1909" s="29"/>
      <c r="F1909" s="27" t="s">
        <v>2900</v>
      </c>
      <c r="G1909" s="24" t="s">
        <v>1014</v>
      </c>
      <c r="H1909" s="25">
        <f t="shared" si="29"/>
        <v>0</v>
      </c>
    </row>
    <row r="1910" spans="5:8" x14ac:dyDescent="0.25">
      <c r="E1910" s="29"/>
      <c r="F1910" s="27" t="s">
        <v>2901</v>
      </c>
      <c r="G1910" s="24" t="s">
        <v>1014</v>
      </c>
      <c r="H1910" s="25">
        <f t="shared" si="29"/>
        <v>0</v>
      </c>
    </row>
    <row r="1911" spans="5:8" x14ac:dyDescent="0.25">
      <c r="E1911" s="29"/>
      <c r="F1911" s="27" t="s">
        <v>2902</v>
      </c>
      <c r="G1911" s="24" t="s">
        <v>1014</v>
      </c>
      <c r="H1911" s="25">
        <f t="shared" si="29"/>
        <v>0</v>
      </c>
    </row>
    <row r="1912" spans="5:8" x14ac:dyDescent="0.25">
      <c r="E1912" s="29"/>
      <c r="F1912" s="40" t="s">
        <v>2903</v>
      </c>
      <c r="G1912" s="24" t="s">
        <v>1014</v>
      </c>
      <c r="H1912" s="25">
        <f t="shared" si="29"/>
        <v>0</v>
      </c>
    </row>
    <row r="1913" spans="5:8" x14ac:dyDescent="0.25">
      <c r="E1913" s="29"/>
      <c r="F1913" s="23" t="s">
        <v>2904</v>
      </c>
      <c r="G1913" s="24" t="s">
        <v>1014</v>
      </c>
      <c r="H1913" s="25">
        <f t="shared" si="29"/>
        <v>0</v>
      </c>
    </row>
    <row r="1914" spans="5:8" x14ac:dyDescent="0.25">
      <c r="E1914" s="29"/>
      <c r="F1914" s="23" t="s">
        <v>2905</v>
      </c>
      <c r="G1914" s="24" t="s">
        <v>1014</v>
      </c>
      <c r="H1914" s="25">
        <f t="shared" si="29"/>
        <v>0</v>
      </c>
    </row>
    <row r="1915" spans="5:8" x14ac:dyDescent="0.25">
      <c r="E1915" s="29"/>
      <c r="F1915" s="27" t="s">
        <v>2906</v>
      </c>
      <c r="G1915" s="24" t="s">
        <v>1014</v>
      </c>
      <c r="H1915" s="25">
        <f t="shared" si="29"/>
        <v>0</v>
      </c>
    </row>
    <row r="1916" spans="5:8" x14ac:dyDescent="0.25">
      <c r="E1916" s="29"/>
      <c r="F1916" s="27" t="s">
        <v>2907</v>
      </c>
      <c r="G1916" s="24" t="s">
        <v>1014</v>
      </c>
      <c r="H1916" s="25">
        <f t="shared" si="29"/>
        <v>0</v>
      </c>
    </row>
    <row r="1917" spans="5:8" x14ac:dyDescent="0.25">
      <c r="E1917" s="29"/>
      <c r="F1917" s="23" t="s">
        <v>2908</v>
      </c>
      <c r="G1917" s="24" t="s">
        <v>1014</v>
      </c>
      <c r="H1917" s="25">
        <f t="shared" si="29"/>
        <v>0</v>
      </c>
    </row>
    <row r="1918" spans="5:8" x14ac:dyDescent="0.25">
      <c r="E1918" s="29"/>
      <c r="F1918" s="23" t="s">
        <v>2909</v>
      </c>
      <c r="G1918" s="24" t="s">
        <v>1014</v>
      </c>
      <c r="H1918" s="25">
        <f t="shared" si="29"/>
        <v>0</v>
      </c>
    </row>
    <row r="1919" spans="5:8" x14ac:dyDescent="0.25">
      <c r="E1919" s="29"/>
      <c r="F1919" s="23" t="s">
        <v>2910</v>
      </c>
      <c r="G1919" s="24" t="s">
        <v>1014</v>
      </c>
      <c r="H1919" s="25">
        <f t="shared" si="29"/>
        <v>0</v>
      </c>
    </row>
    <row r="1920" spans="5:8" x14ac:dyDescent="0.25">
      <c r="E1920" s="29"/>
      <c r="F1920" s="23" t="s">
        <v>2911</v>
      </c>
      <c r="G1920" s="24" t="s">
        <v>1014</v>
      </c>
      <c r="H1920" s="25">
        <f t="shared" si="29"/>
        <v>0</v>
      </c>
    </row>
    <row r="1921" spans="5:8" x14ac:dyDescent="0.25">
      <c r="E1921" s="29"/>
      <c r="F1921" s="27" t="s">
        <v>2912</v>
      </c>
      <c r="G1921" s="24" t="s">
        <v>1014</v>
      </c>
      <c r="H1921" s="25">
        <f t="shared" si="29"/>
        <v>0</v>
      </c>
    </row>
    <row r="1922" spans="5:8" x14ac:dyDescent="0.25">
      <c r="E1922" s="29"/>
      <c r="F1922" s="27" t="s">
        <v>2913</v>
      </c>
      <c r="G1922" s="24" t="s">
        <v>1014</v>
      </c>
      <c r="H1922" s="25">
        <f t="shared" si="29"/>
        <v>0</v>
      </c>
    </row>
    <row r="1923" spans="5:8" x14ac:dyDescent="0.25">
      <c r="E1923" s="29"/>
      <c r="F1923" s="23" t="s">
        <v>2914</v>
      </c>
      <c r="G1923" s="24" t="s">
        <v>1014</v>
      </c>
      <c r="H1923" s="25">
        <f t="shared" si="29"/>
        <v>0</v>
      </c>
    </row>
    <row r="1924" spans="5:8" x14ac:dyDescent="0.25">
      <c r="E1924" s="29"/>
      <c r="F1924" s="23" t="s">
        <v>2915</v>
      </c>
      <c r="G1924" s="24" t="s">
        <v>1014</v>
      </c>
      <c r="H1924" s="25">
        <f t="shared" si="29"/>
        <v>0</v>
      </c>
    </row>
    <row r="1925" spans="5:8" x14ac:dyDescent="0.25">
      <c r="E1925" s="29"/>
      <c r="F1925" s="27" t="s">
        <v>2916</v>
      </c>
      <c r="G1925" s="24" t="s">
        <v>1014</v>
      </c>
      <c r="H1925" s="25">
        <f t="shared" ref="H1925:H1988" si="30">VLOOKUP(G1925,$A$4:$B$28,2,FALSE)</f>
        <v>0</v>
      </c>
    </row>
    <row r="1926" spans="5:8" x14ac:dyDescent="0.25">
      <c r="E1926" s="29"/>
      <c r="F1926" s="23" t="s">
        <v>2917</v>
      </c>
      <c r="G1926" s="24" t="s">
        <v>1014</v>
      </c>
      <c r="H1926" s="25">
        <f t="shared" si="30"/>
        <v>0</v>
      </c>
    </row>
    <row r="1927" spans="5:8" x14ac:dyDescent="0.25">
      <c r="E1927" s="29"/>
      <c r="F1927" s="23" t="s">
        <v>2918</v>
      </c>
      <c r="G1927" s="24" t="s">
        <v>1014</v>
      </c>
      <c r="H1927" s="25">
        <f t="shared" si="30"/>
        <v>0</v>
      </c>
    </row>
    <row r="1928" spans="5:8" x14ac:dyDescent="0.25">
      <c r="E1928" s="29"/>
      <c r="F1928" s="23" t="s">
        <v>2919</v>
      </c>
      <c r="G1928" s="24" t="s">
        <v>1014</v>
      </c>
      <c r="H1928" s="25">
        <f t="shared" si="30"/>
        <v>0</v>
      </c>
    </row>
    <row r="1929" spans="5:8" x14ac:dyDescent="0.25">
      <c r="E1929" s="29"/>
      <c r="F1929" s="23" t="s">
        <v>2920</v>
      </c>
      <c r="G1929" s="24" t="s">
        <v>1014</v>
      </c>
      <c r="H1929" s="25">
        <f t="shared" si="30"/>
        <v>0</v>
      </c>
    </row>
    <row r="1930" spans="5:8" x14ac:dyDescent="0.25">
      <c r="E1930" s="29"/>
      <c r="F1930" s="27" t="s">
        <v>2921</v>
      </c>
      <c r="G1930" s="24" t="s">
        <v>1014</v>
      </c>
      <c r="H1930" s="25">
        <f t="shared" si="30"/>
        <v>0</v>
      </c>
    </row>
    <row r="1931" spans="5:8" x14ac:dyDescent="0.25">
      <c r="E1931" s="29"/>
      <c r="F1931" s="23" t="s">
        <v>2922</v>
      </c>
      <c r="G1931" s="24" t="s">
        <v>1014</v>
      </c>
      <c r="H1931" s="25">
        <f t="shared" si="30"/>
        <v>0</v>
      </c>
    </row>
    <row r="1932" spans="5:8" x14ac:dyDescent="0.25">
      <c r="E1932" s="29"/>
      <c r="F1932" s="27" t="s">
        <v>2923</v>
      </c>
      <c r="G1932" s="24" t="s">
        <v>1014</v>
      </c>
      <c r="H1932" s="25">
        <f t="shared" si="30"/>
        <v>0</v>
      </c>
    </row>
    <row r="1933" spans="5:8" x14ac:dyDescent="0.25">
      <c r="E1933" s="29"/>
      <c r="F1933" s="23" t="s">
        <v>2924</v>
      </c>
      <c r="G1933" s="24" t="s">
        <v>1014</v>
      </c>
      <c r="H1933" s="25">
        <f t="shared" si="30"/>
        <v>0</v>
      </c>
    </row>
    <row r="1934" spans="5:8" x14ac:dyDescent="0.25">
      <c r="E1934" s="29"/>
      <c r="F1934" s="23" t="s">
        <v>2925</v>
      </c>
      <c r="G1934" s="24" t="s">
        <v>1014</v>
      </c>
      <c r="H1934" s="25">
        <f t="shared" si="30"/>
        <v>0</v>
      </c>
    </row>
    <row r="1935" spans="5:8" x14ac:dyDescent="0.25">
      <c r="E1935" s="29"/>
      <c r="F1935" s="27" t="s">
        <v>2926</v>
      </c>
      <c r="G1935" s="24" t="s">
        <v>1014</v>
      </c>
      <c r="H1935" s="25">
        <f t="shared" si="30"/>
        <v>0</v>
      </c>
    </row>
    <row r="1936" spans="5:8" x14ac:dyDescent="0.25">
      <c r="E1936" s="29"/>
      <c r="F1936" s="23" t="s">
        <v>2927</v>
      </c>
      <c r="G1936" s="24" t="s">
        <v>1014</v>
      </c>
      <c r="H1936" s="25">
        <f t="shared" si="30"/>
        <v>0</v>
      </c>
    </row>
    <row r="1937" spans="5:8" x14ac:dyDescent="0.25">
      <c r="E1937" s="29"/>
      <c r="F1937" s="27" t="s">
        <v>2928</v>
      </c>
      <c r="G1937" s="24" t="s">
        <v>1014</v>
      </c>
      <c r="H1937" s="25">
        <f t="shared" si="30"/>
        <v>0</v>
      </c>
    </row>
    <row r="1938" spans="5:8" x14ac:dyDescent="0.25">
      <c r="E1938" s="29"/>
      <c r="F1938" s="27" t="s">
        <v>2929</v>
      </c>
      <c r="G1938" s="24" t="s">
        <v>1014</v>
      </c>
      <c r="H1938" s="25">
        <f t="shared" si="30"/>
        <v>0</v>
      </c>
    </row>
    <row r="1939" spans="5:8" x14ac:dyDescent="0.25">
      <c r="E1939" s="29"/>
      <c r="F1939" s="27" t="s">
        <v>2930</v>
      </c>
      <c r="G1939" s="24" t="s">
        <v>1014</v>
      </c>
      <c r="H1939" s="25">
        <f t="shared" si="30"/>
        <v>0</v>
      </c>
    </row>
    <row r="1940" spans="5:8" x14ac:dyDescent="0.25">
      <c r="E1940" s="29"/>
      <c r="F1940" s="23" t="s">
        <v>2931</v>
      </c>
      <c r="G1940" s="24" t="s">
        <v>1014</v>
      </c>
      <c r="H1940" s="25">
        <f t="shared" si="30"/>
        <v>0</v>
      </c>
    </row>
    <row r="1941" spans="5:8" x14ac:dyDescent="0.25">
      <c r="E1941" s="29"/>
      <c r="F1941" s="23" t="s">
        <v>2932</v>
      </c>
      <c r="G1941" s="24" t="s">
        <v>1014</v>
      </c>
      <c r="H1941" s="25">
        <f t="shared" si="30"/>
        <v>0</v>
      </c>
    </row>
    <row r="1942" spans="5:8" x14ac:dyDescent="0.25">
      <c r="E1942" s="29"/>
      <c r="F1942" s="37" t="s">
        <v>2933</v>
      </c>
      <c r="G1942" s="24" t="s">
        <v>1014</v>
      </c>
      <c r="H1942" s="25">
        <f t="shared" si="30"/>
        <v>0</v>
      </c>
    </row>
    <row r="1943" spans="5:8" x14ac:dyDescent="0.25">
      <c r="E1943" s="29"/>
      <c r="F1943" s="23" t="s">
        <v>2934</v>
      </c>
      <c r="G1943" s="24" t="s">
        <v>1014</v>
      </c>
      <c r="H1943" s="25">
        <f t="shared" si="30"/>
        <v>0</v>
      </c>
    </row>
    <row r="1944" spans="5:8" x14ac:dyDescent="0.25">
      <c r="E1944" s="29"/>
      <c r="F1944" s="27" t="s">
        <v>2935</v>
      </c>
      <c r="G1944" s="24" t="s">
        <v>1014</v>
      </c>
      <c r="H1944" s="25">
        <f t="shared" si="30"/>
        <v>0</v>
      </c>
    </row>
    <row r="1945" spans="5:8" x14ac:dyDescent="0.25">
      <c r="E1945" s="29"/>
      <c r="F1945" s="33" t="s">
        <v>2936</v>
      </c>
      <c r="G1945" s="24" t="s">
        <v>1014</v>
      </c>
      <c r="H1945" s="25">
        <f t="shared" si="30"/>
        <v>0</v>
      </c>
    </row>
    <row r="1946" spans="5:8" x14ac:dyDescent="0.25">
      <c r="E1946" s="29"/>
      <c r="F1946" s="23" t="s">
        <v>2937</v>
      </c>
      <c r="G1946" s="24" t="s">
        <v>1014</v>
      </c>
      <c r="H1946" s="25">
        <f t="shared" si="30"/>
        <v>0</v>
      </c>
    </row>
    <row r="1947" spans="5:8" x14ac:dyDescent="0.25">
      <c r="E1947" s="29"/>
      <c r="F1947" s="23" t="s">
        <v>2938</v>
      </c>
      <c r="G1947" s="24" t="s">
        <v>1014</v>
      </c>
      <c r="H1947" s="25">
        <f t="shared" si="30"/>
        <v>0</v>
      </c>
    </row>
    <row r="1948" spans="5:8" x14ac:dyDescent="0.25">
      <c r="E1948" s="29"/>
      <c r="F1948" s="23" t="s">
        <v>2939</v>
      </c>
      <c r="G1948" s="24" t="s">
        <v>1014</v>
      </c>
      <c r="H1948" s="25">
        <f t="shared" si="30"/>
        <v>0</v>
      </c>
    </row>
    <row r="1949" spans="5:8" x14ac:dyDescent="0.25">
      <c r="E1949" s="29"/>
      <c r="F1949" s="27" t="s">
        <v>2940</v>
      </c>
      <c r="G1949" s="24" t="s">
        <v>1014</v>
      </c>
      <c r="H1949" s="25">
        <f t="shared" si="30"/>
        <v>0</v>
      </c>
    </row>
    <row r="1950" spans="5:8" x14ac:dyDescent="0.25">
      <c r="E1950" s="29"/>
      <c r="F1950" s="23" t="s">
        <v>2941</v>
      </c>
      <c r="G1950" s="24" t="s">
        <v>1014</v>
      </c>
      <c r="H1950" s="25">
        <f t="shared" si="30"/>
        <v>0</v>
      </c>
    </row>
    <row r="1951" spans="5:8" x14ac:dyDescent="0.25">
      <c r="E1951" s="29"/>
      <c r="F1951" s="23" t="s">
        <v>2942</v>
      </c>
      <c r="G1951" s="24" t="s">
        <v>1014</v>
      </c>
      <c r="H1951" s="25">
        <f t="shared" si="30"/>
        <v>0</v>
      </c>
    </row>
    <row r="1952" spans="5:8" x14ac:dyDescent="0.25">
      <c r="E1952" s="29"/>
      <c r="F1952" s="23" t="s">
        <v>2943</v>
      </c>
      <c r="G1952" s="24" t="s">
        <v>1014</v>
      </c>
      <c r="H1952" s="25">
        <f t="shared" si="30"/>
        <v>0</v>
      </c>
    </row>
    <row r="1953" spans="5:8" x14ac:dyDescent="0.25">
      <c r="E1953" s="29"/>
      <c r="F1953" s="23" t="s">
        <v>2944</v>
      </c>
      <c r="G1953" s="24" t="s">
        <v>1014</v>
      </c>
      <c r="H1953" s="25">
        <f t="shared" si="30"/>
        <v>0</v>
      </c>
    </row>
    <row r="1954" spans="5:8" x14ac:dyDescent="0.25">
      <c r="E1954" s="29"/>
      <c r="F1954" s="23" t="s">
        <v>2945</v>
      </c>
      <c r="G1954" s="24" t="s">
        <v>1014</v>
      </c>
      <c r="H1954" s="25">
        <f t="shared" si="30"/>
        <v>0</v>
      </c>
    </row>
    <row r="1955" spans="5:8" x14ac:dyDescent="0.25">
      <c r="E1955" s="29"/>
      <c r="F1955" s="27" t="s">
        <v>2946</v>
      </c>
      <c r="G1955" s="24" t="s">
        <v>1014</v>
      </c>
      <c r="H1955" s="25">
        <f t="shared" si="30"/>
        <v>0</v>
      </c>
    </row>
    <row r="1956" spans="5:8" x14ac:dyDescent="0.25">
      <c r="E1956" s="29"/>
      <c r="F1956" s="27" t="s">
        <v>2947</v>
      </c>
      <c r="G1956" s="24" t="s">
        <v>1014</v>
      </c>
      <c r="H1956" s="25">
        <f t="shared" si="30"/>
        <v>0</v>
      </c>
    </row>
    <row r="1957" spans="5:8" x14ac:dyDescent="0.25">
      <c r="E1957" s="29"/>
      <c r="F1957" s="27" t="s">
        <v>2948</v>
      </c>
      <c r="G1957" s="24" t="s">
        <v>1014</v>
      </c>
      <c r="H1957" s="25">
        <f t="shared" si="30"/>
        <v>0</v>
      </c>
    </row>
    <row r="1958" spans="5:8" x14ac:dyDescent="0.25">
      <c r="E1958" s="29"/>
      <c r="F1958" s="27" t="s">
        <v>2949</v>
      </c>
      <c r="G1958" s="24" t="s">
        <v>1014</v>
      </c>
      <c r="H1958" s="25">
        <f t="shared" si="30"/>
        <v>0</v>
      </c>
    </row>
    <row r="1959" spans="5:8" x14ac:dyDescent="0.25">
      <c r="E1959" s="29"/>
      <c r="F1959" s="23" t="s">
        <v>2950</v>
      </c>
      <c r="G1959" s="24" t="s">
        <v>1014</v>
      </c>
      <c r="H1959" s="25">
        <f t="shared" si="30"/>
        <v>0</v>
      </c>
    </row>
    <row r="1960" spans="5:8" x14ac:dyDescent="0.25">
      <c r="E1960" s="29"/>
      <c r="F1960" s="23" t="s">
        <v>2951</v>
      </c>
      <c r="G1960" s="24" t="s">
        <v>1014</v>
      </c>
      <c r="H1960" s="25">
        <f t="shared" si="30"/>
        <v>0</v>
      </c>
    </row>
    <row r="1961" spans="5:8" x14ac:dyDescent="0.25">
      <c r="E1961" s="29"/>
      <c r="F1961" s="23" t="s">
        <v>2952</v>
      </c>
      <c r="G1961" s="24" t="s">
        <v>1014</v>
      </c>
      <c r="H1961" s="25">
        <f t="shared" si="30"/>
        <v>0</v>
      </c>
    </row>
    <row r="1962" spans="5:8" x14ac:dyDescent="0.25">
      <c r="E1962" s="29"/>
      <c r="F1962" s="27" t="s">
        <v>2953</v>
      </c>
      <c r="G1962" s="24" t="s">
        <v>1014</v>
      </c>
      <c r="H1962" s="25">
        <f t="shared" si="30"/>
        <v>0</v>
      </c>
    </row>
    <row r="1963" spans="5:8" x14ac:dyDescent="0.25">
      <c r="E1963" s="29"/>
      <c r="F1963" s="27" t="s">
        <v>2954</v>
      </c>
      <c r="G1963" s="24" t="s">
        <v>1014</v>
      </c>
      <c r="H1963" s="25">
        <f t="shared" si="30"/>
        <v>0</v>
      </c>
    </row>
    <row r="1964" spans="5:8" x14ac:dyDescent="0.25">
      <c r="E1964" s="29"/>
      <c r="F1964" s="23" t="s">
        <v>2955</v>
      </c>
      <c r="G1964" s="24" t="s">
        <v>1014</v>
      </c>
      <c r="H1964" s="25">
        <f t="shared" si="30"/>
        <v>0</v>
      </c>
    </row>
    <row r="1965" spans="5:8" x14ac:dyDescent="0.25">
      <c r="E1965" s="29"/>
      <c r="F1965" s="23" t="s">
        <v>2956</v>
      </c>
      <c r="G1965" s="24" t="s">
        <v>1014</v>
      </c>
      <c r="H1965" s="25">
        <f t="shared" si="30"/>
        <v>0</v>
      </c>
    </row>
    <row r="1966" spans="5:8" x14ac:dyDescent="0.25">
      <c r="E1966" s="29"/>
      <c r="F1966" s="23" t="s">
        <v>2957</v>
      </c>
      <c r="G1966" s="24" t="s">
        <v>1014</v>
      </c>
      <c r="H1966" s="25">
        <f t="shared" si="30"/>
        <v>0</v>
      </c>
    </row>
    <row r="1967" spans="5:8" x14ac:dyDescent="0.25">
      <c r="E1967" s="29"/>
      <c r="F1967" s="23" t="s">
        <v>2958</v>
      </c>
      <c r="G1967" s="24" t="s">
        <v>1014</v>
      </c>
      <c r="H1967" s="25">
        <f t="shared" si="30"/>
        <v>0</v>
      </c>
    </row>
    <row r="1968" spans="5:8" x14ac:dyDescent="0.25">
      <c r="E1968" s="29"/>
      <c r="F1968" s="23" t="s">
        <v>2959</v>
      </c>
      <c r="G1968" s="24" t="s">
        <v>1014</v>
      </c>
      <c r="H1968" s="25">
        <f t="shared" si="30"/>
        <v>0</v>
      </c>
    </row>
    <row r="1969" spans="5:8" x14ac:dyDescent="0.25">
      <c r="E1969" s="29"/>
      <c r="F1969" s="23" t="s">
        <v>2960</v>
      </c>
      <c r="G1969" s="24" t="s">
        <v>1014</v>
      </c>
      <c r="H1969" s="25">
        <f t="shared" si="30"/>
        <v>0</v>
      </c>
    </row>
    <row r="1970" spans="5:8" x14ac:dyDescent="0.25">
      <c r="E1970" s="29"/>
      <c r="F1970" s="23" t="s">
        <v>2961</v>
      </c>
      <c r="G1970" s="24" t="s">
        <v>1014</v>
      </c>
      <c r="H1970" s="25">
        <f t="shared" si="30"/>
        <v>0</v>
      </c>
    </row>
    <row r="1971" spans="5:8" x14ac:dyDescent="0.25">
      <c r="E1971" s="29"/>
      <c r="F1971" s="27" t="s">
        <v>2962</v>
      </c>
      <c r="G1971" s="24" t="s">
        <v>1014</v>
      </c>
      <c r="H1971" s="25">
        <f t="shared" si="30"/>
        <v>0</v>
      </c>
    </row>
    <row r="1972" spans="5:8" x14ac:dyDescent="0.25">
      <c r="E1972" s="29"/>
      <c r="F1972" s="23" t="s">
        <v>2963</v>
      </c>
      <c r="G1972" s="24" t="s">
        <v>1014</v>
      </c>
      <c r="H1972" s="25">
        <f t="shared" si="30"/>
        <v>0</v>
      </c>
    </row>
    <row r="1973" spans="5:8" x14ac:dyDescent="0.25">
      <c r="E1973" s="29"/>
      <c r="F1973" s="27" t="s">
        <v>2964</v>
      </c>
      <c r="G1973" s="24" t="s">
        <v>1014</v>
      </c>
      <c r="H1973" s="25">
        <f t="shared" si="30"/>
        <v>0</v>
      </c>
    </row>
    <row r="1974" spans="5:8" x14ac:dyDescent="0.25">
      <c r="E1974" s="29"/>
      <c r="F1974" s="23" t="s">
        <v>2965</v>
      </c>
      <c r="G1974" s="24" t="s">
        <v>1014</v>
      </c>
      <c r="H1974" s="25">
        <f t="shared" si="30"/>
        <v>0</v>
      </c>
    </row>
    <row r="1975" spans="5:8" x14ac:dyDescent="0.25">
      <c r="E1975" s="29"/>
      <c r="F1975" s="23" t="s">
        <v>2966</v>
      </c>
      <c r="G1975" s="24" t="s">
        <v>1014</v>
      </c>
      <c r="H1975" s="25">
        <f t="shared" si="30"/>
        <v>0</v>
      </c>
    </row>
    <row r="1976" spans="5:8" x14ac:dyDescent="0.25">
      <c r="E1976" s="29"/>
      <c r="F1976" s="23" t="s">
        <v>2967</v>
      </c>
      <c r="G1976" s="24" t="s">
        <v>1014</v>
      </c>
      <c r="H1976" s="25">
        <f t="shared" si="30"/>
        <v>0</v>
      </c>
    </row>
    <row r="1977" spans="5:8" x14ac:dyDescent="0.25">
      <c r="E1977" s="29"/>
      <c r="F1977" s="27" t="s">
        <v>2968</v>
      </c>
      <c r="G1977" s="24" t="s">
        <v>1014</v>
      </c>
      <c r="H1977" s="25">
        <f t="shared" si="30"/>
        <v>0</v>
      </c>
    </row>
    <row r="1978" spans="5:8" x14ac:dyDescent="0.25">
      <c r="E1978" s="29"/>
      <c r="F1978" s="23" t="s">
        <v>2969</v>
      </c>
      <c r="G1978" s="24" t="s">
        <v>1014</v>
      </c>
      <c r="H1978" s="25">
        <f t="shared" si="30"/>
        <v>0</v>
      </c>
    </row>
    <row r="1979" spans="5:8" x14ac:dyDescent="0.25">
      <c r="E1979" s="29"/>
      <c r="F1979" s="23" t="s">
        <v>2970</v>
      </c>
      <c r="G1979" s="24" t="s">
        <v>1014</v>
      </c>
      <c r="H1979" s="25">
        <f t="shared" si="30"/>
        <v>0</v>
      </c>
    </row>
    <row r="1980" spans="5:8" x14ac:dyDescent="0.25">
      <c r="E1980" s="29"/>
      <c r="F1980" s="23" t="s">
        <v>2971</v>
      </c>
      <c r="G1980" s="24" t="s">
        <v>1014</v>
      </c>
      <c r="H1980" s="25">
        <f t="shared" si="30"/>
        <v>0</v>
      </c>
    </row>
    <row r="1981" spans="5:8" x14ac:dyDescent="0.25">
      <c r="E1981" s="29"/>
      <c r="F1981" s="23" t="s">
        <v>2972</v>
      </c>
      <c r="G1981" s="24" t="s">
        <v>1014</v>
      </c>
      <c r="H1981" s="25">
        <f t="shared" si="30"/>
        <v>0</v>
      </c>
    </row>
    <row r="1982" spans="5:8" x14ac:dyDescent="0.25">
      <c r="E1982" s="29"/>
      <c r="F1982" s="23" t="s">
        <v>2973</v>
      </c>
      <c r="G1982" s="24" t="s">
        <v>1014</v>
      </c>
      <c r="H1982" s="25">
        <f t="shared" si="30"/>
        <v>0</v>
      </c>
    </row>
    <row r="1983" spans="5:8" x14ac:dyDescent="0.25">
      <c r="E1983" s="29"/>
      <c r="F1983" s="27" t="s">
        <v>2974</v>
      </c>
      <c r="G1983" s="24" t="s">
        <v>1014</v>
      </c>
      <c r="H1983" s="25">
        <f t="shared" si="30"/>
        <v>0</v>
      </c>
    </row>
    <row r="1984" spans="5:8" x14ac:dyDescent="0.25">
      <c r="E1984" s="29"/>
      <c r="F1984" s="23" t="s">
        <v>2975</v>
      </c>
      <c r="G1984" s="24" t="s">
        <v>1014</v>
      </c>
      <c r="H1984" s="25">
        <f t="shared" si="30"/>
        <v>0</v>
      </c>
    </row>
    <row r="1985" spans="5:8" x14ac:dyDescent="0.25">
      <c r="E1985" s="29"/>
      <c r="F1985" s="23" t="s">
        <v>2976</v>
      </c>
      <c r="G1985" s="24" t="s">
        <v>1014</v>
      </c>
      <c r="H1985" s="25">
        <f t="shared" si="30"/>
        <v>0</v>
      </c>
    </row>
    <row r="1986" spans="5:8" x14ac:dyDescent="0.25">
      <c r="E1986" s="29"/>
      <c r="F1986" s="27" t="s">
        <v>2977</v>
      </c>
      <c r="G1986" s="24" t="s">
        <v>1014</v>
      </c>
      <c r="H1986" s="25">
        <f t="shared" si="30"/>
        <v>0</v>
      </c>
    </row>
    <row r="1987" spans="5:8" x14ac:dyDescent="0.25">
      <c r="E1987" s="29"/>
      <c r="F1987" s="23" t="s">
        <v>2978</v>
      </c>
      <c r="G1987" s="24" t="s">
        <v>1014</v>
      </c>
      <c r="H1987" s="25">
        <f t="shared" si="30"/>
        <v>0</v>
      </c>
    </row>
    <row r="1988" spans="5:8" x14ac:dyDescent="0.25">
      <c r="E1988" s="29"/>
      <c r="F1988" s="23" t="s">
        <v>2979</v>
      </c>
      <c r="G1988" s="24" t="s">
        <v>1014</v>
      </c>
      <c r="H1988" s="25">
        <f t="shared" si="30"/>
        <v>0</v>
      </c>
    </row>
    <row r="1989" spans="5:8" x14ac:dyDescent="0.25">
      <c r="E1989" s="29"/>
      <c r="F1989" s="23" t="s">
        <v>2980</v>
      </c>
      <c r="G1989" s="24" t="s">
        <v>1014</v>
      </c>
      <c r="H1989" s="25">
        <f t="shared" ref="H1989:H2052" si="31">VLOOKUP(G1989,$A$4:$B$28,2,FALSE)</f>
        <v>0</v>
      </c>
    </row>
    <row r="1990" spans="5:8" x14ac:dyDescent="0.25">
      <c r="E1990" s="29"/>
      <c r="F1990" s="27" t="s">
        <v>2981</v>
      </c>
      <c r="G1990" s="24" t="s">
        <v>1014</v>
      </c>
      <c r="H1990" s="25">
        <f t="shared" si="31"/>
        <v>0</v>
      </c>
    </row>
    <row r="1991" spans="5:8" x14ac:dyDescent="0.25">
      <c r="E1991" s="29"/>
      <c r="F1991" s="27" t="s">
        <v>2982</v>
      </c>
      <c r="G1991" s="24" t="s">
        <v>1014</v>
      </c>
      <c r="H1991" s="25">
        <f t="shared" si="31"/>
        <v>0</v>
      </c>
    </row>
    <row r="1992" spans="5:8" x14ac:dyDescent="0.25">
      <c r="E1992" s="29"/>
      <c r="F1992" s="23" t="s">
        <v>2983</v>
      </c>
      <c r="G1992" s="24" t="s">
        <v>1014</v>
      </c>
      <c r="H1992" s="25">
        <f t="shared" si="31"/>
        <v>0</v>
      </c>
    </row>
    <row r="1993" spans="5:8" x14ac:dyDescent="0.25">
      <c r="E1993" s="29"/>
      <c r="F1993" s="23" t="s">
        <v>2984</v>
      </c>
      <c r="G1993" s="24" t="s">
        <v>1014</v>
      </c>
      <c r="H1993" s="25">
        <f t="shared" si="31"/>
        <v>0</v>
      </c>
    </row>
    <row r="1994" spans="5:8" x14ac:dyDescent="0.25">
      <c r="E1994" s="29"/>
      <c r="F1994" s="27" t="s">
        <v>2985</v>
      </c>
      <c r="G1994" s="24" t="s">
        <v>1014</v>
      </c>
      <c r="H1994" s="25">
        <f t="shared" si="31"/>
        <v>0</v>
      </c>
    </row>
    <row r="1995" spans="5:8" x14ac:dyDescent="0.25">
      <c r="E1995" s="29"/>
      <c r="F1995" s="23" t="s">
        <v>2986</v>
      </c>
      <c r="G1995" s="24" t="s">
        <v>1014</v>
      </c>
      <c r="H1995" s="25">
        <f t="shared" si="31"/>
        <v>0</v>
      </c>
    </row>
    <row r="1996" spans="5:8" x14ac:dyDescent="0.25">
      <c r="E1996" s="29"/>
      <c r="F1996" s="23" t="s">
        <v>2987</v>
      </c>
      <c r="G1996" s="24" t="s">
        <v>1014</v>
      </c>
      <c r="H1996" s="25">
        <f t="shared" si="31"/>
        <v>0</v>
      </c>
    </row>
    <row r="1997" spans="5:8" x14ac:dyDescent="0.25">
      <c r="E1997" s="29"/>
      <c r="F1997" s="27" t="s">
        <v>2988</v>
      </c>
      <c r="G1997" s="24" t="s">
        <v>1014</v>
      </c>
      <c r="H1997" s="25">
        <f t="shared" si="31"/>
        <v>0</v>
      </c>
    </row>
    <row r="1998" spans="5:8" x14ac:dyDescent="0.25">
      <c r="E1998" s="29"/>
      <c r="F1998" s="23" t="s">
        <v>2989</v>
      </c>
      <c r="G1998" s="24" t="s">
        <v>1014</v>
      </c>
      <c r="H1998" s="25">
        <f t="shared" si="31"/>
        <v>0</v>
      </c>
    </row>
    <row r="1999" spans="5:8" x14ac:dyDescent="0.25">
      <c r="E1999" s="29"/>
      <c r="F1999" s="23" t="s">
        <v>2990</v>
      </c>
      <c r="G1999" s="24" t="s">
        <v>1014</v>
      </c>
      <c r="H1999" s="25">
        <f t="shared" si="31"/>
        <v>0</v>
      </c>
    </row>
    <row r="2000" spans="5:8" x14ac:dyDescent="0.25">
      <c r="E2000" s="29"/>
      <c r="F2000" s="27" t="s">
        <v>2991</v>
      </c>
      <c r="G2000" s="24" t="s">
        <v>1014</v>
      </c>
      <c r="H2000" s="25">
        <f t="shared" si="31"/>
        <v>0</v>
      </c>
    </row>
    <row r="2001" spans="5:8" x14ac:dyDescent="0.25">
      <c r="E2001" s="29"/>
      <c r="F2001" s="23" t="s">
        <v>2992</v>
      </c>
      <c r="G2001" s="24" t="s">
        <v>1014</v>
      </c>
      <c r="H2001" s="25">
        <f t="shared" si="31"/>
        <v>0</v>
      </c>
    </row>
    <row r="2002" spans="5:8" x14ac:dyDescent="0.25">
      <c r="E2002" s="29"/>
      <c r="F2002" s="23" t="s">
        <v>2993</v>
      </c>
      <c r="G2002" s="24" t="s">
        <v>1014</v>
      </c>
      <c r="H2002" s="25">
        <f t="shared" si="31"/>
        <v>0</v>
      </c>
    </row>
    <row r="2003" spans="5:8" x14ac:dyDescent="0.25">
      <c r="E2003" s="29"/>
      <c r="F2003" s="37" t="s">
        <v>2994</v>
      </c>
      <c r="G2003" s="24" t="s">
        <v>1014</v>
      </c>
      <c r="H2003" s="25">
        <f t="shared" si="31"/>
        <v>0</v>
      </c>
    </row>
    <row r="2004" spans="5:8" x14ac:dyDescent="0.25">
      <c r="E2004" s="29"/>
      <c r="F2004" s="23" t="s">
        <v>2995</v>
      </c>
      <c r="G2004" s="24" t="s">
        <v>1014</v>
      </c>
      <c r="H2004" s="25">
        <f t="shared" si="31"/>
        <v>0</v>
      </c>
    </row>
    <row r="2005" spans="5:8" x14ac:dyDescent="0.25">
      <c r="E2005" s="29"/>
      <c r="F2005" s="23" t="s">
        <v>2996</v>
      </c>
      <c r="G2005" s="24" t="s">
        <v>1014</v>
      </c>
      <c r="H2005" s="25">
        <f t="shared" si="31"/>
        <v>0</v>
      </c>
    </row>
    <row r="2006" spans="5:8" x14ac:dyDescent="0.25">
      <c r="E2006" s="29"/>
      <c r="F2006" s="23" t="s">
        <v>2997</v>
      </c>
      <c r="G2006" s="24" t="s">
        <v>1014</v>
      </c>
      <c r="H2006" s="25">
        <f t="shared" si="31"/>
        <v>0</v>
      </c>
    </row>
    <row r="2007" spans="5:8" x14ac:dyDescent="0.25">
      <c r="E2007" s="29"/>
      <c r="F2007" s="27" t="s">
        <v>2998</v>
      </c>
      <c r="G2007" s="24" t="s">
        <v>1014</v>
      </c>
      <c r="H2007" s="25">
        <f t="shared" si="31"/>
        <v>0</v>
      </c>
    </row>
    <row r="2008" spans="5:8" x14ac:dyDescent="0.25">
      <c r="E2008" s="29"/>
      <c r="F2008" s="23" t="s">
        <v>2999</v>
      </c>
      <c r="G2008" s="24" t="s">
        <v>1014</v>
      </c>
      <c r="H2008" s="25">
        <f t="shared" si="31"/>
        <v>0</v>
      </c>
    </row>
    <row r="2009" spans="5:8" x14ac:dyDescent="0.25">
      <c r="E2009" s="29"/>
      <c r="F2009" s="23" t="s">
        <v>3000</v>
      </c>
      <c r="G2009" s="24" t="s">
        <v>1014</v>
      </c>
      <c r="H2009" s="25">
        <f t="shared" si="31"/>
        <v>0</v>
      </c>
    </row>
    <row r="2010" spans="5:8" x14ac:dyDescent="0.25">
      <c r="E2010" s="29"/>
      <c r="F2010" s="23" t="s">
        <v>3001</v>
      </c>
      <c r="G2010" s="24" t="s">
        <v>1014</v>
      </c>
      <c r="H2010" s="25">
        <f t="shared" si="31"/>
        <v>0</v>
      </c>
    </row>
    <row r="2011" spans="5:8" x14ac:dyDescent="0.25">
      <c r="E2011" s="29"/>
      <c r="F2011" s="27" t="s">
        <v>3002</v>
      </c>
      <c r="G2011" s="24" t="s">
        <v>1014</v>
      </c>
      <c r="H2011" s="25">
        <f t="shared" si="31"/>
        <v>0</v>
      </c>
    </row>
    <row r="2012" spans="5:8" x14ac:dyDescent="0.25">
      <c r="E2012" s="29"/>
      <c r="F2012" s="23" t="s">
        <v>3003</v>
      </c>
      <c r="G2012" s="24" t="s">
        <v>1014</v>
      </c>
      <c r="H2012" s="25">
        <f t="shared" si="31"/>
        <v>0</v>
      </c>
    </row>
    <row r="2013" spans="5:8" x14ac:dyDescent="0.25">
      <c r="E2013" s="29"/>
      <c r="F2013" s="23" t="s">
        <v>3004</v>
      </c>
      <c r="G2013" s="24" t="s">
        <v>1014</v>
      </c>
      <c r="H2013" s="25">
        <f t="shared" si="31"/>
        <v>0</v>
      </c>
    </row>
    <row r="2014" spans="5:8" x14ac:dyDescent="0.25">
      <c r="E2014" s="29"/>
      <c r="F2014" s="23" t="s">
        <v>3005</v>
      </c>
      <c r="G2014" s="24" t="s">
        <v>1014</v>
      </c>
      <c r="H2014" s="25">
        <f t="shared" si="31"/>
        <v>0</v>
      </c>
    </row>
    <row r="2015" spans="5:8" x14ac:dyDescent="0.25">
      <c r="E2015" s="29"/>
      <c r="F2015" s="27" t="s">
        <v>3006</v>
      </c>
      <c r="G2015" s="24" t="s">
        <v>1014</v>
      </c>
      <c r="H2015" s="25">
        <f t="shared" si="31"/>
        <v>0</v>
      </c>
    </row>
    <row r="2016" spans="5:8" x14ac:dyDescent="0.25">
      <c r="E2016" s="29"/>
      <c r="F2016" s="23" t="s">
        <v>3007</v>
      </c>
      <c r="G2016" s="24" t="s">
        <v>1014</v>
      </c>
      <c r="H2016" s="25">
        <f t="shared" si="31"/>
        <v>0</v>
      </c>
    </row>
    <row r="2017" spans="5:8" x14ac:dyDescent="0.25">
      <c r="E2017" s="29"/>
      <c r="F2017" s="35" t="s">
        <v>3008</v>
      </c>
      <c r="G2017" s="24" t="s">
        <v>1014</v>
      </c>
      <c r="H2017" s="25">
        <f t="shared" si="31"/>
        <v>0</v>
      </c>
    </row>
    <row r="2018" spans="5:8" x14ac:dyDescent="0.25">
      <c r="E2018" s="29"/>
      <c r="F2018" s="23" t="s">
        <v>3009</v>
      </c>
      <c r="G2018" s="24" t="s">
        <v>1014</v>
      </c>
      <c r="H2018" s="25">
        <f t="shared" si="31"/>
        <v>0</v>
      </c>
    </row>
    <row r="2019" spans="5:8" x14ac:dyDescent="0.25">
      <c r="E2019" s="29"/>
      <c r="F2019" s="23" t="s">
        <v>3010</v>
      </c>
      <c r="G2019" s="24" t="s">
        <v>1014</v>
      </c>
      <c r="H2019" s="25">
        <f t="shared" si="31"/>
        <v>0</v>
      </c>
    </row>
    <row r="2020" spans="5:8" x14ac:dyDescent="0.25">
      <c r="E2020" s="29"/>
      <c r="F2020" s="23" t="s">
        <v>3011</v>
      </c>
      <c r="G2020" s="24" t="s">
        <v>1014</v>
      </c>
      <c r="H2020" s="25">
        <f t="shared" si="31"/>
        <v>0</v>
      </c>
    </row>
    <row r="2021" spans="5:8" x14ac:dyDescent="0.25">
      <c r="E2021" s="29"/>
      <c r="F2021" s="27" t="s">
        <v>3012</v>
      </c>
      <c r="G2021" s="24" t="s">
        <v>1014</v>
      </c>
      <c r="H2021" s="25">
        <f t="shared" si="31"/>
        <v>0</v>
      </c>
    </row>
    <row r="2022" spans="5:8" x14ac:dyDescent="0.25">
      <c r="E2022" s="29"/>
      <c r="F2022" s="23" t="s">
        <v>3013</v>
      </c>
      <c r="G2022" s="24" t="s">
        <v>1014</v>
      </c>
      <c r="H2022" s="25">
        <f t="shared" si="31"/>
        <v>0</v>
      </c>
    </row>
    <row r="2023" spans="5:8" x14ac:dyDescent="0.25">
      <c r="E2023" s="29"/>
      <c r="F2023" s="23" t="s">
        <v>3014</v>
      </c>
      <c r="G2023" s="24" t="s">
        <v>1014</v>
      </c>
      <c r="H2023" s="25">
        <f t="shared" si="31"/>
        <v>0</v>
      </c>
    </row>
    <row r="2024" spans="5:8" x14ac:dyDescent="0.25">
      <c r="E2024" s="29"/>
      <c r="F2024" s="23" t="s">
        <v>3015</v>
      </c>
      <c r="G2024" s="24" t="s">
        <v>1014</v>
      </c>
      <c r="H2024" s="25">
        <f t="shared" si="31"/>
        <v>0</v>
      </c>
    </row>
    <row r="2025" spans="5:8" x14ac:dyDescent="0.25">
      <c r="E2025" s="29"/>
      <c r="F2025" s="27" t="s">
        <v>3016</v>
      </c>
      <c r="G2025" s="24" t="s">
        <v>1014</v>
      </c>
      <c r="H2025" s="25">
        <f t="shared" si="31"/>
        <v>0</v>
      </c>
    </row>
    <row r="2026" spans="5:8" x14ac:dyDescent="0.25">
      <c r="E2026" s="29"/>
      <c r="F2026" s="27" t="s">
        <v>3017</v>
      </c>
      <c r="G2026" s="24" t="s">
        <v>1014</v>
      </c>
      <c r="H2026" s="25">
        <f t="shared" si="31"/>
        <v>0</v>
      </c>
    </row>
    <row r="2027" spans="5:8" x14ac:dyDescent="0.25">
      <c r="E2027" s="29"/>
      <c r="F2027" s="23" t="s">
        <v>3018</v>
      </c>
      <c r="G2027" s="24" t="s">
        <v>1014</v>
      </c>
      <c r="H2027" s="25">
        <f t="shared" si="31"/>
        <v>0</v>
      </c>
    </row>
    <row r="2028" spans="5:8" x14ac:dyDescent="0.25">
      <c r="E2028" s="29"/>
      <c r="F2028" s="23" t="s">
        <v>3019</v>
      </c>
      <c r="G2028" s="24" t="s">
        <v>1014</v>
      </c>
      <c r="H2028" s="25">
        <f t="shared" si="31"/>
        <v>0</v>
      </c>
    </row>
    <row r="2029" spans="5:8" x14ac:dyDescent="0.25">
      <c r="E2029" s="29"/>
      <c r="F2029" s="23" t="s">
        <v>3020</v>
      </c>
      <c r="G2029" s="24" t="s">
        <v>1014</v>
      </c>
      <c r="H2029" s="25">
        <f t="shared" si="31"/>
        <v>0</v>
      </c>
    </row>
    <row r="2030" spans="5:8" x14ac:dyDescent="0.25">
      <c r="E2030" s="29"/>
      <c r="F2030" s="27" t="s">
        <v>3021</v>
      </c>
      <c r="G2030" s="24" t="s">
        <v>1014</v>
      </c>
      <c r="H2030" s="25">
        <f t="shared" si="31"/>
        <v>0</v>
      </c>
    </row>
    <row r="2031" spans="5:8" x14ac:dyDescent="0.25">
      <c r="E2031" s="29"/>
      <c r="F2031" s="23" t="s">
        <v>3022</v>
      </c>
      <c r="G2031" s="24" t="s">
        <v>1014</v>
      </c>
      <c r="H2031" s="25">
        <f t="shared" si="31"/>
        <v>0</v>
      </c>
    </row>
    <row r="2032" spans="5:8" x14ac:dyDescent="0.25">
      <c r="E2032" s="29"/>
      <c r="F2032" s="23" t="s">
        <v>3023</v>
      </c>
      <c r="G2032" s="24" t="s">
        <v>1014</v>
      </c>
      <c r="H2032" s="25">
        <f t="shared" si="31"/>
        <v>0</v>
      </c>
    </row>
    <row r="2033" spans="5:8" x14ac:dyDescent="0.25">
      <c r="E2033" s="29"/>
      <c r="F2033" s="27" t="s">
        <v>3024</v>
      </c>
      <c r="G2033" s="24" t="s">
        <v>1014</v>
      </c>
      <c r="H2033" s="25">
        <f t="shared" si="31"/>
        <v>0</v>
      </c>
    </row>
    <row r="2034" spans="5:8" x14ac:dyDescent="0.25">
      <c r="E2034" s="29"/>
      <c r="F2034" s="27" t="s">
        <v>3025</v>
      </c>
      <c r="G2034" s="24" t="s">
        <v>1014</v>
      </c>
      <c r="H2034" s="25">
        <f t="shared" si="31"/>
        <v>0</v>
      </c>
    </row>
    <row r="2035" spans="5:8" x14ac:dyDescent="0.25">
      <c r="E2035" s="29"/>
      <c r="F2035" s="40" t="s">
        <v>3026</v>
      </c>
      <c r="G2035" s="24" t="s">
        <v>1014</v>
      </c>
      <c r="H2035" s="25">
        <f t="shared" si="31"/>
        <v>0</v>
      </c>
    </row>
    <row r="2036" spans="5:8" x14ac:dyDescent="0.25">
      <c r="E2036" s="29"/>
      <c r="F2036" s="27" t="s">
        <v>3027</v>
      </c>
      <c r="G2036" s="24" t="s">
        <v>1014</v>
      </c>
      <c r="H2036" s="25">
        <f t="shared" si="31"/>
        <v>0</v>
      </c>
    </row>
    <row r="2037" spans="5:8" x14ac:dyDescent="0.25">
      <c r="E2037" s="29"/>
      <c r="F2037" s="23" t="s">
        <v>3028</v>
      </c>
      <c r="G2037" s="24" t="s">
        <v>1014</v>
      </c>
      <c r="H2037" s="25">
        <f t="shared" si="31"/>
        <v>0</v>
      </c>
    </row>
    <row r="2038" spans="5:8" x14ac:dyDescent="0.25">
      <c r="E2038" s="29"/>
      <c r="F2038" s="37" t="s">
        <v>3029</v>
      </c>
      <c r="G2038" s="24" t="s">
        <v>1014</v>
      </c>
      <c r="H2038" s="25">
        <f t="shared" si="31"/>
        <v>0</v>
      </c>
    </row>
    <row r="2039" spans="5:8" x14ac:dyDescent="0.25">
      <c r="E2039" s="29"/>
      <c r="F2039" s="23" t="s">
        <v>3030</v>
      </c>
      <c r="G2039" s="24" t="s">
        <v>1014</v>
      </c>
      <c r="H2039" s="25">
        <f t="shared" si="31"/>
        <v>0</v>
      </c>
    </row>
    <row r="2040" spans="5:8" x14ac:dyDescent="0.25">
      <c r="E2040" s="29"/>
      <c r="F2040" s="23" t="s">
        <v>3031</v>
      </c>
      <c r="G2040" s="24" t="s">
        <v>1014</v>
      </c>
      <c r="H2040" s="25">
        <f t="shared" si="31"/>
        <v>0</v>
      </c>
    </row>
    <row r="2041" spans="5:8" x14ac:dyDescent="0.25">
      <c r="E2041" s="29"/>
      <c r="F2041" s="27" t="s">
        <v>3032</v>
      </c>
      <c r="G2041" s="24" t="s">
        <v>1014</v>
      </c>
      <c r="H2041" s="25">
        <f t="shared" si="31"/>
        <v>0</v>
      </c>
    </row>
    <row r="2042" spans="5:8" x14ac:dyDescent="0.25">
      <c r="E2042" s="29"/>
      <c r="F2042" s="23" t="s">
        <v>3033</v>
      </c>
      <c r="G2042" s="24" t="s">
        <v>1014</v>
      </c>
      <c r="H2042" s="25">
        <f t="shared" si="31"/>
        <v>0</v>
      </c>
    </row>
    <row r="2043" spans="5:8" x14ac:dyDescent="0.25">
      <c r="E2043" s="29"/>
      <c r="F2043" s="23" t="s">
        <v>3034</v>
      </c>
      <c r="G2043" s="24" t="s">
        <v>1014</v>
      </c>
      <c r="H2043" s="25">
        <f t="shared" si="31"/>
        <v>0</v>
      </c>
    </row>
    <row r="2044" spans="5:8" x14ac:dyDescent="0.25">
      <c r="E2044" s="29"/>
      <c r="F2044" s="27" t="s">
        <v>3035</v>
      </c>
      <c r="G2044" s="24" t="s">
        <v>1014</v>
      </c>
      <c r="H2044" s="25">
        <f t="shared" si="31"/>
        <v>0</v>
      </c>
    </row>
    <row r="2045" spans="5:8" x14ac:dyDescent="0.25">
      <c r="E2045" s="29"/>
      <c r="F2045" s="23" t="s">
        <v>3036</v>
      </c>
      <c r="G2045" s="24" t="s">
        <v>1014</v>
      </c>
      <c r="H2045" s="25">
        <f t="shared" si="31"/>
        <v>0</v>
      </c>
    </row>
    <row r="2046" spans="5:8" x14ac:dyDescent="0.25">
      <c r="E2046" s="29"/>
      <c r="F2046" s="40" t="s">
        <v>3037</v>
      </c>
      <c r="G2046" s="24" t="s">
        <v>1014</v>
      </c>
      <c r="H2046" s="25">
        <f t="shared" si="31"/>
        <v>0</v>
      </c>
    </row>
    <row r="2047" spans="5:8" x14ac:dyDescent="0.25">
      <c r="E2047" s="29"/>
      <c r="F2047" s="23" t="s">
        <v>3038</v>
      </c>
      <c r="G2047" s="24" t="s">
        <v>1014</v>
      </c>
      <c r="H2047" s="25">
        <f t="shared" si="31"/>
        <v>0</v>
      </c>
    </row>
    <row r="2048" spans="5:8" x14ac:dyDescent="0.25">
      <c r="E2048" s="29"/>
      <c r="F2048" s="23" t="s">
        <v>3039</v>
      </c>
      <c r="G2048" s="24" t="s">
        <v>1014</v>
      </c>
      <c r="H2048" s="25">
        <f t="shared" si="31"/>
        <v>0</v>
      </c>
    </row>
    <row r="2049" spans="5:8" x14ac:dyDescent="0.25">
      <c r="E2049" s="29"/>
      <c r="F2049" s="26" t="s">
        <v>3040</v>
      </c>
      <c r="G2049" s="24" t="s">
        <v>1014</v>
      </c>
      <c r="H2049" s="25">
        <f t="shared" si="31"/>
        <v>0</v>
      </c>
    </row>
    <row r="2050" spans="5:8" x14ac:dyDescent="0.25">
      <c r="E2050" s="29"/>
      <c r="F2050" s="23" t="s">
        <v>3041</v>
      </c>
      <c r="G2050" s="24" t="s">
        <v>1014</v>
      </c>
      <c r="H2050" s="25">
        <f t="shared" si="31"/>
        <v>0</v>
      </c>
    </row>
    <row r="2051" spans="5:8" x14ac:dyDescent="0.25">
      <c r="E2051" s="29"/>
      <c r="F2051" s="23" t="s">
        <v>3042</v>
      </c>
      <c r="G2051" s="24" t="s">
        <v>1014</v>
      </c>
      <c r="H2051" s="25">
        <f t="shared" si="31"/>
        <v>0</v>
      </c>
    </row>
    <row r="2052" spans="5:8" x14ac:dyDescent="0.25">
      <c r="E2052" s="29"/>
      <c r="F2052" s="27" t="s">
        <v>3043</v>
      </c>
      <c r="G2052" s="24" t="s">
        <v>1014</v>
      </c>
      <c r="H2052" s="25">
        <f t="shared" si="31"/>
        <v>0</v>
      </c>
    </row>
    <row r="2053" spans="5:8" x14ac:dyDescent="0.25">
      <c r="E2053" s="29"/>
      <c r="F2053" s="23" t="s">
        <v>3044</v>
      </c>
      <c r="G2053" s="24" t="s">
        <v>1014</v>
      </c>
      <c r="H2053" s="25">
        <f t="shared" ref="H2053:H2116" si="32">VLOOKUP(G2053,$A$4:$B$28,2,FALSE)</f>
        <v>0</v>
      </c>
    </row>
    <row r="2054" spans="5:8" x14ac:dyDescent="0.25">
      <c r="E2054" s="29"/>
      <c r="F2054" s="23" t="s">
        <v>3045</v>
      </c>
      <c r="G2054" s="24" t="s">
        <v>978</v>
      </c>
      <c r="H2054" s="25">
        <f t="shared" si="32"/>
        <v>8.4599999999999995E-2</v>
      </c>
    </row>
    <row r="2055" spans="5:8" x14ac:dyDescent="0.25">
      <c r="E2055" s="29"/>
      <c r="F2055" s="23" t="s">
        <v>3046</v>
      </c>
      <c r="G2055" s="24" t="s">
        <v>1014</v>
      </c>
      <c r="H2055" s="25">
        <f t="shared" si="32"/>
        <v>0</v>
      </c>
    </row>
    <row r="2056" spans="5:8" x14ac:dyDescent="0.25">
      <c r="E2056" s="29"/>
      <c r="F2056" s="27" t="s">
        <v>3047</v>
      </c>
      <c r="G2056" s="24" t="s">
        <v>1014</v>
      </c>
      <c r="H2056" s="25">
        <f t="shared" si="32"/>
        <v>0</v>
      </c>
    </row>
    <row r="2057" spans="5:8" x14ac:dyDescent="0.25">
      <c r="E2057" s="29"/>
      <c r="F2057" s="23" t="s">
        <v>3048</v>
      </c>
      <c r="G2057" s="24" t="s">
        <v>1014</v>
      </c>
      <c r="H2057" s="25">
        <f t="shared" si="32"/>
        <v>0</v>
      </c>
    </row>
    <row r="2058" spans="5:8" x14ac:dyDescent="0.25">
      <c r="E2058" s="29"/>
      <c r="F2058" s="27" t="s">
        <v>3049</v>
      </c>
      <c r="G2058" s="24" t="s">
        <v>1014</v>
      </c>
      <c r="H2058" s="25">
        <f t="shared" si="32"/>
        <v>0</v>
      </c>
    </row>
    <row r="2059" spans="5:8" x14ac:dyDescent="0.25">
      <c r="E2059" s="29"/>
      <c r="F2059" s="27" t="s">
        <v>3050</v>
      </c>
      <c r="G2059" s="24" t="s">
        <v>1014</v>
      </c>
      <c r="H2059" s="25">
        <f t="shared" si="32"/>
        <v>0</v>
      </c>
    </row>
    <row r="2060" spans="5:8" x14ac:dyDescent="0.25">
      <c r="E2060" s="29"/>
      <c r="F2060" s="27" t="s">
        <v>3051</v>
      </c>
      <c r="G2060" s="24" t="s">
        <v>1014</v>
      </c>
      <c r="H2060" s="25">
        <f t="shared" si="32"/>
        <v>0</v>
      </c>
    </row>
    <row r="2061" spans="5:8" x14ac:dyDescent="0.25">
      <c r="E2061" s="29"/>
      <c r="F2061" s="23" t="s">
        <v>3052</v>
      </c>
      <c r="G2061" s="24" t="s">
        <v>1014</v>
      </c>
      <c r="H2061" s="25">
        <f t="shared" si="32"/>
        <v>0</v>
      </c>
    </row>
    <row r="2062" spans="5:8" x14ac:dyDescent="0.25">
      <c r="E2062" s="29"/>
      <c r="F2062" s="23" t="s">
        <v>3053</v>
      </c>
      <c r="G2062" s="24" t="s">
        <v>1014</v>
      </c>
      <c r="H2062" s="25">
        <f t="shared" si="32"/>
        <v>0</v>
      </c>
    </row>
    <row r="2063" spans="5:8" x14ac:dyDescent="0.25">
      <c r="E2063" s="29"/>
      <c r="F2063" s="23" t="s">
        <v>3054</v>
      </c>
      <c r="G2063" s="24" t="s">
        <v>1014</v>
      </c>
      <c r="H2063" s="25">
        <f t="shared" si="32"/>
        <v>0</v>
      </c>
    </row>
    <row r="2064" spans="5:8" x14ac:dyDescent="0.25">
      <c r="E2064" s="29"/>
      <c r="F2064" s="23" t="s">
        <v>3055</v>
      </c>
      <c r="G2064" s="24" t="s">
        <v>1014</v>
      </c>
      <c r="H2064" s="25">
        <f t="shared" si="32"/>
        <v>0</v>
      </c>
    </row>
    <row r="2065" spans="5:8" x14ac:dyDescent="0.25">
      <c r="E2065" s="29"/>
      <c r="F2065" s="27" t="s">
        <v>3056</v>
      </c>
      <c r="G2065" s="24" t="s">
        <v>1014</v>
      </c>
      <c r="H2065" s="25">
        <f t="shared" si="32"/>
        <v>0</v>
      </c>
    </row>
    <row r="2066" spans="5:8" x14ac:dyDescent="0.25">
      <c r="E2066" s="29"/>
      <c r="F2066" s="23" t="s">
        <v>3057</v>
      </c>
      <c r="G2066" s="24" t="s">
        <v>1014</v>
      </c>
      <c r="H2066" s="25">
        <f t="shared" si="32"/>
        <v>0</v>
      </c>
    </row>
    <row r="2067" spans="5:8" x14ac:dyDescent="0.25">
      <c r="E2067" s="29"/>
      <c r="F2067" s="27" t="s">
        <v>3058</v>
      </c>
      <c r="G2067" s="24" t="s">
        <v>1014</v>
      </c>
      <c r="H2067" s="25">
        <f t="shared" si="32"/>
        <v>0</v>
      </c>
    </row>
    <row r="2068" spans="5:8" x14ac:dyDescent="0.25">
      <c r="E2068" s="29"/>
      <c r="F2068" s="23" t="s">
        <v>3059</v>
      </c>
      <c r="G2068" s="24" t="s">
        <v>1014</v>
      </c>
      <c r="H2068" s="25">
        <f t="shared" si="32"/>
        <v>0</v>
      </c>
    </row>
    <row r="2069" spans="5:8" x14ac:dyDescent="0.25">
      <c r="E2069" s="29"/>
      <c r="F2069" s="23" t="s">
        <v>3060</v>
      </c>
      <c r="G2069" s="24" t="s">
        <v>1014</v>
      </c>
      <c r="H2069" s="25">
        <f t="shared" si="32"/>
        <v>0</v>
      </c>
    </row>
    <row r="2070" spans="5:8" x14ac:dyDescent="0.25">
      <c r="E2070" s="29"/>
      <c r="F2070" s="23" t="s">
        <v>3061</v>
      </c>
      <c r="G2070" s="24" t="s">
        <v>1014</v>
      </c>
      <c r="H2070" s="25">
        <f t="shared" si="32"/>
        <v>0</v>
      </c>
    </row>
    <row r="2071" spans="5:8" x14ac:dyDescent="0.25">
      <c r="E2071" s="29"/>
      <c r="F2071" s="23" t="s">
        <v>3062</v>
      </c>
      <c r="G2071" s="24" t="s">
        <v>1014</v>
      </c>
      <c r="H2071" s="25">
        <f t="shared" si="32"/>
        <v>0</v>
      </c>
    </row>
    <row r="2072" spans="5:8" x14ac:dyDescent="0.25">
      <c r="E2072" s="29"/>
      <c r="F2072" s="23" t="s">
        <v>3063</v>
      </c>
      <c r="G2072" s="24" t="s">
        <v>1014</v>
      </c>
      <c r="H2072" s="25">
        <f t="shared" si="32"/>
        <v>0</v>
      </c>
    </row>
    <row r="2073" spans="5:8" x14ac:dyDescent="0.25">
      <c r="E2073" s="29"/>
      <c r="F2073" s="23" t="s">
        <v>3064</v>
      </c>
      <c r="G2073" s="24" t="s">
        <v>1014</v>
      </c>
      <c r="H2073" s="25">
        <f t="shared" si="32"/>
        <v>0</v>
      </c>
    </row>
    <row r="2074" spans="5:8" x14ac:dyDescent="0.25">
      <c r="E2074" s="29"/>
      <c r="F2074" s="23" t="s">
        <v>3065</v>
      </c>
      <c r="G2074" s="24" t="s">
        <v>1014</v>
      </c>
      <c r="H2074" s="25">
        <f t="shared" si="32"/>
        <v>0</v>
      </c>
    </row>
    <row r="2075" spans="5:8" x14ac:dyDescent="0.25">
      <c r="E2075" s="29"/>
      <c r="F2075" s="42" t="s">
        <v>3066</v>
      </c>
      <c r="G2075" s="24" t="s">
        <v>1014</v>
      </c>
      <c r="H2075" s="25">
        <f t="shared" si="32"/>
        <v>0</v>
      </c>
    </row>
    <row r="2076" spans="5:8" x14ac:dyDescent="0.25">
      <c r="E2076" s="29"/>
      <c r="F2076" s="23" t="s">
        <v>3067</v>
      </c>
      <c r="G2076" s="24" t="s">
        <v>1014</v>
      </c>
      <c r="H2076" s="25">
        <f t="shared" si="32"/>
        <v>0</v>
      </c>
    </row>
    <row r="2077" spans="5:8" x14ac:dyDescent="0.25">
      <c r="E2077" s="29"/>
      <c r="F2077" s="27" t="s">
        <v>3068</v>
      </c>
      <c r="G2077" s="24" t="s">
        <v>1014</v>
      </c>
      <c r="H2077" s="25">
        <f t="shared" si="32"/>
        <v>0</v>
      </c>
    </row>
    <row r="2078" spans="5:8" x14ac:dyDescent="0.25">
      <c r="E2078" s="29"/>
      <c r="F2078" s="27" t="s">
        <v>3069</v>
      </c>
      <c r="G2078" s="24" t="s">
        <v>1014</v>
      </c>
      <c r="H2078" s="25">
        <f t="shared" si="32"/>
        <v>0</v>
      </c>
    </row>
    <row r="2079" spans="5:8" x14ac:dyDescent="0.25">
      <c r="E2079" s="29"/>
      <c r="F2079" s="23" t="s">
        <v>3070</v>
      </c>
      <c r="G2079" s="24" t="s">
        <v>1014</v>
      </c>
      <c r="H2079" s="25">
        <f t="shared" si="32"/>
        <v>0</v>
      </c>
    </row>
    <row r="2080" spans="5:8" x14ac:dyDescent="0.25">
      <c r="E2080" s="29"/>
      <c r="F2080" s="27" t="s">
        <v>3071</v>
      </c>
      <c r="G2080" s="24" t="s">
        <v>1014</v>
      </c>
      <c r="H2080" s="25">
        <f t="shared" si="32"/>
        <v>0</v>
      </c>
    </row>
    <row r="2081" spans="5:8" x14ac:dyDescent="0.25">
      <c r="E2081" s="29"/>
      <c r="F2081" s="23" t="s">
        <v>3072</v>
      </c>
      <c r="G2081" s="24" t="s">
        <v>1014</v>
      </c>
      <c r="H2081" s="25">
        <f t="shared" si="32"/>
        <v>0</v>
      </c>
    </row>
    <row r="2082" spans="5:8" x14ac:dyDescent="0.25">
      <c r="E2082" s="29"/>
      <c r="F2082" s="27" t="s">
        <v>3073</v>
      </c>
      <c r="G2082" s="24" t="s">
        <v>1014</v>
      </c>
      <c r="H2082" s="25">
        <f t="shared" si="32"/>
        <v>0</v>
      </c>
    </row>
    <row r="2083" spans="5:8" x14ac:dyDescent="0.25">
      <c r="E2083" s="29"/>
      <c r="F2083" s="27" t="s">
        <v>3074</v>
      </c>
      <c r="G2083" s="24" t="s">
        <v>1014</v>
      </c>
      <c r="H2083" s="25">
        <f t="shared" si="32"/>
        <v>0</v>
      </c>
    </row>
    <row r="2084" spans="5:8" x14ac:dyDescent="0.25">
      <c r="E2084" s="29"/>
      <c r="F2084" s="27" t="s">
        <v>3075</v>
      </c>
      <c r="G2084" s="24" t="s">
        <v>1014</v>
      </c>
      <c r="H2084" s="25">
        <f t="shared" si="32"/>
        <v>0</v>
      </c>
    </row>
    <row r="2085" spans="5:8" x14ac:dyDescent="0.25">
      <c r="E2085" s="29"/>
      <c r="F2085" s="27" t="s">
        <v>3076</v>
      </c>
      <c r="G2085" s="24" t="s">
        <v>1014</v>
      </c>
      <c r="H2085" s="25">
        <f t="shared" si="32"/>
        <v>0</v>
      </c>
    </row>
    <row r="2086" spans="5:8" x14ac:dyDescent="0.25">
      <c r="E2086" s="29"/>
      <c r="F2086" s="27" t="s">
        <v>3077</v>
      </c>
      <c r="G2086" s="24" t="s">
        <v>1039</v>
      </c>
      <c r="H2086" s="25">
        <f t="shared" si="32"/>
        <v>0.1053</v>
      </c>
    </row>
    <row r="2087" spans="5:8" x14ac:dyDescent="0.25">
      <c r="E2087" s="29"/>
      <c r="F2087" s="23" t="s">
        <v>3078</v>
      </c>
      <c r="G2087" s="24" t="s">
        <v>1014</v>
      </c>
      <c r="H2087" s="25">
        <f t="shared" si="32"/>
        <v>0</v>
      </c>
    </row>
    <row r="2088" spans="5:8" x14ac:dyDescent="0.25">
      <c r="E2088" s="29"/>
      <c r="F2088" s="23" t="s">
        <v>3079</v>
      </c>
      <c r="G2088" s="24" t="s">
        <v>1014</v>
      </c>
      <c r="H2088" s="25">
        <f t="shared" si="32"/>
        <v>0</v>
      </c>
    </row>
    <row r="2089" spans="5:8" x14ac:dyDescent="0.25">
      <c r="E2089" s="29"/>
      <c r="F2089" s="23" t="s">
        <v>3080</v>
      </c>
      <c r="G2089" s="24" t="s">
        <v>1014</v>
      </c>
      <c r="H2089" s="25">
        <f t="shared" si="32"/>
        <v>0</v>
      </c>
    </row>
    <row r="2090" spans="5:8" x14ac:dyDescent="0.25">
      <c r="E2090" s="29"/>
      <c r="F2090" s="23" t="s">
        <v>3081</v>
      </c>
      <c r="G2090" s="24" t="s">
        <v>1014</v>
      </c>
      <c r="H2090" s="25">
        <f t="shared" si="32"/>
        <v>0</v>
      </c>
    </row>
    <row r="2091" spans="5:8" x14ac:dyDescent="0.25">
      <c r="E2091" s="29"/>
      <c r="F2091" s="27" t="s">
        <v>3082</v>
      </c>
      <c r="G2091" s="24" t="s">
        <v>1014</v>
      </c>
      <c r="H2091" s="25">
        <f t="shared" si="32"/>
        <v>0</v>
      </c>
    </row>
    <row r="2092" spans="5:8" x14ac:dyDescent="0.25">
      <c r="E2092" s="29"/>
      <c r="F2092" s="27" t="s">
        <v>3083</v>
      </c>
      <c r="G2092" s="24" t="s">
        <v>1014</v>
      </c>
      <c r="H2092" s="25">
        <f t="shared" si="32"/>
        <v>0</v>
      </c>
    </row>
    <row r="2093" spans="5:8" x14ac:dyDescent="0.25">
      <c r="E2093" s="29"/>
      <c r="F2093" s="27" t="s">
        <v>3084</v>
      </c>
      <c r="G2093" s="24" t="s">
        <v>1014</v>
      </c>
      <c r="H2093" s="25">
        <f t="shared" si="32"/>
        <v>0</v>
      </c>
    </row>
    <row r="2094" spans="5:8" x14ac:dyDescent="0.25">
      <c r="E2094" s="29"/>
      <c r="F2094" s="27" t="s">
        <v>3085</v>
      </c>
      <c r="G2094" s="24" t="s">
        <v>1014</v>
      </c>
      <c r="H2094" s="25">
        <f t="shared" si="32"/>
        <v>0</v>
      </c>
    </row>
    <row r="2095" spans="5:8" x14ac:dyDescent="0.25">
      <c r="E2095" s="29"/>
      <c r="F2095" s="27" t="s">
        <v>3086</v>
      </c>
      <c r="G2095" s="24" t="s">
        <v>1014</v>
      </c>
      <c r="H2095" s="25">
        <f t="shared" si="32"/>
        <v>0</v>
      </c>
    </row>
    <row r="2096" spans="5:8" x14ac:dyDescent="0.25">
      <c r="E2096" s="29"/>
      <c r="F2096" s="27" t="s">
        <v>3087</v>
      </c>
      <c r="G2096" s="24" t="s">
        <v>1014</v>
      </c>
      <c r="H2096" s="25">
        <f t="shared" si="32"/>
        <v>0</v>
      </c>
    </row>
    <row r="2097" spans="5:8" x14ac:dyDescent="0.25">
      <c r="E2097" s="29"/>
      <c r="F2097" s="27" t="s">
        <v>3088</v>
      </c>
      <c r="G2097" s="24" t="s">
        <v>1014</v>
      </c>
      <c r="H2097" s="25">
        <f t="shared" si="32"/>
        <v>0</v>
      </c>
    </row>
    <row r="2098" spans="5:8" x14ac:dyDescent="0.25">
      <c r="E2098" s="29"/>
      <c r="F2098" s="27" t="s">
        <v>3089</v>
      </c>
      <c r="G2098" s="24" t="s">
        <v>1014</v>
      </c>
      <c r="H2098" s="25">
        <f t="shared" si="32"/>
        <v>0</v>
      </c>
    </row>
    <row r="2099" spans="5:8" x14ac:dyDescent="0.25">
      <c r="E2099" s="29"/>
      <c r="F2099" s="23" t="s">
        <v>3090</v>
      </c>
      <c r="G2099" s="24" t="s">
        <v>1014</v>
      </c>
      <c r="H2099" s="25">
        <f t="shared" si="32"/>
        <v>0</v>
      </c>
    </row>
    <row r="2100" spans="5:8" x14ac:dyDescent="0.25">
      <c r="E2100" s="29"/>
      <c r="F2100" s="27" t="s">
        <v>3091</v>
      </c>
      <c r="G2100" s="24" t="s">
        <v>1014</v>
      </c>
      <c r="H2100" s="25">
        <f t="shared" si="32"/>
        <v>0</v>
      </c>
    </row>
    <row r="2101" spans="5:8" x14ac:dyDescent="0.25">
      <c r="E2101" s="29"/>
      <c r="F2101" s="27" t="s">
        <v>3092</v>
      </c>
      <c r="G2101" s="24" t="s">
        <v>1014</v>
      </c>
      <c r="H2101" s="25">
        <f t="shared" si="32"/>
        <v>0</v>
      </c>
    </row>
    <row r="2102" spans="5:8" x14ac:dyDescent="0.25">
      <c r="E2102" s="29"/>
      <c r="F2102" s="23" t="s">
        <v>3093</v>
      </c>
      <c r="G2102" s="24" t="s">
        <v>1014</v>
      </c>
      <c r="H2102" s="25">
        <f t="shared" si="32"/>
        <v>0</v>
      </c>
    </row>
    <row r="2103" spans="5:8" x14ac:dyDescent="0.25">
      <c r="E2103" s="29"/>
      <c r="F2103" s="23" t="s">
        <v>3094</v>
      </c>
      <c r="G2103" s="24" t="s">
        <v>1014</v>
      </c>
      <c r="H2103" s="25">
        <f t="shared" si="32"/>
        <v>0</v>
      </c>
    </row>
    <row r="2104" spans="5:8" x14ac:dyDescent="0.25">
      <c r="E2104" s="29"/>
      <c r="F2104" s="27" t="s">
        <v>3095</v>
      </c>
      <c r="G2104" s="24" t="s">
        <v>1014</v>
      </c>
      <c r="H2104" s="25">
        <f t="shared" si="32"/>
        <v>0</v>
      </c>
    </row>
    <row r="2105" spans="5:8" x14ac:dyDescent="0.25">
      <c r="E2105" s="29"/>
      <c r="F2105" s="27" t="s">
        <v>3096</v>
      </c>
      <c r="G2105" s="24" t="s">
        <v>1014</v>
      </c>
      <c r="H2105" s="25">
        <f t="shared" si="32"/>
        <v>0</v>
      </c>
    </row>
    <row r="2106" spans="5:8" x14ac:dyDescent="0.25">
      <c r="E2106" s="29"/>
      <c r="F2106" s="27" t="s">
        <v>3097</v>
      </c>
      <c r="G2106" s="24" t="s">
        <v>1014</v>
      </c>
      <c r="H2106" s="25">
        <f t="shared" si="32"/>
        <v>0</v>
      </c>
    </row>
    <row r="2107" spans="5:8" x14ac:dyDescent="0.25">
      <c r="E2107" s="29"/>
      <c r="F2107" s="27" t="s">
        <v>3098</v>
      </c>
      <c r="G2107" s="24" t="s">
        <v>1014</v>
      </c>
      <c r="H2107" s="25">
        <f t="shared" si="32"/>
        <v>0</v>
      </c>
    </row>
    <row r="2108" spans="5:8" x14ac:dyDescent="0.25">
      <c r="E2108" s="29"/>
      <c r="F2108" s="27" t="s">
        <v>3099</v>
      </c>
      <c r="G2108" s="24" t="s">
        <v>1014</v>
      </c>
      <c r="H2108" s="25">
        <f t="shared" si="32"/>
        <v>0</v>
      </c>
    </row>
    <row r="2109" spans="5:8" x14ac:dyDescent="0.25">
      <c r="E2109" s="29"/>
      <c r="F2109" s="23" t="s">
        <v>3100</v>
      </c>
      <c r="G2109" s="24" t="s">
        <v>1014</v>
      </c>
      <c r="H2109" s="25">
        <f t="shared" si="32"/>
        <v>0</v>
      </c>
    </row>
    <row r="2110" spans="5:8" x14ac:dyDescent="0.25">
      <c r="E2110" s="29"/>
      <c r="F2110" s="23" t="s">
        <v>3101</v>
      </c>
      <c r="G2110" s="24" t="s">
        <v>1014</v>
      </c>
      <c r="H2110" s="25">
        <f t="shared" si="32"/>
        <v>0</v>
      </c>
    </row>
    <row r="2111" spans="5:8" x14ac:dyDescent="0.25">
      <c r="E2111" s="29"/>
      <c r="F2111" s="23" t="s">
        <v>3102</v>
      </c>
      <c r="G2111" s="24" t="s">
        <v>1014</v>
      </c>
      <c r="H2111" s="25">
        <f t="shared" si="32"/>
        <v>0</v>
      </c>
    </row>
    <row r="2112" spans="5:8" x14ac:dyDescent="0.25">
      <c r="E2112" s="29"/>
      <c r="F2112" s="27" t="s">
        <v>3103</v>
      </c>
      <c r="G2112" s="24" t="s">
        <v>1014</v>
      </c>
      <c r="H2112" s="25">
        <f t="shared" si="32"/>
        <v>0</v>
      </c>
    </row>
    <row r="2113" spans="5:8" x14ac:dyDescent="0.25">
      <c r="E2113" s="29"/>
      <c r="F2113" s="23" t="s">
        <v>3104</v>
      </c>
      <c r="G2113" s="24" t="s">
        <v>1014</v>
      </c>
      <c r="H2113" s="25">
        <f t="shared" si="32"/>
        <v>0</v>
      </c>
    </row>
    <row r="2114" spans="5:8" x14ac:dyDescent="0.25">
      <c r="E2114" s="29"/>
      <c r="F2114" s="27" t="s">
        <v>3105</v>
      </c>
      <c r="G2114" s="24" t="s">
        <v>1014</v>
      </c>
      <c r="H2114" s="25">
        <f t="shared" si="32"/>
        <v>0</v>
      </c>
    </row>
    <row r="2115" spans="5:8" x14ac:dyDescent="0.25">
      <c r="E2115" s="29"/>
      <c r="F2115" s="27" t="s">
        <v>3106</v>
      </c>
      <c r="G2115" s="24" t="s">
        <v>1014</v>
      </c>
      <c r="H2115" s="25">
        <f t="shared" si="32"/>
        <v>0</v>
      </c>
    </row>
    <row r="2116" spans="5:8" x14ac:dyDescent="0.25">
      <c r="E2116" s="29"/>
      <c r="F2116" s="37" t="s">
        <v>3107</v>
      </c>
      <c r="G2116" s="24" t="s">
        <v>1014</v>
      </c>
      <c r="H2116" s="25">
        <f t="shared" si="32"/>
        <v>0</v>
      </c>
    </row>
    <row r="2117" spans="5:8" x14ac:dyDescent="0.25">
      <c r="E2117" s="29"/>
      <c r="F2117" s="27" t="s">
        <v>3108</v>
      </c>
      <c r="G2117" s="24" t="s">
        <v>1014</v>
      </c>
      <c r="H2117" s="25">
        <f t="shared" ref="H2117:H2180" si="33">VLOOKUP(G2117,$A$4:$B$28,2,FALSE)</f>
        <v>0</v>
      </c>
    </row>
    <row r="2118" spans="5:8" x14ac:dyDescent="0.25">
      <c r="E2118" s="29"/>
      <c r="F2118" s="23" t="s">
        <v>3109</v>
      </c>
      <c r="G2118" s="24" t="s">
        <v>1014</v>
      </c>
      <c r="H2118" s="25">
        <f t="shared" si="33"/>
        <v>0</v>
      </c>
    </row>
    <row r="2119" spans="5:8" x14ac:dyDescent="0.25">
      <c r="E2119" s="29"/>
      <c r="F2119" s="43" t="s">
        <v>3110</v>
      </c>
      <c r="G2119" s="24" t="s">
        <v>1014</v>
      </c>
      <c r="H2119" s="25">
        <f t="shared" si="33"/>
        <v>0</v>
      </c>
    </row>
    <row r="2120" spans="5:8" x14ac:dyDescent="0.25">
      <c r="E2120" s="29"/>
      <c r="F2120" s="27" t="s">
        <v>3111</v>
      </c>
      <c r="G2120" s="24" t="s">
        <v>1014</v>
      </c>
      <c r="H2120" s="25">
        <f t="shared" si="33"/>
        <v>0</v>
      </c>
    </row>
    <row r="2121" spans="5:8" x14ac:dyDescent="0.25">
      <c r="E2121" s="29"/>
      <c r="F2121" s="27" t="s">
        <v>3112</v>
      </c>
      <c r="G2121" s="24" t="s">
        <v>1014</v>
      </c>
      <c r="H2121" s="25">
        <f t="shared" si="33"/>
        <v>0</v>
      </c>
    </row>
    <row r="2122" spans="5:8" x14ac:dyDescent="0.25">
      <c r="E2122" s="29"/>
      <c r="F2122" s="23" t="s">
        <v>3113</v>
      </c>
      <c r="G2122" s="24" t="s">
        <v>1014</v>
      </c>
      <c r="H2122" s="25">
        <f t="shared" si="33"/>
        <v>0</v>
      </c>
    </row>
    <row r="2123" spans="5:8" x14ac:dyDescent="0.25">
      <c r="E2123" s="29"/>
      <c r="F2123" s="23" t="s">
        <v>3114</v>
      </c>
      <c r="G2123" s="24" t="s">
        <v>1014</v>
      </c>
      <c r="H2123" s="25">
        <f t="shared" si="33"/>
        <v>0</v>
      </c>
    </row>
    <row r="2124" spans="5:8" x14ac:dyDescent="0.25">
      <c r="E2124" s="29"/>
      <c r="F2124" s="23" t="s">
        <v>3115</v>
      </c>
      <c r="G2124" s="24" t="s">
        <v>1014</v>
      </c>
      <c r="H2124" s="25">
        <f t="shared" si="33"/>
        <v>0</v>
      </c>
    </row>
    <row r="2125" spans="5:8" x14ac:dyDescent="0.25">
      <c r="E2125" s="29"/>
      <c r="F2125" s="23" t="s">
        <v>3116</v>
      </c>
      <c r="G2125" s="24" t="s">
        <v>1014</v>
      </c>
      <c r="H2125" s="25">
        <f t="shared" si="33"/>
        <v>0</v>
      </c>
    </row>
    <row r="2126" spans="5:8" x14ac:dyDescent="0.25">
      <c r="E2126" s="29"/>
      <c r="F2126" s="27" t="s">
        <v>3117</v>
      </c>
      <c r="G2126" s="24" t="s">
        <v>1014</v>
      </c>
      <c r="H2126" s="25">
        <f t="shared" si="33"/>
        <v>0</v>
      </c>
    </row>
    <row r="2127" spans="5:8" x14ac:dyDescent="0.25">
      <c r="E2127" s="29"/>
      <c r="F2127" s="23" t="s">
        <v>3118</v>
      </c>
      <c r="G2127" s="24" t="s">
        <v>1014</v>
      </c>
      <c r="H2127" s="25">
        <f t="shared" si="33"/>
        <v>0</v>
      </c>
    </row>
    <row r="2128" spans="5:8" x14ac:dyDescent="0.25">
      <c r="E2128" s="29"/>
      <c r="F2128" s="27" t="s">
        <v>3119</v>
      </c>
      <c r="G2128" s="24" t="s">
        <v>1014</v>
      </c>
      <c r="H2128" s="25">
        <f t="shared" si="33"/>
        <v>0</v>
      </c>
    </row>
    <row r="2129" spans="5:8" x14ac:dyDescent="0.25">
      <c r="E2129" s="29"/>
      <c r="F2129" s="27" t="s">
        <v>3120</v>
      </c>
      <c r="G2129" s="24" t="s">
        <v>1014</v>
      </c>
      <c r="H2129" s="25">
        <f t="shared" si="33"/>
        <v>0</v>
      </c>
    </row>
    <row r="2130" spans="5:8" x14ac:dyDescent="0.25">
      <c r="E2130" s="29"/>
      <c r="F2130" s="23" t="s">
        <v>3121</v>
      </c>
      <c r="G2130" s="24" t="s">
        <v>1014</v>
      </c>
      <c r="H2130" s="25">
        <f t="shared" si="33"/>
        <v>0</v>
      </c>
    </row>
    <row r="2131" spans="5:8" x14ac:dyDescent="0.25">
      <c r="E2131" s="29"/>
      <c r="F2131" s="27" t="s">
        <v>3122</v>
      </c>
      <c r="G2131" s="24" t="s">
        <v>1014</v>
      </c>
      <c r="H2131" s="25">
        <f t="shared" si="33"/>
        <v>0</v>
      </c>
    </row>
    <row r="2132" spans="5:8" x14ac:dyDescent="0.25">
      <c r="E2132" s="29"/>
      <c r="F2132" s="27" t="s">
        <v>3123</v>
      </c>
      <c r="G2132" s="24" t="s">
        <v>1014</v>
      </c>
      <c r="H2132" s="25">
        <f t="shared" si="33"/>
        <v>0</v>
      </c>
    </row>
    <row r="2133" spans="5:8" x14ac:dyDescent="0.25">
      <c r="E2133" s="29"/>
      <c r="F2133" s="23" t="s">
        <v>3124</v>
      </c>
      <c r="G2133" s="24" t="s">
        <v>1014</v>
      </c>
      <c r="H2133" s="25">
        <f t="shared" si="33"/>
        <v>0</v>
      </c>
    </row>
    <row r="2134" spans="5:8" x14ac:dyDescent="0.25">
      <c r="E2134" s="29"/>
      <c r="F2134" s="23" t="s">
        <v>3125</v>
      </c>
      <c r="G2134" s="24" t="s">
        <v>1014</v>
      </c>
      <c r="H2134" s="25">
        <f t="shared" si="33"/>
        <v>0</v>
      </c>
    </row>
    <row r="2135" spans="5:8" x14ac:dyDescent="0.25">
      <c r="E2135" s="29"/>
      <c r="F2135" s="23" t="s">
        <v>3126</v>
      </c>
      <c r="G2135" s="24" t="s">
        <v>1014</v>
      </c>
      <c r="H2135" s="25">
        <f t="shared" si="33"/>
        <v>0</v>
      </c>
    </row>
    <row r="2136" spans="5:8" x14ac:dyDescent="0.25">
      <c r="E2136" s="29"/>
      <c r="F2136" s="23" t="s">
        <v>3127</v>
      </c>
      <c r="G2136" s="24" t="s">
        <v>1014</v>
      </c>
      <c r="H2136" s="25">
        <f t="shared" si="33"/>
        <v>0</v>
      </c>
    </row>
    <row r="2137" spans="5:8" x14ac:dyDescent="0.25">
      <c r="E2137" s="29"/>
      <c r="F2137" s="23" t="s">
        <v>3128</v>
      </c>
      <c r="G2137" s="24" t="s">
        <v>1014</v>
      </c>
      <c r="H2137" s="25">
        <f t="shared" si="33"/>
        <v>0</v>
      </c>
    </row>
    <row r="2138" spans="5:8" x14ac:dyDescent="0.25">
      <c r="E2138" s="29"/>
      <c r="F2138" s="27" t="s">
        <v>3129</v>
      </c>
      <c r="G2138" s="24" t="s">
        <v>1014</v>
      </c>
      <c r="H2138" s="25">
        <f t="shared" si="33"/>
        <v>0</v>
      </c>
    </row>
    <row r="2139" spans="5:8" x14ac:dyDescent="0.25">
      <c r="E2139" s="29"/>
      <c r="F2139" s="23" t="s">
        <v>3130</v>
      </c>
      <c r="G2139" s="24" t="s">
        <v>1014</v>
      </c>
      <c r="H2139" s="25">
        <f t="shared" si="33"/>
        <v>0</v>
      </c>
    </row>
    <row r="2140" spans="5:8" x14ac:dyDescent="0.25">
      <c r="E2140" s="29"/>
      <c r="F2140" s="23" t="s">
        <v>3131</v>
      </c>
      <c r="G2140" s="24" t="s">
        <v>1014</v>
      </c>
      <c r="H2140" s="25">
        <f t="shared" si="33"/>
        <v>0</v>
      </c>
    </row>
    <row r="2141" spans="5:8" x14ac:dyDescent="0.25">
      <c r="E2141" s="29"/>
      <c r="F2141" s="23" t="s">
        <v>3132</v>
      </c>
      <c r="G2141" s="24" t="s">
        <v>1014</v>
      </c>
      <c r="H2141" s="25">
        <f t="shared" si="33"/>
        <v>0</v>
      </c>
    </row>
    <row r="2142" spans="5:8" x14ac:dyDescent="0.25">
      <c r="E2142" s="29"/>
      <c r="F2142" s="23" t="s">
        <v>3133</v>
      </c>
      <c r="G2142" s="24" t="s">
        <v>1014</v>
      </c>
      <c r="H2142" s="25">
        <f t="shared" si="33"/>
        <v>0</v>
      </c>
    </row>
    <row r="2143" spans="5:8" x14ac:dyDescent="0.25">
      <c r="E2143" s="29"/>
      <c r="F2143" s="27" t="s">
        <v>3134</v>
      </c>
      <c r="G2143" s="24" t="s">
        <v>1014</v>
      </c>
      <c r="H2143" s="25">
        <f t="shared" si="33"/>
        <v>0</v>
      </c>
    </row>
    <row r="2144" spans="5:8" x14ac:dyDescent="0.25">
      <c r="E2144" s="29"/>
      <c r="F2144" s="23" t="s">
        <v>3135</v>
      </c>
      <c r="G2144" s="24" t="s">
        <v>1014</v>
      </c>
      <c r="H2144" s="25">
        <f t="shared" si="33"/>
        <v>0</v>
      </c>
    </row>
    <row r="2145" spans="5:8" x14ac:dyDescent="0.25">
      <c r="E2145" s="29"/>
      <c r="F2145" s="23" t="s">
        <v>3136</v>
      </c>
      <c r="G2145" s="24" t="s">
        <v>1014</v>
      </c>
      <c r="H2145" s="25">
        <f t="shared" si="33"/>
        <v>0</v>
      </c>
    </row>
    <row r="2146" spans="5:8" x14ac:dyDescent="0.25">
      <c r="E2146" s="29"/>
      <c r="F2146" s="23" t="s">
        <v>3137</v>
      </c>
      <c r="G2146" s="24" t="s">
        <v>1014</v>
      </c>
      <c r="H2146" s="25">
        <f t="shared" si="33"/>
        <v>0</v>
      </c>
    </row>
    <row r="2147" spans="5:8" x14ac:dyDescent="0.25">
      <c r="E2147" s="29"/>
      <c r="F2147" s="23" t="s">
        <v>3138</v>
      </c>
      <c r="G2147" s="24" t="s">
        <v>1014</v>
      </c>
      <c r="H2147" s="25">
        <f t="shared" si="33"/>
        <v>0</v>
      </c>
    </row>
    <row r="2148" spans="5:8" x14ac:dyDescent="0.25">
      <c r="E2148" s="29"/>
      <c r="F2148" s="23" t="s">
        <v>3139</v>
      </c>
      <c r="G2148" s="24" t="s">
        <v>1014</v>
      </c>
      <c r="H2148" s="25">
        <f t="shared" si="33"/>
        <v>0</v>
      </c>
    </row>
    <row r="2149" spans="5:8" x14ac:dyDescent="0.25">
      <c r="E2149" s="29"/>
      <c r="F2149" s="23" t="s">
        <v>3140</v>
      </c>
      <c r="G2149" s="24" t="s">
        <v>1014</v>
      </c>
      <c r="H2149" s="25">
        <f t="shared" si="33"/>
        <v>0</v>
      </c>
    </row>
    <row r="2150" spans="5:8" x14ac:dyDescent="0.25">
      <c r="E2150" s="29"/>
      <c r="F2150" s="23" t="s">
        <v>3141</v>
      </c>
      <c r="G2150" s="24" t="s">
        <v>1014</v>
      </c>
      <c r="H2150" s="25">
        <f t="shared" si="33"/>
        <v>0</v>
      </c>
    </row>
    <row r="2151" spans="5:8" x14ac:dyDescent="0.25">
      <c r="E2151" s="29"/>
      <c r="F2151" s="27" t="s">
        <v>3142</v>
      </c>
      <c r="G2151" s="24" t="s">
        <v>1014</v>
      </c>
      <c r="H2151" s="25">
        <f t="shared" si="33"/>
        <v>0</v>
      </c>
    </row>
    <row r="2152" spans="5:8" x14ac:dyDescent="0.25">
      <c r="E2152" s="29"/>
      <c r="F2152" s="27" t="s">
        <v>3143</v>
      </c>
      <c r="G2152" s="24" t="s">
        <v>1014</v>
      </c>
      <c r="H2152" s="25">
        <f t="shared" si="33"/>
        <v>0</v>
      </c>
    </row>
    <row r="2153" spans="5:8" x14ac:dyDescent="0.25">
      <c r="E2153" s="29"/>
      <c r="F2153" s="27" t="s">
        <v>3144</v>
      </c>
      <c r="G2153" s="24" t="s">
        <v>1014</v>
      </c>
      <c r="H2153" s="25">
        <f t="shared" si="33"/>
        <v>0</v>
      </c>
    </row>
    <row r="2154" spans="5:8" x14ac:dyDescent="0.25">
      <c r="E2154" s="29"/>
      <c r="F2154" s="27" t="s">
        <v>3145</v>
      </c>
      <c r="G2154" s="24" t="s">
        <v>1014</v>
      </c>
      <c r="H2154" s="25">
        <f t="shared" si="33"/>
        <v>0</v>
      </c>
    </row>
    <row r="2155" spans="5:8" x14ac:dyDescent="0.25">
      <c r="E2155" s="29"/>
      <c r="F2155" s="23" t="s">
        <v>3146</v>
      </c>
      <c r="G2155" s="24" t="s">
        <v>1014</v>
      </c>
      <c r="H2155" s="25">
        <f t="shared" si="33"/>
        <v>0</v>
      </c>
    </row>
    <row r="2156" spans="5:8" x14ac:dyDescent="0.25">
      <c r="E2156" s="29"/>
      <c r="F2156" s="27" t="s">
        <v>3147</v>
      </c>
      <c r="G2156" s="24" t="s">
        <v>1014</v>
      </c>
      <c r="H2156" s="25">
        <f t="shared" si="33"/>
        <v>0</v>
      </c>
    </row>
    <row r="2157" spans="5:8" x14ac:dyDescent="0.25">
      <c r="E2157" s="29"/>
      <c r="F2157" s="23" t="s">
        <v>3148</v>
      </c>
      <c r="G2157" s="24" t="s">
        <v>1014</v>
      </c>
      <c r="H2157" s="25">
        <f t="shared" si="33"/>
        <v>0</v>
      </c>
    </row>
    <row r="2158" spans="5:8" x14ac:dyDescent="0.25">
      <c r="E2158" s="29"/>
      <c r="F2158" s="23" t="s">
        <v>3149</v>
      </c>
      <c r="G2158" s="24" t="s">
        <v>1014</v>
      </c>
      <c r="H2158" s="25">
        <f t="shared" si="33"/>
        <v>0</v>
      </c>
    </row>
    <row r="2159" spans="5:8" x14ac:dyDescent="0.25">
      <c r="E2159" s="29"/>
      <c r="F2159" s="43" t="s">
        <v>3150</v>
      </c>
      <c r="G2159" s="24" t="s">
        <v>1366</v>
      </c>
      <c r="H2159" s="25">
        <f t="shared" si="33"/>
        <v>1</v>
      </c>
    </row>
    <row r="2160" spans="5:8" x14ac:dyDescent="0.25">
      <c r="E2160" s="29"/>
      <c r="F2160" s="23" t="s">
        <v>3151</v>
      </c>
      <c r="G2160" s="24" t="s">
        <v>1014</v>
      </c>
      <c r="H2160" s="25">
        <f t="shared" si="33"/>
        <v>0</v>
      </c>
    </row>
    <row r="2161" spans="5:8" x14ac:dyDescent="0.25">
      <c r="E2161" s="29"/>
      <c r="F2161" s="23" t="s">
        <v>3152</v>
      </c>
      <c r="G2161" s="24" t="s">
        <v>1014</v>
      </c>
      <c r="H2161" s="25">
        <f t="shared" si="33"/>
        <v>0</v>
      </c>
    </row>
    <row r="2162" spans="5:8" x14ac:dyDescent="0.25">
      <c r="E2162" s="29"/>
      <c r="F2162" s="27" t="s">
        <v>3153</v>
      </c>
      <c r="G2162" s="24" t="s">
        <v>1014</v>
      </c>
      <c r="H2162" s="25">
        <f t="shared" si="33"/>
        <v>0</v>
      </c>
    </row>
    <row r="2163" spans="5:8" x14ac:dyDescent="0.25">
      <c r="E2163" s="29"/>
      <c r="F2163" s="23" t="s">
        <v>3154</v>
      </c>
      <c r="G2163" s="24" t="s">
        <v>1014</v>
      </c>
      <c r="H2163" s="25">
        <f t="shared" si="33"/>
        <v>0</v>
      </c>
    </row>
    <row r="2164" spans="5:8" x14ac:dyDescent="0.25">
      <c r="E2164" s="29"/>
      <c r="F2164" s="23" t="s">
        <v>3155</v>
      </c>
      <c r="G2164" s="24" t="s">
        <v>1014</v>
      </c>
      <c r="H2164" s="25">
        <f t="shared" si="33"/>
        <v>0</v>
      </c>
    </row>
    <row r="2165" spans="5:8" x14ac:dyDescent="0.25">
      <c r="E2165" s="29"/>
      <c r="F2165" s="23" t="s">
        <v>3156</v>
      </c>
      <c r="G2165" s="24" t="s">
        <v>1014</v>
      </c>
      <c r="H2165" s="25">
        <f t="shared" si="33"/>
        <v>0</v>
      </c>
    </row>
    <row r="2166" spans="5:8" x14ac:dyDescent="0.25">
      <c r="E2166" s="29"/>
      <c r="F2166" s="23" t="s">
        <v>3157</v>
      </c>
      <c r="G2166" s="24" t="s">
        <v>1014</v>
      </c>
      <c r="H2166" s="25">
        <f t="shared" si="33"/>
        <v>0</v>
      </c>
    </row>
    <row r="2167" spans="5:8" x14ac:dyDescent="0.25">
      <c r="E2167" s="29"/>
      <c r="F2167" s="23" t="s">
        <v>3158</v>
      </c>
      <c r="G2167" s="24" t="s">
        <v>1014</v>
      </c>
      <c r="H2167" s="25">
        <f t="shared" si="33"/>
        <v>0</v>
      </c>
    </row>
    <row r="2168" spans="5:8" x14ac:dyDescent="0.25">
      <c r="E2168" s="29"/>
      <c r="F2168" s="23" t="s">
        <v>3159</v>
      </c>
      <c r="G2168" s="24" t="s">
        <v>1014</v>
      </c>
      <c r="H2168" s="25">
        <f t="shared" si="33"/>
        <v>0</v>
      </c>
    </row>
    <row r="2169" spans="5:8" x14ac:dyDescent="0.25">
      <c r="E2169" s="29"/>
      <c r="F2169" s="23" t="s">
        <v>3160</v>
      </c>
      <c r="G2169" s="24" t="s">
        <v>1014</v>
      </c>
      <c r="H2169" s="25">
        <f t="shared" si="33"/>
        <v>0</v>
      </c>
    </row>
    <row r="2170" spans="5:8" x14ac:dyDescent="0.25">
      <c r="E2170" s="29"/>
      <c r="F2170" s="23" t="s">
        <v>3161</v>
      </c>
      <c r="G2170" s="24" t="s">
        <v>1014</v>
      </c>
      <c r="H2170" s="25">
        <f t="shared" si="33"/>
        <v>0</v>
      </c>
    </row>
    <row r="2171" spans="5:8" x14ac:dyDescent="0.25">
      <c r="E2171" s="29"/>
      <c r="F2171" s="23" t="s">
        <v>3162</v>
      </c>
      <c r="G2171" s="24" t="s">
        <v>1014</v>
      </c>
      <c r="H2171" s="25">
        <f t="shared" si="33"/>
        <v>0</v>
      </c>
    </row>
    <row r="2172" spans="5:8" x14ac:dyDescent="0.25">
      <c r="E2172" s="29"/>
      <c r="F2172" s="23" t="s">
        <v>3163</v>
      </c>
      <c r="G2172" s="24" t="s">
        <v>1014</v>
      </c>
      <c r="H2172" s="25">
        <f t="shared" si="33"/>
        <v>0</v>
      </c>
    </row>
    <row r="2173" spans="5:8" x14ac:dyDescent="0.25">
      <c r="E2173" s="29"/>
      <c r="F2173" s="23" t="s">
        <v>3164</v>
      </c>
      <c r="G2173" s="24" t="s">
        <v>1014</v>
      </c>
      <c r="H2173" s="25">
        <f t="shared" si="33"/>
        <v>0</v>
      </c>
    </row>
    <row r="2174" spans="5:8" x14ac:dyDescent="0.25">
      <c r="E2174" s="29"/>
      <c r="F2174" s="23" t="s">
        <v>3165</v>
      </c>
      <c r="G2174" s="24" t="s">
        <v>1014</v>
      </c>
      <c r="H2174" s="25">
        <f t="shared" si="33"/>
        <v>0</v>
      </c>
    </row>
    <row r="2175" spans="5:8" x14ac:dyDescent="0.25">
      <c r="E2175" s="29"/>
      <c r="F2175" s="27" t="s">
        <v>3166</v>
      </c>
      <c r="G2175" s="24" t="s">
        <v>1014</v>
      </c>
      <c r="H2175" s="25">
        <f t="shared" si="33"/>
        <v>0</v>
      </c>
    </row>
    <row r="2176" spans="5:8" x14ac:dyDescent="0.25">
      <c r="E2176" s="29"/>
      <c r="F2176" s="23" t="s">
        <v>3167</v>
      </c>
      <c r="G2176" s="24" t="s">
        <v>1014</v>
      </c>
      <c r="H2176" s="25">
        <f t="shared" si="33"/>
        <v>0</v>
      </c>
    </row>
    <row r="2177" spans="5:8" x14ac:dyDescent="0.25">
      <c r="E2177" s="29"/>
      <c r="F2177" s="23" t="s">
        <v>3168</v>
      </c>
      <c r="G2177" s="24" t="s">
        <v>1014</v>
      </c>
      <c r="H2177" s="25">
        <f t="shared" si="33"/>
        <v>0</v>
      </c>
    </row>
    <row r="2178" spans="5:8" x14ac:dyDescent="0.25">
      <c r="E2178" s="29"/>
      <c r="F2178" s="23" t="s">
        <v>3169</v>
      </c>
      <c r="G2178" s="24" t="s">
        <v>1014</v>
      </c>
      <c r="H2178" s="25">
        <f t="shared" si="33"/>
        <v>0</v>
      </c>
    </row>
    <row r="2179" spans="5:8" x14ac:dyDescent="0.25">
      <c r="E2179" s="29"/>
      <c r="F2179" s="27" t="s">
        <v>3170</v>
      </c>
      <c r="G2179" s="24" t="s">
        <v>1014</v>
      </c>
      <c r="H2179" s="25">
        <f t="shared" si="33"/>
        <v>0</v>
      </c>
    </row>
    <row r="2180" spans="5:8" x14ac:dyDescent="0.25">
      <c r="E2180" s="29"/>
      <c r="F2180" s="23" t="s">
        <v>3171</v>
      </c>
      <c r="G2180" s="24" t="s">
        <v>1014</v>
      </c>
      <c r="H2180" s="25">
        <f t="shared" si="33"/>
        <v>0</v>
      </c>
    </row>
    <row r="2181" spans="5:8" x14ac:dyDescent="0.25">
      <c r="E2181" s="29"/>
      <c r="F2181" s="23" t="s">
        <v>3172</v>
      </c>
      <c r="G2181" s="24" t="s">
        <v>1014</v>
      </c>
      <c r="H2181" s="25">
        <f t="shared" ref="H2181:H2244" si="34">VLOOKUP(G2181,$A$4:$B$28,2,FALSE)</f>
        <v>0</v>
      </c>
    </row>
    <row r="2182" spans="5:8" x14ac:dyDescent="0.25">
      <c r="E2182" s="29"/>
      <c r="F2182" s="27" t="s">
        <v>3173</v>
      </c>
      <c r="G2182" s="24" t="s">
        <v>1014</v>
      </c>
      <c r="H2182" s="25">
        <f t="shared" si="34"/>
        <v>0</v>
      </c>
    </row>
    <row r="2183" spans="5:8" x14ac:dyDescent="0.25">
      <c r="E2183" s="29"/>
      <c r="F2183" s="27" t="s">
        <v>3174</v>
      </c>
      <c r="G2183" s="24" t="s">
        <v>1014</v>
      </c>
      <c r="H2183" s="25">
        <f t="shared" si="34"/>
        <v>0</v>
      </c>
    </row>
    <row r="2184" spans="5:8" x14ac:dyDescent="0.25">
      <c r="E2184" s="29"/>
      <c r="F2184" s="23" t="s">
        <v>3175</v>
      </c>
      <c r="G2184" s="24" t="s">
        <v>1014</v>
      </c>
      <c r="H2184" s="25">
        <f t="shared" si="34"/>
        <v>0</v>
      </c>
    </row>
    <row r="2185" spans="5:8" x14ac:dyDescent="0.25">
      <c r="E2185" s="29"/>
      <c r="F2185" s="27" t="s">
        <v>3176</v>
      </c>
      <c r="G2185" s="24" t="s">
        <v>1014</v>
      </c>
      <c r="H2185" s="25">
        <f t="shared" si="34"/>
        <v>0</v>
      </c>
    </row>
    <row r="2186" spans="5:8" x14ac:dyDescent="0.25">
      <c r="E2186" s="29"/>
      <c r="F2186" s="23" t="s">
        <v>3177</v>
      </c>
      <c r="G2186" s="24" t="s">
        <v>1014</v>
      </c>
      <c r="H2186" s="25">
        <f t="shared" si="34"/>
        <v>0</v>
      </c>
    </row>
    <row r="2187" spans="5:8" x14ac:dyDescent="0.25">
      <c r="E2187" s="29"/>
      <c r="F2187" s="27" t="s">
        <v>3178</v>
      </c>
      <c r="G2187" s="24" t="s">
        <v>1014</v>
      </c>
      <c r="H2187" s="25">
        <f t="shared" si="34"/>
        <v>0</v>
      </c>
    </row>
    <row r="2188" spans="5:8" x14ac:dyDescent="0.25">
      <c r="E2188" s="29"/>
      <c r="F2188" s="23" t="s">
        <v>3179</v>
      </c>
      <c r="G2188" s="24" t="s">
        <v>1014</v>
      </c>
      <c r="H2188" s="25">
        <f t="shared" si="34"/>
        <v>0</v>
      </c>
    </row>
    <row r="2189" spans="5:8" x14ac:dyDescent="0.25">
      <c r="E2189" s="29"/>
      <c r="F2189" s="27" t="s">
        <v>3180</v>
      </c>
      <c r="G2189" s="24" t="s">
        <v>1014</v>
      </c>
      <c r="H2189" s="25">
        <f t="shared" si="34"/>
        <v>0</v>
      </c>
    </row>
    <row r="2190" spans="5:8" x14ac:dyDescent="0.25">
      <c r="E2190" s="29"/>
      <c r="F2190" s="23" t="s">
        <v>3181</v>
      </c>
      <c r="G2190" s="24" t="s">
        <v>1014</v>
      </c>
      <c r="H2190" s="25">
        <f t="shared" si="34"/>
        <v>0</v>
      </c>
    </row>
    <row r="2191" spans="5:8" x14ac:dyDescent="0.25">
      <c r="E2191" s="29"/>
      <c r="F2191" s="27" t="s">
        <v>3182</v>
      </c>
      <c r="G2191" s="24" t="s">
        <v>1014</v>
      </c>
      <c r="H2191" s="25">
        <f t="shared" si="34"/>
        <v>0</v>
      </c>
    </row>
    <row r="2192" spans="5:8" x14ac:dyDescent="0.25">
      <c r="E2192" s="29"/>
      <c r="F2192" s="23" t="s">
        <v>3183</v>
      </c>
      <c r="G2192" s="24" t="s">
        <v>1014</v>
      </c>
      <c r="H2192" s="25">
        <f t="shared" si="34"/>
        <v>0</v>
      </c>
    </row>
    <row r="2193" spans="5:8" x14ac:dyDescent="0.25">
      <c r="E2193" s="29"/>
      <c r="F2193" s="23" t="s">
        <v>3184</v>
      </c>
      <c r="G2193" s="24" t="s">
        <v>1014</v>
      </c>
      <c r="H2193" s="25">
        <f t="shared" si="34"/>
        <v>0</v>
      </c>
    </row>
    <row r="2194" spans="5:8" x14ac:dyDescent="0.25">
      <c r="E2194" s="29"/>
      <c r="F2194" s="23" t="s">
        <v>3185</v>
      </c>
      <c r="G2194" s="24" t="s">
        <v>1014</v>
      </c>
      <c r="H2194" s="25">
        <f t="shared" si="34"/>
        <v>0</v>
      </c>
    </row>
    <row r="2195" spans="5:8" x14ac:dyDescent="0.25">
      <c r="E2195" s="29"/>
      <c r="F2195" s="23" t="s">
        <v>3186</v>
      </c>
      <c r="G2195" s="24" t="s">
        <v>1014</v>
      </c>
      <c r="H2195" s="25">
        <f t="shared" si="34"/>
        <v>0</v>
      </c>
    </row>
    <row r="2196" spans="5:8" x14ac:dyDescent="0.25">
      <c r="E2196" s="29"/>
      <c r="F2196" s="27" t="s">
        <v>3187</v>
      </c>
      <c r="G2196" s="24" t="s">
        <v>1014</v>
      </c>
      <c r="H2196" s="25">
        <f t="shared" si="34"/>
        <v>0</v>
      </c>
    </row>
    <row r="2197" spans="5:8" x14ac:dyDescent="0.25">
      <c r="E2197" s="29"/>
      <c r="F2197" s="23" t="s">
        <v>3188</v>
      </c>
      <c r="G2197" s="24" t="s">
        <v>1014</v>
      </c>
      <c r="H2197" s="25">
        <f t="shared" si="34"/>
        <v>0</v>
      </c>
    </row>
    <row r="2198" spans="5:8" x14ac:dyDescent="0.25">
      <c r="E2198" s="29"/>
      <c r="F2198" s="23" t="s">
        <v>3189</v>
      </c>
      <c r="G2198" s="24" t="s">
        <v>1014</v>
      </c>
      <c r="H2198" s="25">
        <f t="shared" si="34"/>
        <v>0</v>
      </c>
    </row>
    <row r="2199" spans="5:8" x14ac:dyDescent="0.25">
      <c r="E2199" s="29"/>
      <c r="F2199" s="23" t="s">
        <v>3190</v>
      </c>
      <c r="G2199" s="24" t="s">
        <v>1014</v>
      </c>
      <c r="H2199" s="25">
        <f t="shared" si="34"/>
        <v>0</v>
      </c>
    </row>
    <row r="2200" spans="5:8" x14ac:dyDescent="0.25">
      <c r="E2200" s="29"/>
      <c r="F2200" s="27" t="s">
        <v>3191</v>
      </c>
      <c r="G2200" s="24" t="s">
        <v>1014</v>
      </c>
      <c r="H2200" s="25">
        <f t="shared" si="34"/>
        <v>0</v>
      </c>
    </row>
    <row r="2201" spans="5:8" x14ac:dyDescent="0.25">
      <c r="E2201" s="29"/>
      <c r="F2201" s="23" t="s">
        <v>3192</v>
      </c>
      <c r="G2201" s="24" t="s">
        <v>1014</v>
      </c>
      <c r="H2201" s="25">
        <f t="shared" si="34"/>
        <v>0</v>
      </c>
    </row>
    <row r="2202" spans="5:8" x14ac:dyDescent="0.25">
      <c r="E2202" s="29"/>
      <c r="F2202" s="23" t="s">
        <v>3193</v>
      </c>
      <c r="G2202" s="24" t="s">
        <v>1014</v>
      </c>
      <c r="H2202" s="25">
        <f t="shared" si="34"/>
        <v>0</v>
      </c>
    </row>
    <row r="2203" spans="5:8" x14ac:dyDescent="0.25">
      <c r="E2203" s="29"/>
      <c r="F2203" s="37" t="s">
        <v>3194</v>
      </c>
      <c r="G2203" s="24" t="s">
        <v>1014</v>
      </c>
      <c r="H2203" s="25">
        <f t="shared" si="34"/>
        <v>0</v>
      </c>
    </row>
    <row r="2204" spans="5:8" x14ac:dyDescent="0.25">
      <c r="E2204" s="29"/>
      <c r="F2204" s="27" t="s">
        <v>3195</v>
      </c>
      <c r="G2204" s="24" t="s">
        <v>1014</v>
      </c>
      <c r="H2204" s="25">
        <f t="shared" si="34"/>
        <v>0</v>
      </c>
    </row>
    <row r="2205" spans="5:8" x14ac:dyDescent="0.25">
      <c r="E2205" s="29"/>
      <c r="F2205" s="27" t="s">
        <v>3196</v>
      </c>
      <c r="G2205" s="24" t="s">
        <v>1014</v>
      </c>
      <c r="H2205" s="25">
        <f t="shared" si="34"/>
        <v>0</v>
      </c>
    </row>
    <row r="2206" spans="5:8" x14ac:dyDescent="0.25">
      <c r="E2206" s="29"/>
      <c r="F2206" s="23" t="s">
        <v>3197</v>
      </c>
      <c r="G2206" s="24" t="s">
        <v>1014</v>
      </c>
      <c r="H2206" s="25">
        <f t="shared" si="34"/>
        <v>0</v>
      </c>
    </row>
    <row r="2207" spans="5:8" x14ac:dyDescent="0.25">
      <c r="E2207" s="29"/>
      <c r="F2207" s="27" t="s">
        <v>3198</v>
      </c>
      <c r="G2207" s="24" t="s">
        <v>1014</v>
      </c>
      <c r="H2207" s="25">
        <f t="shared" si="34"/>
        <v>0</v>
      </c>
    </row>
    <row r="2208" spans="5:8" x14ac:dyDescent="0.25">
      <c r="E2208" s="29"/>
      <c r="F2208" s="23" t="s">
        <v>3199</v>
      </c>
      <c r="G2208" s="24" t="s">
        <v>1014</v>
      </c>
      <c r="H2208" s="25">
        <f t="shared" si="34"/>
        <v>0</v>
      </c>
    </row>
    <row r="2209" spans="5:8" x14ac:dyDescent="0.25">
      <c r="E2209" s="29"/>
      <c r="F2209" s="27" t="s">
        <v>3200</v>
      </c>
      <c r="G2209" s="24" t="s">
        <v>1014</v>
      </c>
      <c r="H2209" s="25">
        <f t="shared" si="34"/>
        <v>0</v>
      </c>
    </row>
    <row r="2210" spans="5:8" x14ac:dyDescent="0.25">
      <c r="E2210" s="29"/>
      <c r="F2210" s="23" t="s">
        <v>3201</v>
      </c>
      <c r="G2210" s="24" t="s">
        <v>1014</v>
      </c>
      <c r="H2210" s="25">
        <f t="shared" si="34"/>
        <v>0</v>
      </c>
    </row>
    <row r="2211" spans="5:8" x14ac:dyDescent="0.25">
      <c r="E2211" s="29"/>
      <c r="F2211" s="23" t="s">
        <v>3202</v>
      </c>
      <c r="G2211" s="24" t="s">
        <v>1014</v>
      </c>
      <c r="H2211" s="25">
        <f t="shared" si="34"/>
        <v>0</v>
      </c>
    </row>
    <row r="2212" spans="5:8" x14ac:dyDescent="0.25">
      <c r="E2212" s="29"/>
      <c r="F2212" s="27" t="s">
        <v>3203</v>
      </c>
      <c r="G2212" s="24" t="s">
        <v>1014</v>
      </c>
      <c r="H2212" s="25">
        <f t="shared" si="34"/>
        <v>0</v>
      </c>
    </row>
    <row r="2213" spans="5:8" x14ac:dyDescent="0.25">
      <c r="E2213" s="29"/>
      <c r="F2213" s="27" t="s">
        <v>3204</v>
      </c>
      <c r="G2213" s="24" t="s">
        <v>1014</v>
      </c>
      <c r="H2213" s="25">
        <f t="shared" si="34"/>
        <v>0</v>
      </c>
    </row>
    <row r="2214" spans="5:8" x14ac:dyDescent="0.25">
      <c r="E2214" s="29"/>
      <c r="F2214" s="23" t="s">
        <v>3205</v>
      </c>
      <c r="G2214" s="24" t="s">
        <v>1014</v>
      </c>
      <c r="H2214" s="25">
        <f t="shared" si="34"/>
        <v>0</v>
      </c>
    </row>
    <row r="2215" spans="5:8" x14ac:dyDescent="0.25">
      <c r="E2215" s="29"/>
      <c r="F2215" s="23" t="s">
        <v>3206</v>
      </c>
      <c r="G2215" s="24" t="s">
        <v>1014</v>
      </c>
      <c r="H2215" s="25">
        <f t="shared" si="34"/>
        <v>0</v>
      </c>
    </row>
    <row r="2216" spans="5:8" x14ac:dyDescent="0.25">
      <c r="E2216" s="29"/>
      <c r="F2216" s="23" t="s">
        <v>3207</v>
      </c>
      <c r="G2216" s="24" t="s">
        <v>1014</v>
      </c>
      <c r="H2216" s="25">
        <f t="shared" si="34"/>
        <v>0</v>
      </c>
    </row>
    <row r="2217" spans="5:8" x14ac:dyDescent="0.25">
      <c r="E2217" s="29"/>
      <c r="F2217" s="27" t="s">
        <v>3208</v>
      </c>
      <c r="G2217" s="24" t="s">
        <v>1014</v>
      </c>
      <c r="H2217" s="25">
        <f t="shared" si="34"/>
        <v>0</v>
      </c>
    </row>
    <row r="2218" spans="5:8" x14ac:dyDescent="0.25">
      <c r="E2218" s="29"/>
      <c r="F2218" s="23" t="s">
        <v>3209</v>
      </c>
      <c r="G2218" s="24" t="s">
        <v>1014</v>
      </c>
      <c r="H2218" s="25">
        <f t="shared" si="34"/>
        <v>0</v>
      </c>
    </row>
    <row r="2219" spans="5:8" x14ac:dyDescent="0.25">
      <c r="E2219" s="29"/>
      <c r="F2219" s="23" t="s">
        <v>3210</v>
      </c>
      <c r="G2219" s="24" t="s">
        <v>1014</v>
      </c>
      <c r="H2219" s="25">
        <f t="shared" si="34"/>
        <v>0</v>
      </c>
    </row>
    <row r="2220" spans="5:8" x14ac:dyDescent="0.25">
      <c r="E2220" s="29"/>
      <c r="F2220" s="23" t="s">
        <v>3211</v>
      </c>
      <c r="G2220" s="24" t="s">
        <v>1014</v>
      </c>
      <c r="H2220" s="25">
        <f t="shared" si="34"/>
        <v>0</v>
      </c>
    </row>
    <row r="2221" spans="5:8" x14ac:dyDescent="0.25">
      <c r="E2221" s="29"/>
      <c r="F2221" s="23" t="s">
        <v>3212</v>
      </c>
      <c r="G2221" s="24" t="s">
        <v>1014</v>
      </c>
      <c r="H2221" s="25">
        <f t="shared" si="34"/>
        <v>0</v>
      </c>
    </row>
    <row r="2222" spans="5:8" x14ac:dyDescent="0.25">
      <c r="E2222" s="29"/>
      <c r="F2222" s="27" t="s">
        <v>3213</v>
      </c>
      <c r="G2222" s="24" t="s">
        <v>1014</v>
      </c>
      <c r="H2222" s="25">
        <f t="shared" si="34"/>
        <v>0</v>
      </c>
    </row>
    <row r="2223" spans="5:8" x14ac:dyDescent="0.25">
      <c r="E2223" s="29"/>
      <c r="F2223" s="23" t="s">
        <v>3214</v>
      </c>
      <c r="G2223" s="24" t="s">
        <v>1014</v>
      </c>
      <c r="H2223" s="25">
        <f t="shared" si="34"/>
        <v>0</v>
      </c>
    </row>
    <row r="2224" spans="5:8" x14ac:dyDescent="0.25">
      <c r="E2224" s="29"/>
      <c r="F2224" s="23" t="s">
        <v>3215</v>
      </c>
      <c r="G2224" s="24" t="s">
        <v>1014</v>
      </c>
      <c r="H2224" s="25">
        <f t="shared" si="34"/>
        <v>0</v>
      </c>
    </row>
    <row r="2225" spans="5:8" x14ac:dyDescent="0.25">
      <c r="E2225" s="29"/>
      <c r="F2225" s="23" t="s">
        <v>3216</v>
      </c>
      <c r="G2225" s="24" t="s">
        <v>1014</v>
      </c>
      <c r="H2225" s="25">
        <f t="shared" si="34"/>
        <v>0</v>
      </c>
    </row>
    <row r="2226" spans="5:8" x14ac:dyDescent="0.25">
      <c r="E2226" s="29"/>
      <c r="F2226" s="27" t="s">
        <v>3217</v>
      </c>
      <c r="G2226" s="24" t="s">
        <v>1014</v>
      </c>
      <c r="H2226" s="25">
        <f t="shared" si="34"/>
        <v>0</v>
      </c>
    </row>
    <row r="2227" spans="5:8" x14ac:dyDescent="0.25">
      <c r="E2227" s="29"/>
      <c r="F2227" s="27" t="s">
        <v>3218</v>
      </c>
      <c r="G2227" s="24" t="s">
        <v>1014</v>
      </c>
      <c r="H2227" s="25">
        <f t="shared" si="34"/>
        <v>0</v>
      </c>
    </row>
    <row r="2228" spans="5:8" x14ac:dyDescent="0.25">
      <c r="E2228" s="29"/>
      <c r="F2228" s="27" t="s">
        <v>3219</v>
      </c>
      <c r="G2228" s="24" t="s">
        <v>1014</v>
      </c>
      <c r="H2228" s="25">
        <f t="shared" si="34"/>
        <v>0</v>
      </c>
    </row>
    <row r="2229" spans="5:8" x14ac:dyDescent="0.25">
      <c r="E2229" s="29"/>
      <c r="F2229" s="27" t="s">
        <v>3220</v>
      </c>
      <c r="G2229" s="24" t="s">
        <v>1014</v>
      </c>
      <c r="H2229" s="25">
        <f t="shared" si="34"/>
        <v>0</v>
      </c>
    </row>
    <row r="2230" spans="5:8" x14ac:dyDescent="0.25">
      <c r="E2230" s="29"/>
      <c r="F2230" s="27" t="s">
        <v>3221</v>
      </c>
      <c r="G2230" s="24" t="s">
        <v>1014</v>
      </c>
      <c r="H2230" s="25">
        <f t="shared" si="34"/>
        <v>0</v>
      </c>
    </row>
    <row r="2231" spans="5:8" x14ac:dyDescent="0.25">
      <c r="E2231" s="29"/>
      <c r="F2231" s="42" t="s">
        <v>3222</v>
      </c>
      <c r="G2231" s="24" t="s">
        <v>1014</v>
      </c>
      <c r="H2231" s="25">
        <f t="shared" si="34"/>
        <v>0</v>
      </c>
    </row>
    <row r="2232" spans="5:8" x14ac:dyDescent="0.25">
      <c r="E2232" s="29"/>
      <c r="F2232" s="27" t="s">
        <v>3223</v>
      </c>
      <c r="G2232" s="24" t="s">
        <v>1014</v>
      </c>
      <c r="H2232" s="25">
        <f t="shared" si="34"/>
        <v>0</v>
      </c>
    </row>
    <row r="2233" spans="5:8" x14ac:dyDescent="0.25">
      <c r="E2233" s="29"/>
      <c r="F2233" s="23" t="s">
        <v>3224</v>
      </c>
      <c r="G2233" s="24" t="s">
        <v>1014</v>
      </c>
      <c r="H2233" s="25">
        <f t="shared" si="34"/>
        <v>0</v>
      </c>
    </row>
    <row r="2234" spans="5:8" x14ac:dyDescent="0.25">
      <c r="E2234" s="29"/>
      <c r="F2234" s="23" t="s">
        <v>3225</v>
      </c>
      <c r="G2234" s="24" t="s">
        <v>1014</v>
      </c>
      <c r="H2234" s="25">
        <f t="shared" si="34"/>
        <v>0</v>
      </c>
    </row>
    <row r="2235" spans="5:8" x14ac:dyDescent="0.25">
      <c r="E2235" s="29"/>
      <c r="F2235" s="23" t="s">
        <v>3226</v>
      </c>
      <c r="G2235" s="24" t="s">
        <v>1014</v>
      </c>
      <c r="H2235" s="25">
        <f t="shared" si="34"/>
        <v>0</v>
      </c>
    </row>
    <row r="2236" spans="5:8" x14ac:dyDescent="0.25">
      <c r="E2236" s="29"/>
      <c r="F2236" s="27" t="s">
        <v>3227</v>
      </c>
      <c r="G2236" s="24" t="s">
        <v>1014</v>
      </c>
      <c r="H2236" s="25">
        <f t="shared" si="34"/>
        <v>0</v>
      </c>
    </row>
    <row r="2237" spans="5:8" x14ac:dyDescent="0.25">
      <c r="E2237" s="29"/>
      <c r="F2237" s="23" t="s">
        <v>3228</v>
      </c>
      <c r="G2237" s="24" t="s">
        <v>1014</v>
      </c>
      <c r="H2237" s="25">
        <f t="shared" si="34"/>
        <v>0</v>
      </c>
    </row>
    <row r="2238" spans="5:8" x14ac:dyDescent="0.25">
      <c r="E2238" s="29"/>
      <c r="F2238" s="23" t="s">
        <v>3229</v>
      </c>
      <c r="G2238" s="24" t="s">
        <v>1014</v>
      </c>
      <c r="H2238" s="25">
        <f t="shared" si="34"/>
        <v>0</v>
      </c>
    </row>
    <row r="2239" spans="5:8" x14ac:dyDescent="0.25">
      <c r="E2239" s="29"/>
      <c r="F2239" s="27" t="s">
        <v>3230</v>
      </c>
      <c r="G2239" s="24" t="s">
        <v>1014</v>
      </c>
      <c r="H2239" s="25">
        <f t="shared" si="34"/>
        <v>0</v>
      </c>
    </row>
    <row r="2240" spans="5:8" x14ac:dyDescent="0.25">
      <c r="E2240" s="29"/>
      <c r="F2240" s="27" t="s">
        <v>3231</v>
      </c>
      <c r="G2240" s="24" t="s">
        <v>1014</v>
      </c>
      <c r="H2240" s="25">
        <f t="shared" si="34"/>
        <v>0</v>
      </c>
    </row>
    <row r="2241" spans="5:8" x14ac:dyDescent="0.25">
      <c r="E2241" s="29"/>
      <c r="F2241" s="23" t="s">
        <v>3232</v>
      </c>
      <c r="G2241" s="24" t="s">
        <v>1014</v>
      </c>
      <c r="H2241" s="25">
        <f t="shared" si="34"/>
        <v>0</v>
      </c>
    </row>
    <row r="2242" spans="5:8" x14ac:dyDescent="0.25">
      <c r="E2242" s="29"/>
      <c r="F2242" s="27" t="s">
        <v>3233</v>
      </c>
      <c r="G2242" s="24" t="s">
        <v>1014</v>
      </c>
      <c r="H2242" s="25">
        <f t="shared" si="34"/>
        <v>0</v>
      </c>
    </row>
    <row r="2243" spans="5:8" x14ac:dyDescent="0.25">
      <c r="E2243" s="29"/>
      <c r="F2243" s="27" t="s">
        <v>3234</v>
      </c>
      <c r="G2243" s="24" t="s">
        <v>1014</v>
      </c>
      <c r="H2243" s="25">
        <f t="shared" si="34"/>
        <v>0</v>
      </c>
    </row>
    <row r="2244" spans="5:8" x14ac:dyDescent="0.25">
      <c r="E2244" s="29"/>
      <c r="F2244" s="23" t="s">
        <v>3235</v>
      </c>
      <c r="G2244" s="24" t="s">
        <v>1014</v>
      </c>
      <c r="H2244" s="25">
        <f t="shared" si="34"/>
        <v>0</v>
      </c>
    </row>
    <row r="2245" spans="5:8" x14ac:dyDescent="0.25">
      <c r="E2245" s="29"/>
      <c r="F2245" s="23" t="s">
        <v>3236</v>
      </c>
      <c r="G2245" s="24" t="s">
        <v>1014</v>
      </c>
      <c r="H2245" s="25">
        <f t="shared" ref="H2245:H2308" si="35">VLOOKUP(G2245,$A$4:$B$28,2,FALSE)</f>
        <v>0</v>
      </c>
    </row>
    <row r="2246" spans="5:8" x14ac:dyDescent="0.25">
      <c r="E2246" s="29"/>
      <c r="F2246" s="23" t="s">
        <v>3237</v>
      </c>
      <c r="G2246" s="24" t="s">
        <v>1014</v>
      </c>
      <c r="H2246" s="25">
        <f t="shared" si="35"/>
        <v>0</v>
      </c>
    </row>
    <row r="2247" spans="5:8" x14ac:dyDescent="0.25">
      <c r="E2247" s="29"/>
      <c r="F2247" s="23" t="s">
        <v>3238</v>
      </c>
      <c r="G2247" s="24" t="s">
        <v>1014</v>
      </c>
      <c r="H2247" s="25">
        <f t="shared" si="35"/>
        <v>0</v>
      </c>
    </row>
    <row r="2248" spans="5:8" x14ac:dyDescent="0.25">
      <c r="E2248" s="29"/>
      <c r="F2248" s="23" t="s">
        <v>3239</v>
      </c>
      <c r="G2248" s="24" t="s">
        <v>1014</v>
      </c>
      <c r="H2248" s="25">
        <f t="shared" si="35"/>
        <v>0</v>
      </c>
    </row>
    <row r="2249" spans="5:8" x14ac:dyDescent="0.25">
      <c r="E2249" s="29"/>
      <c r="F2249" s="23" t="s">
        <v>3240</v>
      </c>
      <c r="G2249" s="24" t="s">
        <v>1014</v>
      </c>
      <c r="H2249" s="25">
        <f t="shared" si="35"/>
        <v>0</v>
      </c>
    </row>
    <row r="2250" spans="5:8" x14ac:dyDescent="0.25">
      <c r="E2250" s="29"/>
      <c r="F2250" s="23" t="s">
        <v>3241</v>
      </c>
      <c r="G2250" s="24" t="s">
        <v>1014</v>
      </c>
      <c r="H2250" s="25">
        <f t="shared" si="35"/>
        <v>0</v>
      </c>
    </row>
    <row r="2251" spans="5:8" x14ac:dyDescent="0.25">
      <c r="E2251" s="29"/>
      <c r="F2251" s="23" t="s">
        <v>3242</v>
      </c>
      <c r="G2251" s="24" t="s">
        <v>1014</v>
      </c>
      <c r="H2251" s="25">
        <f t="shared" si="35"/>
        <v>0</v>
      </c>
    </row>
    <row r="2252" spans="5:8" x14ac:dyDescent="0.25">
      <c r="E2252" s="29"/>
      <c r="F2252" s="23" t="s">
        <v>3243</v>
      </c>
      <c r="G2252" s="24" t="s">
        <v>1014</v>
      </c>
      <c r="H2252" s="25">
        <f t="shared" si="35"/>
        <v>0</v>
      </c>
    </row>
    <row r="2253" spans="5:8" x14ac:dyDescent="0.25">
      <c r="E2253" s="29"/>
      <c r="F2253" s="27" t="s">
        <v>3244</v>
      </c>
      <c r="G2253" s="24" t="s">
        <v>1014</v>
      </c>
      <c r="H2253" s="25">
        <f t="shared" si="35"/>
        <v>0</v>
      </c>
    </row>
    <row r="2254" spans="5:8" x14ac:dyDescent="0.25">
      <c r="E2254" s="29"/>
      <c r="F2254" s="23" t="s">
        <v>3245</v>
      </c>
      <c r="G2254" s="24" t="s">
        <v>1014</v>
      </c>
      <c r="H2254" s="25">
        <f t="shared" si="35"/>
        <v>0</v>
      </c>
    </row>
    <row r="2255" spans="5:8" x14ac:dyDescent="0.25">
      <c r="E2255" s="29"/>
      <c r="F2255" s="23" t="s">
        <v>3246</v>
      </c>
      <c r="G2255" s="24" t="s">
        <v>1014</v>
      </c>
      <c r="H2255" s="25">
        <f t="shared" si="35"/>
        <v>0</v>
      </c>
    </row>
    <row r="2256" spans="5:8" x14ac:dyDescent="0.25">
      <c r="E2256" s="29"/>
      <c r="F2256" s="27" t="s">
        <v>3247</v>
      </c>
      <c r="G2256" s="24" t="s">
        <v>1014</v>
      </c>
      <c r="H2256" s="25">
        <f t="shared" si="35"/>
        <v>0</v>
      </c>
    </row>
    <row r="2257" spans="5:8" x14ac:dyDescent="0.25">
      <c r="E2257" s="29"/>
      <c r="F2257" s="27" t="s">
        <v>3248</v>
      </c>
      <c r="G2257" s="24" t="s">
        <v>1014</v>
      </c>
      <c r="H2257" s="25">
        <f t="shared" si="35"/>
        <v>0</v>
      </c>
    </row>
    <row r="2258" spans="5:8" x14ac:dyDescent="0.25">
      <c r="E2258" s="29"/>
      <c r="F2258" s="27" t="s">
        <v>3249</v>
      </c>
      <c r="G2258" s="24" t="s">
        <v>1014</v>
      </c>
      <c r="H2258" s="25">
        <f t="shared" si="35"/>
        <v>0</v>
      </c>
    </row>
    <row r="2259" spans="5:8" x14ac:dyDescent="0.25">
      <c r="E2259" s="29"/>
      <c r="F2259" s="27" t="s">
        <v>3250</v>
      </c>
      <c r="G2259" s="24" t="s">
        <v>1014</v>
      </c>
      <c r="H2259" s="25">
        <f t="shared" si="35"/>
        <v>0</v>
      </c>
    </row>
    <row r="2260" spans="5:8" x14ac:dyDescent="0.25">
      <c r="E2260" s="29"/>
      <c r="F2260" s="23" t="s">
        <v>3251</v>
      </c>
      <c r="G2260" s="24" t="s">
        <v>1014</v>
      </c>
      <c r="H2260" s="25">
        <f t="shared" si="35"/>
        <v>0</v>
      </c>
    </row>
    <row r="2261" spans="5:8" x14ac:dyDescent="0.25">
      <c r="E2261" s="29"/>
      <c r="F2261" s="27" t="s">
        <v>3252</v>
      </c>
      <c r="G2261" s="24" t="s">
        <v>1014</v>
      </c>
      <c r="H2261" s="25">
        <f t="shared" si="35"/>
        <v>0</v>
      </c>
    </row>
    <row r="2262" spans="5:8" x14ac:dyDescent="0.25">
      <c r="E2262" s="29"/>
      <c r="F2262" s="23" t="s">
        <v>3253</v>
      </c>
      <c r="G2262" s="24" t="s">
        <v>1014</v>
      </c>
      <c r="H2262" s="25">
        <f t="shared" si="35"/>
        <v>0</v>
      </c>
    </row>
    <row r="2263" spans="5:8" x14ac:dyDescent="0.25">
      <c r="E2263" s="29"/>
      <c r="F2263" s="43" t="s">
        <v>3254</v>
      </c>
      <c r="G2263" s="24" t="s">
        <v>1014</v>
      </c>
      <c r="H2263" s="25">
        <f t="shared" si="35"/>
        <v>0</v>
      </c>
    </row>
    <row r="2264" spans="5:8" x14ac:dyDescent="0.25">
      <c r="E2264" s="29"/>
      <c r="F2264" s="23" t="s">
        <v>3255</v>
      </c>
      <c r="G2264" s="24" t="s">
        <v>1014</v>
      </c>
      <c r="H2264" s="25">
        <f t="shared" si="35"/>
        <v>0</v>
      </c>
    </row>
    <row r="2265" spans="5:8" x14ac:dyDescent="0.25">
      <c r="E2265" s="29"/>
      <c r="F2265" s="23" t="s">
        <v>3256</v>
      </c>
      <c r="G2265" s="24" t="s">
        <v>1014</v>
      </c>
      <c r="H2265" s="25">
        <f t="shared" si="35"/>
        <v>0</v>
      </c>
    </row>
    <row r="2266" spans="5:8" x14ac:dyDescent="0.25">
      <c r="E2266" s="29"/>
      <c r="F2266" s="23" t="s">
        <v>3257</v>
      </c>
      <c r="G2266" s="24" t="s">
        <v>1014</v>
      </c>
      <c r="H2266" s="25">
        <f t="shared" si="35"/>
        <v>0</v>
      </c>
    </row>
    <row r="2267" spans="5:8" x14ac:dyDescent="0.25">
      <c r="E2267" s="29"/>
      <c r="F2267" s="23" t="s">
        <v>3258</v>
      </c>
      <c r="G2267" s="24" t="s">
        <v>1014</v>
      </c>
      <c r="H2267" s="25">
        <f t="shared" si="35"/>
        <v>0</v>
      </c>
    </row>
    <row r="2268" spans="5:8" x14ac:dyDescent="0.25">
      <c r="E2268" s="29"/>
      <c r="F2268" s="23" t="s">
        <v>3259</v>
      </c>
      <c r="G2268" s="24" t="s">
        <v>1014</v>
      </c>
      <c r="H2268" s="25">
        <f t="shared" si="35"/>
        <v>0</v>
      </c>
    </row>
    <row r="2269" spans="5:8" x14ac:dyDescent="0.25">
      <c r="E2269" s="29"/>
      <c r="F2269" s="27" t="s">
        <v>3260</v>
      </c>
      <c r="G2269" s="24" t="s">
        <v>1014</v>
      </c>
      <c r="H2269" s="25">
        <f t="shared" si="35"/>
        <v>0</v>
      </c>
    </row>
    <row r="2270" spans="5:8" x14ac:dyDescent="0.25">
      <c r="E2270" s="29"/>
      <c r="F2270" s="27" t="s">
        <v>3261</v>
      </c>
      <c r="G2270" s="24" t="s">
        <v>1014</v>
      </c>
      <c r="H2270" s="25">
        <f t="shared" si="35"/>
        <v>0</v>
      </c>
    </row>
    <row r="2271" spans="5:8" x14ac:dyDescent="0.25">
      <c r="E2271" s="29"/>
      <c r="F2271" s="27" t="s">
        <v>3262</v>
      </c>
      <c r="G2271" s="24" t="s">
        <v>1014</v>
      </c>
      <c r="H2271" s="25">
        <f t="shared" si="35"/>
        <v>0</v>
      </c>
    </row>
    <row r="2272" spans="5:8" x14ac:dyDescent="0.25">
      <c r="E2272" s="29"/>
      <c r="F2272" s="27" t="s">
        <v>3263</v>
      </c>
      <c r="G2272" s="24" t="s">
        <v>1014</v>
      </c>
      <c r="H2272" s="25">
        <f t="shared" si="35"/>
        <v>0</v>
      </c>
    </row>
    <row r="2273" spans="5:8" x14ac:dyDescent="0.25">
      <c r="E2273" s="29"/>
      <c r="F2273" s="23" t="s">
        <v>3264</v>
      </c>
      <c r="G2273" s="24" t="s">
        <v>1014</v>
      </c>
      <c r="H2273" s="25">
        <f t="shared" si="35"/>
        <v>0</v>
      </c>
    </row>
    <row r="2274" spans="5:8" x14ac:dyDescent="0.25">
      <c r="E2274" s="29"/>
      <c r="F2274" s="27" t="s">
        <v>3265</v>
      </c>
      <c r="G2274" s="24" t="s">
        <v>1014</v>
      </c>
      <c r="H2274" s="25">
        <f t="shared" si="35"/>
        <v>0</v>
      </c>
    </row>
    <row r="2275" spans="5:8" x14ac:dyDescent="0.25">
      <c r="E2275" s="29"/>
      <c r="F2275" s="23" t="s">
        <v>3266</v>
      </c>
      <c r="G2275" s="24" t="s">
        <v>1014</v>
      </c>
      <c r="H2275" s="25">
        <f t="shared" si="35"/>
        <v>0</v>
      </c>
    </row>
    <row r="2276" spans="5:8" x14ac:dyDescent="0.25">
      <c r="E2276" s="29"/>
      <c r="F2276" s="27" t="s">
        <v>3267</v>
      </c>
      <c r="G2276" s="24" t="s">
        <v>1014</v>
      </c>
      <c r="H2276" s="25">
        <f t="shared" si="35"/>
        <v>0</v>
      </c>
    </row>
    <row r="2277" spans="5:8" x14ac:dyDescent="0.25">
      <c r="E2277" s="29"/>
      <c r="F2277" s="27" t="s">
        <v>3268</v>
      </c>
      <c r="G2277" s="24" t="s">
        <v>1014</v>
      </c>
      <c r="H2277" s="25">
        <f t="shared" si="35"/>
        <v>0</v>
      </c>
    </row>
    <row r="2278" spans="5:8" x14ac:dyDescent="0.25">
      <c r="E2278" s="29"/>
      <c r="F2278" s="27" t="s">
        <v>3269</v>
      </c>
      <c r="G2278" s="24" t="s">
        <v>1014</v>
      </c>
      <c r="H2278" s="25">
        <f t="shared" si="35"/>
        <v>0</v>
      </c>
    </row>
    <row r="2279" spans="5:8" x14ac:dyDescent="0.25">
      <c r="E2279" s="29"/>
      <c r="F2279" s="27" t="s">
        <v>3270</v>
      </c>
      <c r="G2279" s="24" t="s">
        <v>1014</v>
      </c>
      <c r="H2279" s="25">
        <f t="shared" si="35"/>
        <v>0</v>
      </c>
    </row>
    <row r="2280" spans="5:8" x14ac:dyDescent="0.25">
      <c r="E2280" s="29"/>
      <c r="F2280" s="27" t="s">
        <v>3271</v>
      </c>
      <c r="G2280" s="24" t="s">
        <v>1014</v>
      </c>
      <c r="H2280" s="25">
        <f t="shared" si="35"/>
        <v>0</v>
      </c>
    </row>
    <row r="2281" spans="5:8" x14ac:dyDescent="0.25">
      <c r="E2281" s="29"/>
      <c r="F2281" s="27" t="s">
        <v>3272</v>
      </c>
      <c r="G2281" s="24" t="s">
        <v>1014</v>
      </c>
      <c r="H2281" s="25">
        <f t="shared" si="35"/>
        <v>0</v>
      </c>
    </row>
    <row r="2282" spans="5:8" x14ac:dyDescent="0.25">
      <c r="E2282" s="29"/>
      <c r="F2282" s="35" t="s">
        <v>3273</v>
      </c>
      <c r="G2282" s="24" t="s">
        <v>1014</v>
      </c>
      <c r="H2282" s="25">
        <f t="shared" si="35"/>
        <v>0</v>
      </c>
    </row>
    <row r="2283" spans="5:8" x14ac:dyDescent="0.25">
      <c r="E2283" s="29"/>
      <c r="F2283" s="42" t="s">
        <v>3274</v>
      </c>
      <c r="G2283" s="24" t="s">
        <v>1014</v>
      </c>
      <c r="H2283" s="25">
        <f t="shared" si="35"/>
        <v>0</v>
      </c>
    </row>
    <row r="2284" spans="5:8" x14ac:dyDescent="0.25">
      <c r="E2284" s="29"/>
      <c r="F2284" s="43" t="s">
        <v>3275</v>
      </c>
      <c r="G2284" s="24" t="s">
        <v>1014</v>
      </c>
      <c r="H2284" s="25">
        <f t="shared" si="35"/>
        <v>0</v>
      </c>
    </row>
    <row r="2285" spans="5:8" x14ac:dyDescent="0.25">
      <c r="E2285" s="29"/>
      <c r="F2285" s="23" t="s">
        <v>3276</v>
      </c>
      <c r="G2285" s="24" t="s">
        <v>1014</v>
      </c>
      <c r="H2285" s="25">
        <f t="shared" si="35"/>
        <v>0</v>
      </c>
    </row>
    <row r="2286" spans="5:8" x14ac:dyDescent="0.25">
      <c r="E2286" s="29"/>
      <c r="F2286" s="27" t="s">
        <v>3277</v>
      </c>
      <c r="G2286" s="24" t="s">
        <v>1014</v>
      </c>
      <c r="H2286" s="25">
        <f t="shared" si="35"/>
        <v>0</v>
      </c>
    </row>
    <row r="2287" spans="5:8" x14ac:dyDescent="0.25">
      <c r="E2287" s="29"/>
      <c r="F2287" s="27" t="s">
        <v>3278</v>
      </c>
      <c r="G2287" s="24" t="s">
        <v>1014</v>
      </c>
      <c r="H2287" s="25">
        <f t="shared" si="35"/>
        <v>0</v>
      </c>
    </row>
    <row r="2288" spans="5:8" x14ac:dyDescent="0.25">
      <c r="E2288" s="29"/>
      <c r="F2288" s="27" t="s">
        <v>3279</v>
      </c>
      <c r="G2288" s="24" t="s">
        <v>1014</v>
      </c>
      <c r="H2288" s="25">
        <f t="shared" si="35"/>
        <v>0</v>
      </c>
    </row>
    <row r="2289" spans="5:8" x14ac:dyDescent="0.25">
      <c r="E2289" s="29"/>
      <c r="F2289" s="27" t="s">
        <v>3280</v>
      </c>
      <c r="G2289" s="24" t="s">
        <v>1014</v>
      </c>
      <c r="H2289" s="25">
        <f t="shared" si="35"/>
        <v>0</v>
      </c>
    </row>
    <row r="2290" spans="5:8" x14ac:dyDescent="0.25">
      <c r="E2290" s="29"/>
      <c r="F2290" s="23" t="s">
        <v>3281</v>
      </c>
      <c r="G2290" s="24" t="s">
        <v>1014</v>
      </c>
      <c r="H2290" s="25">
        <f t="shared" si="35"/>
        <v>0</v>
      </c>
    </row>
    <row r="2291" spans="5:8" x14ac:dyDescent="0.25">
      <c r="E2291" s="29"/>
      <c r="F2291" s="23" t="s">
        <v>3282</v>
      </c>
      <c r="G2291" s="24" t="s">
        <v>1010</v>
      </c>
      <c r="H2291" s="25">
        <f t="shared" si="35"/>
        <v>0.1124</v>
      </c>
    </row>
    <row r="2292" spans="5:8" x14ac:dyDescent="0.25">
      <c r="E2292" s="29"/>
      <c r="F2292" s="23" t="s">
        <v>3283</v>
      </c>
      <c r="G2292" s="24" t="s">
        <v>1014</v>
      </c>
      <c r="H2292" s="25">
        <f t="shared" si="35"/>
        <v>0</v>
      </c>
    </row>
    <row r="2293" spans="5:8" x14ac:dyDescent="0.25">
      <c r="E2293" s="29"/>
      <c r="F2293" s="40" t="s">
        <v>3284</v>
      </c>
      <c r="G2293" s="24" t="s">
        <v>1014</v>
      </c>
      <c r="H2293" s="25">
        <f t="shared" si="35"/>
        <v>0</v>
      </c>
    </row>
    <row r="2294" spans="5:8" x14ac:dyDescent="0.25">
      <c r="E2294" s="29"/>
      <c r="F2294" s="23" t="s">
        <v>3285</v>
      </c>
      <c r="G2294" s="24" t="s">
        <v>1014</v>
      </c>
      <c r="H2294" s="25">
        <f t="shared" si="35"/>
        <v>0</v>
      </c>
    </row>
    <row r="2295" spans="5:8" x14ac:dyDescent="0.25">
      <c r="E2295" s="29"/>
      <c r="F2295" s="23" t="s">
        <v>3286</v>
      </c>
      <c r="G2295" s="24" t="s">
        <v>1014</v>
      </c>
      <c r="H2295" s="25">
        <f t="shared" si="35"/>
        <v>0</v>
      </c>
    </row>
    <row r="2296" spans="5:8" x14ac:dyDescent="0.25">
      <c r="E2296" s="29"/>
      <c r="F2296" s="27" t="s">
        <v>3287</v>
      </c>
      <c r="G2296" s="24" t="s">
        <v>1014</v>
      </c>
      <c r="H2296" s="25">
        <f t="shared" si="35"/>
        <v>0</v>
      </c>
    </row>
    <row r="2297" spans="5:8" x14ac:dyDescent="0.25">
      <c r="E2297" s="29"/>
      <c r="F2297" s="23" t="s">
        <v>3288</v>
      </c>
      <c r="G2297" s="24" t="s">
        <v>1014</v>
      </c>
      <c r="H2297" s="25">
        <f t="shared" si="35"/>
        <v>0</v>
      </c>
    </row>
    <row r="2298" spans="5:8" x14ac:dyDescent="0.25">
      <c r="E2298" s="29"/>
      <c r="F2298" s="27" t="s">
        <v>3289</v>
      </c>
      <c r="G2298" s="24" t="s">
        <v>1014</v>
      </c>
      <c r="H2298" s="25">
        <f t="shared" si="35"/>
        <v>0</v>
      </c>
    </row>
    <row r="2299" spans="5:8" x14ac:dyDescent="0.25">
      <c r="E2299" s="29"/>
      <c r="F2299" s="27" t="s">
        <v>3290</v>
      </c>
      <c r="G2299" s="24" t="s">
        <v>1014</v>
      </c>
      <c r="H2299" s="25">
        <f t="shared" si="35"/>
        <v>0</v>
      </c>
    </row>
    <row r="2300" spans="5:8" x14ac:dyDescent="0.25">
      <c r="E2300" s="29"/>
      <c r="F2300" s="27" t="s">
        <v>3291</v>
      </c>
      <c r="G2300" s="24" t="s">
        <v>1014</v>
      </c>
      <c r="H2300" s="25">
        <f t="shared" si="35"/>
        <v>0</v>
      </c>
    </row>
    <row r="2301" spans="5:8" x14ac:dyDescent="0.25">
      <c r="E2301" s="29"/>
      <c r="F2301" s="23" t="s">
        <v>3292</v>
      </c>
      <c r="G2301" s="24" t="s">
        <v>1014</v>
      </c>
      <c r="H2301" s="25">
        <f t="shared" si="35"/>
        <v>0</v>
      </c>
    </row>
    <row r="2302" spans="5:8" x14ac:dyDescent="0.25">
      <c r="E2302" s="29"/>
      <c r="F2302" s="23" t="s">
        <v>3293</v>
      </c>
      <c r="G2302" s="24" t="s">
        <v>1014</v>
      </c>
      <c r="H2302" s="25">
        <f t="shared" si="35"/>
        <v>0</v>
      </c>
    </row>
    <row r="2303" spans="5:8" x14ac:dyDescent="0.25">
      <c r="E2303" s="29"/>
      <c r="F2303" s="27" t="s">
        <v>3294</v>
      </c>
      <c r="G2303" s="24" t="s">
        <v>1014</v>
      </c>
      <c r="H2303" s="25">
        <f t="shared" si="35"/>
        <v>0</v>
      </c>
    </row>
    <row r="2304" spans="5:8" x14ac:dyDescent="0.25">
      <c r="E2304" s="29"/>
      <c r="F2304" s="37" t="s">
        <v>3295</v>
      </c>
      <c r="G2304" s="24" t="s">
        <v>1014</v>
      </c>
      <c r="H2304" s="25">
        <f t="shared" si="35"/>
        <v>0</v>
      </c>
    </row>
    <row r="2305" spans="5:8" x14ac:dyDescent="0.25">
      <c r="E2305" s="29"/>
      <c r="F2305" s="23" t="s">
        <v>3296</v>
      </c>
      <c r="G2305" s="24" t="s">
        <v>1014</v>
      </c>
      <c r="H2305" s="25">
        <f t="shared" si="35"/>
        <v>0</v>
      </c>
    </row>
    <row r="2306" spans="5:8" x14ac:dyDescent="0.25">
      <c r="E2306" s="29"/>
      <c r="F2306" s="23" t="s">
        <v>3297</v>
      </c>
      <c r="G2306" s="24" t="s">
        <v>1014</v>
      </c>
      <c r="H2306" s="25">
        <f t="shared" si="35"/>
        <v>0</v>
      </c>
    </row>
    <row r="2307" spans="5:8" x14ac:dyDescent="0.25">
      <c r="E2307" s="29"/>
      <c r="F2307" s="27" t="s">
        <v>3298</v>
      </c>
      <c r="G2307" s="24" t="s">
        <v>1014</v>
      </c>
      <c r="H2307" s="25">
        <f t="shared" si="35"/>
        <v>0</v>
      </c>
    </row>
    <row r="2308" spans="5:8" x14ac:dyDescent="0.25">
      <c r="E2308" s="29"/>
      <c r="F2308" s="23" t="s">
        <v>3299</v>
      </c>
      <c r="G2308" s="24" t="s">
        <v>1014</v>
      </c>
      <c r="H2308" s="25">
        <f t="shared" si="35"/>
        <v>0</v>
      </c>
    </row>
    <row r="2309" spans="5:8" x14ac:dyDescent="0.25">
      <c r="E2309" s="29"/>
      <c r="F2309" s="27" t="s">
        <v>3300</v>
      </c>
      <c r="G2309" s="24" t="s">
        <v>1014</v>
      </c>
      <c r="H2309" s="25">
        <f t="shared" ref="H2309:H2372" si="36">VLOOKUP(G2309,$A$4:$B$28,2,FALSE)</f>
        <v>0</v>
      </c>
    </row>
    <row r="2310" spans="5:8" x14ac:dyDescent="0.25">
      <c r="E2310" s="29"/>
      <c r="F2310" s="23" t="s">
        <v>3301</v>
      </c>
      <c r="G2310" s="24" t="s">
        <v>1014</v>
      </c>
      <c r="H2310" s="25">
        <f t="shared" si="36"/>
        <v>0</v>
      </c>
    </row>
    <row r="2311" spans="5:8" x14ac:dyDescent="0.25">
      <c r="E2311" s="29"/>
      <c r="F2311" s="27" t="s">
        <v>3302</v>
      </c>
      <c r="G2311" s="24" t="s">
        <v>1014</v>
      </c>
      <c r="H2311" s="25">
        <f t="shared" si="36"/>
        <v>0</v>
      </c>
    </row>
    <row r="2312" spans="5:8" x14ac:dyDescent="0.25">
      <c r="E2312" s="29"/>
      <c r="F2312" s="23" t="s">
        <v>3303</v>
      </c>
      <c r="G2312" s="24" t="s">
        <v>1014</v>
      </c>
      <c r="H2312" s="25">
        <f t="shared" si="36"/>
        <v>0</v>
      </c>
    </row>
    <row r="2313" spans="5:8" x14ac:dyDescent="0.25">
      <c r="E2313" s="29"/>
      <c r="F2313" s="27" t="s">
        <v>3304</v>
      </c>
      <c r="G2313" s="24" t="s">
        <v>1014</v>
      </c>
      <c r="H2313" s="25">
        <f t="shared" si="36"/>
        <v>0</v>
      </c>
    </row>
    <row r="2314" spans="5:8" x14ac:dyDescent="0.25">
      <c r="E2314" s="29"/>
      <c r="F2314" s="23" t="s">
        <v>3305</v>
      </c>
      <c r="G2314" s="24" t="s">
        <v>1014</v>
      </c>
      <c r="H2314" s="25">
        <f t="shared" si="36"/>
        <v>0</v>
      </c>
    </row>
    <row r="2315" spans="5:8" x14ac:dyDescent="0.25">
      <c r="E2315" s="29"/>
      <c r="F2315" s="27" t="s">
        <v>3306</v>
      </c>
      <c r="G2315" s="24" t="s">
        <v>1014</v>
      </c>
      <c r="H2315" s="25">
        <f t="shared" si="36"/>
        <v>0</v>
      </c>
    </row>
    <row r="2316" spans="5:8" x14ac:dyDescent="0.25">
      <c r="E2316" s="29"/>
      <c r="F2316" s="27" t="s">
        <v>3307</v>
      </c>
      <c r="G2316" s="24" t="s">
        <v>1014</v>
      </c>
      <c r="H2316" s="25">
        <f t="shared" si="36"/>
        <v>0</v>
      </c>
    </row>
    <row r="2317" spans="5:8" x14ac:dyDescent="0.25">
      <c r="E2317" s="29"/>
      <c r="F2317" s="27" t="s">
        <v>3308</v>
      </c>
      <c r="G2317" s="24" t="s">
        <v>1014</v>
      </c>
      <c r="H2317" s="25">
        <f t="shared" si="36"/>
        <v>0</v>
      </c>
    </row>
    <row r="2318" spans="5:8" x14ac:dyDescent="0.25">
      <c r="E2318" s="29"/>
      <c r="F2318" s="23" t="s">
        <v>3309</v>
      </c>
      <c r="G2318" s="24" t="s">
        <v>1014</v>
      </c>
      <c r="H2318" s="25">
        <f t="shared" si="36"/>
        <v>0</v>
      </c>
    </row>
    <row r="2319" spans="5:8" x14ac:dyDescent="0.25">
      <c r="E2319" s="29"/>
      <c r="F2319" s="23" t="s">
        <v>3310</v>
      </c>
      <c r="G2319" s="24" t="s">
        <v>1014</v>
      </c>
      <c r="H2319" s="25">
        <f t="shared" si="36"/>
        <v>0</v>
      </c>
    </row>
    <row r="2320" spans="5:8" x14ac:dyDescent="0.25">
      <c r="E2320" s="29"/>
      <c r="F2320" s="27" t="s">
        <v>3311</v>
      </c>
      <c r="G2320" s="24" t="s">
        <v>1014</v>
      </c>
      <c r="H2320" s="25">
        <f t="shared" si="36"/>
        <v>0</v>
      </c>
    </row>
    <row r="2321" spans="5:8" x14ac:dyDescent="0.25">
      <c r="E2321" s="29"/>
      <c r="F2321" s="27" t="s">
        <v>3312</v>
      </c>
      <c r="G2321" s="24" t="s">
        <v>1014</v>
      </c>
      <c r="H2321" s="25">
        <f t="shared" si="36"/>
        <v>0</v>
      </c>
    </row>
    <row r="2322" spans="5:8" x14ac:dyDescent="0.25">
      <c r="E2322" s="29"/>
      <c r="F2322" s="27" t="s">
        <v>3313</v>
      </c>
      <c r="G2322" s="24" t="s">
        <v>1014</v>
      </c>
      <c r="H2322" s="25">
        <f t="shared" si="36"/>
        <v>0</v>
      </c>
    </row>
    <row r="2323" spans="5:8" x14ac:dyDescent="0.25">
      <c r="E2323" s="29"/>
      <c r="F2323" s="23" t="s">
        <v>3314</v>
      </c>
      <c r="G2323" s="24" t="s">
        <v>1014</v>
      </c>
      <c r="H2323" s="25">
        <f t="shared" si="36"/>
        <v>0</v>
      </c>
    </row>
    <row r="2324" spans="5:8" x14ac:dyDescent="0.25">
      <c r="E2324" s="29"/>
      <c r="F2324" s="27" t="s">
        <v>3315</v>
      </c>
      <c r="G2324" s="24" t="s">
        <v>1014</v>
      </c>
      <c r="H2324" s="25">
        <f t="shared" si="36"/>
        <v>0</v>
      </c>
    </row>
    <row r="2325" spans="5:8" x14ac:dyDescent="0.25">
      <c r="E2325" s="29"/>
      <c r="F2325" s="43" t="s">
        <v>3316</v>
      </c>
      <c r="G2325" s="24" t="s">
        <v>1014</v>
      </c>
      <c r="H2325" s="25">
        <f t="shared" si="36"/>
        <v>0</v>
      </c>
    </row>
    <row r="2326" spans="5:8" x14ac:dyDescent="0.25">
      <c r="E2326" s="29"/>
      <c r="F2326" s="23" t="s">
        <v>3317</v>
      </c>
      <c r="G2326" s="24" t="s">
        <v>1014</v>
      </c>
      <c r="H2326" s="25">
        <f t="shared" si="36"/>
        <v>0</v>
      </c>
    </row>
    <row r="2327" spans="5:8" x14ac:dyDescent="0.25">
      <c r="E2327" s="29"/>
      <c r="F2327" s="23" t="s">
        <v>3318</v>
      </c>
      <c r="G2327" s="24" t="s">
        <v>1014</v>
      </c>
      <c r="H2327" s="25">
        <f t="shared" si="36"/>
        <v>0</v>
      </c>
    </row>
    <row r="2328" spans="5:8" x14ac:dyDescent="0.25">
      <c r="E2328" s="29"/>
      <c r="F2328" s="27" t="s">
        <v>3319</v>
      </c>
      <c r="G2328" s="24" t="s">
        <v>1014</v>
      </c>
      <c r="H2328" s="25">
        <f t="shared" si="36"/>
        <v>0</v>
      </c>
    </row>
    <row r="2329" spans="5:8" x14ac:dyDescent="0.25">
      <c r="E2329" s="29"/>
      <c r="F2329" s="23" t="s">
        <v>3320</v>
      </c>
      <c r="G2329" s="24" t="s">
        <v>1014</v>
      </c>
      <c r="H2329" s="25">
        <f t="shared" si="36"/>
        <v>0</v>
      </c>
    </row>
    <row r="2330" spans="5:8" x14ac:dyDescent="0.25">
      <c r="E2330" s="29"/>
      <c r="F2330" s="27" t="s">
        <v>3321</v>
      </c>
      <c r="G2330" s="24" t="s">
        <v>1014</v>
      </c>
      <c r="H2330" s="25">
        <f t="shared" si="36"/>
        <v>0</v>
      </c>
    </row>
    <row r="2331" spans="5:8" x14ac:dyDescent="0.25">
      <c r="E2331" s="29"/>
      <c r="F2331" s="27" t="s">
        <v>3322</v>
      </c>
      <c r="G2331" s="24" t="s">
        <v>1014</v>
      </c>
      <c r="H2331" s="25">
        <f t="shared" si="36"/>
        <v>0</v>
      </c>
    </row>
    <row r="2332" spans="5:8" x14ac:dyDescent="0.25">
      <c r="E2332" s="29"/>
      <c r="F2332" s="27" t="s">
        <v>3323</v>
      </c>
      <c r="G2332" s="24" t="s">
        <v>1014</v>
      </c>
      <c r="H2332" s="25">
        <f t="shared" si="36"/>
        <v>0</v>
      </c>
    </row>
    <row r="2333" spans="5:8" x14ac:dyDescent="0.25">
      <c r="E2333" s="29"/>
      <c r="F2333" s="27" t="s">
        <v>3324</v>
      </c>
      <c r="G2333" s="24" t="s">
        <v>1014</v>
      </c>
      <c r="H2333" s="25">
        <f t="shared" si="36"/>
        <v>0</v>
      </c>
    </row>
    <row r="2334" spans="5:8" x14ac:dyDescent="0.25">
      <c r="E2334" s="29"/>
      <c r="F2334" s="27" t="s">
        <v>3325</v>
      </c>
      <c r="G2334" s="24" t="s">
        <v>1014</v>
      </c>
      <c r="H2334" s="25">
        <f t="shared" si="36"/>
        <v>0</v>
      </c>
    </row>
    <row r="2335" spans="5:8" x14ac:dyDescent="0.25">
      <c r="E2335" s="29"/>
      <c r="F2335" s="27" t="s">
        <v>3326</v>
      </c>
      <c r="G2335" s="24" t="s">
        <v>1014</v>
      </c>
      <c r="H2335" s="25">
        <f t="shared" si="36"/>
        <v>0</v>
      </c>
    </row>
    <row r="2336" spans="5:8" x14ac:dyDescent="0.25">
      <c r="E2336" s="29"/>
      <c r="F2336" s="27" t="s">
        <v>3327</v>
      </c>
      <c r="G2336" s="24" t="s">
        <v>1014</v>
      </c>
      <c r="H2336" s="25">
        <f t="shared" si="36"/>
        <v>0</v>
      </c>
    </row>
    <row r="2337" spans="5:8" x14ac:dyDescent="0.25">
      <c r="E2337" s="29"/>
      <c r="F2337" s="27" t="s">
        <v>3328</v>
      </c>
      <c r="G2337" s="24" t="s">
        <v>1014</v>
      </c>
      <c r="H2337" s="25">
        <f t="shared" si="36"/>
        <v>0</v>
      </c>
    </row>
    <row r="2338" spans="5:8" x14ac:dyDescent="0.25">
      <c r="E2338" s="29"/>
      <c r="F2338" s="27" t="s">
        <v>3329</v>
      </c>
      <c r="G2338" s="24" t="s">
        <v>1014</v>
      </c>
      <c r="H2338" s="25">
        <f t="shared" si="36"/>
        <v>0</v>
      </c>
    </row>
    <row r="2339" spans="5:8" x14ac:dyDescent="0.25">
      <c r="E2339" s="29"/>
      <c r="F2339" s="23" t="s">
        <v>3330</v>
      </c>
      <c r="G2339" s="24" t="s">
        <v>1014</v>
      </c>
      <c r="H2339" s="25">
        <f t="shared" si="36"/>
        <v>0</v>
      </c>
    </row>
    <row r="2340" spans="5:8" x14ac:dyDescent="0.25">
      <c r="E2340" s="29"/>
      <c r="F2340" s="23" t="s">
        <v>3331</v>
      </c>
      <c r="G2340" s="24" t="s">
        <v>1014</v>
      </c>
      <c r="H2340" s="25">
        <f t="shared" si="36"/>
        <v>0</v>
      </c>
    </row>
    <row r="2341" spans="5:8" x14ac:dyDescent="0.25">
      <c r="E2341" s="29"/>
      <c r="F2341" s="27" t="s">
        <v>3332</v>
      </c>
      <c r="G2341" s="24" t="s">
        <v>1014</v>
      </c>
      <c r="H2341" s="25">
        <f t="shared" si="36"/>
        <v>0</v>
      </c>
    </row>
    <row r="2342" spans="5:8" x14ac:dyDescent="0.25">
      <c r="E2342" s="29"/>
      <c r="F2342" s="27" t="s">
        <v>3333</v>
      </c>
      <c r="G2342" s="24" t="s">
        <v>1014</v>
      </c>
      <c r="H2342" s="25">
        <f t="shared" si="36"/>
        <v>0</v>
      </c>
    </row>
    <row r="2343" spans="5:8" x14ac:dyDescent="0.25">
      <c r="E2343" s="29"/>
      <c r="F2343" s="23" t="s">
        <v>3334</v>
      </c>
      <c r="G2343" s="24" t="s">
        <v>1014</v>
      </c>
      <c r="H2343" s="25">
        <f t="shared" si="36"/>
        <v>0</v>
      </c>
    </row>
    <row r="2344" spans="5:8" x14ac:dyDescent="0.25">
      <c r="E2344" s="29"/>
      <c r="F2344" s="23" t="s">
        <v>3335</v>
      </c>
      <c r="G2344" s="24" t="s">
        <v>1014</v>
      </c>
      <c r="H2344" s="25">
        <f t="shared" si="36"/>
        <v>0</v>
      </c>
    </row>
    <row r="2345" spans="5:8" x14ac:dyDescent="0.25">
      <c r="E2345" s="29"/>
      <c r="F2345" s="23" t="s">
        <v>3336</v>
      </c>
      <c r="G2345" s="24" t="s">
        <v>1014</v>
      </c>
      <c r="H2345" s="25">
        <f t="shared" si="36"/>
        <v>0</v>
      </c>
    </row>
    <row r="2346" spans="5:8" x14ac:dyDescent="0.25">
      <c r="E2346" s="29"/>
      <c r="F2346" s="23" t="s">
        <v>3337</v>
      </c>
      <c r="G2346" s="24" t="s">
        <v>1014</v>
      </c>
      <c r="H2346" s="25">
        <f t="shared" si="36"/>
        <v>0</v>
      </c>
    </row>
    <row r="2347" spans="5:8" x14ac:dyDescent="0.25">
      <c r="E2347" s="29"/>
      <c r="F2347" s="23" t="s">
        <v>3338</v>
      </c>
      <c r="G2347" s="24" t="s">
        <v>1014</v>
      </c>
      <c r="H2347" s="25">
        <f t="shared" si="36"/>
        <v>0</v>
      </c>
    </row>
    <row r="2348" spans="5:8" x14ac:dyDescent="0.25">
      <c r="E2348" s="29"/>
      <c r="F2348" s="23" t="s">
        <v>3339</v>
      </c>
      <c r="G2348" s="24" t="s">
        <v>1014</v>
      </c>
      <c r="H2348" s="25">
        <f t="shared" si="36"/>
        <v>0</v>
      </c>
    </row>
    <row r="2349" spans="5:8" x14ac:dyDescent="0.25">
      <c r="E2349" s="29"/>
      <c r="F2349" s="27" t="s">
        <v>3340</v>
      </c>
      <c r="G2349" s="24" t="s">
        <v>1014</v>
      </c>
      <c r="H2349" s="25">
        <f t="shared" si="36"/>
        <v>0</v>
      </c>
    </row>
    <row r="2350" spans="5:8" x14ac:dyDescent="0.25">
      <c r="E2350" s="29"/>
      <c r="F2350" s="23" t="s">
        <v>3341</v>
      </c>
      <c r="G2350" s="24" t="s">
        <v>1014</v>
      </c>
      <c r="H2350" s="25">
        <f t="shared" si="36"/>
        <v>0</v>
      </c>
    </row>
    <row r="2351" spans="5:8" x14ac:dyDescent="0.25">
      <c r="E2351" s="29"/>
      <c r="F2351" s="23" t="s">
        <v>3342</v>
      </c>
      <c r="G2351" s="24" t="s">
        <v>1014</v>
      </c>
      <c r="H2351" s="25">
        <f t="shared" si="36"/>
        <v>0</v>
      </c>
    </row>
    <row r="2352" spans="5:8" x14ac:dyDescent="0.25">
      <c r="E2352" s="29"/>
      <c r="F2352" s="27" t="s">
        <v>3343</v>
      </c>
      <c r="G2352" s="24" t="s">
        <v>1014</v>
      </c>
      <c r="H2352" s="25">
        <f t="shared" si="36"/>
        <v>0</v>
      </c>
    </row>
    <row r="2353" spans="5:8" x14ac:dyDescent="0.25">
      <c r="E2353" s="29"/>
      <c r="F2353" s="23" t="s">
        <v>3344</v>
      </c>
      <c r="G2353" s="24" t="s">
        <v>1014</v>
      </c>
      <c r="H2353" s="25">
        <f t="shared" si="36"/>
        <v>0</v>
      </c>
    </row>
    <row r="2354" spans="5:8" x14ac:dyDescent="0.25">
      <c r="E2354" s="29"/>
      <c r="F2354" s="23" t="s">
        <v>3345</v>
      </c>
      <c r="G2354" s="24" t="s">
        <v>1014</v>
      </c>
      <c r="H2354" s="25">
        <f t="shared" si="36"/>
        <v>0</v>
      </c>
    </row>
    <row r="2355" spans="5:8" x14ac:dyDescent="0.25">
      <c r="E2355" s="29"/>
      <c r="F2355" s="23" t="s">
        <v>3346</v>
      </c>
      <c r="G2355" s="24" t="s">
        <v>1014</v>
      </c>
      <c r="H2355" s="25">
        <f t="shared" si="36"/>
        <v>0</v>
      </c>
    </row>
    <row r="2356" spans="5:8" x14ac:dyDescent="0.25">
      <c r="E2356" s="29"/>
      <c r="F2356" s="27" t="s">
        <v>3347</v>
      </c>
      <c r="G2356" s="24" t="s">
        <v>1014</v>
      </c>
      <c r="H2356" s="25">
        <f t="shared" si="36"/>
        <v>0</v>
      </c>
    </row>
    <row r="2357" spans="5:8" x14ac:dyDescent="0.25">
      <c r="E2357" s="29"/>
      <c r="F2357" s="27" t="s">
        <v>3348</v>
      </c>
      <c r="G2357" s="24" t="s">
        <v>1014</v>
      </c>
      <c r="H2357" s="25">
        <f t="shared" si="36"/>
        <v>0</v>
      </c>
    </row>
    <row r="2358" spans="5:8" x14ac:dyDescent="0.25">
      <c r="E2358" s="29"/>
      <c r="F2358" s="23" t="s">
        <v>3349</v>
      </c>
      <c r="G2358" s="24" t="s">
        <v>1014</v>
      </c>
      <c r="H2358" s="25">
        <f t="shared" si="36"/>
        <v>0</v>
      </c>
    </row>
    <row r="2359" spans="5:8" x14ac:dyDescent="0.25">
      <c r="E2359" s="29"/>
      <c r="F2359" s="27" t="s">
        <v>3350</v>
      </c>
      <c r="G2359" s="24" t="s">
        <v>1014</v>
      </c>
      <c r="H2359" s="25">
        <f t="shared" si="36"/>
        <v>0</v>
      </c>
    </row>
    <row r="2360" spans="5:8" x14ac:dyDescent="0.25">
      <c r="E2360" s="29"/>
      <c r="F2360" s="27" t="s">
        <v>3351</v>
      </c>
      <c r="G2360" s="24" t="s">
        <v>1014</v>
      </c>
      <c r="H2360" s="25">
        <f t="shared" si="36"/>
        <v>0</v>
      </c>
    </row>
    <row r="2361" spans="5:8" x14ac:dyDescent="0.25">
      <c r="E2361" s="29"/>
      <c r="F2361" s="23" t="s">
        <v>3352</v>
      </c>
      <c r="G2361" s="24" t="s">
        <v>1014</v>
      </c>
      <c r="H2361" s="25">
        <f t="shared" si="36"/>
        <v>0</v>
      </c>
    </row>
    <row r="2362" spans="5:8" x14ac:dyDescent="0.25">
      <c r="E2362" s="29"/>
      <c r="F2362" s="43" t="s">
        <v>3353</v>
      </c>
      <c r="G2362" s="24" t="s">
        <v>1014</v>
      </c>
      <c r="H2362" s="25">
        <f t="shared" si="36"/>
        <v>0</v>
      </c>
    </row>
    <row r="2363" spans="5:8" x14ac:dyDescent="0.25">
      <c r="E2363" s="29"/>
      <c r="F2363" s="23" t="s">
        <v>3354</v>
      </c>
      <c r="G2363" s="24" t="s">
        <v>1014</v>
      </c>
      <c r="H2363" s="25">
        <f t="shared" si="36"/>
        <v>0</v>
      </c>
    </row>
    <row r="2364" spans="5:8" x14ac:dyDescent="0.25">
      <c r="E2364" s="29"/>
      <c r="F2364" s="27" t="s">
        <v>3355</v>
      </c>
      <c r="G2364" s="24" t="s">
        <v>1014</v>
      </c>
      <c r="H2364" s="25">
        <f t="shared" si="36"/>
        <v>0</v>
      </c>
    </row>
    <row r="2365" spans="5:8" x14ac:dyDescent="0.25">
      <c r="E2365" s="29"/>
      <c r="F2365" s="23" t="s">
        <v>3356</v>
      </c>
      <c r="G2365" s="24" t="s">
        <v>1014</v>
      </c>
      <c r="H2365" s="25">
        <f t="shared" si="36"/>
        <v>0</v>
      </c>
    </row>
    <row r="2366" spans="5:8" x14ac:dyDescent="0.25">
      <c r="E2366" s="29"/>
      <c r="F2366" s="27" t="s">
        <v>3357</v>
      </c>
      <c r="G2366" s="24" t="s">
        <v>1014</v>
      </c>
      <c r="H2366" s="25">
        <f t="shared" si="36"/>
        <v>0</v>
      </c>
    </row>
    <row r="2367" spans="5:8" x14ac:dyDescent="0.25">
      <c r="E2367" s="29"/>
      <c r="F2367" s="23" t="s">
        <v>3358</v>
      </c>
      <c r="G2367" s="24" t="s">
        <v>1014</v>
      </c>
      <c r="H2367" s="25">
        <f t="shared" si="36"/>
        <v>0</v>
      </c>
    </row>
    <row r="2368" spans="5:8" x14ac:dyDescent="0.25">
      <c r="E2368" s="29"/>
      <c r="F2368" s="23" t="s">
        <v>3359</v>
      </c>
      <c r="G2368" s="24" t="s">
        <v>1014</v>
      </c>
      <c r="H2368" s="25">
        <f t="shared" si="36"/>
        <v>0</v>
      </c>
    </row>
    <row r="2369" spans="5:8" x14ac:dyDescent="0.25">
      <c r="E2369" s="29"/>
      <c r="F2369" s="27" t="s">
        <v>3360</v>
      </c>
      <c r="G2369" s="24" t="s">
        <v>1014</v>
      </c>
      <c r="H2369" s="25">
        <f t="shared" si="36"/>
        <v>0</v>
      </c>
    </row>
    <row r="2370" spans="5:8" x14ac:dyDescent="0.25">
      <c r="E2370" s="29"/>
      <c r="F2370" s="23" t="s">
        <v>3361</v>
      </c>
      <c r="G2370" s="24" t="s">
        <v>1014</v>
      </c>
      <c r="H2370" s="25">
        <f t="shared" si="36"/>
        <v>0</v>
      </c>
    </row>
    <row r="2371" spans="5:8" x14ac:dyDescent="0.25">
      <c r="E2371" s="29"/>
      <c r="F2371" s="23" t="s">
        <v>3362</v>
      </c>
      <c r="G2371" s="24" t="s">
        <v>1014</v>
      </c>
      <c r="H2371" s="25">
        <f t="shared" si="36"/>
        <v>0</v>
      </c>
    </row>
    <row r="2372" spans="5:8" x14ac:dyDescent="0.25">
      <c r="E2372" s="29"/>
      <c r="F2372" s="27" t="s">
        <v>3363</v>
      </c>
      <c r="G2372" s="24" t="s">
        <v>1014</v>
      </c>
      <c r="H2372" s="25">
        <f t="shared" si="36"/>
        <v>0</v>
      </c>
    </row>
    <row r="2373" spans="5:8" x14ac:dyDescent="0.25">
      <c r="E2373" s="29"/>
      <c r="F2373" s="23" t="s">
        <v>3364</v>
      </c>
      <c r="G2373" s="24" t="s">
        <v>1014</v>
      </c>
      <c r="H2373" s="25">
        <f t="shared" ref="H2373:H2436" si="37">VLOOKUP(G2373,$A$4:$B$28,2,FALSE)</f>
        <v>0</v>
      </c>
    </row>
    <row r="2374" spans="5:8" x14ac:dyDescent="0.25">
      <c r="E2374" s="29"/>
      <c r="F2374" s="23" t="s">
        <v>3365</v>
      </c>
      <c r="G2374" s="24" t="s">
        <v>1014</v>
      </c>
      <c r="H2374" s="25">
        <f t="shared" si="37"/>
        <v>0</v>
      </c>
    </row>
    <row r="2375" spans="5:8" x14ac:dyDescent="0.25">
      <c r="E2375" s="29"/>
      <c r="F2375" s="23" t="s">
        <v>3366</v>
      </c>
      <c r="G2375" s="24" t="s">
        <v>1014</v>
      </c>
      <c r="H2375" s="25">
        <f t="shared" si="37"/>
        <v>0</v>
      </c>
    </row>
    <row r="2376" spans="5:8" x14ac:dyDescent="0.25">
      <c r="E2376" s="29"/>
      <c r="F2376" s="23" t="s">
        <v>3367</v>
      </c>
      <c r="G2376" s="24" t="s">
        <v>1014</v>
      </c>
      <c r="H2376" s="25">
        <f t="shared" si="37"/>
        <v>0</v>
      </c>
    </row>
    <row r="2377" spans="5:8" x14ac:dyDescent="0.25">
      <c r="E2377" s="29"/>
      <c r="F2377" s="23" t="s">
        <v>3368</v>
      </c>
      <c r="G2377" s="24" t="s">
        <v>1014</v>
      </c>
      <c r="H2377" s="25">
        <f t="shared" si="37"/>
        <v>0</v>
      </c>
    </row>
    <row r="2378" spans="5:8" x14ac:dyDescent="0.25">
      <c r="E2378" s="29"/>
      <c r="F2378" s="23" t="s">
        <v>3369</v>
      </c>
      <c r="G2378" s="24" t="s">
        <v>1014</v>
      </c>
      <c r="H2378" s="25">
        <f t="shared" si="37"/>
        <v>0</v>
      </c>
    </row>
    <row r="2379" spans="5:8" x14ac:dyDescent="0.25">
      <c r="E2379" s="29"/>
      <c r="F2379" s="23" t="s">
        <v>3370</v>
      </c>
      <c r="G2379" s="24" t="s">
        <v>1014</v>
      </c>
      <c r="H2379" s="25">
        <f t="shared" si="37"/>
        <v>0</v>
      </c>
    </row>
    <row r="2380" spans="5:8" x14ac:dyDescent="0.25">
      <c r="E2380" s="29"/>
      <c r="F2380" s="23" t="s">
        <v>3371</v>
      </c>
      <c r="G2380" s="24" t="s">
        <v>1014</v>
      </c>
      <c r="H2380" s="25">
        <f t="shared" si="37"/>
        <v>0</v>
      </c>
    </row>
    <row r="2381" spans="5:8" x14ac:dyDescent="0.25">
      <c r="E2381" s="29"/>
      <c r="F2381" s="23" t="s">
        <v>3372</v>
      </c>
      <c r="G2381" s="24" t="s">
        <v>1014</v>
      </c>
      <c r="H2381" s="25">
        <f t="shared" si="37"/>
        <v>0</v>
      </c>
    </row>
    <row r="2382" spans="5:8" x14ac:dyDescent="0.25">
      <c r="E2382" s="29"/>
      <c r="F2382" s="23" t="s">
        <v>3373</v>
      </c>
      <c r="G2382" s="24" t="s">
        <v>1014</v>
      </c>
      <c r="H2382" s="25">
        <f t="shared" si="37"/>
        <v>0</v>
      </c>
    </row>
    <row r="2383" spans="5:8" x14ac:dyDescent="0.25">
      <c r="E2383" s="29"/>
      <c r="F2383" s="27" t="s">
        <v>3374</v>
      </c>
      <c r="G2383" s="24" t="s">
        <v>1014</v>
      </c>
      <c r="H2383" s="25">
        <f t="shared" si="37"/>
        <v>0</v>
      </c>
    </row>
    <row r="2384" spans="5:8" x14ac:dyDescent="0.25">
      <c r="E2384" s="29"/>
      <c r="F2384" s="23" t="s">
        <v>3375</v>
      </c>
      <c r="G2384" s="24" t="s">
        <v>1014</v>
      </c>
      <c r="H2384" s="25">
        <f t="shared" si="37"/>
        <v>0</v>
      </c>
    </row>
    <row r="2385" spans="5:8" x14ac:dyDescent="0.25">
      <c r="E2385" s="29"/>
      <c r="F2385" s="23" t="s">
        <v>3376</v>
      </c>
      <c r="G2385" s="24" t="s">
        <v>1014</v>
      </c>
      <c r="H2385" s="25">
        <f t="shared" si="37"/>
        <v>0</v>
      </c>
    </row>
    <row r="2386" spans="5:8" x14ac:dyDescent="0.25">
      <c r="E2386" s="29"/>
      <c r="F2386" s="27" t="s">
        <v>3377</v>
      </c>
      <c r="G2386" s="24" t="s">
        <v>1014</v>
      </c>
      <c r="H2386" s="25">
        <f t="shared" si="37"/>
        <v>0</v>
      </c>
    </row>
    <row r="2387" spans="5:8" x14ac:dyDescent="0.25">
      <c r="E2387" s="29"/>
      <c r="F2387" s="23" t="s">
        <v>3378</v>
      </c>
      <c r="G2387" s="24" t="s">
        <v>1014</v>
      </c>
      <c r="H2387" s="25">
        <f t="shared" si="37"/>
        <v>0</v>
      </c>
    </row>
    <row r="2388" spans="5:8" x14ac:dyDescent="0.25">
      <c r="E2388" s="29"/>
      <c r="F2388" s="23" t="s">
        <v>3379</v>
      </c>
      <c r="G2388" s="24" t="s">
        <v>1014</v>
      </c>
      <c r="H2388" s="25">
        <f t="shared" si="37"/>
        <v>0</v>
      </c>
    </row>
    <row r="2389" spans="5:8" x14ac:dyDescent="0.25">
      <c r="E2389" s="29"/>
      <c r="F2389" s="27" t="s">
        <v>3380</v>
      </c>
      <c r="G2389" s="24" t="s">
        <v>1014</v>
      </c>
      <c r="H2389" s="25">
        <f t="shared" si="37"/>
        <v>0</v>
      </c>
    </row>
    <row r="2390" spans="5:8" x14ac:dyDescent="0.25">
      <c r="E2390" s="29"/>
      <c r="F2390" s="23" t="s">
        <v>3381</v>
      </c>
      <c r="G2390" s="24" t="s">
        <v>1014</v>
      </c>
      <c r="H2390" s="25">
        <f t="shared" si="37"/>
        <v>0</v>
      </c>
    </row>
    <row r="2391" spans="5:8" x14ac:dyDescent="0.25">
      <c r="E2391" s="29"/>
      <c r="F2391" s="23" t="s">
        <v>3382</v>
      </c>
      <c r="G2391" s="24" t="s">
        <v>1014</v>
      </c>
      <c r="H2391" s="25">
        <f t="shared" si="37"/>
        <v>0</v>
      </c>
    </row>
    <row r="2392" spans="5:8" x14ac:dyDescent="0.25">
      <c r="E2392" s="29"/>
      <c r="F2392" s="23" t="s">
        <v>3383</v>
      </c>
      <c r="G2392" s="24" t="s">
        <v>1014</v>
      </c>
      <c r="H2392" s="25">
        <f t="shared" si="37"/>
        <v>0</v>
      </c>
    </row>
    <row r="2393" spans="5:8" x14ac:dyDescent="0.25">
      <c r="E2393" s="29"/>
      <c r="F2393" s="23" t="s">
        <v>3384</v>
      </c>
      <c r="G2393" s="24" t="s">
        <v>1014</v>
      </c>
      <c r="H2393" s="25">
        <f t="shared" si="37"/>
        <v>0</v>
      </c>
    </row>
    <row r="2394" spans="5:8" x14ac:dyDescent="0.25">
      <c r="E2394" s="29"/>
      <c r="F2394" s="23" t="s">
        <v>3385</v>
      </c>
      <c r="G2394" s="24" t="s">
        <v>1014</v>
      </c>
      <c r="H2394" s="25">
        <f t="shared" si="37"/>
        <v>0</v>
      </c>
    </row>
    <row r="2395" spans="5:8" x14ac:dyDescent="0.25">
      <c r="E2395" s="29"/>
      <c r="F2395" s="23" t="s">
        <v>3386</v>
      </c>
      <c r="G2395" s="24" t="s">
        <v>1014</v>
      </c>
      <c r="H2395" s="25">
        <f t="shared" si="37"/>
        <v>0</v>
      </c>
    </row>
    <row r="2396" spans="5:8" x14ac:dyDescent="0.25">
      <c r="E2396" s="29"/>
      <c r="F2396" s="23" t="s">
        <v>3387</v>
      </c>
      <c r="G2396" s="24" t="s">
        <v>1014</v>
      </c>
      <c r="H2396" s="25">
        <f t="shared" si="37"/>
        <v>0</v>
      </c>
    </row>
    <row r="2397" spans="5:8" x14ac:dyDescent="0.25">
      <c r="E2397" s="29"/>
      <c r="F2397" s="23" t="s">
        <v>3388</v>
      </c>
      <c r="G2397" s="24" t="s">
        <v>1014</v>
      </c>
      <c r="H2397" s="25">
        <f t="shared" si="37"/>
        <v>0</v>
      </c>
    </row>
    <row r="2398" spans="5:8" x14ac:dyDescent="0.25">
      <c r="E2398" s="29"/>
      <c r="F2398" s="23" t="s">
        <v>3389</v>
      </c>
      <c r="G2398" s="24" t="s">
        <v>1014</v>
      </c>
      <c r="H2398" s="25">
        <f t="shared" si="37"/>
        <v>0</v>
      </c>
    </row>
    <row r="2399" spans="5:8" x14ac:dyDescent="0.25">
      <c r="E2399" s="29"/>
      <c r="F2399" s="27" t="s">
        <v>3390</v>
      </c>
      <c r="G2399" s="24" t="s">
        <v>1014</v>
      </c>
      <c r="H2399" s="25">
        <f t="shared" si="37"/>
        <v>0</v>
      </c>
    </row>
    <row r="2400" spans="5:8" x14ac:dyDescent="0.25">
      <c r="E2400" s="29"/>
      <c r="F2400" s="23" t="s">
        <v>3391</v>
      </c>
      <c r="G2400" s="24" t="s">
        <v>1014</v>
      </c>
      <c r="H2400" s="25">
        <f t="shared" si="37"/>
        <v>0</v>
      </c>
    </row>
    <row r="2401" spans="5:8" x14ac:dyDescent="0.25">
      <c r="E2401" s="29"/>
      <c r="F2401" s="27" t="s">
        <v>3392</v>
      </c>
      <c r="G2401" s="24" t="s">
        <v>1014</v>
      </c>
      <c r="H2401" s="25">
        <f t="shared" si="37"/>
        <v>0</v>
      </c>
    </row>
    <row r="2402" spans="5:8" x14ac:dyDescent="0.25">
      <c r="E2402" s="29"/>
      <c r="F2402" s="23" t="s">
        <v>3393</v>
      </c>
      <c r="G2402" s="24" t="s">
        <v>1014</v>
      </c>
      <c r="H2402" s="25">
        <f t="shared" si="37"/>
        <v>0</v>
      </c>
    </row>
    <row r="2403" spans="5:8" x14ac:dyDescent="0.25">
      <c r="E2403" s="29"/>
      <c r="F2403" s="23" t="s">
        <v>3394</v>
      </c>
      <c r="G2403" s="24" t="s">
        <v>1014</v>
      </c>
      <c r="H2403" s="25">
        <f t="shared" si="37"/>
        <v>0</v>
      </c>
    </row>
    <row r="2404" spans="5:8" x14ac:dyDescent="0.25">
      <c r="E2404" s="29"/>
      <c r="F2404" s="27" t="s">
        <v>3395</v>
      </c>
      <c r="G2404" s="24" t="s">
        <v>1014</v>
      </c>
      <c r="H2404" s="25">
        <f t="shared" si="37"/>
        <v>0</v>
      </c>
    </row>
    <row r="2405" spans="5:8" x14ac:dyDescent="0.25">
      <c r="E2405" s="29"/>
      <c r="F2405" s="23" t="s">
        <v>3396</v>
      </c>
      <c r="G2405" s="24" t="s">
        <v>1014</v>
      </c>
      <c r="H2405" s="25">
        <f t="shared" si="37"/>
        <v>0</v>
      </c>
    </row>
    <row r="2406" spans="5:8" x14ac:dyDescent="0.25">
      <c r="E2406" s="29"/>
      <c r="F2406" s="27" t="s">
        <v>3397</v>
      </c>
      <c r="G2406" s="24" t="s">
        <v>1014</v>
      </c>
      <c r="H2406" s="25">
        <f t="shared" si="37"/>
        <v>0</v>
      </c>
    </row>
    <row r="2407" spans="5:8" x14ac:dyDescent="0.25">
      <c r="E2407" s="29"/>
      <c r="F2407" s="23" t="s">
        <v>3398</v>
      </c>
      <c r="G2407" s="24" t="s">
        <v>1014</v>
      </c>
      <c r="H2407" s="25">
        <f t="shared" si="37"/>
        <v>0</v>
      </c>
    </row>
    <row r="2408" spans="5:8" x14ac:dyDescent="0.25">
      <c r="E2408" s="29"/>
      <c r="F2408" s="27" t="s">
        <v>3399</v>
      </c>
      <c r="G2408" s="24" t="s">
        <v>1014</v>
      </c>
      <c r="H2408" s="25">
        <f t="shared" si="37"/>
        <v>0</v>
      </c>
    </row>
    <row r="2409" spans="5:8" x14ac:dyDescent="0.25">
      <c r="E2409" s="29"/>
      <c r="F2409" s="27" t="s">
        <v>3400</v>
      </c>
      <c r="G2409" s="24" t="s">
        <v>1014</v>
      </c>
      <c r="H2409" s="25">
        <f t="shared" si="37"/>
        <v>0</v>
      </c>
    </row>
    <row r="2410" spans="5:8" x14ac:dyDescent="0.25">
      <c r="E2410" s="29"/>
      <c r="F2410" s="23" t="s">
        <v>3401</v>
      </c>
      <c r="G2410" s="24" t="s">
        <v>1014</v>
      </c>
      <c r="H2410" s="25">
        <f t="shared" si="37"/>
        <v>0</v>
      </c>
    </row>
    <row r="2411" spans="5:8" x14ac:dyDescent="0.25">
      <c r="E2411" s="29"/>
      <c r="F2411" s="23" t="s">
        <v>3402</v>
      </c>
      <c r="G2411" s="24" t="s">
        <v>1014</v>
      </c>
      <c r="H2411" s="25">
        <f t="shared" si="37"/>
        <v>0</v>
      </c>
    </row>
    <row r="2412" spans="5:8" x14ac:dyDescent="0.25">
      <c r="E2412" s="29"/>
      <c r="F2412" s="27" t="s">
        <v>3403</v>
      </c>
      <c r="G2412" s="24" t="s">
        <v>1014</v>
      </c>
      <c r="H2412" s="25">
        <f t="shared" si="37"/>
        <v>0</v>
      </c>
    </row>
    <row r="2413" spans="5:8" x14ac:dyDescent="0.25">
      <c r="E2413" s="29"/>
      <c r="F2413" s="23" t="s">
        <v>3404</v>
      </c>
      <c r="G2413" s="24" t="s">
        <v>1014</v>
      </c>
      <c r="H2413" s="25">
        <f t="shared" si="37"/>
        <v>0</v>
      </c>
    </row>
    <row r="2414" spans="5:8" x14ac:dyDescent="0.25">
      <c r="E2414" s="29"/>
      <c r="F2414" s="23" t="s">
        <v>3405</v>
      </c>
      <c r="G2414" s="24" t="s">
        <v>1014</v>
      </c>
      <c r="H2414" s="25">
        <f t="shared" si="37"/>
        <v>0</v>
      </c>
    </row>
    <row r="2415" spans="5:8" x14ac:dyDescent="0.25">
      <c r="E2415" s="29"/>
      <c r="F2415" s="23" t="s">
        <v>3406</v>
      </c>
      <c r="G2415" s="24" t="s">
        <v>1014</v>
      </c>
      <c r="H2415" s="25">
        <f t="shared" si="37"/>
        <v>0</v>
      </c>
    </row>
    <row r="2416" spans="5:8" x14ac:dyDescent="0.25">
      <c r="E2416" s="29"/>
      <c r="F2416" s="23" t="s">
        <v>3407</v>
      </c>
      <c r="G2416" s="24" t="s">
        <v>1014</v>
      </c>
      <c r="H2416" s="25">
        <f t="shared" si="37"/>
        <v>0</v>
      </c>
    </row>
    <row r="2417" spans="5:8" x14ac:dyDescent="0.25">
      <c r="E2417" s="29"/>
      <c r="F2417" s="23" t="s">
        <v>3408</v>
      </c>
      <c r="G2417" s="24" t="s">
        <v>1014</v>
      </c>
      <c r="H2417" s="25">
        <f t="shared" si="37"/>
        <v>0</v>
      </c>
    </row>
    <row r="2418" spans="5:8" x14ac:dyDescent="0.25">
      <c r="E2418" s="29"/>
      <c r="F2418" s="23" t="s">
        <v>3409</v>
      </c>
      <c r="G2418" s="24" t="s">
        <v>1014</v>
      </c>
      <c r="H2418" s="25">
        <f t="shared" si="37"/>
        <v>0</v>
      </c>
    </row>
    <row r="2419" spans="5:8" x14ac:dyDescent="0.25">
      <c r="E2419" s="29"/>
      <c r="F2419" s="23" t="s">
        <v>3410</v>
      </c>
      <c r="G2419" s="24" t="s">
        <v>1014</v>
      </c>
      <c r="H2419" s="25">
        <f t="shared" si="37"/>
        <v>0</v>
      </c>
    </row>
    <row r="2420" spans="5:8" x14ac:dyDescent="0.25">
      <c r="E2420" s="29"/>
      <c r="F2420" s="23" t="s">
        <v>3411</v>
      </c>
      <c r="G2420" s="24" t="s">
        <v>1014</v>
      </c>
      <c r="H2420" s="25">
        <f t="shared" si="37"/>
        <v>0</v>
      </c>
    </row>
    <row r="2421" spans="5:8" x14ac:dyDescent="0.25">
      <c r="E2421" s="29"/>
      <c r="F2421" s="23" t="s">
        <v>3412</v>
      </c>
      <c r="G2421" s="24" t="s">
        <v>1014</v>
      </c>
      <c r="H2421" s="25">
        <f t="shared" si="37"/>
        <v>0</v>
      </c>
    </row>
    <row r="2422" spans="5:8" x14ac:dyDescent="0.25">
      <c r="E2422" s="29"/>
      <c r="F2422" s="23" t="s">
        <v>3413</v>
      </c>
      <c r="G2422" s="24" t="s">
        <v>1014</v>
      </c>
      <c r="H2422" s="25">
        <f t="shared" si="37"/>
        <v>0</v>
      </c>
    </row>
    <row r="2423" spans="5:8" x14ac:dyDescent="0.25">
      <c r="E2423" s="29"/>
      <c r="F2423" s="27" t="s">
        <v>3414</v>
      </c>
      <c r="G2423" s="24" t="s">
        <v>1014</v>
      </c>
      <c r="H2423" s="25">
        <f t="shared" si="37"/>
        <v>0</v>
      </c>
    </row>
    <row r="2424" spans="5:8" x14ac:dyDescent="0.25">
      <c r="E2424" s="29"/>
      <c r="F2424" s="23" t="s">
        <v>3415</v>
      </c>
      <c r="G2424" s="24" t="s">
        <v>1014</v>
      </c>
      <c r="H2424" s="25">
        <f t="shared" si="37"/>
        <v>0</v>
      </c>
    </row>
    <row r="2425" spans="5:8" x14ac:dyDescent="0.25">
      <c r="E2425" s="29"/>
      <c r="F2425" s="27" t="s">
        <v>3416</v>
      </c>
      <c r="G2425" s="24" t="s">
        <v>1014</v>
      </c>
      <c r="H2425" s="25">
        <f t="shared" si="37"/>
        <v>0</v>
      </c>
    </row>
    <row r="2426" spans="5:8" x14ac:dyDescent="0.25">
      <c r="E2426" s="29"/>
      <c r="F2426" s="23" t="s">
        <v>3417</v>
      </c>
      <c r="G2426" s="24" t="s">
        <v>1014</v>
      </c>
      <c r="H2426" s="25">
        <f t="shared" si="37"/>
        <v>0</v>
      </c>
    </row>
    <row r="2427" spans="5:8" x14ac:dyDescent="0.25">
      <c r="E2427" s="29"/>
      <c r="F2427" s="23" t="s">
        <v>3418</v>
      </c>
      <c r="G2427" s="24" t="s">
        <v>1014</v>
      </c>
      <c r="H2427" s="25">
        <f t="shared" si="37"/>
        <v>0</v>
      </c>
    </row>
    <row r="2428" spans="5:8" x14ac:dyDescent="0.25">
      <c r="E2428" s="45"/>
      <c r="F2428" s="23" t="s">
        <v>3419</v>
      </c>
      <c r="G2428" s="24" t="s">
        <v>1014</v>
      </c>
      <c r="H2428" s="25">
        <f t="shared" si="37"/>
        <v>0</v>
      </c>
    </row>
    <row r="2429" spans="5:8" x14ac:dyDescent="0.25">
      <c r="E2429" s="45"/>
      <c r="F2429" s="27" t="s">
        <v>3420</v>
      </c>
      <c r="G2429" s="24" t="s">
        <v>1014</v>
      </c>
      <c r="H2429" s="25">
        <f t="shared" si="37"/>
        <v>0</v>
      </c>
    </row>
    <row r="2430" spans="5:8" x14ac:dyDescent="0.25">
      <c r="E2430" s="45"/>
      <c r="F2430" s="27" t="s">
        <v>3421</v>
      </c>
      <c r="G2430" s="24" t="s">
        <v>1014</v>
      </c>
      <c r="H2430" s="25">
        <f t="shared" si="37"/>
        <v>0</v>
      </c>
    </row>
    <row r="2431" spans="5:8" x14ac:dyDescent="0.25">
      <c r="E2431" s="45"/>
      <c r="F2431" s="23" t="s">
        <v>3422</v>
      </c>
      <c r="G2431" s="24" t="s">
        <v>1014</v>
      </c>
      <c r="H2431" s="25">
        <f t="shared" si="37"/>
        <v>0</v>
      </c>
    </row>
    <row r="2432" spans="5:8" x14ac:dyDescent="0.25">
      <c r="E2432" s="45"/>
      <c r="F2432" s="23" t="s">
        <v>3423</v>
      </c>
      <c r="G2432" s="24" t="s">
        <v>1014</v>
      </c>
      <c r="H2432" s="25">
        <f t="shared" si="37"/>
        <v>0</v>
      </c>
    </row>
    <row r="2433" spans="5:8" x14ac:dyDescent="0.25">
      <c r="E2433" s="45"/>
      <c r="F2433" s="23" t="s">
        <v>3424</v>
      </c>
      <c r="G2433" s="24" t="s">
        <v>1014</v>
      </c>
      <c r="H2433" s="25">
        <f t="shared" si="37"/>
        <v>0</v>
      </c>
    </row>
    <row r="2434" spans="5:8" x14ac:dyDescent="0.25">
      <c r="E2434" s="29"/>
      <c r="F2434" s="27" t="s">
        <v>3425</v>
      </c>
      <c r="G2434" s="24" t="s">
        <v>1014</v>
      </c>
      <c r="H2434" s="25">
        <f t="shared" si="37"/>
        <v>0</v>
      </c>
    </row>
    <row r="2435" spans="5:8" x14ac:dyDescent="0.25">
      <c r="E2435" s="29"/>
      <c r="F2435" s="23" t="s">
        <v>3426</v>
      </c>
      <c r="G2435" s="24" t="s">
        <v>1014</v>
      </c>
      <c r="H2435" s="25">
        <f t="shared" si="37"/>
        <v>0</v>
      </c>
    </row>
    <row r="2436" spans="5:8" x14ac:dyDescent="0.25">
      <c r="E2436" s="29"/>
      <c r="F2436" s="27" t="s">
        <v>3427</v>
      </c>
      <c r="G2436" s="24" t="s">
        <v>1014</v>
      </c>
      <c r="H2436" s="25">
        <f t="shared" si="37"/>
        <v>0</v>
      </c>
    </row>
    <row r="2437" spans="5:8" x14ac:dyDescent="0.25">
      <c r="E2437" s="29"/>
      <c r="F2437" s="23" t="s">
        <v>3428</v>
      </c>
      <c r="G2437" s="24" t="s">
        <v>1014</v>
      </c>
      <c r="H2437" s="25">
        <f t="shared" ref="H2437:H2500" si="38">VLOOKUP(G2437,$A$4:$B$28,2,FALSE)</f>
        <v>0</v>
      </c>
    </row>
    <row r="2438" spans="5:8" x14ac:dyDescent="0.25">
      <c r="E2438" s="29"/>
      <c r="F2438" s="27" t="s">
        <v>3429</v>
      </c>
      <c r="G2438" s="24" t="s">
        <v>1014</v>
      </c>
      <c r="H2438" s="25">
        <f t="shared" si="38"/>
        <v>0</v>
      </c>
    </row>
    <row r="2439" spans="5:8" x14ac:dyDescent="0.25">
      <c r="E2439" s="29"/>
      <c r="F2439" s="23" t="s">
        <v>3430</v>
      </c>
      <c r="G2439" s="24" t="s">
        <v>1014</v>
      </c>
      <c r="H2439" s="25">
        <f t="shared" si="38"/>
        <v>0</v>
      </c>
    </row>
    <row r="2440" spans="5:8" x14ac:dyDescent="0.25">
      <c r="E2440" s="29"/>
      <c r="F2440" s="23" t="s">
        <v>3431</v>
      </c>
      <c r="G2440" s="24" t="s">
        <v>1014</v>
      </c>
      <c r="H2440" s="25">
        <f t="shared" si="38"/>
        <v>0</v>
      </c>
    </row>
    <row r="2441" spans="5:8" x14ac:dyDescent="0.25">
      <c r="E2441" s="29"/>
      <c r="F2441" s="23" t="s">
        <v>3432</v>
      </c>
      <c r="G2441" s="24" t="s">
        <v>1014</v>
      </c>
      <c r="H2441" s="25">
        <f t="shared" si="38"/>
        <v>0</v>
      </c>
    </row>
    <row r="2442" spans="5:8" x14ac:dyDescent="0.25">
      <c r="E2442" s="29"/>
      <c r="F2442" s="23" t="s">
        <v>3433</v>
      </c>
      <c r="G2442" s="24" t="s">
        <v>1014</v>
      </c>
      <c r="H2442" s="25">
        <f t="shared" si="38"/>
        <v>0</v>
      </c>
    </row>
    <row r="2443" spans="5:8" x14ac:dyDescent="0.25">
      <c r="E2443" s="29"/>
      <c r="F2443" s="27" t="s">
        <v>3434</v>
      </c>
      <c r="G2443" s="24" t="s">
        <v>1014</v>
      </c>
      <c r="H2443" s="25">
        <f t="shared" si="38"/>
        <v>0</v>
      </c>
    </row>
    <row r="2444" spans="5:8" x14ac:dyDescent="0.25">
      <c r="E2444" s="29"/>
      <c r="F2444" s="23" t="s">
        <v>3435</v>
      </c>
      <c r="G2444" s="24" t="s">
        <v>1014</v>
      </c>
      <c r="H2444" s="25">
        <f t="shared" si="38"/>
        <v>0</v>
      </c>
    </row>
    <row r="2445" spans="5:8" x14ac:dyDescent="0.25">
      <c r="E2445" s="29"/>
      <c r="F2445" s="27" t="s">
        <v>3436</v>
      </c>
      <c r="G2445" s="24" t="s">
        <v>1014</v>
      </c>
      <c r="H2445" s="25">
        <f t="shared" si="38"/>
        <v>0</v>
      </c>
    </row>
    <row r="2446" spans="5:8" x14ac:dyDescent="0.25">
      <c r="E2446" s="29"/>
      <c r="F2446" s="23" t="s">
        <v>3437</v>
      </c>
      <c r="G2446" s="24" t="s">
        <v>1014</v>
      </c>
      <c r="H2446" s="25">
        <f t="shared" si="38"/>
        <v>0</v>
      </c>
    </row>
    <row r="2447" spans="5:8" x14ac:dyDescent="0.25">
      <c r="E2447" s="29"/>
      <c r="F2447" s="23" t="s">
        <v>3438</v>
      </c>
      <c r="G2447" s="24" t="s">
        <v>1014</v>
      </c>
      <c r="H2447" s="25">
        <f t="shared" si="38"/>
        <v>0</v>
      </c>
    </row>
    <row r="2448" spans="5:8" x14ac:dyDescent="0.25">
      <c r="E2448" s="29"/>
      <c r="F2448" s="23" t="s">
        <v>3439</v>
      </c>
      <c r="G2448" s="24" t="s">
        <v>1014</v>
      </c>
      <c r="H2448" s="25">
        <f t="shared" si="38"/>
        <v>0</v>
      </c>
    </row>
    <row r="2449" spans="5:8" x14ac:dyDescent="0.25">
      <c r="E2449" s="29"/>
      <c r="F2449" s="27" t="s">
        <v>3440</v>
      </c>
      <c r="G2449" s="24" t="s">
        <v>1014</v>
      </c>
      <c r="H2449" s="25">
        <f t="shared" si="38"/>
        <v>0</v>
      </c>
    </row>
    <row r="2450" spans="5:8" x14ac:dyDescent="0.25">
      <c r="E2450" s="29"/>
      <c r="F2450" s="46" t="s">
        <v>3441</v>
      </c>
      <c r="G2450" s="24" t="s">
        <v>1014</v>
      </c>
      <c r="H2450" s="25">
        <f t="shared" si="38"/>
        <v>0</v>
      </c>
    </row>
    <row r="2451" spans="5:8" x14ac:dyDescent="0.25">
      <c r="E2451" s="29"/>
      <c r="F2451" s="27" t="s">
        <v>3442</v>
      </c>
      <c r="G2451" s="24" t="s">
        <v>1014</v>
      </c>
      <c r="H2451" s="25">
        <f t="shared" si="38"/>
        <v>0</v>
      </c>
    </row>
    <row r="2452" spans="5:8" x14ac:dyDescent="0.25">
      <c r="E2452" s="29"/>
      <c r="F2452" s="23" t="s">
        <v>3443</v>
      </c>
      <c r="G2452" s="24" t="s">
        <v>1014</v>
      </c>
      <c r="H2452" s="25">
        <f t="shared" si="38"/>
        <v>0</v>
      </c>
    </row>
    <row r="2453" spans="5:8" x14ac:dyDescent="0.25">
      <c r="E2453" s="29"/>
      <c r="F2453" s="27" t="s">
        <v>3444</v>
      </c>
      <c r="G2453" s="24" t="s">
        <v>1014</v>
      </c>
      <c r="H2453" s="25">
        <f t="shared" si="38"/>
        <v>0</v>
      </c>
    </row>
    <row r="2454" spans="5:8" x14ac:dyDescent="0.25">
      <c r="E2454" s="29"/>
      <c r="F2454" s="23" t="s">
        <v>3445</v>
      </c>
      <c r="G2454" s="24" t="s">
        <v>1014</v>
      </c>
      <c r="H2454" s="25">
        <f t="shared" si="38"/>
        <v>0</v>
      </c>
    </row>
    <row r="2455" spans="5:8" x14ac:dyDescent="0.25">
      <c r="E2455" s="29"/>
      <c r="F2455" s="23" t="s">
        <v>3446</v>
      </c>
      <c r="G2455" s="24" t="s">
        <v>1014</v>
      </c>
      <c r="H2455" s="25">
        <f t="shared" si="38"/>
        <v>0</v>
      </c>
    </row>
    <row r="2456" spans="5:8" x14ac:dyDescent="0.25">
      <c r="E2456" s="29"/>
      <c r="F2456" s="23" t="s">
        <v>3447</v>
      </c>
      <c r="G2456" s="24" t="s">
        <v>1014</v>
      </c>
      <c r="H2456" s="25">
        <f t="shared" si="38"/>
        <v>0</v>
      </c>
    </row>
    <row r="2457" spans="5:8" x14ac:dyDescent="0.25">
      <c r="E2457" s="29"/>
      <c r="F2457" s="27" t="s">
        <v>3448</v>
      </c>
      <c r="G2457" s="24" t="s">
        <v>1014</v>
      </c>
      <c r="H2457" s="25">
        <f t="shared" si="38"/>
        <v>0</v>
      </c>
    </row>
    <row r="2458" spans="5:8" x14ac:dyDescent="0.25">
      <c r="E2458" s="29"/>
      <c r="F2458" s="46" t="s">
        <v>3449</v>
      </c>
      <c r="G2458" s="24" t="s">
        <v>1014</v>
      </c>
      <c r="H2458" s="25">
        <f t="shared" si="38"/>
        <v>0</v>
      </c>
    </row>
    <row r="2459" spans="5:8" x14ac:dyDescent="0.25">
      <c r="E2459" s="29"/>
      <c r="F2459" s="23" t="s">
        <v>3450</v>
      </c>
      <c r="G2459" s="24" t="s">
        <v>1014</v>
      </c>
      <c r="H2459" s="25">
        <f t="shared" si="38"/>
        <v>0</v>
      </c>
    </row>
    <row r="2460" spans="5:8" x14ac:dyDescent="0.25">
      <c r="E2460" s="29"/>
      <c r="F2460" s="23" t="s">
        <v>3451</v>
      </c>
      <c r="G2460" s="24" t="s">
        <v>1014</v>
      </c>
      <c r="H2460" s="25">
        <f t="shared" si="38"/>
        <v>0</v>
      </c>
    </row>
    <row r="2461" spans="5:8" x14ac:dyDescent="0.25">
      <c r="E2461" s="29"/>
      <c r="F2461" s="27" t="s">
        <v>3452</v>
      </c>
      <c r="G2461" s="24" t="s">
        <v>1014</v>
      </c>
      <c r="H2461" s="25">
        <f t="shared" si="38"/>
        <v>0</v>
      </c>
    </row>
    <row r="2462" spans="5:8" x14ac:dyDescent="0.25">
      <c r="E2462" s="29"/>
      <c r="F2462" s="23" t="s">
        <v>3453</v>
      </c>
      <c r="G2462" s="24" t="s">
        <v>1014</v>
      </c>
      <c r="H2462" s="25">
        <f t="shared" si="38"/>
        <v>0</v>
      </c>
    </row>
    <row r="2463" spans="5:8" x14ac:dyDescent="0.25">
      <c r="E2463" s="29"/>
      <c r="F2463" s="27" t="s">
        <v>3454</v>
      </c>
      <c r="G2463" s="24" t="s">
        <v>1014</v>
      </c>
      <c r="H2463" s="25">
        <f t="shared" si="38"/>
        <v>0</v>
      </c>
    </row>
    <row r="2464" spans="5:8" x14ac:dyDescent="0.25">
      <c r="E2464" s="29"/>
      <c r="F2464" s="23" t="s">
        <v>3455</v>
      </c>
      <c r="G2464" s="24" t="s">
        <v>1014</v>
      </c>
      <c r="H2464" s="25">
        <f t="shared" si="38"/>
        <v>0</v>
      </c>
    </row>
    <row r="2465" spans="5:8" x14ac:dyDescent="0.25">
      <c r="E2465" s="29"/>
      <c r="F2465" s="23" t="s">
        <v>3456</v>
      </c>
      <c r="G2465" s="24" t="s">
        <v>1014</v>
      </c>
      <c r="H2465" s="25">
        <f t="shared" si="38"/>
        <v>0</v>
      </c>
    </row>
    <row r="2466" spans="5:8" x14ac:dyDescent="0.25">
      <c r="E2466" s="29"/>
      <c r="F2466" s="23" t="s">
        <v>3457</v>
      </c>
      <c r="G2466" s="24" t="s">
        <v>1014</v>
      </c>
      <c r="H2466" s="25">
        <f t="shared" si="38"/>
        <v>0</v>
      </c>
    </row>
    <row r="2467" spans="5:8" x14ac:dyDescent="0.25">
      <c r="E2467" s="29"/>
      <c r="F2467" s="27" t="s">
        <v>3458</v>
      </c>
      <c r="G2467" s="24" t="s">
        <v>1014</v>
      </c>
      <c r="H2467" s="25">
        <f t="shared" si="38"/>
        <v>0</v>
      </c>
    </row>
    <row r="2468" spans="5:8" x14ac:dyDescent="0.25">
      <c r="E2468" s="29"/>
      <c r="F2468" s="23" t="s">
        <v>3459</v>
      </c>
      <c r="G2468" s="24" t="s">
        <v>1014</v>
      </c>
      <c r="H2468" s="25">
        <f t="shared" si="38"/>
        <v>0</v>
      </c>
    </row>
    <row r="2469" spans="5:8" x14ac:dyDescent="0.25">
      <c r="E2469" s="29"/>
      <c r="F2469" s="23" t="s">
        <v>3460</v>
      </c>
      <c r="G2469" s="24" t="s">
        <v>1014</v>
      </c>
      <c r="H2469" s="25">
        <f t="shared" si="38"/>
        <v>0</v>
      </c>
    </row>
    <row r="2470" spans="5:8" x14ac:dyDescent="0.25">
      <c r="E2470" s="29"/>
      <c r="F2470" s="27" t="s">
        <v>3461</v>
      </c>
      <c r="G2470" s="24" t="s">
        <v>1014</v>
      </c>
      <c r="H2470" s="25">
        <f t="shared" si="38"/>
        <v>0</v>
      </c>
    </row>
    <row r="2471" spans="5:8" x14ac:dyDescent="0.25">
      <c r="E2471" s="29"/>
      <c r="F2471" s="23" t="s">
        <v>3462</v>
      </c>
      <c r="G2471" s="24" t="s">
        <v>1014</v>
      </c>
      <c r="H2471" s="25">
        <f t="shared" si="38"/>
        <v>0</v>
      </c>
    </row>
    <row r="2472" spans="5:8" x14ac:dyDescent="0.25">
      <c r="E2472" s="29"/>
      <c r="F2472" s="23" t="s">
        <v>3463</v>
      </c>
      <c r="G2472" s="24" t="s">
        <v>1014</v>
      </c>
      <c r="H2472" s="25">
        <f t="shared" si="38"/>
        <v>0</v>
      </c>
    </row>
    <row r="2473" spans="5:8" x14ac:dyDescent="0.25">
      <c r="E2473" s="29"/>
      <c r="F2473" s="27" t="s">
        <v>3464</v>
      </c>
      <c r="G2473" s="24" t="s">
        <v>1014</v>
      </c>
      <c r="H2473" s="25">
        <f t="shared" si="38"/>
        <v>0</v>
      </c>
    </row>
    <row r="2474" spans="5:8" x14ac:dyDescent="0.25">
      <c r="E2474" s="29"/>
      <c r="F2474" s="27" t="s">
        <v>3465</v>
      </c>
      <c r="G2474" s="24" t="s">
        <v>1014</v>
      </c>
      <c r="H2474" s="25">
        <f t="shared" si="38"/>
        <v>0</v>
      </c>
    </row>
    <row r="2475" spans="5:8" x14ac:dyDescent="0.25">
      <c r="E2475" s="29"/>
      <c r="F2475" s="23" t="s">
        <v>3466</v>
      </c>
      <c r="G2475" s="24" t="s">
        <v>1014</v>
      </c>
      <c r="H2475" s="25">
        <f t="shared" si="38"/>
        <v>0</v>
      </c>
    </row>
    <row r="2476" spans="5:8" x14ac:dyDescent="0.25">
      <c r="E2476" s="29"/>
      <c r="F2476" s="23" t="s">
        <v>3467</v>
      </c>
      <c r="G2476" s="24" t="s">
        <v>1014</v>
      </c>
      <c r="H2476" s="25">
        <f t="shared" si="38"/>
        <v>0</v>
      </c>
    </row>
    <row r="2477" spans="5:8" x14ac:dyDescent="0.25">
      <c r="E2477" s="29"/>
      <c r="F2477" s="27" t="s">
        <v>3468</v>
      </c>
      <c r="G2477" s="24" t="s">
        <v>1014</v>
      </c>
      <c r="H2477" s="25">
        <f t="shared" si="38"/>
        <v>0</v>
      </c>
    </row>
    <row r="2478" spans="5:8" x14ac:dyDescent="0.25">
      <c r="E2478" s="29"/>
      <c r="F2478" s="23" t="s">
        <v>3469</v>
      </c>
      <c r="G2478" s="24" t="s">
        <v>1014</v>
      </c>
      <c r="H2478" s="25">
        <f t="shared" si="38"/>
        <v>0</v>
      </c>
    </row>
    <row r="2479" spans="5:8" x14ac:dyDescent="0.25">
      <c r="E2479" s="29"/>
      <c r="F2479" s="23" t="s">
        <v>3470</v>
      </c>
      <c r="G2479" s="24" t="s">
        <v>1014</v>
      </c>
      <c r="H2479" s="25">
        <f t="shared" si="38"/>
        <v>0</v>
      </c>
    </row>
    <row r="2480" spans="5:8" x14ac:dyDescent="0.25">
      <c r="E2480" s="29"/>
      <c r="F2480" s="23" t="s">
        <v>3471</v>
      </c>
      <c r="G2480" s="24" t="s">
        <v>1014</v>
      </c>
      <c r="H2480" s="25">
        <f t="shared" si="38"/>
        <v>0</v>
      </c>
    </row>
    <row r="2481" spans="5:8" x14ac:dyDescent="0.25">
      <c r="E2481" s="29"/>
      <c r="F2481" s="23" t="s">
        <v>3472</v>
      </c>
      <c r="G2481" s="24" t="s">
        <v>1014</v>
      </c>
      <c r="H2481" s="25">
        <f t="shared" si="38"/>
        <v>0</v>
      </c>
    </row>
    <row r="2482" spans="5:8" x14ac:dyDescent="0.25">
      <c r="E2482" s="29"/>
      <c r="F2482" s="23" t="s">
        <v>3473</v>
      </c>
      <c r="G2482" s="24" t="s">
        <v>1014</v>
      </c>
      <c r="H2482" s="25">
        <f t="shared" si="38"/>
        <v>0</v>
      </c>
    </row>
    <row r="2483" spans="5:8" x14ac:dyDescent="0.25">
      <c r="E2483" s="29"/>
      <c r="F2483" s="23" t="s">
        <v>3474</v>
      </c>
      <c r="G2483" s="24" t="s">
        <v>1014</v>
      </c>
      <c r="H2483" s="25">
        <f t="shared" si="38"/>
        <v>0</v>
      </c>
    </row>
    <row r="2484" spans="5:8" x14ac:dyDescent="0.25">
      <c r="E2484" s="29"/>
      <c r="F2484" s="23" t="s">
        <v>3475</v>
      </c>
      <c r="G2484" s="24" t="s">
        <v>1014</v>
      </c>
      <c r="H2484" s="25">
        <f t="shared" si="38"/>
        <v>0</v>
      </c>
    </row>
    <row r="2485" spans="5:8" x14ac:dyDescent="0.25">
      <c r="E2485" s="29"/>
      <c r="F2485" s="23" t="s">
        <v>3476</v>
      </c>
      <c r="G2485" s="24" t="s">
        <v>1014</v>
      </c>
      <c r="H2485" s="25">
        <f t="shared" si="38"/>
        <v>0</v>
      </c>
    </row>
    <row r="2486" spans="5:8" x14ac:dyDescent="0.25">
      <c r="E2486" s="29"/>
      <c r="F2486" s="27" t="s">
        <v>3477</v>
      </c>
      <c r="G2486" s="24" t="s">
        <v>1014</v>
      </c>
      <c r="H2486" s="25">
        <f t="shared" si="38"/>
        <v>0</v>
      </c>
    </row>
    <row r="2487" spans="5:8" x14ac:dyDescent="0.25">
      <c r="E2487" s="29"/>
      <c r="F2487" s="27" t="s">
        <v>3478</v>
      </c>
      <c r="G2487" s="24" t="s">
        <v>1014</v>
      </c>
      <c r="H2487" s="25">
        <f t="shared" si="38"/>
        <v>0</v>
      </c>
    </row>
    <row r="2488" spans="5:8" x14ac:dyDescent="0.25">
      <c r="E2488" s="29"/>
      <c r="F2488" s="27" t="s">
        <v>3479</v>
      </c>
      <c r="G2488" s="24" t="s">
        <v>1014</v>
      </c>
      <c r="H2488" s="25">
        <f t="shared" si="38"/>
        <v>0</v>
      </c>
    </row>
    <row r="2489" spans="5:8" x14ac:dyDescent="0.25">
      <c r="E2489" s="29"/>
      <c r="F2489" s="27" t="s">
        <v>3480</v>
      </c>
      <c r="G2489" s="24" t="s">
        <v>1014</v>
      </c>
      <c r="H2489" s="25">
        <f t="shared" si="38"/>
        <v>0</v>
      </c>
    </row>
    <row r="2490" spans="5:8" x14ac:dyDescent="0.25">
      <c r="E2490" s="29"/>
      <c r="F2490" s="23" t="s">
        <v>3481</v>
      </c>
      <c r="G2490" s="24" t="s">
        <v>1014</v>
      </c>
      <c r="H2490" s="25">
        <f t="shared" si="38"/>
        <v>0</v>
      </c>
    </row>
    <row r="2491" spans="5:8" x14ac:dyDescent="0.25">
      <c r="E2491" s="29"/>
      <c r="F2491" s="23" t="s">
        <v>3482</v>
      </c>
      <c r="G2491" s="24" t="s">
        <v>1014</v>
      </c>
      <c r="H2491" s="25">
        <f t="shared" si="38"/>
        <v>0</v>
      </c>
    </row>
    <row r="2492" spans="5:8" x14ac:dyDescent="0.25">
      <c r="E2492" s="29"/>
      <c r="F2492" s="27" t="s">
        <v>3483</v>
      </c>
      <c r="G2492" s="24" t="s">
        <v>1014</v>
      </c>
      <c r="H2492" s="25">
        <f t="shared" si="38"/>
        <v>0</v>
      </c>
    </row>
    <row r="2493" spans="5:8" x14ac:dyDescent="0.25">
      <c r="E2493" s="29"/>
      <c r="F2493" s="27" t="s">
        <v>3484</v>
      </c>
      <c r="G2493" s="24" t="s">
        <v>1014</v>
      </c>
      <c r="H2493" s="25">
        <f t="shared" si="38"/>
        <v>0</v>
      </c>
    </row>
    <row r="2494" spans="5:8" x14ac:dyDescent="0.25">
      <c r="E2494" s="29"/>
      <c r="F2494" s="23" t="s">
        <v>3485</v>
      </c>
      <c r="G2494" s="24" t="s">
        <v>1014</v>
      </c>
      <c r="H2494" s="25">
        <f t="shared" si="38"/>
        <v>0</v>
      </c>
    </row>
    <row r="2495" spans="5:8" x14ac:dyDescent="0.25">
      <c r="E2495" s="29"/>
      <c r="F2495" s="27" t="s">
        <v>3486</v>
      </c>
      <c r="G2495" s="24" t="s">
        <v>1014</v>
      </c>
      <c r="H2495" s="25">
        <f t="shared" si="38"/>
        <v>0</v>
      </c>
    </row>
    <row r="2496" spans="5:8" x14ac:dyDescent="0.25">
      <c r="E2496" s="29"/>
      <c r="F2496" s="27" t="s">
        <v>3487</v>
      </c>
      <c r="G2496" s="24" t="s">
        <v>1014</v>
      </c>
      <c r="H2496" s="25">
        <f t="shared" si="38"/>
        <v>0</v>
      </c>
    </row>
    <row r="2497" spans="5:8" x14ac:dyDescent="0.25">
      <c r="E2497" s="29"/>
      <c r="F2497" s="23" t="s">
        <v>3488</v>
      </c>
      <c r="G2497" s="24" t="s">
        <v>1014</v>
      </c>
      <c r="H2497" s="25">
        <f t="shared" si="38"/>
        <v>0</v>
      </c>
    </row>
    <row r="2498" spans="5:8" x14ac:dyDescent="0.25">
      <c r="E2498" s="29"/>
      <c r="F2498" s="27" t="s">
        <v>3489</v>
      </c>
      <c r="G2498" s="24" t="s">
        <v>1014</v>
      </c>
      <c r="H2498" s="25">
        <f t="shared" si="38"/>
        <v>0</v>
      </c>
    </row>
    <row r="2499" spans="5:8" x14ac:dyDescent="0.25">
      <c r="E2499" s="29"/>
      <c r="F2499" s="27" t="s">
        <v>3490</v>
      </c>
      <c r="G2499" s="24" t="s">
        <v>1014</v>
      </c>
      <c r="H2499" s="25">
        <f t="shared" si="38"/>
        <v>0</v>
      </c>
    </row>
    <row r="2500" spans="5:8" x14ac:dyDescent="0.25">
      <c r="E2500" s="29"/>
      <c r="F2500" s="27" t="s">
        <v>3491</v>
      </c>
      <c r="G2500" s="24" t="s">
        <v>1014</v>
      </c>
      <c r="H2500" s="25">
        <f t="shared" si="38"/>
        <v>0</v>
      </c>
    </row>
    <row r="2501" spans="5:8" x14ac:dyDescent="0.25">
      <c r="E2501" s="29"/>
      <c r="F2501" s="27" t="s">
        <v>3492</v>
      </c>
      <c r="G2501" s="24" t="s">
        <v>1014</v>
      </c>
      <c r="H2501" s="25">
        <f t="shared" ref="H2501:H2564" si="39">VLOOKUP(G2501,$A$4:$B$28,2,FALSE)</f>
        <v>0</v>
      </c>
    </row>
    <row r="2502" spans="5:8" x14ac:dyDescent="0.25">
      <c r="E2502" s="29"/>
      <c r="F2502" s="27" t="s">
        <v>3493</v>
      </c>
      <c r="G2502" s="24" t="s">
        <v>1014</v>
      </c>
      <c r="H2502" s="25">
        <f t="shared" si="39"/>
        <v>0</v>
      </c>
    </row>
    <row r="2503" spans="5:8" x14ac:dyDescent="0.25">
      <c r="E2503" s="29"/>
      <c r="F2503" s="27" t="s">
        <v>3494</v>
      </c>
      <c r="G2503" s="24" t="s">
        <v>1014</v>
      </c>
      <c r="H2503" s="25">
        <f t="shared" si="39"/>
        <v>0</v>
      </c>
    </row>
    <row r="2504" spans="5:8" x14ac:dyDescent="0.25">
      <c r="E2504" s="29"/>
      <c r="F2504" s="27" t="s">
        <v>3495</v>
      </c>
      <c r="G2504" s="24" t="s">
        <v>1014</v>
      </c>
      <c r="H2504" s="25">
        <f t="shared" si="39"/>
        <v>0</v>
      </c>
    </row>
    <row r="2505" spans="5:8" x14ac:dyDescent="0.25">
      <c r="E2505" s="29"/>
      <c r="F2505" s="27" t="s">
        <v>3496</v>
      </c>
      <c r="G2505" s="24" t="s">
        <v>1014</v>
      </c>
      <c r="H2505" s="25">
        <f t="shared" si="39"/>
        <v>0</v>
      </c>
    </row>
    <row r="2506" spans="5:8" x14ac:dyDescent="0.25">
      <c r="E2506" s="29"/>
      <c r="F2506" s="23" t="s">
        <v>3497</v>
      </c>
      <c r="G2506" s="24" t="s">
        <v>1010</v>
      </c>
      <c r="H2506" s="25">
        <f t="shared" si="39"/>
        <v>0.1124</v>
      </c>
    </row>
    <row r="2507" spans="5:8" x14ac:dyDescent="0.25">
      <c r="E2507" s="29"/>
      <c r="F2507" s="27" t="s">
        <v>3498</v>
      </c>
      <c r="G2507" s="24" t="s">
        <v>1014</v>
      </c>
      <c r="H2507" s="25">
        <f t="shared" si="39"/>
        <v>0</v>
      </c>
    </row>
    <row r="2508" spans="5:8" x14ac:dyDescent="0.25">
      <c r="E2508" s="29"/>
      <c r="F2508" s="27" t="s">
        <v>3499</v>
      </c>
      <c r="G2508" s="24" t="s">
        <v>1014</v>
      </c>
      <c r="H2508" s="25">
        <f t="shared" si="39"/>
        <v>0</v>
      </c>
    </row>
    <row r="2509" spans="5:8" x14ac:dyDescent="0.25">
      <c r="E2509" s="29"/>
      <c r="F2509" s="23" t="s">
        <v>3500</v>
      </c>
      <c r="G2509" s="24" t="s">
        <v>1014</v>
      </c>
      <c r="H2509" s="25">
        <f t="shared" si="39"/>
        <v>0</v>
      </c>
    </row>
    <row r="2510" spans="5:8" x14ac:dyDescent="0.25">
      <c r="E2510" s="29"/>
      <c r="F2510" s="23" t="s">
        <v>3501</v>
      </c>
      <c r="G2510" s="24" t="s">
        <v>1014</v>
      </c>
      <c r="H2510" s="25">
        <f t="shared" si="39"/>
        <v>0</v>
      </c>
    </row>
    <row r="2511" spans="5:8" x14ac:dyDescent="0.25">
      <c r="E2511" s="29"/>
      <c r="F2511" s="23" t="s">
        <v>3502</v>
      </c>
      <c r="G2511" s="24" t="s">
        <v>1014</v>
      </c>
      <c r="H2511" s="25">
        <f t="shared" si="39"/>
        <v>0</v>
      </c>
    </row>
    <row r="2512" spans="5:8" x14ac:dyDescent="0.25">
      <c r="E2512" s="29"/>
      <c r="F2512" s="23" t="s">
        <v>3503</v>
      </c>
      <c r="G2512" s="24" t="s">
        <v>1014</v>
      </c>
      <c r="H2512" s="25">
        <f t="shared" si="39"/>
        <v>0</v>
      </c>
    </row>
    <row r="2513" spans="5:8" x14ac:dyDescent="0.25">
      <c r="E2513" s="29"/>
      <c r="F2513" s="23" t="s">
        <v>3504</v>
      </c>
      <c r="G2513" s="24" t="s">
        <v>1014</v>
      </c>
      <c r="H2513" s="25">
        <f t="shared" si="39"/>
        <v>0</v>
      </c>
    </row>
    <row r="2514" spans="5:8" x14ac:dyDescent="0.25">
      <c r="E2514" s="29"/>
      <c r="F2514" s="27" t="s">
        <v>3505</v>
      </c>
      <c r="G2514" s="24" t="s">
        <v>1014</v>
      </c>
      <c r="H2514" s="25">
        <f t="shared" si="39"/>
        <v>0</v>
      </c>
    </row>
    <row r="2515" spans="5:8" x14ac:dyDescent="0.25">
      <c r="E2515" s="29"/>
      <c r="F2515" s="46" t="s">
        <v>3506</v>
      </c>
      <c r="G2515" s="24" t="s">
        <v>1014</v>
      </c>
      <c r="H2515" s="25">
        <f t="shared" si="39"/>
        <v>0</v>
      </c>
    </row>
    <row r="2516" spans="5:8" x14ac:dyDescent="0.25">
      <c r="E2516" s="29"/>
      <c r="F2516" s="46" t="s">
        <v>3507</v>
      </c>
      <c r="G2516" s="24" t="s">
        <v>1014</v>
      </c>
      <c r="H2516" s="25">
        <f t="shared" si="39"/>
        <v>0</v>
      </c>
    </row>
    <row r="2517" spans="5:8" x14ac:dyDescent="0.25">
      <c r="E2517" s="29"/>
      <c r="F2517" s="23" t="s">
        <v>3508</v>
      </c>
      <c r="G2517" s="24" t="s">
        <v>1014</v>
      </c>
      <c r="H2517" s="25">
        <f t="shared" si="39"/>
        <v>0</v>
      </c>
    </row>
    <row r="2518" spans="5:8" x14ac:dyDescent="0.25">
      <c r="E2518" s="29"/>
      <c r="F2518" s="23" t="s">
        <v>3509</v>
      </c>
      <c r="G2518" s="24" t="s">
        <v>1014</v>
      </c>
      <c r="H2518" s="25">
        <f t="shared" si="39"/>
        <v>0</v>
      </c>
    </row>
    <row r="2519" spans="5:8" x14ac:dyDescent="0.25">
      <c r="E2519" s="29"/>
      <c r="F2519" s="23" t="s">
        <v>3510</v>
      </c>
      <c r="G2519" s="24" t="s">
        <v>1014</v>
      </c>
      <c r="H2519" s="25">
        <f t="shared" si="39"/>
        <v>0</v>
      </c>
    </row>
    <row r="2520" spans="5:8" x14ac:dyDescent="0.25">
      <c r="E2520" s="29"/>
      <c r="F2520" s="23" t="s">
        <v>3511</v>
      </c>
      <c r="G2520" s="24" t="s">
        <v>1014</v>
      </c>
      <c r="H2520" s="25">
        <f t="shared" si="39"/>
        <v>0</v>
      </c>
    </row>
    <row r="2521" spans="5:8" x14ac:dyDescent="0.25">
      <c r="E2521" s="29"/>
      <c r="F2521" s="23" t="s">
        <v>3512</v>
      </c>
      <c r="G2521" s="24" t="s">
        <v>1014</v>
      </c>
      <c r="H2521" s="25">
        <f t="shared" si="39"/>
        <v>0</v>
      </c>
    </row>
    <row r="2522" spans="5:8" x14ac:dyDescent="0.25">
      <c r="E2522" s="29"/>
      <c r="F2522" s="27" t="s">
        <v>3513</v>
      </c>
      <c r="G2522" s="24" t="s">
        <v>1014</v>
      </c>
      <c r="H2522" s="25">
        <f t="shared" si="39"/>
        <v>0</v>
      </c>
    </row>
    <row r="2523" spans="5:8" x14ac:dyDescent="0.25">
      <c r="E2523" s="29"/>
      <c r="F2523" s="23" t="s">
        <v>3514</v>
      </c>
      <c r="G2523" s="24" t="s">
        <v>1014</v>
      </c>
      <c r="H2523" s="25">
        <f t="shared" si="39"/>
        <v>0</v>
      </c>
    </row>
    <row r="2524" spans="5:8" x14ac:dyDescent="0.25">
      <c r="E2524" s="29"/>
      <c r="F2524" s="27" t="s">
        <v>3515</v>
      </c>
      <c r="G2524" s="24" t="s">
        <v>1014</v>
      </c>
      <c r="H2524" s="25">
        <f t="shared" si="39"/>
        <v>0</v>
      </c>
    </row>
    <row r="2525" spans="5:8" x14ac:dyDescent="0.25">
      <c r="E2525" s="29"/>
      <c r="F2525" s="23" t="s">
        <v>3516</v>
      </c>
      <c r="G2525" s="24" t="s">
        <v>1014</v>
      </c>
      <c r="H2525" s="25">
        <f t="shared" si="39"/>
        <v>0</v>
      </c>
    </row>
    <row r="2526" spans="5:8" x14ac:dyDescent="0.25">
      <c r="E2526" s="29"/>
      <c r="F2526" s="27" t="s">
        <v>3517</v>
      </c>
      <c r="G2526" s="24" t="s">
        <v>1014</v>
      </c>
      <c r="H2526" s="25">
        <f t="shared" si="39"/>
        <v>0</v>
      </c>
    </row>
    <row r="2527" spans="5:8" x14ac:dyDescent="0.25">
      <c r="E2527" s="29"/>
      <c r="F2527" s="27" t="s">
        <v>3518</v>
      </c>
      <c r="G2527" s="24" t="s">
        <v>1014</v>
      </c>
      <c r="H2527" s="25">
        <f t="shared" si="39"/>
        <v>0</v>
      </c>
    </row>
    <row r="2528" spans="5:8" x14ac:dyDescent="0.25">
      <c r="E2528" s="29"/>
      <c r="F2528" s="43" t="s">
        <v>3519</v>
      </c>
      <c r="G2528" s="24" t="s">
        <v>1014</v>
      </c>
      <c r="H2528" s="25">
        <f t="shared" si="39"/>
        <v>0</v>
      </c>
    </row>
    <row r="2529" spans="5:8" x14ac:dyDescent="0.25">
      <c r="E2529" s="29"/>
      <c r="F2529" s="23" t="s">
        <v>3520</v>
      </c>
      <c r="G2529" s="24" t="s">
        <v>1014</v>
      </c>
      <c r="H2529" s="25">
        <f t="shared" si="39"/>
        <v>0</v>
      </c>
    </row>
    <row r="2530" spans="5:8" x14ac:dyDescent="0.25">
      <c r="E2530" s="29"/>
      <c r="F2530" s="23" t="s">
        <v>3521</v>
      </c>
      <c r="G2530" s="24" t="s">
        <v>1014</v>
      </c>
      <c r="H2530" s="25">
        <f t="shared" si="39"/>
        <v>0</v>
      </c>
    </row>
    <row r="2531" spans="5:8" x14ac:dyDescent="0.25">
      <c r="E2531" s="29"/>
      <c r="F2531" s="23" t="s">
        <v>3522</v>
      </c>
      <c r="G2531" s="24" t="s">
        <v>1014</v>
      </c>
      <c r="H2531" s="25">
        <f t="shared" si="39"/>
        <v>0</v>
      </c>
    </row>
    <row r="2532" spans="5:8" x14ac:dyDescent="0.25">
      <c r="E2532" s="29"/>
      <c r="F2532" s="23" t="s">
        <v>3523</v>
      </c>
      <c r="G2532" s="24" t="s">
        <v>1014</v>
      </c>
      <c r="H2532" s="25">
        <f t="shared" si="39"/>
        <v>0</v>
      </c>
    </row>
    <row r="2533" spans="5:8" x14ac:dyDescent="0.25">
      <c r="E2533" s="29"/>
      <c r="F2533" s="26" t="s">
        <v>3524</v>
      </c>
      <c r="G2533" s="24" t="s">
        <v>1014</v>
      </c>
      <c r="H2533" s="25">
        <f t="shared" si="39"/>
        <v>0</v>
      </c>
    </row>
    <row r="2534" spans="5:8" x14ac:dyDescent="0.25">
      <c r="E2534" s="29"/>
      <c r="F2534" s="27" t="s">
        <v>3525</v>
      </c>
      <c r="G2534" s="24" t="s">
        <v>1014</v>
      </c>
      <c r="H2534" s="25">
        <f t="shared" si="39"/>
        <v>0</v>
      </c>
    </row>
    <row r="2535" spans="5:8" x14ac:dyDescent="0.25">
      <c r="E2535" s="29"/>
      <c r="F2535" s="43" t="s">
        <v>3526</v>
      </c>
      <c r="G2535" s="24" t="s">
        <v>1014</v>
      </c>
      <c r="H2535" s="25">
        <f t="shared" si="39"/>
        <v>0</v>
      </c>
    </row>
    <row r="2536" spans="5:8" x14ac:dyDescent="0.25">
      <c r="E2536" s="29"/>
      <c r="F2536" s="27" t="s">
        <v>3527</v>
      </c>
      <c r="G2536" s="24" t="s">
        <v>1014</v>
      </c>
      <c r="H2536" s="25">
        <f t="shared" si="39"/>
        <v>0</v>
      </c>
    </row>
    <row r="2537" spans="5:8" x14ac:dyDescent="0.25">
      <c r="E2537" s="29"/>
      <c r="F2537" s="23" t="s">
        <v>3528</v>
      </c>
      <c r="G2537" s="24" t="s">
        <v>1014</v>
      </c>
      <c r="H2537" s="25">
        <f t="shared" si="39"/>
        <v>0</v>
      </c>
    </row>
    <row r="2538" spans="5:8" x14ac:dyDescent="0.25">
      <c r="E2538" s="29"/>
      <c r="F2538" s="27" t="s">
        <v>3529</v>
      </c>
      <c r="G2538" s="24" t="s">
        <v>1014</v>
      </c>
      <c r="H2538" s="25">
        <f t="shared" si="39"/>
        <v>0</v>
      </c>
    </row>
    <row r="2539" spans="5:8" x14ac:dyDescent="0.25">
      <c r="E2539" s="29"/>
      <c r="F2539" s="27" t="s">
        <v>3530</v>
      </c>
      <c r="G2539" s="24" t="s">
        <v>1014</v>
      </c>
      <c r="H2539" s="25">
        <f t="shared" si="39"/>
        <v>0</v>
      </c>
    </row>
    <row r="2540" spans="5:8" x14ac:dyDescent="0.25">
      <c r="E2540" s="29"/>
      <c r="F2540" s="23" t="s">
        <v>3531</v>
      </c>
      <c r="G2540" s="24" t="s">
        <v>1014</v>
      </c>
      <c r="H2540" s="25">
        <f t="shared" si="39"/>
        <v>0</v>
      </c>
    </row>
    <row r="2541" spans="5:8" x14ac:dyDescent="0.25">
      <c r="E2541" s="29"/>
      <c r="F2541" s="23" t="s">
        <v>3532</v>
      </c>
      <c r="G2541" s="24" t="s">
        <v>1014</v>
      </c>
      <c r="H2541" s="25">
        <f t="shared" si="39"/>
        <v>0</v>
      </c>
    </row>
    <row r="2542" spans="5:8" x14ac:dyDescent="0.25">
      <c r="E2542" s="29"/>
      <c r="F2542" s="42" t="s">
        <v>3533</v>
      </c>
      <c r="G2542" s="24" t="s">
        <v>1014</v>
      </c>
      <c r="H2542" s="25">
        <f t="shared" si="39"/>
        <v>0</v>
      </c>
    </row>
    <row r="2543" spans="5:8" x14ac:dyDescent="0.25">
      <c r="E2543" s="29"/>
      <c r="F2543" s="23" t="s">
        <v>3534</v>
      </c>
      <c r="G2543" s="24" t="s">
        <v>1014</v>
      </c>
      <c r="H2543" s="25">
        <f t="shared" si="39"/>
        <v>0</v>
      </c>
    </row>
    <row r="2544" spans="5:8" x14ac:dyDescent="0.25">
      <c r="E2544" s="29"/>
      <c r="F2544" s="23" t="s">
        <v>3535</v>
      </c>
      <c r="G2544" s="24" t="s">
        <v>1014</v>
      </c>
      <c r="H2544" s="25">
        <f t="shared" si="39"/>
        <v>0</v>
      </c>
    </row>
    <row r="2545" spans="5:8" x14ac:dyDescent="0.25">
      <c r="E2545" s="29"/>
      <c r="F2545" s="27" t="s">
        <v>3536</v>
      </c>
      <c r="G2545" s="24" t="s">
        <v>1014</v>
      </c>
      <c r="H2545" s="25">
        <f t="shared" si="39"/>
        <v>0</v>
      </c>
    </row>
    <row r="2546" spans="5:8" x14ac:dyDescent="0.25">
      <c r="E2546" s="29"/>
      <c r="F2546" s="27" t="s">
        <v>3537</v>
      </c>
      <c r="G2546" s="24" t="s">
        <v>1014</v>
      </c>
      <c r="H2546" s="25">
        <f t="shared" si="39"/>
        <v>0</v>
      </c>
    </row>
    <row r="2547" spans="5:8" x14ac:dyDescent="0.25">
      <c r="E2547" s="29"/>
      <c r="F2547" s="27" t="s">
        <v>3538</v>
      </c>
      <c r="G2547" s="24" t="s">
        <v>1014</v>
      </c>
      <c r="H2547" s="25">
        <f t="shared" si="39"/>
        <v>0</v>
      </c>
    </row>
    <row r="2548" spans="5:8" x14ac:dyDescent="0.25">
      <c r="E2548" s="29"/>
      <c r="F2548" s="27" t="s">
        <v>3539</v>
      </c>
      <c r="G2548" s="24" t="s">
        <v>1014</v>
      </c>
      <c r="H2548" s="25">
        <f t="shared" si="39"/>
        <v>0</v>
      </c>
    </row>
    <row r="2549" spans="5:8" x14ac:dyDescent="0.25">
      <c r="E2549" s="29"/>
      <c r="F2549" s="42" t="s">
        <v>3540</v>
      </c>
      <c r="G2549" s="24" t="s">
        <v>1014</v>
      </c>
      <c r="H2549" s="25">
        <f t="shared" si="39"/>
        <v>0</v>
      </c>
    </row>
    <row r="2550" spans="5:8" x14ac:dyDescent="0.25">
      <c r="E2550" s="29"/>
      <c r="F2550" s="27" t="s">
        <v>3541</v>
      </c>
      <c r="G2550" s="24" t="s">
        <v>1014</v>
      </c>
      <c r="H2550" s="25">
        <f t="shared" si="39"/>
        <v>0</v>
      </c>
    </row>
    <row r="2551" spans="5:8" x14ac:dyDescent="0.25">
      <c r="E2551" s="29"/>
      <c r="F2551" s="27" t="s">
        <v>3542</v>
      </c>
      <c r="G2551" s="24" t="s">
        <v>1014</v>
      </c>
      <c r="H2551" s="25">
        <f t="shared" si="39"/>
        <v>0</v>
      </c>
    </row>
    <row r="2552" spans="5:8" x14ac:dyDescent="0.25">
      <c r="E2552" s="29"/>
      <c r="F2552" s="23" t="s">
        <v>3543</v>
      </c>
      <c r="G2552" s="24" t="s">
        <v>1014</v>
      </c>
      <c r="H2552" s="25">
        <f t="shared" si="39"/>
        <v>0</v>
      </c>
    </row>
    <row r="2553" spans="5:8" x14ac:dyDescent="0.25">
      <c r="E2553" s="29"/>
      <c r="F2553" s="23" t="s">
        <v>3544</v>
      </c>
      <c r="G2553" s="24" t="s">
        <v>1014</v>
      </c>
      <c r="H2553" s="25">
        <f t="shared" si="39"/>
        <v>0</v>
      </c>
    </row>
    <row r="2554" spans="5:8" x14ac:dyDescent="0.25">
      <c r="E2554" s="29"/>
      <c r="F2554" s="27" t="s">
        <v>3545</v>
      </c>
      <c r="G2554" s="24" t="s">
        <v>1014</v>
      </c>
      <c r="H2554" s="25">
        <f t="shared" si="39"/>
        <v>0</v>
      </c>
    </row>
    <row r="2555" spans="5:8" x14ac:dyDescent="0.25">
      <c r="E2555" s="29"/>
      <c r="F2555" s="23" t="s">
        <v>3546</v>
      </c>
      <c r="G2555" s="24" t="s">
        <v>1014</v>
      </c>
      <c r="H2555" s="25">
        <f t="shared" si="39"/>
        <v>0</v>
      </c>
    </row>
    <row r="2556" spans="5:8" x14ac:dyDescent="0.25">
      <c r="E2556" s="29"/>
      <c r="F2556" s="23" t="s">
        <v>3547</v>
      </c>
      <c r="G2556" s="24" t="s">
        <v>1014</v>
      </c>
      <c r="H2556" s="25">
        <f t="shared" si="39"/>
        <v>0</v>
      </c>
    </row>
    <row r="2557" spans="5:8" x14ac:dyDescent="0.25">
      <c r="E2557" s="29"/>
      <c r="F2557" s="23" t="s">
        <v>3548</v>
      </c>
      <c r="G2557" s="24" t="s">
        <v>1014</v>
      </c>
      <c r="H2557" s="25">
        <f t="shared" si="39"/>
        <v>0</v>
      </c>
    </row>
    <row r="2558" spans="5:8" x14ac:dyDescent="0.25">
      <c r="E2558" s="29"/>
      <c r="F2558" s="23" t="s">
        <v>3549</v>
      </c>
      <c r="G2558" s="24" t="s">
        <v>1014</v>
      </c>
      <c r="H2558" s="25">
        <f t="shared" si="39"/>
        <v>0</v>
      </c>
    </row>
    <row r="2559" spans="5:8" x14ac:dyDescent="0.25">
      <c r="E2559" s="29"/>
      <c r="F2559" s="23" t="s">
        <v>3550</v>
      </c>
      <c r="G2559" s="24" t="s">
        <v>1014</v>
      </c>
      <c r="H2559" s="25">
        <f t="shared" si="39"/>
        <v>0</v>
      </c>
    </row>
    <row r="2560" spans="5:8" x14ac:dyDescent="0.25">
      <c r="E2560" s="29"/>
      <c r="F2560" s="23" t="s">
        <v>3551</v>
      </c>
      <c r="G2560" s="24" t="s">
        <v>1014</v>
      </c>
      <c r="H2560" s="25">
        <f t="shared" si="39"/>
        <v>0</v>
      </c>
    </row>
    <row r="2561" spans="5:8" x14ac:dyDescent="0.25">
      <c r="E2561" s="29"/>
      <c r="F2561" s="27" t="s">
        <v>3552</v>
      </c>
      <c r="G2561" s="24" t="s">
        <v>1014</v>
      </c>
      <c r="H2561" s="25">
        <f t="shared" si="39"/>
        <v>0</v>
      </c>
    </row>
    <row r="2562" spans="5:8" x14ac:dyDescent="0.25">
      <c r="E2562" s="29"/>
      <c r="F2562" s="23" t="s">
        <v>3553</v>
      </c>
      <c r="G2562" s="24" t="s">
        <v>1014</v>
      </c>
      <c r="H2562" s="25">
        <f t="shared" si="39"/>
        <v>0</v>
      </c>
    </row>
    <row r="2563" spans="5:8" x14ac:dyDescent="0.25">
      <c r="E2563" s="29"/>
      <c r="F2563" s="23" t="s">
        <v>3554</v>
      </c>
      <c r="G2563" s="24" t="s">
        <v>1014</v>
      </c>
      <c r="H2563" s="25">
        <f t="shared" si="39"/>
        <v>0</v>
      </c>
    </row>
    <row r="2564" spans="5:8" x14ac:dyDescent="0.25">
      <c r="E2564" s="29"/>
      <c r="F2564" s="27" t="s">
        <v>3555</v>
      </c>
      <c r="G2564" s="24" t="s">
        <v>1014</v>
      </c>
      <c r="H2564" s="25">
        <f t="shared" si="39"/>
        <v>0</v>
      </c>
    </row>
    <row r="2565" spans="5:8" x14ac:dyDescent="0.25">
      <c r="E2565" s="29"/>
      <c r="F2565" s="23" t="s">
        <v>3556</v>
      </c>
      <c r="G2565" s="24" t="s">
        <v>1014</v>
      </c>
      <c r="H2565" s="25">
        <f t="shared" ref="H2565:H2628" si="40">VLOOKUP(G2565,$A$4:$B$28,2,FALSE)</f>
        <v>0</v>
      </c>
    </row>
    <row r="2566" spans="5:8" x14ac:dyDescent="0.25">
      <c r="E2566" s="29"/>
      <c r="F2566" s="23" t="s">
        <v>3557</v>
      </c>
      <c r="G2566" s="24" t="s">
        <v>1014</v>
      </c>
      <c r="H2566" s="25">
        <f t="shared" si="40"/>
        <v>0</v>
      </c>
    </row>
    <row r="2567" spans="5:8" x14ac:dyDescent="0.25">
      <c r="E2567" s="29"/>
      <c r="F2567" s="42" t="s">
        <v>3558</v>
      </c>
      <c r="G2567" s="24" t="s">
        <v>1014</v>
      </c>
      <c r="H2567" s="25">
        <f t="shared" si="40"/>
        <v>0</v>
      </c>
    </row>
    <row r="2568" spans="5:8" x14ac:dyDescent="0.25">
      <c r="E2568" s="29"/>
      <c r="F2568" s="23" t="s">
        <v>3559</v>
      </c>
      <c r="G2568" s="24" t="s">
        <v>1014</v>
      </c>
      <c r="H2568" s="25">
        <f t="shared" si="40"/>
        <v>0</v>
      </c>
    </row>
    <row r="2569" spans="5:8" x14ac:dyDescent="0.25">
      <c r="E2569" s="29"/>
      <c r="F2569" s="27" t="s">
        <v>3560</v>
      </c>
      <c r="G2569" s="24" t="s">
        <v>1014</v>
      </c>
      <c r="H2569" s="25">
        <f t="shared" si="40"/>
        <v>0</v>
      </c>
    </row>
    <row r="2570" spans="5:8" x14ac:dyDescent="0.25">
      <c r="E2570" s="29"/>
      <c r="F2570" s="23" t="s">
        <v>3561</v>
      </c>
      <c r="G2570" s="24" t="s">
        <v>1014</v>
      </c>
      <c r="H2570" s="25">
        <f t="shared" si="40"/>
        <v>0</v>
      </c>
    </row>
    <row r="2571" spans="5:8" x14ac:dyDescent="0.25">
      <c r="E2571" s="29"/>
      <c r="F2571" s="23" t="s">
        <v>3562</v>
      </c>
      <c r="G2571" s="24" t="s">
        <v>1014</v>
      </c>
      <c r="H2571" s="25">
        <f t="shared" si="40"/>
        <v>0</v>
      </c>
    </row>
    <row r="2572" spans="5:8" x14ac:dyDescent="0.25">
      <c r="E2572" s="29"/>
      <c r="F2572" s="23" t="s">
        <v>3563</v>
      </c>
      <c r="G2572" s="24" t="s">
        <v>1014</v>
      </c>
      <c r="H2572" s="25">
        <f t="shared" si="40"/>
        <v>0</v>
      </c>
    </row>
    <row r="2573" spans="5:8" x14ac:dyDescent="0.25">
      <c r="E2573" s="29"/>
      <c r="F2573" s="27" t="s">
        <v>3564</v>
      </c>
      <c r="G2573" s="24" t="s">
        <v>1014</v>
      </c>
      <c r="H2573" s="25">
        <f t="shared" si="40"/>
        <v>0</v>
      </c>
    </row>
    <row r="2574" spans="5:8" x14ac:dyDescent="0.25">
      <c r="E2574" s="29"/>
      <c r="F2574" s="27" t="s">
        <v>3565</v>
      </c>
      <c r="G2574" s="24" t="s">
        <v>1014</v>
      </c>
      <c r="H2574" s="25">
        <f t="shared" si="40"/>
        <v>0</v>
      </c>
    </row>
    <row r="2575" spans="5:8" x14ac:dyDescent="0.25">
      <c r="E2575" s="29"/>
      <c r="F2575" s="27" t="s">
        <v>3566</v>
      </c>
      <c r="G2575" s="24" t="s">
        <v>1014</v>
      </c>
      <c r="H2575" s="25">
        <f t="shared" si="40"/>
        <v>0</v>
      </c>
    </row>
    <row r="2576" spans="5:8" x14ac:dyDescent="0.25">
      <c r="E2576" s="29"/>
      <c r="F2576" s="23" t="s">
        <v>3567</v>
      </c>
      <c r="G2576" s="24" t="s">
        <v>1014</v>
      </c>
      <c r="H2576" s="25">
        <f t="shared" si="40"/>
        <v>0</v>
      </c>
    </row>
    <row r="2577" spans="5:8" x14ac:dyDescent="0.25">
      <c r="E2577" s="29"/>
      <c r="F2577" s="23" t="s">
        <v>3568</v>
      </c>
      <c r="G2577" s="24" t="s">
        <v>1014</v>
      </c>
      <c r="H2577" s="25">
        <f t="shared" si="40"/>
        <v>0</v>
      </c>
    </row>
    <row r="2578" spans="5:8" x14ac:dyDescent="0.25">
      <c r="E2578" s="29"/>
      <c r="F2578" s="23" t="s">
        <v>3569</v>
      </c>
      <c r="G2578" s="24" t="s">
        <v>1014</v>
      </c>
      <c r="H2578" s="25">
        <f t="shared" si="40"/>
        <v>0</v>
      </c>
    </row>
    <row r="2579" spans="5:8" x14ac:dyDescent="0.25">
      <c r="E2579" s="29"/>
      <c r="F2579" s="27" t="s">
        <v>3570</v>
      </c>
      <c r="G2579" s="24" t="s">
        <v>1014</v>
      </c>
      <c r="H2579" s="25">
        <f t="shared" si="40"/>
        <v>0</v>
      </c>
    </row>
    <row r="2580" spans="5:8" x14ac:dyDescent="0.25">
      <c r="E2580" s="29"/>
      <c r="F2580" s="27" t="s">
        <v>3571</v>
      </c>
      <c r="G2580" s="24" t="s">
        <v>1014</v>
      </c>
      <c r="H2580" s="25">
        <f t="shared" si="40"/>
        <v>0</v>
      </c>
    </row>
    <row r="2581" spans="5:8" x14ac:dyDescent="0.25">
      <c r="E2581" s="29"/>
      <c r="F2581" s="27" t="s">
        <v>3572</v>
      </c>
      <c r="G2581" s="24" t="s">
        <v>1014</v>
      </c>
      <c r="H2581" s="25">
        <f t="shared" si="40"/>
        <v>0</v>
      </c>
    </row>
    <row r="2582" spans="5:8" x14ac:dyDescent="0.25">
      <c r="E2582" s="29"/>
      <c r="F2582" s="23" t="s">
        <v>3573</v>
      </c>
      <c r="G2582" s="24" t="s">
        <v>1014</v>
      </c>
      <c r="H2582" s="25">
        <f t="shared" si="40"/>
        <v>0</v>
      </c>
    </row>
    <row r="2583" spans="5:8" x14ac:dyDescent="0.25">
      <c r="E2583" s="29"/>
      <c r="F2583" s="23" t="s">
        <v>3574</v>
      </c>
      <c r="G2583" s="24" t="s">
        <v>1014</v>
      </c>
      <c r="H2583" s="25">
        <f t="shared" si="40"/>
        <v>0</v>
      </c>
    </row>
    <row r="2584" spans="5:8" x14ac:dyDescent="0.25">
      <c r="E2584" s="29"/>
      <c r="F2584" s="23" t="s">
        <v>3575</v>
      </c>
      <c r="G2584" s="24" t="s">
        <v>1014</v>
      </c>
      <c r="H2584" s="25">
        <f t="shared" si="40"/>
        <v>0</v>
      </c>
    </row>
    <row r="2585" spans="5:8" x14ac:dyDescent="0.25">
      <c r="E2585" s="29"/>
      <c r="F2585" s="27" t="s">
        <v>3576</v>
      </c>
      <c r="G2585" s="24" t="s">
        <v>1014</v>
      </c>
      <c r="H2585" s="25">
        <f t="shared" si="40"/>
        <v>0</v>
      </c>
    </row>
    <row r="2586" spans="5:8" x14ac:dyDescent="0.25">
      <c r="E2586" s="29"/>
      <c r="F2586" s="46" t="s">
        <v>3577</v>
      </c>
      <c r="G2586" s="24" t="s">
        <v>1014</v>
      </c>
      <c r="H2586" s="25">
        <f t="shared" si="40"/>
        <v>0</v>
      </c>
    </row>
    <row r="2587" spans="5:8" x14ac:dyDescent="0.25">
      <c r="E2587" s="29"/>
      <c r="F2587" s="27" t="s">
        <v>3578</v>
      </c>
      <c r="G2587" s="24" t="s">
        <v>1014</v>
      </c>
      <c r="H2587" s="25">
        <f t="shared" si="40"/>
        <v>0</v>
      </c>
    </row>
    <row r="2588" spans="5:8" x14ac:dyDescent="0.25">
      <c r="E2588" s="29"/>
      <c r="F2588" s="27" t="s">
        <v>3579</v>
      </c>
      <c r="G2588" s="24" t="s">
        <v>1014</v>
      </c>
      <c r="H2588" s="25">
        <f t="shared" si="40"/>
        <v>0</v>
      </c>
    </row>
    <row r="2589" spans="5:8" x14ac:dyDescent="0.25">
      <c r="E2589" s="29"/>
      <c r="F2589" s="23" t="s">
        <v>3580</v>
      </c>
      <c r="G2589" s="24" t="s">
        <v>1014</v>
      </c>
      <c r="H2589" s="25">
        <f t="shared" si="40"/>
        <v>0</v>
      </c>
    </row>
    <row r="2590" spans="5:8" x14ac:dyDescent="0.25">
      <c r="E2590" s="29"/>
      <c r="F2590" s="27" t="s">
        <v>3581</v>
      </c>
      <c r="G2590" s="24" t="s">
        <v>1014</v>
      </c>
      <c r="H2590" s="25">
        <f t="shared" si="40"/>
        <v>0</v>
      </c>
    </row>
    <row r="2591" spans="5:8" x14ac:dyDescent="0.25">
      <c r="E2591" s="29"/>
      <c r="F2591" s="27" t="s">
        <v>3582</v>
      </c>
      <c r="G2591" s="24" t="s">
        <v>1014</v>
      </c>
      <c r="H2591" s="25">
        <f t="shared" si="40"/>
        <v>0</v>
      </c>
    </row>
    <row r="2592" spans="5:8" x14ac:dyDescent="0.25">
      <c r="E2592" s="29"/>
      <c r="F2592" s="27" t="s">
        <v>3583</v>
      </c>
      <c r="G2592" s="24" t="s">
        <v>1014</v>
      </c>
      <c r="H2592" s="25">
        <f t="shared" si="40"/>
        <v>0</v>
      </c>
    </row>
    <row r="2593" spans="5:8" x14ac:dyDescent="0.25">
      <c r="E2593" s="29"/>
      <c r="F2593" s="23" t="s">
        <v>3584</v>
      </c>
      <c r="G2593" s="24" t="s">
        <v>1014</v>
      </c>
      <c r="H2593" s="25">
        <f t="shared" si="40"/>
        <v>0</v>
      </c>
    </row>
    <row r="2594" spans="5:8" x14ac:dyDescent="0.25">
      <c r="E2594" s="29"/>
      <c r="F2594" s="27" t="s">
        <v>3585</v>
      </c>
      <c r="G2594" s="24" t="s">
        <v>1014</v>
      </c>
      <c r="H2594" s="25">
        <f t="shared" si="40"/>
        <v>0</v>
      </c>
    </row>
    <row r="2595" spans="5:8" x14ac:dyDescent="0.25">
      <c r="E2595" s="29"/>
      <c r="F2595" s="27" t="s">
        <v>3586</v>
      </c>
      <c r="G2595" s="24" t="s">
        <v>1014</v>
      </c>
      <c r="H2595" s="25">
        <f t="shared" si="40"/>
        <v>0</v>
      </c>
    </row>
    <row r="2596" spans="5:8" x14ac:dyDescent="0.25">
      <c r="E2596" s="29"/>
      <c r="F2596" s="23" t="s">
        <v>3587</v>
      </c>
      <c r="G2596" s="24" t="s">
        <v>1014</v>
      </c>
      <c r="H2596" s="25">
        <f t="shared" si="40"/>
        <v>0</v>
      </c>
    </row>
    <row r="2597" spans="5:8" x14ac:dyDescent="0.25">
      <c r="E2597" s="29"/>
      <c r="F2597" s="23" t="s">
        <v>3588</v>
      </c>
      <c r="G2597" s="24" t="s">
        <v>1014</v>
      </c>
      <c r="H2597" s="25">
        <f t="shared" si="40"/>
        <v>0</v>
      </c>
    </row>
    <row r="2598" spans="5:8" x14ac:dyDescent="0.25">
      <c r="E2598" s="29"/>
      <c r="F2598" s="23" t="s">
        <v>3589</v>
      </c>
      <c r="G2598" s="24" t="s">
        <v>1014</v>
      </c>
      <c r="H2598" s="25">
        <f t="shared" si="40"/>
        <v>0</v>
      </c>
    </row>
    <row r="2599" spans="5:8" x14ac:dyDescent="0.25">
      <c r="E2599" s="29"/>
      <c r="F2599" s="27" t="s">
        <v>3590</v>
      </c>
      <c r="G2599" s="24" t="s">
        <v>1014</v>
      </c>
      <c r="H2599" s="25">
        <f t="shared" si="40"/>
        <v>0</v>
      </c>
    </row>
    <row r="2600" spans="5:8" x14ac:dyDescent="0.25">
      <c r="E2600" s="29"/>
      <c r="F2600" s="27" t="s">
        <v>3591</v>
      </c>
      <c r="G2600" s="24" t="s">
        <v>1014</v>
      </c>
      <c r="H2600" s="25">
        <f t="shared" si="40"/>
        <v>0</v>
      </c>
    </row>
    <row r="2601" spans="5:8" x14ac:dyDescent="0.25">
      <c r="E2601" s="29"/>
      <c r="F2601" s="27" t="s">
        <v>3592</v>
      </c>
      <c r="G2601" s="24" t="s">
        <v>1014</v>
      </c>
      <c r="H2601" s="25">
        <f t="shared" si="40"/>
        <v>0</v>
      </c>
    </row>
    <row r="2602" spans="5:8" x14ac:dyDescent="0.25">
      <c r="E2602" s="29"/>
      <c r="F2602" s="27" t="s">
        <v>3593</v>
      </c>
      <c r="G2602" s="24" t="s">
        <v>1014</v>
      </c>
      <c r="H2602" s="25">
        <f t="shared" si="40"/>
        <v>0</v>
      </c>
    </row>
    <row r="2603" spans="5:8" x14ac:dyDescent="0.25">
      <c r="E2603" s="29"/>
      <c r="F2603" s="27" t="s">
        <v>3594</v>
      </c>
      <c r="G2603" s="24" t="s">
        <v>1014</v>
      </c>
      <c r="H2603" s="25">
        <f t="shared" si="40"/>
        <v>0</v>
      </c>
    </row>
    <row r="2604" spans="5:8" x14ac:dyDescent="0.25">
      <c r="E2604" s="29"/>
      <c r="F2604" s="27" t="s">
        <v>3595</v>
      </c>
      <c r="G2604" s="24" t="s">
        <v>1014</v>
      </c>
      <c r="H2604" s="25">
        <f t="shared" si="40"/>
        <v>0</v>
      </c>
    </row>
    <row r="2605" spans="5:8" x14ac:dyDescent="0.25">
      <c r="E2605" s="29"/>
      <c r="F2605" s="27" t="s">
        <v>3596</v>
      </c>
      <c r="G2605" s="24" t="s">
        <v>1014</v>
      </c>
      <c r="H2605" s="25">
        <f t="shared" si="40"/>
        <v>0</v>
      </c>
    </row>
    <row r="2606" spans="5:8" x14ac:dyDescent="0.25">
      <c r="E2606" s="29"/>
      <c r="F2606" s="27" t="s">
        <v>3597</v>
      </c>
      <c r="G2606" s="24" t="s">
        <v>1014</v>
      </c>
      <c r="H2606" s="25">
        <f t="shared" si="40"/>
        <v>0</v>
      </c>
    </row>
    <row r="2607" spans="5:8" x14ac:dyDescent="0.25">
      <c r="E2607" s="29"/>
      <c r="F2607" s="27" t="s">
        <v>3598</v>
      </c>
      <c r="G2607" s="24" t="s">
        <v>1014</v>
      </c>
      <c r="H2607" s="25">
        <f t="shared" si="40"/>
        <v>0</v>
      </c>
    </row>
    <row r="2608" spans="5:8" x14ac:dyDescent="0.25">
      <c r="E2608" s="29"/>
      <c r="F2608" s="27" t="s">
        <v>3599</v>
      </c>
      <c r="G2608" s="24" t="s">
        <v>1014</v>
      </c>
      <c r="H2608" s="25">
        <f t="shared" si="40"/>
        <v>0</v>
      </c>
    </row>
    <row r="2609" spans="5:8" x14ac:dyDescent="0.25">
      <c r="E2609" s="29"/>
      <c r="F2609" s="23" t="s">
        <v>3600</v>
      </c>
      <c r="G2609" s="24" t="s">
        <v>1014</v>
      </c>
      <c r="H2609" s="25">
        <f t="shared" si="40"/>
        <v>0</v>
      </c>
    </row>
    <row r="2610" spans="5:8" x14ac:dyDescent="0.25">
      <c r="E2610" s="29"/>
      <c r="F2610" s="27" t="s">
        <v>3601</v>
      </c>
      <c r="G2610" s="24" t="s">
        <v>1014</v>
      </c>
      <c r="H2610" s="25">
        <f t="shared" si="40"/>
        <v>0</v>
      </c>
    </row>
    <row r="2611" spans="5:8" x14ac:dyDescent="0.25">
      <c r="E2611" s="29"/>
      <c r="F2611" s="27" t="s">
        <v>3602</v>
      </c>
      <c r="G2611" s="24" t="s">
        <v>1014</v>
      </c>
      <c r="H2611" s="25">
        <f t="shared" si="40"/>
        <v>0</v>
      </c>
    </row>
    <row r="2612" spans="5:8" x14ac:dyDescent="0.25">
      <c r="E2612" s="29"/>
      <c r="F2612" s="23" t="s">
        <v>3603</v>
      </c>
      <c r="G2612" s="24" t="s">
        <v>1014</v>
      </c>
      <c r="H2612" s="25">
        <f t="shared" si="40"/>
        <v>0</v>
      </c>
    </row>
    <row r="2613" spans="5:8" x14ac:dyDescent="0.25">
      <c r="E2613" s="29"/>
      <c r="F2613" s="27" t="s">
        <v>3604</v>
      </c>
      <c r="G2613" s="24" t="s">
        <v>1014</v>
      </c>
      <c r="H2613" s="25">
        <f t="shared" si="40"/>
        <v>0</v>
      </c>
    </row>
    <row r="2614" spans="5:8" x14ac:dyDescent="0.25">
      <c r="E2614" s="29"/>
      <c r="F2614" s="27" t="s">
        <v>3605</v>
      </c>
      <c r="G2614" s="24" t="s">
        <v>1014</v>
      </c>
      <c r="H2614" s="25">
        <f t="shared" si="40"/>
        <v>0</v>
      </c>
    </row>
    <row r="2615" spans="5:8" x14ac:dyDescent="0.25">
      <c r="E2615" s="29"/>
      <c r="F2615" s="46" t="s">
        <v>3606</v>
      </c>
      <c r="G2615" s="24" t="s">
        <v>1014</v>
      </c>
      <c r="H2615" s="25">
        <f t="shared" si="40"/>
        <v>0</v>
      </c>
    </row>
    <row r="2616" spans="5:8" x14ac:dyDescent="0.25">
      <c r="E2616" s="29"/>
      <c r="F2616" s="23" t="s">
        <v>3607</v>
      </c>
      <c r="G2616" s="24" t="s">
        <v>1014</v>
      </c>
      <c r="H2616" s="25">
        <f t="shared" si="40"/>
        <v>0</v>
      </c>
    </row>
    <row r="2617" spans="5:8" x14ac:dyDescent="0.25">
      <c r="E2617" s="29"/>
      <c r="F2617" s="23" t="s">
        <v>3608</v>
      </c>
      <c r="G2617" s="24" t="s">
        <v>1014</v>
      </c>
      <c r="H2617" s="25">
        <f t="shared" si="40"/>
        <v>0</v>
      </c>
    </row>
    <row r="2618" spans="5:8" x14ac:dyDescent="0.25">
      <c r="E2618" s="29"/>
      <c r="F2618" s="23" t="s">
        <v>3609</v>
      </c>
      <c r="G2618" s="24" t="s">
        <v>1014</v>
      </c>
      <c r="H2618" s="25">
        <f t="shared" si="40"/>
        <v>0</v>
      </c>
    </row>
    <row r="2619" spans="5:8" x14ac:dyDescent="0.25">
      <c r="E2619" s="29"/>
      <c r="F2619" s="27" t="s">
        <v>3610</v>
      </c>
      <c r="G2619" s="24" t="s">
        <v>1014</v>
      </c>
      <c r="H2619" s="25">
        <f t="shared" si="40"/>
        <v>0</v>
      </c>
    </row>
    <row r="2620" spans="5:8" x14ac:dyDescent="0.25">
      <c r="E2620" s="29"/>
      <c r="F2620" s="27" t="s">
        <v>3611</v>
      </c>
      <c r="G2620" s="24" t="s">
        <v>1014</v>
      </c>
      <c r="H2620" s="25">
        <f t="shared" si="40"/>
        <v>0</v>
      </c>
    </row>
    <row r="2621" spans="5:8" x14ac:dyDescent="0.25">
      <c r="E2621" s="29"/>
      <c r="F2621" s="46" t="s">
        <v>3612</v>
      </c>
      <c r="G2621" s="24" t="s">
        <v>1014</v>
      </c>
      <c r="H2621" s="25">
        <f t="shared" si="40"/>
        <v>0</v>
      </c>
    </row>
    <row r="2622" spans="5:8" x14ac:dyDescent="0.25">
      <c r="E2622" s="29"/>
      <c r="F2622" s="23" t="s">
        <v>3613</v>
      </c>
      <c r="G2622" s="24" t="s">
        <v>1014</v>
      </c>
      <c r="H2622" s="25">
        <f t="shared" si="40"/>
        <v>0</v>
      </c>
    </row>
    <row r="2623" spans="5:8" x14ac:dyDescent="0.25">
      <c r="E2623" s="29"/>
      <c r="F2623" s="43" t="s">
        <v>3614</v>
      </c>
      <c r="G2623" s="24" t="s">
        <v>1014</v>
      </c>
      <c r="H2623" s="25">
        <f t="shared" si="40"/>
        <v>0</v>
      </c>
    </row>
    <row r="2624" spans="5:8" x14ac:dyDescent="0.25">
      <c r="E2624" s="29"/>
      <c r="F2624" s="27" t="s">
        <v>3615</v>
      </c>
      <c r="G2624" s="24" t="s">
        <v>1014</v>
      </c>
      <c r="H2624" s="25">
        <f t="shared" si="40"/>
        <v>0</v>
      </c>
    </row>
    <row r="2625" spans="5:8" x14ac:dyDescent="0.25">
      <c r="E2625" s="29"/>
      <c r="F2625" s="27" t="s">
        <v>3616</v>
      </c>
      <c r="G2625" s="24" t="s">
        <v>1014</v>
      </c>
      <c r="H2625" s="25">
        <f t="shared" si="40"/>
        <v>0</v>
      </c>
    </row>
    <row r="2626" spans="5:8" x14ac:dyDescent="0.25">
      <c r="E2626" s="29"/>
      <c r="F2626" s="27" t="s">
        <v>3617</v>
      </c>
      <c r="G2626" s="24" t="s">
        <v>1014</v>
      </c>
      <c r="H2626" s="25">
        <f t="shared" si="40"/>
        <v>0</v>
      </c>
    </row>
    <row r="2627" spans="5:8" x14ac:dyDescent="0.25">
      <c r="E2627" s="29"/>
      <c r="F2627" s="23" t="s">
        <v>3618</v>
      </c>
      <c r="G2627" s="24" t="s">
        <v>1014</v>
      </c>
      <c r="H2627" s="25">
        <f t="shared" si="40"/>
        <v>0</v>
      </c>
    </row>
    <row r="2628" spans="5:8" x14ac:dyDescent="0.25">
      <c r="E2628" s="29"/>
      <c r="F2628" s="23" t="s">
        <v>3619</v>
      </c>
      <c r="G2628" s="24" t="s">
        <v>1014</v>
      </c>
      <c r="H2628" s="25">
        <f t="shared" si="40"/>
        <v>0</v>
      </c>
    </row>
    <row r="2629" spans="5:8" x14ac:dyDescent="0.25">
      <c r="E2629" s="29"/>
      <c r="F2629" s="23" t="s">
        <v>3620</v>
      </c>
      <c r="G2629" s="24" t="s">
        <v>1014</v>
      </c>
      <c r="H2629" s="25">
        <f t="shared" ref="H2629:H2692" si="41">VLOOKUP(G2629,$A$4:$B$28,2,FALSE)</f>
        <v>0</v>
      </c>
    </row>
    <row r="2630" spans="5:8" x14ac:dyDescent="0.25">
      <c r="E2630" s="29"/>
      <c r="F2630" s="27" t="s">
        <v>3621</v>
      </c>
      <c r="G2630" s="24" t="s">
        <v>1014</v>
      </c>
      <c r="H2630" s="25">
        <f t="shared" si="41"/>
        <v>0</v>
      </c>
    </row>
    <row r="2631" spans="5:8" x14ac:dyDescent="0.25">
      <c r="E2631" s="29"/>
      <c r="F2631" s="27" t="s">
        <v>3622</v>
      </c>
      <c r="G2631" s="24" t="s">
        <v>1014</v>
      </c>
      <c r="H2631" s="25">
        <f t="shared" si="41"/>
        <v>0</v>
      </c>
    </row>
    <row r="2632" spans="5:8" x14ac:dyDescent="0.25">
      <c r="E2632" s="29"/>
      <c r="F2632" s="23" t="s">
        <v>3623</v>
      </c>
      <c r="G2632" s="24" t="s">
        <v>1014</v>
      </c>
      <c r="H2632" s="25">
        <f t="shared" si="41"/>
        <v>0</v>
      </c>
    </row>
    <row r="2633" spans="5:8" x14ac:dyDescent="0.25">
      <c r="E2633" s="29"/>
      <c r="F2633" s="27" t="s">
        <v>3624</v>
      </c>
      <c r="G2633" s="24" t="s">
        <v>1014</v>
      </c>
      <c r="H2633" s="25">
        <f t="shared" si="41"/>
        <v>0</v>
      </c>
    </row>
    <row r="2634" spans="5:8" x14ac:dyDescent="0.25">
      <c r="E2634" s="29"/>
      <c r="F2634" s="27" t="s">
        <v>3625</v>
      </c>
      <c r="G2634" s="24" t="s">
        <v>1014</v>
      </c>
      <c r="H2634" s="25">
        <f t="shared" si="41"/>
        <v>0</v>
      </c>
    </row>
    <row r="2635" spans="5:8" x14ac:dyDescent="0.25">
      <c r="E2635" s="29"/>
      <c r="F2635" s="27" t="s">
        <v>3626</v>
      </c>
      <c r="G2635" s="24" t="s">
        <v>1014</v>
      </c>
      <c r="H2635" s="25">
        <f t="shared" si="41"/>
        <v>0</v>
      </c>
    </row>
    <row r="2636" spans="5:8" x14ac:dyDescent="0.25">
      <c r="E2636" s="29"/>
      <c r="F2636" s="27" t="s">
        <v>3627</v>
      </c>
      <c r="G2636" s="24" t="s">
        <v>1014</v>
      </c>
      <c r="H2636" s="25">
        <f t="shared" si="41"/>
        <v>0</v>
      </c>
    </row>
    <row r="2637" spans="5:8" x14ac:dyDescent="0.25">
      <c r="E2637" s="29"/>
      <c r="F2637" s="23" t="s">
        <v>3628</v>
      </c>
      <c r="G2637" s="24" t="s">
        <v>1014</v>
      </c>
      <c r="H2637" s="25">
        <f t="shared" si="41"/>
        <v>0</v>
      </c>
    </row>
    <row r="2638" spans="5:8" x14ac:dyDescent="0.25">
      <c r="E2638" s="29"/>
      <c r="F2638" s="23" t="s">
        <v>3629</v>
      </c>
      <c r="G2638" s="24" t="s">
        <v>1014</v>
      </c>
      <c r="H2638" s="25">
        <f t="shared" si="41"/>
        <v>0</v>
      </c>
    </row>
    <row r="2639" spans="5:8" x14ac:dyDescent="0.25">
      <c r="E2639" s="29"/>
      <c r="F2639" s="23" t="s">
        <v>3630</v>
      </c>
      <c r="G2639" s="24" t="s">
        <v>1014</v>
      </c>
      <c r="H2639" s="25">
        <f t="shared" si="41"/>
        <v>0</v>
      </c>
    </row>
    <row r="2640" spans="5:8" x14ac:dyDescent="0.25">
      <c r="E2640" s="29"/>
      <c r="F2640" s="27" t="s">
        <v>3631</v>
      </c>
      <c r="G2640" s="24" t="s">
        <v>1014</v>
      </c>
      <c r="H2640" s="25">
        <f t="shared" si="41"/>
        <v>0</v>
      </c>
    </row>
    <row r="2641" spans="5:8" x14ac:dyDescent="0.25">
      <c r="E2641" s="29"/>
      <c r="F2641" s="23" t="s">
        <v>3632</v>
      </c>
      <c r="G2641" s="24" t="s">
        <v>1014</v>
      </c>
      <c r="H2641" s="25">
        <f t="shared" si="41"/>
        <v>0</v>
      </c>
    </row>
    <row r="2642" spans="5:8" x14ac:dyDescent="0.25">
      <c r="E2642" s="29"/>
      <c r="F2642" s="23" t="s">
        <v>3633</v>
      </c>
      <c r="G2642" s="24" t="s">
        <v>1014</v>
      </c>
      <c r="H2642" s="25">
        <f t="shared" si="41"/>
        <v>0</v>
      </c>
    </row>
    <row r="2643" spans="5:8" x14ac:dyDescent="0.25">
      <c r="E2643" s="29"/>
      <c r="F2643" s="23" t="s">
        <v>3634</v>
      </c>
      <c r="G2643" s="24" t="s">
        <v>1014</v>
      </c>
      <c r="H2643" s="25">
        <f t="shared" si="41"/>
        <v>0</v>
      </c>
    </row>
    <row r="2644" spans="5:8" x14ac:dyDescent="0.25">
      <c r="E2644" s="29"/>
      <c r="F2644" s="27" t="s">
        <v>3635</v>
      </c>
      <c r="G2644" s="24" t="s">
        <v>1014</v>
      </c>
      <c r="H2644" s="25">
        <f t="shared" si="41"/>
        <v>0</v>
      </c>
    </row>
    <row r="2645" spans="5:8" x14ac:dyDescent="0.25">
      <c r="E2645" s="29"/>
      <c r="F2645" s="23" t="s">
        <v>3636</v>
      </c>
      <c r="G2645" s="24" t="s">
        <v>1014</v>
      </c>
      <c r="H2645" s="25">
        <f t="shared" si="41"/>
        <v>0</v>
      </c>
    </row>
    <row r="2646" spans="5:8" x14ac:dyDescent="0.25">
      <c r="E2646" s="29"/>
      <c r="F2646" s="23" t="s">
        <v>3637</v>
      </c>
      <c r="G2646" s="24" t="s">
        <v>1014</v>
      </c>
      <c r="H2646" s="25">
        <f t="shared" si="41"/>
        <v>0</v>
      </c>
    </row>
    <row r="2647" spans="5:8" x14ac:dyDescent="0.25">
      <c r="E2647" s="29"/>
      <c r="F2647" s="27" t="s">
        <v>3638</v>
      </c>
      <c r="G2647" s="24" t="s">
        <v>1014</v>
      </c>
      <c r="H2647" s="25">
        <f t="shared" si="41"/>
        <v>0</v>
      </c>
    </row>
    <row r="2648" spans="5:8" x14ac:dyDescent="0.25">
      <c r="E2648" s="29"/>
      <c r="F2648" s="27" t="s">
        <v>3639</v>
      </c>
      <c r="G2648" s="24" t="s">
        <v>1014</v>
      </c>
      <c r="H2648" s="25">
        <f t="shared" si="41"/>
        <v>0</v>
      </c>
    </row>
    <row r="2649" spans="5:8" x14ac:dyDescent="0.25">
      <c r="E2649" s="29"/>
      <c r="F2649" s="27" t="s">
        <v>3640</v>
      </c>
      <c r="G2649" s="24" t="s">
        <v>1014</v>
      </c>
      <c r="H2649" s="25">
        <f t="shared" si="41"/>
        <v>0</v>
      </c>
    </row>
    <row r="2650" spans="5:8" x14ac:dyDescent="0.25">
      <c r="E2650" s="29"/>
      <c r="F2650" s="23" t="s">
        <v>3641</v>
      </c>
      <c r="G2650" s="24" t="s">
        <v>1014</v>
      </c>
      <c r="H2650" s="25">
        <f t="shared" si="41"/>
        <v>0</v>
      </c>
    </row>
    <row r="2651" spans="5:8" x14ac:dyDescent="0.25">
      <c r="E2651" s="29"/>
      <c r="F2651" s="23" t="s">
        <v>3642</v>
      </c>
      <c r="G2651" s="24" t="s">
        <v>1014</v>
      </c>
      <c r="H2651" s="25">
        <f t="shared" si="41"/>
        <v>0</v>
      </c>
    </row>
    <row r="2652" spans="5:8" x14ac:dyDescent="0.25">
      <c r="E2652" s="29"/>
      <c r="F2652" s="23" t="s">
        <v>3643</v>
      </c>
      <c r="G2652" s="24" t="s">
        <v>1014</v>
      </c>
      <c r="H2652" s="25">
        <f t="shared" si="41"/>
        <v>0</v>
      </c>
    </row>
    <row r="2653" spans="5:8" x14ac:dyDescent="0.25">
      <c r="E2653" s="29"/>
      <c r="F2653" s="27" t="s">
        <v>3644</v>
      </c>
      <c r="G2653" s="24" t="s">
        <v>1014</v>
      </c>
      <c r="H2653" s="25">
        <f t="shared" si="41"/>
        <v>0</v>
      </c>
    </row>
    <row r="2654" spans="5:8" x14ac:dyDescent="0.25">
      <c r="E2654" s="29"/>
      <c r="F2654" s="27" t="s">
        <v>3645</v>
      </c>
      <c r="G2654" s="24" t="s">
        <v>1014</v>
      </c>
      <c r="H2654" s="25">
        <f t="shared" si="41"/>
        <v>0</v>
      </c>
    </row>
    <row r="2655" spans="5:8" x14ac:dyDescent="0.25">
      <c r="E2655" s="29"/>
      <c r="F2655" s="23" t="s">
        <v>3646</v>
      </c>
      <c r="G2655" s="24" t="s">
        <v>1014</v>
      </c>
      <c r="H2655" s="25">
        <f t="shared" si="41"/>
        <v>0</v>
      </c>
    </row>
    <row r="2656" spans="5:8" x14ac:dyDescent="0.25">
      <c r="E2656" s="29"/>
      <c r="F2656" s="23" t="s">
        <v>3647</v>
      </c>
      <c r="G2656" s="24" t="s">
        <v>1014</v>
      </c>
      <c r="H2656" s="25">
        <f t="shared" si="41"/>
        <v>0</v>
      </c>
    </row>
    <row r="2657" spans="5:8" x14ac:dyDescent="0.25">
      <c r="E2657" s="29"/>
      <c r="F2657" s="27" t="s">
        <v>3648</v>
      </c>
      <c r="G2657" s="24" t="s">
        <v>1014</v>
      </c>
      <c r="H2657" s="25">
        <f t="shared" si="41"/>
        <v>0</v>
      </c>
    </row>
    <row r="2658" spans="5:8" x14ac:dyDescent="0.25">
      <c r="E2658" s="29"/>
      <c r="F2658" s="27" t="s">
        <v>3649</v>
      </c>
      <c r="G2658" s="24" t="s">
        <v>1014</v>
      </c>
      <c r="H2658" s="25">
        <f t="shared" si="41"/>
        <v>0</v>
      </c>
    </row>
    <row r="2659" spans="5:8" x14ac:dyDescent="0.25">
      <c r="E2659" s="29"/>
      <c r="F2659" s="27" t="s">
        <v>3650</v>
      </c>
      <c r="G2659" s="24" t="s">
        <v>1014</v>
      </c>
      <c r="H2659" s="25">
        <f t="shared" si="41"/>
        <v>0</v>
      </c>
    </row>
    <row r="2660" spans="5:8" x14ac:dyDescent="0.25">
      <c r="E2660" s="29"/>
      <c r="F2660" s="23" t="s">
        <v>3651</v>
      </c>
      <c r="G2660" s="24" t="s">
        <v>1014</v>
      </c>
      <c r="H2660" s="25">
        <f t="shared" si="41"/>
        <v>0</v>
      </c>
    </row>
    <row r="2661" spans="5:8" x14ac:dyDescent="0.25">
      <c r="E2661" s="29"/>
      <c r="F2661" s="23" t="s">
        <v>3652</v>
      </c>
      <c r="G2661" s="24" t="s">
        <v>1014</v>
      </c>
      <c r="H2661" s="25">
        <f t="shared" si="41"/>
        <v>0</v>
      </c>
    </row>
    <row r="2662" spans="5:8" x14ac:dyDescent="0.25">
      <c r="E2662" s="29"/>
      <c r="F2662" s="23" t="s">
        <v>3653</v>
      </c>
      <c r="G2662" s="24" t="s">
        <v>1014</v>
      </c>
      <c r="H2662" s="25">
        <f t="shared" si="41"/>
        <v>0</v>
      </c>
    </row>
    <row r="2663" spans="5:8" x14ac:dyDescent="0.25">
      <c r="E2663" s="29"/>
      <c r="F2663" s="23" t="s">
        <v>3654</v>
      </c>
      <c r="G2663" s="24" t="s">
        <v>1014</v>
      </c>
      <c r="H2663" s="25">
        <f t="shared" si="41"/>
        <v>0</v>
      </c>
    </row>
    <row r="2664" spans="5:8" x14ac:dyDescent="0.25">
      <c r="E2664" s="29"/>
      <c r="F2664" s="23" t="s">
        <v>3655</v>
      </c>
      <c r="G2664" s="24" t="s">
        <v>1014</v>
      </c>
      <c r="H2664" s="25">
        <f t="shared" si="41"/>
        <v>0</v>
      </c>
    </row>
    <row r="2665" spans="5:8" x14ac:dyDescent="0.25">
      <c r="E2665" s="29"/>
      <c r="F2665" s="23" t="s">
        <v>3656</v>
      </c>
      <c r="G2665" s="24" t="s">
        <v>1014</v>
      </c>
      <c r="H2665" s="25">
        <f t="shared" si="41"/>
        <v>0</v>
      </c>
    </row>
    <row r="2666" spans="5:8" x14ac:dyDescent="0.25">
      <c r="E2666" s="29"/>
      <c r="F2666" s="23" t="s">
        <v>3657</v>
      </c>
      <c r="G2666" s="24" t="s">
        <v>1014</v>
      </c>
      <c r="H2666" s="25">
        <f t="shared" si="41"/>
        <v>0</v>
      </c>
    </row>
    <row r="2667" spans="5:8" x14ac:dyDescent="0.25">
      <c r="E2667" s="29"/>
      <c r="F2667" s="23" t="s">
        <v>3658</v>
      </c>
      <c r="G2667" s="24" t="s">
        <v>1014</v>
      </c>
      <c r="H2667" s="25">
        <f t="shared" si="41"/>
        <v>0</v>
      </c>
    </row>
    <row r="2668" spans="5:8" x14ac:dyDescent="0.25">
      <c r="E2668" s="29"/>
      <c r="F2668" s="23" t="s">
        <v>3659</v>
      </c>
      <c r="G2668" s="24" t="s">
        <v>1014</v>
      </c>
      <c r="H2668" s="25">
        <f t="shared" si="41"/>
        <v>0</v>
      </c>
    </row>
    <row r="2669" spans="5:8" x14ac:dyDescent="0.25">
      <c r="E2669" s="29"/>
      <c r="F2669" s="23" t="s">
        <v>3660</v>
      </c>
      <c r="G2669" s="24" t="s">
        <v>3661</v>
      </c>
      <c r="H2669" s="25">
        <f t="shared" si="41"/>
        <v>0.25209999999999999</v>
      </c>
    </row>
    <row r="2670" spans="5:8" x14ac:dyDescent="0.25">
      <c r="E2670" s="29"/>
      <c r="F2670" s="23" t="s">
        <v>3662</v>
      </c>
      <c r="G2670" s="24" t="s">
        <v>1014</v>
      </c>
      <c r="H2670" s="25">
        <f t="shared" si="41"/>
        <v>0</v>
      </c>
    </row>
    <row r="2671" spans="5:8" x14ac:dyDescent="0.25">
      <c r="E2671" s="29"/>
      <c r="F2671" s="23" t="s">
        <v>3663</v>
      </c>
      <c r="G2671" s="24" t="s">
        <v>1014</v>
      </c>
      <c r="H2671" s="25">
        <f t="shared" si="41"/>
        <v>0</v>
      </c>
    </row>
    <row r="2672" spans="5:8" x14ac:dyDescent="0.25">
      <c r="E2672" s="29"/>
      <c r="F2672" s="23" t="s">
        <v>3664</v>
      </c>
      <c r="G2672" s="24" t="s">
        <v>1014</v>
      </c>
      <c r="H2672" s="25">
        <f t="shared" si="41"/>
        <v>0</v>
      </c>
    </row>
    <row r="2673" spans="5:8" x14ac:dyDescent="0.25">
      <c r="E2673" s="29"/>
      <c r="F2673" s="23" t="s">
        <v>3665</v>
      </c>
      <c r="G2673" s="24" t="s">
        <v>1014</v>
      </c>
      <c r="H2673" s="25">
        <f t="shared" si="41"/>
        <v>0</v>
      </c>
    </row>
    <row r="2674" spans="5:8" x14ac:dyDescent="0.25">
      <c r="E2674" s="29"/>
      <c r="F2674" s="23" t="s">
        <v>3666</v>
      </c>
      <c r="G2674" s="24" t="s">
        <v>3661</v>
      </c>
      <c r="H2674" s="25">
        <f t="shared" si="41"/>
        <v>0.25209999999999999</v>
      </c>
    </row>
    <row r="2675" spans="5:8" x14ac:dyDescent="0.25">
      <c r="E2675" s="29"/>
      <c r="F2675" s="23" t="s">
        <v>3667</v>
      </c>
      <c r="G2675" s="24" t="s">
        <v>1014</v>
      </c>
      <c r="H2675" s="25">
        <f t="shared" si="41"/>
        <v>0</v>
      </c>
    </row>
    <row r="2676" spans="5:8" x14ac:dyDescent="0.25">
      <c r="E2676" s="29"/>
      <c r="F2676" s="27" t="s">
        <v>3668</v>
      </c>
      <c r="G2676" s="24" t="s">
        <v>1014</v>
      </c>
      <c r="H2676" s="25">
        <f t="shared" si="41"/>
        <v>0</v>
      </c>
    </row>
    <row r="2677" spans="5:8" x14ac:dyDescent="0.25">
      <c r="E2677" s="29"/>
      <c r="F2677" s="27" t="s">
        <v>3669</v>
      </c>
      <c r="G2677" s="24" t="s">
        <v>1014</v>
      </c>
      <c r="H2677" s="25">
        <f t="shared" si="41"/>
        <v>0</v>
      </c>
    </row>
    <row r="2678" spans="5:8" x14ac:dyDescent="0.25">
      <c r="E2678" s="29"/>
      <c r="F2678" s="23" t="s">
        <v>3670</v>
      </c>
      <c r="G2678" s="24" t="s">
        <v>3661</v>
      </c>
      <c r="H2678" s="25">
        <f t="shared" si="41"/>
        <v>0.25209999999999999</v>
      </c>
    </row>
    <row r="2679" spans="5:8" x14ac:dyDescent="0.25">
      <c r="E2679" s="29"/>
      <c r="F2679" s="27" t="s">
        <v>3671</v>
      </c>
      <c r="G2679" s="24" t="s">
        <v>3661</v>
      </c>
      <c r="H2679" s="25">
        <f t="shared" si="41"/>
        <v>0.25209999999999999</v>
      </c>
    </row>
    <row r="2680" spans="5:8" x14ac:dyDescent="0.25">
      <c r="E2680" s="29"/>
      <c r="F2680" s="23" t="s">
        <v>3672</v>
      </c>
      <c r="G2680" s="24" t="s">
        <v>3661</v>
      </c>
      <c r="H2680" s="25">
        <f t="shared" si="41"/>
        <v>0.25209999999999999</v>
      </c>
    </row>
    <row r="2681" spans="5:8" x14ac:dyDescent="0.25">
      <c r="E2681" s="29"/>
      <c r="F2681" s="23" t="s">
        <v>3673</v>
      </c>
      <c r="G2681" s="24" t="s">
        <v>3661</v>
      </c>
      <c r="H2681" s="25">
        <f t="shared" si="41"/>
        <v>0.25209999999999999</v>
      </c>
    </row>
    <row r="2682" spans="5:8" x14ac:dyDescent="0.25">
      <c r="E2682" s="29"/>
      <c r="F2682" s="23" t="s">
        <v>3674</v>
      </c>
      <c r="G2682" s="24" t="s">
        <v>1014</v>
      </c>
      <c r="H2682" s="25">
        <f t="shared" si="41"/>
        <v>0</v>
      </c>
    </row>
    <row r="2683" spans="5:8" x14ac:dyDescent="0.25">
      <c r="E2683" s="29"/>
      <c r="F2683" s="23" t="s">
        <v>3675</v>
      </c>
      <c r="G2683" s="24" t="s">
        <v>3661</v>
      </c>
      <c r="H2683" s="25">
        <f t="shared" si="41"/>
        <v>0.25209999999999999</v>
      </c>
    </row>
    <row r="2684" spans="5:8" x14ac:dyDescent="0.25">
      <c r="E2684" s="29"/>
      <c r="F2684" s="23" t="s">
        <v>3676</v>
      </c>
      <c r="G2684" s="24" t="s">
        <v>1014</v>
      </c>
      <c r="H2684" s="25">
        <f t="shared" si="41"/>
        <v>0</v>
      </c>
    </row>
    <row r="2685" spans="5:8" x14ac:dyDescent="0.25">
      <c r="E2685" s="29"/>
      <c r="F2685" s="23" t="s">
        <v>3677</v>
      </c>
      <c r="G2685" s="24" t="s">
        <v>1014</v>
      </c>
      <c r="H2685" s="25">
        <f t="shared" si="41"/>
        <v>0</v>
      </c>
    </row>
    <row r="2686" spans="5:8" x14ac:dyDescent="0.25">
      <c r="E2686" s="29"/>
      <c r="F2686" s="27" t="s">
        <v>3678</v>
      </c>
      <c r="G2686" s="24" t="s">
        <v>1014</v>
      </c>
      <c r="H2686" s="25">
        <f t="shared" si="41"/>
        <v>0</v>
      </c>
    </row>
    <row r="2687" spans="5:8" x14ac:dyDescent="0.25">
      <c r="E2687" s="29"/>
      <c r="F2687" s="27" t="s">
        <v>3679</v>
      </c>
      <c r="G2687" s="24" t="s">
        <v>1014</v>
      </c>
      <c r="H2687" s="25">
        <f t="shared" si="41"/>
        <v>0</v>
      </c>
    </row>
    <row r="2688" spans="5:8" x14ac:dyDescent="0.25">
      <c r="E2688" s="29"/>
      <c r="F2688" s="23" t="s">
        <v>3680</v>
      </c>
      <c r="G2688" s="24" t="s">
        <v>1014</v>
      </c>
      <c r="H2688" s="25">
        <f t="shared" si="41"/>
        <v>0</v>
      </c>
    </row>
    <row r="2689" spans="5:8" x14ac:dyDescent="0.25">
      <c r="E2689" s="29"/>
      <c r="F2689" s="23" t="s">
        <v>3681</v>
      </c>
      <c r="G2689" s="24" t="s">
        <v>1014</v>
      </c>
      <c r="H2689" s="25">
        <f t="shared" si="41"/>
        <v>0</v>
      </c>
    </row>
    <row r="2690" spans="5:8" x14ac:dyDescent="0.25">
      <c r="E2690" s="29"/>
      <c r="F2690" s="27" t="s">
        <v>3682</v>
      </c>
      <c r="G2690" s="24" t="s">
        <v>1014</v>
      </c>
      <c r="H2690" s="25">
        <f t="shared" si="41"/>
        <v>0</v>
      </c>
    </row>
    <row r="2691" spans="5:8" x14ac:dyDescent="0.25">
      <c r="E2691" s="29"/>
      <c r="F2691" s="23" t="s">
        <v>3683</v>
      </c>
      <c r="G2691" s="24" t="s">
        <v>1014</v>
      </c>
      <c r="H2691" s="25">
        <f t="shared" si="41"/>
        <v>0</v>
      </c>
    </row>
    <row r="2692" spans="5:8" x14ac:dyDescent="0.25">
      <c r="E2692" s="29"/>
      <c r="F2692" s="23" t="s">
        <v>3684</v>
      </c>
      <c r="G2692" s="24" t="s">
        <v>1014</v>
      </c>
      <c r="H2692" s="25">
        <f t="shared" si="41"/>
        <v>0</v>
      </c>
    </row>
    <row r="2693" spans="5:8" x14ac:dyDescent="0.25">
      <c r="E2693" s="29"/>
      <c r="F2693" s="23" t="s">
        <v>3685</v>
      </c>
      <c r="G2693" s="24" t="s">
        <v>1014</v>
      </c>
      <c r="H2693" s="25">
        <f t="shared" ref="H2693:H2756" si="42">VLOOKUP(G2693,$A$4:$B$28,2,FALSE)</f>
        <v>0</v>
      </c>
    </row>
    <row r="2694" spans="5:8" x14ac:dyDescent="0.25">
      <c r="E2694" s="29"/>
      <c r="F2694" s="23" t="s">
        <v>3686</v>
      </c>
      <c r="G2694" s="24" t="s">
        <v>3661</v>
      </c>
      <c r="H2694" s="25">
        <f t="shared" si="42"/>
        <v>0.25209999999999999</v>
      </c>
    </row>
    <row r="2695" spans="5:8" x14ac:dyDescent="0.25">
      <c r="E2695" s="29"/>
      <c r="F2695" s="27" t="s">
        <v>3687</v>
      </c>
      <c r="G2695" s="24" t="s">
        <v>3661</v>
      </c>
      <c r="H2695" s="25">
        <f t="shared" si="42"/>
        <v>0.25209999999999999</v>
      </c>
    </row>
    <row r="2696" spans="5:8" x14ac:dyDescent="0.25">
      <c r="E2696" s="29"/>
      <c r="F2696" s="23" t="s">
        <v>3688</v>
      </c>
      <c r="G2696" s="24" t="s">
        <v>1014</v>
      </c>
      <c r="H2696" s="25">
        <f t="shared" si="42"/>
        <v>0</v>
      </c>
    </row>
    <row r="2697" spans="5:8" x14ac:dyDescent="0.25">
      <c r="E2697" s="29"/>
      <c r="F2697" s="27" t="s">
        <v>3689</v>
      </c>
      <c r="G2697" s="24" t="s">
        <v>1366</v>
      </c>
      <c r="H2697" s="25">
        <f t="shared" si="42"/>
        <v>1</v>
      </c>
    </row>
    <row r="2698" spans="5:8" x14ac:dyDescent="0.25">
      <c r="E2698" s="29"/>
      <c r="F2698" s="23" t="s">
        <v>3690</v>
      </c>
      <c r="G2698" s="24" t="s">
        <v>1366</v>
      </c>
      <c r="H2698" s="25">
        <f t="shared" si="42"/>
        <v>1</v>
      </c>
    </row>
    <row r="2699" spans="5:8" x14ac:dyDescent="0.25">
      <c r="E2699" s="29"/>
      <c r="F2699" s="23" t="s">
        <v>3691</v>
      </c>
      <c r="G2699" s="24" t="s">
        <v>1366</v>
      </c>
      <c r="H2699" s="25">
        <f t="shared" si="42"/>
        <v>1</v>
      </c>
    </row>
    <row r="2700" spans="5:8" x14ac:dyDescent="0.25">
      <c r="E2700" s="29"/>
      <c r="F2700" s="23" t="s">
        <v>3692</v>
      </c>
      <c r="G2700" s="24" t="s">
        <v>1366</v>
      </c>
      <c r="H2700" s="25">
        <f t="shared" si="42"/>
        <v>1</v>
      </c>
    </row>
    <row r="2701" spans="5:8" x14ac:dyDescent="0.25">
      <c r="E2701" s="29"/>
      <c r="F2701" s="27" t="s">
        <v>3693</v>
      </c>
      <c r="G2701" s="24" t="s">
        <v>1366</v>
      </c>
      <c r="H2701" s="25">
        <f t="shared" si="42"/>
        <v>1</v>
      </c>
    </row>
    <row r="2702" spans="5:8" x14ac:dyDescent="0.25">
      <c r="E2702" s="29"/>
      <c r="F2702" s="23" t="s">
        <v>3694</v>
      </c>
      <c r="G2702" s="24" t="s">
        <v>1366</v>
      </c>
      <c r="H2702" s="25">
        <f t="shared" si="42"/>
        <v>1</v>
      </c>
    </row>
    <row r="2703" spans="5:8" x14ac:dyDescent="0.25">
      <c r="E2703" s="29"/>
      <c r="F2703" s="23" t="s">
        <v>3695</v>
      </c>
      <c r="G2703" s="24" t="s">
        <v>1366</v>
      </c>
      <c r="H2703" s="25">
        <f t="shared" si="42"/>
        <v>1</v>
      </c>
    </row>
    <row r="2704" spans="5:8" x14ac:dyDescent="0.25">
      <c r="E2704" s="29"/>
      <c r="F2704" s="23" t="s">
        <v>3696</v>
      </c>
      <c r="G2704" s="24" t="s">
        <v>1366</v>
      </c>
      <c r="H2704" s="25">
        <f t="shared" si="42"/>
        <v>1</v>
      </c>
    </row>
    <row r="2705" spans="5:8" x14ac:dyDescent="0.25">
      <c r="E2705" s="29"/>
      <c r="F2705" s="23" t="s">
        <v>3697</v>
      </c>
      <c r="G2705" s="24" t="s">
        <v>1014</v>
      </c>
      <c r="H2705" s="25">
        <f t="shared" si="42"/>
        <v>0</v>
      </c>
    </row>
    <row r="2706" spans="5:8" x14ac:dyDescent="0.25">
      <c r="E2706" s="29"/>
      <c r="F2706" s="27" t="s">
        <v>3698</v>
      </c>
      <c r="G2706" s="24" t="s">
        <v>1014</v>
      </c>
      <c r="H2706" s="25">
        <f t="shared" si="42"/>
        <v>0</v>
      </c>
    </row>
    <row r="2707" spans="5:8" x14ac:dyDescent="0.25">
      <c r="E2707" s="29"/>
      <c r="F2707" s="23" t="s">
        <v>3699</v>
      </c>
      <c r="G2707" s="24" t="s">
        <v>1014</v>
      </c>
      <c r="H2707" s="25">
        <f t="shared" si="42"/>
        <v>0</v>
      </c>
    </row>
    <row r="2708" spans="5:8" x14ac:dyDescent="0.25">
      <c r="E2708" s="29"/>
      <c r="F2708" s="23" t="s">
        <v>3700</v>
      </c>
      <c r="G2708" s="24" t="s">
        <v>1014</v>
      </c>
      <c r="H2708" s="25">
        <f t="shared" si="42"/>
        <v>0</v>
      </c>
    </row>
    <row r="2709" spans="5:8" x14ac:dyDescent="0.25">
      <c r="E2709" s="29"/>
      <c r="F2709" s="23" t="s">
        <v>3701</v>
      </c>
      <c r="G2709" s="24" t="s">
        <v>1014</v>
      </c>
      <c r="H2709" s="25">
        <f t="shared" si="42"/>
        <v>0</v>
      </c>
    </row>
    <row r="2710" spans="5:8" x14ac:dyDescent="0.25">
      <c r="E2710" s="29"/>
      <c r="F2710" s="27" t="s">
        <v>3702</v>
      </c>
      <c r="G2710" s="24" t="s">
        <v>1014</v>
      </c>
      <c r="H2710" s="25">
        <f t="shared" si="42"/>
        <v>0</v>
      </c>
    </row>
    <row r="2711" spans="5:8" x14ac:dyDescent="0.25">
      <c r="E2711" s="29"/>
      <c r="F2711" s="23" t="s">
        <v>3703</v>
      </c>
      <c r="G2711" s="24" t="s">
        <v>1014</v>
      </c>
      <c r="H2711" s="25">
        <f t="shared" si="42"/>
        <v>0</v>
      </c>
    </row>
    <row r="2712" spans="5:8" x14ac:dyDescent="0.25">
      <c r="E2712" s="29"/>
      <c r="F2712" s="23" t="s">
        <v>3704</v>
      </c>
      <c r="G2712" s="24" t="s">
        <v>1014</v>
      </c>
      <c r="H2712" s="25">
        <f t="shared" si="42"/>
        <v>0</v>
      </c>
    </row>
    <row r="2713" spans="5:8" x14ac:dyDescent="0.25">
      <c r="E2713" s="29"/>
      <c r="F2713" s="23" t="s">
        <v>3705</v>
      </c>
      <c r="G2713" s="24" t="s">
        <v>1014</v>
      </c>
      <c r="H2713" s="25">
        <f t="shared" si="42"/>
        <v>0</v>
      </c>
    </row>
    <row r="2714" spans="5:8" x14ac:dyDescent="0.25">
      <c r="E2714" s="29"/>
      <c r="F2714" s="23" t="s">
        <v>3706</v>
      </c>
      <c r="G2714" s="24" t="s">
        <v>1014</v>
      </c>
      <c r="H2714" s="25">
        <f t="shared" si="42"/>
        <v>0</v>
      </c>
    </row>
    <row r="2715" spans="5:8" x14ac:dyDescent="0.25">
      <c r="E2715" s="29"/>
      <c r="F2715" s="23" t="s">
        <v>3707</v>
      </c>
      <c r="G2715" s="24" t="s">
        <v>1014</v>
      </c>
      <c r="H2715" s="25">
        <f t="shared" si="42"/>
        <v>0</v>
      </c>
    </row>
    <row r="2716" spans="5:8" x14ac:dyDescent="0.25">
      <c r="E2716" s="29"/>
      <c r="F2716" s="23" t="s">
        <v>3708</v>
      </c>
      <c r="G2716" s="24" t="s">
        <v>1014</v>
      </c>
      <c r="H2716" s="25">
        <f t="shared" si="42"/>
        <v>0</v>
      </c>
    </row>
    <row r="2717" spans="5:8" x14ac:dyDescent="0.25">
      <c r="E2717" s="29"/>
      <c r="F2717" s="27" t="s">
        <v>3709</v>
      </c>
      <c r="G2717" s="24" t="s">
        <v>1014</v>
      </c>
      <c r="H2717" s="25">
        <f t="shared" si="42"/>
        <v>0</v>
      </c>
    </row>
    <row r="2718" spans="5:8" x14ac:dyDescent="0.25">
      <c r="E2718" s="29"/>
      <c r="F2718" s="27" t="s">
        <v>3710</v>
      </c>
      <c r="G2718" s="24" t="s">
        <v>1014</v>
      </c>
      <c r="H2718" s="25">
        <f t="shared" si="42"/>
        <v>0</v>
      </c>
    </row>
    <row r="2719" spans="5:8" x14ac:dyDescent="0.25">
      <c r="E2719" s="29"/>
      <c r="F2719" s="27" t="s">
        <v>3711</v>
      </c>
      <c r="G2719" s="24" t="s">
        <v>1014</v>
      </c>
      <c r="H2719" s="25">
        <f t="shared" si="42"/>
        <v>0</v>
      </c>
    </row>
    <row r="2720" spans="5:8" x14ac:dyDescent="0.25">
      <c r="E2720" s="29"/>
      <c r="F2720" s="23" t="s">
        <v>3712</v>
      </c>
      <c r="G2720" s="24" t="s">
        <v>1014</v>
      </c>
      <c r="H2720" s="25">
        <f t="shared" si="42"/>
        <v>0</v>
      </c>
    </row>
    <row r="2721" spans="5:8" x14ac:dyDescent="0.25">
      <c r="E2721" s="29"/>
      <c r="F2721" s="27" t="s">
        <v>3713</v>
      </c>
      <c r="G2721" s="24" t="s">
        <v>1014</v>
      </c>
      <c r="H2721" s="25">
        <f t="shared" si="42"/>
        <v>0</v>
      </c>
    </row>
    <row r="2722" spans="5:8" x14ac:dyDescent="0.25">
      <c r="E2722" s="29"/>
      <c r="F2722" s="23" t="s">
        <v>3714</v>
      </c>
      <c r="G2722" s="24" t="s">
        <v>1014</v>
      </c>
      <c r="H2722" s="25">
        <f t="shared" si="42"/>
        <v>0</v>
      </c>
    </row>
    <row r="2723" spans="5:8" x14ac:dyDescent="0.25">
      <c r="E2723" s="29"/>
      <c r="F2723" s="27" t="s">
        <v>3715</v>
      </c>
      <c r="G2723" s="24" t="s">
        <v>1014</v>
      </c>
      <c r="H2723" s="25">
        <f t="shared" si="42"/>
        <v>0</v>
      </c>
    </row>
    <row r="2724" spans="5:8" x14ac:dyDescent="0.25">
      <c r="E2724" s="29"/>
      <c r="F2724" s="27" t="s">
        <v>3716</v>
      </c>
      <c r="G2724" s="24" t="s">
        <v>1014</v>
      </c>
      <c r="H2724" s="25">
        <f t="shared" si="42"/>
        <v>0</v>
      </c>
    </row>
    <row r="2725" spans="5:8" x14ac:dyDescent="0.25">
      <c r="E2725" s="29"/>
      <c r="F2725" s="27" t="s">
        <v>3717</v>
      </c>
      <c r="G2725" s="24" t="s">
        <v>1014</v>
      </c>
      <c r="H2725" s="25">
        <f t="shared" si="42"/>
        <v>0</v>
      </c>
    </row>
    <row r="2726" spans="5:8" x14ac:dyDescent="0.25">
      <c r="E2726" s="29"/>
      <c r="F2726" s="23" t="s">
        <v>3718</v>
      </c>
      <c r="G2726" s="24" t="s">
        <v>1014</v>
      </c>
      <c r="H2726" s="25">
        <f t="shared" si="42"/>
        <v>0</v>
      </c>
    </row>
    <row r="2727" spans="5:8" x14ac:dyDescent="0.25">
      <c r="E2727" s="29"/>
      <c r="F2727" s="23" t="s">
        <v>3719</v>
      </c>
      <c r="G2727" s="24" t="s">
        <v>1014</v>
      </c>
      <c r="H2727" s="25">
        <f t="shared" si="42"/>
        <v>0</v>
      </c>
    </row>
    <row r="2728" spans="5:8" x14ac:dyDescent="0.25">
      <c r="E2728" s="29"/>
      <c r="F2728" s="27" t="s">
        <v>3720</v>
      </c>
      <c r="G2728" s="24" t="s">
        <v>1014</v>
      </c>
      <c r="H2728" s="25">
        <f t="shared" si="42"/>
        <v>0</v>
      </c>
    </row>
    <row r="2729" spans="5:8" x14ac:dyDescent="0.25">
      <c r="E2729" s="29"/>
      <c r="F2729" s="27" t="s">
        <v>3721</v>
      </c>
      <c r="G2729" s="24" t="s">
        <v>1014</v>
      </c>
      <c r="H2729" s="25">
        <f t="shared" si="42"/>
        <v>0</v>
      </c>
    </row>
    <row r="2730" spans="5:8" x14ac:dyDescent="0.25">
      <c r="E2730" s="29"/>
      <c r="F2730" s="23" t="s">
        <v>3722</v>
      </c>
      <c r="G2730" s="24" t="s">
        <v>1014</v>
      </c>
      <c r="H2730" s="25">
        <f t="shared" si="42"/>
        <v>0</v>
      </c>
    </row>
    <row r="2731" spans="5:8" x14ac:dyDescent="0.25">
      <c r="E2731" s="29"/>
      <c r="F2731" s="37" t="s">
        <v>3723</v>
      </c>
      <c r="G2731" s="24" t="s">
        <v>1014</v>
      </c>
      <c r="H2731" s="25">
        <f t="shared" si="42"/>
        <v>0</v>
      </c>
    </row>
    <row r="2732" spans="5:8" x14ac:dyDescent="0.25">
      <c r="E2732" s="29"/>
      <c r="F2732" s="23" t="s">
        <v>3724</v>
      </c>
      <c r="G2732" s="24" t="s">
        <v>1014</v>
      </c>
      <c r="H2732" s="25">
        <f t="shared" si="42"/>
        <v>0</v>
      </c>
    </row>
    <row r="2733" spans="5:8" x14ac:dyDescent="0.25">
      <c r="E2733" s="29"/>
      <c r="F2733" s="23" t="s">
        <v>3725</v>
      </c>
      <c r="G2733" s="24" t="s">
        <v>1014</v>
      </c>
      <c r="H2733" s="25">
        <f t="shared" si="42"/>
        <v>0</v>
      </c>
    </row>
    <row r="2734" spans="5:8" x14ac:dyDescent="0.25">
      <c r="E2734" s="29"/>
      <c r="F2734" s="23" t="s">
        <v>3726</v>
      </c>
      <c r="G2734" s="24" t="s">
        <v>1014</v>
      </c>
      <c r="H2734" s="25">
        <f t="shared" si="42"/>
        <v>0</v>
      </c>
    </row>
    <row r="2735" spans="5:8" x14ac:dyDescent="0.25">
      <c r="E2735" s="29"/>
      <c r="F2735" s="27" t="s">
        <v>3727</v>
      </c>
      <c r="G2735" s="24" t="s">
        <v>1014</v>
      </c>
      <c r="H2735" s="25">
        <f t="shared" si="42"/>
        <v>0</v>
      </c>
    </row>
    <row r="2736" spans="5:8" x14ac:dyDescent="0.25">
      <c r="E2736" s="29"/>
      <c r="F2736" s="23" t="s">
        <v>3728</v>
      </c>
      <c r="G2736" s="24" t="s">
        <v>1014</v>
      </c>
      <c r="H2736" s="25">
        <f t="shared" si="42"/>
        <v>0</v>
      </c>
    </row>
    <row r="2737" spans="5:8" x14ac:dyDescent="0.25">
      <c r="E2737" s="29"/>
      <c r="F2737" s="23" t="s">
        <v>3729</v>
      </c>
      <c r="G2737" s="24" t="s">
        <v>1014</v>
      </c>
      <c r="H2737" s="25">
        <f t="shared" si="42"/>
        <v>0</v>
      </c>
    </row>
    <row r="2738" spans="5:8" x14ac:dyDescent="0.25">
      <c r="E2738" s="29"/>
      <c r="F2738" s="23" t="s">
        <v>3730</v>
      </c>
      <c r="G2738" s="24" t="s">
        <v>1014</v>
      </c>
      <c r="H2738" s="25">
        <f t="shared" si="42"/>
        <v>0</v>
      </c>
    </row>
    <row r="2739" spans="5:8" x14ac:dyDescent="0.25">
      <c r="E2739" s="29"/>
      <c r="F2739" s="42" t="s">
        <v>3731</v>
      </c>
      <c r="G2739" s="24" t="s">
        <v>1366</v>
      </c>
      <c r="H2739" s="25">
        <f t="shared" si="42"/>
        <v>1</v>
      </c>
    </row>
    <row r="2740" spans="5:8" x14ac:dyDescent="0.25">
      <c r="E2740" s="29"/>
      <c r="F2740" s="23" t="s">
        <v>3732</v>
      </c>
      <c r="G2740" s="24" t="s">
        <v>1366</v>
      </c>
      <c r="H2740" s="25">
        <f t="shared" si="42"/>
        <v>1</v>
      </c>
    </row>
    <row r="2741" spans="5:8" x14ac:dyDescent="0.25">
      <c r="E2741" s="29"/>
      <c r="F2741" s="23" t="s">
        <v>3733</v>
      </c>
      <c r="G2741" s="24" t="s">
        <v>1366</v>
      </c>
      <c r="H2741" s="25">
        <f t="shared" si="42"/>
        <v>1</v>
      </c>
    </row>
    <row r="2742" spans="5:8" x14ac:dyDescent="0.25">
      <c r="E2742" s="29"/>
      <c r="F2742" s="27" t="s">
        <v>3734</v>
      </c>
      <c r="G2742" s="24" t="s">
        <v>1366</v>
      </c>
      <c r="H2742" s="25">
        <f t="shared" si="42"/>
        <v>1</v>
      </c>
    </row>
    <row r="2743" spans="5:8" x14ac:dyDescent="0.25">
      <c r="E2743" s="29"/>
      <c r="F2743" s="27" t="s">
        <v>3735</v>
      </c>
      <c r="G2743" s="24" t="s">
        <v>1366</v>
      </c>
      <c r="H2743" s="25">
        <f t="shared" si="42"/>
        <v>1</v>
      </c>
    </row>
    <row r="2744" spans="5:8" x14ac:dyDescent="0.25">
      <c r="E2744" s="29"/>
      <c r="F2744" s="37" t="s">
        <v>3736</v>
      </c>
      <c r="G2744" s="24" t="s">
        <v>1366</v>
      </c>
      <c r="H2744" s="25">
        <f t="shared" si="42"/>
        <v>1</v>
      </c>
    </row>
    <row r="2745" spans="5:8" x14ac:dyDescent="0.25">
      <c r="E2745" s="29"/>
      <c r="F2745" s="23" t="s">
        <v>3737</v>
      </c>
      <c r="G2745" s="24" t="s">
        <v>1366</v>
      </c>
      <c r="H2745" s="25">
        <f t="shared" si="42"/>
        <v>1</v>
      </c>
    </row>
    <row r="2746" spans="5:8" x14ac:dyDescent="0.25">
      <c r="E2746" s="29"/>
      <c r="F2746" s="23" t="s">
        <v>3738</v>
      </c>
      <c r="G2746" s="24" t="s">
        <v>1366</v>
      </c>
      <c r="H2746" s="25">
        <f t="shared" si="42"/>
        <v>1</v>
      </c>
    </row>
    <row r="2747" spans="5:8" x14ac:dyDescent="0.25">
      <c r="E2747" s="29"/>
      <c r="F2747" s="23" t="s">
        <v>3739</v>
      </c>
      <c r="G2747" s="24" t="s">
        <v>1366</v>
      </c>
      <c r="H2747" s="25">
        <f t="shared" si="42"/>
        <v>1</v>
      </c>
    </row>
    <row r="2748" spans="5:8" x14ac:dyDescent="0.25">
      <c r="E2748" s="29"/>
      <c r="F2748" s="27" t="s">
        <v>3740</v>
      </c>
      <c r="G2748" s="24" t="s">
        <v>1366</v>
      </c>
      <c r="H2748" s="25">
        <f t="shared" si="42"/>
        <v>1</v>
      </c>
    </row>
    <row r="2749" spans="5:8" x14ac:dyDescent="0.25">
      <c r="E2749" s="29"/>
      <c r="F2749" s="23" t="s">
        <v>3741</v>
      </c>
      <c r="G2749" s="24" t="s">
        <v>1366</v>
      </c>
      <c r="H2749" s="25">
        <f t="shared" si="42"/>
        <v>1</v>
      </c>
    </row>
    <row r="2750" spans="5:8" x14ac:dyDescent="0.25">
      <c r="E2750" s="29"/>
      <c r="F2750" s="23" t="s">
        <v>3742</v>
      </c>
      <c r="G2750" s="24" t="s">
        <v>1366</v>
      </c>
      <c r="H2750" s="25">
        <f t="shared" si="42"/>
        <v>1</v>
      </c>
    </row>
    <row r="2751" spans="5:8" x14ac:dyDescent="0.25">
      <c r="E2751" s="29"/>
      <c r="F2751" s="27" t="s">
        <v>3743</v>
      </c>
      <c r="G2751" s="24" t="s">
        <v>1366</v>
      </c>
      <c r="H2751" s="25">
        <f t="shared" si="42"/>
        <v>1</v>
      </c>
    </row>
    <row r="2752" spans="5:8" x14ac:dyDescent="0.25">
      <c r="E2752" s="29"/>
      <c r="F2752" s="27" t="s">
        <v>3744</v>
      </c>
      <c r="G2752" s="24" t="s">
        <v>1366</v>
      </c>
      <c r="H2752" s="25">
        <f t="shared" si="42"/>
        <v>1</v>
      </c>
    </row>
    <row r="2753" spans="5:8" x14ac:dyDescent="0.25">
      <c r="E2753" s="29"/>
      <c r="F2753" s="27" t="s">
        <v>3745</v>
      </c>
      <c r="G2753" s="24" t="s">
        <v>1366</v>
      </c>
      <c r="H2753" s="25">
        <f t="shared" si="42"/>
        <v>1</v>
      </c>
    </row>
    <row r="2754" spans="5:8" x14ac:dyDescent="0.25">
      <c r="E2754" s="29"/>
      <c r="F2754" s="23" t="s">
        <v>3746</v>
      </c>
      <c r="G2754" s="24" t="s">
        <v>1366</v>
      </c>
      <c r="H2754" s="25">
        <f t="shared" si="42"/>
        <v>1</v>
      </c>
    </row>
    <row r="2755" spans="5:8" x14ac:dyDescent="0.25">
      <c r="E2755" s="29"/>
      <c r="F2755" s="23" t="s">
        <v>3747</v>
      </c>
      <c r="G2755" s="24" t="s">
        <v>1366</v>
      </c>
      <c r="H2755" s="25">
        <f t="shared" si="42"/>
        <v>1</v>
      </c>
    </row>
    <row r="2756" spans="5:8" x14ac:dyDescent="0.25">
      <c r="E2756" s="29"/>
      <c r="F2756" s="27" t="s">
        <v>3748</v>
      </c>
      <c r="G2756" s="24" t="s">
        <v>1366</v>
      </c>
      <c r="H2756" s="25">
        <f t="shared" si="42"/>
        <v>1</v>
      </c>
    </row>
    <row r="2757" spans="5:8" x14ac:dyDescent="0.25">
      <c r="E2757" s="29"/>
      <c r="F2757" s="23" t="s">
        <v>3749</v>
      </c>
      <c r="G2757" s="24" t="s">
        <v>1366</v>
      </c>
      <c r="H2757" s="25">
        <f t="shared" ref="H2757:H2820" si="43">VLOOKUP(G2757,$A$4:$B$28,2,FALSE)</f>
        <v>1</v>
      </c>
    </row>
    <row r="2758" spans="5:8" x14ac:dyDescent="0.25">
      <c r="E2758" s="29"/>
      <c r="F2758" s="23" t="s">
        <v>3750</v>
      </c>
      <c r="G2758" s="24" t="s">
        <v>1366</v>
      </c>
      <c r="H2758" s="25">
        <f t="shared" si="43"/>
        <v>1</v>
      </c>
    </row>
    <row r="2759" spans="5:8" x14ac:dyDescent="0.25">
      <c r="E2759" s="29"/>
      <c r="F2759" s="27" t="s">
        <v>3751</v>
      </c>
      <c r="G2759" s="24" t="s">
        <v>1366</v>
      </c>
      <c r="H2759" s="25">
        <f t="shared" si="43"/>
        <v>1</v>
      </c>
    </row>
    <row r="2760" spans="5:8" x14ac:dyDescent="0.25">
      <c r="E2760" s="29"/>
      <c r="F2760" s="27" t="s">
        <v>3752</v>
      </c>
      <c r="G2760" s="24" t="s">
        <v>1366</v>
      </c>
      <c r="H2760" s="25">
        <f t="shared" si="43"/>
        <v>1</v>
      </c>
    </row>
    <row r="2761" spans="5:8" x14ac:dyDescent="0.25">
      <c r="E2761" s="29"/>
      <c r="F2761" s="23" t="s">
        <v>3753</v>
      </c>
      <c r="G2761" s="24" t="s">
        <v>1366</v>
      </c>
      <c r="H2761" s="25">
        <f t="shared" si="43"/>
        <v>1</v>
      </c>
    </row>
    <row r="2762" spans="5:8" x14ac:dyDescent="0.25">
      <c r="E2762" s="29"/>
      <c r="F2762" s="27" t="s">
        <v>3754</v>
      </c>
      <c r="G2762" s="24" t="s">
        <v>1366</v>
      </c>
      <c r="H2762" s="25">
        <f t="shared" si="43"/>
        <v>1</v>
      </c>
    </row>
    <row r="2763" spans="5:8" x14ac:dyDescent="0.25">
      <c r="E2763" s="29"/>
      <c r="F2763" s="27" t="s">
        <v>3755</v>
      </c>
      <c r="G2763" s="24" t="s">
        <v>1366</v>
      </c>
      <c r="H2763" s="25">
        <f t="shared" si="43"/>
        <v>1</v>
      </c>
    </row>
    <row r="2764" spans="5:8" x14ac:dyDescent="0.25">
      <c r="E2764" s="29"/>
      <c r="F2764" s="27" t="s">
        <v>3756</v>
      </c>
      <c r="G2764" s="24" t="s">
        <v>1366</v>
      </c>
      <c r="H2764" s="25">
        <f t="shared" si="43"/>
        <v>1</v>
      </c>
    </row>
    <row r="2765" spans="5:8" x14ac:dyDescent="0.25">
      <c r="E2765" s="29"/>
      <c r="F2765" s="27" t="s">
        <v>3757</v>
      </c>
      <c r="G2765" s="24" t="s">
        <v>1366</v>
      </c>
      <c r="H2765" s="25">
        <f t="shared" si="43"/>
        <v>1</v>
      </c>
    </row>
    <row r="2766" spans="5:8" x14ac:dyDescent="0.25">
      <c r="E2766" s="29"/>
      <c r="F2766" s="23" t="s">
        <v>3758</v>
      </c>
      <c r="G2766" s="24" t="s">
        <v>1014</v>
      </c>
      <c r="H2766" s="25">
        <f t="shared" si="43"/>
        <v>0</v>
      </c>
    </row>
    <row r="2767" spans="5:8" x14ac:dyDescent="0.25">
      <c r="E2767" s="29"/>
      <c r="F2767" s="23" t="s">
        <v>3759</v>
      </c>
      <c r="G2767" s="24" t="s">
        <v>1014</v>
      </c>
      <c r="H2767" s="25">
        <f t="shared" si="43"/>
        <v>0</v>
      </c>
    </row>
    <row r="2768" spans="5:8" x14ac:dyDescent="0.25">
      <c r="E2768" s="29"/>
      <c r="F2768" s="27" t="s">
        <v>3760</v>
      </c>
      <c r="G2768" s="24" t="s">
        <v>1014</v>
      </c>
      <c r="H2768" s="25">
        <f t="shared" si="43"/>
        <v>0</v>
      </c>
    </row>
    <row r="2769" spans="5:8" x14ac:dyDescent="0.25">
      <c r="E2769" s="29"/>
      <c r="F2769" s="27" t="s">
        <v>3761</v>
      </c>
      <c r="G2769" s="24" t="s">
        <v>1014</v>
      </c>
      <c r="H2769" s="25">
        <f t="shared" si="43"/>
        <v>0</v>
      </c>
    </row>
    <row r="2770" spans="5:8" x14ac:dyDescent="0.25">
      <c r="E2770" s="29"/>
      <c r="F2770" s="23" t="s">
        <v>3762</v>
      </c>
      <c r="G2770" s="24" t="s">
        <v>1014</v>
      </c>
      <c r="H2770" s="25">
        <f t="shared" si="43"/>
        <v>0</v>
      </c>
    </row>
    <row r="2771" spans="5:8" x14ac:dyDescent="0.25">
      <c r="E2771" s="29"/>
      <c r="F2771" s="23" t="s">
        <v>3763</v>
      </c>
      <c r="G2771" s="24" t="s">
        <v>1014</v>
      </c>
      <c r="H2771" s="25">
        <f t="shared" si="43"/>
        <v>0</v>
      </c>
    </row>
    <row r="2772" spans="5:8" x14ac:dyDescent="0.25">
      <c r="E2772" s="29"/>
      <c r="F2772" s="23" t="s">
        <v>3764</v>
      </c>
      <c r="G2772" s="24" t="s">
        <v>1014</v>
      </c>
      <c r="H2772" s="25">
        <f t="shared" si="43"/>
        <v>0</v>
      </c>
    </row>
    <row r="2773" spans="5:8" x14ac:dyDescent="0.25">
      <c r="E2773" s="29"/>
      <c r="F2773" s="23" t="s">
        <v>3765</v>
      </c>
      <c r="G2773" s="24" t="s">
        <v>1014</v>
      </c>
      <c r="H2773" s="25">
        <f t="shared" si="43"/>
        <v>0</v>
      </c>
    </row>
    <row r="2774" spans="5:8" x14ac:dyDescent="0.25">
      <c r="E2774" s="29"/>
      <c r="F2774" s="23" t="s">
        <v>3766</v>
      </c>
      <c r="G2774" s="24" t="s">
        <v>1014</v>
      </c>
      <c r="H2774" s="25">
        <f t="shared" si="43"/>
        <v>0</v>
      </c>
    </row>
    <row r="2775" spans="5:8" x14ac:dyDescent="0.25">
      <c r="E2775" s="29"/>
      <c r="F2775" s="23" t="s">
        <v>3767</v>
      </c>
      <c r="G2775" s="24" t="s">
        <v>1014</v>
      </c>
      <c r="H2775" s="25">
        <f t="shared" si="43"/>
        <v>0</v>
      </c>
    </row>
    <row r="2776" spans="5:8" x14ac:dyDescent="0.25">
      <c r="E2776" s="29"/>
      <c r="F2776" s="23" t="s">
        <v>3768</v>
      </c>
      <c r="G2776" s="24" t="s">
        <v>1014</v>
      </c>
      <c r="H2776" s="25">
        <f t="shared" si="43"/>
        <v>0</v>
      </c>
    </row>
    <row r="2777" spans="5:8" x14ac:dyDescent="0.25">
      <c r="E2777" s="29"/>
      <c r="F2777" s="23" t="s">
        <v>3769</v>
      </c>
      <c r="G2777" s="24" t="s">
        <v>3661</v>
      </c>
      <c r="H2777" s="25">
        <f t="shared" si="43"/>
        <v>0.25209999999999999</v>
      </c>
    </row>
    <row r="2778" spans="5:8" x14ac:dyDescent="0.25">
      <c r="E2778" s="29"/>
      <c r="F2778" s="23" t="s">
        <v>3770</v>
      </c>
      <c r="G2778" s="24" t="s">
        <v>1014</v>
      </c>
      <c r="H2778" s="25">
        <f t="shared" si="43"/>
        <v>0</v>
      </c>
    </row>
    <row r="2779" spans="5:8" x14ac:dyDescent="0.25">
      <c r="E2779" s="29"/>
      <c r="F2779" s="23" t="s">
        <v>3771</v>
      </c>
      <c r="G2779" s="24" t="s">
        <v>1014</v>
      </c>
      <c r="H2779" s="25">
        <f t="shared" si="43"/>
        <v>0</v>
      </c>
    </row>
    <row r="2780" spans="5:8" x14ac:dyDescent="0.25">
      <c r="E2780" s="29"/>
      <c r="F2780" s="23" t="s">
        <v>3772</v>
      </c>
      <c r="G2780" s="24" t="s">
        <v>1014</v>
      </c>
      <c r="H2780" s="25">
        <f t="shared" si="43"/>
        <v>0</v>
      </c>
    </row>
    <row r="2781" spans="5:8" x14ac:dyDescent="0.25">
      <c r="E2781" s="29"/>
      <c r="F2781" s="23" t="s">
        <v>3773</v>
      </c>
      <c r="G2781" s="24" t="s">
        <v>1014</v>
      </c>
      <c r="H2781" s="25">
        <f t="shared" si="43"/>
        <v>0</v>
      </c>
    </row>
    <row r="2782" spans="5:8" x14ac:dyDescent="0.25">
      <c r="E2782" s="29"/>
      <c r="F2782" s="27" t="s">
        <v>3774</v>
      </c>
      <c r="G2782" s="24" t="s">
        <v>1014</v>
      </c>
      <c r="H2782" s="25">
        <f t="shared" si="43"/>
        <v>0</v>
      </c>
    </row>
    <row r="2783" spans="5:8" x14ac:dyDescent="0.25">
      <c r="E2783" s="29"/>
      <c r="F2783" s="23" t="s">
        <v>3775</v>
      </c>
      <c r="G2783" s="24" t="s">
        <v>1014</v>
      </c>
      <c r="H2783" s="25">
        <f t="shared" si="43"/>
        <v>0</v>
      </c>
    </row>
    <row r="2784" spans="5:8" x14ac:dyDescent="0.25">
      <c r="E2784" s="29"/>
      <c r="F2784" s="27" t="s">
        <v>3776</v>
      </c>
      <c r="G2784" s="24" t="s">
        <v>1014</v>
      </c>
      <c r="H2784" s="25">
        <f t="shared" si="43"/>
        <v>0</v>
      </c>
    </row>
    <row r="2785" spans="5:8" x14ac:dyDescent="0.25">
      <c r="E2785" s="29"/>
      <c r="F2785" s="27" t="s">
        <v>3777</v>
      </c>
      <c r="G2785" s="24" t="s">
        <v>1014</v>
      </c>
      <c r="H2785" s="25">
        <f t="shared" si="43"/>
        <v>0</v>
      </c>
    </row>
    <row r="2786" spans="5:8" x14ac:dyDescent="0.25">
      <c r="E2786" s="29"/>
      <c r="F2786" s="23" t="s">
        <v>3778</v>
      </c>
      <c r="G2786" s="24" t="s">
        <v>1014</v>
      </c>
      <c r="H2786" s="25">
        <f t="shared" si="43"/>
        <v>0</v>
      </c>
    </row>
    <row r="2787" spans="5:8" x14ac:dyDescent="0.25">
      <c r="E2787" s="29"/>
      <c r="F2787" s="23" t="s">
        <v>3779</v>
      </c>
      <c r="G2787" s="24" t="s">
        <v>1014</v>
      </c>
      <c r="H2787" s="25">
        <f t="shared" si="43"/>
        <v>0</v>
      </c>
    </row>
    <row r="2788" spans="5:8" x14ac:dyDescent="0.25">
      <c r="E2788" s="29"/>
      <c r="F2788" s="27" t="s">
        <v>3780</v>
      </c>
      <c r="G2788" s="24" t="s">
        <v>1014</v>
      </c>
      <c r="H2788" s="25">
        <f t="shared" si="43"/>
        <v>0</v>
      </c>
    </row>
    <row r="2789" spans="5:8" x14ac:dyDescent="0.25">
      <c r="E2789" s="29"/>
      <c r="F2789" s="40" t="s">
        <v>3781</v>
      </c>
      <c r="G2789" s="24" t="s">
        <v>1014</v>
      </c>
      <c r="H2789" s="25">
        <f t="shared" si="43"/>
        <v>0</v>
      </c>
    </row>
    <row r="2790" spans="5:8" x14ac:dyDescent="0.25">
      <c r="E2790" s="29"/>
      <c r="F2790" s="27" t="s">
        <v>3782</v>
      </c>
      <c r="G2790" s="24" t="s">
        <v>1014</v>
      </c>
      <c r="H2790" s="25">
        <f t="shared" si="43"/>
        <v>0</v>
      </c>
    </row>
    <row r="2791" spans="5:8" x14ac:dyDescent="0.25">
      <c r="E2791" s="29"/>
      <c r="F2791" s="23" t="s">
        <v>3783</v>
      </c>
      <c r="G2791" s="24" t="s">
        <v>1014</v>
      </c>
      <c r="H2791" s="25">
        <f t="shared" si="43"/>
        <v>0</v>
      </c>
    </row>
    <row r="2792" spans="5:8" x14ac:dyDescent="0.25">
      <c r="E2792" s="29"/>
      <c r="F2792" s="27" t="s">
        <v>3784</v>
      </c>
      <c r="G2792" s="24" t="s">
        <v>1014</v>
      </c>
      <c r="H2792" s="25">
        <f t="shared" si="43"/>
        <v>0</v>
      </c>
    </row>
    <row r="2793" spans="5:8" x14ac:dyDescent="0.25">
      <c r="E2793" s="29"/>
      <c r="F2793" s="23" t="s">
        <v>3785</v>
      </c>
      <c r="G2793" s="24" t="s">
        <v>1014</v>
      </c>
      <c r="H2793" s="25">
        <f t="shared" si="43"/>
        <v>0</v>
      </c>
    </row>
    <row r="2794" spans="5:8" x14ac:dyDescent="0.25">
      <c r="E2794" s="29"/>
      <c r="F2794" s="23" t="s">
        <v>3786</v>
      </c>
      <c r="G2794" s="24" t="s">
        <v>1014</v>
      </c>
      <c r="H2794" s="25">
        <f t="shared" si="43"/>
        <v>0</v>
      </c>
    </row>
    <row r="2795" spans="5:8" x14ac:dyDescent="0.25">
      <c r="E2795" s="29"/>
      <c r="F2795" s="23" t="s">
        <v>3787</v>
      </c>
      <c r="G2795" s="24" t="s">
        <v>1014</v>
      </c>
      <c r="H2795" s="25">
        <f t="shared" si="43"/>
        <v>0</v>
      </c>
    </row>
    <row r="2796" spans="5:8" x14ac:dyDescent="0.25">
      <c r="E2796" s="29"/>
      <c r="F2796" s="23" t="s">
        <v>3788</v>
      </c>
      <c r="G2796" s="24" t="s">
        <v>1014</v>
      </c>
      <c r="H2796" s="25">
        <f t="shared" si="43"/>
        <v>0</v>
      </c>
    </row>
    <row r="2797" spans="5:8" x14ac:dyDescent="0.25">
      <c r="E2797" s="29"/>
      <c r="F2797" s="27" t="s">
        <v>3789</v>
      </c>
      <c r="G2797" s="24" t="s">
        <v>1014</v>
      </c>
      <c r="H2797" s="25">
        <f t="shared" si="43"/>
        <v>0</v>
      </c>
    </row>
    <row r="2798" spans="5:8" x14ac:dyDescent="0.25">
      <c r="E2798" s="29"/>
      <c r="F2798" s="23" t="s">
        <v>3790</v>
      </c>
      <c r="G2798" s="24" t="s">
        <v>1014</v>
      </c>
      <c r="H2798" s="25">
        <f t="shared" si="43"/>
        <v>0</v>
      </c>
    </row>
    <row r="2799" spans="5:8" x14ac:dyDescent="0.25">
      <c r="E2799" s="29"/>
      <c r="F2799" s="23" t="s">
        <v>3791</v>
      </c>
      <c r="G2799" s="24" t="s">
        <v>1014</v>
      </c>
      <c r="H2799" s="25">
        <f t="shared" si="43"/>
        <v>0</v>
      </c>
    </row>
    <row r="2800" spans="5:8" x14ac:dyDescent="0.25">
      <c r="E2800" s="29"/>
      <c r="F2800" s="27" t="s">
        <v>3792</v>
      </c>
      <c r="G2800" s="24" t="s">
        <v>1014</v>
      </c>
      <c r="H2800" s="25">
        <f t="shared" si="43"/>
        <v>0</v>
      </c>
    </row>
    <row r="2801" spans="5:8" x14ac:dyDescent="0.25">
      <c r="E2801" s="29"/>
      <c r="F2801" s="27" t="s">
        <v>3793</v>
      </c>
      <c r="G2801" s="24" t="s">
        <v>1014</v>
      </c>
      <c r="H2801" s="25">
        <f t="shared" si="43"/>
        <v>0</v>
      </c>
    </row>
    <row r="2802" spans="5:8" x14ac:dyDescent="0.25">
      <c r="E2802" s="29"/>
      <c r="F2802" s="27" t="s">
        <v>3794</v>
      </c>
      <c r="G2802" s="24" t="s">
        <v>1014</v>
      </c>
      <c r="H2802" s="25">
        <f t="shared" si="43"/>
        <v>0</v>
      </c>
    </row>
    <row r="2803" spans="5:8" x14ac:dyDescent="0.25">
      <c r="E2803" s="29"/>
      <c r="F2803" s="27" t="s">
        <v>3795</v>
      </c>
      <c r="G2803" s="24" t="s">
        <v>1014</v>
      </c>
      <c r="H2803" s="25">
        <f t="shared" si="43"/>
        <v>0</v>
      </c>
    </row>
    <row r="2804" spans="5:8" x14ac:dyDescent="0.25">
      <c r="E2804" s="29"/>
      <c r="F2804" s="27" t="s">
        <v>3796</v>
      </c>
      <c r="G2804" s="24" t="s">
        <v>1014</v>
      </c>
      <c r="H2804" s="25">
        <f t="shared" si="43"/>
        <v>0</v>
      </c>
    </row>
    <row r="2805" spans="5:8" x14ac:dyDescent="0.25">
      <c r="E2805" s="29"/>
      <c r="F2805" s="23" t="s">
        <v>3797</v>
      </c>
      <c r="G2805" s="24" t="s">
        <v>1014</v>
      </c>
      <c r="H2805" s="25">
        <f t="shared" si="43"/>
        <v>0</v>
      </c>
    </row>
    <row r="2806" spans="5:8" x14ac:dyDescent="0.25">
      <c r="E2806" s="29"/>
      <c r="F2806" s="40" t="s">
        <v>3798</v>
      </c>
      <c r="G2806" s="24" t="s">
        <v>1014</v>
      </c>
      <c r="H2806" s="25">
        <f t="shared" si="43"/>
        <v>0</v>
      </c>
    </row>
    <row r="2807" spans="5:8" x14ac:dyDescent="0.25">
      <c r="E2807" s="29"/>
      <c r="F2807" s="27" t="s">
        <v>3799</v>
      </c>
      <c r="G2807" s="24" t="s">
        <v>1014</v>
      </c>
      <c r="H2807" s="25">
        <f t="shared" si="43"/>
        <v>0</v>
      </c>
    </row>
    <row r="2808" spans="5:8" x14ac:dyDescent="0.25">
      <c r="E2808" s="29"/>
      <c r="F2808" s="23" t="s">
        <v>3800</v>
      </c>
      <c r="G2808" s="24" t="s">
        <v>1014</v>
      </c>
      <c r="H2808" s="25">
        <f t="shared" si="43"/>
        <v>0</v>
      </c>
    </row>
    <row r="2809" spans="5:8" x14ac:dyDescent="0.25">
      <c r="E2809" s="29"/>
      <c r="F2809" s="23" t="s">
        <v>3801</v>
      </c>
      <c r="G2809" s="24" t="s">
        <v>1014</v>
      </c>
      <c r="H2809" s="25">
        <f t="shared" si="43"/>
        <v>0</v>
      </c>
    </row>
    <row r="2810" spans="5:8" x14ac:dyDescent="0.25">
      <c r="E2810" s="29"/>
      <c r="F2810" s="23" t="s">
        <v>3802</v>
      </c>
      <c r="G2810" s="24" t="s">
        <v>1014</v>
      </c>
      <c r="H2810" s="25">
        <f t="shared" si="43"/>
        <v>0</v>
      </c>
    </row>
    <row r="2811" spans="5:8" x14ac:dyDescent="0.25">
      <c r="E2811" s="29"/>
      <c r="F2811" s="23" t="s">
        <v>3803</v>
      </c>
      <c r="G2811" s="24" t="s">
        <v>1014</v>
      </c>
      <c r="H2811" s="25">
        <f t="shared" si="43"/>
        <v>0</v>
      </c>
    </row>
    <row r="2812" spans="5:8" x14ac:dyDescent="0.25">
      <c r="E2812" s="29"/>
      <c r="F2812" s="23" t="s">
        <v>3804</v>
      </c>
      <c r="G2812" s="24" t="s">
        <v>1014</v>
      </c>
      <c r="H2812" s="25">
        <f t="shared" si="43"/>
        <v>0</v>
      </c>
    </row>
    <row r="2813" spans="5:8" x14ac:dyDescent="0.25">
      <c r="E2813" s="29"/>
      <c r="F2813" s="23" t="s">
        <v>3805</v>
      </c>
      <c r="G2813" s="24" t="s">
        <v>1014</v>
      </c>
      <c r="H2813" s="25">
        <f t="shared" si="43"/>
        <v>0</v>
      </c>
    </row>
    <row r="2814" spans="5:8" x14ac:dyDescent="0.25">
      <c r="E2814" s="29"/>
      <c r="F2814" s="23" t="s">
        <v>3806</v>
      </c>
      <c r="G2814" s="24" t="s">
        <v>1014</v>
      </c>
      <c r="H2814" s="25">
        <f t="shared" si="43"/>
        <v>0</v>
      </c>
    </row>
    <row r="2815" spans="5:8" x14ac:dyDescent="0.25">
      <c r="E2815" s="29"/>
      <c r="F2815" s="23" t="s">
        <v>3807</v>
      </c>
      <c r="G2815" s="24" t="s">
        <v>1014</v>
      </c>
      <c r="H2815" s="25">
        <f t="shared" si="43"/>
        <v>0</v>
      </c>
    </row>
    <row r="2816" spans="5:8" x14ac:dyDescent="0.25">
      <c r="E2816" s="29"/>
      <c r="F2816" s="27" t="s">
        <v>3808</v>
      </c>
      <c r="G2816" s="24" t="s">
        <v>1014</v>
      </c>
      <c r="H2816" s="25">
        <f t="shared" si="43"/>
        <v>0</v>
      </c>
    </row>
    <row r="2817" spans="5:8" x14ac:dyDescent="0.25">
      <c r="E2817" s="29"/>
      <c r="F2817" s="27" t="s">
        <v>3809</v>
      </c>
      <c r="G2817" s="24" t="s">
        <v>1014</v>
      </c>
      <c r="H2817" s="25">
        <f t="shared" si="43"/>
        <v>0</v>
      </c>
    </row>
    <row r="2818" spans="5:8" x14ac:dyDescent="0.25">
      <c r="E2818" s="29"/>
      <c r="F2818" s="27" t="s">
        <v>3810</v>
      </c>
      <c r="G2818" s="24" t="s">
        <v>1014</v>
      </c>
      <c r="H2818" s="25">
        <f t="shared" si="43"/>
        <v>0</v>
      </c>
    </row>
    <row r="2819" spans="5:8" x14ac:dyDescent="0.25">
      <c r="E2819" s="29"/>
      <c r="F2819" s="23" t="s">
        <v>3811</v>
      </c>
      <c r="G2819" s="24" t="s">
        <v>1014</v>
      </c>
      <c r="H2819" s="25">
        <f t="shared" si="43"/>
        <v>0</v>
      </c>
    </row>
    <row r="2820" spans="5:8" x14ac:dyDescent="0.25">
      <c r="E2820" s="29"/>
      <c r="F2820" s="23" t="s">
        <v>3812</v>
      </c>
      <c r="G2820" s="24" t="s">
        <v>1010</v>
      </c>
      <c r="H2820" s="25">
        <f t="shared" si="43"/>
        <v>0.1124</v>
      </c>
    </row>
    <row r="2821" spans="5:8" x14ac:dyDescent="0.25">
      <c r="E2821" s="29"/>
      <c r="F2821" s="23" t="s">
        <v>3813</v>
      </c>
      <c r="G2821" s="24" t="s">
        <v>1014</v>
      </c>
      <c r="H2821" s="25">
        <f t="shared" ref="H2821:H2884" si="44">VLOOKUP(G2821,$A$4:$B$28,2,FALSE)</f>
        <v>0</v>
      </c>
    </row>
    <row r="2822" spans="5:8" x14ac:dyDescent="0.25">
      <c r="E2822" s="29"/>
      <c r="F2822" s="23" t="s">
        <v>3814</v>
      </c>
      <c r="G2822" s="24" t="s">
        <v>1014</v>
      </c>
      <c r="H2822" s="25">
        <f t="shared" si="44"/>
        <v>0</v>
      </c>
    </row>
    <row r="2823" spans="5:8" x14ac:dyDescent="0.25">
      <c r="E2823" s="29"/>
      <c r="F2823" s="23" t="s">
        <v>3815</v>
      </c>
      <c r="G2823" s="24" t="s">
        <v>1014</v>
      </c>
      <c r="H2823" s="25">
        <f t="shared" si="44"/>
        <v>0</v>
      </c>
    </row>
    <row r="2824" spans="5:8" x14ac:dyDescent="0.25">
      <c r="E2824" s="29"/>
      <c r="F2824" s="23" t="s">
        <v>3816</v>
      </c>
      <c r="G2824" s="24" t="s">
        <v>1014</v>
      </c>
      <c r="H2824" s="25">
        <f t="shared" si="44"/>
        <v>0</v>
      </c>
    </row>
    <row r="2825" spans="5:8" x14ac:dyDescent="0.25">
      <c r="E2825" s="29"/>
      <c r="F2825" s="40" t="s">
        <v>3817</v>
      </c>
      <c r="G2825" s="24" t="s">
        <v>1014</v>
      </c>
      <c r="H2825" s="25">
        <f t="shared" si="44"/>
        <v>0</v>
      </c>
    </row>
    <row r="2826" spans="5:8" x14ac:dyDescent="0.25">
      <c r="E2826" s="29"/>
      <c r="F2826" s="40" t="s">
        <v>3818</v>
      </c>
      <c r="G2826" s="24" t="s">
        <v>1014</v>
      </c>
      <c r="H2826" s="25">
        <f t="shared" si="44"/>
        <v>0</v>
      </c>
    </row>
    <row r="2827" spans="5:8" x14ac:dyDescent="0.25">
      <c r="E2827" s="29"/>
      <c r="F2827" s="46" t="s">
        <v>3819</v>
      </c>
      <c r="G2827" s="24" t="s">
        <v>1366</v>
      </c>
      <c r="H2827" s="25">
        <f t="shared" si="44"/>
        <v>1</v>
      </c>
    </row>
    <row r="2828" spans="5:8" x14ac:dyDescent="0.25">
      <c r="E2828" s="29"/>
      <c r="F2828" s="23" t="s">
        <v>3820</v>
      </c>
      <c r="G2828" s="24" t="s">
        <v>1366</v>
      </c>
      <c r="H2828" s="25">
        <f t="shared" si="44"/>
        <v>1</v>
      </c>
    </row>
    <row r="2829" spans="5:8" x14ac:dyDescent="0.25">
      <c r="E2829" s="29"/>
      <c r="F2829" s="40" t="s">
        <v>3821</v>
      </c>
      <c r="G2829" s="24" t="s">
        <v>1366</v>
      </c>
      <c r="H2829" s="25">
        <f t="shared" si="44"/>
        <v>1</v>
      </c>
    </row>
    <row r="2830" spans="5:8" x14ac:dyDescent="0.25">
      <c r="E2830" s="29"/>
      <c r="F2830" s="37" t="s">
        <v>3822</v>
      </c>
      <c r="G2830" s="24" t="s">
        <v>1366</v>
      </c>
      <c r="H2830" s="25">
        <f t="shared" si="44"/>
        <v>1</v>
      </c>
    </row>
    <row r="2831" spans="5:8" x14ac:dyDescent="0.25">
      <c r="E2831" s="29"/>
      <c r="F2831" s="23" t="s">
        <v>3823</v>
      </c>
      <c r="G2831" s="24" t="s">
        <v>1366</v>
      </c>
      <c r="H2831" s="25">
        <f t="shared" si="44"/>
        <v>1</v>
      </c>
    </row>
    <row r="2832" spans="5:8" x14ac:dyDescent="0.25">
      <c r="E2832" s="29"/>
      <c r="F2832" s="37" t="s">
        <v>3824</v>
      </c>
      <c r="G2832" s="24" t="s">
        <v>1366</v>
      </c>
      <c r="H2832" s="25">
        <f t="shared" si="44"/>
        <v>1</v>
      </c>
    </row>
    <row r="2833" spans="5:8" x14ac:dyDescent="0.25">
      <c r="E2833" s="29"/>
      <c r="F2833" s="37" t="s">
        <v>3825</v>
      </c>
      <c r="G2833" s="24" t="s">
        <v>1366</v>
      </c>
      <c r="H2833" s="25">
        <f t="shared" si="44"/>
        <v>1</v>
      </c>
    </row>
    <row r="2834" spans="5:8" x14ac:dyDescent="0.25">
      <c r="E2834" s="29"/>
      <c r="F2834" s="23" t="s">
        <v>3826</v>
      </c>
      <c r="G2834" s="24" t="s">
        <v>1366</v>
      </c>
      <c r="H2834" s="25">
        <f t="shared" si="44"/>
        <v>1</v>
      </c>
    </row>
    <row r="2835" spans="5:8" x14ac:dyDescent="0.25">
      <c r="E2835" s="29"/>
      <c r="F2835" s="23" t="s">
        <v>3827</v>
      </c>
      <c r="G2835" s="24" t="s">
        <v>1366</v>
      </c>
      <c r="H2835" s="25">
        <f t="shared" si="44"/>
        <v>1</v>
      </c>
    </row>
    <row r="2836" spans="5:8" x14ac:dyDescent="0.25">
      <c r="E2836" s="29"/>
      <c r="F2836" s="23" t="s">
        <v>3828</v>
      </c>
      <c r="G2836" s="24" t="s">
        <v>1366</v>
      </c>
      <c r="H2836" s="25">
        <f t="shared" si="44"/>
        <v>1</v>
      </c>
    </row>
    <row r="2837" spans="5:8" x14ac:dyDescent="0.25">
      <c r="E2837" s="29"/>
      <c r="F2837" s="40" t="s">
        <v>3829</v>
      </c>
      <c r="G2837" s="24" t="s">
        <v>1366</v>
      </c>
      <c r="H2837" s="25">
        <f t="shared" si="44"/>
        <v>1</v>
      </c>
    </row>
    <row r="2838" spans="5:8" x14ac:dyDescent="0.25">
      <c r="E2838" s="29"/>
      <c r="F2838" s="40" t="s">
        <v>3830</v>
      </c>
      <c r="G2838" s="24" t="s">
        <v>1366</v>
      </c>
      <c r="H2838" s="25">
        <f t="shared" si="44"/>
        <v>1</v>
      </c>
    </row>
    <row r="2839" spans="5:8" x14ac:dyDescent="0.25">
      <c r="E2839" s="29"/>
      <c r="F2839" s="23" t="s">
        <v>3831</v>
      </c>
      <c r="G2839" s="24" t="s">
        <v>1366</v>
      </c>
      <c r="H2839" s="25">
        <f t="shared" si="44"/>
        <v>1</v>
      </c>
    </row>
    <row r="2840" spans="5:8" x14ac:dyDescent="0.25">
      <c r="E2840" s="29"/>
      <c r="F2840" s="27" t="s">
        <v>3832</v>
      </c>
      <c r="G2840" s="24" t="s">
        <v>1366</v>
      </c>
      <c r="H2840" s="25">
        <f t="shared" si="44"/>
        <v>1</v>
      </c>
    </row>
    <row r="2841" spans="5:8" x14ac:dyDescent="0.25">
      <c r="E2841" s="29"/>
      <c r="F2841" s="27" t="s">
        <v>3833</v>
      </c>
      <c r="G2841" s="24" t="s">
        <v>1366</v>
      </c>
      <c r="H2841" s="25">
        <f t="shared" si="44"/>
        <v>1</v>
      </c>
    </row>
    <row r="2842" spans="5:8" x14ac:dyDescent="0.25">
      <c r="E2842" s="29"/>
      <c r="F2842" s="23" t="s">
        <v>3834</v>
      </c>
      <c r="G2842" s="24" t="s">
        <v>1366</v>
      </c>
      <c r="H2842" s="25">
        <f t="shared" si="44"/>
        <v>1</v>
      </c>
    </row>
    <row r="2843" spans="5:8" x14ac:dyDescent="0.25">
      <c r="E2843" s="29"/>
      <c r="F2843" s="23" t="s">
        <v>3835</v>
      </c>
      <c r="G2843" s="24" t="s">
        <v>1366</v>
      </c>
      <c r="H2843" s="25">
        <f t="shared" si="44"/>
        <v>1</v>
      </c>
    </row>
    <row r="2844" spans="5:8" x14ac:dyDescent="0.25">
      <c r="E2844" s="29"/>
      <c r="F2844" s="27" t="s">
        <v>3836</v>
      </c>
      <c r="G2844" s="24" t="s">
        <v>1366</v>
      </c>
      <c r="H2844" s="25">
        <f t="shared" si="44"/>
        <v>1</v>
      </c>
    </row>
    <row r="2845" spans="5:8" x14ac:dyDescent="0.25">
      <c r="E2845" s="29"/>
      <c r="F2845" s="23" t="s">
        <v>3837</v>
      </c>
      <c r="G2845" s="24" t="s">
        <v>1366</v>
      </c>
      <c r="H2845" s="25">
        <f t="shared" si="44"/>
        <v>1</v>
      </c>
    </row>
    <row r="2846" spans="5:8" x14ac:dyDescent="0.25">
      <c r="E2846" s="29"/>
      <c r="F2846" s="23" t="s">
        <v>3838</v>
      </c>
      <c r="G2846" s="24" t="s">
        <v>1366</v>
      </c>
      <c r="H2846" s="25">
        <f t="shared" si="44"/>
        <v>1</v>
      </c>
    </row>
    <row r="2847" spans="5:8" x14ac:dyDescent="0.25">
      <c r="E2847" s="29"/>
      <c r="F2847" s="27" t="s">
        <v>3839</v>
      </c>
      <c r="G2847" s="24" t="s">
        <v>1366</v>
      </c>
      <c r="H2847" s="25">
        <f t="shared" si="44"/>
        <v>1</v>
      </c>
    </row>
    <row r="2848" spans="5:8" x14ac:dyDescent="0.25">
      <c r="E2848" s="29"/>
      <c r="F2848" s="23" t="s">
        <v>3840</v>
      </c>
      <c r="G2848" s="24" t="s">
        <v>1366</v>
      </c>
      <c r="H2848" s="25">
        <f t="shared" si="44"/>
        <v>1</v>
      </c>
    </row>
    <row r="2849" spans="5:8" x14ac:dyDescent="0.25">
      <c r="E2849" s="29"/>
      <c r="F2849" s="27" t="s">
        <v>3841</v>
      </c>
      <c r="G2849" s="24" t="s">
        <v>1366</v>
      </c>
      <c r="H2849" s="25">
        <f t="shared" si="44"/>
        <v>1</v>
      </c>
    </row>
    <row r="2850" spans="5:8" x14ac:dyDescent="0.25">
      <c r="E2850" s="29"/>
      <c r="F2850" s="27" t="s">
        <v>3842</v>
      </c>
      <c r="G2850" s="24" t="s">
        <v>1366</v>
      </c>
      <c r="H2850" s="25">
        <f t="shared" si="44"/>
        <v>1</v>
      </c>
    </row>
    <row r="2851" spans="5:8" x14ac:dyDescent="0.25">
      <c r="E2851" s="29"/>
      <c r="F2851" s="27" t="s">
        <v>3843</v>
      </c>
      <c r="G2851" s="24" t="s">
        <v>1366</v>
      </c>
      <c r="H2851" s="25">
        <f t="shared" si="44"/>
        <v>1</v>
      </c>
    </row>
    <row r="2852" spans="5:8" x14ac:dyDescent="0.25">
      <c r="E2852" s="29"/>
      <c r="F2852" s="27" t="s">
        <v>3844</v>
      </c>
      <c r="G2852" s="24" t="s">
        <v>1366</v>
      </c>
      <c r="H2852" s="25">
        <f t="shared" si="44"/>
        <v>1</v>
      </c>
    </row>
    <row r="2853" spans="5:8" x14ac:dyDescent="0.25">
      <c r="E2853" s="29"/>
      <c r="F2853" s="27" t="s">
        <v>3845</v>
      </c>
      <c r="G2853" s="24" t="s">
        <v>1366</v>
      </c>
      <c r="H2853" s="25">
        <f t="shared" si="44"/>
        <v>1</v>
      </c>
    </row>
    <row r="2854" spans="5:8" x14ac:dyDescent="0.25">
      <c r="E2854" s="29"/>
      <c r="F2854" s="27" t="s">
        <v>3846</v>
      </c>
      <c r="G2854" s="24" t="s">
        <v>1366</v>
      </c>
      <c r="H2854" s="25">
        <f t="shared" si="44"/>
        <v>1</v>
      </c>
    </row>
    <row r="2855" spans="5:8" x14ac:dyDescent="0.25">
      <c r="E2855" s="29"/>
      <c r="F2855" s="43" t="s">
        <v>3847</v>
      </c>
      <c r="G2855" s="24" t="s">
        <v>1366</v>
      </c>
      <c r="H2855" s="25">
        <f t="shared" si="44"/>
        <v>1</v>
      </c>
    </row>
    <row r="2856" spans="5:8" x14ac:dyDescent="0.25">
      <c r="E2856" s="29"/>
      <c r="F2856" s="27" t="s">
        <v>3848</v>
      </c>
      <c r="G2856" s="24" t="s">
        <v>3661</v>
      </c>
      <c r="H2856" s="25">
        <f t="shared" si="44"/>
        <v>0.25209999999999999</v>
      </c>
    </row>
    <row r="2857" spans="5:8" x14ac:dyDescent="0.25">
      <c r="E2857" s="29"/>
      <c r="F2857" s="27" t="s">
        <v>3849</v>
      </c>
      <c r="G2857" s="24" t="s">
        <v>3661</v>
      </c>
      <c r="H2857" s="25">
        <f t="shared" si="44"/>
        <v>0.25209999999999999</v>
      </c>
    </row>
    <row r="2858" spans="5:8" x14ac:dyDescent="0.25">
      <c r="E2858" s="29"/>
      <c r="F2858" s="27" t="s">
        <v>3850</v>
      </c>
      <c r="G2858" s="24" t="s">
        <v>3661</v>
      </c>
      <c r="H2858" s="25">
        <f t="shared" si="44"/>
        <v>0.25209999999999999</v>
      </c>
    </row>
    <row r="2859" spans="5:8" x14ac:dyDescent="0.25">
      <c r="E2859" s="29"/>
      <c r="F2859" s="27" t="s">
        <v>3851</v>
      </c>
      <c r="G2859" s="24" t="s">
        <v>3661</v>
      </c>
      <c r="H2859" s="25">
        <f t="shared" si="44"/>
        <v>0.25209999999999999</v>
      </c>
    </row>
    <row r="2860" spans="5:8" x14ac:dyDescent="0.25">
      <c r="E2860" s="29"/>
      <c r="F2860" s="27" t="s">
        <v>3852</v>
      </c>
      <c r="G2860" s="24" t="s">
        <v>3661</v>
      </c>
      <c r="H2860" s="25">
        <f t="shared" si="44"/>
        <v>0.25209999999999999</v>
      </c>
    </row>
    <row r="2861" spans="5:8" x14ac:dyDescent="0.25">
      <c r="E2861" s="29"/>
      <c r="F2861" s="27" t="s">
        <v>3853</v>
      </c>
      <c r="G2861" s="24" t="s">
        <v>3661</v>
      </c>
      <c r="H2861" s="25">
        <f t="shared" si="44"/>
        <v>0.25209999999999999</v>
      </c>
    </row>
    <row r="2862" spans="5:8" x14ac:dyDescent="0.25">
      <c r="E2862" s="29"/>
      <c r="F2862" s="27" t="s">
        <v>3854</v>
      </c>
      <c r="G2862" s="24" t="s">
        <v>3661</v>
      </c>
      <c r="H2862" s="25">
        <f t="shared" si="44"/>
        <v>0.25209999999999999</v>
      </c>
    </row>
    <row r="2863" spans="5:8" x14ac:dyDescent="0.25">
      <c r="E2863" s="29"/>
      <c r="F2863" s="23" t="s">
        <v>3855</v>
      </c>
      <c r="G2863" s="24" t="s">
        <v>3661</v>
      </c>
      <c r="H2863" s="25">
        <f t="shared" si="44"/>
        <v>0.25209999999999999</v>
      </c>
    </row>
    <row r="2864" spans="5:8" x14ac:dyDescent="0.25">
      <c r="E2864" s="29"/>
      <c r="F2864" s="23" t="s">
        <v>3856</v>
      </c>
      <c r="G2864" s="24" t="s">
        <v>3661</v>
      </c>
      <c r="H2864" s="25">
        <f t="shared" si="44"/>
        <v>0.25209999999999999</v>
      </c>
    </row>
    <row r="2865" spans="5:8" x14ac:dyDescent="0.25">
      <c r="E2865" s="29"/>
      <c r="F2865" s="23" t="s">
        <v>3857</v>
      </c>
      <c r="G2865" s="24" t="s">
        <v>3661</v>
      </c>
      <c r="H2865" s="25">
        <f t="shared" si="44"/>
        <v>0.25209999999999999</v>
      </c>
    </row>
    <row r="2866" spans="5:8" x14ac:dyDescent="0.25">
      <c r="E2866" s="29"/>
      <c r="F2866" s="27" t="s">
        <v>3858</v>
      </c>
      <c r="G2866" s="24" t="s">
        <v>3661</v>
      </c>
      <c r="H2866" s="25">
        <f t="shared" si="44"/>
        <v>0.25209999999999999</v>
      </c>
    </row>
    <row r="2867" spans="5:8" x14ac:dyDescent="0.25">
      <c r="E2867" s="29"/>
      <c r="F2867" s="23" t="s">
        <v>3859</v>
      </c>
      <c r="G2867" s="24" t="s">
        <v>3661</v>
      </c>
      <c r="H2867" s="25">
        <f t="shared" si="44"/>
        <v>0.25209999999999999</v>
      </c>
    </row>
    <row r="2868" spans="5:8" x14ac:dyDescent="0.25">
      <c r="E2868" s="29"/>
      <c r="F2868" s="23" t="s">
        <v>3860</v>
      </c>
      <c r="G2868" s="24" t="s">
        <v>3661</v>
      </c>
      <c r="H2868" s="25">
        <f t="shared" si="44"/>
        <v>0.25209999999999999</v>
      </c>
    </row>
    <row r="2869" spans="5:8" x14ac:dyDescent="0.25">
      <c r="E2869" s="29"/>
      <c r="F2869" s="23" t="s">
        <v>3861</v>
      </c>
      <c r="G2869" s="24" t="s">
        <v>3661</v>
      </c>
      <c r="H2869" s="25">
        <f t="shared" si="44"/>
        <v>0.25209999999999999</v>
      </c>
    </row>
    <row r="2870" spans="5:8" x14ac:dyDescent="0.25">
      <c r="E2870" s="29"/>
      <c r="F2870" s="23" t="s">
        <v>3862</v>
      </c>
      <c r="G2870" s="24" t="s">
        <v>3661</v>
      </c>
      <c r="H2870" s="25">
        <f t="shared" si="44"/>
        <v>0.25209999999999999</v>
      </c>
    </row>
    <row r="2871" spans="5:8" x14ac:dyDescent="0.25">
      <c r="E2871" s="29"/>
      <c r="F2871" s="27" t="s">
        <v>3863</v>
      </c>
      <c r="G2871" s="24" t="s">
        <v>3661</v>
      </c>
      <c r="H2871" s="25">
        <f t="shared" si="44"/>
        <v>0.25209999999999999</v>
      </c>
    </row>
    <row r="2872" spans="5:8" x14ac:dyDescent="0.25">
      <c r="E2872" s="29"/>
      <c r="F2872" s="27" t="s">
        <v>3864</v>
      </c>
      <c r="G2872" s="24" t="s">
        <v>1014</v>
      </c>
      <c r="H2872" s="25">
        <f t="shared" si="44"/>
        <v>0</v>
      </c>
    </row>
    <row r="2873" spans="5:8" x14ac:dyDescent="0.25">
      <c r="E2873" s="29"/>
      <c r="F2873" s="27" t="s">
        <v>3865</v>
      </c>
      <c r="G2873" s="24" t="s">
        <v>3661</v>
      </c>
      <c r="H2873" s="25">
        <f t="shared" si="44"/>
        <v>0.25209999999999999</v>
      </c>
    </row>
    <row r="2874" spans="5:8" x14ac:dyDescent="0.25">
      <c r="E2874" s="29"/>
      <c r="F2874" s="27" t="s">
        <v>3866</v>
      </c>
      <c r="G2874" s="24" t="s">
        <v>1366</v>
      </c>
      <c r="H2874" s="25">
        <f t="shared" si="44"/>
        <v>1</v>
      </c>
    </row>
    <row r="2875" spans="5:8" x14ac:dyDescent="0.25">
      <c r="E2875" s="29"/>
      <c r="F2875" s="27" t="s">
        <v>3867</v>
      </c>
      <c r="G2875" s="24" t="s">
        <v>1366</v>
      </c>
      <c r="H2875" s="25">
        <f t="shared" si="44"/>
        <v>1</v>
      </c>
    </row>
    <row r="2876" spans="5:8" x14ac:dyDescent="0.25">
      <c r="E2876" s="29"/>
      <c r="F2876" s="27" t="s">
        <v>3868</v>
      </c>
      <c r="G2876" s="24" t="s">
        <v>1366</v>
      </c>
      <c r="H2876" s="25">
        <f t="shared" si="44"/>
        <v>1</v>
      </c>
    </row>
    <row r="2877" spans="5:8" x14ac:dyDescent="0.25">
      <c r="E2877" s="29"/>
      <c r="F2877" s="27" t="s">
        <v>3869</v>
      </c>
      <c r="G2877" s="24" t="s">
        <v>1014</v>
      </c>
      <c r="H2877" s="25">
        <f t="shared" si="44"/>
        <v>0</v>
      </c>
    </row>
    <row r="2878" spans="5:8" x14ac:dyDescent="0.25">
      <c r="E2878" s="29"/>
      <c r="F2878" s="27" t="s">
        <v>3870</v>
      </c>
      <c r="G2878" s="24" t="s">
        <v>1014</v>
      </c>
      <c r="H2878" s="25">
        <f t="shared" si="44"/>
        <v>0</v>
      </c>
    </row>
    <row r="2879" spans="5:8" x14ac:dyDescent="0.25">
      <c r="E2879" s="29"/>
      <c r="F2879" s="42" t="s">
        <v>3871</v>
      </c>
      <c r="G2879" s="24" t="s">
        <v>1014</v>
      </c>
      <c r="H2879" s="25">
        <f t="shared" si="44"/>
        <v>0</v>
      </c>
    </row>
    <row r="2880" spans="5:8" x14ac:dyDescent="0.25">
      <c r="E2880" s="29"/>
      <c r="F2880" s="27" t="s">
        <v>3872</v>
      </c>
      <c r="G2880" s="24" t="s">
        <v>1014</v>
      </c>
      <c r="H2880" s="25">
        <f t="shared" si="44"/>
        <v>0</v>
      </c>
    </row>
    <row r="2881" spans="5:8" x14ac:dyDescent="0.25">
      <c r="E2881" s="29"/>
      <c r="F2881" s="27" t="s">
        <v>3873</v>
      </c>
      <c r="G2881" s="24" t="s">
        <v>1014</v>
      </c>
      <c r="H2881" s="25">
        <f t="shared" si="44"/>
        <v>0</v>
      </c>
    </row>
    <row r="2882" spans="5:8" x14ac:dyDescent="0.25">
      <c r="E2882" s="29"/>
      <c r="F2882" s="27" t="s">
        <v>3874</v>
      </c>
      <c r="G2882" s="24" t="s">
        <v>1014</v>
      </c>
      <c r="H2882" s="25">
        <f t="shared" si="44"/>
        <v>0</v>
      </c>
    </row>
    <row r="2883" spans="5:8" x14ac:dyDescent="0.25">
      <c r="E2883" s="29"/>
      <c r="F2883" s="27" t="s">
        <v>3875</v>
      </c>
      <c r="G2883" s="24" t="s">
        <v>1014</v>
      </c>
      <c r="H2883" s="25">
        <f t="shared" si="44"/>
        <v>0</v>
      </c>
    </row>
    <row r="2884" spans="5:8" x14ac:dyDescent="0.25">
      <c r="E2884" s="29"/>
      <c r="F2884" s="23" t="s">
        <v>3876</v>
      </c>
      <c r="G2884" s="24" t="s">
        <v>1014</v>
      </c>
      <c r="H2884" s="25">
        <f t="shared" si="44"/>
        <v>0</v>
      </c>
    </row>
    <row r="2885" spans="5:8" x14ac:dyDescent="0.25">
      <c r="E2885" s="29"/>
      <c r="F2885" s="23" t="s">
        <v>3877</v>
      </c>
      <c r="G2885" s="24" t="s">
        <v>1014</v>
      </c>
      <c r="H2885" s="25">
        <f t="shared" ref="H2885:H2948" si="45">VLOOKUP(G2885,$A$4:$B$28,2,FALSE)</f>
        <v>0</v>
      </c>
    </row>
    <row r="2886" spans="5:8" x14ac:dyDescent="0.25">
      <c r="E2886" s="29"/>
      <c r="F2886" s="27" t="s">
        <v>3878</v>
      </c>
      <c r="G2886" s="24" t="s">
        <v>1014</v>
      </c>
      <c r="H2886" s="25">
        <f t="shared" si="45"/>
        <v>0</v>
      </c>
    </row>
    <row r="2887" spans="5:8" x14ac:dyDescent="0.25">
      <c r="E2887" s="29"/>
      <c r="F2887" s="23" t="s">
        <v>3879</v>
      </c>
      <c r="G2887" s="24" t="s">
        <v>1014</v>
      </c>
      <c r="H2887" s="25">
        <f t="shared" si="45"/>
        <v>0</v>
      </c>
    </row>
    <row r="2888" spans="5:8" x14ac:dyDescent="0.25">
      <c r="E2888" s="29"/>
      <c r="F2888" s="27" t="s">
        <v>3880</v>
      </c>
      <c r="G2888" s="24" t="s">
        <v>1014</v>
      </c>
      <c r="H2888" s="25">
        <f t="shared" si="45"/>
        <v>0</v>
      </c>
    </row>
    <row r="2889" spans="5:8" x14ac:dyDescent="0.25">
      <c r="E2889" s="29"/>
      <c r="F2889" s="23" t="s">
        <v>3881</v>
      </c>
      <c r="G2889" s="24" t="s">
        <v>1014</v>
      </c>
      <c r="H2889" s="25">
        <f t="shared" si="45"/>
        <v>0</v>
      </c>
    </row>
    <row r="2890" spans="5:8" x14ac:dyDescent="0.25">
      <c r="E2890" s="29"/>
      <c r="F2890" s="27" t="s">
        <v>3882</v>
      </c>
      <c r="G2890" s="24" t="s">
        <v>1014</v>
      </c>
      <c r="H2890" s="25">
        <f t="shared" si="45"/>
        <v>0</v>
      </c>
    </row>
    <row r="2891" spans="5:8" x14ac:dyDescent="0.25">
      <c r="E2891" s="29"/>
      <c r="F2891" s="27" t="s">
        <v>3883</v>
      </c>
      <c r="G2891" s="24" t="s">
        <v>1014</v>
      </c>
      <c r="H2891" s="25">
        <f t="shared" si="45"/>
        <v>0</v>
      </c>
    </row>
    <row r="2892" spans="5:8" x14ac:dyDescent="0.25">
      <c r="E2892" s="29"/>
      <c r="F2892" s="42" t="s">
        <v>3884</v>
      </c>
      <c r="G2892" s="24" t="s">
        <v>1014</v>
      </c>
      <c r="H2892" s="25">
        <f t="shared" si="45"/>
        <v>0</v>
      </c>
    </row>
    <row r="2893" spans="5:8" x14ac:dyDescent="0.25">
      <c r="E2893" s="29"/>
      <c r="F2893" s="27" t="s">
        <v>3885</v>
      </c>
      <c r="G2893" s="24" t="s">
        <v>1014</v>
      </c>
      <c r="H2893" s="25">
        <f t="shared" si="45"/>
        <v>0</v>
      </c>
    </row>
    <row r="2894" spans="5:8" x14ac:dyDescent="0.25">
      <c r="E2894" s="29"/>
      <c r="F2894" s="27" t="s">
        <v>3886</v>
      </c>
      <c r="G2894" s="24" t="s">
        <v>1014</v>
      </c>
      <c r="H2894" s="25">
        <f t="shared" si="45"/>
        <v>0</v>
      </c>
    </row>
    <row r="2895" spans="5:8" x14ac:dyDescent="0.25">
      <c r="E2895" s="29"/>
      <c r="F2895" s="23" t="s">
        <v>3887</v>
      </c>
      <c r="G2895" s="24" t="s">
        <v>1014</v>
      </c>
      <c r="H2895" s="25">
        <f t="shared" si="45"/>
        <v>0</v>
      </c>
    </row>
    <row r="2896" spans="5:8" x14ac:dyDescent="0.25">
      <c r="E2896" s="29"/>
      <c r="F2896" s="27" t="s">
        <v>3888</v>
      </c>
      <c r="G2896" s="24" t="s">
        <v>1014</v>
      </c>
      <c r="H2896" s="25">
        <f t="shared" si="45"/>
        <v>0</v>
      </c>
    </row>
    <row r="2897" spans="5:8" x14ac:dyDescent="0.25">
      <c r="E2897" s="29"/>
      <c r="F2897" s="27" t="s">
        <v>3889</v>
      </c>
      <c r="G2897" s="24" t="s">
        <v>1014</v>
      </c>
      <c r="H2897" s="25">
        <f t="shared" si="45"/>
        <v>0</v>
      </c>
    </row>
    <row r="2898" spans="5:8" x14ac:dyDescent="0.25">
      <c r="E2898" s="29"/>
      <c r="F2898" s="23" t="s">
        <v>3890</v>
      </c>
      <c r="G2898" s="24" t="s">
        <v>1014</v>
      </c>
      <c r="H2898" s="25">
        <f t="shared" si="45"/>
        <v>0</v>
      </c>
    </row>
    <row r="2899" spans="5:8" x14ac:dyDescent="0.25">
      <c r="E2899" s="29"/>
      <c r="F2899" s="23" t="s">
        <v>3891</v>
      </c>
      <c r="G2899" s="24" t="s">
        <v>1014</v>
      </c>
      <c r="H2899" s="25">
        <f t="shared" si="45"/>
        <v>0</v>
      </c>
    </row>
    <row r="2900" spans="5:8" x14ac:dyDescent="0.25">
      <c r="E2900" s="29"/>
      <c r="F2900" s="23" t="s">
        <v>3892</v>
      </c>
      <c r="G2900" s="24" t="s">
        <v>1014</v>
      </c>
      <c r="H2900" s="25">
        <f t="shared" si="45"/>
        <v>0</v>
      </c>
    </row>
    <row r="2901" spans="5:8" x14ac:dyDescent="0.25">
      <c r="E2901" s="29"/>
      <c r="F2901" s="27" t="s">
        <v>3893</v>
      </c>
      <c r="G2901" s="24" t="s">
        <v>1014</v>
      </c>
      <c r="H2901" s="25">
        <f t="shared" si="45"/>
        <v>0</v>
      </c>
    </row>
    <row r="2902" spans="5:8" x14ac:dyDescent="0.25">
      <c r="E2902" s="29"/>
      <c r="F2902" s="27" t="s">
        <v>3894</v>
      </c>
      <c r="G2902" s="24" t="s">
        <v>1014</v>
      </c>
      <c r="H2902" s="25">
        <f t="shared" si="45"/>
        <v>0</v>
      </c>
    </row>
    <row r="2903" spans="5:8" x14ac:dyDescent="0.25">
      <c r="E2903" s="29"/>
      <c r="F2903" s="27" t="s">
        <v>3895</v>
      </c>
      <c r="G2903" s="24" t="s">
        <v>1014</v>
      </c>
      <c r="H2903" s="25">
        <f t="shared" si="45"/>
        <v>0</v>
      </c>
    </row>
    <row r="2904" spans="5:8" x14ac:dyDescent="0.25">
      <c r="E2904" s="29"/>
      <c r="F2904" s="27" t="s">
        <v>3896</v>
      </c>
      <c r="G2904" s="24" t="s">
        <v>1014</v>
      </c>
      <c r="H2904" s="25">
        <f t="shared" si="45"/>
        <v>0</v>
      </c>
    </row>
    <row r="2905" spans="5:8" x14ac:dyDescent="0.25">
      <c r="E2905" s="29"/>
      <c r="F2905" s="23" t="s">
        <v>3897</v>
      </c>
      <c r="G2905" s="24" t="s">
        <v>1014</v>
      </c>
      <c r="H2905" s="25">
        <f t="shared" si="45"/>
        <v>0</v>
      </c>
    </row>
    <row r="2906" spans="5:8" x14ac:dyDescent="0.25">
      <c r="E2906" s="29"/>
      <c r="F2906" s="27" t="s">
        <v>3898</v>
      </c>
      <c r="G2906" s="24" t="s">
        <v>1014</v>
      </c>
      <c r="H2906" s="25">
        <f t="shared" si="45"/>
        <v>0</v>
      </c>
    </row>
    <row r="2907" spans="5:8" x14ac:dyDescent="0.25">
      <c r="E2907" s="29"/>
      <c r="F2907" s="23" t="s">
        <v>3899</v>
      </c>
      <c r="G2907" s="24" t="s">
        <v>1014</v>
      </c>
      <c r="H2907" s="25">
        <f t="shared" si="45"/>
        <v>0</v>
      </c>
    </row>
    <row r="2908" spans="5:8" x14ac:dyDescent="0.25">
      <c r="E2908" s="29"/>
      <c r="F2908" s="27" t="s">
        <v>3900</v>
      </c>
      <c r="G2908" s="24" t="s">
        <v>1014</v>
      </c>
      <c r="H2908" s="25">
        <f t="shared" si="45"/>
        <v>0</v>
      </c>
    </row>
    <row r="2909" spans="5:8" x14ac:dyDescent="0.25">
      <c r="E2909" s="29"/>
      <c r="F2909" s="27" t="s">
        <v>3901</v>
      </c>
      <c r="G2909" s="24" t="s">
        <v>1014</v>
      </c>
      <c r="H2909" s="25">
        <f t="shared" si="45"/>
        <v>0</v>
      </c>
    </row>
    <row r="2910" spans="5:8" x14ac:dyDescent="0.25">
      <c r="E2910" s="29"/>
      <c r="F2910" s="42" t="s">
        <v>3902</v>
      </c>
      <c r="G2910" s="24" t="s">
        <v>1014</v>
      </c>
      <c r="H2910" s="25">
        <f t="shared" si="45"/>
        <v>0</v>
      </c>
    </row>
    <row r="2911" spans="5:8" x14ac:dyDescent="0.25">
      <c r="E2911" s="29"/>
      <c r="F2911" s="27" t="s">
        <v>3903</v>
      </c>
      <c r="G2911" s="24" t="s">
        <v>1014</v>
      </c>
      <c r="H2911" s="25">
        <f t="shared" si="45"/>
        <v>0</v>
      </c>
    </row>
    <row r="2912" spans="5:8" x14ac:dyDescent="0.25">
      <c r="E2912" s="29"/>
      <c r="F2912" s="27" t="s">
        <v>3904</v>
      </c>
      <c r="G2912" s="24" t="s">
        <v>1014</v>
      </c>
      <c r="H2912" s="25">
        <f t="shared" si="45"/>
        <v>0</v>
      </c>
    </row>
    <row r="2913" spans="5:8" x14ac:dyDescent="0.25">
      <c r="E2913" s="29"/>
      <c r="F2913" s="27" t="s">
        <v>3905</v>
      </c>
      <c r="G2913" s="24" t="s">
        <v>1014</v>
      </c>
      <c r="H2913" s="25">
        <f t="shared" si="45"/>
        <v>0</v>
      </c>
    </row>
    <row r="2914" spans="5:8" x14ac:dyDescent="0.25">
      <c r="E2914" s="29"/>
      <c r="F2914" s="23" t="s">
        <v>3906</v>
      </c>
      <c r="G2914" s="24" t="s">
        <v>1014</v>
      </c>
      <c r="H2914" s="25">
        <f t="shared" si="45"/>
        <v>0</v>
      </c>
    </row>
    <row r="2915" spans="5:8" x14ac:dyDescent="0.25">
      <c r="E2915" s="29"/>
      <c r="F2915" s="27" t="s">
        <v>3907</v>
      </c>
      <c r="G2915" s="24" t="s">
        <v>1014</v>
      </c>
      <c r="H2915" s="25">
        <f t="shared" si="45"/>
        <v>0</v>
      </c>
    </row>
    <row r="2916" spans="5:8" x14ac:dyDescent="0.25">
      <c r="E2916" s="29"/>
      <c r="F2916" s="27" t="s">
        <v>3908</v>
      </c>
      <c r="G2916" s="24" t="s">
        <v>1014</v>
      </c>
      <c r="H2916" s="25">
        <f t="shared" si="45"/>
        <v>0</v>
      </c>
    </row>
    <row r="2917" spans="5:8" x14ac:dyDescent="0.25">
      <c r="E2917" s="29"/>
      <c r="F2917" s="27" t="s">
        <v>3909</v>
      </c>
      <c r="G2917" s="24" t="s">
        <v>1014</v>
      </c>
      <c r="H2917" s="25">
        <f t="shared" si="45"/>
        <v>0</v>
      </c>
    </row>
    <row r="2918" spans="5:8" x14ac:dyDescent="0.25">
      <c r="E2918" s="29"/>
      <c r="F2918" s="27" t="s">
        <v>3910</v>
      </c>
      <c r="G2918" s="24" t="s">
        <v>1014</v>
      </c>
      <c r="H2918" s="25">
        <f t="shared" si="45"/>
        <v>0</v>
      </c>
    </row>
    <row r="2919" spans="5:8" x14ac:dyDescent="0.25">
      <c r="E2919" s="29"/>
      <c r="F2919" s="27" t="s">
        <v>3911</v>
      </c>
      <c r="G2919" s="24" t="s">
        <v>1014</v>
      </c>
      <c r="H2919" s="25">
        <f t="shared" si="45"/>
        <v>0</v>
      </c>
    </row>
    <row r="2920" spans="5:8" x14ac:dyDescent="0.25">
      <c r="E2920" s="29"/>
      <c r="F2920" s="27" t="s">
        <v>3912</v>
      </c>
      <c r="G2920" s="24" t="s">
        <v>1014</v>
      </c>
      <c r="H2920" s="25">
        <f t="shared" si="45"/>
        <v>0</v>
      </c>
    </row>
    <row r="2921" spans="5:8" x14ac:dyDescent="0.25">
      <c r="E2921" s="29"/>
      <c r="F2921" s="40" t="s">
        <v>3913</v>
      </c>
      <c r="G2921" s="24" t="s">
        <v>1014</v>
      </c>
      <c r="H2921" s="25">
        <f t="shared" si="45"/>
        <v>0</v>
      </c>
    </row>
    <row r="2922" spans="5:8" x14ac:dyDescent="0.25">
      <c r="E2922" s="29"/>
      <c r="F2922" s="42" t="s">
        <v>3914</v>
      </c>
      <c r="G2922" s="24" t="s">
        <v>1014</v>
      </c>
      <c r="H2922" s="25">
        <f t="shared" si="45"/>
        <v>0</v>
      </c>
    </row>
    <row r="2923" spans="5:8" x14ac:dyDescent="0.25">
      <c r="E2923" s="29"/>
      <c r="F2923" s="27" t="s">
        <v>3915</v>
      </c>
      <c r="G2923" s="24" t="s">
        <v>1014</v>
      </c>
      <c r="H2923" s="25">
        <f t="shared" si="45"/>
        <v>0</v>
      </c>
    </row>
    <row r="2924" spans="5:8" x14ac:dyDescent="0.25">
      <c r="E2924" s="29"/>
      <c r="F2924" s="23" t="s">
        <v>3916</v>
      </c>
      <c r="G2924" s="24" t="s">
        <v>1014</v>
      </c>
      <c r="H2924" s="25">
        <f t="shared" si="45"/>
        <v>0</v>
      </c>
    </row>
    <row r="2925" spans="5:8" x14ac:dyDescent="0.25">
      <c r="E2925" s="29"/>
      <c r="F2925" s="27" t="s">
        <v>3917</v>
      </c>
      <c r="G2925" s="24" t="s">
        <v>1014</v>
      </c>
      <c r="H2925" s="25">
        <f t="shared" si="45"/>
        <v>0</v>
      </c>
    </row>
    <row r="2926" spans="5:8" x14ac:dyDescent="0.25">
      <c r="E2926" s="29"/>
      <c r="F2926" s="23" t="s">
        <v>3918</v>
      </c>
      <c r="G2926" s="24" t="s">
        <v>1014</v>
      </c>
      <c r="H2926" s="25">
        <f t="shared" si="45"/>
        <v>0</v>
      </c>
    </row>
    <row r="2927" spans="5:8" x14ac:dyDescent="0.25">
      <c r="E2927" s="29"/>
      <c r="F2927" s="23" t="s">
        <v>3919</v>
      </c>
      <c r="G2927" s="24" t="s">
        <v>1014</v>
      </c>
      <c r="H2927" s="25">
        <f t="shared" si="45"/>
        <v>0</v>
      </c>
    </row>
    <row r="2928" spans="5:8" x14ac:dyDescent="0.25">
      <c r="E2928" s="29"/>
      <c r="F2928" s="23" t="s">
        <v>3920</v>
      </c>
      <c r="G2928" s="24" t="s">
        <v>1014</v>
      </c>
      <c r="H2928" s="25">
        <f t="shared" si="45"/>
        <v>0</v>
      </c>
    </row>
    <row r="2929" spans="5:8" x14ac:dyDescent="0.25">
      <c r="E2929" s="29"/>
      <c r="F2929" s="23" t="s">
        <v>3921</v>
      </c>
      <c r="G2929" s="24" t="s">
        <v>1014</v>
      </c>
      <c r="H2929" s="25">
        <f t="shared" si="45"/>
        <v>0</v>
      </c>
    </row>
    <row r="2930" spans="5:8" x14ac:dyDescent="0.25">
      <c r="E2930" s="29"/>
      <c r="F2930" s="27" t="s">
        <v>3922</v>
      </c>
      <c r="G2930" s="24" t="s">
        <v>1014</v>
      </c>
      <c r="H2930" s="25">
        <f t="shared" si="45"/>
        <v>0</v>
      </c>
    </row>
    <row r="2931" spans="5:8" x14ac:dyDescent="0.25">
      <c r="E2931" s="29"/>
      <c r="F2931" s="27" t="s">
        <v>3923</v>
      </c>
      <c r="G2931" s="24" t="s">
        <v>1014</v>
      </c>
      <c r="H2931" s="25">
        <f t="shared" si="45"/>
        <v>0</v>
      </c>
    </row>
    <row r="2932" spans="5:8" x14ac:dyDescent="0.25">
      <c r="E2932" s="29"/>
      <c r="F2932" s="27" t="s">
        <v>3924</v>
      </c>
      <c r="G2932" s="24" t="s">
        <v>1014</v>
      </c>
      <c r="H2932" s="25">
        <f t="shared" si="45"/>
        <v>0</v>
      </c>
    </row>
    <row r="2933" spans="5:8" x14ac:dyDescent="0.25">
      <c r="E2933" s="29"/>
      <c r="F2933" s="27" t="s">
        <v>3925</v>
      </c>
      <c r="G2933" s="24" t="s">
        <v>1014</v>
      </c>
      <c r="H2933" s="25">
        <f t="shared" si="45"/>
        <v>0</v>
      </c>
    </row>
    <row r="2934" spans="5:8" x14ac:dyDescent="0.25">
      <c r="E2934" s="29"/>
      <c r="F2934" s="27" t="s">
        <v>3926</v>
      </c>
      <c r="G2934" s="24" t="s">
        <v>1014</v>
      </c>
      <c r="H2934" s="25">
        <f t="shared" si="45"/>
        <v>0</v>
      </c>
    </row>
    <row r="2935" spans="5:8" x14ac:dyDescent="0.25">
      <c r="E2935" s="29"/>
      <c r="F2935" s="27" t="s">
        <v>3927</v>
      </c>
      <c r="G2935" s="24" t="s">
        <v>1014</v>
      </c>
      <c r="H2935" s="25">
        <f t="shared" si="45"/>
        <v>0</v>
      </c>
    </row>
    <row r="2936" spans="5:8" x14ac:dyDescent="0.25">
      <c r="E2936" s="29"/>
      <c r="F2936" s="27" t="s">
        <v>3928</v>
      </c>
      <c r="G2936" s="24" t="s">
        <v>1014</v>
      </c>
      <c r="H2936" s="25">
        <f t="shared" si="45"/>
        <v>0</v>
      </c>
    </row>
    <row r="2937" spans="5:8" x14ac:dyDescent="0.25">
      <c r="E2937" s="29"/>
      <c r="F2937" s="27" t="s">
        <v>3929</v>
      </c>
      <c r="G2937" s="24" t="s">
        <v>1014</v>
      </c>
      <c r="H2937" s="25">
        <f t="shared" si="45"/>
        <v>0</v>
      </c>
    </row>
    <row r="2938" spans="5:8" x14ac:dyDescent="0.25">
      <c r="E2938" s="29"/>
      <c r="F2938" s="27" t="s">
        <v>3930</v>
      </c>
      <c r="G2938" s="24" t="s">
        <v>1014</v>
      </c>
      <c r="H2938" s="25">
        <f t="shared" si="45"/>
        <v>0</v>
      </c>
    </row>
    <row r="2939" spans="5:8" x14ac:dyDescent="0.25">
      <c r="E2939" s="29"/>
      <c r="F2939" s="23" t="s">
        <v>3931</v>
      </c>
      <c r="G2939" s="24" t="s">
        <v>1014</v>
      </c>
      <c r="H2939" s="25">
        <f t="shared" si="45"/>
        <v>0</v>
      </c>
    </row>
    <row r="2940" spans="5:8" x14ac:dyDescent="0.25">
      <c r="E2940" s="29"/>
      <c r="F2940" s="23" t="s">
        <v>3932</v>
      </c>
      <c r="G2940" s="24" t="s">
        <v>1014</v>
      </c>
      <c r="H2940" s="25">
        <f t="shared" si="45"/>
        <v>0</v>
      </c>
    </row>
    <row r="2941" spans="5:8" x14ac:dyDescent="0.25">
      <c r="E2941" s="29"/>
      <c r="F2941" s="27" t="s">
        <v>3933</v>
      </c>
      <c r="G2941" s="24" t="s">
        <v>1014</v>
      </c>
      <c r="H2941" s="25">
        <f t="shared" si="45"/>
        <v>0</v>
      </c>
    </row>
    <row r="2942" spans="5:8" x14ac:dyDescent="0.25">
      <c r="E2942" s="29"/>
      <c r="F2942" s="42" t="s">
        <v>3934</v>
      </c>
      <c r="G2942" s="24" t="s">
        <v>1014</v>
      </c>
      <c r="H2942" s="25">
        <f t="shared" si="45"/>
        <v>0</v>
      </c>
    </row>
    <row r="2943" spans="5:8" x14ac:dyDescent="0.25">
      <c r="E2943" s="29"/>
      <c r="F2943" s="27" t="s">
        <v>3935</v>
      </c>
      <c r="G2943" s="24" t="s">
        <v>1014</v>
      </c>
      <c r="H2943" s="25">
        <f t="shared" si="45"/>
        <v>0</v>
      </c>
    </row>
    <row r="2944" spans="5:8" x14ac:dyDescent="0.25">
      <c r="E2944" s="29"/>
      <c r="F2944" s="23" t="s">
        <v>3936</v>
      </c>
      <c r="G2944" s="24" t="s">
        <v>1014</v>
      </c>
      <c r="H2944" s="25">
        <f t="shared" si="45"/>
        <v>0</v>
      </c>
    </row>
    <row r="2945" spans="5:8" x14ac:dyDescent="0.25">
      <c r="E2945" s="29"/>
      <c r="F2945" s="27" t="s">
        <v>3937</v>
      </c>
      <c r="G2945" s="24" t="s">
        <v>1014</v>
      </c>
      <c r="H2945" s="25">
        <f t="shared" si="45"/>
        <v>0</v>
      </c>
    </row>
    <row r="2946" spans="5:8" x14ac:dyDescent="0.25">
      <c r="E2946" s="29"/>
      <c r="F2946" s="23" t="s">
        <v>3938</v>
      </c>
      <c r="G2946" s="24" t="s">
        <v>1014</v>
      </c>
      <c r="H2946" s="25">
        <f t="shared" si="45"/>
        <v>0</v>
      </c>
    </row>
    <row r="2947" spans="5:8" x14ac:dyDescent="0.25">
      <c r="E2947" s="29"/>
      <c r="F2947" s="27" t="s">
        <v>3939</v>
      </c>
      <c r="G2947" s="24" t="s">
        <v>1014</v>
      </c>
      <c r="H2947" s="25">
        <f t="shared" si="45"/>
        <v>0</v>
      </c>
    </row>
    <row r="2948" spans="5:8" x14ac:dyDescent="0.25">
      <c r="E2948" s="29"/>
      <c r="F2948" s="27" t="s">
        <v>3940</v>
      </c>
      <c r="G2948" s="24" t="s">
        <v>1014</v>
      </c>
      <c r="H2948" s="25">
        <f t="shared" si="45"/>
        <v>0</v>
      </c>
    </row>
    <row r="2949" spans="5:8" x14ac:dyDescent="0.25">
      <c r="E2949" s="29"/>
      <c r="F2949" s="23" t="s">
        <v>3941</v>
      </c>
      <c r="G2949" s="24" t="s">
        <v>1014</v>
      </c>
      <c r="H2949" s="25">
        <f t="shared" ref="H2949:H3012" si="46">VLOOKUP(G2949,$A$4:$B$28,2,FALSE)</f>
        <v>0</v>
      </c>
    </row>
    <row r="2950" spans="5:8" x14ac:dyDescent="0.25">
      <c r="E2950" s="29"/>
      <c r="F2950" s="27" t="s">
        <v>3942</v>
      </c>
      <c r="G2950" s="24" t="s">
        <v>1014</v>
      </c>
      <c r="H2950" s="25">
        <f t="shared" si="46"/>
        <v>0</v>
      </c>
    </row>
    <row r="2951" spans="5:8" x14ac:dyDescent="0.25">
      <c r="E2951" s="29"/>
      <c r="F2951" s="23" t="s">
        <v>3943</v>
      </c>
      <c r="G2951" s="24" t="s">
        <v>1014</v>
      </c>
      <c r="H2951" s="25">
        <f t="shared" si="46"/>
        <v>0</v>
      </c>
    </row>
    <row r="2952" spans="5:8" x14ac:dyDescent="0.25">
      <c r="E2952" s="29"/>
      <c r="F2952" s="23" t="s">
        <v>3944</v>
      </c>
      <c r="G2952" s="24" t="s">
        <v>1014</v>
      </c>
      <c r="H2952" s="25">
        <f t="shared" si="46"/>
        <v>0</v>
      </c>
    </row>
    <row r="2953" spans="5:8" x14ac:dyDescent="0.25">
      <c r="E2953" s="29"/>
      <c r="F2953" s="27" t="s">
        <v>3945</v>
      </c>
      <c r="G2953" s="24" t="s">
        <v>1014</v>
      </c>
      <c r="H2953" s="25">
        <f t="shared" si="46"/>
        <v>0</v>
      </c>
    </row>
    <row r="2954" spans="5:8" x14ac:dyDescent="0.25">
      <c r="E2954" s="29"/>
      <c r="F2954" s="27" t="s">
        <v>3946</v>
      </c>
      <c r="G2954" s="24" t="s">
        <v>1014</v>
      </c>
      <c r="H2954" s="25">
        <f t="shared" si="46"/>
        <v>0</v>
      </c>
    </row>
    <row r="2955" spans="5:8" x14ac:dyDescent="0.25">
      <c r="E2955" s="29"/>
      <c r="F2955" s="23" t="s">
        <v>3947</v>
      </c>
      <c r="G2955" s="24" t="s">
        <v>1014</v>
      </c>
      <c r="H2955" s="25">
        <f t="shared" si="46"/>
        <v>0</v>
      </c>
    </row>
    <row r="2956" spans="5:8" x14ac:dyDescent="0.25">
      <c r="E2956" s="29"/>
      <c r="F2956" s="23" t="s">
        <v>3948</v>
      </c>
      <c r="G2956" s="24" t="s">
        <v>1014</v>
      </c>
      <c r="H2956" s="25">
        <f t="shared" si="46"/>
        <v>0</v>
      </c>
    </row>
    <row r="2957" spans="5:8" x14ac:dyDescent="0.25">
      <c r="E2957" s="29"/>
      <c r="F2957" s="23" t="s">
        <v>3949</v>
      </c>
      <c r="G2957" s="24" t="s">
        <v>1014</v>
      </c>
      <c r="H2957" s="25">
        <f t="shared" si="46"/>
        <v>0</v>
      </c>
    </row>
    <row r="2958" spans="5:8" x14ac:dyDescent="0.25">
      <c r="E2958" s="29"/>
      <c r="F2958" s="23" t="s">
        <v>3950</v>
      </c>
      <c r="G2958" s="24" t="s">
        <v>1014</v>
      </c>
      <c r="H2958" s="25">
        <f t="shared" si="46"/>
        <v>0</v>
      </c>
    </row>
    <row r="2959" spans="5:8" x14ac:dyDescent="0.25">
      <c r="E2959" s="29"/>
      <c r="F2959" s="23" t="s">
        <v>3951</v>
      </c>
      <c r="G2959" s="24" t="s">
        <v>1014</v>
      </c>
      <c r="H2959" s="25">
        <f t="shared" si="46"/>
        <v>0</v>
      </c>
    </row>
    <row r="2960" spans="5:8" x14ac:dyDescent="0.25">
      <c r="E2960" s="29"/>
      <c r="F2960" s="23" t="s">
        <v>3952</v>
      </c>
      <c r="G2960" s="24" t="s">
        <v>1014</v>
      </c>
      <c r="H2960" s="25">
        <f t="shared" si="46"/>
        <v>0</v>
      </c>
    </row>
    <row r="2961" spans="5:8" x14ac:dyDescent="0.25">
      <c r="E2961" s="29"/>
      <c r="F2961" s="23" t="s">
        <v>3953</v>
      </c>
      <c r="G2961" s="24" t="s">
        <v>1014</v>
      </c>
      <c r="H2961" s="25">
        <f t="shared" si="46"/>
        <v>0</v>
      </c>
    </row>
    <row r="2962" spans="5:8" x14ac:dyDescent="0.25">
      <c r="E2962" s="29"/>
      <c r="F2962" s="27" t="s">
        <v>3954</v>
      </c>
      <c r="G2962" s="24" t="s">
        <v>1014</v>
      </c>
      <c r="H2962" s="25">
        <f t="shared" si="46"/>
        <v>0</v>
      </c>
    </row>
    <row r="2963" spans="5:8" x14ac:dyDescent="0.25">
      <c r="E2963" s="29"/>
      <c r="F2963" s="27" t="s">
        <v>3955</v>
      </c>
      <c r="G2963" s="24" t="s">
        <v>1014</v>
      </c>
      <c r="H2963" s="25">
        <f t="shared" si="46"/>
        <v>0</v>
      </c>
    </row>
    <row r="2964" spans="5:8" x14ac:dyDescent="0.25">
      <c r="E2964" s="29"/>
      <c r="F2964" s="23" t="s">
        <v>3956</v>
      </c>
      <c r="G2964" s="24" t="s">
        <v>1014</v>
      </c>
      <c r="H2964" s="25">
        <f t="shared" si="46"/>
        <v>0</v>
      </c>
    </row>
    <row r="2965" spans="5:8" x14ac:dyDescent="0.25">
      <c r="E2965" s="29"/>
      <c r="F2965" s="27" t="s">
        <v>3957</v>
      </c>
      <c r="G2965" s="24" t="s">
        <v>1014</v>
      </c>
      <c r="H2965" s="25">
        <f t="shared" si="46"/>
        <v>0</v>
      </c>
    </row>
    <row r="2966" spans="5:8" x14ac:dyDescent="0.25">
      <c r="E2966" s="29"/>
      <c r="F2966" s="27" t="s">
        <v>3958</v>
      </c>
      <c r="G2966" s="24" t="s">
        <v>1014</v>
      </c>
      <c r="H2966" s="25">
        <f t="shared" si="46"/>
        <v>0</v>
      </c>
    </row>
    <row r="2967" spans="5:8" x14ac:dyDescent="0.25">
      <c r="E2967" s="29"/>
      <c r="F2967" s="27" t="s">
        <v>3959</v>
      </c>
      <c r="G2967" s="24" t="s">
        <v>1014</v>
      </c>
      <c r="H2967" s="25">
        <f t="shared" si="46"/>
        <v>0</v>
      </c>
    </row>
    <row r="2968" spans="5:8" x14ac:dyDescent="0.25">
      <c r="E2968" s="29"/>
      <c r="F2968" s="27" t="s">
        <v>3960</v>
      </c>
      <c r="G2968" s="24" t="s">
        <v>1014</v>
      </c>
      <c r="H2968" s="25">
        <f t="shared" si="46"/>
        <v>0</v>
      </c>
    </row>
    <row r="2969" spans="5:8" x14ac:dyDescent="0.25">
      <c r="E2969" s="29"/>
      <c r="F2969" s="40" t="s">
        <v>3961</v>
      </c>
      <c r="G2969" s="24" t="s">
        <v>1014</v>
      </c>
      <c r="H2969" s="25">
        <f t="shared" si="46"/>
        <v>0</v>
      </c>
    </row>
    <row r="2970" spans="5:8" x14ac:dyDescent="0.25">
      <c r="E2970" s="29"/>
      <c r="F2970" s="23" t="s">
        <v>3962</v>
      </c>
      <c r="G2970" s="24" t="s">
        <v>1014</v>
      </c>
      <c r="H2970" s="25">
        <f t="shared" si="46"/>
        <v>0</v>
      </c>
    </row>
    <row r="2971" spans="5:8" x14ac:dyDescent="0.25">
      <c r="E2971" s="29"/>
      <c r="F2971" s="27" t="s">
        <v>3963</v>
      </c>
      <c r="G2971" s="24" t="s">
        <v>1014</v>
      </c>
      <c r="H2971" s="25">
        <f t="shared" si="46"/>
        <v>0</v>
      </c>
    </row>
    <row r="2972" spans="5:8" x14ac:dyDescent="0.25">
      <c r="E2972" s="29"/>
      <c r="F2972" s="23" t="s">
        <v>3964</v>
      </c>
      <c r="G2972" s="24" t="s">
        <v>1014</v>
      </c>
      <c r="H2972" s="25">
        <f t="shared" si="46"/>
        <v>0</v>
      </c>
    </row>
    <row r="2973" spans="5:8" x14ac:dyDescent="0.25">
      <c r="E2973" s="29"/>
      <c r="F2973" s="27" t="s">
        <v>3965</v>
      </c>
      <c r="G2973" s="24" t="s">
        <v>1014</v>
      </c>
      <c r="H2973" s="25">
        <f t="shared" si="46"/>
        <v>0</v>
      </c>
    </row>
    <row r="2974" spans="5:8" x14ac:dyDescent="0.25">
      <c r="E2974" s="29"/>
      <c r="F2974" s="27" t="s">
        <v>3966</v>
      </c>
      <c r="G2974" s="24" t="s">
        <v>1014</v>
      </c>
      <c r="H2974" s="25">
        <f t="shared" si="46"/>
        <v>0</v>
      </c>
    </row>
    <row r="2975" spans="5:8" x14ac:dyDescent="0.25">
      <c r="E2975" s="29"/>
      <c r="F2975" s="27" t="s">
        <v>3967</v>
      </c>
      <c r="G2975" s="24" t="s">
        <v>1014</v>
      </c>
      <c r="H2975" s="25">
        <f t="shared" si="46"/>
        <v>0</v>
      </c>
    </row>
    <row r="2976" spans="5:8" x14ac:dyDescent="0.25">
      <c r="E2976" s="29"/>
      <c r="F2976" s="27" t="s">
        <v>3968</v>
      </c>
      <c r="G2976" s="24" t="s">
        <v>1014</v>
      </c>
      <c r="H2976" s="25">
        <f t="shared" si="46"/>
        <v>0</v>
      </c>
    </row>
    <row r="2977" spans="5:8" x14ac:dyDescent="0.25">
      <c r="E2977" s="29"/>
      <c r="F2977" s="23" t="s">
        <v>3969</v>
      </c>
      <c r="G2977" s="24" t="s">
        <v>1014</v>
      </c>
      <c r="H2977" s="25">
        <f t="shared" si="46"/>
        <v>0</v>
      </c>
    </row>
    <row r="2978" spans="5:8" x14ac:dyDescent="0.25">
      <c r="E2978" s="29"/>
      <c r="F2978" s="23" t="s">
        <v>3970</v>
      </c>
      <c r="G2978" s="24" t="s">
        <v>1014</v>
      </c>
      <c r="H2978" s="25">
        <f t="shared" si="46"/>
        <v>0</v>
      </c>
    </row>
    <row r="2979" spans="5:8" x14ac:dyDescent="0.25">
      <c r="E2979" s="29"/>
      <c r="F2979" s="23" t="s">
        <v>3971</v>
      </c>
      <c r="G2979" s="24" t="s">
        <v>1014</v>
      </c>
      <c r="H2979" s="25">
        <f t="shared" si="46"/>
        <v>0</v>
      </c>
    </row>
    <row r="2980" spans="5:8" x14ac:dyDescent="0.25">
      <c r="E2980" s="29"/>
      <c r="F2980" s="23" t="s">
        <v>3972</v>
      </c>
      <c r="G2980" s="24" t="s">
        <v>1014</v>
      </c>
      <c r="H2980" s="25">
        <f t="shared" si="46"/>
        <v>0</v>
      </c>
    </row>
    <row r="2981" spans="5:8" x14ac:dyDescent="0.25">
      <c r="E2981" s="29"/>
      <c r="F2981" s="27" t="s">
        <v>3973</v>
      </c>
      <c r="G2981" s="24" t="s">
        <v>1014</v>
      </c>
      <c r="H2981" s="25">
        <f t="shared" si="46"/>
        <v>0</v>
      </c>
    </row>
    <row r="2982" spans="5:8" x14ac:dyDescent="0.25">
      <c r="E2982" s="29"/>
      <c r="F2982" s="27" t="s">
        <v>3974</v>
      </c>
      <c r="G2982" s="24" t="s">
        <v>1014</v>
      </c>
      <c r="H2982" s="25">
        <f t="shared" si="46"/>
        <v>0</v>
      </c>
    </row>
    <row r="2983" spans="5:8" x14ac:dyDescent="0.25">
      <c r="E2983" s="29"/>
      <c r="F2983" s="27" t="s">
        <v>3975</v>
      </c>
      <c r="G2983" s="24" t="s">
        <v>1014</v>
      </c>
      <c r="H2983" s="25">
        <f t="shared" si="46"/>
        <v>0</v>
      </c>
    </row>
    <row r="2984" spans="5:8" x14ac:dyDescent="0.25">
      <c r="E2984" s="29"/>
      <c r="F2984" s="40" t="s">
        <v>3976</v>
      </c>
      <c r="G2984" s="24" t="s">
        <v>1014</v>
      </c>
      <c r="H2984" s="25">
        <f t="shared" si="46"/>
        <v>0</v>
      </c>
    </row>
    <row r="2985" spans="5:8" x14ac:dyDescent="0.25">
      <c r="E2985" s="29"/>
      <c r="F2985" s="23" t="s">
        <v>3977</v>
      </c>
      <c r="G2985" s="24" t="s">
        <v>1014</v>
      </c>
      <c r="H2985" s="25">
        <f t="shared" si="46"/>
        <v>0</v>
      </c>
    </row>
    <row r="2986" spans="5:8" x14ac:dyDescent="0.25">
      <c r="E2986" s="29"/>
      <c r="F2986" s="23" t="s">
        <v>3978</v>
      </c>
      <c r="G2986" s="24" t="s">
        <v>1014</v>
      </c>
      <c r="H2986" s="25">
        <f t="shared" si="46"/>
        <v>0</v>
      </c>
    </row>
    <row r="2987" spans="5:8" x14ac:dyDescent="0.25">
      <c r="E2987" s="29"/>
      <c r="F2987" s="37" t="s">
        <v>3979</v>
      </c>
      <c r="G2987" s="24" t="s">
        <v>1014</v>
      </c>
      <c r="H2987" s="25">
        <f t="shared" si="46"/>
        <v>0</v>
      </c>
    </row>
    <row r="2988" spans="5:8" x14ac:dyDescent="0.25">
      <c r="E2988" s="29"/>
      <c r="F2988" s="23" t="s">
        <v>3980</v>
      </c>
      <c r="G2988" s="24" t="s">
        <v>1014</v>
      </c>
      <c r="H2988" s="25">
        <f t="shared" si="46"/>
        <v>0</v>
      </c>
    </row>
    <row r="2989" spans="5:8" x14ac:dyDescent="0.25">
      <c r="E2989" s="29"/>
      <c r="F2989" s="23" t="s">
        <v>3981</v>
      </c>
      <c r="G2989" s="24" t="s">
        <v>1014</v>
      </c>
      <c r="H2989" s="25">
        <f t="shared" si="46"/>
        <v>0</v>
      </c>
    </row>
    <row r="2990" spans="5:8" x14ac:dyDescent="0.25">
      <c r="E2990" s="29"/>
      <c r="F2990" s="23" t="s">
        <v>3982</v>
      </c>
      <c r="G2990" s="24" t="s">
        <v>1014</v>
      </c>
      <c r="H2990" s="25">
        <f t="shared" si="46"/>
        <v>0</v>
      </c>
    </row>
    <row r="2991" spans="5:8" x14ac:dyDescent="0.25">
      <c r="E2991" s="29"/>
      <c r="F2991" s="32" t="s">
        <v>3983</v>
      </c>
      <c r="G2991" s="24" t="s">
        <v>1014</v>
      </c>
      <c r="H2991" s="25">
        <f t="shared" si="46"/>
        <v>0</v>
      </c>
    </row>
    <row r="2992" spans="5:8" x14ac:dyDescent="0.25">
      <c r="E2992" s="29"/>
      <c r="F2992" s="23" t="s">
        <v>3984</v>
      </c>
      <c r="G2992" s="24" t="s">
        <v>1014</v>
      </c>
      <c r="H2992" s="25">
        <f t="shared" si="46"/>
        <v>0</v>
      </c>
    </row>
    <row r="2993" spans="5:8" x14ac:dyDescent="0.25">
      <c r="E2993" s="29"/>
      <c r="F2993" s="27" t="s">
        <v>3985</v>
      </c>
      <c r="G2993" s="24" t="s">
        <v>1014</v>
      </c>
      <c r="H2993" s="25">
        <f t="shared" si="46"/>
        <v>0</v>
      </c>
    </row>
    <row r="2994" spans="5:8" x14ac:dyDescent="0.25">
      <c r="E2994" s="29"/>
      <c r="F2994" s="42" t="s">
        <v>3986</v>
      </c>
      <c r="G2994" s="24" t="s">
        <v>1014</v>
      </c>
      <c r="H2994" s="25">
        <f t="shared" si="46"/>
        <v>0</v>
      </c>
    </row>
    <row r="2995" spans="5:8" x14ac:dyDescent="0.25">
      <c r="E2995" s="29"/>
      <c r="F2995" s="27" t="s">
        <v>3987</v>
      </c>
      <c r="G2995" s="24" t="s">
        <v>1014</v>
      </c>
      <c r="H2995" s="25">
        <f t="shared" si="46"/>
        <v>0</v>
      </c>
    </row>
    <row r="2996" spans="5:8" x14ac:dyDescent="0.25">
      <c r="E2996" s="29"/>
      <c r="F2996" s="27" t="s">
        <v>3988</v>
      </c>
      <c r="G2996" s="24" t="s">
        <v>1014</v>
      </c>
      <c r="H2996" s="25">
        <f t="shared" si="46"/>
        <v>0</v>
      </c>
    </row>
    <row r="2997" spans="5:8" x14ac:dyDescent="0.25">
      <c r="E2997" s="29"/>
      <c r="F2997" s="27" t="s">
        <v>3989</v>
      </c>
      <c r="G2997" s="24" t="s">
        <v>1014</v>
      </c>
      <c r="H2997" s="25">
        <f t="shared" si="46"/>
        <v>0</v>
      </c>
    </row>
    <row r="2998" spans="5:8" x14ac:dyDescent="0.25">
      <c r="E2998" s="29"/>
      <c r="F2998" s="40" t="s">
        <v>3990</v>
      </c>
      <c r="G2998" s="24" t="s">
        <v>1014</v>
      </c>
      <c r="H2998" s="25">
        <f t="shared" si="46"/>
        <v>0</v>
      </c>
    </row>
    <row r="2999" spans="5:8" x14ac:dyDescent="0.25">
      <c r="E2999" s="29"/>
      <c r="F2999" s="27" t="s">
        <v>3991</v>
      </c>
      <c r="G2999" s="24" t="s">
        <v>1014</v>
      </c>
      <c r="H2999" s="25">
        <f t="shared" si="46"/>
        <v>0</v>
      </c>
    </row>
    <row r="3000" spans="5:8" x14ac:dyDescent="0.25">
      <c r="E3000" s="29"/>
      <c r="F3000" s="27" t="s">
        <v>3992</v>
      </c>
      <c r="G3000" s="24" t="s">
        <v>1014</v>
      </c>
      <c r="H3000" s="25">
        <f t="shared" si="46"/>
        <v>0</v>
      </c>
    </row>
    <row r="3001" spans="5:8" x14ac:dyDescent="0.25">
      <c r="E3001" s="29"/>
      <c r="F3001" s="40" t="s">
        <v>3993</v>
      </c>
      <c r="G3001" s="24" t="s">
        <v>1014</v>
      </c>
      <c r="H3001" s="25">
        <f t="shared" si="46"/>
        <v>0</v>
      </c>
    </row>
    <row r="3002" spans="5:8" x14ac:dyDescent="0.25">
      <c r="E3002" s="29"/>
      <c r="F3002" s="27" t="s">
        <v>3994</v>
      </c>
      <c r="G3002" s="24" t="s">
        <v>1014</v>
      </c>
      <c r="H3002" s="25">
        <f t="shared" si="46"/>
        <v>0</v>
      </c>
    </row>
    <row r="3003" spans="5:8" x14ac:dyDescent="0.25">
      <c r="E3003" s="29"/>
      <c r="F3003" s="27" t="s">
        <v>3995</v>
      </c>
      <c r="G3003" s="24" t="s">
        <v>1014</v>
      </c>
      <c r="H3003" s="25">
        <f t="shared" si="46"/>
        <v>0</v>
      </c>
    </row>
    <row r="3004" spans="5:8" x14ac:dyDescent="0.25">
      <c r="E3004" s="29"/>
      <c r="F3004" s="27" t="s">
        <v>3996</v>
      </c>
      <c r="G3004" s="24" t="s">
        <v>1014</v>
      </c>
      <c r="H3004" s="25">
        <f t="shared" si="46"/>
        <v>0</v>
      </c>
    </row>
    <row r="3005" spans="5:8" x14ac:dyDescent="0.25">
      <c r="E3005" s="29"/>
      <c r="F3005" s="43" t="s">
        <v>3997</v>
      </c>
      <c r="G3005" s="24" t="s">
        <v>1014</v>
      </c>
      <c r="H3005" s="25">
        <f t="shared" si="46"/>
        <v>0</v>
      </c>
    </row>
    <row r="3006" spans="5:8" x14ac:dyDescent="0.25">
      <c r="E3006" s="29"/>
      <c r="F3006" s="23" t="s">
        <v>3998</v>
      </c>
      <c r="G3006" s="24" t="s">
        <v>1014</v>
      </c>
      <c r="H3006" s="25">
        <f t="shared" si="46"/>
        <v>0</v>
      </c>
    </row>
    <row r="3007" spans="5:8" x14ac:dyDescent="0.25">
      <c r="E3007" s="29"/>
      <c r="F3007" s="27" t="s">
        <v>3999</v>
      </c>
      <c r="G3007" s="24" t="s">
        <v>1014</v>
      </c>
      <c r="H3007" s="25">
        <f t="shared" si="46"/>
        <v>0</v>
      </c>
    </row>
    <row r="3008" spans="5:8" x14ac:dyDescent="0.25">
      <c r="E3008" s="29"/>
      <c r="F3008" s="27" t="s">
        <v>4000</v>
      </c>
      <c r="G3008" s="24" t="s">
        <v>1014</v>
      </c>
      <c r="H3008" s="25">
        <f t="shared" si="46"/>
        <v>0</v>
      </c>
    </row>
    <row r="3009" spans="5:8" x14ac:dyDescent="0.25">
      <c r="E3009" s="29"/>
      <c r="F3009" s="27" t="s">
        <v>4001</v>
      </c>
      <c r="G3009" s="24" t="s">
        <v>1014</v>
      </c>
      <c r="H3009" s="25">
        <f t="shared" si="46"/>
        <v>0</v>
      </c>
    </row>
    <row r="3010" spans="5:8" x14ac:dyDescent="0.25">
      <c r="E3010" s="29"/>
      <c r="F3010" s="40" t="s">
        <v>4002</v>
      </c>
      <c r="G3010" s="24" t="s">
        <v>1014</v>
      </c>
      <c r="H3010" s="25">
        <f t="shared" si="46"/>
        <v>0</v>
      </c>
    </row>
    <row r="3011" spans="5:8" x14ac:dyDescent="0.25">
      <c r="E3011" s="29"/>
      <c r="F3011" s="27" t="s">
        <v>4003</v>
      </c>
      <c r="G3011" s="24" t="s">
        <v>1014</v>
      </c>
      <c r="H3011" s="25">
        <f t="shared" si="46"/>
        <v>0</v>
      </c>
    </row>
    <row r="3012" spans="5:8" x14ac:dyDescent="0.25">
      <c r="E3012" s="29"/>
      <c r="F3012" s="27" t="s">
        <v>4004</v>
      </c>
      <c r="G3012" s="24" t="s">
        <v>1014</v>
      </c>
      <c r="H3012" s="25">
        <f t="shared" si="46"/>
        <v>0</v>
      </c>
    </row>
    <row r="3013" spans="5:8" x14ac:dyDescent="0.25">
      <c r="E3013" s="29"/>
      <c r="F3013" s="27" t="s">
        <v>4005</v>
      </c>
      <c r="G3013" s="24" t="s">
        <v>1014</v>
      </c>
      <c r="H3013" s="25">
        <f t="shared" ref="H3013:H3076" si="47">VLOOKUP(G3013,$A$4:$B$28,2,FALSE)</f>
        <v>0</v>
      </c>
    </row>
    <row r="3014" spans="5:8" x14ac:dyDescent="0.25">
      <c r="E3014" s="29"/>
      <c r="F3014" s="27" t="s">
        <v>4006</v>
      </c>
      <c r="G3014" s="24" t="s">
        <v>1014</v>
      </c>
      <c r="H3014" s="25">
        <f t="shared" si="47"/>
        <v>0</v>
      </c>
    </row>
    <row r="3015" spans="5:8" x14ac:dyDescent="0.25">
      <c r="E3015" s="29"/>
      <c r="F3015" s="23" t="s">
        <v>4007</v>
      </c>
      <c r="G3015" s="24" t="s">
        <v>1014</v>
      </c>
      <c r="H3015" s="25">
        <f t="shared" si="47"/>
        <v>0</v>
      </c>
    </row>
    <row r="3016" spans="5:8" x14ac:dyDescent="0.25">
      <c r="E3016" s="29"/>
      <c r="F3016" s="27" t="s">
        <v>4008</v>
      </c>
      <c r="G3016" s="24" t="s">
        <v>1014</v>
      </c>
      <c r="H3016" s="25">
        <f t="shared" si="47"/>
        <v>0</v>
      </c>
    </row>
    <row r="3017" spans="5:8" x14ac:dyDescent="0.25">
      <c r="E3017" s="29"/>
      <c r="F3017" s="27" t="s">
        <v>4009</v>
      </c>
      <c r="G3017" s="24" t="s">
        <v>1014</v>
      </c>
      <c r="H3017" s="25">
        <f t="shared" si="47"/>
        <v>0</v>
      </c>
    </row>
    <row r="3018" spans="5:8" x14ac:dyDescent="0.25">
      <c r="E3018" s="29"/>
      <c r="F3018" s="23" t="s">
        <v>4010</v>
      </c>
      <c r="G3018" s="24" t="s">
        <v>1014</v>
      </c>
      <c r="H3018" s="25">
        <f t="shared" si="47"/>
        <v>0</v>
      </c>
    </row>
    <row r="3019" spans="5:8" x14ac:dyDescent="0.25">
      <c r="E3019" s="29"/>
      <c r="F3019" s="27" t="s">
        <v>4011</v>
      </c>
      <c r="G3019" s="24" t="s">
        <v>1014</v>
      </c>
      <c r="H3019" s="25">
        <f t="shared" si="47"/>
        <v>0</v>
      </c>
    </row>
    <row r="3020" spans="5:8" x14ac:dyDescent="0.25">
      <c r="E3020" s="29"/>
      <c r="F3020" s="27" t="s">
        <v>4012</v>
      </c>
      <c r="G3020" s="24" t="s">
        <v>1014</v>
      </c>
      <c r="H3020" s="25">
        <f t="shared" si="47"/>
        <v>0</v>
      </c>
    </row>
    <row r="3021" spans="5:8" x14ac:dyDescent="0.25">
      <c r="E3021" s="29"/>
      <c r="F3021" s="23" t="s">
        <v>4013</v>
      </c>
      <c r="G3021" s="24" t="s">
        <v>1014</v>
      </c>
      <c r="H3021" s="25">
        <f t="shared" si="47"/>
        <v>0</v>
      </c>
    </row>
    <row r="3022" spans="5:8" x14ac:dyDescent="0.25">
      <c r="E3022" s="29"/>
      <c r="F3022" s="27" t="s">
        <v>4014</v>
      </c>
      <c r="G3022" s="24" t="s">
        <v>1014</v>
      </c>
      <c r="H3022" s="25">
        <f t="shared" si="47"/>
        <v>0</v>
      </c>
    </row>
    <row r="3023" spans="5:8" x14ac:dyDescent="0.25">
      <c r="E3023" s="29"/>
      <c r="F3023" s="27" t="s">
        <v>4015</v>
      </c>
      <c r="G3023" s="24" t="s">
        <v>1014</v>
      </c>
      <c r="H3023" s="25">
        <f t="shared" si="47"/>
        <v>0</v>
      </c>
    </row>
    <row r="3024" spans="5:8" x14ac:dyDescent="0.25">
      <c r="E3024" s="29"/>
      <c r="F3024" s="27" t="s">
        <v>4016</v>
      </c>
      <c r="G3024" s="24" t="s">
        <v>1014</v>
      </c>
      <c r="H3024" s="25">
        <f t="shared" si="47"/>
        <v>0</v>
      </c>
    </row>
    <row r="3025" spans="5:8" x14ac:dyDescent="0.25">
      <c r="E3025" s="29"/>
      <c r="F3025" s="23" t="s">
        <v>4017</v>
      </c>
      <c r="G3025" s="24" t="s">
        <v>1014</v>
      </c>
      <c r="H3025" s="25">
        <f t="shared" si="47"/>
        <v>0</v>
      </c>
    </row>
    <row r="3026" spans="5:8" x14ac:dyDescent="0.25">
      <c r="E3026" s="29"/>
      <c r="F3026" s="27" t="s">
        <v>4018</v>
      </c>
      <c r="G3026" s="24" t="s">
        <v>1014</v>
      </c>
      <c r="H3026" s="25">
        <f t="shared" si="47"/>
        <v>0</v>
      </c>
    </row>
    <row r="3027" spans="5:8" x14ac:dyDescent="0.25">
      <c r="E3027" s="29"/>
      <c r="F3027" s="40" t="s">
        <v>4019</v>
      </c>
      <c r="G3027" s="24" t="s">
        <v>1014</v>
      </c>
      <c r="H3027" s="25">
        <f t="shared" si="47"/>
        <v>0</v>
      </c>
    </row>
    <row r="3028" spans="5:8" x14ac:dyDescent="0.25">
      <c r="E3028" s="29"/>
      <c r="F3028" s="23" t="s">
        <v>4020</v>
      </c>
      <c r="G3028" s="24" t="s">
        <v>1014</v>
      </c>
      <c r="H3028" s="25">
        <f t="shared" si="47"/>
        <v>0</v>
      </c>
    </row>
    <row r="3029" spans="5:8" x14ac:dyDescent="0.25">
      <c r="E3029" s="29"/>
      <c r="F3029" s="32" t="s">
        <v>4021</v>
      </c>
      <c r="G3029" s="24" t="s">
        <v>1014</v>
      </c>
      <c r="H3029" s="25">
        <f t="shared" si="47"/>
        <v>0</v>
      </c>
    </row>
    <row r="3030" spans="5:8" x14ac:dyDescent="0.25">
      <c r="E3030" s="29"/>
      <c r="F3030" s="27" t="s">
        <v>4022</v>
      </c>
      <c r="G3030" s="24" t="s">
        <v>1014</v>
      </c>
      <c r="H3030" s="25">
        <f t="shared" si="47"/>
        <v>0</v>
      </c>
    </row>
    <row r="3031" spans="5:8" x14ac:dyDescent="0.25">
      <c r="E3031" s="29"/>
      <c r="F3031" s="27" t="s">
        <v>4023</v>
      </c>
      <c r="G3031" s="24" t="s">
        <v>1014</v>
      </c>
      <c r="H3031" s="25">
        <f t="shared" si="47"/>
        <v>0</v>
      </c>
    </row>
    <row r="3032" spans="5:8" x14ac:dyDescent="0.25">
      <c r="E3032" s="29"/>
      <c r="F3032" s="23" t="s">
        <v>4024</v>
      </c>
      <c r="G3032" s="24" t="s">
        <v>1014</v>
      </c>
      <c r="H3032" s="25">
        <f t="shared" si="47"/>
        <v>0</v>
      </c>
    </row>
    <row r="3033" spans="5:8" x14ac:dyDescent="0.25">
      <c r="E3033" s="29"/>
      <c r="F3033" s="27" t="s">
        <v>4025</v>
      </c>
      <c r="G3033" s="24" t="s">
        <v>1014</v>
      </c>
      <c r="H3033" s="25">
        <f t="shared" si="47"/>
        <v>0</v>
      </c>
    </row>
    <row r="3034" spans="5:8" x14ac:dyDescent="0.25">
      <c r="E3034" s="29"/>
      <c r="F3034" s="27" t="s">
        <v>4026</v>
      </c>
      <c r="G3034" s="24" t="s">
        <v>1014</v>
      </c>
      <c r="H3034" s="25">
        <f t="shared" si="47"/>
        <v>0</v>
      </c>
    </row>
    <row r="3035" spans="5:8" x14ac:dyDescent="0.25">
      <c r="E3035" s="29"/>
      <c r="F3035" s="42" t="s">
        <v>4027</v>
      </c>
      <c r="G3035" s="24" t="s">
        <v>1014</v>
      </c>
      <c r="H3035" s="25">
        <f t="shared" si="47"/>
        <v>0</v>
      </c>
    </row>
    <row r="3036" spans="5:8" x14ac:dyDescent="0.25">
      <c r="E3036" s="29"/>
      <c r="F3036" s="27" t="s">
        <v>4028</v>
      </c>
      <c r="G3036" s="24" t="s">
        <v>1014</v>
      </c>
      <c r="H3036" s="25">
        <f t="shared" si="47"/>
        <v>0</v>
      </c>
    </row>
    <row r="3037" spans="5:8" x14ac:dyDescent="0.25">
      <c r="E3037" s="29"/>
      <c r="F3037" s="35" t="s">
        <v>4029</v>
      </c>
      <c r="G3037" s="24" t="s">
        <v>1014</v>
      </c>
      <c r="H3037" s="25">
        <f t="shared" si="47"/>
        <v>0</v>
      </c>
    </row>
    <row r="3038" spans="5:8" x14ac:dyDescent="0.25">
      <c r="E3038" s="29"/>
      <c r="F3038" s="23" t="s">
        <v>4030</v>
      </c>
      <c r="G3038" s="24" t="s">
        <v>1014</v>
      </c>
      <c r="H3038" s="25">
        <f t="shared" si="47"/>
        <v>0</v>
      </c>
    </row>
    <row r="3039" spans="5:8" x14ac:dyDescent="0.25">
      <c r="E3039" s="29"/>
      <c r="F3039" s="26" t="s">
        <v>4031</v>
      </c>
      <c r="G3039" s="24" t="s">
        <v>1014</v>
      </c>
      <c r="H3039" s="25">
        <f t="shared" si="47"/>
        <v>0</v>
      </c>
    </row>
    <row r="3040" spans="5:8" x14ac:dyDescent="0.25">
      <c r="E3040" s="29"/>
      <c r="F3040" s="32" t="s">
        <v>4032</v>
      </c>
      <c r="G3040" s="24" t="s">
        <v>1014</v>
      </c>
      <c r="H3040" s="25">
        <f t="shared" si="47"/>
        <v>0</v>
      </c>
    </row>
    <row r="3041" spans="5:8" x14ac:dyDescent="0.25">
      <c r="E3041" s="29"/>
      <c r="F3041" s="23" t="s">
        <v>4033</v>
      </c>
      <c r="G3041" s="24" t="s">
        <v>1014</v>
      </c>
      <c r="H3041" s="25">
        <f t="shared" si="47"/>
        <v>0</v>
      </c>
    </row>
    <row r="3042" spans="5:8" x14ac:dyDescent="0.25">
      <c r="E3042" s="29"/>
      <c r="F3042" s="26" t="s">
        <v>4034</v>
      </c>
      <c r="G3042" s="24" t="s">
        <v>1014</v>
      </c>
      <c r="H3042" s="25">
        <f t="shared" si="47"/>
        <v>0</v>
      </c>
    </row>
    <row r="3043" spans="5:8" x14ac:dyDescent="0.25">
      <c r="E3043" s="29"/>
      <c r="F3043" s="27" t="s">
        <v>4035</v>
      </c>
      <c r="G3043" s="24" t="s">
        <v>1014</v>
      </c>
      <c r="H3043" s="25">
        <f t="shared" si="47"/>
        <v>0</v>
      </c>
    </row>
    <row r="3044" spans="5:8" x14ac:dyDescent="0.25">
      <c r="E3044" s="29"/>
      <c r="F3044" s="27" t="s">
        <v>4036</v>
      </c>
      <c r="G3044" s="24" t="s">
        <v>1014</v>
      </c>
      <c r="H3044" s="25">
        <f t="shared" si="47"/>
        <v>0</v>
      </c>
    </row>
    <row r="3045" spans="5:8" x14ac:dyDescent="0.25">
      <c r="E3045" s="29"/>
      <c r="F3045" s="26" t="s">
        <v>4037</v>
      </c>
      <c r="G3045" s="24" t="s">
        <v>1014</v>
      </c>
      <c r="H3045" s="25">
        <f t="shared" si="47"/>
        <v>0</v>
      </c>
    </row>
    <row r="3046" spans="5:8" x14ac:dyDescent="0.25">
      <c r="E3046" s="29"/>
      <c r="F3046" s="23" t="s">
        <v>4038</v>
      </c>
      <c r="G3046" s="24" t="s">
        <v>1014</v>
      </c>
      <c r="H3046" s="25">
        <f t="shared" si="47"/>
        <v>0</v>
      </c>
    </row>
    <row r="3047" spans="5:8" x14ac:dyDescent="0.25">
      <c r="E3047" s="29"/>
      <c r="F3047" s="27" t="s">
        <v>4039</v>
      </c>
      <c r="G3047" s="24" t="s">
        <v>1014</v>
      </c>
      <c r="H3047" s="25">
        <f t="shared" si="47"/>
        <v>0</v>
      </c>
    </row>
    <row r="3048" spans="5:8" x14ac:dyDescent="0.25">
      <c r="E3048" s="29"/>
      <c r="F3048" s="27" t="s">
        <v>4040</v>
      </c>
      <c r="G3048" s="24" t="s">
        <v>1014</v>
      </c>
      <c r="H3048" s="25">
        <f t="shared" si="47"/>
        <v>0</v>
      </c>
    </row>
    <row r="3049" spans="5:8" x14ac:dyDescent="0.25">
      <c r="E3049" s="29"/>
      <c r="F3049" s="23" t="s">
        <v>4041</v>
      </c>
      <c r="G3049" s="24" t="s">
        <v>1014</v>
      </c>
      <c r="H3049" s="25">
        <f t="shared" si="47"/>
        <v>0</v>
      </c>
    </row>
    <row r="3050" spans="5:8" x14ac:dyDescent="0.25">
      <c r="E3050" s="29"/>
      <c r="F3050" s="35" t="s">
        <v>4042</v>
      </c>
      <c r="G3050" s="24" t="s">
        <v>1014</v>
      </c>
      <c r="H3050" s="25">
        <f t="shared" si="47"/>
        <v>0</v>
      </c>
    </row>
    <row r="3051" spans="5:8" x14ac:dyDescent="0.25">
      <c r="E3051" s="29"/>
      <c r="F3051" s="35" t="s">
        <v>4043</v>
      </c>
      <c r="G3051" s="24" t="s">
        <v>1014</v>
      </c>
      <c r="H3051" s="25">
        <f t="shared" si="47"/>
        <v>0</v>
      </c>
    </row>
    <row r="3052" spans="5:8" x14ac:dyDescent="0.25">
      <c r="E3052" s="29"/>
      <c r="F3052" s="38" t="s">
        <v>4044</v>
      </c>
      <c r="G3052" s="24" t="s">
        <v>1014</v>
      </c>
      <c r="H3052" s="25">
        <f t="shared" si="47"/>
        <v>0</v>
      </c>
    </row>
    <row r="3053" spans="5:8" x14ac:dyDescent="0.25">
      <c r="E3053" s="29"/>
      <c r="F3053" s="23" t="s">
        <v>4045</v>
      </c>
      <c r="G3053" s="24" t="s">
        <v>1014</v>
      </c>
      <c r="H3053" s="25">
        <f t="shared" si="47"/>
        <v>0</v>
      </c>
    </row>
    <row r="3054" spans="5:8" x14ac:dyDescent="0.25">
      <c r="E3054" s="29"/>
      <c r="F3054" s="27" t="s">
        <v>4046</v>
      </c>
      <c r="G3054" s="24" t="s">
        <v>1014</v>
      </c>
      <c r="H3054" s="25">
        <f t="shared" si="47"/>
        <v>0</v>
      </c>
    </row>
    <row r="3055" spans="5:8" x14ac:dyDescent="0.25">
      <c r="E3055" s="29"/>
      <c r="F3055" s="23" t="s">
        <v>4047</v>
      </c>
      <c r="G3055" s="24" t="s">
        <v>1014</v>
      </c>
      <c r="H3055" s="25">
        <f t="shared" si="47"/>
        <v>0</v>
      </c>
    </row>
    <row r="3056" spans="5:8" x14ac:dyDescent="0.25">
      <c r="E3056" s="29"/>
      <c r="F3056" s="23" t="s">
        <v>4048</v>
      </c>
      <c r="G3056" s="24" t="s">
        <v>1014</v>
      </c>
      <c r="H3056" s="25">
        <f t="shared" si="47"/>
        <v>0</v>
      </c>
    </row>
    <row r="3057" spans="5:8" x14ac:dyDescent="0.25">
      <c r="E3057" s="29"/>
      <c r="F3057" s="27" t="s">
        <v>4049</v>
      </c>
      <c r="G3057" s="24" t="s">
        <v>1014</v>
      </c>
      <c r="H3057" s="25">
        <f t="shared" si="47"/>
        <v>0</v>
      </c>
    </row>
    <row r="3058" spans="5:8" x14ac:dyDescent="0.25">
      <c r="E3058" s="29"/>
      <c r="F3058" s="27" t="s">
        <v>4050</v>
      </c>
      <c r="G3058" s="24" t="s">
        <v>1014</v>
      </c>
      <c r="H3058" s="25">
        <f t="shared" si="47"/>
        <v>0</v>
      </c>
    </row>
    <row r="3059" spans="5:8" x14ac:dyDescent="0.25">
      <c r="E3059" s="29"/>
      <c r="F3059" s="23" t="s">
        <v>4051</v>
      </c>
      <c r="G3059" s="24" t="s">
        <v>1014</v>
      </c>
      <c r="H3059" s="25">
        <f t="shared" si="47"/>
        <v>0</v>
      </c>
    </row>
    <row r="3060" spans="5:8" x14ac:dyDescent="0.25">
      <c r="E3060" s="29"/>
      <c r="F3060" s="26" t="s">
        <v>4052</v>
      </c>
      <c r="G3060" s="24" t="s">
        <v>1014</v>
      </c>
      <c r="H3060" s="25">
        <f t="shared" si="47"/>
        <v>0</v>
      </c>
    </row>
    <row r="3061" spans="5:8" x14ac:dyDescent="0.25">
      <c r="E3061" s="29"/>
      <c r="F3061" s="35" t="s">
        <v>4053</v>
      </c>
      <c r="G3061" s="24" t="s">
        <v>1014</v>
      </c>
      <c r="H3061" s="25">
        <f t="shared" si="47"/>
        <v>0</v>
      </c>
    </row>
    <row r="3062" spans="5:8" x14ac:dyDescent="0.25">
      <c r="E3062" s="29"/>
      <c r="F3062" s="26" t="s">
        <v>4054</v>
      </c>
      <c r="G3062" s="24" t="s">
        <v>1014</v>
      </c>
      <c r="H3062" s="25">
        <f t="shared" si="47"/>
        <v>0</v>
      </c>
    </row>
    <row r="3063" spans="5:8" x14ac:dyDescent="0.25">
      <c r="E3063" s="29"/>
      <c r="F3063" s="27" t="s">
        <v>4055</v>
      </c>
      <c r="G3063" s="24" t="s">
        <v>1014</v>
      </c>
      <c r="H3063" s="25">
        <f t="shared" si="47"/>
        <v>0</v>
      </c>
    </row>
    <row r="3064" spans="5:8" x14ac:dyDescent="0.25">
      <c r="E3064" s="29"/>
      <c r="F3064" s="40" t="s">
        <v>4056</v>
      </c>
      <c r="G3064" s="24" t="s">
        <v>1014</v>
      </c>
      <c r="H3064" s="25">
        <f t="shared" si="47"/>
        <v>0</v>
      </c>
    </row>
    <row r="3065" spans="5:8" x14ac:dyDescent="0.25">
      <c r="E3065" s="29"/>
      <c r="F3065" s="40" t="s">
        <v>4057</v>
      </c>
      <c r="G3065" s="24" t="s">
        <v>1012</v>
      </c>
      <c r="H3065" s="25">
        <f t="shared" si="47"/>
        <v>0.1119</v>
      </c>
    </row>
    <row r="3066" spans="5:8" x14ac:dyDescent="0.25">
      <c r="E3066" s="29"/>
      <c r="F3066" s="23" t="s">
        <v>4058</v>
      </c>
      <c r="G3066" s="24" t="s">
        <v>1012</v>
      </c>
      <c r="H3066" s="25">
        <f t="shared" si="47"/>
        <v>0.1119</v>
      </c>
    </row>
    <row r="3067" spans="5:8" x14ac:dyDescent="0.25">
      <c r="E3067" s="29"/>
      <c r="F3067" s="26" t="s">
        <v>4059</v>
      </c>
      <c r="G3067" s="24" t="s">
        <v>1012</v>
      </c>
      <c r="H3067" s="25">
        <f t="shared" si="47"/>
        <v>0.1119</v>
      </c>
    </row>
    <row r="3068" spans="5:8" x14ac:dyDescent="0.25">
      <c r="E3068" s="29"/>
      <c r="F3068" s="23" t="s">
        <v>4060</v>
      </c>
      <c r="G3068" s="24" t="s">
        <v>1012</v>
      </c>
      <c r="H3068" s="25">
        <f t="shared" si="47"/>
        <v>0.1119</v>
      </c>
    </row>
    <row r="3069" spans="5:8" x14ac:dyDescent="0.25">
      <c r="E3069" s="29"/>
      <c r="F3069" s="23" t="s">
        <v>4061</v>
      </c>
      <c r="G3069" s="24" t="s">
        <v>1010</v>
      </c>
      <c r="H3069" s="25">
        <f t="shared" si="47"/>
        <v>0.1124</v>
      </c>
    </row>
    <row r="3070" spans="5:8" x14ac:dyDescent="0.25">
      <c r="E3070" s="29"/>
      <c r="F3070" s="23" t="s">
        <v>4062</v>
      </c>
      <c r="G3070" s="24" t="s">
        <v>1010</v>
      </c>
      <c r="H3070" s="25">
        <f t="shared" si="47"/>
        <v>0.1124</v>
      </c>
    </row>
    <row r="3071" spans="5:8" x14ac:dyDescent="0.25">
      <c r="E3071" s="29"/>
      <c r="F3071" s="23" t="s">
        <v>4063</v>
      </c>
      <c r="G3071" s="24" t="s">
        <v>1010</v>
      </c>
      <c r="H3071" s="25">
        <f t="shared" si="47"/>
        <v>0.1124</v>
      </c>
    </row>
    <row r="3072" spans="5:8" x14ac:dyDescent="0.25">
      <c r="E3072" s="29"/>
      <c r="F3072" s="26" t="s">
        <v>4064</v>
      </c>
      <c r="G3072" s="24" t="s">
        <v>1012</v>
      </c>
      <c r="H3072" s="25">
        <f t="shared" si="47"/>
        <v>0.1119</v>
      </c>
    </row>
    <row r="3073" spans="5:8" x14ac:dyDescent="0.25">
      <c r="E3073" s="29"/>
      <c r="F3073" s="27" t="s">
        <v>4065</v>
      </c>
      <c r="G3073" s="24" t="s">
        <v>1012</v>
      </c>
      <c r="H3073" s="25">
        <f t="shared" si="47"/>
        <v>0.1119</v>
      </c>
    </row>
    <row r="3074" spans="5:8" x14ac:dyDescent="0.25">
      <c r="E3074" s="29"/>
      <c r="F3074" s="23" t="s">
        <v>4066</v>
      </c>
      <c r="G3074" s="24" t="s">
        <v>1010</v>
      </c>
      <c r="H3074" s="25">
        <f t="shared" si="47"/>
        <v>0.1124</v>
      </c>
    </row>
    <row r="3075" spans="5:8" x14ac:dyDescent="0.25">
      <c r="E3075" s="29"/>
      <c r="F3075" s="26" t="s">
        <v>4067</v>
      </c>
      <c r="G3075" s="24" t="s">
        <v>1010</v>
      </c>
      <c r="H3075" s="25">
        <f t="shared" si="47"/>
        <v>0.1124</v>
      </c>
    </row>
    <row r="3076" spans="5:8" x14ac:dyDescent="0.25">
      <c r="E3076" s="29"/>
      <c r="F3076" s="23" t="s">
        <v>4068</v>
      </c>
      <c r="G3076" s="24" t="s">
        <v>1010</v>
      </c>
      <c r="H3076" s="25">
        <f t="shared" si="47"/>
        <v>0.1124</v>
      </c>
    </row>
    <row r="3077" spans="5:8" x14ac:dyDescent="0.25">
      <c r="E3077" s="29"/>
      <c r="F3077" s="27" t="s">
        <v>4069</v>
      </c>
      <c r="G3077" s="24" t="s">
        <v>1010</v>
      </c>
      <c r="H3077" s="25">
        <f t="shared" ref="H3077:H3140" si="48">VLOOKUP(G3077,$A$4:$B$28,2,FALSE)</f>
        <v>0.1124</v>
      </c>
    </row>
    <row r="3078" spans="5:8" x14ac:dyDescent="0.25">
      <c r="E3078" s="29"/>
      <c r="F3078" s="23" t="s">
        <v>4070</v>
      </c>
      <c r="G3078" s="24" t="s">
        <v>1010</v>
      </c>
      <c r="H3078" s="25">
        <f t="shared" si="48"/>
        <v>0.1124</v>
      </c>
    </row>
    <row r="3079" spans="5:8" x14ac:dyDescent="0.25">
      <c r="E3079" s="29"/>
      <c r="F3079" s="23" t="s">
        <v>4071</v>
      </c>
      <c r="G3079" s="24" t="s">
        <v>1010</v>
      </c>
      <c r="H3079" s="25">
        <f t="shared" si="48"/>
        <v>0.1124</v>
      </c>
    </row>
    <row r="3080" spans="5:8" x14ac:dyDescent="0.25">
      <c r="E3080" s="29"/>
      <c r="F3080" s="23" t="s">
        <v>4072</v>
      </c>
      <c r="G3080" s="24" t="s">
        <v>1014</v>
      </c>
      <c r="H3080" s="25">
        <f t="shared" si="48"/>
        <v>0</v>
      </c>
    </row>
    <row r="3081" spans="5:8" x14ac:dyDescent="0.25">
      <c r="E3081" s="29"/>
      <c r="F3081" s="23" t="s">
        <v>4073</v>
      </c>
      <c r="G3081" s="24" t="s">
        <v>1010</v>
      </c>
      <c r="H3081" s="25">
        <f t="shared" si="48"/>
        <v>0.1124</v>
      </c>
    </row>
    <row r="3082" spans="5:8" x14ac:dyDescent="0.25">
      <c r="E3082" s="29"/>
      <c r="F3082" s="26" t="s">
        <v>4074</v>
      </c>
      <c r="G3082" s="24" t="s">
        <v>1010</v>
      </c>
      <c r="H3082" s="25">
        <f t="shared" si="48"/>
        <v>0.1124</v>
      </c>
    </row>
    <row r="3083" spans="5:8" x14ac:dyDescent="0.25">
      <c r="E3083" s="29"/>
      <c r="F3083" s="23" t="s">
        <v>4075</v>
      </c>
      <c r="G3083" s="24" t="s">
        <v>1010</v>
      </c>
      <c r="H3083" s="25">
        <f t="shared" si="48"/>
        <v>0.1124</v>
      </c>
    </row>
    <row r="3084" spans="5:8" x14ac:dyDescent="0.25">
      <c r="E3084" s="29"/>
      <c r="F3084" s="26" t="s">
        <v>4076</v>
      </c>
      <c r="G3084" s="24" t="s">
        <v>1010</v>
      </c>
      <c r="H3084" s="25">
        <f t="shared" si="48"/>
        <v>0.1124</v>
      </c>
    </row>
    <row r="3085" spans="5:8" x14ac:dyDescent="0.25">
      <c r="E3085" s="29"/>
      <c r="F3085" s="27" t="s">
        <v>4077</v>
      </c>
      <c r="G3085" s="24" t="s">
        <v>1010</v>
      </c>
      <c r="H3085" s="25">
        <f t="shared" si="48"/>
        <v>0.1124</v>
      </c>
    </row>
    <row r="3086" spans="5:8" x14ac:dyDescent="0.25">
      <c r="E3086" s="29"/>
      <c r="F3086" s="27" t="s">
        <v>4078</v>
      </c>
      <c r="G3086" s="24" t="s">
        <v>1010</v>
      </c>
      <c r="H3086" s="25">
        <f t="shared" si="48"/>
        <v>0.1124</v>
      </c>
    </row>
    <row r="3087" spans="5:8" x14ac:dyDescent="0.25">
      <c r="E3087" s="29"/>
      <c r="F3087" s="23" t="s">
        <v>4079</v>
      </c>
      <c r="G3087" s="24" t="s">
        <v>1010</v>
      </c>
      <c r="H3087" s="25">
        <f t="shared" si="48"/>
        <v>0.1124</v>
      </c>
    </row>
    <row r="3088" spans="5:8" x14ac:dyDescent="0.25">
      <c r="E3088" s="29"/>
      <c r="F3088" s="40" t="s">
        <v>4080</v>
      </c>
      <c r="G3088" s="24" t="s">
        <v>1010</v>
      </c>
      <c r="H3088" s="25">
        <f t="shared" si="48"/>
        <v>0.1124</v>
      </c>
    </row>
    <row r="3089" spans="5:8" x14ac:dyDescent="0.25">
      <c r="E3089" s="29"/>
      <c r="F3089" s="23" t="s">
        <v>4081</v>
      </c>
      <c r="G3089" s="24" t="s">
        <v>1010</v>
      </c>
      <c r="H3089" s="25">
        <f t="shared" si="48"/>
        <v>0.1124</v>
      </c>
    </row>
    <row r="3090" spans="5:8" x14ac:dyDescent="0.25">
      <c r="E3090" s="29"/>
      <c r="F3090" s="40" t="s">
        <v>4082</v>
      </c>
      <c r="G3090" s="24" t="s">
        <v>1010</v>
      </c>
      <c r="H3090" s="25">
        <f t="shared" si="48"/>
        <v>0.1124</v>
      </c>
    </row>
    <row r="3091" spans="5:8" x14ac:dyDescent="0.25">
      <c r="E3091" s="29"/>
      <c r="F3091" s="23" t="s">
        <v>4083</v>
      </c>
      <c r="G3091" s="24" t="s">
        <v>1010</v>
      </c>
      <c r="H3091" s="25">
        <f t="shared" si="48"/>
        <v>0.1124</v>
      </c>
    </row>
    <row r="3092" spans="5:8" x14ac:dyDescent="0.25">
      <c r="E3092" s="29"/>
      <c r="F3092" s="27" t="s">
        <v>4084</v>
      </c>
      <c r="G3092" s="24" t="s">
        <v>1010</v>
      </c>
      <c r="H3092" s="25">
        <f t="shared" si="48"/>
        <v>0.1124</v>
      </c>
    </row>
    <row r="3093" spans="5:8" x14ac:dyDescent="0.25">
      <c r="E3093" s="29"/>
      <c r="F3093" s="23" t="s">
        <v>4085</v>
      </c>
      <c r="G3093" s="24" t="s">
        <v>1010</v>
      </c>
      <c r="H3093" s="25">
        <f t="shared" si="48"/>
        <v>0.1124</v>
      </c>
    </row>
    <row r="3094" spans="5:8" x14ac:dyDescent="0.25">
      <c r="E3094" s="29"/>
      <c r="F3094" s="23" t="s">
        <v>4086</v>
      </c>
      <c r="G3094" s="24" t="s">
        <v>1010</v>
      </c>
      <c r="H3094" s="25">
        <f t="shared" si="48"/>
        <v>0.1124</v>
      </c>
    </row>
    <row r="3095" spans="5:8" x14ac:dyDescent="0.25">
      <c r="E3095" s="29"/>
      <c r="F3095" s="23" t="s">
        <v>4087</v>
      </c>
      <c r="G3095" s="24" t="s">
        <v>1012</v>
      </c>
      <c r="H3095" s="25">
        <f t="shared" si="48"/>
        <v>0.1119</v>
      </c>
    </row>
    <row r="3096" spans="5:8" x14ac:dyDescent="0.25">
      <c r="E3096" s="29"/>
      <c r="F3096" s="27" t="s">
        <v>4088</v>
      </c>
      <c r="G3096" s="24" t="s">
        <v>1010</v>
      </c>
      <c r="H3096" s="25">
        <f t="shared" si="48"/>
        <v>0.1124</v>
      </c>
    </row>
    <row r="3097" spans="5:8" x14ac:dyDescent="0.25">
      <c r="E3097" s="29"/>
      <c r="F3097" s="27" t="s">
        <v>4089</v>
      </c>
      <c r="G3097" s="24" t="s">
        <v>1010</v>
      </c>
      <c r="H3097" s="25">
        <f t="shared" si="48"/>
        <v>0.1124</v>
      </c>
    </row>
    <row r="3098" spans="5:8" x14ac:dyDescent="0.25">
      <c r="E3098" s="29"/>
      <c r="F3098" s="23" t="s">
        <v>4090</v>
      </c>
      <c r="G3098" s="24" t="s">
        <v>1087</v>
      </c>
      <c r="H3098" s="25">
        <f t="shared" si="48"/>
        <v>0.10765</v>
      </c>
    </row>
    <row r="3099" spans="5:8" x14ac:dyDescent="0.25">
      <c r="E3099" s="29"/>
      <c r="F3099" s="23" t="s">
        <v>4091</v>
      </c>
      <c r="G3099" s="24" t="s">
        <v>1010</v>
      </c>
      <c r="H3099" s="25">
        <f t="shared" si="48"/>
        <v>0.1124</v>
      </c>
    </row>
    <row r="3100" spans="5:8" x14ac:dyDescent="0.25">
      <c r="E3100" s="29"/>
      <c r="F3100" s="23" t="s">
        <v>4092</v>
      </c>
      <c r="G3100" s="24" t="s">
        <v>1010</v>
      </c>
      <c r="H3100" s="25">
        <f t="shared" si="48"/>
        <v>0.1124</v>
      </c>
    </row>
    <row r="3101" spans="5:8" x14ac:dyDescent="0.25">
      <c r="E3101" s="29"/>
      <c r="F3101" s="26" t="s">
        <v>4093</v>
      </c>
      <c r="G3101" s="24" t="s">
        <v>1010</v>
      </c>
      <c r="H3101" s="25">
        <f t="shared" si="48"/>
        <v>0.1124</v>
      </c>
    </row>
    <row r="3102" spans="5:8" x14ac:dyDescent="0.25">
      <c r="E3102" s="29"/>
      <c r="F3102" s="23" t="s">
        <v>4094</v>
      </c>
      <c r="G3102" s="24" t="s">
        <v>1010</v>
      </c>
      <c r="H3102" s="25">
        <f t="shared" si="48"/>
        <v>0.1124</v>
      </c>
    </row>
    <row r="3103" spans="5:8" x14ac:dyDescent="0.25">
      <c r="E3103" s="29"/>
      <c r="F3103" s="23" t="s">
        <v>4095</v>
      </c>
      <c r="G3103" s="24" t="s">
        <v>976</v>
      </c>
      <c r="H3103" s="25">
        <f t="shared" si="48"/>
        <v>8.4599999999999995E-2</v>
      </c>
    </row>
    <row r="3104" spans="5:8" x14ac:dyDescent="0.25">
      <c r="E3104" s="29"/>
      <c r="F3104" s="23" t="s">
        <v>4096</v>
      </c>
      <c r="G3104" s="24" t="s">
        <v>1010</v>
      </c>
      <c r="H3104" s="25">
        <f t="shared" si="48"/>
        <v>0.1124</v>
      </c>
    </row>
    <row r="3105" spans="5:8" x14ac:dyDescent="0.25">
      <c r="E3105" s="29"/>
      <c r="F3105" s="27" t="s">
        <v>4097</v>
      </c>
      <c r="G3105" s="24" t="s">
        <v>1010</v>
      </c>
      <c r="H3105" s="25">
        <f t="shared" si="48"/>
        <v>0.1124</v>
      </c>
    </row>
    <row r="3106" spans="5:8" x14ac:dyDescent="0.25">
      <c r="E3106" s="29"/>
      <c r="F3106" s="23" t="s">
        <v>4098</v>
      </c>
      <c r="G3106" s="24" t="s">
        <v>1087</v>
      </c>
      <c r="H3106" s="25">
        <f t="shared" si="48"/>
        <v>0.10765</v>
      </c>
    </row>
    <row r="3107" spans="5:8" x14ac:dyDescent="0.25">
      <c r="E3107" s="29"/>
      <c r="F3107" s="23" t="s">
        <v>4099</v>
      </c>
      <c r="G3107" s="24" t="s">
        <v>1010</v>
      </c>
      <c r="H3107" s="25">
        <f t="shared" si="48"/>
        <v>0.1124</v>
      </c>
    </row>
    <row r="3108" spans="5:8" x14ac:dyDescent="0.25">
      <c r="E3108" s="29"/>
      <c r="F3108" s="26" t="s">
        <v>4100</v>
      </c>
      <c r="G3108" s="24" t="s">
        <v>1010</v>
      </c>
      <c r="H3108" s="25">
        <f t="shared" si="48"/>
        <v>0.1124</v>
      </c>
    </row>
    <row r="3109" spans="5:8" x14ac:dyDescent="0.25">
      <c r="E3109" s="29"/>
      <c r="F3109" s="42" t="s">
        <v>4101</v>
      </c>
      <c r="G3109" s="24" t="s">
        <v>1010</v>
      </c>
      <c r="H3109" s="25">
        <f t="shared" si="48"/>
        <v>0.1124</v>
      </c>
    </row>
    <row r="3110" spans="5:8" x14ac:dyDescent="0.25">
      <c r="E3110" s="29"/>
      <c r="F3110" s="23" t="s">
        <v>4102</v>
      </c>
      <c r="G3110" s="24" t="s">
        <v>1010</v>
      </c>
      <c r="H3110" s="25">
        <f t="shared" si="48"/>
        <v>0.1124</v>
      </c>
    </row>
    <row r="3111" spans="5:8" x14ac:dyDescent="0.25">
      <c r="E3111" s="29"/>
      <c r="F3111" s="23" t="s">
        <v>4103</v>
      </c>
      <c r="G3111" s="24" t="s">
        <v>1257</v>
      </c>
      <c r="H3111" s="25">
        <f t="shared" si="48"/>
        <v>0.1119</v>
      </c>
    </row>
    <row r="3112" spans="5:8" x14ac:dyDescent="0.25">
      <c r="E3112" s="29"/>
      <c r="F3112" s="26" t="s">
        <v>4104</v>
      </c>
      <c r="G3112" s="24" t="s">
        <v>1010</v>
      </c>
      <c r="H3112" s="25">
        <f t="shared" si="48"/>
        <v>0.1124</v>
      </c>
    </row>
    <row r="3113" spans="5:8" x14ac:dyDescent="0.25">
      <c r="E3113" s="29"/>
      <c r="F3113" s="23" t="s">
        <v>4105</v>
      </c>
      <c r="G3113" s="24" t="s">
        <v>1010</v>
      </c>
      <c r="H3113" s="25">
        <f t="shared" si="48"/>
        <v>0.1124</v>
      </c>
    </row>
    <row r="3114" spans="5:8" x14ac:dyDescent="0.25">
      <c r="E3114" s="29"/>
      <c r="F3114" s="26" t="s">
        <v>4106</v>
      </c>
      <c r="G3114" s="24" t="s">
        <v>1247</v>
      </c>
      <c r="H3114" s="25">
        <f t="shared" si="48"/>
        <v>0.12766</v>
      </c>
    </row>
    <row r="3115" spans="5:8" x14ac:dyDescent="0.25">
      <c r="E3115" s="29"/>
      <c r="F3115" s="26" t="s">
        <v>4107</v>
      </c>
      <c r="G3115" s="24" t="s">
        <v>1247</v>
      </c>
      <c r="H3115" s="25">
        <f t="shared" si="48"/>
        <v>0.12766</v>
      </c>
    </row>
    <row r="3116" spans="5:8" x14ac:dyDescent="0.25">
      <c r="E3116" s="29"/>
      <c r="F3116" s="26" t="s">
        <v>4108</v>
      </c>
      <c r="G3116" s="24" t="s">
        <v>1081</v>
      </c>
      <c r="H3116" s="25">
        <f t="shared" si="48"/>
        <v>9.2299999999999993E-2</v>
      </c>
    </row>
    <row r="3117" spans="5:8" x14ac:dyDescent="0.25">
      <c r="E3117" s="29"/>
      <c r="F3117" s="23" t="s">
        <v>4109</v>
      </c>
      <c r="G3117" s="24" t="s">
        <v>1010</v>
      </c>
      <c r="H3117" s="25">
        <f t="shared" si="48"/>
        <v>0.1124</v>
      </c>
    </row>
    <row r="3118" spans="5:8" x14ac:dyDescent="0.25">
      <c r="E3118" s="29"/>
      <c r="F3118" s="27" t="s">
        <v>4110</v>
      </c>
      <c r="G3118" s="24" t="s">
        <v>1135</v>
      </c>
      <c r="H3118" s="25">
        <f t="shared" si="48"/>
        <v>0.13120000000000001</v>
      </c>
    </row>
    <row r="3119" spans="5:8" x14ac:dyDescent="0.25">
      <c r="E3119" s="29"/>
      <c r="F3119" s="27" t="s">
        <v>4111</v>
      </c>
      <c r="G3119" s="24" t="s">
        <v>1010</v>
      </c>
      <c r="H3119" s="25">
        <f t="shared" si="48"/>
        <v>0.1124</v>
      </c>
    </row>
    <row r="3120" spans="5:8" x14ac:dyDescent="0.25">
      <c r="E3120" s="29"/>
      <c r="F3120" s="26" t="s">
        <v>4112</v>
      </c>
      <c r="G3120" s="24" t="s">
        <v>1010</v>
      </c>
      <c r="H3120" s="25">
        <f t="shared" si="48"/>
        <v>0.1124</v>
      </c>
    </row>
    <row r="3121" spans="5:8" x14ac:dyDescent="0.25">
      <c r="E3121" s="29"/>
      <c r="F3121" s="27" t="s">
        <v>4113</v>
      </c>
      <c r="G3121" s="24" t="s">
        <v>1010</v>
      </c>
      <c r="H3121" s="25">
        <f t="shared" si="48"/>
        <v>0.1124</v>
      </c>
    </row>
    <row r="3122" spans="5:8" x14ac:dyDescent="0.25">
      <c r="E3122" s="29"/>
      <c r="F3122" s="26" t="s">
        <v>4114</v>
      </c>
      <c r="G3122" s="24" t="s">
        <v>1010</v>
      </c>
      <c r="H3122" s="25">
        <f t="shared" si="48"/>
        <v>0.1124</v>
      </c>
    </row>
    <row r="3123" spans="5:8" x14ac:dyDescent="0.25">
      <c r="E3123" s="29"/>
      <c r="F3123" s="35" t="s">
        <v>4115</v>
      </c>
      <c r="G3123" s="24" t="s">
        <v>1012</v>
      </c>
      <c r="H3123" s="25">
        <f t="shared" si="48"/>
        <v>0.1119</v>
      </c>
    </row>
    <row r="3124" spans="5:8" x14ac:dyDescent="0.25">
      <c r="E3124" s="29"/>
      <c r="F3124" s="23" t="s">
        <v>4116</v>
      </c>
      <c r="G3124" s="24" t="s">
        <v>1010</v>
      </c>
      <c r="H3124" s="25">
        <f t="shared" si="48"/>
        <v>0.1124</v>
      </c>
    </row>
    <row r="3125" spans="5:8" x14ac:dyDescent="0.25">
      <c r="E3125" s="29"/>
      <c r="F3125" s="23" t="s">
        <v>4117</v>
      </c>
      <c r="G3125" s="24" t="s">
        <v>1014</v>
      </c>
      <c r="H3125" s="25">
        <f t="shared" si="48"/>
        <v>0</v>
      </c>
    </row>
    <row r="3126" spans="5:8" x14ac:dyDescent="0.25">
      <c r="E3126" s="29"/>
      <c r="F3126" s="40" t="s">
        <v>4118</v>
      </c>
      <c r="G3126" s="24" t="s">
        <v>1010</v>
      </c>
      <c r="H3126" s="25">
        <f t="shared" si="48"/>
        <v>0.1124</v>
      </c>
    </row>
    <row r="3127" spans="5:8" x14ac:dyDescent="0.25">
      <c r="E3127" s="29"/>
      <c r="F3127" s="26" t="s">
        <v>4119</v>
      </c>
      <c r="G3127" s="24" t="s">
        <v>1010</v>
      </c>
      <c r="H3127" s="25">
        <f t="shared" si="48"/>
        <v>0.1124</v>
      </c>
    </row>
    <row r="3128" spans="5:8" x14ac:dyDescent="0.25">
      <c r="E3128" s="29"/>
      <c r="F3128" s="26" t="s">
        <v>4120</v>
      </c>
      <c r="G3128" s="24" t="s">
        <v>1014</v>
      </c>
      <c r="H3128" s="25">
        <f t="shared" si="48"/>
        <v>0</v>
      </c>
    </row>
    <row r="3129" spans="5:8" x14ac:dyDescent="0.25">
      <c r="E3129" s="29"/>
      <c r="F3129" s="26" t="s">
        <v>4121</v>
      </c>
      <c r="G3129" s="24" t="s">
        <v>1010</v>
      </c>
      <c r="H3129" s="25">
        <f t="shared" si="48"/>
        <v>0.1124</v>
      </c>
    </row>
    <row r="3130" spans="5:8" x14ac:dyDescent="0.25">
      <c r="E3130" s="29"/>
      <c r="F3130" s="23" t="s">
        <v>4122</v>
      </c>
      <c r="G3130" s="24" t="s">
        <v>1039</v>
      </c>
      <c r="H3130" s="25">
        <f t="shared" si="48"/>
        <v>0.1053</v>
      </c>
    </row>
    <row r="3131" spans="5:8" x14ac:dyDescent="0.25">
      <c r="E3131" s="29"/>
      <c r="F3131" s="26" t="s">
        <v>4123</v>
      </c>
      <c r="G3131" s="24" t="s">
        <v>1010</v>
      </c>
      <c r="H3131" s="25">
        <f t="shared" si="48"/>
        <v>0.1124</v>
      </c>
    </row>
    <row r="3132" spans="5:8" x14ac:dyDescent="0.25">
      <c r="E3132" s="29"/>
      <c r="F3132" s="23" t="s">
        <v>4124</v>
      </c>
      <c r="G3132" s="24" t="s">
        <v>4125</v>
      </c>
      <c r="H3132" s="25">
        <f t="shared" si="48"/>
        <v>8.4099999999999994E-2</v>
      </c>
    </row>
    <row r="3133" spans="5:8" x14ac:dyDescent="0.25">
      <c r="E3133" s="29"/>
      <c r="F3133" s="23" t="s">
        <v>4126</v>
      </c>
      <c r="G3133" s="24" t="s">
        <v>982</v>
      </c>
      <c r="H3133" s="25">
        <f t="shared" si="48"/>
        <v>8.4099999999999994E-2</v>
      </c>
    </row>
    <row r="3134" spans="5:8" x14ac:dyDescent="0.25">
      <c r="E3134" s="29"/>
      <c r="F3134" s="38" t="s">
        <v>4127</v>
      </c>
      <c r="G3134" s="24" t="s">
        <v>1010</v>
      </c>
      <c r="H3134" s="25">
        <f t="shared" si="48"/>
        <v>0.1124</v>
      </c>
    </row>
    <row r="3135" spans="5:8" x14ac:dyDescent="0.25">
      <c r="E3135" s="29"/>
      <c r="F3135" s="23" t="s">
        <v>4128</v>
      </c>
      <c r="G3135" s="24" t="s">
        <v>1010</v>
      </c>
      <c r="H3135" s="25">
        <f t="shared" si="48"/>
        <v>0.1124</v>
      </c>
    </row>
    <row r="3136" spans="5:8" x14ac:dyDescent="0.25">
      <c r="E3136" s="29"/>
      <c r="F3136" s="23" t="s">
        <v>4129</v>
      </c>
      <c r="G3136" s="24" t="s">
        <v>1010</v>
      </c>
      <c r="H3136" s="25">
        <f t="shared" si="48"/>
        <v>0.1124</v>
      </c>
    </row>
    <row r="3137" spans="5:8" x14ac:dyDescent="0.25">
      <c r="E3137" s="29"/>
      <c r="F3137" s="23" t="s">
        <v>4130</v>
      </c>
      <c r="G3137" s="24" t="s">
        <v>1010</v>
      </c>
      <c r="H3137" s="25">
        <f t="shared" si="48"/>
        <v>0.1124</v>
      </c>
    </row>
    <row r="3138" spans="5:8" x14ac:dyDescent="0.25">
      <c r="E3138" s="29"/>
      <c r="F3138" s="23" t="s">
        <v>4131</v>
      </c>
      <c r="G3138" s="24" t="s">
        <v>1010</v>
      </c>
      <c r="H3138" s="25">
        <f t="shared" si="48"/>
        <v>0.1124</v>
      </c>
    </row>
    <row r="3139" spans="5:8" x14ac:dyDescent="0.25">
      <c r="E3139" s="29"/>
      <c r="F3139" s="23" t="s">
        <v>4132</v>
      </c>
      <c r="G3139" s="24" t="s">
        <v>1010</v>
      </c>
      <c r="H3139" s="25">
        <f t="shared" si="48"/>
        <v>0.1124</v>
      </c>
    </row>
    <row r="3140" spans="5:8" x14ac:dyDescent="0.25">
      <c r="E3140" s="29"/>
      <c r="F3140" s="23" t="s">
        <v>4133</v>
      </c>
      <c r="G3140" s="24" t="s">
        <v>1010</v>
      </c>
      <c r="H3140" s="25">
        <f t="shared" si="48"/>
        <v>0.1124</v>
      </c>
    </row>
    <row r="3141" spans="5:8" x14ac:dyDescent="0.25">
      <c r="E3141" s="29"/>
      <c r="F3141" s="23" t="s">
        <v>4134</v>
      </c>
      <c r="G3141" s="24" t="s">
        <v>1010</v>
      </c>
      <c r="H3141" s="25">
        <f t="shared" ref="H3141:H3204" si="49">VLOOKUP(G3141,$A$4:$B$28,2,FALSE)</f>
        <v>0.1124</v>
      </c>
    </row>
    <row r="3142" spans="5:8" x14ac:dyDescent="0.25">
      <c r="E3142" s="29"/>
      <c r="F3142" s="23" t="s">
        <v>4135</v>
      </c>
      <c r="G3142" s="24" t="s">
        <v>1010</v>
      </c>
      <c r="H3142" s="25">
        <f t="shared" si="49"/>
        <v>0.1124</v>
      </c>
    </row>
    <row r="3143" spans="5:8" x14ac:dyDescent="0.25">
      <c r="E3143" s="29"/>
      <c r="F3143" s="23" t="s">
        <v>4136</v>
      </c>
      <c r="G3143" s="24" t="s">
        <v>1010</v>
      </c>
      <c r="H3143" s="25">
        <f t="shared" si="49"/>
        <v>0.1124</v>
      </c>
    </row>
    <row r="3144" spans="5:8" x14ac:dyDescent="0.25">
      <c r="E3144" s="29"/>
      <c r="F3144" s="23" t="s">
        <v>4137</v>
      </c>
      <c r="G3144" s="24" t="s">
        <v>1010</v>
      </c>
      <c r="H3144" s="25">
        <f t="shared" si="49"/>
        <v>0.1124</v>
      </c>
    </row>
    <row r="3145" spans="5:8" x14ac:dyDescent="0.25">
      <c r="E3145" s="29"/>
      <c r="F3145" s="23" t="s">
        <v>4138</v>
      </c>
      <c r="G3145" s="24" t="s">
        <v>1010</v>
      </c>
      <c r="H3145" s="25">
        <f t="shared" si="49"/>
        <v>0.1124</v>
      </c>
    </row>
    <row r="3146" spans="5:8" x14ac:dyDescent="0.25">
      <c r="E3146" s="29"/>
      <c r="F3146" s="23" t="s">
        <v>4139</v>
      </c>
      <c r="G3146" s="24" t="s">
        <v>1010</v>
      </c>
      <c r="H3146" s="25">
        <f t="shared" si="49"/>
        <v>0.1124</v>
      </c>
    </row>
    <row r="3147" spans="5:8" x14ac:dyDescent="0.25">
      <c r="E3147" s="29"/>
      <c r="F3147" s="23" t="s">
        <v>4140</v>
      </c>
      <c r="G3147" s="24" t="s">
        <v>1010</v>
      </c>
      <c r="H3147" s="25">
        <f t="shared" si="49"/>
        <v>0.1124</v>
      </c>
    </row>
    <row r="3148" spans="5:8" x14ac:dyDescent="0.25">
      <c r="E3148" s="29"/>
      <c r="F3148" s="27" t="s">
        <v>4141</v>
      </c>
      <c r="G3148" s="24" t="s">
        <v>1010</v>
      </c>
      <c r="H3148" s="25">
        <f t="shared" si="49"/>
        <v>0.1124</v>
      </c>
    </row>
    <row r="3149" spans="5:8" x14ac:dyDescent="0.25">
      <c r="E3149" s="29"/>
      <c r="F3149" s="23" t="s">
        <v>4142</v>
      </c>
      <c r="G3149" s="24" t="s">
        <v>1010</v>
      </c>
      <c r="H3149" s="25">
        <f t="shared" si="49"/>
        <v>0.1124</v>
      </c>
    </row>
    <row r="3150" spans="5:8" x14ac:dyDescent="0.25">
      <c r="E3150" s="29"/>
      <c r="F3150" s="23" t="s">
        <v>4143</v>
      </c>
      <c r="G3150" s="24" t="s">
        <v>1010</v>
      </c>
      <c r="H3150" s="25">
        <f t="shared" si="49"/>
        <v>0.1124</v>
      </c>
    </row>
    <row r="3151" spans="5:8" x14ac:dyDescent="0.25">
      <c r="E3151" s="29"/>
      <c r="F3151" s="23" t="s">
        <v>4144</v>
      </c>
      <c r="G3151" s="24" t="s">
        <v>1010</v>
      </c>
      <c r="H3151" s="25">
        <f t="shared" si="49"/>
        <v>0.1124</v>
      </c>
    </row>
    <row r="3152" spans="5:8" x14ac:dyDescent="0.25">
      <c r="E3152" s="29"/>
      <c r="F3152" s="27" t="s">
        <v>4145</v>
      </c>
      <c r="G3152" s="24" t="s">
        <v>4146</v>
      </c>
      <c r="H3152" s="25">
        <f t="shared" si="49"/>
        <v>0.15340000000000001</v>
      </c>
    </row>
    <row r="3153" spans="5:8" x14ac:dyDescent="0.25">
      <c r="E3153" s="29"/>
      <c r="F3153" s="27" t="s">
        <v>4147</v>
      </c>
      <c r="G3153" s="24" t="s">
        <v>1014</v>
      </c>
      <c r="H3153" s="25">
        <f t="shared" si="49"/>
        <v>0</v>
      </c>
    </row>
    <row r="3154" spans="5:8" x14ac:dyDescent="0.25">
      <c r="E3154" s="29"/>
      <c r="F3154" s="27" t="s">
        <v>4148</v>
      </c>
      <c r="G3154" s="24" t="s">
        <v>4146</v>
      </c>
      <c r="H3154" s="25">
        <f t="shared" si="49"/>
        <v>0.15340000000000001</v>
      </c>
    </row>
    <row r="3155" spans="5:8" x14ac:dyDescent="0.25">
      <c r="E3155" s="29"/>
      <c r="F3155" s="23" t="s">
        <v>4149</v>
      </c>
      <c r="G3155" s="24" t="s">
        <v>1012</v>
      </c>
      <c r="H3155" s="25">
        <f t="shared" si="49"/>
        <v>0.1119</v>
      </c>
    </row>
    <row r="3156" spans="5:8" x14ac:dyDescent="0.25">
      <c r="E3156" s="29"/>
      <c r="F3156" s="35" t="s">
        <v>4150</v>
      </c>
      <c r="G3156" s="24" t="s">
        <v>4146</v>
      </c>
      <c r="H3156" s="25">
        <f t="shared" si="49"/>
        <v>0.15340000000000001</v>
      </c>
    </row>
    <row r="3157" spans="5:8" x14ac:dyDescent="0.25">
      <c r="E3157" s="29"/>
      <c r="F3157" s="23" t="s">
        <v>4151</v>
      </c>
      <c r="G3157" s="24" t="s">
        <v>4146</v>
      </c>
      <c r="H3157" s="25">
        <f t="shared" si="49"/>
        <v>0.15340000000000001</v>
      </c>
    </row>
    <row r="3158" spans="5:8" x14ac:dyDescent="0.25">
      <c r="E3158" s="29"/>
      <c r="F3158" s="23" t="s">
        <v>4152</v>
      </c>
      <c r="G3158" s="24" t="s">
        <v>4146</v>
      </c>
      <c r="H3158" s="25">
        <f t="shared" si="49"/>
        <v>0.15340000000000001</v>
      </c>
    </row>
    <row r="3159" spans="5:8" x14ac:dyDescent="0.25">
      <c r="E3159" s="29"/>
      <c r="F3159" s="27" t="s">
        <v>4153</v>
      </c>
      <c r="G3159" s="24" t="s">
        <v>1012</v>
      </c>
      <c r="H3159" s="25">
        <f t="shared" si="49"/>
        <v>0.1119</v>
      </c>
    </row>
    <row r="3160" spans="5:8" x14ac:dyDescent="0.25">
      <c r="E3160" s="29"/>
      <c r="F3160" s="26" t="s">
        <v>4154</v>
      </c>
      <c r="G3160" s="24" t="s">
        <v>4146</v>
      </c>
      <c r="H3160" s="25">
        <f t="shared" si="49"/>
        <v>0.15340000000000001</v>
      </c>
    </row>
    <row r="3161" spans="5:8" x14ac:dyDescent="0.25">
      <c r="E3161" s="29"/>
      <c r="F3161" s="23" t="s">
        <v>4155</v>
      </c>
      <c r="G3161" s="24" t="s">
        <v>4146</v>
      </c>
      <c r="H3161" s="25">
        <f t="shared" si="49"/>
        <v>0.15340000000000001</v>
      </c>
    </row>
    <row r="3162" spans="5:8" x14ac:dyDescent="0.25">
      <c r="E3162" s="29"/>
      <c r="F3162" s="23" t="s">
        <v>4156</v>
      </c>
      <c r="G3162" s="24" t="s">
        <v>4146</v>
      </c>
      <c r="H3162" s="25">
        <f t="shared" si="49"/>
        <v>0.15340000000000001</v>
      </c>
    </row>
    <row r="3163" spans="5:8" x14ac:dyDescent="0.25">
      <c r="E3163" s="29"/>
      <c r="F3163" s="23" t="s">
        <v>4157</v>
      </c>
      <c r="G3163" s="24" t="s">
        <v>4146</v>
      </c>
      <c r="H3163" s="25">
        <f t="shared" si="49"/>
        <v>0.15340000000000001</v>
      </c>
    </row>
    <row r="3164" spans="5:8" x14ac:dyDescent="0.25">
      <c r="E3164" s="29"/>
      <c r="F3164" s="27" t="s">
        <v>4158</v>
      </c>
      <c r="G3164" s="24" t="s">
        <v>4146</v>
      </c>
      <c r="H3164" s="25">
        <f t="shared" si="49"/>
        <v>0.15340000000000001</v>
      </c>
    </row>
    <row r="3165" spans="5:8" x14ac:dyDescent="0.25">
      <c r="E3165" s="29"/>
      <c r="F3165" s="27" t="s">
        <v>4159</v>
      </c>
      <c r="G3165" s="24" t="s">
        <v>4146</v>
      </c>
      <c r="H3165" s="25">
        <f t="shared" si="49"/>
        <v>0.15340000000000001</v>
      </c>
    </row>
    <row r="3166" spans="5:8" x14ac:dyDescent="0.25">
      <c r="E3166" s="29"/>
      <c r="F3166" s="27" t="s">
        <v>4160</v>
      </c>
      <c r="G3166" s="24" t="s">
        <v>4146</v>
      </c>
      <c r="H3166" s="25">
        <f t="shared" si="49"/>
        <v>0.15340000000000001</v>
      </c>
    </row>
    <row r="3167" spans="5:8" x14ac:dyDescent="0.25">
      <c r="E3167" s="29"/>
      <c r="F3167" s="23" t="s">
        <v>4161</v>
      </c>
      <c r="G3167" s="24" t="s">
        <v>1012</v>
      </c>
      <c r="H3167" s="25">
        <f t="shared" si="49"/>
        <v>0.1119</v>
      </c>
    </row>
    <row r="3168" spans="5:8" x14ac:dyDescent="0.25">
      <c r="E3168" s="29"/>
      <c r="F3168" s="27" t="s">
        <v>4162</v>
      </c>
      <c r="G3168" s="24" t="s">
        <v>1010</v>
      </c>
      <c r="H3168" s="25">
        <f t="shared" si="49"/>
        <v>0.1124</v>
      </c>
    </row>
    <row r="3169" spans="5:8" x14ac:dyDescent="0.25">
      <c r="E3169" s="29"/>
      <c r="F3169" s="23" t="s">
        <v>4163</v>
      </c>
      <c r="G3169" s="24" t="s">
        <v>4146</v>
      </c>
      <c r="H3169" s="25">
        <f t="shared" si="49"/>
        <v>0.15340000000000001</v>
      </c>
    </row>
    <row r="3170" spans="5:8" x14ac:dyDescent="0.25">
      <c r="E3170" s="29"/>
      <c r="F3170" s="27" t="s">
        <v>4164</v>
      </c>
      <c r="G3170" s="24" t="s">
        <v>1010</v>
      </c>
      <c r="H3170" s="25">
        <f t="shared" si="49"/>
        <v>0.1124</v>
      </c>
    </row>
    <row r="3171" spans="5:8" x14ac:dyDescent="0.25">
      <c r="E3171" s="29"/>
      <c r="F3171" s="23" t="s">
        <v>4165</v>
      </c>
      <c r="G3171" s="24" t="s">
        <v>4146</v>
      </c>
      <c r="H3171" s="25">
        <f t="shared" si="49"/>
        <v>0.15340000000000001</v>
      </c>
    </row>
    <row r="3172" spans="5:8" x14ac:dyDescent="0.25">
      <c r="E3172" s="29"/>
      <c r="F3172" s="23" t="s">
        <v>4166</v>
      </c>
      <c r="G3172" s="24" t="s">
        <v>1010</v>
      </c>
      <c r="H3172" s="25">
        <f t="shared" si="49"/>
        <v>0.1124</v>
      </c>
    </row>
    <row r="3173" spans="5:8" x14ac:dyDescent="0.25">
      <c r="E3173" s="29"/>
      <c r="F3173" s="23" t="s">
        <v>4167</v>
      </c>
      <c r="G3173" s="24" t="s">
        <v>1012</v>
      </c>
      <c r="H3173" s="25">
        <f t="shared" si="49"/>
        <v>0.1119</v>
      </c>
    </row>
    <row r="3174" spans="5:8" x14ac:dyDescent="0.25">
      <c r="E3174" s="29"/>
      <c r="F3174" s="26" t="s">
        <v>4168</v>
      </c>
      <c r="G3174" s="24" t="s">
        <v>1012</v>
      </c>
      <c r="H3174" s="25">
        <f t="shared" si="49"/>
        <v>0.1119</v>
      </c>
    </row>
    <row r="3175" spans="5:8" x14ac:dyDescent="0.25">
      <c r="E3175" s="29"/>
      <c r="F3175" s="23" t="s">
        <v>4169</v>
      </c>
      <c r="G3175" s="24" t="s">
        <v>1012</v>
      </c>
      <c r="H3175" s="25">
        <f t="shared" si="49"/>
        <v>0.1119</v>
      </c>
    </row>
    <row r="3176" spans="5:8" x14ac:dyDescent="0.25">
      <c r="E3176" s="29"/>
      <c r="F3176" s="23" t="s">
        <v>4170</v>
      </c>
      <c r="G3176" s="24" t="s">
        <v>1010</v>
      </c>
      <c r="H3176" s="25">
        <f t="shared" si="49"/>
        <v>0.1124</v>
      </c>
    </row>
    <row r="3177" spans="5:8" x14ac:dyDescent="0.25">
      <c r="E3177" s="29"/>
      <c r="F3177" s="23" t="s">
        <v>4171</v>
      </c>
      <c r="G3177" s="24" t="s">
        <v>1012</v>
      </c>
      <c r="H3177" s="25">
        <f t="shared" si="49"/>
        <v>0.1119</v>
      </c>
    </row>
    <row r="3178" spans="5:8" x14ac:dyDescent="0.25">
      <c r="E3178" s="29"/>
      <c r="F3178" s="23" t="s">
        <v>4172</v>
      </c>
      <c r="G3178" s="24" t="s">
        <v>1012</v>
      </c>
      <c r="H3178" s="25">
        <f t="shared" si="49"/>
        <v>0.1119</v>
      </c>
    </row>
    <row r="3179" spans="5:8" x14ac:dyDescent="0.25">
      <c r="E3179" s="29"/>
      <c r="F3179" s="23" t="s">
        <v>4173</v>
      </c>
      <c r="G3179" s="24" t="s">
        <v>1012</v>
      </c>
      <c r="H3179" s="25">
        <f t="shared" si="49"/>
        <v>0.1119</v>
      </c>
    </row>
    <row r="3180" spans="5:8" x14ac:dyDescent="0.25">
      <c r="E3180" s="29"/>
      <c r="F3180" s="23" t="s">
        <v>4174</v>
      </c>
      <c r="G3180" s="24" t="s">
        <v>1012</v>
      </c>
      <c r="H3180" s="25">
        <f t="shared" si="49"/>
        <v>0.1119</v>
      </c>
    </row>
    <row r="3181" spans="5:8" x14ac:dyDescent="0.25">
      <c r="E3181" s="29"/>
      <c r="F3181" s="33" t="s">
        <v>4175</v>
      </c>
      <c r="G3181" s="24" t="s">
        <v>1012</v>
      </c>
      <c r="H3181" s="25">
        <f t="shared" si="49"/>
        <v>0.1119</v>
      </c>
    </row>
    <row r="3182" spans="5:8" x14ac:dyDescent="0.25">
      <c r="E3182" s="29"/>
      <c r="F3182" s="23" t="s">
        <v>4176</v>
      </c>
      <c r="G3182" s="24" t="s">
        <v>1012</v>
      </c>
      <c r="H3182" s="25">
        <f t="shared" si="49"/>
        <v>0.1119</v>
      </c>
    </row>
    <row r="3183" spans="5:8" x14ac:dyDescent="0.25">
      <c r="E3183" s="29"/>
      <c r="F3183" s="23" t="s">
        <v>4177</v>
      </c>
      <c r="G3183" s="24" t="s">
        <v>1014</v>
      </c>
      <c r="H3183" s="25">
        <f t="shared" si="49"/>
        <v>0</v>
      </c>
    </row>
    <row r="3184" spans="5:8" x14ac:dyDescent="0.25">
      <c r="E3184" s="29"/>
      <c r="F3184" s="23" t="s">
        <v>4178</v>
      </c>
      <c r="G3184" s="24" t="s">
        <v>1014</v>
      </c>
      <c r="H3184" s="25">
        <f t="shared" si="49"/>
        <v>0</v>
      </c>
    </row>
    <row r="3185" spans="5:8" x14ac:dyDescent="0.25">
      <c r="E3185" s="29"/>
      <c r="F3185" s="23" t="s">
        <v>4179</v>
      </c>
      <c r="G3185" s="24" t="s">
        <v>1014</v>
      </c>
      <c r="H3185" s="25">
        <f t="shared" si="49"/>
        <v>0</v>
      </c>
    </row>
    <row r="3186" spans="5:8" x14ac:dyDescent="0.25">
      <c r="E3186" s="29"/>
      <c r="F3186" s="26" t="s">
        <v>4180</v>
      </c>
      <c r="G3186" s="24" t="s">
        <v>1014</v>
      </c>
      <c r="H3186" s="25">
        <f t="shared" si="49"/>
        <v>0</v>
      </c>
    </row>
    <row r="3187" spans="5:8" x14ac:dyDescent="0.25">
      <c r="E3187" s="29"/>
      <c r="F3187" s="23" t="s">
        <v>4181</v>
      </c>
      <c r="G3187" s="24" t="s">
        <v>1014</v>
      </c>
      <c r="H3187" s="25">
        <f t="shared" si="49"/>
        <v>0</v>
      </c>
    </row>
    <row r="3188" spans="5:8" x14ac:dyDescent="0.25">
      <c r="E3188" s="29"/>
      <c r="F3188" s="23" t="s">
        <v>4182</v>
      </c>
      <c r="G3188" s="24" t="s">
        <v>1014</v>
      </c>
      <c r="H3188" s="25">
        <f t="shared" si="49"/>
        <v>0</v>
      </c>
    </row>
    <row r="3189" spans="5:8" x14ac:dyDescent="0.25">
      <c r="E3189" s="29"/>
      <c r="F3189" s="26" t="s">
        <v>4183</v>
      </c>
      <c r="G3189" s="24" t="s">
        <v>1014</v>
      </c>
      <c r="H3189" s="25">
        <f t="shared" si="49"/>
        <v>0</v>
      </c>
    </row>
    <row r="3190" spans="5:8" x14ac:dyDescent="0.25">
      <c r="E3190" s="29"/>
      <c r="F3190" s="23" t="s">
        <v>4184</v>
      </c>
      <c r="G3190" s="24" t="s">
        <v>1014</v>
      </c>
      <c r="H3190" s="25">
        <f t="shared" si="49"/>
        <v>0</v>
      </c>
    </row>
    <row r="3191" spans="5:8" x14ac:dyDescent="0.25">
      <c r="E3191" s="29"/>
      <c r="F3191" s="23" t="s">
        <v>4185</v>
      </c>
      <c r="G3191" s="24" t="s">
        <v>1014</v>
      </c>
      <c r="H3191" s="25">
        <f t="shared" si="49"/>
        <v>0</v>
      </c>
    </row>
    <row r="3192" spans="5:8" x14ac:dyDescent="0.25">
      <c r="E3192" s="29"/>
      <c r="F3192" s="26" t="s">
        <v>4186</v>
      </c>
      <c r="G3192" s="24" t="s">
        <v>1014</v>
      </c>
      <c r="H3192" s="25">
        <f t="shared" si="49"/>
        <v>0</v>
      </c>
    </row>
    <row r="3193" spans="5:8" x14ac:dyDescent="0.25">
      <c r="E3193" s="29"/>
      <c r="F3193" s="23" t="s">
        <v>4187</v>
      </c>
      <c r="G3193" s="24" t="s">
        <v>1014</v>
      </c>
      <c r="H3193" s="25">
        <f t="shared" si="49"/>
        <v>0</v>
      </c>
    </row>
    <row r="3194" spans="5:8" x14ac:dyDescent="0.25">
      <c r="E3194" s="29"/>
      <c r="F3194" s="23" t="s">
        <v>4188</v>
      </c>
      <c r="G3194" s="24" t="s">
        <v>1014</v>
      </c>
      <c r="H3194" s="25">
        <f t="shared" si="49"/>
        <v>0</v>
      </c>
    </row>
    <row r="3195" spans="5:8" x14ac:dyDescent="0.25">
      <c r="E3195" s="29"/>
      <c r="F3195" s="23" t="s">
        <v>4189</v>
      </c>
      <c r="G3195" s="24" t="s">
        <v>1010</v>
      </c>
      <c r="H3195" s="25">
        <f t="shared" si="49"/>
        <v>0.1124</v>
      </c>
    </row>
    <row r="3196" spans="5:8" x14ac:dyDescent="0.25">
      <c r="E3196" s="29"/>
      <c r="F3196" s="23" t="s">
        <v>4190</v>
      </c>
      <c r="G3196" s="24" t="s">
        <v>1012</v>
      </c>
      <c r="H3196" s="25">
        <f t="shared" si="49"/>
        <v>0.1119</v>
      </c>
    </row>
    <row r="3197" spans="5:8" x14ac:dyDescent="0.25">
      <c r="E3197" s="29"/>
      <c r="F3197" s="23" t="s">
        <v>4191</v>
      </c>
      <c r="G3197" s="24" t="s">
        <v>1010</v>
      </c>
      <c r="H3197" s="25">
        <f t="shared" si="49"/>
        <v>0.1124</v>
      </c>
    </row>
    <row r="3198" spans="5:8" x14ac:dyDescent="0.25">
      <c r="E3198" s="29"/>
      <c r="F3198" s="27" t="s">
        <v>4192</v>
      </c>
      <c r="G3198" s="24" t="s">
        <v>1012</v>
      </c>
      <c r="H3198" s="25">
        <f t="shared" si="49"/>
        <v>0.1119</v>
      </c>
    </row>
    <row r="3199" spans="5:8" x14ac:dyDescent="0.25">
      <c r="E3199" s="29"/>
      <c r="F3199" s="40" t="s">
        <v>4193</v>
      </c>
      <c r="G3199" s="24" t="s">
        <v>1010</v>
      </c>
      <c r="H3199" s="25">
        <f t="shared" si="49"/>
        <v>0.1124</v>
      </c>
    </row>
    <row r="3200" spans="5:8" x14ac:dyDescent="0.25">
      <c r="E3200" s="29"/>
      <c r="F3200" s="23" t="s">
        <v>4194</v>
      </c>
      <c r="G3200" s="24" t="s">
        <v>1012</v>
      </c>
      <c r="H3200" s="25">
        <f t="shared" si="49"/>
        <v>0.1119</v>
      </c>
    </row>
    <row r="3201" spans="5:8" x14ac:dyDescent="0.25">
      <c r="E3201" s="29"/>
      <c r="F3201" s="23" t="s">
        <v>4195</v>
      </c>
      <c r="G3201" s="24" t="s">
        <v>1010</v>
      </c>
      <c r="H3201" s="25">
        <f t="shared" si="49"/>
        <v>0.1124</v>
      </c>
    </row>
    <row r="3202" spans="5:8" x14ac:dyDescent="0.25">
      <c r="E3202" s="29"/>
      <c r="F3202" s="23" t="s">
        <v>4196</v>
      </c>
      <c r="G3202" s="24" t="s">
        <v>1012</v>
      </c>
      <c r="H3202" s="25">
        <f t="shared" si="49"/>
        <v>0.1119</v>
      </c>
    </row>
    <row r="3203" spans="5:8" x14ac:dyDescent="0.25">
      <c r="E3203" s="29"/>
      <c r="F3203" s="23" t="s">
        <v>4197</v>
      </c>
      <c r="G3203" s="24" t="s">
        <v>1012</v>
      </c>
      <c r="H3203" s="25">
        <f t="shared" si="49"/>
        <v>0.1119</v>
      </c>
    </row>
    <row r="3204" spans="5:8" x14ac:dyDescent="0.25">
      <c r="E3204" s="29"/>
      <c r="F3204" s="23" t="s">
        <v>4198</v>
      </c>
      <c r="G3204" s="24" t="s">
        <v>1010</v>
      </c>
      <c r="H3204" s="25">
        <f t="shared" si="49"/>
        <v>0.1124</v>
      </c>
    </row>
    <row r="3205" spans="5:8" x14ac:dyDescent="0.25">
      <c r="E3205" s="29"/>
      <c r="F3205" s="23" t="s">
        <v>4199</v>
      </c>
      <c r="G3205" s="24" t="s">
        <v>1010</v>
      </c>
      <c r="H3205" s="25">
        <f t="shared" ref="H3205:H3268" si="50">VLOOKUP(G3205,$A$4:$B$28,2,FALSE)</f>
        <v>0.1124</v>
      </c>
    </row>
    <row r="3206" spans="5:8" x14ac:dyDescent="0.25">
      <c r="E3206" s="29"/>
      <c r="F3206" s="23" t="s">
        <v>4200</v>
      </c>
      <c r="G3206" s="24" t="s">
        <v>1012</v>
      </c>
      <c r="H3206" s="25">
        <f t="shared" si="50"/>
        <v>0.1119</v>
      </c>
    </row>
    <row r="3207" spans="5:8" x14ac:dyDescent="0.25">
      <c r="E3207" s="29"/>
      <c r="F3207" s="23" t="s">
        <v>4201</v>
      </c>
      <c r="G3207" s="24" t="s">
        <v>1087</v>
      </c>
      <c r="H3207" s="25">
        <f t="shared" si="50"/>
        <v>0.10765</v>
      </c>
    </row>
    <row r="3208" spans="5:8" x14ac:dyDescent="0.25">
      <c r="E3208" s="29"/>
      <c r="F3208" s="43" t="s">
        <v>4202</v>
      </c>
      <c r="G3208" s="24" t="s">
        <v>1010</v>
      </c>
      <c r="H3208" s="25">
        <f t="shared" si="50"/>
        <v>0.1124</v>
      </c>
    </row>
    <row r="3209" spans="5:8" x14ac:dyDescent="0.25">
      <c r="E3209" s="29"/>
      <c r="F3209" s="23" t="s">
        <v>4203</v>
      </c>
      <c r="G3209" s="24" t="s">
        <v>1012</v>
      </c>
      <c r="H3209" s="25">
        <f t="shared" si="50"/>
        <v>0.1119</v>
      </c>
    </row>
    <row r="3210" spans="5:8" x14ac:dyDescent="0.25">
      <c r="E3210" s="29"/>
      <c r="F3210" s="26" t="s">
        <v>4204</v>
      </c>
      <c r="G3210" s="24" t="s">
        <v>1010</v>
      </c>
      <c r="H3210" s="25">
        <f t="shared" si="50"/>
        <v>0.1124</v>
      </c>
    </row>
    <row r="3211" spans="5:8" x14ac:dyDescent="0.25">
      <c r="E3211" s="29"/>
      <c r="F3211" s="23" t="s">
        <v>4205</v>
      </c>
      <c r="G3211" s="24" t="s">
        <v>1010</v>
      </c>
      <c r="H3211" s="25">
        <f t="shared" si="50"/>
        <v>0.1124</v>
      </c>
    </row>
    <row r="3212" spans="5:8" x14ac:dyDescent="0.25">
      <c r="E3212" s="29"/>
      <c r="F3212" s="47" t="s">
        <v>4206</v>
      </c>
      <c r="G3212" s="24" t="s">
        <v>1010</v>
      </c>
      <c r="H3212" s="25">
        <f t="shared" si="50"/>
        <v>0.1124</v>
      </c>
    </row>
    <row r="3213" spans="5:8" x14ac:dyDescent="0.25">
      <c r="E3213" s="29"/>
      <c r="F3213" s="23" t="s">
        <v>4207</v>
      </c>
      <c r="G3213" s="24" t="s">
        <v>1012</v>
      </c>
      <c r="H3213" s="25">
        <f t="shared" si="50"/>
        <v>0.1119</v>
      </c>
    </row>
    <row r="3214" spans="5:8" x14ac:dyDescent="0.25">
      <c r="E3214" s="29"/>
      <c r="F3214" s="37" t="s">
        <v>4208</v>
      </c>
      <c r="G3214" s="24" t="s">
        <v>1012</v>
      </c>
      <c r="H3214" s="25">
        <f t="shared" si="50"/>
        <v>0.1119</v>
      </c>
    </row>
    <row r="3215" spans="5:8" x14ac:dyDescent="0.25">
      <c r="E3215" s="29"/>
      <c r="F3215" s="23" t="s">
        <v>4209</v>
      </c>
      <c r="G3215" s="24" t="s">
        <v>1010</v>
      </c>
      <c r="H3215" s="25">
        <f t="shared" si="50"/>
        <v>0.1124</v>
      </c>
    </row>
    <row r="3216" spans="5:8" x14ac:dyDescent="0.25">
      <c r="E3216" s="29"/>
      <c r="F3216" s="23" t="s">
        <v>4210</v>
      </c>
      <c r="G3216" s="24" t="s">
        <v>1012</v>
      </c>
      <c r="H3216" s="25">
        <f t="shared" si="50"/>
        <v>0.1119</v>
      </c>
    </row>
    <row r="3217" spans="5:8" x14ac:dyDescent="0.25">
      <c r="E3217" s="29"/>
      <c r="F3217" s="27" t="s">
        <v>4211</v>
      </c>
      <c r="G3217" s="24" t="s">
        <v>1010</v>
      </c>
      <c r="H3217" s="25">
        <f t="shared" si="50"/>
        <v>0.1124</v>
      </c>
    </row>
    <row r="3218" spans="5:8" x14ac:dyDescent="0.25">
      <c r="E3218" s="29"/>
      <c r="F3218" s="23" t="s">
        <v>4212</v>
      </c>
      <c r="G3218" s="24" t="s">
        <v>1010</v>
      </c>
      <c r="H3218" s="25">
        <f t="shared" si="50"/>
        <v>0.1124</v>
      </c>
    </row>
    <row r="3219" spans="5:8" x14ac:dyDescent="0.25">
      <c r="E3219" s="29"/>
      <c r="F3219" s="23" t="s">
        <v>4213</v>
      </c>
      <c r="G3219" s="24" t="s">
        <v>1010</v>
      </c>
      <c r="H3219" s="25">
        <f t="shared" si="50"/>
        <v>0.1124</v>
      </c>
    </row>
    <row r="3220" spans="5:8" x14ac:dyDescent="0.25">
      <c r="E3220" s="29"/>
      <c r="F3220" s="23" t="s">
        <v>4214</v>
      </c>
      <c r="G3220" s="24" t="s">
        <v>1010</v>
      </c>
      <c r="H3220" s="25">
        <f t="shared" si="50"/>
        <v>0.1124</v>
      </c>
    </row>
    <row r="3221" spans="5:8" x14ac:dyDescent="0.25">
      <c r="E3221" s="29"/>
      <c r="F3221" s="27" t="s">
        <v>4215</v>
      </c>
      <c r="G3221" s="24" t="s">
        <v>1010</v>
      </c>
      <c r="H3221" s="25">
        <f t="shared" si="50"/>
        <v>0.1124</v>
      </c>
    </row>
    <row r="3222" spans="5:8" x14ac:dyDescent="0.25">
      <c r="E3222" s="29"/>
      <c r="F3222" s="23" t="s">
        <v>4216</v>
      </c>
      <c r="G3222" s="24" t="s">
        <v>1012</v>
      </c>
      <c r="H3222" s="25">
        <f t="shared" si="50"/>
        <v>0.1119</v>
      </c>
    </row>
    <row r="3223" spans="5:8" x14ac:dyDescent="0.25">
      <c r="E3223" s="29"/>
      <c r="F3223" s="23" t="s">
        <v>4217</v>
      </c>
      <c r="G3223" s="24" t="s">
        <v>1012</v>
      </c>
      <c r="H3223" s="25">
        <f t="shared" si="50"/>
        <v>0.1119</v>
      </c>
    </row>
    <row r="3224" spans="5:8" x14ac:dyDescent="0.25">
      <c r="E3224" s="29"/>
      <c r="F3224" s="23" t="s">
        <v>4218</v>
      </c>
      <c r="G3224" s="24" t="s">
        <v>1010</v>
      </c>
      <c r="H3224" s="25">
        <f t="shared" si="50"/>
        <v>0.1124</v>
      </c>
    </row>
    <row r="3225" spans="5:8" x14ac:dyDescent="0.25">
      <c r="E3225" s="29"/>
      <c r="F3225" s="27" t="s">
        <v>4219</v>
      </c>
      <c r="G3225" s="24" t="s">
        <v>1012</v>
      </c>
      <c r="H3225" s="25">
        <f t="shared" si="50"/>
        <v>0.1119</v>
      </c>
    </row>
    <row r="3226" spans="5:8" x14ac:dyDescent="0.25">
      <c r="E3226" s="29"/>
      <c r="F3226" s="23" t="s">
        <v>4220</v>
      </c>
      <c r="G3226" s="24" t="s">
        <v>1012</v>
      </c>
      <c r="H3226" s="25">
        <f t="shared" si="50"/>
        <v>0.1119</v>
      </c>
    </row>
    <row r="3227" spans="5:8" x14ac:dyDescent="0.25">
      <c r="E3227" s="29"/>
      <c r="F3227" s="23" t="s">
        <v>4221</v>
      </c>
      <c r="G3227" s="24" t="s">
        <v>1012</v>
      </c>
      <c r="H3227" s="25">
        <f t="shared" si="50"/>
        <v>0.1119</v>
      </c>
    </row>
    <row r="3228" spans="5:8" x14ac:dyDescent="0.25">
      <c r="E3228" s="29"/>
      <c r="F3228" s="23" t="s">
        <v>4222</v>
      </c>
      <c r="G3228" s="24" t="s">
        <v>1012</v>
      </c>
      <c r="H3228" s="25">
        <f t="shared" si="50"/>
        <v>0.1119</v>
      </c>
    </row>
    <row r="3229" spans="5:8" x14ac:dyDescent="0.25">
      <c r="E3229" s="29"/>
      <c r="F3229" s="27" t="s">
        <v>4223</v>
      </c>
      <c r="G3229" s="24" t="s">
        <v>1012</v>
      </c>
      <c r="H3229" s="25">
        <f t="shared" si="50"/>
        <v>0.1119</v>
      </c>
    </row>
    <row r="3230" spans="5:8" x14ac:dyDescent="0.25">
      <c r="E3230" s="29"/>
      <c r="F3230" s="23" t="s">
        <v>4224</v>
      </c>
      <c r="G3230" s="24" t="s">
        <v>1012</v>
      </c>
      <c r="H3230" s="25">
        <f t="shared" si="50"/>
        <v>0.1119</v>
      </c>
    </row>
    <row r="3231" spans="5:8" x14ac:dyDescent="0.25">
      <c r="E3231" s="29"/>
      <c r="F3231" s="23" t="s">
        <v>4225</v>
      </c>
      <c r="G3231" s="24" t="s">
        <v>1012</v>
      </c>
      <c r="H3231" s="25">
        <f t="shared" si="50"/>
        <v>0.1119</v>
      </c>
    </row>
    <row r="3232" spans="5:8" x14ac:dyDescent="0.25">
      <c r="E3232" s="29"/>
      <c r="F3232" s="26" t="s">
        <v>4226</v>
      </c>
      <c r="G3232" s="24" t="s">
        <v>1012</v>
      </c>
      <c r="H3232" s="25">
        <f t="shared" si="50"/>
        <v>0.1119</v>
      </c>
    </row>
    <row r="3233" spans="5:8" x14ac:dyDescent="0.25">
      <c r="E3233" s="29"/>
      <c r="F3233" s="23" t="s">
        <v>4227</v>
      </c>
      <c r="G3233" s="24" t="s">
        <v>1012</v>
      </c>
      <c r="H3233" s="25">
        <f t="shared" si="50"/>
        <v>0.1119</v>
      </c>
    </row>
    <row r="3234" spans="5:8" x14ac:dyDescent="0.25">
      <c r="E3234" s="29"/>
      <c r="F3234" s="23" t="s">
        <v>4228</v>
      </c>
      <c r="G3234" s="24" t="s">
        <v>1012</v>
      </c>
      <c r="H3234" s="25">
        <f t="shared" si="50"/>
        <v>0.1119</v>
      </c>
    </row>
    <row r="3235" spans="5:8" x14ac:dyDescent="0.25">
      <c r="E3235" s="29"/>
      <c r="F3235" s="42" t="s">
        <v>4229</v>
      </c>
      <c r="G3235" s="24" t="s">
        <v>1012</v>
      </c>
      <c r="H3235" s="25">
        <f t="shared" si="50"/>
        <v>0.1119</v>
      </c>
    </row>
    <row r="3236" spans="5:8" x14ac:dyDescent="0.25">
      <c r="E3236" s="29"/>
      <c r="F3236" s="23" t="s">
        <v>4230</v>
      </c>
      <c r="G3236" s="24" t="s">
        <v>1012</v>
      </c>
      <c r="H3236" s="25">
        <f t="shared" si="50"/>
        <v>0.1119</v>
      </c>
    </row>
    <row r="3237" spans="5:8" x14ac:dyDescent="0.25">
      <c r="E3237" s="29"/>
      <c r="F3237" s="23" t="s">
        <v>4231</v>
      </c>
      <c r="G3237" s="24" t="s">
        <v>1012</v>
      </c>
      <c r="H3237" s="25">
        <f t="shared" si="50"/>
        <v>0.1119</v>
      </c>
    </row>
    <row r="3238" spans="5:8" x14ac:dyDescent="0.25">
      <c r="E3238" s="29"/>
      <c r="F3238" s="23" t="s">
        <v>4232</v>
      </c>
      <c r="G3238" s="24" t="s">
        <v>1012</v>
      </c>
      <c r="H3238" s="25">
        <f t="shared" si="50"/>
        <v>0.1119</v>
      </c>
    </row>
    <row r="3239" spans="5:8" x14ac:dyDescent="0.25">
      <c r="E3239" s="29"/>
      <c r="F3239" s="23" t="s">
        <v>4233</v>
      </c>
      <c r="G3239" s="24" t="s">
        <v>1012</v>
      </c>
      <c r="H3239" s="25">
        <f t="shared" si="50"/>
        <v>0.1119</v>
      </c>
    </row>
    <row r="3240" spans="5:8" x14ac:dyDescent="0.25">
      <c r="E3240" s="29"/>
      <c r="F3240" s="23" t="s">
        <v>4234</v>
      </c>
      <c r="G3240" s="24" t="s">
        <v>1012</v>
      </c>
      <c r="H3240" s="25">
        <f t="shared" si="50"/>
        <v>0.1119</v>
      </c>
    </row>
    <row r="3241" spans="5:8" x14ac:dyDescent="0.25">
      <c r="E3241" s="29"/>
      <c r="F3241" s="27" t="s">
        <v>4235</v>
      </c>
      <c r="G3241" s="24" t="s">
        <v>1012</v>
      </c>
      <c r="H3241" s="25">
        <f t="shared" si="50"/>
        <v>0.1119</v>
      </c>
    </row>
    <row r="3242" spans="5:8" x14ac:dyDescent="0.25">
      <c r="E3242" s="29"/>
      <c r="F3242" s="23" t="s">
        <v>4236</v>
      </c>
      <c r="G3242" s="24" t="s">
        <v>1012</v>
      </c>
      <c r="H3242" s="25">
        <f t="shared" si="50"/>
        <v>0.1119</v>
      </c>
    </row>
    <row r="3243" spans="5:8" x14ac:dyDescent="0.25">
      <c r="E3243" s="29"/>
      <c r="F3243" s="23" t="s">
        <v>4237</v>
      </c>
      <c r="G3243" s="24" t="s">
        <v>1012</v>
      </c>
      <c r="H3243" s="25">
        <f t="shared" si="50"/>
        <v>0.1119</v>
      </c>
    </row>
    <row r="3244" spans="5:8" x14ac:dyDescent="0.25">
      <c r="E3244" s="29"/>
      <c r="F3244" s="23" t="s">
        <v>4238</v>
      </c>
      <c r="G3244" s="24" t="s">
        <v>1012</v>
      </c>
      <c r="H3244" s="25">
        <f t="shared" si="50"/>
        <v>0.1119</v>
      </c>
    </row>
    <row r="3245" spans="5:8" x14ac:dyDescent="0.25">
      <c r="E3245" s="29"/>
      <c r="F3245" s="23" t="s">
        <v>4239</v>
      </c>
      <c r="G3245" s="24" t="s">
        <v>976</v>
      </c>
      <c r="H3245" s="25">
        <f t="shared" si="50"/>
        <v>8.4599999999999995E-2</v>
      </c>
    </row>
    <row r="3246" spans="5:8" x14ac:dyDescent="0.25">
      <c r="E3246" s="29"/>
      <c r="F3246" s="23" t="s">
        <v>4240</v>
      </c>
      <c r="G3246" s="24" t="s">
        <v>1010</v>
      </c>
      <c r="H3246" s="25">
        <f t="shared" si="50"/>
        <v>0.1124</v>
      </c>
    </row>
    <row r="3247" spans="5:8" x14ac:dyDescent="0.25">
      <c r="E3247" s="29"/>
      <c r="F3247" s="23" t="s">
        <v>4241</v>
      </c>
      <c r="G3247" s="24" t="s">
        <v>1012</v>
      </c>
      <c r="H3247" s="25">
        <f t="shared" si="50"/>
        <v>0.1119</v>
      </c>
    </row>
    <row r="3248" spans="5:8" x14ac:dyDescent="0.25">
      <c r="E3248" s="29"/>
      <c r="F3248" s="33" t="s">
        <v>4242</v>
      </c>
      <c r="G3248" s="24" t="s">
        <v>1012</v>
      </c>
      <c r="H3248" s="25">
        <f t="shared" si="50"/>
        <v>0.1119</v>
      </c>
    </row>
    <row r="3249" spans="5:8" x14ac:dyDescent="0.25">
      <c r="E3249" s="29"/>
      <c r="F3249" s="42" t="s">
        <v>4243</v>
      </c>
      <c r="G3249" s="24" t="s">
        <v>1012</v>
      </c>
      <c r="H3249" s="25">
        <f t="shared" si="50"/>
        <v>0.1119</v>
      </c>
    </row>
    <row r="3250" spans="5:8" x14ac:dyDescent="0.25">
      <c r="E3250" s="29"/>
      <c r="F3250" s="27" t="s">
        <v>4244</v>
      </c>
      <c r="G3250" s="24" t="s">
        <v>1010</v>
      </c>
      <c r="H3250" s="25">
        <f t="shared" si="50"/>
        <v>0.1124</v>
      </c>
    </row>
    <row r="3251" spans="5:8" x14ac:dyDescent="0.25">
      <c r="E3251" s="29"/>
      <c r="F3251" s="23" t="s">
        <v>4245</v>
      </c>
      <c r="G3251" s="24" t="s">
        <v>988</v>
      </c>
      <c r="H3251" s="25">
        <f t="shared" si="50"/>
        <v>0.1128</v>
      </c>
    </row>
    <row r="3252" spans="5:8" x14ac:dyDescent="0.25">
      <c r="E3252" s="29"/>
      <c r="F3252" s="23" t="s">
        <v>4246</v>
      </c>
      <c r="G3252" s="24" t="s">
        <v>1012</v>
      </c>
      <c r="H3252" s="25">
        <f t="shared" si="50"/>
        <v>0.1119</v>
      </c>
    </row>
    <row r="3253" spans="5:8" x14ac:dyDescent="0.25">
      <c r="E3253" s="29"/>
      <c r="F3253" s="23" t="s">
        <v>4247</v>
      </c>
      <c r="G3253" s="24" t="s">
        <v>1012</v>
      </c>
      <c r="H3253" s="25">
        <f t="shared" si="50"/>
        <v>0.1119</v>
      </c>
    </row>
    <row r="3254" spans="5:8" x14ac:dyDescent="0.25">
      <c r="E3254" s="29"/>
      <c r="F3254" s="23" t="s">
        <v>4248</v>
      </c>
      <c r="G3254" s="24" t="s">
        <v>1012</v>
      </c>
      <c r="H3254" s="25">
        <f t="shared" si="50"/>
        <v>0.1119</v>
      </c>
    </row>
    <row r="3255" spans="5:8" x14ac:dyDescent="0.25">
      <c r="E3255" s="29"/>
      <c r="F3255" s="23" t="s">
        <v>4249</v>
      </c>
      <c r="G3255" s="24" t="s">
        <v>1012</v>
      </c>
      <c r="H3255" s="25">
        <f t="shared" si="50"/>
        <v>0.1119</v>
      </c>
    </row>
    <row r="3256" spans="5:8" x14ac:dyDescent="0.25">
      <c r="E3256" s="29"/>
      <c r="F3256" s="27" t="s">
        <v>4250</v>
      </c>
      <c r="G3256" s="24" t="s">
        <v>988</v>
      </c>
      <c r="H3256" s="25">
        <f t="shared" si="50"/>
        <v>0.1128</v>
      </c>
    </row>
    <row r="3257" spans="5:8" x14ac:dyDescent="0.25">
      <c r="E3257" s="29"/>
      <c r="F3257" s="23" t="s">
        <v>4251</v>
      </c>
      <c r="G3257" s="24" t="s">
        <v>1012</v>
      </c>
      <c r="H3257" s="25">
        <f t="shared" si="50"/>
        <v>0.1119</v>
      </c>
    </row>
    <row r="3258" spans="5:8" x14ac:dyDescent="0.25">
      <c r="E3258" s="29"/>
      <c r="F3258" s="23" t="s">
        <v>4252</v>
      </c>
      <c r="G3258" s="24" t="s">
        <v>1012</v>
      </c>
      <c r="H3258" s="25">
        <f t="shared" si="50"/>
        <v>0.1119</v>
      </c>
    </row>
    <row r="3259" spans="5:8" x14ac:dyDescent="0.25">
      <c r="E3259" s="29"/>
      <c r="F3259" s="23" t="s">
        <v>4253</v>
      </c>
      <c r="G3259" s="24" t="s">
        <v>1012</v>
      </c>
      <c r="H3259" s="25">
        <f t="shared" si="50"/>
        <v>0.1119</v>
      </c>
    </row>
    <row r="3260" spans="5:8" x14ac:dyDescent="0.25">
      <c r="E3260" s="29"/>
      <c r="F3260" s="42" t="s">
        <v>4254</v>
      </c>
      <c r="G3260" s="24" t="s">
        <v>1012</v>
      </c>
      <c r="H3260" s="25">
        <f t="shared" si="50"/>
        <v>0.1119</v>
      </c>
    </row>
    <row r="3261" spans="5:8" x14ac:dyDescent="0.25">
      <c r="E3261" s="29"/>
      <c r="F3261" s="26" t="s">
        <v>4255</v>
      </c>
      <c r="G3261" s="24" t="s">
        <v>1012</v>
      </c>
      <c r="H3261" s="25">
        <f t="shared" si="50"/>
        <v>0.1119</v>
      </c>
    </row>
    <row r="3262" spans="5:8" x14ac:dyDescent="0.25">
      <c r="E3262" s="29"/>
      <c r="F3262" s="27" t="s">
        <v>4256</v>
      </c>
      <c r="G3262" s="24" t="s">
        <v>1012</v>
      </c>
      <c r="H3262" s="25">
        <f t="shared" si="50"/>
        <v>0.1119</v>
      </c>
    </row>
    <row r="3263" spans="5:8" x14ac:dyDescent="0.25">
      <c r="E3263" s="29"/>
      <c r="F3263" s="27" t="s">
        <v>4257</v>
      </c>
      <c r="G3263" s="24" t="s">
        <v>1012</v>
      </c>
      <c r="H3263" s="25">
        <f t="shared" si="50"/>
        <v>0.1119</v>
      </c>
    </row>
    <row r="3264" spans="5:8" x14ac:dyDescent="0.25">
      <c r="E3264" s="29"/>
      <c r="F3264" s="26" t="s">
        <v>4258</v>
      </c>
      <c r="G3264" s="24" t="s">
        <v>1012</v>
      </c>
      <c r="H3264" s="25">
        <f t="shared" si="50"/>
        <v>0.1119</v>
      </c>
    </row>
    <row r="3265" spans="5:8" x14ac:dyDescent="0.25">
      <c r="E3265" s="29"/>
      <c r="F3265" s="23" t="s">
        <v>4259</v>
      </c>
      <c r="G3265" s="24" t="s">
        <v>1012</v>
      </c>
      <c r="H3265" s="25">
        <f t="shared" si="50"/>
        <v>0.1119</v>
      </c>
    </row>
    <row r="3266" spans="5:8" x14ac:dyDescent="0.25">
      <c r="E3266" s="29"/>
      <c r="F3266" s="27" t="s">
        <v>4260</v>
      </c>
      <c r="G3266" s="24" t="s">
        <v>1012</v>
      </c>
      <c r="H3266" s="25">
        <f t="shared" si="50"/>
        <v>0.1119</v>
      </c>
    </row>
    <row r="3267" spans="5:8" x14ac:dyDescent="0.25">
      <c r="E3267" s="29"/>
      <c r="F3267" s="23" t="s">
        <v>4261</v>
      </c>
      <c r="G3267" s="24" t="s">
        <v>1012</v>
      </c>
      <c r="H3267" s="25">
        <f t="shared" si="50"/>
        <v>0.1119</v>
      </c>
    </row>
    <row r="3268" spans="5:8" x14ac:dyDescent="0.25">
      <c r="E3268" s="29"/>
      <c r="F3268" s="26" t="s">
        <v>4262</v>
      </c>
      <c r="G3268" s="24" t="s">
        <v>976</v>
      </c>
      <c r="H3268" s="25">
        <f t="shared" si="50"/>
        <v>8.4599999999999995E-2</v>
      </c>
    </row>
    <row r="3269" spans="5:8" x14ac:dyDescent="0.25">
      <c r="E3269" s="29"/>
      <c r="F3269" s="35" t="s">
        <v>4263</v>
      </c>
      <c r="G3269" s="24" t="s">
        <v>976</v>
      </c>
      <c r="H3269" s="25">
        <f t="shared" ref="H3269:H3332" si="51">VLOOKUP(G3269,$A$4:$B$28,2,FALSE)</f>
        <v>8.4599999999999995E-2</v>
      </c>
    </row>
    <row r="3270" spans="5:8" x14ac:dyDescent="0.25">
      <c r="E3270" s="29"/>
      <c r="F3270" s="26" t="s">
        <v>4264</v>
      </c>
      <c r="G3270" s="24" t="s">
        <v>1012</v>
      </c>
      <c r="H3270" s="25">
        <f t="shared" si="51"/>
        <v>0.1119</v>
      </c>
    </row>
    <row r="3271" spans="5:8" x14ac:dyDescent="0.25">
      <c r="E3271" s="29"/>
      <c r="F3271" s="40" t="s">
        <v>4265</v>
      </c>
      <c r="G3271" s="24" t="s">
        <v>1010</v>
      </c>
      <c r="H3271" s="25">
        <f t="shared" si="51"/>
        <v>0.1124</v>
      </c>
    </row>
    <row r="3272" spans="5:8" x14ac:dyDescent="0.25">
      <c r="E3272" s="29"/>
      <c r="F3272" s="23" t="s">
        <v>4266</v>
      </c>
      <c r="G3272" s="24" t="s">
        <v>1010</v>
      </c>
      <c r="H3272" s="25">
        <f t="shared" si="51"/>
        <v>0.1124</v>
      </c>
    </row>
    <row r="3273" spans="5:8" x14ac:dyDescent="0.25">
      <c r="E3273" s="29"/>
      <c r="F3273" s="23" t="s">
        <v>4267</v>
      </c>
      <c r="G3273" s="24" t="s">
        <v>1012</v>
      </c>
      <c r="H3273" s="25">
        <f t="shared" si="51"/>
        <v>0.1119</v>
      </c>
    </row>
    <row r="3274" spans="5:8" x14ac:dyDescent="0.25">
      <c r="E3274" s="29"/>
      <c r="F3274" s="27" t="s">
        <v>4268</v>
      </c>
      <c r="G3274" s="24" t="s">
        <v>1012</v>
      </c>
      <c r="H3274" s="25">
        <f t="shared" si="51"/>
        <v>0.1119</v>
      </c>
    </row>
    <row r="3275" spans="5:8" x14ac:dyDescent="0.25">
      <c r="E3275" s="29"/>
      <c r="F3275" s="26" t="s">
        <v>4269</v>
      </c>
      <c r="G3275" s="24" t="s">
        <v>1012</v>
      </c>
      <c r="H3275" s="25">
        <f t="shared" si="51"/>
        <v>0.1119</v>
      </c>
    </row>
    <row r="3276" spans="5:8" x14ac:dyDescent="0.25">
      <c r="E3276" s="29"/>
      <c r="F3276" s="27" t="s">
        <v>4270</v>
      </c>
      <c r="G3276" s="24" t="s">
        <v>1012</v>
      </c>
      <c r="H3276" s="25">
        <f t="shared" si="51"/>
        <v>0.1119</v>
      </c>
    </row>
    <row r="3277" spans="5:8" x14ac:dyDescent="0.25">
      <c r="E3277" s="29"/>
      <c r="F3277" s="35" t="s">
        <v>4271</v>
      </c>
      <c r="G3277" s="24" t="s">
        <v>1012</v>
      </c>
      <c r="H3277" s="25">
        <f t="shared" si="51"/>
        <v>0.1119</v>
      </c>
    </row>
    <row r="3278" spans="5:8" x14ac:dyDescent="0.25">
      <c r="E3278" s="29"/>
      <c r="F3278" s="23" t="s">
        <v>4272</v>
      </c>
      <c r="G3278" s="24" t="s">
        <v>1012</v>
      </c>
      <c r="H3278" s="25">
        <f t="shared" si="51"/>
        <v>0.1119</v>
      </c>
    </row>
    <row r="3279" spans="5:8" x14ac:dyDescent="0.25">
      <c r="E3279" s="29"/>
      <c r="F3279" s="23" t="s">
        <v>4273</v>
      </c>
      <c r="G3279" s="24" t="s">
        <v>1012</v>
      </c>
      <c r="H3279" s="25">
        <f t="shared" si="51"/>
        <v>0.1119</v>
      </c>
    </row>
    <row r="3280" spans="5:8" x14ac:dyDescent="0.25">
      <c r="E3280" s="29"/>
      <c r="F3280" s="23" t="s">
        <v>4274</v>
      </c>
      <c r="G3280" s="24" t="s">
        <v>1012</v>
      </c>
      <c r="H3280" s="25">
        <f t="shared" si="51"/>
        <v>0.1119</v>
      </c>
    </row>
    <row r="3281" spans="5:8" x14ac:dyDescent="0.25">
      <c r="E3281" s="29"/>
      <c r="F3281" s="26" t="s">
        <v>4275</v>
      </c>
      <c r="G3281" s="24" t="s">
        <v>1010</v>
      </c>
      <c r="H3281" s="25">
        <f t="shared" si="51"/>
        <v>0.1124</v>
      </c>
    </row>
    <row r="3282" spans="5:8" x14ac:dyDescent="0.25">
      <c r="E3282" s="29"/>
      <c r="F3282" s="42" t="s">
        <v>4276</v>
      </c>
      <c r="G3282" s="24" t="s">
        <v>1012</v>
      </c>
      <c r="H3282" s="25">
        <f t="shared" si="51"/>
        <v>0.1119</v>
      </c>
    </row>
    <row r="3283" spans="5:8" x14ac:dyDescent="0.25">
      <c r="E3283" s="29"/>
      <c r="F3283" s="23" t="s">
        <v>4277</v>
      </c>
      <c r="G3283" s="24" t="s">
        <v>1010</v>
      </c>
      <c r="H3283" s="25">
        <f t="shared" si="51"/>
        <v>0.1124</v>
      </c>
    </row>
    <row r="3284" spans="5:8" x14ac:dyDescent="0.25">
      <c r="E3284" s="29"/>
      <c r="F3284" s="23" t="s">
        <v>4278</v>
      </c>
      <c r="G3284" s="24" t="s">
        <v>1012</v>
      </c>
      <c r="H3284" s="25">
        <f t="shared" si="51"/>
        <v>0.1119</v>
      </c>
    </row>
    <row r="3285" spans="5:8" x14ac:dyDescent="0.25">
      <c r="E3285" s="29"/>
      <c r="F3285" s="23" t="s">
        <v>4279</v>
      </c>
      <c r="G3285" s="24" t="s">
        <v>1012</v>
      </c>
      <c r="H3285" s="25">
        <f t="shared" si="51"/>
        <v>0.1119</v>
      </c>
    </row>
    <row r="3286" spans="5:8" x14ac:dyDescent="0.25">
      <c r="E3286" s="29"/>
      <c r="F3286" s="23" t="s">
        <v>4280</v>
      </c>
      <c r="G3286" s="24" t="s">
        <v>1012</v>
      </c>
      <c r="H3286" s="25">
        <f t="shared" si="51"/>
        <v>0.1119</v>
      </c>
    </row>
    <row r="3287" spans="5:8" x14ac:dyDescent="0.25">
      <c r="E3287" s="29"/>
      <c r="F3287" s="27" t="s">
        <v>4281</v>
      </c>
      <c r="G3287" s="24" t="s">
        <v>988</v>
      </c>
      <c r="H3287" s="25">
        <f t="shared" si="51"/>
        <v>0.1128</v>
      </c>
    </row>
    <row r="3288" spans="5:8" x14ac:dyDescent="0.25">
      <c r="E3288" s="29"/>
      <c r="F3288" s="23" t="s">
        <v>4282</v>
      </c>
      <c r="G3288" s="24" t="s">
        <v>1087</v>
      </c>
      <c r="H3288" s="25">
        <f t="shared" si="51"/>
        <v>0.10765</v>
      </c>
    </row>
    <row r="3289" spans="5:8" x14ac:dyDescent="0.25">
      <c r="E3289" s="29"/>
      <c r="F3289" s="40" t="s">
        <v>4283</v>
      </c>
      <c r="G3289" s="24" t="s">
        <v>1012</v>
      </c>
      <c r="H3289" s="25">
        <f t="shared" si="51"/>
        <v>0.1119</v>
      </c>
    </row>
    <row r="3290" spans="5:8" x14ac:dyDescent="0.25">
      <c r="E3290" s="29"/>
      <c r="F3290" s="27" t="s">
        <v>4284</v>
      </c>
      <c r="G3290" s="24" t="s">
        <v>1012</v>
      </c>
      <c r="H3290" s="25">
        <f t="shared" si="51"/>
        <v>0.1119</v>
      </c>
    </row>
    <row r="3291" spans="5:8" x14ac:dyDescent="0.25">
      <c r="E3291" s="29"/>
      <c r="F3291" s="23" t="s">
        <v>4285</v>
      </c>
      <c r="G3291" s="24" t="s">
        <v>1257</v>
      </c>
      <c r="H3291" s="25">
        <f t="shared" si="51"/>
        <v>0.1119</v>
      </c>
    </row>
    <row r="3292" spans="5:8" x14ac:dyDescent="0.25">
      <c r="E3292" s="29"/>
      <c r="F3292" s="23" t="s">
        <v>4286</v>
      </c>
      <c r="G3292" s="24" t="s">
        <v>1087</v>
      </c>
      <c r="H3292" s="25">
        <f t="shared" si="51"/>
        <v>0.10765</v>
      </c>
    </row>
    <row r="3293" spans="5:8" x14ac:dyDescent="0.25">
      <c r="E3293" s="29"/>
      <c r="F3293" s="23" t="s">
        <v>4287</v>
      </c>
      <c r="G3293" s="24" t="s">
        <v>1225</v>
      </c>
      <c r="H3293" s="25">
        <f t="shared" si="51"/>
        <v>0.1032</v>
      </c>
    </row>
    <row r="3294" spans="5:8" x14ac:dyDescent="0.25">
      <c r="E3294" s="29"/>
      <c r="F3294" s="23" t="s">
        <v>4288</v>
      </c>
      <c r="G3294" s="24" t="s">
        <v>1225</v>
      </c>
      <c r="H3294" s="25">
        <f t="shared" si="51"/>
        <v>0.1032</v>
      </c>
    </row>
    <row r="3295" spans="5:8" x14ac:dyDescent="0.25">
      <c r="E3295" s="29"/>
      <c r="F3295" s="23" t="s">
        <v>4289</v>
      </c>
      <c r="G3295" s="24" t="s">
        <v>1012</v>
      </c>
      <c r="H3295" s="25">
        <f t="shared" si="51"/>
        <v>0.1119</v>
      </c>
    </row>
    <row r="3296" spans="5:8" x14ac:dyDescent="0.25">
      <c r="E3296" s="29"/>
      <c r="F3296" s="38" t="s">
        <v>4290</v>
      </c>
      <c r="G3296" s="24" t="s">
        <v>1012</v>
      </c>
      <c r="H3296" s="25">
        <f t="shared" si="51"/>
        <v>0.1119</v>
      </c>
    </row>
    <row r="3297" spans="5:8" x14ac:dyDescent="0.25">
      <c r="E3297" s="29"/>
      <c r="F3297" s="23" t="s">
        <v>4291</v>
      </c>
      <c r="G3297" s="24" t="s">
        <v>1012</v>
      </c>
      <c r="H3297" s="25">
        <f t="shared" si="51"/>
        <v>0.1119</v>
      </c>
    </row>
    <row r="3298" spans="5:8" x14ac:dyDescent="0.25">
      <c r="E3298" s="29"/>
      <c r="F3298" s="27" t="s">
        <v>4292</v>
      </c>
      <c r="G3298" s="24" t="s">
        <v>1012</v>
      </c>
      <c r="H3298" s="25">
        <f t="shared" si="51"/>
        <v>0.1119</v>
      </c>
    </row>
    <row r="3299" spans="5:8" x14ac:dyDescent="0.25">
      <c r="E3299" s="29"/>
      <c r="F3299" s="40" t="s">
        <v>4293</v>
      </c>
      <c r="G3299" s="24" t="s">
        <v>1012</v>
      </c>
      <c r="H3299" s="25">
        <f t="shared" si="51"/>
        <v>0.1119</v>
      </c>
    </row>
    <row r="3300" spans="5:8" x14ac:dyDescent="0.25">
      <c r="E3300" s="29"/>
      <c r="F3300" s="40" t="s">
        <v>4294</v>
      </c>
      <c r="G3300" s="24" t="s">
        <v>1012</v>
      </c>
      <c r="H3300" s="25">
        <f t="shared" si="51"/>
        <v>0.1119</v>
      </c>
    </row>
    <row r="3301" spans="5:8" x14ac:dyDescent="0.25">
      <c r="E3301" s="29"/>
      <c r="F3301" s="27" t="s">
        <v>4295</v>
      </c>
      <c r="G3301" s="24" t="s">
        <v>1012</v>
      </c>
      <c r="H3301" s="25">
        <f t="shared" si="51"/>
        <v>0.1119</v>
      </c>
    </row>
    <row r="3302" spans="5:8" x14ac:dyDescent="0.25">
      <c r="E3302" s="29"/>
      <c r="F3302" s="35" t="s">
        <v>4296</v>
      </c>
      <c r="G3302" s="24" t="s">
        <v>978</v>
      </c>
      <c r="H3302" s="25">
        <f t="shared" si="51"/>
        <v>8.4599999999999995E-2</v>
      </c>
    </row>
    <row r="3303" spans="5:8" x14ac:dyDescent="0.25">
      <c r="E3303" s="29"/>
      <c r="F3303" s="27" t="s">
        <v>4297</v>
      </c>
      <c r="G3303" s="24" t="s">
        <v>978</v>
      </c>
      <c r="H3303" s="25">
        <f t="shared" si="51"/>
        <v>8.4599999999999995E-2</v>
      </c>
    </row>
    <row r="3304" spans="5:8" x14ac:dyDescent="0.25">
      <c r="E3304" s="29"/>
      <c r="F3304" s="35" t="s">
        <v>4298</v>
      </c>
      <c r="G3304" s="24" t="s">
        <v>1012</v>
      </c>
      <c r="H3304" s="25">
        <f t="shared" si="51"/>
        <v>0.1119</v>
      </c>
    </row>
    <row r="3305" spans="5:8" x14ac:dyDescent="0.25">
      <c r="E3305" s="29"/>
      <c r="F3305" s="35" t="s">
        <v>4299</v>
      </c>
      <c r="G3305" s="24" t="s">
        <v>1012</v>
      </c>
      <c r="H3305" s="25">
        <f t="shared" si="51"/>
        <v>0.1119</v>
      </c>
    </row>
    <row r="3306" spans="5:8" x14ac:dyDescent="0.25">
      <c r="E3306" s="29"/>
      <c r="F3306" s="27" t="s">
        <v>4300</v>
      </c>
      <c r="G3306" s="24" t="s">
        <v>1012</v>
      </c>
      <c r="H3306" s="25">
        <f t="shared" si="51"/>
        <v>0.1119</v>
      </c>
    </row>
    <row r="3307" spans="5:8" x14ac:dyDescent="0.25">
      <c r="E3307" s="29"/>
      <c r="F3307" s="26" t="s">
        <v>4301</v>
      </c>
      <c r="G3307" s="24" t="s">
        <v>1012</v>
      </c>
      <c r="H3307" s="25">
        <f t="shared" si="51"/>
        <v>0.1119</v>
      </c>
    </row>
    <row r="3308" spans="5:8" x14ac:dyDescent="0.25">
      <c r="E3308" s="29"/>
      <c r="F3308" s="23" t="s">
        <v>4302</v>
      </c>
      <c r="G3308" s="24" t="s">
        <v>1012</v>
      </c>
      <c r="H3308" s="25">
        <f t="shared" si="51"/>
        <v>0.1119</v>
      </c>
    </row>
    <row r="3309" spans="5:8" x14ac:dyDescent="0.25">
      <c r="E3309" s="29"/>
      <c r="F3309" s="23" t="s">
        <v>4303</v>
      </c>
      <c r="G3309" s="24" t="s">
        <v>1012</v>
      </c>
      <c r="H3309" s="25">
        <f t="shared" si="51"/>
        <v>0.1119</v>
      </c>
    </row>
    <row r="3310" spans="5:8" x14ac:dyDescent="0.25">
      <c r="E3310" s="29"/>
      <c r="F3310" s="38" t="s">
        <v>4304</v>
      </c>
      <c r="G3310" s="24" t="s">
        <v>1012</v>
      </c>
      <c r="H3310" s="25">
        <f t="shared" si="51"/>
        <v>0.1119</v>
      </c>
    </row>
    <row r="3311" spans="5:8" x14ac:dyDescent="0.25">
      <c r="E3311" s="29"/>
      <c r="F3311" s="23" t="s">
        <v>4305</v>
      </c>
      <c r="G3311" s="24" t="s">
        <v>1012</v>
      </c>
      <c r="H3311" s="25">
        <f t="shared" si="51"/>
        <v>0.1119</v>
      </c>
    </row>
    <row r="3312" spans="5:8" x14ac:dyDescent="0.25">
      <c r="E3312" s="29"/>
      <c r="F3312" s="38" t="s">
        <v>4306</v>
      </c>
      <c r="G3312" s="24" t="s">
        <v>1012</v>
      </c>
      <c r="H3312" s="25">
        <f t="shared" si="51"/>
        <v>0.1119</v>
      </c>
    </row>
    <row r="3313" spans="5:8" x14ac:dyDescent="0.25">
      <c r="E3313" s="29"/>
      <c r="F3313" s="23" t="s">
        <v>4307</v>
      </c>
      <c r="G3313" s="24" t="s">
        <v>1012</v>
      </c>
      <c r="H3313" s="25">
        <f t="shared" si="51"/>
        <v>0.1119</v>
      </c>
    </row>
    <row r="3314" spans="5:8" x14ac:dyDescent="0.25">
      <c r="E3314" s="29"/>
      <c r="F3314" s="23" t="s">
        <v>4308</v>
      </c>
      <c r="G3314" s="24" t="s">
        <v>1012</v>
      </c>
      <c r="H3314" s="25">
        <f t="shared" si="51"/>
        <v>0.1119</v>
      </c>
    </row>
    <row r="3315" spans="5:8" x14ac:dyDescent="0.25">
      <c r="E3315" s="29"/>
      <c r="F3315" s="23" t="s">
        <v>4309</v>
      </c>
      <c r="G3315" s="24" t="s">
        <v>1012</v>
      </c>
      <c r="H3315" s="25">
        <f t="shared" si="51"/>
        <v>0.1119</v>
      </c>
    </row>
    <row r="3316" spans="5:8" x14ac:dyDescent="0.25">
      <c r="E3316" s="29"/>
      <c r="F3316" s="23" t="s">
        <v>4310</v>
      </c>
      <c r="G3316" s="24" t="s">
        <v>1012</v>
      </c>
      <c r="H3316" s="25">
        <f t="shared" si="51"/>
        <v>0.1119</v>
      </c>
    </row>
    <row r="3317" spans="5:8" x14ac:dyDescent="0.25">
      <c r="E3317" s="29"/>
      <c r="F3317" s="23" t="s">
        <v>4311</v>
      </c>
      <c r="G3317" s="24" t="s">
        <v>1012</v>
      </c>
      <c r="H3317" s="25">
        <f t="shared" si="51"/>
        <v>0.1119</v>
      </c>
    </row>
    <row r="3318" spans="5:8" x14ac:dyDescent="0.25">
      <c r="E3318" s="29"/>
      <c r="F3318" s="23" t="s">
        <v>4312</v>
      </c>
      <c r="G3318" s="24" t="s">
        <v>1012</v>
      </c>
      <c r="H3318" s="25">
        <f t="shared" si="51"/>
        <v>0.1119</v>
      </c>
    </row>
    <row r="3319" spans="5:8" x14ac:dyDescent="0.25">
      <c r="E3319" s="29"/>
      <c r="F3319" s="23" t="s">
        <v>4313</v>
      </c>
      <c r="G3319" s="24" t="s">
        <v>1010</v>
      </c>
      <c r="H3319" s="25">
        <f t="shared" si="51"/>
        <v>0.1124</v>
      </c>
    </row>
    <row r="3320" spans="5:8" x14ac:dyDescent="0.25">
      <c r="E3320" s="29"/>
      <c r="F3320" s="27" t="s">
        <v>4314</v>
      </c>
      <c r="G3320" s="24" t="s">
        <v>1012</v>
      </c>
      <c r="H3320" s="25">
        <f t="shared" si="51"/>
        <v>0.1119</v>
      </c>
    </row>
    <row r="3321" spans="5:8" x14ac:dyDescent="0.25">
      <c r="E3321" s="29"/>
      <c r="F3321" s="23" t="s">
        <v>4315</v>
      </c>
      <c r="G3321" s="24" t="s">
        <v>1012</v>
      </c>
      <c r="H3321" s="25">
        <f t="shared" si="51"/>
        <v>0.1119</v>
      </c>
    </row>
    <row r="3322" spans="5:8" x14ac:dyDescent="0.25">
      <c r="E3322" s="29"/>
      <c r="F3322" s="39" t="s">
        <v>4316</v>
      </c>
      <c r="G3322" s="24" t="s">
        <v>1010</v>
      </c>
      <c r="H3322" s="25">
        <f t="shared" si="51"/>
        <v>0.1124</v>
      </c>
    </row>
    <row r="3323" spans="5:8" x14ac:dyDescent="0.25">
      <c r="E3323" s="29"/>
      <c r="F3323" s="23" t="s">
        <v>4317</v>
      </c>
      <c r="G3323" s="24" t="s">
        <v>1012</v>
      </c>
      <c r="H3323" s="25">
        <f t="shared" si="51"/>
        <v>0.1119</v>
      </c>
    </row>
    <row r="3324" spans="5:8" x14ac:dyDescent="0.25">
      <c r="E3324" s="29"/>
      <c r="F3324" s="26" t="s">
        <v>4318</v>
      </c>
      <c r="G3324" s="24" t="s">
        <v>1012</v>
      </c>
      <c r="H3324" s="25">
        <f t="shared" si="51"/>
        <v>0.1119</v>
      </c>
    </row>
    <row r="3325" spans="5:8" x14ac:dyDescent="0.25">
      <c r="E3325" s="29"/>
      <c r="F3325" s="26" t="s">
        <v>4319</v>
      </c>
      <c r="G3325" s="24" t="s">
        <v>1010</v>
      </c>
      <c r="H3325" s="25">
        <f t="shared" si="51"/>
        <v>0.1124</v>
      </c>
    </row>
    <row r="3326" spans="5:8" x14ac:dyDescent="0.25">
      <c r="E3326" s="29"/>
      <c r="F3326" s="26" t="s">
        <v>4320</v>
      </c>
      <c r="G3326" s="24" t="s">
        <v>1012</v>
      </c>
      <c r="H3326" s="25">
        <f t="shared" si="51"/>
        <v>0.1119</v>
      </c>
    </row>
    <row r="3327" spans="5:8" x14ac:dyDescent="0.25">
      <c r="E3327" s="29"/>
      <c r="F3327" s="26" t="s">
        <v>4321</v>
      </c>
      <c r="G3327" s="24" t="s">
        <v>1012</v>
      </c>
      <c r="H3327" s="25">
        <f t="shared" si="51"/>
        <v>0.1119</v>
      </c>
    </row>
    <row r="3328" spans="5:8" x14ac:dyDescent="0.25">
      <c r="E3328" s="29"/>
      <c r="F3328" s="26" t="s">
        <v>4322</v>
      </c>
      <c r="G3328" s="24" t="s">
        <v>1012</v>
      </c>
      <c r="H3328" s="25">
        <f t="shared" si="51"/>
        <v>0.1119</v>
      </c>
    </row>
    <row r="3329" spans="5:8" x14ac:dyDescent="0.25">
      <c r="E3329" s="29"/>
      <c r="F3329" s="26" t="s">
        <v>4323</v>
      </c>
      <c r="G3329" s="24" t="s">
        <v>1014</v>
      </c>
      <c r="H3329" s="25">
        <f t="shared" si="51"/>
        <v>0</v>
      </c>
    </row>
    <row r="3330" spans="5:8" x14ac:dyDescent="0.25">
      <c r="E3330" s="29"/>
      <c r="F3330" s="23" t="s">
        <v>4324</v>
      </c>
      <c r="G3330" s="24" t="s">
        <v>1039</v>
      </c>
      <c r="H3330" s="25">
        <f t="shared" si="51"/>
        <v>0.1053</v>
      </c>
    </row>
    <row r="3331" spans="5:8" x14ac:dyDescent="0.25">
      <c r="E3331" s="29"/>
      <c r="F3331" s="23" t="s">
        <v>4325</v>
      </c>
      <c r="G3331" s="24" t="s">
        <v>1039</v>
      </c>
      <c r="H3331" s="25">
        <f t="shared" si="51"/>
        <v>0.1053</v>
      </c>
    </row>
    <row r="3332" spans="5:8" x14ac:dyDescent="0.25">
      <c r="E3332" s="29"/>
      <c r="F3332" s="23" t="s">
        <v>4326</v>
      </c>
      <c r="G3332" s="24" t="s">
        <v>1039</v>
      </c>
      <c r="H3332" s="25">
        <f t="shared" si="51"/>
        <v>0.1053</v>
      </c>
    </row>
    <row r="3333" spans="5:8" x14ac:dyDescent="0.25">
      <c r="E3333" s="29"/>
      <c r="F3333" s="23" t="s">
        <v>4327</v>
      </c>
      <c r="G3333" s="24" t="s">
        <v>1012</v>
      </c>
      <c r="H3333" s="25">
        <f t="shared" ref="H3333:H3396" si="52">VLOOKUP(G3333,$A$4:$B$28,2,FALSE)</f>
        <v>0.1119</v>
      </c>
    </row>
    <row r="3334" spans="5:8" x14ac:dyDescent="0.25">
      <c r="E3334" s="29"/>
      <c r="F3334" s="23" t="s">
        <v>4328</v>
      </c>
      <c r="G3334" s="24" t="s">
        <v>1012</v>
      </c>
      <c r="H3334" s="25">
        <f t="shared" si="52"/>
        <v>0.1119</v>
      </c>
    </row>
    <row r="3335" spans="5:8" x14ac:dyDescent="0.25">
      <c r="E3335" s="29"/>
      <c r="F3335" s="23" t="s">
        <v>4329</v>
      </c>
      <c r="G3335" s="24" t="s">
        <v>1010</v>
      </c>
      <c r="H3335" s="25">
        <f t="shared" si="52"/>
        <v>0.1124</v>
      </c>
    </row>
    <row r="3336" spans="5:8" x14ac:dyDescent="0.25">
      <c r="E3336" s="29"/>
      <c r="F3336" s="39" t="s">
        <v>4330</v>
      </c>
      <c r="G3336" s="24" t="s">
        <v>1012</v>
      </c>
      <c r="H3336" s="25">
        <f t="shared" si="52"/>
        <v>0.1119</v>
      </c>
    </row>
    <row r="3337" spans="5:8" x14ac:dyDescent="0.25">
      <c r="E3337" s="29"/>
      <c r="F3337" s="27" t="s">
        <v>4331</v>
      </c>
      <c r="G3337" s="24" t="s">
        <v>1012</v>
      </c>
      <c r="H3337" s="25">
        <f t="shared" si="52"/>
        <v>0.1119</v>
      </c>
    </row>
    <row r="3338" spans="5:8" x14ac:dyDescent="0.25">
      <c r="E3338" s="29"/>
      <c r="F3338" s="27" t="s">
        <v>4332</v>
      </c>
      <c r="G3338" s="24" t="s">
        <v>1012</v>
      </c>
      <c r="H3338" s="25">
        <f t="shared" si="52"/>
        <v>0.1119</v>
      </c>
    </row>
    <row r="3339" spans="5:8" x14ac:dyDescent="0.25">
      <c r="E3339" s="29"/>
      <c r="F3339" s="27" t="s">
        <v>4333</v>
      </c>
      <c r="G3339" s="24" t="s">
        <v>1012</v>
      </c>
      <c r="H3339" s="25">
        <f t="shared" si="52"/>
        <v>0.1119</v>
      </c>
    </row>
    <row r="3340" spans="5:8" x14ac:dyDescent="0.25">
      <c r="E3340" s="29"/>
      <c r="F3340" s="43" t="s">
        <v>4334</v>
      </c>
      <c r="G3340" s="24" t="s">
        <v>1012</v>
      </c>
      <c r="H3340" s="25">
        <f t="shared" si="52"/>
        <v>0.1119</v>
      </c>
    </row>
    <row r="3341" spans="5:8" x14ac:dyDescent="0.25">
      <c r="E3341" s="29"/>
      <c r="F3341" s="27" t="s">
        <v>4335</v>
      </c>
      <c r="G3341" s="24" t="s">
        <v>1010</v>
      </c>
      <c r="H3341" s="25">
        <f t="shared" si="52"/>
        <v>0.1124</v>
      </c>
    </row>
    <row r="3342" spans="5:8" x14ac:dyDescent="0.25">
      <c r="E3342" s="29"/>
      <c r="F3342" s="27" t="s">
        <v>4336</v>
      </c>
      <c r="G3342" s="24" t="s">
        <v>1012</v>
      </c>
      <c r="H3342" s="25">
        <f t="shared" si="52"/>
        <v>0.1119</v>
      </c>
    </row>
    <row r="3343" spans="5:8" x14ac:dyDescent="0.25">
      <c r="E3343" s="29"/>
      <c r="F3343" s="27" t="s">
        <v>4337</v>
      </c>
      <c r="G3343" s="24" t="s">
        <v>1012</v>
      </c>
      <c r="H3343" s="25">
        <f t="shared" si="52"/>
        <v>0.1119</v>
      </c>
    </row>
    <row r="3344" spans="5:8" x14ac:dyDescent="0.25">
      <c r="E3344" s="29"/>
      <c r="F3344" s="27" t="s">
        <v>4338</v>
      </c>
      <c r="G3344" s="24" t="s">
        <v>1012</v>
      </c>
      <c r="H3344" s="25">
        <f t="shared" si="52"/>
        <v>0.1119</v>
      </c>
    </row>
    <row r="3345" spans="5:8" x14ac:dyDescent="0.25">
      <c r="E3345" s="29"/>
      <c r="F3345" s="27" t="s">
        <v>4339</v>
      </c>
      <c r="G3345" s="24" t="s">
        <v>1012</v>
      </c>
      <c r="H3345" s="25">
        <f t="shared" si="52"/>
        <v>0.1119</v>
      </c>
    </row>
    <row r="3346" spans="5:8" x14ac:dyDescent="0.25">
      <c r="E3346" s="29"/>
      <c r="F3346" s="27" t="s">
        <v>4340</v>
      </c>
      <c r="G3346" s="24" t="s">
        <v>1012</v>
      </c>
      <c r="H3346" s="25">
        <f t="shared" si="52"/>
        <v>0.1119</v>
      </c>
    </row>
    <row r="3347" spans="5:8" x14ac:dyDescent="0.25">
      <c r="E3347" s="29"/>
      <c r="F3347" s="27" t="s">
        <v>4341</v>
      </c>
      <c r="G3347" s="24" t="s">
        <v>1012</v>
      </c>
      <c r="H3347" s="25">
        <f t="shared" si="52"/>
        <v>0.1119</v>
      </c>
    </row>
    <row r="3348" spans="5:8" x14ac:dyDescent="0.25">
      <c r="E3348" s="29"/>
      <c r="F3348" s="27" t="s">
        <v>4342</v>
      </c>
      <c r="G3348" s="24" t="s">
        <v>1012</v>
      </c>
      <c r="H3348" s="25">
        <f t="shared" si="52"/>
        <v>0.1119</v>
      </c>
    </row>
    <row r="3349" spans="5:8" x14ac:dyDescent="0.25">
      <c r="E3349" s="29"/>
      <c r="F3349" s="27" t="s">
        <v>4343</v>
      </c>
      <c r="G3349" s="24" t="s">
        <v>1012</v>
      </c>
      <c r="H3349" s="25">
        <f t="shared" si="52"/>
        <v>0.1119</v>
      </c>
    </row>
    <row r="3350" spans="5:8" x14ac:dyDescent="0.25">
      <c r="E3350" s="29"/>
      <c r="F3350" s="27" t="s">
        <v>4344</v>
      </c>
      <c r="G3350" s="24" t="s">
        <v>1012</v>
      </c>
      <c r="H3350" s="25">
        <f t="shared" si="52"/>
        <v>0.1119</v>
      </c>
    </row>
    <row r="3351" spans="5:8" x14ac:dyDescent="0.25">
      <c r="E3351" s="29"/>
      <c r="F3351" s="27" t="s">
        <v>4345</v>
      </c>
      <c r="G3351" s="24" t="s">
        <v>1012</v>
      </c>
      <c r="H3351" s="25">
        <f t="shared" si="52"/>
        <v>0.1119</v>
      </c>
    </row>
    <row r="3352" spans="5:8" x14ac:dyDescent="0.25">
      <c r="E3352" s="29"/>
      <c r="F3352" s="27" t="s">
        <v>4346</v>
      </c>
      <c r="G3352" s="24" t="s">
        <v>1012</v>
      </c>
      <c r="H3352" s="25">
        <f t="shared" si="52"/>
        <v>0.1119</v>
      </c>
    </row>
    <row r="3353" spans="5:8" x14ac:dyDescent="0.25">
      <c r="E3353" s="29"/>
      <c r="F3353" s="27" t="s">
        <v>4347</v>
      </c>
      <c r="G3353" s="24" t="s">
        <v>1012</v>
      </c>
      <c r="H3353" s="25">
        <f t="shared" si="52"/>
        <v>0.1119</v>
      </c>
    </row>
    <row r="3354" spans="5:8" x14ac:dyDescent="0.25">
      <c r="E3354" s="29"/>
      <c r="F3354" s="27" t="s">
        <v>4348</v>
      </c>
      <c r="G3354" s="24" t="s">
        <v>1012</v>
      </c>
      <c r="H3354" s="25">
        <f t="shared" si="52"/>
        <v>0.1119</v>
      </c>
    </row>
    <row r="3355" spans="5:8" x14ac:dyDescent="0.25">
      <c r="E3355" s="29"/>
      <c r="F3355" s="27" t="s">
        <v>4349</v>
      </c>
      <c r="G3355" s="24" t="s">
        <v>1012</v>
      </c>
      <c r="H3355" s="25">
        <f t="shared" si="52"/>
        <v>0.1119</v>
      </c>
    </row>
    <row r="3356" spans="5:8" x14ac:dyDescent="0.25">
      <c r="E3356" s="29"/>
      <c r="F3356" s="27" t="s">
        <v>4350</v>
      </c>
      <c r="G3356" s="24" t="s">
        <v>1012</v>
      </c>
      <c r="H3356" s="25">
        <f t="shared" si="52"/>
        <v>0.1119</v>
      </c>
    </row>
    <row r="3357" spans="5:8" x14ac:dyDescent="0.25">
      <c r="E3357" s="29"/>
      <c r="F3357" s="27" t="s">
        <v>4351</v>
      </c>
      <c r="G3357" s="24" t="s">
        <v>1012</v>
      </c>
      <c r="H3357" s="25">
        <f t="shared" si="52"/>
        <v>0.1119</v>
      </c>
    </row>
    <row r="3358" spans="5:8" x14ac:dyDescent="0.25">
      <c r="E3358" s="29"/>
      <c r="F3358" s="27" t="s">
        <v>4352</v>
      </c>
      <c r="G3358" s="24" t="s">
        <v>1012</v>
      </c>
      <c r="H3358" s="25">
        <f t="shared" si="52"/>
        <v>0.1119</v>
      </c>
    </row>
    <row r="3359" spans="5:8" x14ac:dyDescent="0.25">
      <c r="E3359" s="29"/>
      <c r="F3359" s="27" t="s">
        <v>4353</v>
      </c>
      <c r="G3359" s="24" t="s">
        <v>1012</v>
      </c>
      <c r="H3359" s="25">
        <f t="shared" si="52"/>
        <v>0.1119</v>
      </c>
    </row>
    <row r="3360" spans="5:8" x14ac:dyDescent="0.25">
      <c r="E3360" s="29"/>
      <c r="F3360" s="27" t="s">
        <v>4354</v>
      </c>
      <c r="G3360" s="24" t="s">
        <v>1012</v>
      </c>
      <c r="H3360" s="25">
        <f t="shared" si="52"/>
        <v>0.1119</v>
      </c>
    </row>
    <row r="3361" spans="5:8" x14ac:dyDescent="0.25">
      <c r="E3361" s="29"/>
      <c r="F3361" s="27" t="s">
        <v>4355</v>
      </c>
      <c r="G3361" s="24" t="s">
        <v>1012</v>
      </c>
      <c r="H3361" s="25">
        <f t="shared" si="52"/>
        <v>0.1119</v>
      </c>
    </row>
    <row r="3362" spans="5:8" x14ac:dyDescent="0.25">
      <c r="E3362" s="29"/>
      <c r="F3362" s="27" t="s">
        <v>4356</v>
      </c>
      <c r="G3362" s="24" t="s">
        <v>1010</v>
      </c>
      <c r="H3362" s="25">
        <f t="shared" si="52"/>
        <v>0.1124</v>
      </c>
    </row>
    <row r="3363" spans="5:8" x14ac:dyDescent="0.25">
      <c r="E3363" s="29"/>
      <c r="F3363" s="27" t="s">
        <v>4357</v>
      </c>
      <c r="G3363" s="24" t="s">
        <v>1012</v>
      </c>
      <c r="H3363" s="25">
        <f t="shared" si="52"/>
        <v>0.1119</v>
      </c>
    </row>
    <row r="3364" spans="5:8" x14ac:dyDescent="0.25">
      <c r="E3364" s="29"/>
      <c r="F3364" s="27" t="s">
        <v>4358</v>
      </c>
      <c r="G3364" s="24" t="s">
        <v>1012</v>
      </c>
      <c r="H3364" s="25">
        <f t="shared" si="52"/>
        <v>0.1119</v>
      </c>
    </row>
    <row r="3365" spans="5:8" x14ac:dyDescent="0.25">
      <c r="E3365" s="29"/>
      <c r="F3365" s="27" t="s">
        <v>4359</v>
      </c>
      <c r="G3365" s="24" t="s">
        <v>1225</v>
      </c>
      <c r="H3365" s="25">
        <f t="shared" si="52"/>
        <v>0.1032</v>
      </c>
    </row>
    <row r="3366" spans="5:8" x14ac:dyDescent="0.25">
      <c r="E3366" s="29"/>
      <c r="F3366" s="23" t="s">
        <v>4360</v>
      </c>
      <c r="G3366" s="24" t="s">
        <v>1012</v>
      </c>
      <c r="H3366" s="25">
        <f t="shared" si="52"/>
        <v>0.1119</v>
      </c>
    </row>
    <row r="3367" spans="5:8" x14ac:dyDescent="0.25">
      <c r="E3367" s="29"/>
      <c r="F3367" s="23" t="s">
        <v>4361</v>
      </c>
      <c r="G3367" s="24" t="s">
        <v>1012</v>
      </c>
      <c r="H3367" s="25">
        <f t="shared" si="52"/>
        <v>0.1119</v>
      </c>
    </row>
    <row r="3368" spans="5:8" x14ac:dyDescent="0.25">
      <c r="E3368" s="29"/>
      <c r="F3368" s="23" t="s">
        <v>4362</v>
      </c>
      <c r="G3368" s="24" t="s">
        <v>1012</v>
      </c>
      <c r="H3368" s="25">
        <f t="shared" si="52"/>
        <v>0.1119</v>
      </c>
    </row>
    <row r="3369" spans="5:8" x14ac:dyDescent="0.25">
      <c r="E3369" s="29"/>
      <c r="F3369" s="26" t="s">
        <v>4363</v>
      </c>
      <c r="G3369" s="24" t="s">
        <v>1012</v>
      </c>
      <c r="H3369" s="25">
        <f t="shared" si="52"/>
        <v>0.1119</v>
      </c>
    </row>
    <row r="3370" spans="5:8" x14ac:dyDescent="0.25">
      <c r="E3370" s="29"/>
      <c r="F3370" s="26" t="s">
        <v>4364</v>
      </c>
      <c r="G3370" s="24" t="s">
        <v>1012</v>
      </c>
      <c r="H3370" s="25">
        <f t="shared" si="52"/>
        <v>0.1119</v>
      </c>
    </row>
    <row r="3371" spans="5:8" x14ac:dyDescent="0.25">
      <c r="E3371" s="29"/>
      <c r="F3371" s="27" t="s">
        <v>4365</v>
      </c>
      <c r="G3371" s="24" t="s">
        <v>1012</v>
      </c>
      <c r="H3371" s="25">
        <f t="shared" si="52"/>
        <v>0.1119</v>
      </c>
    </row>
    <row r="3372" spans="5:8" x14ac:dyDescent="0.25">
      <c r="E3372" s="29"/>
      <c r="F3372" s="23" t="s">
        <v>4366</v>
      </c>
      <c r="G3372" s="24" t="s">
        <v>1012</v>
      </c>
      <c r="H3372" s="25">
        <f t="shared" si="52"/>
        <v>0.1119</v>
      </c>
    </row>
    <row r="3373" spans="5:8" x14ac:dyDescent="0.25">
      <c r="E3373" s="29"/>
      <c r="F3373" s="26" t="s">
        <v>4367</v>
      </c>
      <c r="G3373" s="24" t="s">
        <v>1012</v>
      </c>
      <c r="H3373" s="25">
        <f t="shared" si="52"/>
        <v>0.1119</v>
      </c>
    </row>
    <row r="3374" spans="5:8" x14ac:dyDescent="0.25">
      <c r="E3374" s="29"/>
      <c r="F3374" s="26" t="s">
        <v>4368</v>
      </c>
      <c r="G3374" s="24" t="s">
        <v>1012</v>
      </c>
      <c r="H3374" s="25">
        <f t="shared" si="52"/>
        <v>0.1119</v>
      </c>
    </row>
    <row r="3375" spans="5:8" x14ac:dyDescent="0.25">
      <c r="E3375" s="29"/>
      <c r="F3375" s="27" t="s">
        <v>4369</v>
      </c>
      <c r="G3375" s="24" t="s">
        <v>1012</v>
      </c>
      <c r="H3375" s="25">
        <f t="shared" si="52"/>
        <v>0.1119</v>
      </c>
    </row>
    <row r="3376" spans="5:8" x14ac:dyDescent="0.25">
      <c r="E3376" s="29"/>
      <c r="F3376" s="26" t="s">
        <v>4370</v>
      </c>
      <c r="G3376" s="24" t="s">
        <v>1012</v>
      </c>
      <c r="H3376" s="25">
        <f t="shared" si="52"/>
        <v>0.1119</v>
      </c>
    </row>
    <row r="3377" spans="5:8" x14ac:dyDescent="0.25">
      <c r="E3377" s="29"/>
      <c r="F3377" s="27" t="s">
        <v>4371</v>
      </c>
      <c r="G3377" s="24" t="s">
        <v>1012</v>
      </c>
      <c r="H3377" s="25">
        <f t="shared" si="52"/>
        <v>0.1119</v>
      </c>
    </row>
    <row r="3378" spans="5:8" x14ac:dyDescent="0.25">
      <c r="E3378" s="29"/>
      <c r="F3378" s="27" t="s">
        <v>4372</v>
      </c>
      <c r="G3378" s="24" t="s">
        <v>1012</v>
      </c>
      <c r="H3378" s="25">
        <f t="shared" si="52"/>
        <v>0.1119</v>
      </c>
    </row>
    <row r="3379" spans="5:8" x14ac:dyDescent="0.25">
      <c r="E3379" s="29"/>
      <c r="F3379" s="23" t="s">
        <v>4373</v>
      </c>
      <c r="G3379" s="24" t="s">
        <v>1012</v>
      </c>
      <c r="H3379" s="25">
        <f t="shared" si="52"/>
        <v>0.1119</v>
      </c>
    </row>
    <row r="3380" spans="5:8" x14ac:dyDescent="0.25">
      <c r="E3380" s="29"/>
      <c r="F3380" s="23" t="s">
        <v>4374</v>
      </c>
      <c r="G3380" s="24" t="s">
        <v>1012</v>
      </c>
      <c r="H3380" s="25">
        <f t="shared" si="52"/>
        <v>0.1119</v>
      </c>
    </row>
    <row r="3381" spans="5:8" x14ac:dyDescent="0.25">
      <c r="E3381" s="29"/>
      <c r="F3381" s="39" t="s">
        <v>4375</v>
      </c>
      <c r="G3381" s="24" t="s">
        <v>1010</v>
      </c>
      <c r="H3381" s="25">
        <f t="shared" si="52"/>
        <v>0.1124</v>
      </c>
    </row>
    <row r="3382" spans="5:8" x14ac:dyDescent="0.25">
      <c r="E3382" s="29"/>
      <c r="F3382" s="23" t="s">
        <v>4376</v>
      </c>
      <c r="G3382" s="24" t="s">
        <v>978</v>
      </c>
      <c r="H3382" s="25">
        <f t="shared" si="52"/>
        <v>8.4599999999999995E-2</v>
      </c>
    </row>
    <row r="3383" spans="5:8" x14ac:dyDescent="0.25">
      <c r="E3383" s="29"/>
      <c r="F3383" s="35" t="s">
        <v>4377</v>
      </c>
      <c r="G3383" s="24" t="s">
        <v>1039</v>
      </c>
      <c r="H3383" s="25">
        <f t="shared" si="52"/>
        <v>0.1053</v>
      </c>
    </row>
    <row r="3384" spans="5:8" x14ac:dyDescent="0.25">
      <c r="E3384" s="29"/>
      <c r="F3384" s="39" t="s">
        <v>4378</v>
      </c>
      <c r="G3384" s="24" t="s">
        <v>1012</v>
      </c>
      <c r="H3384" s="25">
        <f t="shared" si="52"/>
        <v>0.1119</v>
      </c>
    </row>
    <row r="3385" spans="5:8" x14ac:dyDescent="0.25">
      <c r="E3385" s="29"/>
      <c r="F3385" s="23" t="s">
        <v>4379</v>
      </c>
      <c r="G3385" s="24" t="s">
        <v>1010</v>
      </c>
      <c r="H3385" s="25">
        <f t="shared" si="52"/>
        <v>0.1124</v>
      </c>
    </row>
    <row r="3386" spans="5:8" x14ac:dyDescent="0.25">
      <c r="E3386" s="29"/>
      <c r="F3386" s="23" t="s">
        <v>4380</v>
      </c>
      <c r="G3386" s="24" t="s">
        <v>1257</v>
      </c>
      <c r="H3386" s="25">
        <f t="shared" si="52"/>
        <v>0.1119</v>
      </c>
    </row>
    <row r="3387" spans="5:8" x14ac:dyDescent="0.25">
      <c r="E3387" s="29"/>
      <c r="F3387" s="23" t="s">
        <v>4381</v>
      </c>
      <c r="G3387" s="24" t="s">
        <v>1087</v>
      </c>
      <c r="H3387" s="25">
        <f t="shared" si="52"/>
        <v>0.10765</v>
      </c>
    </row>
    <row r="3388" spans="5:8" x14ac:dyDescent="0.25">
      <c r="E3388" s="29"/>
      <c r="F3388" s="23" t="s">
        <v>4382</v>
      </c>
      <c r="G3388" s="24" t="s">
        <v>1087</v>
      </c>
      <c r="H3388" s="25">
        <f t="shared" si="52"/>
        <v>0.10765</v>
      </c>
    </row>
    <row r="3389" spans="5:8" x14ac:dyDescent="0.25">
      <c r="E3389" s="29"/>
      <c r="F3389" s="23" t="s">
        <v>4383</v>
      </c>
      <c r="G3389" s="24" t="s">
        <v>1087</v>
      </c>
      <c r="H3389" s="25">
        <f t="shared" si="52"/>
        <v>0.10765</v>
      </c>
    </row>
    <row r="3390" spans="5:8" x14ac:dyDescent="0.25">
      <c r="E3390" s="29"/>
      <c r="F3390" s="23" t="s">
        <v>4384</v>
      </c>
      <c r="G3390" s="24" t="s">
        <v>1257</v>
      </c>
      <c r="H3390" s="25">
        <f t="shared" si="52"/>
        <v>0.1119</v>
      </c>
    </row>
    <row r="3391" spans="5:8" x14ac:dyDescent="0.25">
      <c r="E3391" s="29"/>
      <c r="F3391" s="32" t="s">
        <v>4385</v>
      </c>
      <c r="G3391" s="24" t="s">
        <v>1257</v>
      </c>
      <c r="H3391" s="25">
        <f t="shared" si="52"/>
        <v>0.1119</v>
      </c>
    </row>
    <row r="3392" spans="5:8" x14ac:dyDescent="0.25">
      <c r="E3392" s="29"/>
      <c r="F3392" s="23" t="s">
        <v>4386</v>
      </c>
      <c r="G3392" s="24" t="s">
        <v>1087</v>
      </c>
      <c r="H3392" s="25">
        <f t="shared" si="52"/>
        <v>0.10765</v>
      </c>
    </row>
    <row r="3393" spans="5:8" x14ac:dyDescent="0.25">
      <c r="E3393" s="29"/>
      <c r="F3393" s="23" t="s">
        <v>4387</v>
      </c>
      <c r="G3393" s="24" t="s">
        <v>1257</v>
      </c>
      <c r="H3393" s="25">
        <f t="shared" si="52"/>
        <v>0.1119</v>
      </c>
    </row>
    <row r="3394" spans="5:8" x14ac:dyDescent="0.25">
      <c r="E3394" s="29"/>
      <c r="F3394" s="23" t="s">
        <v>4388</v>
      </c>
      <c r="G3394" s="24" t="s">
        <v>1087</v>
      </c>
      <c r="H3394" s="25">
        <f t="shared" si="52"/>
        <v>0.10765</v>
      </c>
    </row>
    <row r="3395" spans="5:8" x14ac:dyDescent="0.25">
      <c r="E3395" s="29"/>
      <c r="F3395" s="26" t="s">
        <v>4389</v>
      </c>
      <c r="G3395" s="24" t="s">
        <v>1087</v>
      </c>
      <c r="H3395" s="25">
        <f t="shared" si="52"/>
        <v>0.10765</v>
      </c>
    </row>
    <row r="3396" spans="5:8" x14ac:dyDescent="0.25">
      <c r="E3396" s="29"/>
      <c r="F3396" s="26" t="s">
        <v>4390</v>
      </c>
      <c r="G3396" s="24" t="s">
        <v>1014</v>
      </c>
      <c r="H3396" s="25">
        <f t="shared" si="52"/>
        <v>0</v>
      </c>
    </row>
    <row r="3397" spans="5:8" x14ac:dyDescent="0.25">
      <c r="E3397" s="29"/>
      <c r="F3397" s="23" t="s">
        <v>4391</v>
      </c>
      <c r="G3397" s="24" t="s">
        <v>1012</v>
      </c>
      <c r="H3397" s="25">
        <f t="shared" ref="H3397:H3460" si="53">VLOOKUP(G3397,$A$4:$B$28,2,FALSE)</f>
        <v>0.1119</v>
      </c>
    </row>
    <row r="3398" spans="5:8" x14ac:dyDescent="0.25">
      <c r="E3398" s="29"/>
      <c r="F3398" s="23" t="s">
        <v>4392</v>
      </c>
      <c r="G3398" s="24" t="s">
        <v>1012</v>
      </c>
      <c r="H3398" s="25">
        <f t="shared" si="53"/>
        <v>0.1119</v>
      </c>
    </row>
    <row r="3399" spans="5:8" x14ac:dyDescent="0.25">
      <c r="E3399" s="29"/>
      <c r="F3399" s="26" t="s">
        <v>4393</v>
      </c>
      <c r="G3399" s="24" t="s">
        <v>1012</v>
      </c>
      <c r="H3399" s="25">
        <f t="shared" si="53"/>
        <v>0.1119</v>
      </c>
    </row>
    <row r="3400" spans="5:8" x14ac:dyDescent="0.25">
      <c r="E3400" s="29"/>
      <c r="F3400" s="23" t="s">
        <v>4394</v>
      </c>
      <c r="G3400" s="24" t="s">
        <v>1012</v>
      </c>
      <c r="H3400" s="25">
        <f t="shared" si="53"/>
        <v>0.1119</v>
      </c>
    </row>
    <row r="3401" spans="5:8" x14ac:dyDescent="0.25">
      <c r="E3401" s="29"/>
      <c r="F3401" s="23" t="s">
        <v>4395</v>
      </c>
      <c r="G3401" s="24" t="s">
        <v>1012</v>
      </c>
      <c r="H3401" s="25">
        <f t="shared" si="53"/>
        <v>0.1119</v>
      </c>
    </row>
    <row r="3402" spans="5:8" x14ac:dyDescent="0.25">
      <c r="E3402" s="29"/>
      <c r="F3402" s="35" t="s">
        <v>4396</v>
      </c>
      <c r="G3402" s="24" t="s">
        <v>1012</v>
      </c>
      <c r="H3402" s="25">
        <f t="shared" si="53"/>
        <v>0.1119</v>
      </c>
    </row>
    <row r="3403" spans="5:8" x14ac:dyDescent="0.25">
      <c r="E3403" s="29"/>
      <c r="F3403" s="23" t="s">
        <v>4397</v>
      </c>
      <c r="G3403" s="24" t="s">
        <v>1012</v>
      </c>
      <c r="H3403" s="25">
        <f t="shared" si="53"/>
        <v>0.1119</v>
      </c>
    </row>
    <row r="3404" spans="5:8" x14ac:dyDescent="0.25">
      <c r="E3404" s="29"/>
      <c r="F3404" s="23" t="s">
        <v>4398</v>
      </c>
      <c r="G3404" s="24" t="s">
        <v>1012</v>
      </c>
      <c r="H3404" s="25">
        <f t="shared" si="53"/>
        <v>0.1119</v>
      </c>
    </row>
    <row r="3405" spans="5:8" x14ac:dyDescent="0.25">
      <c r="E3405" s="29"/>
      <c r="F3405" s="23" t="s">
        <v>4399</v>
      </c>
      <c r="G3405" s="24" t="s">
        <v>1012</v>
      </c>
      <c r="H3405" s="25">
        <f t="shared" si="53"/>
        <v>0.1119</v>
      </c>
    </row>
    <row r="3406" spans="5:8" x14ac:dyDescent="0.25">
      <c r="E3406" s="29"/>
      <c r="F3406" s="23" t="s">
        <v>4400</v>
      </c>
      <c r="G3406" s="24" t="s">
        <v>1012</v>
      </c>
      <c r="H3406" s="25">
        <f t="shared" si="53"/>
        <v>0.1119</v>
      </c>
    </row>
    <row r="3407" spans="5:8" x14ac:dyDescent="0.25">
      <c r="E3407" s="29"/>
      <c r="F3407" s="23" t="s">
        <v>4401</v>
      </c>
      <c r="G3407" s="24" t="s">
        <v>1012</v>
      </c>
      <c r="H3407" s="25">
        <f t="shared" si="53"/>
        <v>0.1119</v>
      </c>
    </row>
    <row r="3408" spans="5:8" x14ac:dyDescent="0.25">
      <c r="E3408" s="29"/>
      <c r="F3408" s="23" t="s">
        <v>4402</v>
      </c>
      <c r="G3408" s="24" t="s">
        <v>1012</v>
      </c>
      <c r="H3408" s="25">
        <f t="shared" si="53"/>
        <v>0.1119</v>
      </c>
    </row>
    <row r="3409" spans="5:8" x14ac:dyDescent="0.25">
      <c r="E3409" s="29"/>
      <c r="F3409" s="23" t="s">
        <v>4403</v>
      </c>
      <c r="G3409" s="24" t="s">
        <v>1012</v>
      </c>
      <c r="H3409" s="25">
        <f t="shared" si="53"/>
        <v>0.1119</v>
      </c>
    </row>
    <row r="3410" spans="5:8" x14ac:dyDescent="0.25">
      <c r="E3410" s="29"/>
      <c r="F3410" s="26" t="s">
        <v>4404</v>
      </c>
      <c r="G3410" s="24" t="s">
        <v>1012</v>
      </c>
      <c r="H3410" s="25">
        <f t="shared" si="53"/>
        <v>0.1119</v>
      </c>
    </row>
    <row r="3411" spans="5:8" x14ac:dyDescent="0.25">
      <c r="E3411" s="29"/>
      <c r="F3411" s="23" t="s">
        <v>4405</v>
      </c>
      <c r="G3411" s="24" t="s">
        <v>1012</v>
      </c>
      <c r="H3411" s="25">
        <f t="shared" si="53"/>
        <v>0.1119</v>
      </c>
    </row>
    <row r="3412" spans="5:8" x14ac:dyDescent="0.25">
      <c r="E3412" s="29"/>
      <c r="F3412" s="26" t="s">
        <v>4406</v>
      </c>
      <c r="G3412" s="24" t="s">
        <v>1010</v>
      </c>
      <c r="H3412" s="25">
        <f t="shared" si="53"/>
        <v>0.1124</v>
      </c>
    </row>
    <row r="3413" spans="5:8" x14ac:dyDescent="0.25">
      <c r="E3413" s="29"/>
      <c r="F3413" s="23" t="s">
        <v>4407</v>
      </c>
      <c r="G3413" s="24" t="s">
        <v>1010</v>
      </c>
      <c r="H3413" s="25">
        <f t="shared" si="53"/>
        <v>0.1124</v>
      </c>
    </row>
    <row r="3414" spans="5:8" x14ac:dyDescent="0.25">
      <c r="E3414" s="29"/>
      <c r="F3414" s="23" t="s">
        <v>4408</v>
      </c>
      <c r="G3414" s="24" t="s">
        <v>1012</v>
      </c>
      <c r="H3414" s="25">
        <f t="shared" si="53"/>
        <v>0.1119</v>
      </c>
    </row>
    <row r="3415" spans="5:8" x14ac:dyDescent="0.25">
      <c r="E3415" s="29"/>
      <c r="F3415" s="26" t="s">
        <v>4409</v>
      </c>
      <c r="G3415" s="24" t="s">
        <v>1225</v>
      </c>
      <c r="H3415" s="25">
        <f t="shared" si="53"/>
        <v>0.1032</v>
      </c>
    </row>
    <row r="3416" spans="5:8" x14ac:dyDescent="0.25">
      <c r="E3416" s="29"/>
      <c r="F3416" s="23" t="s">
        <v>4410</v>
      </c>
      <c r="G3416" s="24" t="s">
        <v>1225</v>
      </c>
      <c r="H3416" s="25">
        <f t="shared" si="53"/>
        <v>0.1032</v>
      </c>
    </row>
    <row r="3417" spans="5:8" x14ac:dyDescent="0.25">
      <c r="E3417" s="29"/>
      <c r="F3417" s="23" t="s">
        <v>4411</v>
      </c>
      <c r="G3417" s="24" t="s">
        <v>1012</v>
      </c>
      <c r="H3417" s="25">
        <f t="shared" si="53"/>
        <v>0.1119</v>
      </c>
    </row>
    <row r="3418" spans="5:8" x14ac:dyDescent="0.25">
      <c r="E3418" s="29"/>
      <c r="F3418" s="26" t="s">
        <v>4412</v>
      </c>
      <c r="G3418" s="24" t="s">
        <v>1012</v>
      </c>
      <c r="H3418" s="25">
        <f t="shared" si="53"/>
        <v>0.1119</v>
      </c>
    </row>
    <row r="3419" spans="5:8" x14ac:dyDescent="0.25">
      <c r="E3419" s="29"/>
      <c r="F3419" s="23" t="s">
        <v>4413</v>
      </c>
      <c r="G3419" s="24" t="s">
        <v>1012</v>
      </c>
      <c r="H3419" s="25">
        <f t="shared" si="53"/>
        <v>0.1119</v>
      </c>
    </row>
    <row r="3420" spans="5:8" x14ac:dyDescent="0.25">
      <c r="E3420" s="29"/>
      <c r="F3420" s="48" t="s">
        <v>4414</v>
      </c>
      <c r="G3420" s="24" t="s">
        <v>1012</v>
      </c>
      <c r="H3420" s="25">
        <f t="shared" si="53"/>
        <v>0.1119</v>
      </c>
    </row>
    <row r="3421" spans="5:8" x14ac:dyDescent="0.25">
      <c r="E3421" s="29"/>
      <c r="F3421" s="26" t="s">
        <v>4415</v>
      </c>
      <c r="G3421" s="24" t="s">
        <v>1012</v>
      </c>
      <c r="H3421" s="25">
        <f t="shared" si="53"/>
        <v>0.1119</v>
      </c>
    </row>
    <row r="3422" spans="5:8" x14ac:dyDescent="0.25">
      <c r="E3422" s="29"/>
      <c r="F3422" s="26" t="s">
        <v>4416</v>
      </c>
      <c r="G3422" s="24" t="s">
        <v>1012</v>
      </c>
      <c r="H3422" s="25">
        <f t="shared" si="53"/>
        <v>0.1119</v>
      </c>
    </row>
    <row r="3423" spans="5:8" x14ac:dyDescent="0.25">
      <c r="E3423" s="29"/>
      <c r="F3423" s="23" t="s">
        <v>4417</v>
      </c>
      <c r="G3423" s="24" t="s">
        <v>1012</v>
      </c>
      <c r="H3423" s="25">
        <f t="shared" si="53"/>
        <v>0.1119</v>
      </c>
    </row>
    <row r="3424" spans="5:8" x14ac:dyDescent="0.25">
      <c r="E3424" s="29"/>
      <c r="F3424" s="26" t="s">
        <v>4418</v>
      </c>
      <c r="G3424" s="24" t="s">
        <v>1012</v>
      </c>
      <c r="H3424" s="25">
        <f t="shared" si="53"/>
        <v>0.1119</v>
      </c>
    </row>
    <row r="3425" spans="5:8" x14ac:dyDescent="0.25">
      <c r="E3425" s="29"/>
      <c r="F3425" s="23" t="s">
        <v>4419</v>
      </c>
      <c r="G3425" s="24" t="s">
        <v>1012</v>
      </c>
      <c r="H3425" s="25">
        <f t="shared" si="53"/>
        <v>0.1119</v>
      </c>
    </row>
    <row r="3426" spans="5:8" x14ac:dyDescent="0.25">
      <c r="E3426" s="29"/>
      <c r="F3426" s="23" t="s">
        <v>4420</v>
      </c>
      <c r="G3426" s="24" t="s">
        <v>982</v>
      </c>
      <c r="H3426" s="25">
        <f t="shared" si="53"/>
        <v>8.4099999999999994E-2</v>
      </c>
    </row>
    <row r="3427" spans="5:8" x14ac:dyDescent="0.25">
      <c r="E3427" s="29"/>
      <c r="F3427" s="23" t="s">
        <v>4421</v>
      </c>
      <c r="G3427" s="24" t="s">
        <v>1257</v>
      </c>
      <c r="H3427" s="25">
        <f t="shared" si="53"/>
        <v>0.1119</v>
      </c>
    </row>
    <row r="3428" spans="5:8" x14ac:dyDescent="0.25">
      <c r="E3428" s="29"/>
      <c r="F3428" s="23" t="s">
        <v>4422</v>
      </c>
      <c r="G3428" s="24" t="s">
        <v>988</v>
      </c>
      <c r="H3428" s="25">
        <f t="shared" si="53"/>
        <v>0.1128</v>
      </c>
    </row>
    <row r="3429" spans="5:8" x14ac:dyDescent="0.25">
      <c r="E3429" s="29"/>
      <c r="F3429" s="23" t="s">
        <v>4423</v>
      </c>
      <c r="G3429" s="24" t="s">
        <v>988</v>
      </c>
      <c r="H3429" s="25">
        <f t="shared" si="53"/>
        <v>0.1128</v>
      </c>
    </row>
    <row r="3430" spans="5:8" x14ac:dyDescent="0.25">
      <c r="E3430" s="29"/>
      <c r="F3430" s="23" t="s">
        <v>4424</v>
      </c>
      <c r="G3430" s="24" t="s">
        <v>988</v>
      </c>
      <c r="H3430" s="25">
        <f t="shared" si="53"/>
        <v>0.1128</v>
      </c>
    </row>
    <row r="3431" spans="5:8" x14ac:dyDescent="0.25">
      <c r="E3431" s="29"/>
      <c r="F3431" s="23" t="s">
        <v>4425</v>
      </c>
      <c r="G3431" s="24" t="s">
        <v>4426</v>
      </c>
      <c r="H3431" s="25">
        <f t="shared" si="53"/>
        <v>0.1119</v>
      </c>
    </row>
    <row r="3432" spans="5:8" x14ac:dyDescent="0.25">
      <c r="E3432" s="29"/>
      <c r="F3432" s="23" t="s">
        <v>4427</v>
      </c>
      <c r="G3432" s="24" t="s">
        <v>1010</v>
      </c>
      <c r="H3432" s="25">
        <f t="shared" si="53"/>
        <v>0.1124</v>
      </c>
    </row>
    <row r="3433" spans="5:8" x14ac:dyDescent="0.25">
      <c r="E3433" s="29"/>
      <c r="F3433" s="23" t="s">
        <v>4428</v>
      </c>
      <c r="G3433" s="24" t="s">
        <v>1012</v>
      </c>
      <c r="H3433" s="25">
        <f t="shared" si="53"/>
        <v>0.1119</v>
      </c>
    </row>
    <row r="3434" spans="5:8" x14ac:dyDescent="0.25">
      <c r="E3434" s="29"/>
      <c r="F3434" s="23" t="s">
        <v>4429</v>
      </c>
      <c r="G3434" s="24" t="s">
        <v>988</v>
      </c>
      <c r="H3434" s="25">
        <f t="shared" si="53"/>
        <v>0.1128</v>
      </c>
    </row>
    <row r="3435" spans="5:8" x14ac:dyDescent="0.25">
      <c r="E3435" s="29"/>
      <c r="F3435" s="23" t="s">
        <v>4430</v>
      </c>
      <c r="G3435" s="24" t="s">
        <v>988</v>
      </c>
      <c r="H3435" s="25">
        <f t="shared" si="53"/>
        <v>0.1128</v>
      </c>
    </row>
    <row r="3436" spans="5:8" x14ac:dyDescent="0.25">
      <c r="E3436" s="29"/>
      <c r="F3436" s="23" t="s">
        <v>4431</v>
      </c>
      <c r="G3436" s="24" t="s">
        <v>988</v>
      </c>
      <c r="H3436" s="25">
        <f t="shared" si="53"/>
        <v>0.1128</v>
      </c>
    </row>
    <row r="3437" spans="5:8" x14ac:dyDescent="0.25">
      <c r="E3437" s="29"/>
      <c r="F3437" s="23" t="s">
        <v>4432</v>
      </c>
      <c r="G3437" s="24" t="s">
        <v>1010</v>
      </c>
      <c r="H3437" s="25">
        <f t="shared" si="53"/>
        <v>0.1124</v>
      </c>
    </row>
    <row r="3438" spans="5:8" x14ac:dyDescent="0.25">
      <c r="E3438" s="29"/>
      <c r="F3438" s="35" t="s">
        <v>4433</v>
      </c>
      <c r="G3438" s="24" t="s">
        <v>1012</v>
      </c>
      <c r="H3438" s="25">
        <f t="shared" si="53"/>
        <v>0.1119</v>
      </c>
    </row>
    <row r="3439" spans="5:8" x14ac:dyDescent="0.25">
      <c r="E3439" s="29"/>
      <c r="F3439" s="35" t="s">
        <v>4434</v>
      </c>
      <c r="G3439" s="24" t="s">
        <v>1010</v>
      </c>
      <c r="H3439" s="25">
        <f t="shared" si="53"/>
        <v>0.1124</v>
      </c>
    </row>
    <row r="3440" spans="5:8" x14ac:dyDescent="0.25">
      <c r="E3440" s="29"/>
      <c r="F3440" s="23" t="s">
        <v>4435</v>
      </c>
      <c r="G3440" s="24" t="s">
        <v>4436</v>
      </c>
      <c r="H3440" s="25">
        <f t="shared" si="53"/>
        <v>1.17E-2</v>
      </c>
    </row>
    <row r="3441" spans="5:8" x14ac:dyDescent="0.25">
      <c r="E3441" s="29"/>
      <c r="F3441" s="23" t="s">
        <v>4437</v>
      </c>
      <c r="G3441" s="24" t="s">
        <v>4436</v>
      </c>
      <c r="H3441" s="25">
        <f t="shared" si="53"/>
        <v>1.17E-2</v>
      </c>
    </row>
    <row r="3442" spans="5:8" x14ac:dyDescent="0.25">
      <c r="E3442" s="29"/>
      <c r="F3442" s="23" t="s">
        <v>4438</v>
      </c>
      <c r="G3442" s="24" t="s">
        <v>4436</v>
      </c>
      <c r="H3442" s="25">
        <f t="shared" si="53"/>
        <v>1.17E-2</v>
      </c>
    </row>
    <row r="3443" spans="5:8" x14ac:dyDescent="0.25">
      <c r="E3443" s="29"/>
      <c r="F3443" s="26" t="s">
        <v>4439</v>
      </c>
      <c r="G3443" s="24" t="s">
        <v>4436</v>
      </c>
      <c r="H3443" s="25">
        <f t="shared" si="53"/>
        <v>1.17E-2</v>
      </c>
    </row>
    <row r="3444" spans="5:8" x14ac:dyDescent="0.25">
      <c r="E3444" s="29"/>
      <c r="F3444" s="23" t="s">
        <v>4440</v>
      </c>
      <c r="G3444" s="24" t="s">
        <v>4436</v>
      </c>
      <c r="H3444" s="25">
        <f t="shared" si="53"/>
        <v>1.17E-2</v>
      </c>
    </row>
    <row r="3445" spans="5:8" x14ac:dyDescent="0.25">
      <c r="E3445" s="29"/>
      <c r="F3445" s="26" t="s">
        <v>4441</v>
      </c>
      <c r="G3445" s="24" t="s">
        <v>1014</v>
      </c>
      <c r="H3445" s="25">
        <f t="shared" si="53"/>
        <v>0</v>
      </c>
    </row>
    <row r="3446" spans="5:8" x14ac:dyDescent="0.25">
      <c r="E3446" s="29"/>
      <c r="F3446" s="35" t="s">
        <v>4442</v>
      </c>
      <c r="G3446" s="24" t="s">
        <v>4436</v>
      </c>
      <c r="H3446" s="25">
        <f t="shared" si="53"/>
        <v>1.17E-2</v>
      </c>
    </row>
    <row r="3447" spans="5:8" x14ac:dyDescent="0.25">
      <c r="E3447" s="29"/>
      <c r="F3447" s="23" t="s">
        <v>4443</v>
      </c>
      <c r="G3447" s="24" t="s">
        <v>1014</v>
      </c>
      <c r="H3447" s="25">
        <f t="shared" si="53"/>
        <v>0</v>
      </c>
    </row>
    <row r="3448" spans="5:8" x14ac:dyDescent="0.25">
      <c r="E3448" s="29"/>
      <c r="F3448" s="23" t="s">
        <v>4444</v>
      </c>
      <c r="G3448" s="24" t="s">
        <v>4436</v>
      </c>
      <c r="H3448" s="25">
        <f t="shared" si="53"/>
        <v>1.17E-2</v>
      </c>
    </row>
    <row r="3449" spans="5:8" x14ac:dyDescent="0.25">
      <c r="E3449" s="29"/>
      <c r="F3449" s="23" t="s">
        <v>4445</v>
      </c>
      <c r="G3449" s="24" t="s">
        <v>4436</v>
      </c>
      <c r="H3449" s="25">
        <f t="shared" si="53"/>
        <v>1.17E-2</v>
      </c>
    </row>
    <row r="3450" spans="5:8" x14ac:dyDescent="0.25">
      <c r="E3450" s="29"/>
      <c r="F3450" s="23" t="s">
        <v>4446</v>
      </c>
      <c r="G3450" s="24" t="s">
        <v>4436</v>
      </c>
      <c r="H3450" s="25">
        <f t="shared" si="53"/>
        <v>1.17E-2</v>
      </c>
    </row>
    <row r="3451" spans="5:8" x14ac:dyDescent="0.25">
      <c r="E3451" s="29"/>
      <c r="F3451" s="23" t="s">
        <v>4447</v>
      </c>
      <c r="G3451" s="24" t="s">
        <v>4436</v>
      </c>
      <c r="H3451" s="25">
        <f t="shared" si="53"/>
        <v>1.17E-2</v>
      </c>
    </row>
    <row r="3452" spans="5:8" x14ac:dyDescent="0.25">
      <c r="E3452" s="29"/>
      <c r="F3452" s="23" t="s">
        <v>4448</v>
      </c>
      <c r="G3452" s="24" t="s">
        <v>4436</v>
      </c>
      <c r="H3452" s="25">
        <f t="shared" si="53"/>
        <v>1.17E-2</v>
      </c>
    </row>
    <row r="3453" spans="5:8" x14ac:dyDescent="0.25">
      <c r="E3453" s="29"/>
      <c r="F3453" s="23" t="s">
        <v>4449</v>
      </c>
      <c r="G3453" s="24" t="s">
        <v>4436</v>
      </c>
      <c r="H3453" s="25">
        <f t="shared" si="53"/>
        <v>1.17E-2</v>
      </c>
    </row>
    <row r="3454" spans="5:8" x14ac:dyDescent="0.25">
      <c r="E3454" s="29"/>
      <c r="F3454" s="26" t="s">
        <v>4450</v>
      </c>
      <c r="G3454" s="24" t="s">
        <v>1014</v>
      </c>
      <c r="H3454" s="25">
        <f t="shared" si="53"/>
        <v>0</v>
      </c>
    </row>
    <row r="3455" spans="5:8" x14ac:dyDescent="0.25">
      <c r="E3455" s="29"/>
      <c r="F3455" s="26" t="s">
        <v>4451</v>
      </c>
      <c r="G3455" s="24" t="s">
        <v>1014</v>
      </c>
      <c r="H3455" s="25">
        <f t="shared" si="53"/>
        <v>0</v>
      </c>
    </row>
    <row r="3456" spans="5:8" x14ac:dyDescent="0.25">
      <c r="E3456" s="29"/>
      <c r="F3456" s="23" t="s">
        <v>4452</v>
      </c>
      <c r="G3456" s="24" t="s">
        <v>4436</v>
      </c>
      <c r="H3456" s="25">
        <f t="shared" si="53"/>
        <v>1.17E-2</v>
      </c>
    </row>
    <row r="3457" spans="5:8" x14ac:dyDescent="0.25">
      <c r="E3457" s="29"/>
      <c r="F3457" s="23" t="s">
        <v>4453</v>
      </c>
      <c r="G3457" s="24" t="s">
        <v>1014</v>
      </c>
      <c r="H3457" s="25">
        <f t="shared" si="53"/>
        <v>0</v>
      </c>
    </row>
    <row r="3458" spans="5:8" x14ac:dyDescent="0.25">
      <c r="E3458" s="29"/>
      <c r="F3458" s="26" t="s">
        <v>4454</v>
      </c>
      <c r="G3458" s="24" t="s">
        <v>1014</v>
      </c>
      <c r="H3458" s="25">
        <f t="shared" si="53"/>
        <v>0</v>
      </c>
    </row>
    <row r="3459" spans="5:8" x14ac:dyDescent="0.25">
      <c r="E3459" s="29"/>
      <c r="F3459" s="23" t="s">
        <v>4455</v>
      </c>
      <c r="G3459" s="24" t="s">
        <v>1014</v>
      </c>
      <c r="H3459" s="25">
        <f t="shared" si="53"/>
        <v>0</v>
      </c>
    </row>
    <row r="3460" spans="5:8" x14ac:dyDescent="0.25">
      <c r="E3460" s="29"/>
      <c r="F3460" s="23" t="s">
        <v>4456</v>
      </c>
      <c r="G3460" s="24" t="s">
        <v>4436</v>
      </c>
      <c r="H3460" s="25">
        <f t="shared" si="53"/>
        <v>1.17E-2</v>
      </c>
    </row>
    <row r="3461" spans="5:8" x14ac:dyDescent="0.25">
      <c r="E3461" s="29"/>
      <c r="F3461" s="23" t="s">
        <v>4457</v>
      </c>
      <c r="G3461" s="24" t="s">
        <v>4436</v>
      </c>
      <c r="H3461" s="25">
        <f t="shared" ref="H3461:H3524" si="54">VLOOKUP(G3461,$A$4:$B$28,2,FALSE)</f>
        <v>1.17E-2</v>
      </c>
    </row>
    <row r="3462" spans="5:8" x14ac:dyDescent="0.25">
      <c r="E3462" s="29"/>
      <c r="F3462" s="26" t="s">
        <v>4458</v>
      </c>
      <c r="G3462" s="24" t="s">
        <v>1014</v>
      </c>
      <c r="H3462" s="25">
        <f t="shared" si="54"/>
        <v>0</v>
      </c>
    </row>
    <row r="3463" spans="5:8" x14ac:dyDescent="0.25">
      <c r="E3463" s="29"/>
      <c r="F3463" s="23" t="s">
        <v>4459</v>
      </c>
      <c r="G3463" s="24" t="s">
        <v>4436</v>
      </c>
      <c r="H3463" s="25">
        <f t="shared" si="54"/>
        <v>1.17E-2</v>
      </c>
    </row>
    <row r="3464" spans="5:8" x14ac:dyDescent="0.25">
      <c r="E3464" s="29"/>
      <c r="F3464" s="23" t="s">
        <v>4460</v>
      </c>
      <c r="G3464" s="24" t="s">
        <v>1014</v>
      </c>
      <c r="H3464" s="25">
        <f t="shared" si="54"/>
        <v>0</v>
      </c>
    </row>
    <row r="3465" spans="5:8" x14ac:dyDescent="0.25">
      <c r="E3465" s="29"/>
      <c r="F3465" s="26" t="s">
        <v>4461</v>
      </c>
      <c r="G3465" s="24" t="s">
        <v>4436</v>
      </c>
      <c r="H3465" s="25">
        <f t="shared" si="54"/>
        <v>1.17E-2</v>
      </c>
    </row>
    <row r="3466" spans="5:8" x14ac:dyDescent="0.25">
      <c r="E3466" s="29"/>
      <c r="F3466" s="23" t="s">
        <v>4462</v>
      </c>
      <c r="G3466" s="24" t="s">
        <v>1014</v>
      </c>
      <c r="H3466" s="25">
        <f t="shared" si="54"/>
        <v>0</v>
      </c>
    </row>
    <row r="3467" spans="5:8" x14ac:dyDescent="0.25">
      <c r="E3467" s="29"/>
      <c r="F3467" s="23" t="s">
        <v>4463</v>
      </c>
      <c r="G3467" s="24" t="s">
        <v>4436</v>
      </c>
      <c r="H3467" s="25">
        <f t="shared" si="54"/>
        <v>1.17E-2</v>
      </c>
    </row>
    <row r="3468" spans="5:8" x14ac:dyDescent="0.25">
      <c r="E3468" s="29"/>
      <c r="F3468" s="23" t="s">
        <v>4464</v>
      </c>
      <c r="G3468" s="24" t="s">
        <v>4436</v>
      </c>
      <c r="H3468" s="25">
        <f t="shared" si="54"/>
        <v>1.17E-2</v>
      </c>
    </row>
    <row r="3469" spans="5:8" x14ac:dyDescent="0.25">
      <c r="E3469" s="29"/>
      <c r="F3469" s="23" t="s">
        <v>4465</v>
      </c>
      <c r="G3469" s="24" t="s">
        <v>4436</v>
      </c>
      <c r="H3469" s="25">
        <f t="shared" si="54"/>
        <v>1.17E-2</v>
      </c>
    </row>
    <row r="3470" spans="5:8" x14ac:dyDescent="0.25">
      <c r="E3470" s="29"/>
      <c r="F3470" s="23" t="s">
        <v>4466</v>
      </c>
      <c r="G3470" s="24" t="s">
        <v>4436</v>
      </c>
      <c r="H3470" s="25">
        <f t="shared" si="54"/>
        <v>1.17E-2</v>
      </c>
    </row>
    <row r="3471" spans="5:8" x14ac:dyDescent="0.25">
      <c r="E3471" s="29"/>
      <c r="F3471" s="23" t="s">
        <v>4467</v>
      </c>
      <c r="G3471" s="24" t="s">
        <v>1014</v>
      </c>
      <c r="H3471" s="25">
        <f t="shared" si="54"/>
        <v>0</v>
      </c>
    </row>
    <row r="3472" spans="5:8" x14ac:dyDescent="0.25">
      <c r="E3472" s="29"/>
      <c r="F3472" s="23" t="s">
        <v>4468</v>
      </c>
      <c r="G3472" s="24" t="s">
        <v>4436</v>
      </c>
      <c r="H3472" s="25">
        <f t="shared" si="54"/>
        <v>1.17E-2</v>
      </c>
    </row>
    <row r="3473" spans="5:8" x14ac:dyDescent="0.25">
      <c r="E3473" s="29"/>
      <c r="F3473" s="23" t="s">
        <v>4469</v>
      </c>
      <c r="G3473" s="24" t="s">
        <v>1014</v>
      </c>
      <c r="H3473" s="25">
        <f t="shared" si="54"/>
        <v>0</v>
      </c>
    </row>
    <row r="3474" spans="5:8" x14ac:dyDescent="0.25">
      <c r="E3474" s="29"/>
      <c r="F3474" s="26" t="s">
        <v>4470</v>
      </c>
      <c r="G3474" s="24" t="s">
        <v>4436</v>
      </c>
      <c r="H3474" s="25">
        <f t="shared" si="54"/>
        <v>1.17E-2</v>
      </c>
    </row>
    <row r="3475" spans="5:8" x14ac:dyDescent="0.25">
      <c r="E3475" s="29"/>
      <c r="F3475" s="26" t="s">
        <v>4471</v>
      </c>
      <c r="G3475" s="24" t="s">
        <v>4436</v>
      </c>
      <c r="H3475" s="25">
        <f t="shared" si="54"/>
        <v>1.17E-2</v>
      </c>
    </row>
    <row r="3476" spans="5:8" x14ac:dyDescent="0.25">
      <c r="E3476" s="29"/>
      <c r="F3476" s="23" t="s">
        <v>4472</v>
      </c>
      <c r="G3476" s="24" t="s">
        <v>4436</v>
      </c>
      <c r="H3476" s="25">
        <f t="shared" si="54"/>
        <v>1.17E-2</v>
      </c>
    </row>
    <row r="3477" spans="5:8" x14ac:dyDescent="0.25">
      <c r="E3477" s="29"/>
      <c r="F3477" s="38" t="s">
        <v>4473</v>
      </c>
      <c r="G3477" s="24" t="s">
        <v>4436</v>
      </c>
      <c r="H3477" s="25">
        <f t="shared" si="54"/>
        <v>1.17E-2</v>
      </c>
    </row>
    <row r="3478" spans="5:8" x14ac:dyDescent="0.25">
      <c r="E3478" s="29"/>
      <c r="F3478" s="23" t="s">
        <v>4474</v>
      </c>
      <c r="G3478" s="24" t="s">
        <v>4436</v>
      </c>
      <c r="H3478" s="25">
        <f t="shared" si="54"/>
        <v>1.17E-2</v>
      </c>
    </row>
    <row r="3479" spans="5:8" x14ac:dyDescent="0.25">
      <c r="E3479" s="29"/>
      <c r="F3479" s="32" t="s">
        <v>4475</v>
      </c>
      <c r="G3479" s="24" t="s">
        <v>4436</v>
      </c>
      <c r="H3479" s="25">
        <f t="shared" si="54"/>
        <v>1.17E-2</v>
      </c>
    </row>
    <row r="3480" spans="5:8" x14ac:dyDescent="0.25">
      <c r="E3480" s="29"/>
      <c r="F3480" s="23" t="s">
        <v>4476</v>
      </c>
      <c r="G3480" s="24" t="s">
        <v>1014</v>
      </c>
      <c r="H3480" s="25">
        <f t="shared" si="54"/>
        <v>0</v>
      </c>
    </row>
    <row r="3481" spans="5:8" x14ac:dyDescent="0.25">
      <c r="E3481" s="29"/>
      <c r="F3481" s="23" t="s">
        <v>4477</v>
      </c>
      <c r="G3481" s="24" t="s">
        <v>1014</v>
      </c>
      <c r="H3481" s="25">
        <f t="shared" si="54"/>
        <v>0</v>
      </c>
    </row>
    <row r="3482" spans="5:8" x14ac:dyDescent="0.25">
      <c r="E3482" s="29"/>
      <c r="F3482" s="26" t="s">
        <v>4478</v>
      </c>
      <c r="G3482" s="24" t="s">
        <v>4436</v>
      </c>
      <c r="H3482" s="25">
        <f t="shared" si="54"/>
        <v>1.17E-2</v>
      </c>
    </row>
    <row r="3483" spans="5:8" x14ac:dyDescent="0.25">
      <c r="E3483" s="29"/>
      <c r="F3483" s="39" t="s">
        <v>4479</v>
      </c>
      <c r="G3483" s="24" t="s">
        <v>1014</v>
      </c>
      <c r="H3483" s="25">
        <f t="shared" si="54"/>
        <v>0</v>
      </c>
    </row>
    <row r="3484" spans="5:8" x14ac:dyDescent="0.25">
      <c r="E3484" s="29"/>
      <c r="F3484" s="23" t="s">
        <v>4480</v>
      </c>
      <c r="G3484" s="24" t="s">
        <v>1014</v>
      </c>
      <c r="H3484" s="25">
        <f t="shared" si="54"/>
        <v>0</v>
      </c>
    </row>
    <row r="3485" spans="5:8" x14ac:dyDescent="0.25">
      <c r="E3485" s="29"/>
      <c r="F3485" s="23" t="s">
        <v>4481</v>
      </c>
      <c r="G3485" s="24" t="s">
        <v>4436</v>
      </c>
      <c r="H3485" s="25">
        <f t="shared" si="54"/>
        <v>1.17E-2</v>
      </c>
    </row>
    <row r="3486" spans="5:8" x14ac:dyDescent="0.25">
      <c r="E3486" s="29"/>
      <c r="F3486" s="38" t="s">
        <v>4482</v>
      </c>
      <c r="G3486" s="24" t="s">
        <v>1014</v>
      </c>
      <c r="H3486" s="25">
        <f t="shared" si="54"/>
        <v>0</v>
      </c>
    </row>
    <row r="3487" spans="5:8" x14ac:dyDescent="0.25">
      <c r="E3487" s="29"/>
      <c r="F3487" s="32" t="s">
        <v>4483</v>
      </c>
      <c r="G3487" s="24" t="s">
        <v>4436</v>
      </c>
      <c r="H3487" s="25">
        <f t="shared" si="54"/>
        <v>1.17E-2</v>
      </c>
    </row>
    <row r="3488" spans="5:8" x14ac:dyDescent="0.25">
      <c r="E3488" s="29"/>
      <c r="F3488" s="23" t="s">
        <v>4484</v>
      </c>
      <c r="G3488" s="24" t="s">
        <v>4436</v>
      </c>
      <c r="H3488" s="25">
        <f t="shared" si="54"/>
        <v>1.17E-2</v>
      </c>
    </row>
    <row r="3489" spans="5:8" x14ac:dyDescent="0.25">
      <c r="E3489" s="29"/>
      <c r="F3489" s="23" t="s">
        <v>4485</v>
      </c>
      <c r="G3489" s="24" t="s">
        <v>1014</v>
      </c>
      <c r="H3489" s="25">
        <f t="shared" si="54"/>
        <v>0</v>
      </c>
    </row>
    <row r="3490" spans="5:8" x14ac:dyDescent="0.25">
      <c r="E3490" s="29"/>
      <c r="F3490" s="35" t="s">
        <v>4486</v>
      </c>
      <c r="G3490" s="24" t="s">
        <v>1014</v>
      </c>
      <c r="H3490" s="25">
        <f t="shared" si="54"/>
        <v>0</v>
      </c>
    </row>
    <row r="3491" spans="5:8" x14ac:dyDescent="0.25">
      <c r="E3491" s="29"/>
      <c r="F3491" s="39" t="s">
        <v>4487</v>
      </c>
      <c r="G3491" s="24" t="s">
        <v>1014</v>
      </c>
      <c r="H3491" s="25">
        <f t="shared" si="54"/>
        <v>0</v>
      </c>
    </row>
    <row r="3492" spans="5:8" x14ac:dyDescent="0.25">
      <c r="E3492" s="29"/>
      <c r="F3492" s="35" t="s">
        <v>4488</v>
      </c>
      <c r="G3492" s="24" t="s">
        <v>1014</v>
      </c>
      <c r="H3492" s="25">
        <f t="shared" si="54"/>
        <v>0</v>
      </c>
    </row>
    <row r="3493" spans="5:8" x14ac:dyDescent="0.25">
      <c r="E3493" s="29"/>
      <c r="F3493" s="35" t="s">
        <v>4489</v>
      </c>
      <c r="G3493" s="24" t="s">
        <v>4436</v>
      </c>
      <c r="H3493" s="25">
        <f t="shared" si="54"/>
        <v>1.17E-2</v>
      </c>
    </row>
    <row r="3494" spans="5:8" x14ac:dyDescent="0.25">
      <c r="E3494" s="29"/>
      <c r="F3494" s="23" t="s">
        <v>4490</v>
      </c>
      <c r="G3494" s="24" t="s">
        <v>1014</v>
      </c>
      <c r="H3494" s="25">
        <f t="shared" si="54"/>
        <v>0</v>
      </c>
    </row>
    <row r="3495" spans="5:8" x14ac:dyDescent="0.25">
      <c r="E3495" s="29"/>
      <c r="F3495" s="23" t="s">
        <v>4491</v>
      </c>
      <c r="G3495" s="24" t="s">
        <v>4436</v>
      </c>
      <c r="H3495" s="25">
        <f t="shared" si="54"/>
        <v>1.17E-2</v>
      </c>
    </row>
    <row r="3496" spans="5:8" x14ac:dyDescent="0.25">
      <c r="E3496" s="29"/>
      <c r="F3496" s="26" t="s">
        <v>4492</v>
      </c>
      <c r="G3496" s="24" t="s">
        <v>1014</v>
      </c>
      <c r="H3496" s="25">
        <f t="shared" si="54"/>
        <v>0</v>
      </c>
    </row>
    <row r="3497" spans="5:8" x14ac:dyDescent="0.25">
      <c r="E3497" s="29"/>
      <c r="F3497" s="26" t="s">
        <v>4493</v>
      </c>
      <c r="G3497" s="24" t="s">
        <v>4436</v>
      </c>
      <c r="H3497" s="25">
        <f t="shared" si="54"/>
        <v>1.17E-2</v>
      </c>
    </row>
    <row r="3498" spans="5:8" x14ac:dyDescent="0.25">
      <c r="E3498" s="29"/>
      <c r="F3498" s="38" t="s">
        <v>4494</v>
      </c>
      <c r="G3498" s="24" t="s">
        <v>1014</v>
      </c>
      <c r="H3498" s="25">
        <f t="shared" si="54"/>
        <v>0</v>
      </c>
    </row>
    <row r="3499" spans="5:8" x14ac:dyDescent="0.25">
      <c r="E3499" s="29"/>
      <c r="F3499" s="26" t="s">
        <v>4495</v>
      </c>
      <c r="G3499" s="24" t="s">
        <v>1014</v>
      </c>
      <c r="H3499" s="25">
        <f t="shared" si="54"/>
        <v>0</v>
      </c>
    </row>
    <row r="3500" spans="5:8" x14ac:dyDescent="0.25">
      <c r="E3500" s="29"/>
      <c r="F3500" s="23" t="s">
        <v>4496</v>
      </c>
      <c r="G3500" s="24" t="s">
        <v>4436</v>
      </c>
      <c r="H3500" s="25">
        <f t="shared" si="54"/>
        <v>1.17E-2</v>
      </c>
    </row>
    <row r="3501" spans="5:8" x14ac:dyDescent="0.25">
      <c r="E3501" s="29"/>
      <c r="F3501" s="23" t="s">
        <v>4497</v>
      </c>
      <c r="G3501" s="24" t="s">
        <v>4436</v>
      </c>
      <c r="H3501" s="25">
        <f t="shared" si="54"/>
        <v>1.17E-2</v>
      </c>
    </row>
    <row r="3502" spans="5:8" x14ac:dyDescent="0.25">
      <c r="E3502" s="29"/>
      <c r="F3502" s="23" t="s">
        <v>4498</v>
      </c>
      <c r="G3502" s="24" t="s">
        <v>4436</v>
      </c>
      <c r="H3502" s="25">
        <f t="shared" si="54"/>
        <v>1.17E-2</v>
      </c>
    </row>
    <row r="3503" spans="5:8" x14ac:dyDescent="0.25">
      <c r="E3503" s="29"/>
      <c r="F3503" s="23" t="s">
        <v>4499</v>
      </c>
      <c r="G3503" s="24" t="s">
        <v>4436</v>
      </c>
      <c r="H3503" s="25">
        <f t="shared" si="54"/>
        <v>1.17E-2</v>
      </c>
    </row>
    <row r="3504" spans="5:8" x14ac:dyDescent="0.25">
      <c r="E3504" s="29"/>
      <c r="F3504" s="23" t="s">
        <v>4500</v>
      </c>
      <c r="G3504" s="24" t="s">
        <v>1014</v>
      </c>
      <c r="H3504" s="25">
        <f t="shared" si="54"/>
        <v>0</v>
      </c>
    </row>
    <row r="3505" spans="5:8" x14ac:dyDescent="0.25">
      <c r="E3505" s="29"/>
      <c r="F3505" s="32" t="s">
        <v>4501</v>
      </c>
      <c r="G3505" s="24" t="s">
        <v>1014</v>
      </c>
      <c r="H3505" s="25">
        <f t="shared" si="54"/>
        <v>0</v>
      </c>
    </row>
    <row r="3506" spans="5:8" x14ac:dyDescent="0.25">
      <c r="E3506" s="29"/>
      <c r="F3506" s="32" t="s">
        <v>4502</v>
      </c>
      <c r="G3506" s="24" t="s">
        <v>4436</v>
      </c>
      <c r="H3506" s="25">
        <f t="shared" si="54"/>
        <v>1.17E-2</v>
      </c>
    </row>
    <row r="3507" spans="5:8" x14ac:dyDescent="0.25">
      <c r="E3507" s="29"/>
      <c r="F3507" s="26" t="s">
        <v>4503</v>
      </c>
      <c r="G3507" s="24" t="s">
        <v>4436</v>
      </c>
      <c r="H3507" s="25">
        <f t="shared" si="54"/>
        <v>1.17E-2</v>
      </c>
    </row>
    <row r="3508" spans="5:8" x14ac:dyDescent="0.25">
      <c r="E3508" s="29"/>
      <c r="F3508" s="23" t="s">
        <v>4504</v>
      </c>
      <c r="G3508" s="24" t="s">
        <v>1014</v>
      </c>
      <c r="H3508" s="25">
        <f t="shared" si="54"/>
        <v>0</v>
      </c>
    </row>
    <row r="3509" spans="5:8" x14ac:dyDescent="0.25">
      <c r="E3509" s="29"/>
      <c r="F3509" s="23" t="s">
        <v>4505</v>
      </c>
      <c r="G3509" s="24" t="s">
        <v>1014</v>
      </c>
      <c r="H3509" s="25">
        <f t="shared" si="54"/>
        <v>0</v>
      </c>
    </row>
    <row r="3510" spans="5:8" x14ac:dyDescent="0.25">
      <c r="E3510" s="29"/>
      <c r="F3510" s="23" t="s">
        <v>4506</v>
      </c>
      <c r="G3510" s="24" t="s">
        <v>1014</v>
      </c>
      <c r="H3510" s="25">
        <f t="shared" si="54"/>
        <v>0</v>
      </c>
    </row>
    <row r="3511" spans="5:8" x14ac:dyDescent="0.25">
      <c r="E3511" s="29"/>
      <c r="F3511" s="23" t="s">
        <v>4507</v>
      </c>
      <c r="G3511" s="24" t="s">
        <v>1014</v>
      </c>
      <c r="H3511" s="25">
        <f t="shared" si="54"/>
        <v>0</v>
      </c>
    </row>
    <row r="3512" spans="5:8" x14ac:dyDescent="0.25">
      <c r="E3512" s="29"/>
      <c r="F3512" s="23" t="s">
        <v>4508</v>
      </c>
      <c r="G3512" s="24" t="s">
        <v>4436</v>
      </c>
      <c r="H3512" s="25">
        <f t="shared" si="54"/>
        <v>1.17E-2</v>
      </c>
    </row>
    <row r="3513" spans="5:8" x14ac:dyDescent="0.25">
      <c r="E3513" s="29"/>
      <c r="F3513" s="23" t="s">
        <v>4509</v>
      </c>
      <c r="G3513" s="24" t="s">
        <v>1014</v>
      </c>
      <c r="H3513" s="25">
        <f t="shared" si="54"/>
        <v>0</v>
      </c>
    </row>
    <row r="3514" spans="5:8" x14ac:dyDescent="0.25">
      <c r="E3514" s="29"/>
      <c r="F3514" s="23" t="s">
        <v>4510</v>
      </c>
      <c r="G3514" s="24" t="s">
        <v>4436</v>
      </c>
      <c r="H3514" s="25">
        <f t="shared" si="54"/>
        <v>1.17E-2</v>
      </c>
    </row>
    <row r="3515" spans="5:8" x14ac:dyDescent="0.25">
      <c r="E3515" s="29"/>
      <c r="F3515" s="35" t="s">
        <v>4511</v>
      </c>
      <c r="G3515" s="24" t="s">
        <v>4436</v>
      </c>
      <c r="H3515" s="25">
        <f t="shared" si="54"/>
        <v>1.17E-2</v>
      </c>
    </row>
    <row r="3516" spans="5:8" x14ac:dyDescent="0.25">
      <c r="E3516" s="29"/>
      <c r="F3516" s="23" t="s">
        <v>4512</v>
      </c>
      <c r="G3516" s="24" t="s">
        <v>1014</v>
      </c>
      <c r="H3516" s="25">
        <f t="shared" si="54"/>
        <v>0</v>
      </c>
    </row>
    <row r="3517" spans="5:8" x14ac:dyDescent="0.25">
      <c r="E3517" s="29"/>
      <c r="F3517" s="23" t="s">
        <v>4513</v>
      </c>
      <c r="G3517" s="24" t="s">
        <v>1014</v>
      </c>
      <c r="H3517" s="25">
        <f t="shared" si="54"/>
        <v>0</v>
      </c>
    </row>
    <row r="3518" spans="5:8" x14ac:dyDescent="0.25">
      <c r="E3518" s="29"/>
      <c r="F3518" s="23" t="s">
        <v>4514</v>
      </c>
      <c r="G3518" s="24" t="s">
        <v>1014</v>
      </c>
      <c r="H3518" s="25">
        <f t="shared" si="54"/>
        <v>0</v>
      </c>
    </row>
    <row r="3519" spans="5:8" x14ac:dyDescent="0.25">
      <c r="E3519" s="29"/>
      <c r="F3519" s="23" t="s">
        <v>4515</v>
      </c>
      <c r="G3519" s="24" t="s">
        <v>1014</v>
      </c>
      <c r="H3519" s="25">
        <f t="shared" si="54"/>
        <v>0</v>
      </c>
    </row>
    <row r="3520" spans="5:8" x14ac:dyDescent="0.25">
      <c r="E3520" s="29"/>
      <c r="F3520" s="23" t="s">
        <v>4516</v>
      </c>
      <c r="G3520" s="24" t="s">
        <v>1014</v>
      </c>
      <c r="H3520" s="25">
        <f t="shared" si="54"/>
        <v>0</v>
      </c>
    </row>
    <row r="3521" spans="5:8" x14ac:dyDescent="0.25">
      <c r="E3521" s="29"/>
      <c r="F3521" s="38" t="s">
        <v>4517</v>
      </c>
      <c r="G3521" s="24" t="s">
        <v>1014</v>
      </c>
      <c r="H3521" s="25">
        <f t="shared" si="54"/>
        <v>0</v>
      </c>
    </row>
    <row r="3522" spans="5:8" x14ac:dyDescent="0.25">
      <c r="E3522" s="29"/>
      <c r="F3522" s="23" t="s">
        <v>4518</v>
      </c>
      <c r="G3522" s="24" t="s">
        <v>1014</v>
      </c>
      <c r="H3522" s="25">
        <f t="shared" si="54"/>
        <v>0</v>
      </c>
    </row>
    <row r="3523" spans="5:8" x14ac:dyDescent="0.25">
      <c r="E3523" s="29"/>
      <c r="F3523" s="23" t="s">
        <v>4519</v>
      </c>
      <c r="G3523" s="24" t="s">
        <v>1014</v>
      </c>
      <c r="H3523" s="25">
        <f t="shared" si="54"/>
        <v>0</v>
      </c>
    </row>
    <row r="3524" spans="5:8" x14ac:dyDescent="0.25">
      <c r="E3524" s="29"/>
      <c r="F3524" s="38" t="s">
        <v>4520</v>
      </c>
      <c r="G3524" s="24" t="s">
        <v>1014</v>
      </c>
      <c r="H3524" s="25">
        <f t="shared" si="54"/>
        <v>0</v>
      </c>
    </row>
    <row r="3525" spans="5:8" x14ac:dyDescent="0.25">
      <c r="E3525" s="29"/>
      <c r="F3525" s="38" t="s">
        <v>4521</v>
      </c>
      <c r="G3525" s="24" t="s">
        <v>1014</v>
      </c>
      <c r="H3525" s="25">
        <f t="shared" ref="H3525:H3588" si="55">VLOOKUP(G3525,$A$4:$B$28,2,FALSE)</f>
        <v>0</v>
      </c>
    </row>
    <row r="3526" spans="5:8" x14ac:dyDescent="0.25">
      <c r="E3526" s="29"/>
      <c r="F3526" s="23" t="s">
        <v>4522</v>
      </c>
      <c r="G3526" s="24" t="s">
        <v>1014</v>
      </c>
      <c r="H3526" s="25">
        <f t="shared" si="55"/>
        <v>0</v>
      </c>
    </row>
    <row r="3527" spans="5:8" x14ac:dyDescent="0.25">
      <c r="E3527" s="29"/>
      <c r="F3527" s="23" t="s">
        <v>4523</v>
      </c>
      <c r="G3527" s="24" t="s">
        <v>1014</v>
      </c>
      <c r="H3527" s="25">
        <f t="shared" si="55"/>
        <v>0</v>
      </c>
    </row>
    <row r="3528" spans="5:8" x14ac:dyDescent="0.25">
      <c r="E3528" s="29"/>
      <c r="F3528" s="26" t="s">
        <v>4524</v>
      </c>
      <c r="G3528" s="24" t="s">
        <v>4436</v>
      </c>
      <c r="H3528" s="25">
        <f t="shared" si="55"/>
        <v>1.17E-2</v>
      </c>
    </row>
    <row r="3529" spans="5:8" x14ac:dyDescent="0.25">
      <c r="E3529" s="29"/>
      <c r="F3529" s="35" t="s">
        <v>4525</v>
      </c>
      <c r="G3529" s="24" t="s">
        <v>4436</v>
      </c>
      <c r="H3529" s="25">
        <f t="shared" si="55"/>
        <v>1.17E-2</v>
      </c>
    </row>
    <row r="3530" spans="5:8" x14ac:dyDescent="0.25">
      <c r="E3530" s="29"/>
      <c r="F3530" s="23" t="s">
        <v>4526</v>
      </c>
      <c r="G3530" s="24" t="s">
        <v>1014</v>
      </c>
      <c r="H3530" s="25">
        <f t="shared" si="55"/>
        <v>0</v>
      </c>
    </row>
    <row r="3531" spans="5:8" x14ac:dyDescent="0.25">
      <c r="E3531" s="29"/>
      <c r="F3531" s="23" t="s">
        <v>4527</v>
      </c>
      <c r="G3531" s="24" t="s">
        <v>1014</v>
      </c>
      <c r="H3531" s="25">
        <f t="shared" si="55"/>
        <v>0</v>
      </c>
    </row>
    <row r="3532" spans="5:8" x14ac:dyDescent="0.25">
      <c r="E3532" s="29"/>
      <c r="F3532" s="23" t="s">
        <v>4528</v>
      </c>
      <c r="G3532" s="24" t="s">
        <v>1014</v>
      </c>
      <c r="H3532" s="25">
        <f t="shared" si="55"/>
        <v>0</v>
      </c>
    </row>
    <row r="3533" spans="5:8" x14ac:dyDescent="0.25">
      <c r="E3533" s="29"/>
      <c r="F3533" s="28" t="s">
        <v>4529</v>
      </c>
      <c r="G3533" s="24" t="s">
        <v>1014</v>
      </c>
      <c r="H3533" s="25">
        <f t="shared" si="55"/>
        <v>0</v>
      </c>
    </row>
    <row r="3534" spans="5:8" x14ac:dyDescent="0.25">
      <c r="E3534" s="29"/>
      <c r="F3534" s="23" t="s">
        <v>4530</v>
      </c>
      <c r="G3534" s="24" t="s">
        <v>1014</v>
      </c>
      <c r="H3534" s="25">
        <f t="shared" si="55"/>
        <v>0</v>
      </c>
    </row>
    <row r="3535" spans="5:8" x14ac:dyDescent="0.25">
      <c r="E3535" s="29"/>
      <c r="F3535" s="23" t="s">
        <v>4531</v>
      </c>
      <c r="G3535" s="24" t="s">
        <v>4436</v>
      </c>
      <c r="H3535" s="25">
        <f t="shared" si="55"/>
        <v>1.17E-2</v>
      </c>
    </row>
    <row r="3536" spans="5:8" x14ac:dyDescent="0.25">
      <c r="E3536" s="29"/>
      <c r="F3536" s="23" t="s">
        <v>4532</v>
      </c>
      <c r="G3536" s="24" t="s">
        <v>4436</v>
      </c>
      <c r="H3536" s="25">
        <f t="shared" si="55"/>
        <v>1.17E-2</v>
      </c>
    </row>
    <row r="3537" spans="5:8" x14ac:dyDescent="0.25">
      <c r="E3537" s="29"/>
      <c r="F3537" s="23" t="s">
        <v>4533</v>
      </c>
      <c r="G3537" s="24" t="s">
        <v>4436</v>
      </c>
      <c r="H3537" s="25">
        <f t="shared" si="55"/>
        <v>1.17E-2</v>
      </c>
    </row>
    <row r="3538" spans="5:8" x14ac:dyDescent="0.25">
      <c r="E3538" s="29"/>
      <c r="F3538" s="23" t="s">
        <v>4534</v>
      </c>
      <c r="G3538" s="24" t="s">
        <v>4436</v>
      </c>
      <c r="H3538" s="25">
        <f t="shared" si="55"/>
        <v>1.17E-2</v>
      </c>
    </row>
    <row r="3539" spans="5:8" x14ac:dyDescent="0.25">
      <c r="E3539" s="29"/>
      <c r="F3539" s="26" t="s">
        <v>4535</v>
      </c>
      <c r="G3539" s="24" t="s">
        <v>4436</v>
      </c>
      <c r="H3539" s="25">
        <f t="shared" si="55"/>
        <v>1.17E-2</v>
      </c>
    </row>
    <row r="3540" spans="5:8" x14ac:dyDescent="0.25">
      <c r="E3540" s="29"/>
      <c r="F3540" s="35" t="s">
        <v>4536</v>
      </c>
      <c r="G3540" s="24" t="s">
        <v>4436</v>
      </c>
      <c r="H3540" s="25">
        <f t="shared" si="55"/>
        <v>1.17E-2</v>
      </c>
    </row>
    <row r="3541" spans="5:8" x14ac:dyDescent="0.25">
      <c r="E3541" s="29"/>
      <c r="F3541" s="23" t="s">
        <v>4537</v>
      </c>
      <c r="G3541" s="24" t="s">
        <v>1014</v>
      </c>
      <c r="H3541" s="25">
        <f t="shared" si="55"/>
        <v>0</v>
      </c>
    </row>
    <row r="3542" spans="5:8" x14ac:dyDescent="0.25">
      <c r="E3542" s="29"/>
      <c r="F3542" s="35" t="s">
        <v>4538</v>
      </c>
      <c r="G3542" s="24" t="s">
        <v>4436</v>
      </c>
      <c r="H3542" s="25">
        <f t="shared" si="55"/>
        <v>1.17E-2</v>
      </c>
    </row>
    <row r="3543" spans="5:8" x14ac:dyDescent="0.25">
      <c r="E3543" s="29"/>
      <c r="F3543" s="23" t="s">
        <v>4539</v>
      </c>
      <c r="G3543" s="24" t="s">
        <v>4436</v>
      </c>
      <c r="H3543" s="25">
        <f t="shared" si="55"/>
        <v>1.17E-2</v>
      </c>
    </row>
    <row r="3544" spans="5:8" x14ac:dyDescent="0.25">
      <c r="E3544" s="29"/>
      <c r="F3544" s="23" t="s">
        <v>4540</v>
      </c>
      <c r="G3544" s="24" t="s">
        <v>4436</v>
      </c>
      <c r="H3544" s="25">
        <f t="shared" si="55"/>
        <v>1.17E-2</v>
      </c>
    </row>
    <row r="3545" spans="5:8" x14ac:dyDescent="0.25">
      <c r="E3545" s="29"/>
      <c r="F3545" s="23" t="s">
        <v>4541</v>
      </c>
      <c r="G3545" s="24" t="s">
        <v>4436</v>
      </c>
      <c r="H3545" s="25">
        <f t="shared" si="55"/>
        <v>1.17E-2</v>
      </c>
    </row>
    <row r="3546" spans="5:8" x14ac:dyDescent="0.25">
      <c r="E3546" s="29"/>
      <c r="F3546" s="23" t="s">
        <v>4542</v>
      </c>
      <c r="G3546" s="24" t="s">
        <v>1014</v>
      </c>
      <c r="H3546" s="25">
        <f t="shared" si="55"/>
        <v>0</v>
      </c>
    </row>
    <row r="3547" spans="5:8" x14ac:dyDescent="0.25">
      <c r="E3547" s="29"/>
      <c r="F3547" s="23" t="s">
        <v>4543</v>
      </c>
      <c r="G3547" s="24" t="s">
        <v>4436</v>
      </c>
      <c r="H3547" s="25">
        <f t="shared" si="55"/>
        <v>1.17E-2</v>
      </c>
    </row>
    <row r="3548" spans="5:8" x14ac:dyDescent="0.25">
      <c r="E3548" s="29"/>
      <c r="F3548" s="23" t="s">
        <v>4544</v>
      </c>
      <c r="G3548" s="24" t="s">
        <v>4436</v>
      </c>
      <c r="H3548" s="25">
        <f t="shared" si="55"/>
        <v>1.17E-2</v>
      </c>
    </row>
    <row r="3549" spans="5:8" x14ac:dyDescent="0.25">
      <c r="E3549" s="29"/>
      <c r="F3549" s="35" t="s">
        <v>4545</v>
      </c>
      <c r="G3549" s="24" t="s">
        <v>4436</v>
      </c>
      <c r="H3549" s="25">
        <f t="shared" si="55"/>
        <v>1.17E-2</v>
      </c>
    </row>
    <row r="3550" spans="5:8" x14ac:dyDescent="0.25">
      <c r="E3550" s="29"/>
      <c r="F3550" s="23" t="s">
        <v>4546</v>
      </c>
      <c r="G3550" s="24" t="s">
        <v>4436</v>
      </c>
      <c r="H3550" s="25">
        <f t="shared" si="55"/>
        <v>1.17E-2</v>
      </c>
    </row>
    <row r="3551" spans="5:8" x14ac:dyDescent="0.25">
      <c r="E3551" s="29"/>
      <c r="F3551" s="26" t="s">
        <v>4547</v>
      </c>
      <c r="G3551" s="24" t="s">
        <v>1014</v>
      </c>
      <c r="H3551" s="25">
        <f t="shared" si="55"/>
        <v>0</v>
      </c>
    </row>
    <row r="3552" spans="5:8" x14ac:dyDescent="0.25">
      <c r="E3552" s="29"/>
      <c r="F3552" s="23" t="s">
        <v>4548</v>
      </c>
      <c r="G3552" s="24" t="s">
        <v>4436</v>
      </c>
      <c r="H3552" s="25">
        <f t="shared" si="55"/>
        <v>1.17E-2</v>
      </c>
    </row>
    <row r="3553" spans="5:8" x14ac:dyDescent="0.25">
      <c r="E3553" s="29"/>
      <c r="F3553" s="23" t="s">
        <v>4549</v>
      </c>
      <c r="G3553" s="24" t="s">
        <v>1014</v>
      </c>
      <c r="H3553" s="25">
        <f t="shared" si="55"/>
        <v>0</v>
      </c>
    </row>
    <row r="3554" spans="5:8" x14ac:dyDescent="0.25">
      <c r="E3554" s="29"/>
      <c r="F3554" s="23" t="s">
        <v>4550</v>
      </c>
      <c r="G3554" s="24" t="s">
        <v>1014</v>
      </c>
      <c r="H3554" s="25">
        <f t="shared" si="55"/>
        <v>0</v>
      </c>
    </row>
    <row r="3555" spans="5:8" x14ac:dyDescent="0.25">
      <c r="E3555" s="29"/>
      <c r="F3555" s="23" t="s">
        <v>4551</v>
      </c>
      <c r="G3555" s="24" t="s">
        <v>1014</v>
      </c>
      <c r="H3555" s="25">
        <f t="shared" si="55"/>
        <v>0</v>
      </c>
    </row>
    <row r="3556" spans="5:8" x14ac:dyDescent="0.25">
      <c r="E3556" s="29"/>
      <c r="F3556" s="23" t="s">
        <v>4552</v>
      </c>
      <c r="G3556" s="24" t="s">
        <v>4436</v>
      </c>
      <c r="H3556" s="25">
        <f t="shared" si="55"/>
        <v>1.17E-2</v>
      </c>
    </row>
    <row r="3557" spans="5:8" x14ac:dyDescent="0.25">
      <c r="E3557" s="29"/>
      <c r="F3557" s="23" t="s">
        <v>4553</v>
      </c>
      <c r="G3557" s="24" t="s">
        <v>1014</v>
      </c>
      <c r="H3557" s="25">
        <f t="shared" si="55"/>
        <v>0</v>
      </c>
    </row>
    <row r="3558" spans="5:8" x14ac:dyDescent="0.25">
      <c r="E3558" s="29"/>
      <c r="F3558" s="39" t="s">
        <v>4554</v>
      </c>
      <c r="G3558" s="24" t="s">
        <v>4436</v>
      </c>
      <c r="H3558" s="25">
        <f t="shared" si="55"/>
        <v>1.17E-2</v>
      </c>
    </row>
    <row r="3559" spans="5:8" x14ac:dyDescent="0.25">
      <c r="E3559" s="29"/>
      <c r="F3559" s="23" t="s">
        <v>4555</v>
      </c>
      <c r="G3559" s="24" t="s">
        <v>4436</v>
      </c>
      <c r="H3559" s="25">
        <f t="shared" si="55"/>
        <v>1.17E-2</v>
      </c>
    </row>
    <row r="3560" spans="5:8" x14ac:dyDescent="0.25">
      <c r="E3560" s="29"/>
      <c r="F3560" s="23" t="s">
        <v>4556</v>
      </c>
      <c r="G3560" s="24" t="s">
        <v>1014</v>
      </c>
      <c r="H3560" s="25">
        <f t="shared" si="55"/>
        <v>0</v>
      </c>
    </row>
    <row r="3561" spans="5:8" x14ac:dyDescent="0.25">
      <c r="E3561" s="29"/>
      <c r="F3561" s="23" t="s">
        <v>4557</v>
      </c>
      <c r="G3561" s="24" t="s">
        <v>1014</v>
      </c>
      <c r="H3561" s="25">
        <f t="shared" si="55"/>
        <v>0</v>
      </c>
    </row>
    <row r="3562" spans="5:8" x14ac:dyDescent="0.25">
      <c r="E3562" s="29"/>
      <c r="F3562" s="48" t="s">
        <v>4558</v>
      </c>
      <c r="G3562" s="24" t="s">
        <v>1014</v>
      </c>
      <c r="H3562" s="25">
        <f t="shared" si="55"/>
        <v>0</v>
      </c>
    </row>
    <row r="3563" spans="5:8" x14ac:dyDescent="0.25">
      <c r="E3563" s="29"/>
      <c r="F3563" s="23" t="s">
        <v>4559</v>
      </c>
      <c r="G3563" s="24" t="s">
        <v>1014</v>
      </c>
      <c r="H3563" s="25">
        <f t="shared" si="55"/>
        <v>0</v>
      </c>
    </row>
    <row r="3564" spans="5:8" x14ac:dyDescent="0.25">
      <c r="E3564" s="29"/>
      <c r="F3564" s="23" t="s">
        <v>4560</v>
      </c>
      <c r="G3564" s="24" t="s">
        <v>4436</v>
      </c>
      <c r="H3564" s="25">
        <f t="shared" si="55"/>
        <v>1.17E-2</v>
      </c>
    </row>
    <row r="3565" spans="5:8" x14ac:dyDescent="0.25">
      <c r="E3565" s="29"/>
      <c r="F3565" s="26" t="s">
        <v>4561</v>
      </c>
      <c r="G3565" s="24" t="s">
        <v>4436</v>
      </c>
      <c r="H3565" s="25">
        <f t="shared" si="55"/>
        <v>1.17E-2</v>
      </c>
    </row>
    <row r="3566" spans="5:8" x14ac:dyDescent="0.25">
      <c r="E3566" s="29"/>
      <c r="F3566" s="23" t="s">
        <v>4562</v>
      </c>
      <c r="G3566" s="24" t="s">
        <v>4436</v>
      </c>
      <c r="H3566" s="25">
        <f t="shared" si="55"/>
        <v>1.17E-2</v>
      </c>
    </row>
    <row r="3567" spans="5:8" x14ac:dyDescent="0.25">
      <c r="E3567" s="29"/>
      <c r="F3567" s="23" t="s">
        <v>4563</v>
      </c>
      <c r="G3567" s="24" t="s">
        <v>4436</v>
      </c>
      <c r="H3567" s="25">
        <f t="shared" si="55"/>
        <v>1.17E-2</v>
      </c>
    </row>
    <row r="3568" spans="5:8" x14ac:dyDescent="0.25">
      <c r="E3568" s="29"/>
      <c r="F3568" s="26" t="s">
        <v>4564</v>
      </c>
      <c r="G3568" s="24" t="s">
        <v>4436</v>
      </c>
      <c r="H3568" s="25">
        <f t="shared" si="55"/>
        <v>1.17E-2</v>
      </c>
    </row>
    <row r="3569" spans="5:8" x14ac:dyDescent="0.25">
      <c r="E3569" s="29"/>
      <c r="F3569" s="23" t="s">
        <v>4565</v>
      </c>
      <c r="G3569" s="24" t="s">
        <v>4436</v>
      </c>
      <c r="H3569" s="25">
        <f t="shared" si="55"/>
        <v>1.17E-2</v>
      </c>
    </row>
    <row r="3570" spans="5:8" x14ac:dyDescent="0.25">
      <c r="E3570" s="29"/>
      <c r="F3570" s="23" t="s">
        <v>4566</v>
      </c>
      <c r="G3570" s="24" t="s">
        <v>1014</v>
      </c>
      <c r="H3570" s="25">
        <f t="shared" si="55"/>
        <v>0</v>
      </c>
    </row>
    <row r="3571" spans="5:8" x14ac:dyDescent="0.25">
      <c r="E3571" s="29"/>
      <c r="F3571" s="23" t="s">
        <v>4567</v>
      </c>
      <c r="G3571" s="24" t="s">
        <v>4436</v>
      </c>
      <c r="H3571" s="25">
        <f t="shared" si="55"/>
        <v>1.17E-2</v>
      </c>
    </row>
    <row r="3572" spans="5:8" x14ac:dyDescent="0.25">
      <c r="E3572" s="29"/>
      <c r="F3572" s="23" t="s">
        <v>4568</v>
      </c>
      <c r="G3572" s="24" t="s">
        <v>4436</v>
      </c>
      <c r="H3572" s="25">
        <f t="shared" si="55"/>
        <v>1.17E-2</v>
      </c>
    </row>
    <row r="3573" spans="5:8" x14ac:dyDescent="0.25">
      <c r="E3573" s="29"/>
      <c r="F3573" s="23" t="s">
        <v>4569</v>
      </c>
      <c r="G3573" s="24" t="s">
        <v>1014</v>
      </c>
      <c r="H3573" s="25">
        <f t="shared" si="55"/>
        <v>0</v>
      </c>
    </row>
    <row r="3574" spans="5:8" x14ac:dyDescent="0.25">
      <c r="E3574" s="29"/>
      <c r="F3574" s="23" t="s">
        <v>4570</v>
      </c>
      <c r="G3574" s="24" t="s">
        <v>1014</v>
      </c>
      <c r="H3574" s="25">
        <f t="shared" si="55"/>
        <v>0</v>
      </c>
    </row>
    <row r="3575" spans="5:8" x14ac:dyDescent="0.25">
      <c r="E3575" s="29"/>
      <c r="F3575" s="23" t="s">
        <v>4571</v>
      </c>
      <c r="G3575" s="24" t="s">
        <v>4436</v>
      </c>
      <c r="H3575" s="25">
        <f t="shared" si="55"/>
        <v>1.17E-2</v>
      </c>
    </row>
    <row r="3576" spans="5:8" x14ac:dyDescent="0.25">
      <c r="E3576" s="29"/>
      <c r="F3576" s="34" t="s">
        <v>4572</v>
      </c>
      <c r="G3576" s="24" t="s">
        <v>1014</v>
      </c>
      <c r="H3576" s="25">
        <f t="shared" si="55"/>
        <v>0</v>
      </c>
    </row>
    <row r="3577" spans="5:8" x14ac:dyDescent="0.25">
      <c r="E3577" s="29"/>
      <c r="F3577" s="23" t="s">
        <v>4573</v>
      </c>
      <c r="G3577" s="24" t="s">
        <v>1014</v>
      </c>
      <c r="H3577" s="25">
        <f t="shared" si="55"/>
        <v>0</v>
      </c>
    </row>
    <row r="3578" spans="5:8" x14ac:dyDescent="0.25">
      <c r="E3578" s="29"/>
      <c r="F3578" s="23" t="s">
        <v>4574</v>
      </c>
      <c r="G3578" s="24" t="s">
        <v>1014</v>
      </c>
      <c r="H3578" s="25">
        <f t="shared" si="55"/>
        <v>0</v>
      </c>
    </row>
    <row r="3579" spans="5:8" x14ac:dyDescent="0.25">
      <c r="E3579" s="29"/>
      <c r="F3579" s="26" t="s">
        <v>4575</v>
      </c>
      <c r="G3579" s="24" t="s">
        <v>1039</v>
      </c>
      <c r="H3579" s="25">
        <f t="shared" si="55"/>
        <v>0.1053</v>
      </c>
    </row>
    <row r="3580" spans="5:8" x14ac:dyDescent="0.25">
      <c r="E3580" s="29"/>
      <c r="F3580" s="23" t="s">
        <v>4576</v>
      </c>
      <c r="G3580" s="24" t="s">
        <v>1039</v>
      </c>
      <c r="H3580" s="25">
        <f t="shared" si="55"/>
        <v>0.1053</v>
      </c>
    </row>
    <row r="3581" spans="5:8" x14ac:dyDescent="0.25">
      <c r="E3581" s="29"/>
      <c r="F3581" s="23" t="s">
        <v>4577</v>
      </c>
      <c r="G3581" s="24" t="s">
        <v>1039</v>
      </c>
      <c r="H3581" s="25">
        <f t="shared" si="55"/>
        <v>0.1053</v>
      </c>
    </row>
    <row r="3582" spans="5:8" x14ac:dyDescent="0.25">
      <c r="E3582" s="29"/>
      <c r="F3582" s="39" t="s">
        <v>4578</v>
      </c>
      <c r="G3582" s="24" t="s">
        <v>1039</v>
      </c>
      <c r="H3582" s="25">
        <f t="shared" si="55"/>
        <v>0.1053</v>
      </c>
    </row>
    <row r="3583" spans="5:8" x14ac:dyDescent="0.25">
      <c r="E3583" s="29"/>
      <c r="F3583" s="23" t="s">
        <v>4579</v>
      </c>
      <c r="G3583" s="24" t="s">
        <v>4436</v>
      </c>
      <c r="H3583" s="25">
        <f t="shared" si="55"/>
        <v>1.17E-2</v>
      </c>
    </row>
    <row r="3584" spans="5:8" x14ac:dyDescent="0.25">
      <c r="E3584" s="29"/>
      <c r="F3584" s="23" t="s">
        <v>4580</v>
      </c>
      <c r="G3584" s="24" t="s">
        <v>1014</v>
      </c>
      <c r="H3584" s="25">
        <f t="shared" si="55"/>
        <v>0</v>
      </c>
    </row>
    <row r="3585" spans="5:8" x14ac:dyDescent="0.25">
      <c r="E3585" s="29"/>
      <c r="F3585" s="23" t="s">
        <v>4581</v>
      </c>
      <c r="G3585" s="24" t="s">
        <v>1039</v>
      </c>
      <c r="H3585" s="25">
        <f t="shared" si="55"/>
        <v>0.1053</v>
      </c>
    </row>
    <row r="3586" spans="5:8" x14ac:dyDescent="0.25">
      <c r="E3586" s="29"/>
      <c r="F3586" s="26" t="s">
        <v>4582</v>
      </c>
      <c r="G3586" s="24" t="s">
        <v>1014</v>
      </c>
      <c r="H3586" s="25">
        <f t="shared" si="55"/>
        <v>0</v>
      </c>
    </row>
    <row r="3587" spans="5:8" x14ac:dyDescent="0.25">
      <c r="E3587" s="29"/>
      <c r="F3587" s="23" t="s">
        <v>4583</v>
      </c>
      <c r="G3587" s="24" t="s">
        <v>1014</v>
      </c>
      <c r="H3587" s="25">
        <f t="shared" si="55"/>
        <v>0</v>
      </c>
    </row>
    <row r="3588" spans="5:8" x14ac:dyDescent="0.25">
      <c r="E3588" s="29"/>
      <c r="F3588" s="39" t="s">
        <v>4584</v>
      </c>
      <c r="G3588" s="24" t="s">
        <v>1014</v>
      </c>
      <c r="H3588" s="25">
        <f t="shared" si="55"/>
        <v>0</v>
      </c>
    </row>
    <row r="3589" spans="5:8" x14ac:dyDescent="0.25">
      <c r="E3589" s="29"/>
      <c r="F3589" s="23" t="s">
        <v>4585</v>
      </c>
      <c r="G3589" s="24" t="s">
        <v>4436</v>
      </c>
      <c r="H3589" s="25">
        <f t="shared" ref="H3589:H3652" si="56">VLOOKUP(G3589,$A$4:$B$28,2,FALSE)</f>
        <v>1.17E-2</v>
      </c>
    </row>
    <row r="3590" spans="5:8" x14ac:dyDescent="0.25">
      <c r="E3590" s="29"/>
      <c r="F3590" s="23" t="s">
        <v>4586</v>
      </c>
      <c r="G3590" s="24" t="s">
        <v>4436</v>
      </c>
      <c r="H3590" s="25">
        <f t="shared" si="56"/>
        <v>1.17E-2</v>
      </c>
    </row>
    <row r="3591" spans="5:8" x14ac:dyDescent="0.25">
      <c r="E3591" s="45"/>
      <c r="F3591" s="23" t="s">
        <v>4587</v>
      </c>
      <c r="G3591" s="24" t="s">
        <v>4436</v>
      </c>
      <c r="H3591" s="25">
        <f t="shared" si="56"/>
        <v>1.17E-2</v>
      </c>
    </row>
    <row r="3592" spans="5:8" x14ac:dyDescent="0.25">
      <c r="E3592" s="45"/>
      <c r="F3592" s="23" t="s">
        <v>4588</v>
      </c>
      <c r="G3592" s="24" t="s">
        <v>1366</v>
      </c>
      <c r="H3592" s="25">
        <f t="shared" si="56"/>
        <v>1</v>
      </c>
    </row>
    <row r="3593" spans="5:8" x14ac:dyDescent="0.25">
      <c r="E3593" s="29"/>
      <c r="F3593" s="23" t="s">
        <v>4589</v>
      </c>
      <c r="G3593" s="24" t="s">
        <v>1366</v>
      </c>
      <c r="H3593" s="25">
        <f t="shared" si="56"/>
        <v>1</v>
      </c>
    </row>
    <row r="3594" spans="5:8" x14ac:dyDescent="0.25">
      <c r="E3594" s="29"/>
      <c r="F3594" s="23" t="s">
        <v>4590</v>
      </c>
      <c r="G3594" s="24" t="s">
        <v>1366</v>
      </c>
      <c r="H3594" s="25">
        <f t="shared" si="56"/>
        <v>1</v>
      </c>
    </row>
    <row r="3595" spans="5:8" x14ac:dyDescent="0.25">
      <c r="E3595" s="29"/>
      <c r="F3595" s="26" t="s">
        <v>4591</v>
      </c>
      <c r="G3595" s="24" t="s">
        <v>1366</v>
      </c>
      <c r="H3595" s="25">
        <f t="shared" si="56"/>
        <v>1</v>
      </c>
    </row>
    <row r="3596" spans="5:8" x14ac:dyDescent="0.25">
      <c r="E3596" s="29"/>
      <c r="F3596" s="23" t="s">
        <v>4592</v>
      </c>
      <c r="G3596" s="24" t="s">
        <v>1366</v>
      </c>
      <c r="H3596" s="25">
        <f t="shared" si="56"/>
        <v>1</v>
      </c>
    </row>
    <row r="3597" spans="5:8" x14ac:dyDescent="0.25">
      <c r="E3597" s="29"/>
      <c r="F3597" s="23" t="s">
        <v>4593</v>
      </c>
      <c r="G3597" s="24" t="s">
        <v>1366</v>
      </c>
      <c r="H3597" s="25">
        <f t="shared" si="56"/>
        <v>1</v>
      </c>
    </row>
    <row r="3598" spans="5:8" x14ac:dyDescent="0.25">
      <c r="E3598" s="29"/>
      <c r="F3598" s="27" t="s">
        <v>4594</v>
      </c>
      <c r="G3598" s="24" t="s">
        <v>1366</v>
      </c>
      <c r="H3598" s="25">
        <f t="shared" si="56"/>
        <v>1</v>
      </c>
    </row>
    <row r="3599" spans="5:8" x14ac:dyDescent="0.25">
      <c r="E3599" s="29"/>
      <c r="F3599" s="23" t="s">
        <v>4595</v>
      </c>
      <c r="G3599" s="24" t="s">
        <v>2724</v>
      </c>
      <c r="H3599" s="25">
        <f t="shared" si="56"/>
        <v>1</v>
      </c>
    </row>
    <row r="3600" spans="5:8" x14ac:dyDescent="0.25">
      <c r="E3600" s="29"/>
      <c r="F3600" s="23" t="s">
        <v>4596</v>
      </c>
      <c r="G3600" s="24" t="s">
        <v>2724</v>
      </c>
      <c r="H3600" s="25">
        <f t="shared" si="56"/>
        <v>1</v>
      </c>
    </row>
    <row r="3601" spans="5:8" x14ac:dyDescent="0.25">
      <c r="E3601" s="29"/>
      <c r="F3601" s="23" t="s">
        <v>4597</v>
      </c>
      <c r="G3601" s="24" t="s">
        <v>1366</v>
      </c>
      <c r="H3601" s="25">
        <f t="shared" si="56"/>
        <v>1</v>
      </c>
    </row>
    <row r="3602" spans="5:8" x14ac:dyDescent="0.25">
      <c r="E3602" s="29"/>
      <c r="F3602" s="23" t="s">
        <v>4598</v>
      </c>
      <c r="G3602" s="24" t="s">
        <v>2724</v>
      </c>
      <c r="H3602" s="25">
        <f t="shared" si="56"/>
        <v>1</v>
      </c>
    </row>
    <row r="3603" spans="5:8" x14ac:dyDescent="0.25">
      <c r="E3603" s="29"/>
      <c r="F3603" s="23" t="s">
        <v>4599</v>
      </c>
      <c r="G3603" s="24" t="s">
        <v>2724</v>
      </c>
      <c r="H3603" s="25">
        <f t="shared" si="56"/>
        <v>1</v>
      </c>
    </row>
    <row r="3604" spans="5:8" x14ac:dyDescent="0.25">
      <c r="E3604" s="29"/>
      <c r="F3604" s="23" t="s">
        <v>4600</v>
      </c>
      <c r="G3604" s="24" t="s">
        <v>1366</v>
      </c>
      <c r="H3604" s="25">
        <f t="shared" si="56"/>
        <v>1</v>
      </c>
    </row>
    <row r="3605" spans="5:8" x14ac:dyDescent="0.25">
      <c r="E3605" s="29"/>
      <c r="F3605" s="26" t="s">
        <v>4601</v>
      </c>
      <c r="G3605" s="24" t="s">
        <v>1366</v>
      </c>
      <c r="H3605" s="25">
        <f t="shared" si="56"/>
        <v>1</v>
      </c>
    </row>
    <row r="3606" spans="5:8" x14ac:dyDescent="0.25">
      <c r="E3606" s="29"/>
      <c r="F3606" s="35" t="s">
        <v>4602</v>
      </c>
      <c r="G3606" s="24" t="s">
        <v>1366</v>
      </c>
      <c r="H3606" s="25">
        <f t="shared" si="56"/>
        <v>1</v>
      </c>
    </row>
    <row r="3607" spans="5:8" x14ac:dyDescent="0.25">
      <c r="E3607" s="29"/>
      <c r="F3607" s="23" t="s">
        <v>4603</v>
      </c>
      <c r="G3607" s="24" t="s">
        <v>1366</v>
      </c>
      <c r="H3607" s="25">
        <f t="shared" si="56"/>
        <v>1</v>
      </c>
    </row>
    <row r="3608" spans="5:8" x14ac:dyDescent="0.25">
      <c r="E3608" s="29"/>
      <c r="F3608" s="27" t="s">
        <v>4604</v>
      </c>
      <c r="G3608" s="24" t="s">
        <v>1366</v>
      </c>
      <c r="H3608" s="25">
        <f t="shared" si="56"/>
        <v>1</v>
      </c>
    </row>
    <row r="3609" spans="5:8" x14ac:dyDescent="0.25">
      <c r="E3609" s="29"/>
      <c r="F3609" s="23" t="s">
        <v>4605</v>
      </c>
      <c r="G3609" s="24" t="s">
        <v>2724</v>
      </c>
      <c r="H3609" s="25">
        <f t="shared" si="56"/>
        <v>1</v>
      </c>
    </row>
    <row r="3610" spans="5:8" x14ac:dyDescent="0.25">
      <c r="E3610" s="29"/>
      <c r="F3610" s="26" t="s">
        <v>4606</v>
      </c>
      <c r="G3610" s="24" t="s">
        <v>1366</v>
      </c>
      <c r="H3610" s="25">
        <f t="shared" si="56"/>
        <v>1</v>
      </c>
    </row>
    <row r="3611" spans="5:8" x14ac:dyDescent="0.25">
      <c r="E3611" s="29"/>
      <c r="F3611" s="26" t="s">
        <v>4607</v>
      </c>
      <c r="G3611" s="24" t="s">
        <v>2724</v>
      </c>
      <c r="H3611" s="25">
        <f t="shared" si="56"/>
        <v>1</v>
      </c>
    </row>
    <row r="3612" spans="5:8" x14ac:dyDescent="0.25">
      <c r="E3612" s="29"/>
      <c r="F3612" s="23" t="s">
        <v>4608</v>
      </c>
      <c r="G3612" s="24" t="s">
        <v>1366</v>
      </c>
      <c r="H3612" s="25">
        <f t="shared" si="56"/>
        <v>1</v>
      </c>
    </row>
    <row r="3613" spans="5:8" x14ac:dyDescent="0.25">
      <c r="E3613" s="29"/>
      <c r="F3613" s="26" t="s">
        <v>4609</v>
      </c>
      <c r="G3613" s="24" t="s">
        <v>2724</v>
      </c>
      <c r="H3613" s="25">
        <f t="shared" si="56"/>
        <v>1</v>
      </c>
    </row>
    <row r="3614" spans="5:8" x14ac:dyDescent="0.25">
      <c r="E3614" s="29"/>
      <c r="F3614" s="23" t="s">
        <v>4610</v>
      </c>
      <c r="G3614" s="24" t="s">
        <v>2724</v>
      </c>
      <c r="H3614" s="25">
        <f t="shared" si="56"/>
        <v>1</v>
      </c>
    </row>
    <row r="3615" spans="5:8" x14ac:dyDescent="0.25">
      <c r="E3615" s="29"/>
      <c r="F3615" s="35" t="s">
        <v>4611</v>
      </c>
      <c r="G3615" s="24" t="s">
        <v>2724</v>
      </c>
      <c r="H3615" s="25">
        <f t="shared" si="56"/>
        <v>1</v>
      </c>
    </row>
    <row r="3616" spans="5:8" x14ac:dyDescent="0.25">
      <c r="E3616" s="29"/>
      <c r="F3616" s="23" t="s">
        <v>4612</v>
      </c>
      <c r="G3616" s="24" t="s">
        <v>1366</v>
      </c>
      <c r="H3616" s="25">
        <f t="shared" si="56"/>
        <v>1</v>
      </c>
    </row>
    <row r="3617" spans="5:8" x14ac:dyDescent="0.25">
      <c r="E3617" s="29"/>
      <c r="F3617" s="35" t="s">
        <v>4613</v>
      </c>
      <c r="G3617" s="24" t="s">
        <v>1366</v>
      </c>
      <c r="H3617" s="25">
        <f t="shared" si="56"/>
        <v>1</v>
      </c>
    </row>
    <row r="3618" spans="5:8" x14ac:dyDescent="0.25">
      <c r="E3618" s="29"/>
      <c r="F3618" s="35" t="s">
        <v>4614</v>
      </c>
      <c r="G3618" s="24" t="s">
        <v>1366</v>
      </c>
      <c r="H3618" s="25">
        <f t="shared" si="56"/>
        <v>1</v>
      </c>
    </row>
    <row r="3619" spans="5:8" x14ac:dyDescent="0.25">
      <c r="E3619" s="29"/>
      <c r="F3619" s="23" t="s">
        <v>4615</v>
      </c>
      <c r="G3619" s="24" t="s">
        <v>1366</v>
      </c>
      <c r="H3619" s="25">
        <f t="shared" si="56"/>
        <v>1</v>
      </c>
    </row>
    <row r="3620" spans="5:8" x14ac:dyDescent="0.25">
      <c r="E3620" s="29"/>
      <c r="F3620" s="23" t="s">
        <v>4616</v>
      </c>
      <c r="G3620" s="24" t="s">
        <v>1366</v>
      </c>
      <c r="H3620" s="25">
        <f t="shared" si="56"/>
        <v>1</v>
      </c>
    </row>
    <row r="3621" spans="5:8" x14ac:dyDescent="0.25">
      <c r="E3621" s="29"/>
      <c r="F3621" s="23" t="s">
        <v>4617</v>
      </c>
      <c r="G3621" s="24" t="s">
        <v>1366</v>
      </c>
      <c r="H3621" s="25">
        <f t="shared" si="56"/>
        <v>1</v>
      </c>
    </row>
    <row r="3622" spans="5:8" x14ac:dyDescent="0.25">
      <c r="E3622" s="29"/>
      <c r="F3622" s="23" t="s">
        <v>4618</v>
      </c>
      <c r="G3622" s="24" t="s">
        <v>2724</v>
      </c>
      <c r="H3622" s="25">
        <f t="shared" si="56"/>
        <v>1</v>
      </c>
    </row>
    <row r="3623" spans="5:8" x14ac:dyDescent="0.25">
      <c r="E3623" s="29"/>
      <c r="F3623" s="37" t="s">
        <v>4619</v>
      </c>
      <c r="G3623" s="24" t="s">
        <v>1366</v>
      </c>
      <c r="H3623" s="25">
        <f t="shared" si="56"/>
        <v>1</v>
      </c>
    </row>
    <row r="3624" spans="5:8" x14ac:dyDescent="0.25">
      <c r="E3624" s="29"/>
      <c r="F3624" s="26" t="s">
        <v>4620</v>
      </c>
      <c r="G3624" s="24" t="s">
        <v>2724</v>
      </c>
      <c r="H3624" s="25">
        <f t="shared" si="56"/>
        <v>1</v>
      </c>
    </row>
    <row r="3625" spans="5:8" x14ac:dyDescent="0.25">
      <c r="E3625" s="29"/>
      <c r="F3625" s="23" t="s">
        <v>4621</v>
      </c>
      <c r="G3625" s="24" t="s">
        <v>2724</v>
      </c>
      <c r="H3625" s="25">
        <f t="shared" si="56"/>
        <v>1</v>
      </c>
    </row>
    <row r="3626" spans="5:8" x14ac:dyDescent="0.25">
      <c r="E3626" s="29"/>
      <c r="F3626" s="23" t="s">
        <v>4622</v>
      </c>
      <c r="G3626" s="24" t="s">
        <v>1366</v>
      </c>
      <c r="H3626" s="25">
        <f t="shared" si="56"/>
        <v>1</v>
      </c>
    </row>
    <row r="3627" spans="5:8" x14ac:dyDescent="0.25">
      <c r="E3627" s="29"/>
      <c r="F3627" s="23" t="s">
        <v>4623</v>
      </c>
      <c r="G3627" s="24" t="s">
        <v>2724</v>
      </c>
      <c r="H3627" s="25">
        <f t="shared" si="56"/>
        <v>1</v>
      </c>
    </row>
    <row r="3628" spans="5:8" x14ac:dyDescent="0.25">
      <c r="E3628" s="29"/>
      <c r="F3628" s="23" t="s">
        <v>4624</v>
      </c>
      <c r="G3628" s="24" t="s">
        <v>2724</v>
      </c>
      <c r="H3628" s="25">
        <f t="shared" si="56"/>
        <v>1</v>
      </c>
    </row>
    <row r="3629" spans="5:8" x14ac:dyDescent="0.25">
      <c r="E3629" s="29"/>
      <c r="F3629" s="23" t="s">
        <v>4625</v>
      </c>
      <c r="G3629" s="24" t="s">
        <v>1366</v>
      </c>
      <c r="H3629" s="25">
        <f t="shared" si="56"/>
        <v>1</v>
      </c>
    </row>
    <row r="3630" spans="5:8" x14ac:dyDescent="0.25">
      <c r="E3630" s="29"/>
      <c r="F3630" s="23" t="s">
        <v>4626</v>
      </c>
      <c r="G3630" s="24" t="s">
        <v>1366</v>
      </c>
      <c r="H3630" s="25">
        <f t="shared" si="56"/>
        <v>1</v>
      </c>
    </row>
    <row r="3631" spans="5:8" x14ac:dyDescent="0.25">
      <c r="E3631" s="29"/>
      <c r="F3631" s="27" t="s">
        <v>4627</v>
      </c>
      <c r="G3631" s="24" t="s">
        <v>1366</v>
      </c>
      <c r="H3631" s="25">
        <f t="shared" si="56"/>
        <v>1</v>
      </c>
    </row>
    <row r="3632" spans="5:8" x14ac:dyDescent="0.25">
      <c r="E3632" s="29"/>
      <c r="F3632" s="23" t="s">
        <v>4628</v>
      </c>
      <c r="G3632" s="24" t="s">
        <v>1366</v>
      </c>
      <c r="H3632" s="25">
        <f t="shared" si="56"/>
        <v>1</v>
      </c>
    </row>
    <row r="3633" spans="5:8" x14ac:dyDescent="0.25">
      <c r="E3633" s="29"/>
      <c r="F3633" s="39" t="s">
        <v>4629</v>
      </c>
      <c r="G3633" s="24" t="s">
        <v>1366</v>
      </c>
      <c r="H3633" s="25">
        <f t="shared" si="56"/>
        <v>1</v>
      </c>
    </row>
    <row r="3634" spans="5:8" x14ac:dyDescent="0.25">
      <c r="E3634" s="29"/>
      <c r="F3634" s="23" t="s">
        <v>4630</v>
      </c>
      <c r="G3634" s="24" t="s">
        <v>1366</v>
      </c>
      <c r="H3634" s="25">
        <f t="shared" si="56"/>
        <v>1</v>
      </c>
    </row>
    <row r="3635" spans="5:8" x14ac:dyDescent="0.25">
      <c r="E3635" s="29"/>
      <c r="F3635" s="26" t="s">
        <v>4631</v>
      </c>
      <c r="G3635" s="24" t="s">
        <v>1366</v>
      </c>
      <c r="H3635" s="25">
        <f t="shared" si="56"/>
        <v>1</v>
      </c>
    </row>
    <row r="3636" spans="5:8" x14ac:dyDescent="0.25">
      <c r="E3636" s="29"/>
      <c r="F3636" s="23" t="s">
        <v>4632</v>
      </c>
      <c r="G3636" s="24" t="s">
        <v>1366</v>
      </c>
      <c r="H3636" s="25">
        <f t="shared" si="56"/>
        <v>1</v>
      </c>
    </row>
    <row r="3637" spans="5:8" x14ac:dyDescent="0.25">
      <c r="E3637" s="29"/>
      <c r="F3637" s="23" t="s">
        <v>4633</v>
      </c>
      <c r="G3637" s="24" t="s">
        <v>1366</v>
      </c>
      <c r="H3637" s="25">
        <f t="shared" si="56"/>
        <v>1</v>
      </c>
    </row>
    <row r="3638" spans="5:8" x14ac:dyDescent="0.25">
      <c r="E3638" s="29"/>
      <c r="F3638" s="23" t="s">
        <v>4634</v>
      </c>
      <c r="G3638" s="24" t="s">
        <v>2724</v>
      </c>
      <c r="H3638" s="25">
        <f t="shared" si="56"/>
        <v>1</v>
      </c>
    </row>
    <row r="3639" spans="5:8" x14ac:dyDescent="0.25">
      <c r="E3639" s="29"/>
      <c r="F3639" s="23" t="s">
        <v>4635</v>
      </c>
      <c r="G3639" s="24" t="s">
        <v>1366</v>
      </c>
      <c r="H3639" s="25">
        <f t="shared" si="56"/>
        <v>1</v>
      </c>
    </row>
    <row r="3640" spans="5:8" x14ac:dyDescent="0.25">
      <c r="E3640" s="29"/>
      <c r="F3640" s="23" t="s">
        <v>4636</v>
      </c>
      <c r="G3640" s="24" t="s">
        <v>1366</v>
      </c>
      <c r="H3640" s="25">
        <f t="shared" si="56"/>
        <v>1</v>
      </c>
    </row>
    <row r="3641" spans="5:8" x14ac:dyDescent="0.25">
      <c r="E3641" s="29"/>
      <c r="F3641" s="23" t="s">
        <v>4637</v>
      </c>
      <c r="G3641" s="24" t="s">
        <v>1366</v>
      </c>
      <c r="H3641" s="25">
        <f t="shared" si="56"/>
        <v>1</v>
      </c>
    </row>
    <row r="3642" spans="5:8" x14ac:dyDescent="0.25">
      <c r="E3642" s="29"/>
      <c r="F3642" s="39" t="s">
        <v>4638</v>
      </c>
      <c r="G3642" s="24" t="s">
        <v>1366</v>
      </c>
      <c r="H3642" s="25">
        <f t="shared" si="56"/>
        <v>1</v>
      </c>
    </row>
    <row r="3643" spans="5:8" x14ac:dyDescent="0.25">
      <c r="E3643" s="29"/>
      <c r="F3643" s="23" t="s">
        <v>4639</v>
      </c>
      <c r="G3643" s="24" t="s">
        <v>1366</v>
      </c>
      <c r="H3643" s="25">
        <f t="shared" si="56"/>
        <v>1</v>
      </c>
    </row>
    <row r="3644" spans="5:8" x14ac:dyDescent="0.25">
      <c r="E3644" s="29"/>
      <c r="F3644" s="23" t="s">
        <v>4640</v>
      </c>
      <c r="G3644" s="24" t="s">
        <v>1366</v>
      </c>
      <c r="H3644" s="25">
        <f t="shared" si="56"/>
        <v>1</v>
      </c>
    </row>
    <row r="3645" spans="5:8" x14ac:dyDescent="0.25">
      <c r="E3645" s="29"/>
      <c r="F3645" s="23" t="s">
        <v>4641</v>
      </c>
      <c r="G3645" s="24" t="s">
        <v>1366</v>
      </c>
      <c r="H3645" s="25">
        <f t="shared" si="56"/>
        <v>1</v>
      </c>
    </row>
    <row r="3646" spans="5:8" x14ac:dyDescent="0.25">
      <c r="E3646" s="29"/>
      <c r="F3646" s="35" t="s">
        <v>4642</v>
      </c>
      <c r="G3646" s="24" t="s">
        <v>1366</v>
      </c>
      <c r="H3646" s="25">
        <f t="shared" si="56"/>
        <v>1</v>
      </c>
    </row>
    <row r="3647" spans="5:8" x14ac:dyDescent="0.25">
      <c r="E3647" s="29"/>
      <c r="F3647" s="40" t="s">
        <v>4643</v>
      </c>
      <c r="G3647" s="24" t="s">
        <v>1366</v>
      </c>
      <c r="H3647" s="25">
        <f t="shared" si="56"/>
        <v>1</v>
      </c>
    </row>
    <row r="3648" spans="5:8" x14ac:dyDescent="0.25">
      <c r="E3648" s="29"/>
      <c r="F3648" s="23" t="s">
        <v>4644</v>
      </c>
      <c r="G3648" s="24" t="s">
        <v>1366</v>
      </c>
      <c r="H3648" s="25">
        <f t="shared" si="56"/>
        <v>1</v>
      </c>
    </row>
    <row r="3649" spans="5:8" x14ac:dyDescent="0.25">
      <c r="E3649" s="29"/>
      <c r="F3649" s="23" t="s">
        <v>4645</v>
      </c>
      <c r="G3649" s="24" t="s">
        <v>1366</v>
      </c>
      <c r="H3649" s="25">
        <f t="shared" si="56"/>
        <v>1</v>
      </c>
    </row>
    <row r="3650" spans="5:8" x14ac:dyDescent="0.25">
      <c r="E3650" s="29"/>
      <c r="F3650" s="23" t="s">
        <v>4646</v>
      </c>
      <c r="G3650" s="24" t="s">
        <v>1366</v>
      </c>
      <c r="H3650" s="25">
        <f t="shared" si="56"/>
        <v>1</v>
      </c>
    </row>
    <row r="3651" spans="5:8" x14ac:dyDescent="0.25">
      <c r="E3651" s="29"/>
      <c r="F3651" s="23" t="s">
        <v>4647</v>
      </c>
      <c r="G3651" s="24" t="s">
        <v>1366</v>
      </c>
      <c r="H3651" s="25">
        <f t="shared" si="56"/>
        <v>1</v>
      </c>
    </row>
    <row r="3652" spans="5:8" x14ac:dyDescent="0.25">
      <c r="E3652" s="29"/>
      <c r="F3652" s="26" t="s">
        <v>4648</v>
      </c>
      <c r="G3652" s="24" t="s">
        <v>1366</v>
      </c>
      <c r="H3652" s="25">
        <f t="shared" si="56"/>
        <v>1</v>
      </c>
    </row>
    <row r="3653" spans="5:8" x14ac:dyDescent="0.25">
      <c r="E3653" s="29"/>
      <c r="F3653" s="27" t="s">
        <v>4649</v>
      </c>
      <c r="G3653" s="24" t="s">
        <v>1366</v>
      </c>
      <c r="H3653" s="25">
        <f t="shared" ref="H3653:H3716" si="57">VLOOKUP(G3653,$A$4:$B$28,2,FALSE)</f>
        <v>1</v>
      </c>
    </row>
    <row r="3654" spans="5:8" x14ac:dyDescent="0.25">
      <c r="E3654" s="29"/>
      <c r="F3654" s="23" t="s">
        <v>4650</v>
      </c>
      <c r="G3654" s="24" t="s">
        <v>2724</v>
      </c>
      <c r="H3654" s="25">
        <f t="shared" si="57"/>
        <v>1</v>
      </c>
    </row>
    <row r="3655" spans="5:8" x14ac:dyDescent="0.25">
      <c r="E3655" s="29"/>
      <c r="F3655" s="23" t="s">
        <v>4651</v>
      </c>
      <c r="G3655" s="24" t="s">
        <v>1366</v>
      </c>
      <c r="H3655" s="25">
        <f t="shared" si="57"/>
        <v>1</v>
      </c>
    </row>
    <row r="3656" spans="5:8" x14ac:dyDescent="0.25">
      <c r="E3656" s="29"/>
      <c r="F3656" s="23" t="s">
        <v>4652</v>
      </c>
      <c r="G3656" s="24" t="s">
        <v>1366</v>
      </c>
      <c r="H3656" s="25">
        <f t="shared" si="57"/>
        <v>1</v>
      </c>
    </row>
    <row r="3657" spans="5:8" x14ac:dyDescent="0.25">
      <c r="E3657" s="29"/>
      <c r="F3657" s="23" t="s">
        <v>4653</v>
      </c>
      <c r="G3657" s="24" t="s">
        <v>1366</v>
      </c>
      <c r="H3657" s="25">
        <f t="shared" si="57"/>
        <v>1</v>
      </c>
    </row>
    <row r="3658" spans="5:8" x14ac:dyDescent="0.25">
      <c r="E3658" s="29"/>
      <c r="F3658" s="23" t="s">
        <v>4654</v>
      </c>
      <c r="G3658" s="24" t="s">
        <v>1366</v>
      </c>
      <c r="H3658" s="25">
        <f t="shared" si="57"/>
        <v>1</v>
      </c>
    </row>
    <row r="3659" spans="5:8" x14ac:dyDescent="0.25">
      <c r="E3659" s="29"/>
      <c r="F3659" s="26" t="s">
        <v>4655</v>
      </c>
      <c r="G3659" s="24" t="s">
        <v>2724</v>
      </c>
      <c r="H3659" s="25">
        <f t="shared" si="57"/>
        <v>1</v>
      </c>
    </row>
    <row r="3660" spans="5:8" x14ac:dyDescent="0.25">
      <c r="E3660" s="29"/>
      <c r="F3660" s="27" t="s">
        <v>4656</v>
      </c>
      <c r="G3660" s="24" t="s">
        <v>1366</v>
      </c>
      <c r="H3660" s="25">
        <f t="shared" si="57"/>
        <v>1</v>
      </c>
    </row>
    <row r="3661" spans="5:8" x14ac:dyDescent="0.25">
      <c r="E3661" s="29"/>
      <c r="F3661" s="23" t="s">
        <v>4657</v>
      </c>
      <c r="G3661" s="24" t="s">
        <v>1366</v>
      </c>
      <c r="H3661" s="25">
        <f t="shared" si="57"/>
        <v>1</v>
      </c>
    </row>
    <row r="3662" spans="5:8" x14ac:dyDescent="0.25">
      <c r="E3662" s="29"/>
      <c r="F3662" s="23" t="s">
        <v>4658</v>
      </c>
      <c r="G3662" s="24" t="s">
        <v>2724</v>
      </c>
      <c r="H3662" s="25">
        <f t="shared" si="57"/>
        <v>1</v>
      </c>
    </row>
    <row r="3663" spans="5:8" x14ac:dyDescent="0.25">
      <c r="E3663" s="29"/>
      <c r="F3663" s="23" t="s">
        <v>4659</v>
      </c>
      <c r="G3663" s="24" t="s">
        <v>1366</v>
      </c>
      <c r="H3663" s="25">
        <f t="shared" si="57"/>
        <v>1</v>
      </c>
    </row>
    <row r="3664" spans="5:8" x14ac:dyDescent="0.25">
      <c r="E3664" s="29"/>
      <c r="F3664" s="23" t="s">
        <v>4660</v>
      </c>
      <c r="G3664" s="24" t="s">
        <v>1366</v>
      </c>
      <c r="H3664" s="25">
        <f t="shared" si="57"/>
        <v>1</v>
      </c>
    </row>
    <row r="3665" spans="5:8" x14ac:dyDescent="0.25">
      <c r="E3665" s="29"/>
      <c r="F3665" s="23" t="s">
        <v>4661</v>
      </c>
      <c r="G3665" s="24" t="s">
        <v>2724</v>
      </c>
      <c r="H3665" s="25">
        <f t="shared" si="57"/>
        <v>1</v>
      </c>
    </row>
    <row r="3666" spans="5:8" x14ac:dyDescent="0.25">
      <c r="E3666" s="29"/>
      <c r="F3666" s="35" t="s">
        <v>4662</v>
      </c>
      <c r="G3666" s="24" t="s">
        <v>1366</v>
      </c>
      <c r="H3666" s="25">
        <f t="shared" si="57"/>
        <v>1</v>
      </c>
    </row>
    <row r="3667" spans="5:8" x14ac:dyDescent="0.25">
      <c r="E3667" s="29"/>
      <c r="F3667" s="39" t="s">
        <v>4663</v>
      </c>
      <c r="G3667" s="24" t="s">
        <v>2724</v>
      </c>
      <c r="H3667" s="25">
        <f t="shared" si="57"/>
        <v>1</v>
      </c>
    </row>
    <row r="3668" spans="5:8" x14ac:dyDescent="0.25">
      <c r="E3668" s="29"/>
      <c r="F3668" s="32" t="s">
        <v>4664</v>
      </c>
      <c r="G3668" s="24" t="s">
        <v>1010</v>
      </c>
      <c r="H3668" s="25">
        <f t="shared" si="57"/>
        <v>0.1124</v>
      </c>
    </row>
    <row r="3669" spans="5:8" x14ac:dyDescent="0.25">
      <c r="E3669" s="29"/>
      <c r="F3669" s="23" t="s">
        <v>4665</v>
      </c>
      <c r="G3669" s="24" t="s">
        <v>1014</v>
      </c>
      <c r="H3669" s="25">
        <f t="shared" si="57"/>
        <v>0</v>
      </c>
    </row>
    <row r="3670" spans="5:8" x14ac:dyDescent="0.25">
      <c r="E3670" s="29"/>
      <c r="F3670" s="23" t="s">
        <v>4666</v>
      </c>
      <c r="G3670" s="24" t="s">
        <v>976</v>
      </c>
      <c r="H3670" s="25">
        <f t="shared" si="57"/>
        <v>8.4599999999999995E-2</v>
      </c>
    </row>
    <row r="3671" spans="5:8" x14ac:dyDescent="0.25">
      <c r="E3671" s="29"/>
      <c r="F3671" s="23" t="s">
        <v>4667</v>
      </c>
      <c r="G3671" s="24" t="s">
        <v>1014</v>
      </c>
      <c r="H3671" s="25">
        <f t="shared" si="57"/>
        <v>0</v>
      </c>
    </row>
    <row r="3672" spans="5:8" x14ac:dyDescent="0.25">
      <c r="E3672" s="29"/>
      <c r="F3672" s="23" t="s">
        <v>4668</v>
      </c>
      <c r="G3672" s="24" t="s">
        <v>1012</v>
      </c>
      <c r="H3672" s="25">
        <f t="shared" si="57"/>
        <v>0.1119</v>
      </c>
    </row>
    <row r="3673" spans="5:8" x14ac:dyDescent="0.25">
      <c r="E3673" s="29"/>
      <c r="F3673" s="23" t="s">
        <v>4669</v>
      </c>
      <c r="G3673" s="24" t="s">
        <v>1010</v>
      </c>
      <c r="H3673" s="25">
        <f t="shared" si="57"/>
        <v>0.1124</v>
      </c>
    </row>
    <row r="3674" spans="5:8" x14ac:dyDescent="0.25">
      <c r="E3674" s="29"/>
      <c r="F3674" s="26" t="s">
        <v>4670</v>
      </c>
      <c r="G3674" s="24" t="s">
        <v>978</v>
      </c>
      <c r="H3674" s="25">
        <f t="shared" si="57"/>
        <v>8.4599999999999995E-2</v>
      </c>
    </row>
    <row r="3675" spans="5:8" x14ac:dyDescent="0.25">
      <c r="E3675" s="29"/>
      <c r="F3675" s="37" t="s">
        <v>4671</v>
      </c>
      <c r="G3675" s="24" t="s">
        <v>1611</v>
      </c>
      <c r="H3675" s="25">
        <f t="shared" si="57"/>
        <v>0</v>
      </c>
    </row>
    <row r="3676" spans="5:8" x14ac:dyDescent="0.25">
      <c r="E3676" s="29"/>
      <c r="F3676" s="23" t="s">
        <v>4672</v>
      </c>
      <c r="G3676" s="24" t="s">
        <v>1014</v>
      </c>
      <c r="H3676" s="25">
        <f t="shared" si="57"/>
        <v>0</v>
      </c>
    </row>
    <row r="3677" spans="5:8" x14ac:dyDescent="0.25">
      <c r="E3677" s="29"/>
      <c r="F3677" s="23" t="s">
        <v>4673</v>
      </c>
      <c r="G3677" s="24" t="s">
        <v>1010</v>
      </c>
      <c r="H3677" s="25">
        <f t="shared" si="57"/>
        <v>0.1124</v>
      </c>
    </row>
    <row r="3678" spans="5:8" x14ac:dyDescent="0.25">
      <c r="E3678" s="29"/>
      <c r="F3678" s="27" t="s">
        <v>4674</v>
      </c>
      <c r="G3678" s="24" t="s">
        <v>1010</v>
      </c>
      <c r="H3678" s="25">
        <f t="shared" si="57"/>
        <v>0.1124</v>
      </c>
    </row>
    <row r="3679" spans="5:8" x14ac:dyDescent="0.25">
      <c r="E3679" s="29"/>
      <c r="F3679" s="26" t="s">
        <v>4675</v>
      </c>
      <c r="G3679" s="24" t="s">
        <v>1014</v>
      </c>
      <c r="H3679" s="25">
        <f t="shared" si="57"/>
        <v>0</v>
      </c>
    </row>
    <row r="3680" spans="5:8" x14ac:dyDescent="0.25">
      <c r="E3680" s="29"/>
      <c r="F3680" s="39" t="s">
        <v>4676</v>
      </c>
      <c r="G3680" s="24" t="s">
        <v>1014</v>
      </c>
      <c r="H3680" s="25">
        <f t="shared" si="57"/>
        <v>0</v>
      </c>
    </row>
    <row r="3681" spans="5:8" x14ac:dyDescent="0.25">
      <c r="E3681" s="29"/>
      <c r="F3681" s="27" t="s">
        <v>4677</v>
      </c>
      <c r="G3681" s="24" t="s">
        <v>1014</v>
      </c>
      <c r="H3681" s="25">
        <f t="shared" si="57"/>
        <v>0</v>
      </c>
    </row>
    <row r="3682" spans="5:8" x14ac:dyDescent="0.25">
      <c r="E3682" s="29"/>
      <c r="F3682" s="23" t="s">
        <v>4678</v>
      </c>
      <c r="G3682" s="24" t="s">
        <v>1010</v>
      </c>
      <c r="H3682" s="25">
        <f t="shared" si="57"/>
        <v>0.1124</v>
      </c>
    </row>
    <row r="3683" spans="5:8" x14ac:dyDescent="0.25">
      <c r="E3683" s="29"/>
      <c r="F3683" s="23" t="s">
        <v>4679</v>
      </c>
      <c r="G3683" s="24" t="s">
        <v>1010</v>
      </c>
      <c r="H3683" s="25">
        <f t="shared" si="57"/>
        <v>0.1124</v>
      </c>
    </row>
    <row r="3684" spans="5:8" x14ac:dyDescent="0.25">
      <c r="E3684" s="29"/>
      <c r="F3684" s="23" t="s">
        <v>4680</v>
      </c>
      <c r="G3684" s="24" t="s">
        <v>1010</v>
      </c>
      <c r="H3684" s="25">
        <f t="shared" si="57"/>
        <v>0.1124</v>
      </c>
    </row>
    <row r="3685" spans="5:8" x14ac:dyDescent="0.25">
      <c r="E3685" s="29"/>
      <c r="F3685" s="39" t="s">
        <v>4681</v>
      </c>
      <c r="G3685" s="24" t="s">
        <v>1010</v>
      </c>
      <c r="H3685" s="25">
        <f t="shared" si="57"/>
        <v>0.1124</v>
      </c>
    </row>
    <row r="3686" spans="5:8" x14ac:dyDescent="0.25">
      <c r="E3686" s="29"/>
      <c r="F3686" s="23" t="s">
        <v>4682</v>
      </c>
      <c r="G3686" s="24" t="s">
        <v>1010</v>
      </c>
      <c r="H3686" s="25">
        <f t="shared" si="57"/>
        <v>0.1124</v>
      </c>
    </row>
    <row r="3687" spans="5:8" x14ac:dyDescent="0.25">
      <c r="E3687" s="29"/>
      <c r="F3687" s="23" t="s">
        <v>4683</v>
      </c>
      <c r="G3687" s="24" t="s">
        <v>1010</v>
      </c>
      <c r="H3687" s="25">
        <f t="shared" si="57"/>
        <v>0.1124</v>
      </c>
    </row>
    <row r="3688" spans="5:8" x14ac:dyDescent="0.25">
      <c r="E3688" s="29"/>
      <c r="F3688" s="23" t="s">
        <v>4684</v>
      </c>
      <c r="G3688" s="24" t="s">
        <v>1014</v>
      </c>
      <c r="H3688" s="25">
        <f t="shared" si="57"/>
        <v>0</v>
      </c>
    </row>
    <row r="3689" spans="5:8" x14ac:dyDescent="0.25">
      <c r="E3689" s="29"/>
      <c r="F3689" s="26" t="s">
        <v>4685</v>
      </c>
      <c r="G3689" s="24" t="s">
        <v>4686</v>
      </c>
      <c r="H3689" s="25">
        <f t="shared" si="57"/>
        <v>0.15340000000000001</v>
      </c>
    </row>
    <row r="3690" spans="5:8" x14ac:dyDescent="0.25">
      <c r="E3690" s="29"/>
      <c r="F3690" s="23" t="s">
        <v>4687</v>
      </c>
      <c r="G3690" s="24" t="s">
        <v>1014</v>
      </c>
      <c r="H3690" s="25">
        <f t="shared" si="57"/>
        <v>0</v>
      </c>
    </row>
    <row r="3691" spans="5:8" x14ac:dyDescent="0.25">
      <c r="E3691" s="29"/>
      <c r="F3691" s="23" t="s">
        <v>4688</v>
      </c>
      <c r="G3691" s="24" t="s">
        <v>1014</v>
      </c>
      <c r="H3691" s="25">
        <f t="shared" si="57"/>
        <v>0</v>
      </c>
    </row>
    <row r="3692" spans="5:8" x14ac:dyDescent="0.25">
      <c r="E3692" s="29"/>
      <c r="F3692" s="23" t="s">
        <v>4689</v>
      </c>
      <c r="G3692" s="24" t="s">
        <v>1014</v>
      </c>
      <c r="H3692" s="25">
        <f t="shared" si="57"/>
        <v>0</v>
      </c>
    </row>
    <row r="3693" spans="5:8" x14ac:dyDescent="0.25">
      <c r="E3693" s="29"/>
      <c r="F3693" s="23" t="s">
        <v>4690</v>
      </c>
      <c r="G3693" s="24" t="s">
        <v>1611</v>
      </c>
      <c r="H3693" s="25">
        <f t="shared" si="57"/>
        <v>0</v>
      </c>
    </row>
    <row r="3694" spans="5:8" x14ac:dyDescent="0.25">
      <c r="E3694" s="29"/>
      <c r="F3694" s="23" t="s">
        <v>4691</v>
      </c>
      <c r="G3694" s="24" t="s">
        <v>1010</v>
      </c>
      <c r="H3694" s="25">
        <f t="shared" si="57"/>
        <v>0.1124</v>
      </c>
    </row>
    <row r="3695" spans="5:8" x14ac:dyDescent="0.25">
      <c r="E3695" s="29"/>
      <c r="F3695" s="23" t="s">
        <v>4692</v>
      </c>
      <c r="G3695" s="24" t="s">
        <v>1010</v>
      </c>
      <c r="H3695" s="25">
        <f t="shared" si="57"/>
        <v>0.1124</v>
      </c>
    </row>
    <row r="3696" spans="5:8" x14ac:dyDescent="0.25">
      <c r="E3696" s="29"/>
      <c r="F3696" s="23" t="s">
        <v>4693</v>
      </c>
      <c r="G3696" s="24" t="s">
        <v>1010</v>
      </c>
      <c r="H3696" s="25">
        <f t="shared" si="57"/>
        <v>0.1124</v>
      </c>
    </row>
    <row r="3697" spans="5:8" x14ac:dyDescent="0.25">
      <c r="E3697" s="29"/>
      <c r="F3697" s="23" t="s">
        <v>4694</v>
      </c>
      <c r="G3697" s="24" t="s">
        <v>1014</v>
      </c>
      <c r="H3697" s="25">
        <f t="shared" si="57"/>
        <v>0</v>
      </c>
    </row>
    <row r="3698" spans="5:8" x14ac:dyDescent="0.25">
      <c r="E3698" s="29"/>
      <c r="F3698" s="23" t="s">
        <v>4695</v>
      </c>
      <c r="G3698" s="24" t="s">
        <v>1014</v>
      </c>
      <c r="H3698" s="25">
        <f t="shared" si="57"/>
        <v>0</v>
      </c>
    </row>
    <row r="3699" spans="5:8" x14ac:dyDescent="0.25">
      <c r="E3699" s="29"/>
      <c r="F3699" s="23" t="s">
        <v>4696</v>
      </c>
      <c r="G3699" s="24" t="s">
        <v>1014</v>
      </c>
      <c r="H3699" s="25">
        <f t="shared" si="57"/>
        <v>0</v>
      </c>
    </row>
    <row r="3700" spans="5:8" x14ac:dyDescent="0.25">
      <c r="E3700" s="29"/>
      <c r="F3700" s="27" t="s">
        <v>4697</v>
      </c>
      <c r="G3700" s="24" t="s">
        <v>1010</v>
      </c>
      <c r="H3700" s="25">
        <f t="shared" si="57"/>
        <v>0.1124</v>
      </c>
    </row>
    <row r="3701" spans="5:8" x14ac:dyDescent="0.25">
      <c r="E3701" s="29"/>
      <c r="F3701" s="26" t="s">
        <v>4698</v>
      </c>
      <c r="G3701" s="24" t="s">
        <v>978</v>
      </c>
      <c r="H3701" s="25">
        <f t="shared" si="57"/>
        <v>8.4599999999999995E-2</v>
      </c>
    </row>
    <row r="3702" spans="5:8" x14ac:dyDescent="0.25">
      <c r="E3702" s="29"/>
      <c r="F3702" s="23" t="s">
        <v>4699</v>
      </c>
      <c r="G3702" s="24" t="s">
        <v>1010</v>
      </c>
      <c r="H3702" s="25">
        <f t="shared" si="57"/>
        <v>0.1124</v>
      </c>
    </row>
    <row r="3703" spans="5:8" x14ac:dyDescent="0.25">
      <c r="E3703" s="29"/>
      <c r="F3703" s="35" t="s">
        <v>4700</v>
      </c>
      <c r="G3703" s="24" t="s">
        <v>988</v>
      </c>
      <c r="H3703" s="25">
        <f t="shared" si="57"/>
        <v>0.1128</v>
      </c>
    </row>
    <row r="3704" spans="5:8" x14ac:dyDescent="0.25">
      <c r="E3704" s="29"/>
      <c r="F3704" s="39" t="s">
        <v>4701</v>
      </c>
      <c r="G3704" s="24" t="s">
        <v>1014</v>
      </c>
      <c r="H3704" s="25">
        <f t="shared" si="57"/>
        <v>0</v>
      </c>
    </row>
    <row r="3705" spans="5:8" x14ac:dyDescent="0.25">
      <c r="E3705" s="29"/>
      <c r="F3705" s="23" t="s">
        <v>4702</v>
      </c>
      <c r="G3705" s="24" t="s">
        <v>1010</v>
      </c>
      <c r="H3705" s="25">
        <f t="shared" si="57"/>
        <v>0.1124</v>
      </c>
    </row>
    <row r="3706" spans="5:8" x14ac:dyDescent="0.25">
      <c r="E3706" s="29"/>
      <c r="F3706" s="23" t="s">
        <v>4703</v>
      </c>
      <c r="G3706" s="24" t="s">
        <v>1010</v>
      </c>
      <c r="H3706" s="25">
        <f t="shared" si="57"/>
        <v>0.1124</v>
      </c>
    </row>
    <row r="3707" spans="5:8" x14ac:dyDescent="0.25">
      <c r="E3707" s="29"/>
      <c r="F3707" s="23" t="s">
        <v>4704</v>
      </c>
      <c r="G3707" s="24" t="s">
        <v>1010</v>
      </c>
      <c r="H3707" s="25">
        <f t="shared" si="57"/>
        <v>0.1124</v>
      </c>
    </row>
    <row r="3708" spans="5:8" x14ac:dyDescent="0.25">
      <c r="E3708" s="29"/>
      <c r="F3708" s="23" t="s">
        <v>4705</v>
      </c>
      <c r="G3708" s="24" t="s">
        <v>1010</v>
      </c>
      <c r="H3708" s="25">
        <f t="shared" si="57"/>
        <v>0.1124</v>
      </c>
    </row>
    <row r="3709" spans="5:8" x14ac:dyDescent="0.25">
      <c r="E3709" s="29"/>
      <c r="F3709" s="23" t="s">
        <v>4706</v>
      </c>
      <c r="G3709" s="24" t="s">
        <v>1010</v>
      </c>
      <c r="H3709" s="25">
        <f t="shared" si="57"/>
        <v>0.1124</v>
      </c>
    </row>
    <row r="3710" spans="5:8" x14ac:dyDescent="0.25">
      <c r="E3710" s="29"/>
      <c r="F3710" s="27" t="s">
        <v>4707</v>
      </c>
      <c r="G3710" s="24" t="s">
        <v>1010</v>
      </c>
      <c r="H3710" s="25">
        <f t="shared" si="57"/>
        <v>0.1124</v>
      </c>
    </row>
    <row r="3711" spans="5:8" x14ac:dyDescent="0.25">
      <c r="E3711" s="29"/>
      <c r="F3711" s="23" t="s">
        <v>4708</v>
      </c>
      <c r="G3711" s="24" t="s">
        <v>1014</v>
      </c>
      <c r="H3711" s="25">
        <f t="shared" si="57"/>
        <v>0</v>
      </c>
    </row>
    <row r="3712" spans="5:8" x14ac:dyDescent="0.25">
      <c r="E3712" s="29"/>
      <c r="F3712" s="23" t="s">
        <v>4709</v>
      </c>
      <c r="G3712" s="24" t="s">
        <v>1010</v>
      </c>
      <c r="H3712" s="25">
        <f t="shared" si="57"/>
        <v>0.1124</v>
      </c>
    </row>
    <row r="3713" spans="5:8" x14ac:dyDescent="0.25">
      <c r="E3713" s="29"/>
      <c r="F3713" s="23" t="s">
        <v>4710</v>
      </c>
      <c r="G3713" s="24" t="s">
        <v>1014</v>
      </c>
      <c r="H3713" s="25">
        <f t="shared" si="57"/>
        <v>0</v>
      </c>
    </row>
    <row r="3714" spans="5:8" x14ac:dyDescent="0.25">
      <c r="E3714" s="29"/>
      <c r="F3714" s="27" t="s">
        <v>4711</v>
      </c>
      <c r="G3714" s="24" t="s">
        <v>1010</v>
      </c>
      <c r="H3714" s="25">
        <f t="shared" si="57"/>
        <v>0.1124</v>
      </c>
    </row>
    <row r="3715" spans="5:8" x14ac:dyDescent="0.25">
      <c r="E3715" s="29"/>
      <c r="F3715" s="23" t="s">
        <v>4712</v>
      </c>
      <c r="G3715" s="24" t="s">
        <v>1014</v>
      </c>
      <c r="H3715" s="25">
        <f t="shared" si="57"/>
        <v>0</v>
      </c>
    </row>
    <row r="3716" spans="5:8" x14ac:dyDescent="0.25">
      <c r="E3716" s="29"/>
      <c r="F3716" s="35" t="s">
        <v>4713</v>
      </c>
      <c r="G3716" s="24" t="s">
        <v>1012</v>
      </c>
      <c r="H3716" s="25">
        <f t="shared" si="57"/>
        <v>0.1119</v>
      </c>
    </row>
    <row r="3717" spans="5:8" x14ac:dyDescent="0.25">
      <c r="E3717" s="29"/>
      <c r="F3717" s="23" t="s">
        <v>4714</v>
      </c>
      <c r="G3717" s="24" t="s">
        <v>1010</v>
      </c>
      <c r="H3717" s="25">
        <f t="shared" ref="H3717:H3780" si="58">VLOOKUP(G3717,$A$4:$B$28,2,FALSE)</f>
        <v>0.1124</v>
      </c>
    </row>
    <row r="3718" spans="5:8" x14ac:dyDescent="0.25">
      <c r="E3718" s="29"/>
      <c r="F3718" s="39" t="s">
        <v>4715</v>
      </c>
      <c r="G3718" s="24" t="s">
        <v>1014</v>
      </c>
      <c r="H3718" s="25">
        <f t="shared" si="58"/>
        <v>0</v>
      </c>
    </row>
    <row r="3719" spans="5:8" x14ac:dyDescent="0.25">
      <c r="E3719" s="29"/>
      <c r="F3719" s="23" t="s">
        <v>4716</v>
      </c>
      <c r="G3719" s="24" t="s">
        <v>1010</v>
      </c>
      <c r="H3719" s="25">
        <f t="shared" si="58"/>
        <v>0.1124</v>
      </c>
    </row>
    <row r="3720" spans="5:8" x14ac:dyDescent="0.25">
      <c r="E3720" s="29"/>
      <c r="F3720" s="23" t="s">
        <v>4717</v>
      </c>
      <c r="G3720" s="24" t="s">
        <v>1010</v>
      </c>
      <c r="H3720" s="25">
        <f t="shared" si="58"/>
        <v>0.1124</v>
      </c>
    </row>
    <row r="3721" spans="5:8" x14ac:dyDescent="0.25">
      <c r="E3721" s="29"/>
      <c r="F3721" s="35" t="s">
        <v>4718</v>
      </c>
      <c r="G3721" s="24" t="s">
        <v>1014</v>
      </c>
      <c r="H3721" s="25">
        <f t="shared" si="58"/>
        <v>0</v>
      </c>
    </row>
    <row r="3722" spans="5:8" x14ac:dyDescent="0.25">
      <c r="E3722" s="29"/>
      <c r="F3722" s="26" t="s">
        <v>4719</v>
      </c>
      <c r="G3722" s="24" t="s">
        <v>1014</v>
      </c>
      <c r="H3722" s="25">
        <f t="shared" si="58"/>
        <v>0</v>
      </c>
    </row>
    <row r="3723" spans="5:8" x14ac:dyDescent="0.25">
      <c r="E3723" s="29"/>
      <c r="F3723" s="23" t="s">
        <v>4720</v>
      </c>
      <c r="G3723" s="24" t="s">
        <v>1010</v>
      </c>
      <c r="H3723" s="25">
        <f t="shared" si="58"/>
        <v>0.1124</v>
      </c>
    </row>
    <row r="3724" spans="5:8" x14ac:dyDescent="0.25">
      <c r="E3724" s="29"/>
      <c r="F3724" s="23" t="s">
        <v>4721</v>
      </c>
      <c r="G3724" s="24" t="s">
        <v>1014</v>
      </c>
      <c r="H3724" s="25">
        <f t="shared" si="58"/>
        <v>0</v>
      </c>
    </row>
    <row r="3725" spans="5:8" x14ac:dyDescent="0.25">
      <c r="E3725" s="29"/>
      <c r="F3725" s="23" t="s">
        <v>4722</v>
      </c>
      <c r="G3725" s="24" t="s">
        <v>1012</v>
      </c>
      <c r="H3725" s="25">
        <f t="shared" si="58"/>
        <v>0.1119</v>
      </c>
    </row>
    <row r="3726" spans="5:8" x14ac:dyDescent="0.25">
      <c r="E3726" s="29"/>
      <c r="F3726" s="35" t="s">
        <v>4723</v>
      </c>
      <c r="G3726" s="24" t="s">
        <v>1010</v>
      </c>
      <c r="H3726" s="25">
        <f t="shared" si="58"/>
        <v>0.1124</v>
      </c>
    </row>
    <row r="3727" spans="5:8" x14ac:dyDescent="0.25">
      <c r="E3727" s="29"/>
      <c r="F3727" s="23" t="s">
        <v>4724</v>
      </c>
      <c r="G3727" s="24" t="s">
        <v>1010</v>
      </c>
      <c r="H3727" s="25">
        <f t="shared" si="58"/>
        <v>0.1124</v>
      </c>
    </row>
    <row r="3728" spans="5:8" x14ac:dyDescent="0.25">
      <c r="E3728" s="29"/>
      <c r="F3728" s="23" t="s">
        <v>4725</v>
      </c>
      <c r="G3728" s="24" t="s">
        <v>1010</v>
      </c>
      <c r="H3728" s="25">
        <f t="shared" si="58"/>
        <v>0.1124</v>
      </c>
    </row>
    <row r="3729" spans="5:8" x14ac:dyDescent="0.25">
      <c r="E3729" s="29"/>
      <c r="F3729" s="23" t="s">
        <v>4726</v>
      </c>
      <c r="G3729" s="24" t="s">
        <v>1010</v>
      </c>
      <c r="H3729" s="25">
        <f t="shared" si="58"/>
        <v>0.1124</v>
      </c>
    </row>
    <row r="3730" spans="5:8" x14ac:dyDescent="0.25">
      <c r="E3730" s="29"/>
      <c r="F3730" s="39" t="s">
        <v>4727</v>
      </c>
      <c r="G3730" s="24" t="s">
        <v>1010</v>
      </c>
      <c r="H3730" s="25">
        <f t="shared" si="58"/>
        <v>0.1124</v>
      </c>
    </row>
    <row r="3731" spans="5:8" x14ac:dyDescent="0.25">
      <c r="E3731" s="29"/>
      <c r="F3731" s="23" t="s">
        <v>4728</v>
      </c>
      <c r="G3731" s="24" t="s">
        <v>1010</v>
      </c>
      <c r="H3731" s="25">
        <f t="shared" si="58"/>
        <v>0.1124</v>
      </c>
    </row>
    <row r="3732" spans="5:8" x14ac:dyDescent="0.25">
      <c r="E3732" s="29"/>
      <c r="F3732" s="35" t="s">
        <v>4729</v>
      </c>
      <c r="G3732" s="24" t="s">
        <v>1010</v>
      </c>
      <c r="H3732" s="25">
        <f t="shared" si="58"/>
        <v>0.1124</v>
      </c>
    </row>
    <row r="3733" spans="5:8" x14ac:dyDescent="0.25">
      <c r="E3733" s="29"/>
      <c r="F3733" s="37" t="s">
        <v>4730</v>
      </c>
      <c r="G3733" s="24" t="s">
        <v>1010</v>
      </c>
      <c r="H3733" s="25">
        <f t="shared" si="58"/>
        <v>0.1124</v>
      </c>
    </row>
    <row r="3734" spans="5:8" x14ac:dyDescent="0.25">
      <c r="E3734" s="29"/>
      <c r="F3734" s="23" t="s">
        <v>4731</v>
      </c>
      <c r="G3734" s="24" t="s">
        <v>1010</v>
      </c>
      <c r="H3734" s="25">
        <f t="shared" si="58"/>
        <v>0.1124</v>
      </c>
    </row>
    <row r="3735" spans="5:8" x14ac:dyDescent="0.25">
      <c r="E3735" s="29"/>
      <c r="F3735" s="26" t="s">
        <v>4732</v>
      </c>
      <c r="G3735" s="24" t="s">
        <v>1010</v>
      </c>
      <c r="H3735" s="25">
        <f t="shared" si="58"/>
        <v>0.1124</v>
      </c>
    </row>
    <row r="3736" spans="5:8" x14ac:dyDescent="0.25">
      <c r="E3736" s="29"/>
      <c r="F3736" s="23" t="s">
        <v>4733</v>
      </c>
      <c r="G3736" s="24" t="s">
        <v>1010</v>
      </c>
      <c r="H3736" s="25">
        <f t="shared" si="58"/>
        <v>0.1124</v>
      </c>
    </row>
    <row r="3737" spans="5:8" x14ac:dyDescent="0.25">
      <c r="E3737" s="29"/>
      <c r="F3737" s="32" t="s">
        <v>4734</v>
      </c>
      <c r="G3737" s="24" t="s">
        <v>1010</v>
      </c>
      <c r="H3737" s="25">
        <f t="shared" si="58"/>
        <v>0.1124</v>
      </c>
    </row>
    <row r="3738" spans="5:8" x14ac:dyDescent="0.25">
      <c r="E3738" s="29"/>
      <c r="F3738" s="32" t="s">
        <v>4735</v>
      </c>
      <c r="G3738" s="24" t="s">
        <v>1014</v>
      </c>
      <c r="H3738" s="25">
        <f t="shared" si="58"/>
        <v>0</v>
      </c>
    </row>
    <row r="3739" spans="5:8" x14ac:dyDescent="0.25">
      <c r="E3739" s="29"/>
      <c r="F3739" s="32" t="s">
        <v>4736</v>
      </c>
      <c r="G3739" s="24" t="s">
        <v>1014</v>
      </c>
      <c r="H3739" s="25">
        <f t="shared" si="58"/>
        <v>0</v>
      </c>
    </row>
    <row r="3740" spans="5:8" x14ac:dyDescent="0.25">
      <c r="E3740" s="29"/>
      <c r="F3740" s="32" t="s">
        <v>4737</v>
      </c>
      <c r="G3740" s="24" t="s">
        <v>1010</v>
      </c>
      <c r="H3740" s="25">
        <f t="shared" si="58"/>
        <v>0.1124</v>
      </c>
    </row>
    <row r="3741" spans="5:8" x14ac:dyDescent="0.25">
      <c r="E3741" s="29"/>
      <c r="F3741" s="23" t="s">
        <v>4738</v>
      </c>
      <c r="G3741" s="24" t="s">
        <v>1010</v>
      </c>
      <c r="H3741" s="25">
        <f t="shared" si="58"/>
        <v>0.1124</v>
      </c>
    </row>
    <row r="3742" spans="5:8" x14ac:dyDescent="0.25">
      <c r="E3742" s="29"/>
      <c r="F3742" s="40" t="s">
        <v>4739</v>
      </c>
      <c r="G3742" s="24" t="s">
        <v>1014</v>
      </c>
      <c r="H3742" s="25">
        <f t="shared" si="58"/>
        <v>0</v>
      </c>
    </row>
    <row r="3743" spans="5:8" x14ac:dyDescent="0.25">
      <c r="E3743" s="29"/>
      <c r="F3743" s="23" t="s">
        <v>4740</v>
      </c>
      <c r="G3743" s="24" t="s">
        <v>1014</v>
      </c>
      <c r="H3743" s="25">
        <f t="shared" si="58"/>
        <v>0</v>
      </c>
    </row>
    <row r="3744" spans="5:8" x14ac:dyDescent="0.25">
      <c r="E3744" s="29"/>
      <c r="F3744" s="23" t="s">
        <v>4741</v>
      </c>
      <c r="G3744" s="24" t="s">
        <v>1014</v>
      </c>
      <c r="H3744" s="25">
        <f t="shared" si="58"/>
        <v>0</v>
      </c>
    </row>
    <row r="3745" spans="5:8" x14ac:dyDescent="0.25">
      <c r="E3745" s="29"/>
      <c r="F3745" s="37" t="s">
        <v>4742</v>
      </c>
      <c r="G3745" s="24" t="s">
        <v>1014</v>
      </c>
      <c r="H3745" s="25">
        <f t="shared" si="58"/>
        <v>0</v>
      </c>
    </row>
    <row r="3746" spans="5:8" x14ac:dyDescent="0.25">
      <c r="E3746" s="29"/>
      <c r="F3746" s="23" t="s">
        <v>4743</v>
      </c>
      <c r="G3746" s="24" t="s">
        <v>1014</v>
      </c>
      <c r="H3746" s="25">
        <f t="shared" si="58"/>
        <v>0</v>
      </c>
    </row>
    <row r="3747" spans="5:8" x14ac:dyDescent="0.25">
      <c r="E3747" s="29"/>
      <c r="F3747" s="23" t="s">
        <v>4744</v>
      </c>
      <c r="G3747" s="24" t="s">
        <v>1012</v>
      </c>
      <c r="H3747" s="25">
        <f t="shared" si="58"/>
        <v>0.1119</v>
      </c>
    </row>
    <row r="3748" spans="5:8" x14ac:dyDescent="0.25">
      <c r="E3748" s="29"/>
      <c r="F3748" s="23" t="s">
        <v>4745</v>
      </c>
      <c r="G3748" s="24" t="s">
        <v>1012</v>
      </c>
      <c r="H3748" s="25">
        <f t="shared" si="58"/>
        <v>0.1119</v>
      </c>
    </row>
    <row r="3749" spans="5:8" x14ac:dyDescent="0.25">
      <c r="E3749" s="29"/>
      <c r="F3749" s="23" t="s">
        <v>4746</v>
      </c>
      <c r="G3749" s="24" t="s">
        <v>1039</v>
      </c>
      <c r="H3749" s="25">
        <f t="shared" si="58"/>
        <v>0.1053</v>
      </c>
    </row>
    <row r="3750" spans="5:8" x14ac:dyDescent="0.25">
      <c r="E3750" s="29"/>
      <c r="F3750" s="40" t="s">
        <v>4747</v>
      </c>
      <c r="G3750" s="24" t="s">
        <v>978</v>
      </c>
      <c r="H3750" s="25">
        <f t="shared" si="58"/>
        <v>8.4599999999999995E-2</v>
      </c>
    </row>
    <row r="3751" spans="5:8" x14ac:dyDescent="0.25">
      <c r="E3751" s="29"/>
      <c r="F3751" s="23" t="s">
        <v>4748</v>
      </c>
      <c r="G3751" s="24" t="s">
        <v>1014</v>
      </c>
      <c r="H3751" s="25">
        <f t="shared" si="58"/>
        <v>0</v>
      </c>
    </row>
    <row r="3752" spans="5:8" x14ac:dyDescent="0.25">
      <c r="E3752" s="29"/>
      <c r="F3752" s="23" t="s">
        <v>4749</v>
      </c>
      <c r="G3752" s="24" t="s">
        <v>1014</v>
      </c>
      <c r="H3752" s="25">
        <f t="shared" si="58"/>
        <v>0</v>
      </c>
    </row>
    <row r="3753" spans="5:8" x14ac:dyDescent="0.25">
      <c r="E3753" s="29"/>
      <c r="F3753" s="23" t="s">
        <v>4750</v>
      </c>
      <c r="G3753" s="24" t="s">
        <v>1247</v>
      </c>
      <c r="H3753" s="25">
        <f t="shared" si="58"/>
        <v>0.12766</v>
      </c>
    </row>
    <row r="3754" spans="5:8" x14ac:dyDescent="0.25">
      <c r="E3754" s="29"/>
      <c r="F3754" s="23" t="s">
        <v>4751</v>
      </c>
      <c r="G3754" s="24" t="s">
        <v>1010</v>
      </c>
      <c r="H3754" s="25">
        <f t="shared" si="58"/>
        <v>0.1124</v>
      </c>
    </row>
    <row r="3755" spans="5:8" x14ac:dyDescent="0.25">
      <c r="E3755" s="29"/>
      <c r="F3755" s="23" t="s">
        <v>4752</v>
      </c>
      <c r="G3755" s="24" t="s">
        <v>1010</v>
      </c>
      <c r="H3755" s="25">
        <f t="shared" si="58"/>
        <v>0.1124</v>
      </c>
    </row>
    <row r="3756" spans="5:8" x14ac:dyDescent="0.25">
      <c r="E3756" s="29"/>
      <c r="F3756" s="26" t="s">
        <v>4753</v>
      </c>
      <c r="G3756" s="24" t="s">
        <v>1014</v>
      </c>
      <c r="H3756" s="25">
        <f t="shared" si="58"/>
        <v>0</v>
      </c>
    </row>
    <row r="3757" spans="5:8" x14ac:dyDescent="0.25">
      <c r="E3757" s="29"/>
      <c r="F3757" s="23" t="s">
        <v>4754</v>
      </c>
      <c r="G3757" s="24" t="s">
        <v>1010</v>
      </c>
      <c r="H3757" s="25">
        <f t="shared" si="58"/>
        <v>0.1124</v>
      </c>
    </row>
    <row r="3758" spans="5:8" x14ac:dyDescent="0.25">
      <c r="E3758" s="29"/>
      <c r="F3758" s="23" t="s">
        <v>4755</v>
      </c>
      <c r="G3758" s="24" t="s">
        <v>1010</v>
      </c>
      <c r="H3758" s="25">
        <f t="shared" si="58"/>
        <v>0.1124</v>
      </c>
    </row>
    <row r="3759" spans="5:8" x14ac:dyDescent="0.25">
      <c r="E3759" s="29"/>
      <c r="F3759" s="32" t="s">
        <v>4756</v>
      </c>
      <c r="G3759" s="24" t="s">
        <v>1010</v>
      </c>
      <c r="H3759" s="25">
        <f t="shared" si="58"/>
        <v>0.1124</v>
      </c>
    </row>
    <row r="3760" spans="5:8" x14ac:dyDescent="0.25">
      <c r="E3760" s="29"/>
      <c r="F3760" s="27" t="s">
        <v>4757</v>
      </c>
      <c r="G3760" s="24" t="s">
        <v>1010</v>
      </c>
      <c r="H3760" s="25">
        <f t="shared" si="58"/>
        <v>0.1124</v>
      </c>
    </row>
    <row r="3761" spans="5:8" x14ac:dyDescent="0.25">
      <c r="E3761" s="29"/>
      <c r="F3761" s="26" t="s">
        <v>4758</v>
      </c>
      <c r="G3761" s="24" t="s">
        <v>1014</v>
      </c>
      <c r="H3761" s="25">
        <f t="shared" si="58"/>
        <v>0</v>
      </c>
    </row>
    <row r="3762" spans="5:8" x14ac:dyDescent="0.25">
      <c r="E3762" s="29"/>
      <c r="F3762" s="23" t="s">
        <v>4759</v>
      </c>
      <c r="G3762" s="24" t="s">
        <v>1014</v>
      </c>
      <c r="H3762" s="25">
        <f t="shared" si="58"/>
        <v>0</v>
      </c>
    </row>
    <row r="3763" spans="5:8" x14ac:dyDescent="0.25">
      <c r="E3763" s="29"/>
      <c r="F3763" s="23" t="s">
        <v>4760</v>
      </c>
      <c r="G3763" s="24" t="s">
        <v>1014</v>
      </c>
      <c r="H3763" s="25">
        <f t="shared" si="58"/>
        <v>0</v>
      </c>
    </row>
    <row r="3764" spans="5:8" x14ac:dyDescent="0.25">
      <c r="E3764" s="29"/>
      <c r="F3764" s="27" t="s">
        <v>4761</v>
      </c>
      <c r="G3764" s="24" t="s">
        <v>1014</v>
      </c>
      <c r="H3764" s="25">
        <f t="shared" si="58"/>
        <v>0</v>
      </c>
    </row>
    <row r="3765" spans="5:8" x14ac:dyDescent="0.25">
      <c r="E3765" s="29"/>
      <c r="F3765" s="27" t="s">
        <v>4762</v>
      </c>
      <c r="G3765" s="24" t="s">
        <v>1010</v>
      </c>
      <c r="H3765" s="25">
        <f t="shared" si="58"/>
        <v>0.1124</v>
      </c>
    </row>
    <row r="3766" spans="5:8" x14ac:dyDescent="0.25">
      <c r="E3766" s="29"/>
      <c r="F3766" s="27" t="s">
        <v>4763</v>
      </c>
      <c r="G3766" s="24" t="s">
        <v>1010</v>
      </c>
      <c r="H3766" s="25">
        <f t="shared" si="58"/>
        <v>0.1124</v>
      </c>
    </row>
    <row r="3767" spans="5:8" x14ac:dyDescent="0.25">
      <c r="E3767" s="29"/>
      <c r="F3767" s="27" t="s">
        <v>4764</v>
      </c>
      <c r="G3767" s="24" t="s">
        <v>1014</v>
      </c>
      <c r="H3767" s="25">
        <f t="shared" si="58"/>
        <v>0</v>
      </c>
    </row>
    <row r="3768" spans="5:8" x14ac:dyDescent="0.25">
      <c r="E3768" s="29"/>
      <c r="F3768" s="27" t="s">
        <v>4765</v>
      </c>
      <c r="G3768" s="24" t="s">
        <v>1012</v>
      </c>
      <c r="H3768" s="25">
        <f t="shared" si="58"/>
        <v>0.1119</v>
      </c>
    </row>
    <row r="3769" spans="5:8" x14ac:dyDescent="0.25">
      <c r="E3769" s="29"/>
      <c r="F3769" s="23" t="s">
        <v>4766</v>
      </c>
      <c r="G3769" s="24" t="s">
        <v>1010</v>
      </c>
      <c r="H3769" s="25">
        <f t="shared" si="58"/>
        <v>0.1124</v>
      </c>
    </row>
    <row r="3770" spans="5:8" x14ac:dyDescent="0.25">
      <c r="E3770" s="29"/>
      <c r="F3770" s="23" t="s">
        <v>4767</v>
      </c>
      <c r="G3770" s="24" t="s">
        <v>1010</v>
      </c>
      <c r="H3770" s="25">
        <f t="shared" si="58"/>
        <v>0.1124</v>
      </c>
    </row>
    <row r="3771" spans="5:8" x14ac:dyDescent="0.25">
      <c r="E3771" s="29"/>
      <c r="F3771" s="27" t="s">
        <v>4768</v>
      </c>
      <c r="G3771" s="24" t="s">
        <v>1010</v>
      </c>
      <c r="H3771" s="25">
        <f t="shared" si="58"/>
        <v>0.1124</v>
      </c>
    </row>
    <row r="3772" spans="5:8" x14ac:dyDescent="0.25">
      <c r="E3772" s="29"/>
      <c r="F3772" s="27" t="s">
        <v>4769</v>
      </c>
      <c r="G3772" s="24" t="s">
        <v>1014</v>
      </c>
      <c r="H3772" s="25">
        <f t="shared" si="58"/>
        <v>0</v>
      </c>
    </row>
    <row r="3773" spans="5:8" x14ac:dyDescent="0.25">
      <c r="E3773" s="29"/>
      <c r="F3773" s="27" t="s">
        <v>4770</v>
      </c>
      <c r="G3773" s="24" t="s">
        <v>1014</v>
      </c>
      <c r="H3773" s="25">
        <f t="shared" si="58"/>
        <v>0</v>
      </c>
    </row>
    <row r="3774" spans="5:8" x14ac:dyDescent="0.25">
      <c r="E3774" s="29"/>
      <c r="F3774" s="42" t="s">
        <v>4771</v>
      </c>
      <c r="G3774" s="24" t="s">
        <v>1014</v>
      </c>
      <c r="H3774" s="25">
        <f t="shared" si="58"/>
        <v>0</v>
      </c>
    </row>
    <row r="3775" spans="5:8" x14ac:dyDescent="0.25">
      <c r="E3775" s="29"/>
      <c r="F3775" s="39" t="s">
        <v>4772</v>
      </c>
      <c r="G3775" s="24" t="s">
        <v>1010</v>
      </c>
      <c r="H3775" s="25">
        <f t="shared" si="58"/>
        <v>0.1124</v>
      </c>
    </row>
    <row r="3776" spans="5:8" x14ac:dyDescent="0.25">
      <c r="E3776" s="29"/>
      <c r="F3776" s="23" t="s">
        <v>4773</v>
      </c>
      <c r="G3776" s="24" t="s">
        <v>978</v>
      </c>
      <c r="H3776" s="25">
        <f t="shared" si="58"/>
        <v>8.4599999999999995E-2</v>
      </c>
    </row>
    <row r="3777" spans="5:8" x14ac:dyDescent="0.25">
      <c r="E3777" s="29"/>
      <c r="F3777" s="26" t="s">
        <v>4774</v>
      </c>
      <c r="G3777" s="24" t="s">
        <v>1039</v>
      </c>
      <c r="H3777" s="25">
        <f t="shared" si="58"/>
        <v>0.1053</v>
      </c>
    </row>
    <row r="3778" spans="5:8" x14ac:dyDescent="0.25">
      <c r="E3778" s="29"/>
      <c r="F3778" s="23" t="s">
        <v>4775</v>
      </c>
      <c r="G3778" s="24" t="s">
        <v>1039</v>
      </c>
      <c r="H3778" s="25">
        <f t="shared" si="58"/>
        <v>0.1053</v>
      </c>
    </row>
    <row r="3779" spans="5:8" x14ac:dyDescent="0.25">
      <c r="E3779" s="29"/>
      <c r="F3779" s="23" t="s">
        <v>4776</v>
      </c>
      <c r="G3779" s="24" t="s">
        <v>1039</v>
      </c>
      <c r="H3779" s="25">
        <f t="shared" si="58"/>
        <v>0.1053</v>
      </c>
    </row>
    <row r="3780" spans="5:8" x14ac:dyDescent="0.25">
      <c r="E3780" s="29"/>
      <c r="F3780" s="23" t="s">
        <v>4777</v>
      </c>
      <c r="G3780" s="24" t="s">
        <v>1010</v>
      </c>
      <c r="H3780" s="25">
        <f t="shared" si="58"/>
        <v>0.1124</v>
      </c>
    </row>
    <row r="3781" spans="5:8" x14ac:dyDescent="0.25">
      <c r="E3781" s="29"/>
      <c r="F3781" s="39" t="s">
        <v>4778</v>
      </c>
      <c r="G3781" s="24" t="s">
        <v>1010</v>
      </c>
      <c r="H3781" s="25">
        <f t="shared" ref="H3781:H3844" si="59">VLOOKUP(G3781,$A$4:$B$28,2,FALSE)</f>
        <v>0.1124</v>
      </c>
    </row>
    <row r="3782" spans="5:8" x14ac:dyDescent="0.25">
      <c r="E3782" s="29"/>
      <c r="F3782" s="23" t="s">
        <v>4779</v>
      </c>
      <c r="G3782" s="24" t="s">
        <v>1010</v>
      </c>
      <c r="H3782" s="25">
        <f t="shared" si="59"/>
        <v>0.1124</v>
      </c>
    </row>
    <row r="3783" spans="5:8" x14ac:dyDescent="0.25">
      <c r="E3783" s="29"/>
      <c r="F3783" s="27" t="s">
        <v>4780</v>
      </c>
      <c r="G3783" s="24" t="s">
        <v>1012</v>
      </c>
      <c r="H3783" s="25">
        <f t="shared" si="59"/>
        <v>0.1119</v>
      </c>
    </row>
    <row r="3784" spans="5:8" x14ac:dyDescent="0.25">
      <c r="E3784" s="29"/>
      <c r="F3784" s="23" t="s">
        <v>4781</v>
      </c>
      <c r="G3784" s="24" t="s">
        <v>1010</v>
      </c>
      <c r="H3784" s="25">
        <f t="shared" si="59"/>
        <v>0.1124</v>
      </c>
    </row>
    <row r="3785" spans="5:8" x14ac:dyDescent="0.25">
      <c r="E3785" s="29"/>
      <c r="F3785" s="26" t="s">
        <v>4782</v>
      </c>
      <c r="G3785" s="24" t="s">
        <v>1010</v>
      </c>
      <c r="H3785" s="25">
        <f t="shared" si="59"/>
        <v>0.1124</v>
      </c>
    </row>
    <row r="3786" spans="5:8" x14ac:dyDescent="0.25">
      <c r="E3786" s="29"/>
      <c r="F3786" s="23" t="s">
        <v>4783</v>
      </c>
      <c r="G3786" s="24" t="s">
        <v>1010</v>
      </c>
      <c r="H3786" s="25">
        <f t="shared" si="59"/>
        <v>0.1124</v>
      </c>
    </row>
    <row r="3787" spans="5:8" x14ac:dyDescent="0.25">
      <c r="E3787" s="29"/>
      <c r="F3787" s="35" t="s">
        <v>4784</v>
      </c>
      <c r="G3787" s="24" t="s">
        <v>1010</v>
      </c>
      <c r="H3787" s="25">
        <f t="shared" si="59"/>
        <v>0.1124</v>
      </c>
    </row>
    <row r="3788" spans="5:8" x14ac:dyDescent="0.25">
      <c r="E3788" s="29"/>
      <c r="F3788" s="23" t="s">
        <v>4785</v>
      </c>
      <c r="G3788" s="24" t="s">
        <v>1010</v>
      </c>
      <c r="H3788" s="25">
        <f t="shared" si="59"/>
        <v>0.1124</v>
      </c>
    </row>
    <row r="3789" spans="5:8" x14ac:dyDescent="0.25">
      <c r="E3789" s="29"/>
      <c r="F3789" s="42" t="s">
        <v>4786</v>
      </c>
      <c r="G3789" s="24" t="s">
        <v>1010</v>
      </c>
      <c r="H3789" s="25">
        <f t="shared" si="59"/>
        <v>0.1124</v>
      </c>
    </row>
    <row r="3790" spans="5:8" x14ac:dyDescent="0.25">
      <c r="E3790" s="29"/>
      <c r="F3790" s="23" t="s">
        <v>4787</v>
      </c>
      <c r="G3790" s="24" t="s">
        <v>1010</v>
      </c>
      <c r="H3790" s="25">
        <f t="shared" si="59"/>
        <v>0.1124</v>
      </c>
    </row>
    <row r="3791" spans="5:8" x14ac:dyDescent="0.25">
      <c r="E3791" s="29"/>
      <c r="F3791" s="23" t="s">
        <v>4788</v>
      </c>
      <c r="G3791" s="24" t="s">
        <v>1010</v>
      </c>
      <c r="H3791" s="25">
        <f t="shared" si="59"/>
        <v>0.1124</v>
      </c>
    </row>
    <row r="3792" spans="5:8" x14ac:dyDescent="0.25">
      <c r="E3792" s="29"/>
      <c r="F3792" s="27" t="s">
        <v>4789</v>
      </c>
      <c r="G3792" s="24" t="s">
        <v>1039</v>
      </c>
      <c r="H3792" s="25">
        <f t="shared" si="59"/>
        <v>0.1053</v>
      </c>
    </row>
    <row r="3793" spans="5:8" x14ac:dyDescent="0.25">
      <c r="E3793" s="29"/>
      <c r="F3793" s="36" t="s">
        <v>4790</v>
      </c>
      <c r="G3793" s="24" t="s">
        <v>1010</v>
      </c>
      <c r="H3793" s="25">
        <f t="shared" si="59"/>
        <v>0.1124</v>
      </c>
    </row>
    <row r="3794" spans="5:8" x14ac:dyDescent="0.25">
      <c r="E3794" s="29"/>
      <c r="F3794" s="27" t="s">
        <v>4791</v>
      </c>
      <c r="G3794" s="24" t="s">
        <v>1010</v>
      </c>
      <c r="H3794" s="25">
        <f t="shared" si="59"/>
        <v>0.1124</v>
      </c>
    </row>
    <row r="3795" spans="5:8" x14ac:dyDescent="0.25">
      <c r="E3795" s="29"/>
      <c r="F3795" s="27" t="s">
        <v>4792</v>
      </c>
      <c r="G3795" s="24" t="s">
        <v>1010</v>
      </c>
      <c r="H3795" s="25">
        <f t="shared" si="59"/>
        <v>0.1124</v>
      </c>
    </row>
    <row r="3796" spans="5:8" x14ac:dyDescent="0.25">
      <c r="E3796" s="29"/>
      <c r="F3796" s="23" t="s">
        <v>4793</v>
      </c>
      <c r="G3796" s="24" t="s">
        <v>1010</v>
      </c>
      <c r="H3796" s="25">
        <f t="shared" si="59"/>
        <v>0.1124</v>
      </c>
    </row>
    <row r="3797" spans="5:8" x14ac:dyDescent="0.25">
      <c r="E3797" s="29"/>
      <c r="F3797" s="27" t="s">
        <v>4794</v>
      </c>
      <c r="G3797" s="24" t="s">
        <v>1010</v>
      </c>
      <c r="H3797" s="25">
        <f t="shared" si="59"/>
        <v>0.1124</v>
      </c>
    </row>
    <row r="3798" spans="5:8" x14ac:dyDescent="0.25">
      <c r="E3798" s="29"/>
      <c r="F3798" s="26" t="s">
        <v>4795</v>
      </c>
      <c r="G3798" s="24" t="s">
        <v>1087</v>
      </c>
      <c r="H3798" s="25">
        <f t="shared" si="59"/>
        <v>0.10765</v>
      </c>
    </row>
    <row r="3799" spans="5:8" x14ac:dyDescent="0.25">
      <c r="E3799" s="29"/>
      <c r="F3799" s="23" t="s">
        <v>4796</v>
      </c>
      <c r="G3799" s="24" t="s">
        <v>1010</v>
      </c>
      <c r="H3799" s="25">
        <f t="shared" si="59"/>
        <v>0.1124</v>
      </c>
    </row>
    <row r="3800" spans="5:8" x14ac:dyDescent="0.25">
      <c r="E3800" s="29"/>
      <c r="F3800" s="23" t="s">
        <v>4797</v>
      </c>
      <c r="G3800" s="24" t="s">
        <v>988</v>
      </c>
      <c r="H3800" s="25">
        <f t="shared" si="59"/>
        <v>0.1128</v>
      </c>
    </row>
    <row r="3801" spans="5:8" x14ac:dyDescent="0.25">
      <c r="E3801" s="29"/>
      <c r="F3801" s="26" t="s">
        <v>4798</v>
      </c>
      <c r="G3801" s="24" t="s">
        <v>1010</v>
      </c>
      <c r="H3801" s="25">
        <f t="shared" si="59"/>
        <v>0.1124</v>
      </c>
    </row>
    <row r="3802" spans="5:8" x14ac:dyDescent="0.25">
      <c r="E3802" s="29"/>
      <c r="F3802" s="23" t="s">
        <v>4799</v>
      </c>
      <c r="G3802" s="24" t="s">
        <v>1010</v>
      </c>
      <c r="H3802" s="25">
        <f t="shared" si="59"/>
        <v>0.1124</v>
      </c>
    </row>
    <row r="3803" spans="5:8" x14ac:dyDescent="0.25">
      <c r="E3803" s="29"/>
      <c r="F3803" s="38" t="s">
        <v>4800</v>
      </c>
      <c r="G3803" s="24" t="s">
        <v>1135</v>
      </c>
      <c r="H3803" s="25">
        <f t="shared" si="59"/>
        <v>0.13120000000000001</v>
      </c>
    </row>
    <row r="3804" spans="5:8" x14ac:dyDescent="0.25">
      <c r="E3804" s="29"/>
      <c r="F3804" s="26" t="s">
        <v>4801</v>
      </c>
      <c r="G3804" s="24" t="s">
        <v>1010</v>
      </c>
      <c r="H3804" s="25">
        <f t="shared" si="59"/>
        <v>0.1124</v>
      </c>
    </row>
    <row r="3805" spans="5:8" x14ac:dyDescent="0.25">
      <c r="E3805" s="29"/>
      <c r="F3805" s="23" t="s">
        <v>4802</v>
      </c>
      <c r="G3805" s="24" t="s">
        <v>1010</v>
      </c>
      <c r="H3805" s="25">
        <f t="shared" si="59"/>
        <v>0.1124</v>
      </c>
    </row>
    <row r="3806" spans="5:8" x14ac:dyDescent="0.25">
      <c r="E3806" s="29"/>
      <c r="F3806" s="23" t="s">
        <v>4803</v>
      </c>
      <c r="G3806" s="24" t="s">
        <v>1010</v>
      </c>
      <c r="H3806" s="25">
        <f t="shared" si="59"/>
        <v>0.1124</v>
      </c>
    </row>
    <row r="3807" spans="5:8" x14ac:dyDescent="0.25">
      <c r="E3807" s="29"/>
      <c r="F3807" s="27" t="s">
        <v>4804</v>
      </c>
      <c r="G3807" s="24" t="s">
        <v>1010</v>
      </c>
      <c r="H3807" s="25">
        <f t="shared" si="59"/>
        <v>0.1124</v>
      </c>
    </row>
    <row r="3808" spans="5:8" x14ac:dyDescent="0.25">
      <c r="E3808" s="29"/>
      <c r="F3808" s="23" t="s">
        <v>4805</v>
      </c>
      <c r="G3808" s="24" t="s">
        <v>1010</v>
      </c>
      <c r="H3808" s="25">
        <f t="shared" si="59"/>
        <v>0.1124</v>
      </c>
    </row>
    <row r="3809" spans="5:8" x14ac:dyDescent="0.25">
      <c r="E3809" s="29"/>
      <c r="F3809" s="27" t="s">
        <v>4806</v>
      </c>
      <c r="G3809" s="24" t="s">
        <v>1010</v>
      </c>
      <c r="H3809" s="25">
        <f t="shared" si="59"/>
        <v>0.1124</v>
      </c>
    </row>
    <row r="3810" spans="5:8" x14ac:dyDescent="0.25">
      <c r="E3810" s="29"/>
      <c r="F3810" s="27" t="s">
        <v>4807</v>
      </c>
      <c r="G3810" s="24" t="s">
        <v>978</v>
      </c>
      <c r="H3810" s="25">
        <f t="shared" si="59"/>
        <v>8.4599999999999995E-2</v>
      </c>
    </row>
    <row r="3811" spans="5:8" x14ac:dyDescent="0.25">
      <c r="E3811" s="29"/>
      <c r="F3811" s="35" t="s">
        <v>4808</v>
      </c>
      <c r="G3811" s="24" t="s">
        <v>1010</v>
      </c>
      <c r="H3811" s="25">
        <f t="shared" si="59"/>
        <v>0.1124</v>
      </c>
    </row>
    <row r="3812" spans="5:8" x14ac:dyDescent="0.25">
      <c r="E3812" s="29"/>
      <c r="F3812" s="23" t="s">
        <v>4809</v>
      </c>
      <c r="G3812" s="24" t="s">
        <v>1010</v>
      </c>
      <c r="H3812" s="25">
        <f t="shared" si="59"/>
        <v>0.1124</v>
      </c>
    </row>
    <row r="3813" spans="5:8" x14ac:dyDescent="0.25">
      <c r="E3813" s="29"/>
      <c r="F3813" s="32" t="s">
        <v>4810</v>
      </c>
      <c r="G3813" s="24" t="s">
        <v>1010</v>
      </c>
      <c r="H3813" s="25">
        <f t="shared" si="59"/>
        <v>0.1124</v>
      </c>
    </row>
    <row r="3814" spans="5:8" x14ac:dyDescent="0.25">
      <c r="E3814" s="29"/>
      <c r="F3814" s="26" t="s">
        <v>4811</v>
      </c>
      <c r="G3814" s="24" t="s">
        <v>1010</v>
      </c>
      <c r="H3814" s="25">
        <f t="shared" si="59"/>
        <v>0.1124</v>
      </c>
    </row>
    <row r="3815" spans="5:8" x14ac:dyDescent="0.25">
      <c r="E3815" s="29"/>
      <c r="F3815" s="23" t="s">
        <v>4812</v>
      </c>
      <c r="G3815" s="24" t="s">
        <v>1039</v>
      </c>
      <c r="H3815" s="25">
        <f t="shared" si="59"/>
        <v>0.1053</v>
      </c>
    </row>
    <row r="3816" spans="5:8" x14ac:dyDescent="0.25">
      <c r="E3816" s="29"/>
      <c r="F3816" s="23" t="s">
        <v>4813</v>
      </c>
      <c r="G3816" s="24" t="s">
        <v>1010</v>
      </c>
      <c r="H3816" s="25">
        <f t="shared" si="59"/>
        <v>0.1124</v>
      </c>
    </row>
    <row r="3817" spans="5:8" x14ac:dyDescent="0.25">
      <c r="E3817" s="29"/>
      <c r="F3817" s="40" t="s">
        <v>4814</v>
      </c>
      <c r="G3817" s="24" t="s">
        <v>1010</v>
      </c>
      <c r="H3817" s="25">
        <f t="shared" si="59"/>
        <v>0.1124</v>
      </c>
    </row>
    <row r="3818" spans="5:8" x14ac:dyDescent="0.25">
      <c r="E3818" s="29"/>
      <c r="F3818" s="23" t="s">
        <v>4815</v>
      </c>
      <c r="G3818" s="24" t="s">
        <v>1010</v>
      </c>
      <c r="H3818" s="25">
        <f t="shared" si="59"/>
        <v>0.1124</v>
      </c>
    </row>
    <row r="3819" spans="5:8" x14ac:dyDescent="0.25">
      <c r="E3819" s="29"/>
      <c r="F3819" s="23" t="s">
        <v>4816</v>
      </c>
      <c r="G3819" s="24" t="s">
        <v>1010</v>
      </c>
      <c r="H3819" s="25">
        <f t="shared" si="59"/>
        <v>0.1124</v>
      </c>
    </row>
    <row r="3820" spans="5:8" x14ac:dyDescent="0.25">
      <c r="E3820" s="29"/>
      <c r="F3820" s="23" t="s">
        <v>4817</v>
      </c>
      <c r="G3820" s="24" t="s">
        <v>1010</v>
      </c>
      <c r="H3820" s="25">
        <f t="shared" si="59"/>
        <v>0.1124</v>
      </c>
    </row>
    <row r="3821" spans="5:8" x14ac:dyDescent="0.25">
      <c r="E3821" s="29"/>
      <c r="F3821" s="23" t="s">
        <v>4818</v>
      </c>
      <c r="G3821" s="24" t="s">
        <v>1010</v>
      </c>
      <c r="H3821" s="25">
        <f t="shared" si="59"/>
        <v>0.1124</v>
      </c>
    </row>
    <row r="3822" spans="5:8" x14ac:dyDescent="0.25">
      <c r="E3822" s="29"/>
      <c r="F3822" s="35" t="s">
        <v>4819</v>
      </c>
      <c r="G3822" s="24" t="s">
        <v>1012</v>
      </c>
      <c r="H3822" s="25">
        <f t="shared" si="59"/>
        <v>0.1119</v>
      </c>
    </row>
    <row r="3823" spans="5:8" x14ac:dyDescent="0.25">
      <c r="E3823" s="29"/>
      <c r="F3823" s="26" t="s">
        <v>4820</v>
      </c>
      <c r="G3823" s="24" t="s">
        <v>1010</v>
      </c>
      <c r="H3823" s="25">
        <f t="shared" si="59"/>
        <v>0.1124</v>
      </c>
    </row>
    <row r="3824" spans="5:8" x14ac:dyDescent="0.25">
      <c r="E3824" s="29"/>
      <c r="F3824" s="23" t="s">
        <v>4821</v>
      </c>
      <c r="G3824" s="24" t="s">
        <v>1010</v>
      </c>
      <c r="H3824" s="25">
        <f t="shared" si="59"/>
        <v>0.1124</v>
      </c>
    </row>
    <row r="3825" spans="5:8" x14ac:dyDescent="0.25">
      <c r="E3825" s="29"/>
      <c r="F3825" s="23" t="s">
        <v>4822</v>
      </c>
      <c r="G3825" s="24" t="s">
        <v>1010</v>
      </c>
      <c r="H3825" s="25">
        <f t="shared" si="59"/>
        <v>0.1124</v>
      </c>
    </row>
    <row r="3826" spans="5:8" x14ac:dyDescent="0.25">
      <c r="E3826" s="29"/>
      <c r="F3826" s="23" t="s">
        <v>4823</v>
      </c>
      <c r="G3826" s="24" t="s">
        <v>1010</v>
      </c>
      <c r="H3826" s="25">
        <f t="shared" si="59"/>
        <v>0.1124</v>
      </c>
    </row>
    <row r="3827" spans="5:8" x14ac:dyDescent="0.25">
      <c r="E3827" s="29"/>
      <c r="F3827" s="23" t="s">
        <v>4824</v>
      </c>
      <c r="G3827" s="24" t="s">
        <v>1010</v>
      </c>
      <c r="H3827" s="25">
        <f t="shared" si="59"/>
        <v>0.1124</v>
      </c>
    </row>
    <row r="3828" spans="5:8" x14ac:dyDescent="0.25">
      <c r="E3828" s="29"/>
      <c r="F3828" s="26" t="s">
        <v>4825</v>
      </c>
      <c r="G3828" s="24" t="s">
        <v>1012</v>
      </c>
      <c r="H3828" s="25">
        <f t="shared" si="59"/>
        <v>0.1119</v>
      </c>
    </row>
    <row r="3829" spans="5:8" x14ac:dyDescent="0.25">
      <c r="E3829" s="29"/>
      <c r="F3829" s="23" t="s">
        <v>4826</v>
      </c>
      <c r="G3829" s="24" t="s">
        <v>1010</v>
      </c>
      <c r="H3829" s="25">
        <f t="shared" si="59"/>
        <v>0.1124</v>
      </c>
    </row>
    <row r="3830" spans="5:8" x14ac:dyDescent="0.25">
      <c r="E3830" s="29"/>
      <c r="F3830" s="23" t="s">
        <v>4827</v>
      </c>
      <c r="G3830" s="24" t="s">
        <v>1012</v>
      </c>
      <c r="H3830" s="25">
        <f t="shared" si="59"/>
        <v>0.1119</v>
      </c>
    </row>
    <row r="3831" spans="5:8" x14ac:dyDescent="0.25">
      <c r="E3831" s="29"/>
      <c r="F3831" s="23" t="s">
        <v>4828</v>
      </c>
      <c r="G3831" s="24" t="s">
        <v>1010</v>
      </c>
      <c r="H3831" s="25">
        <f t="shared" si="59"/>
        <v>0.1124</v>
      </c>
    </row>
    <row r="3832" spans="5:8" x14ac:dyDescent="0.25">
      <c r="E3832" s="29"/>
      <c r="F3832" s="23" t="s">
        <v>4829</v>
      </c>
      <c r="G3832" s="24" t="s">
        <v>1010</v>
      </c>
      <c r="H3832" s="25">
        <f t="shared" si="59"/>
        <v>0.1124</v>
      </c>
    </row>
    <row r="3833" spans="5:8" x14ac:dyDescent="0.25">
      <c r="E3833" s="29"/>
      <c r="F3833" s="23" t="s">
        <v>4830</v>
      </c>
      <c r="G3833" s="24" t="s">
        <v>1012</v>
      </c>
      <c r="H3833" s="25">
        <f t="shared" si="59"/>
        <v>0.1119</v>
      </c>
    </row>
    <row r="3834" spans="5:8" x14ac:dyDescent="0.25">
      <c r="E3834" s="29"/>
      <c r="F3834" s="23" t="s">
        <v>4831</v>
      </c>
      <c r="G3834" s="24" t="s">
        <v>1010</v>
      </c>
      <c r="H3834" s="25">
        <f t="shared" si="59"/>
        <v>0.1124</v>
      </c>
    </row>
    <row r="3835" spans="5:8" x14ac:dyDescent="0.25">
      <c r="E3835" s="29"/>
      <c r="F3835" s="37" t="s">
        <v>4832</v>
      </c>
      <c r="G3835" s="24" t="s">
        <v>1012</v>
      </c>
      <c r="H3835" s="25">
        <f t="shared" si="59"/>
        <v>0.1119</v>
      </c>
    </row>
    <row r="3836" spans="5:8" x14ac:dyDescent="0.25">
      <c r="E3836" s="29"/>
      <c r="F3836" s="23" t="s">
        <v>4833</v>
      </c>
      <c r="G3836" s="24" t="s">
        <v>1012</v>
      </c>
      <c r="H3836" s="25">
        <f t="shared" si="59"/>
        <v>0.1119</v>
      </c>
    </row>
    <row r="3837" spans="5:8" x14ac:dyDescent="0.25">
      <c r="E3837" s="29"/>
      <c r="F3837" s="23" t="s">
        <v>4834</v>
      </c>
      <c r="G3837" s="24" t="s">
        <v>1012</v>
      </c>
      <c r="H3837" s="25">
        <f t="shared" si="59"/>
        <v>0.1119</v>
      </c>
    </row>
    <row r="3838" spans="5:8" x14ac:dyDescent="0.25">
      <c r="E3838" s="29"/>
      <c r="F3838" s="23" t="s">
        <v>4835</v>
      </c>
      <c r="G3838" s="24" t="s">
        <v>1012</v>
      </c>
      <c r="H3838" s="25">
        <f t="shared" si="59"/>
        <v>0.1119</v>
      </c>
    </row>
    <row r="3839" spans="5:8" x14ac:dyDescent="0.25">
      <c r="E3839" s="29"/>
      <c r="F3839" s="23" t="s">
        <v>4836</v>
      </c>
      <c r="G3839" s="24" t="s">
        <v>1012</v>
      </c>
      <c r="H3839" s="25">
        <f t="shared" si="59"/>
        <v>0.1119</v>
      </c>
    </row>
    <row r="3840" spans="5:8" x14ac:dyDescent="0.25">
      <c r="E3840" s="29"/>
      <c r="F3840" s="26" t="s">
        <v>4837</v>
      </c>
      <c r="G3840" s="24" t="s">
        <v>1010</v>
      </c>
      <c r="H3840" s="25">
        <f t="shared" si="59"/>
        <v>0.1124</v>
      </c>
    </row>
    <row r="3841" spans="5:8" x14ac:dyDescent="0.25">
      <c r="E3841" s="29"/>
      <c r="F3841" s="23" t="s">
        <v>4838</v>
      </c>
      <c r="G3841" s="24" t="s">
        <v>1010</v>
      </c>
      <c r="H3841" s="25">
        <f t="shared" si="59"/>
        <v>0.1124</v>
      </c>
    </row>
    <row r="3842" spans="5:8" x14ac:dyDescent="0.25">
      <c r="E3842" s="29"/>
      <c r="F3842" s="23" t="s">
        <v>4839</v>
      </c>
      <c r="G3842" s="24" t="s">
        <v>1010</v>
      </c>
      <c r="H3842" s="25">
        <f t="shared" si="59"/>
        <v>0.1124</v>
      </c>
    </row>
    <row r="3843" spans="5:8" x14ac:dyDescent="0.25">
      <c r="E3843" s="29"/>
      <c r="F3843" s="23" t="s">
        <v>4840</v>
      </c>
      <c r="G3843" s="24" t="s">
        <v>1010</v>
      </c>
      <c r="H3843" s="25">
        <f t="shared" si="59"/>
        <v>0.1124</v>
      </c>
    </row>
    <row r="3844" spans="5:8" x14ac:dyDescent="0.25">
      <c r="E3844" s="29"/>
      <c r="F3844" s="23" t="s">
        <v>4841</v>
      </c>
      <c r="G3844" s="24" t="s">
        <v>1010</v>
      </c>
      <c r="H3844" s="25">
        <f t="shared" si="59"/>
        <v>0.1124</v>
      </c>
    </row>
    <row r="3845" spans="5:8" x14ac:dyDescent="0.25">
      <c r="E3845" s="29"/>
      <c r="F3845" s="23" t="s">
        <v>4842</v>
      </c>
      <c r="G3845" s="24" t="s">
        <v>1010</v>
      </c>
      <c r="H3845" s="25">
        <f t="shared" ref="H3845:H3908" si="60">VLOOKUP(G3845,$A$4:$B$28,2,FALSE)</f>
        <v>0.1124</v>
      </c>
    </row>
    <row r="3846" spans="5:8" x14ac:dyDescent="0.25">
      <c r="E3846" s="29"/>
      <c r="F3846" s="38" t="s">
        <v>4843</v>
      </c>
      <c r="G3846" s="24" t="s">
        <v>1010</v>
      </c>
      <c r="H3846" s="25">
        <f t="shared" si="60"/>
        <v>0.1124</v>
      </c>
    </row>
    <row r="3847" spans="5:8" x14ac:dyDescent="0.25">
      <c r="E3847" s="29"/>
      <c r="F3847" s="35" t="s">
        <v>4844</v>
      </c>
      <c r="G3847" s="24" t="s">
        <v>1010</v>
      </c>
      <c r="H3847" s="25">
        <f t="shared" si="60"/>
        <v>0.1124</v>
      </c>
    </row>
    <row r="3848" spans="5:8" x14ac:dyDescent="0.25">
      <c r="E3848" s="29"/>
      <c r="F3848" s="23" t="s">
        <v>4845</v>
      </c>
      <c r="G3848" s="24" t="s">
        <v>1010</v>
      </c>
      <c r="H3848" s="25">
        <f t="shared" si="60"/>
        <v>0.1124</v>
      </c>
    </row>
    <row r="3849" spans="5:8" x14ac:dyDescent="0.25">
      <c r="E3849" s="29"/>
      <c r="F3849" s="23" t="s">
        <v>4846</v>
      </c>
      <c r="G3849" s="24" t="s">
        <v>1010</v>
      </c>
      <c r="H3849" s="25">
        <f t="shared" si="60"/>
        <v>0.1124</v>
      </c>
    </row>
    <row r="3850" spans="5:8" x14ac:dyDescent="0.25">
      <c r="E3850" s="29"/>
      <c r="F3850" s="23" t="s">
        <v>4847</v>
      </c>
      <c r="G3850" s="24" t="s">
        <v>1010</v>
      </c>
      <c r="H3850" s="25">
        <f t="shared" si="60"/>
        <v>0.1124</v>
      </c>
    </row>
    <row r="3851" spans="5:8" x14ac:dyDescent="0.25">
      <c r="E3851" s="29"/>
      <c r="F3851" s="48" t="s">
        <v>4848</v>
      </c>
      <c r="G3851" s="24" t="s">
        <v>1010</v>
      </c>
      <c r="H3851" s="25">
        <f t="shared" si="60"/>
        <v>0.1124</v>
      </c>
    </row>
    <row r="3852" spans="5:8" x14ac:dyDescent="0.25">
      <c r="E3852" s="29"/>
      <c r="F3852" s="27" t="s">
        <v>4849</v>
      </c>
      <c r="G3852" s="24" t="s">
        <v>1010</v>
      </c>
      <c r="H3852" s="25">
        <f t="shared" si="60"/>
        <v>0.1124</v>
      </c>
    </row>
    <row r="3853" spans="5:8" x14ac:dyDescent="0.25">
      <c r="E3853" s="29"/>
      <c r="F3853" s="23" t="s">
        <v>4850</v>
      </c>
      <c r="G3853" s="24" t="s">
        <v>1010</v>
      </c>
      <c r="H3853" s="25">
        <f t="shared" si="60"/>
        <v>0.1124</v>
      </c>
    </row>
    <row r="3854" spans="5:8" x14ac:dyDescent="0.25">
      <c r="E3854" s="29"/>
      <c r="F3854" s="27" t="s">
        <v>4851</v>
      </c>
      <c r="G3854" s="24" t="s">
        <v>1010</v>
      </c>
      <c r="H3854" s="25">
        <f t="shared" si="60"/>
        <v>0.1124</v>
      </c>
    </row>
    <row r="3855" spans="5:8" x14ac:dyDescent="0.25">
      <c r="E3855" s="29"/>
      <c r="F3855" s="40" t="s">
        <v>4852</v>
      </c>
      <c r="G3855" s="24" t="s">
        <v>1010</v>
      </c>
      <c r="H3855" s="25">
        <f t="shared" si="60"/>
        <v>0.1124</v>
      </c>
    </row>
    <row r="3856" spans="5:8" x14ac:dyDescent="0.25">
      <c r="E3856" s="29"/>
      <c r="F3856" s="23" t="s">
        <v>4853</v>
      </c>
      <c r="G3856" s="24" t="s">
        <v>1010</v>
      </c>
      <c r="H3856" s="25">
        <f t="shared" si="60"/>
        <v>0.1124</v>
      </c>
    </row>
    <row r="3857" spans="5:8" x14ac:dyDescent="0.25">
      <c r="E3857" s="29"/>
      <c r="F3857" s="23" t="s">
        <v>4854</v>
      </c>
      <c r="G3857" s="24" t="s">
        <v>1010</v>
      </c>
      <c r="H3857" s="25">
        <f t="shared" si="60"/>
        <v>0.1124</v>
      </c>
    </row>
    <row r="3858" spans="5:8" x14ac:dyDescent="0.25">
      <c r="E3858" s="29"/>
      <c r="F3858" s="23" t="s">
        <v>4855</v>
      </c>
      <c r="G3858" s="24" t="s">
        <v>1010</v>
      </c>
      <c r="H3858" s="25">
        <f t="shared" si="60"/>
        <v>0.1124</v>
      </c>
    </row>
    <row r="3859" spans="5:8" x14ac:dyDescent="0.25">
      <c r="E3859" s="29"/>
      <c r="F3859" s="23" t="s">
        <v>4856</v>
      </c>
      <c r="G3859" s="24" t="s">
        <v>1010</v>
      </c>
      <c r="H3859" s="25">
        <f t="shared" si="60"/>
        <v>0.1124</v>
      </c>
    </row>
    <row r="3860" spans="5:8" x14ac:dyDescent="0.25">
      <c r="E3860" s="29"/>
      <c r="F3860" s="23" t="s">
        <v>4857</v>
      </c>
      <c r="G3860" s="24" t="s">
        <v>1010</v>
      </c>
      <c r="H3860" s="25">
        <f t="shared" si="60"/>
        <v>0.1124</v>
      </c>
    </row>
    <row r="3861" spans="5:8" x14ac:dyDescent="0.25">
      <c r="E3861" s="29"/>
      <c r="F3861" s="40" t="s">
        <v>4858</v>
      </c>
      <c r="G3861" s="24" t="s">
        <v>1010</v>
      </c>
      <c r="H3861" s="25">
        <f t="shared" si="60"/>
        <v>0.1124</v>
      </c>
    </row>
    <row r="3862" spans="5:8" x14ac:dyDescent="0.25">
      <c r="E3862" s="29"/>
      <c r="F3862" s="23" t="s">
        <v>4859</v>
      </c>
      <c r="G3862" s="24" t="s">
        <v>1010</v>
      </c>
      <c r="H3862" s="25">
        <f t="shared" si="60"/>
        <v>0.1124</v>
      </c>
    </row>
    <row r="3863" spans="5:8" x14ac:dyDescent="0.25">
      <c r="E3863" s="29"/>
      <c r="F3863" s="23" t="s">
        <v>4860</v>
      </c>
      <c r="G3863" s="24" t="s">
        <v>1010</v>
      </c>
      <c r="H3863" s="25">
        <f t="shared" si="60"/>
        <v>0.1124</v>
      </c>
    </row>
    <row r="3864" spans="5:8" x14ac:dyDescent="0.25">
      <c r="E3864" s="29"/>
      <c r="F3864" s="27" t="s">
        <v>4861</v>
      </c>
      <c r="G3864" s="24" t="s">
        <v>1010</v>
      </c>
      <c r="H3864" s="25">
        <f t="shared" si="60"/>
        <v>0.1124</v>
      </c>
    </row>
    <row r="3865" spans="5:8" x14ac:dyDescent="0.25">
      <c r="E3865" s="29"/>
      <c r="F3865" s="27" t="s">
        <v>4862</v>
      </c>
      <c r="G3865" s="24" t="s">
        <v>1012</v>
      </c>
      <c r="H3865" s="25">
        <f t="shared" si="60"/>
        <v>0.1119</v>
      </c>
    </row>
    <row r="3866" spans="5:8" x14ac:dyDescent="0.25">
      <c r="E3866" s="29"/>
      <c r="F3866" s="23" t="s">
        <v>4863</v>
      </c>
      <c r="G3866" s="24" t="s">
        <v>1010</v>
      </c>
      <c r="H3866" s="25">
        <f t="shared" si="60"/>
        <v>0.1124</v>
      </c>
    </row>
    <row r="3867" spans="5:8" x14ac:dyDescent="0.25">
      <c r="E3867" s="29"/>
      <c r="F3867" s="23" t="s">
        <v>4864</v>
      </c>
      <c r="G3867" s="24" t="s">
        <v>1010</v>
      </c>
      <c r="H3867" s="25">
        <f t="shared" si="60"/>
        <v>0.1124</v>
      </c>
    </row>
    <row r="3868" spans="5:8" x14ac:dyDescent="0.25">
      <c r="E3868" s="29"/>
      <c r="F3868" s="23" t="s">
        <v>4865</v>
      </c>
      <c r="G3868" s="24" t="s">
        <v>978</v>
      </c>
      <c r="H3868" s="25">
        <f t="shared" si="60"/>
        <v>8.4599999999999995E-2</v>
      </c>
    </row>
    <row r="3869" spans="5:8" x14ac:dyDescent="0.25">
      <c r="E3869" s="29"/>
      <c r="F3869" s="23" t="s">
        <v>4866</v>
      </c>
      <c r="G3869" s="24" t="s">
        <v>1010</v>
      </c>
      <c r="H3869" s="25">
        <f t="shared" si="60"/>
        <v>0.1124</v>
      </c>
    </row>
    <row r="3870" spans="5:8" x14ac:dyDescent="0.25">
      <c r="E3870" s="29"/>
      <c r="F3870" s="23" t="s">
        <v>4867</v>
      </c>
      <c r="G3870" s="24" t="s">
        <v>1010</v>
      </c>
      <c r="H3870" s="25">
        <f t="shared" si="60"/>
        <v>0.1124</v>
      </c>
    </row>
    <row r="3871" spans="5:8" x14ac:dyDescent="0.25">
      <c r="E3871" s="29"/>
      <c r="F3871" s="39" t="s">
        <v>4868</v>
      </c>
      <c r="G3871" s="24" t="s">
        <v>1010</v>
      </c>
      <c r="H3871" s="25">
        <f t="shared" si="60"/>
        <v>0.1124</v>
      </c>
    </row>
    <row r="3872" spans="5:8" x14ac:dyDescent="0.25">
      <c r="E3872" s="29"/>
      <c r="F3872" s="23" t="s">
        <v>4869</v>
      </c>
      <c r="G3872" s="24" t="s">
        <v>1010</v>
      </c>
      <c r="H3872" s="25">
        <f t="shared" si="60"/>
        <v>0.1124</v>
      </c>
    </row>
    <row r="3873" spans="5:8" x14ac:dyDescent="0.25">
      <c r="E3873" s="29"/>
      <c r="F3873" s="27" t="s">
        <v>4870</v>
      </c>
      <c r="G3873" s="24" t="s">
        <v>1010</v>
      </c>
      <c r="H3873" s="25">
        <f t="shared" si="60"/>
        <v>0.1124</v>
      </c>
    </row>
    <row r="3874" spans="5:8" x14ac:dyDescent="0.25">
      <c r="E3874" s="29"/>
      <c r="F3874" s="23" t="s">
        <v>4871</v>
      </c>
      <c r="G3874" s="24" t="s">
        <v>1014</v>
      </c>
      <c r="H3874" s="25">
        <f t="shared" si="60"/>
        <v>0</v>
      </c>
    </row>
    <row r="3875" spans="5:8" x14ac:dyDescent="0.25">
      <c r="E3875" s="29"/>
      <c r="F3875" s="27" t="s">
        <v>4872</v>
      </c>
      <c r="G3875" s="24" t="s">
        <v>1014</v>
      </c>
      <c r="H3875" s="25">
        <f t="shared" si="60"/>
        <v>0</v>
      </c>
    </row>
    <row r="3876" spans="5:8" x14ac:dyDescent="0.25">
      <c r="E3876" s="29"/>
      <c r="F3876" s="27" t="s">
        <v>4873</v>
      </c>
      <c r="G3876" s="24" t="s">
        <v>1014</v>
      </c>
      <c r="H3876" s="25">
        <f t="shared" si="60"/>
        <v>0</v>
      </c>
    </row>
    <row r="3877" spans="5:8" x14ac:dyDescent="0.25">
      <c r="E3877" s="29"/>
      <c r="F3877" s="23" t="s">
        <v>4874</v>
      </c>
      <c r="G3877" s="24" t="s">
        <v>1014</v>
      </c>
      <c r="H3877" s="25">
        <f t="shared" si="60"/>
        <v>0</v>
      </c>
    </row>
    <row r="3878" spans="5:8" x14ac:dyDescent="0.25">
      <c r="E3878" s="29"/>
      <c r="F3878" s="27" t="s">
        <v>4875</v>
      </c>
      <c r="G3878" s="24" t="s">
        <v>1014</v>
      </c>
      <c r="H3878" s="25">
        <f t="shared" si="60"/>
        <v>0</v>
      </c>
    </row>
    <row r="3879" spans="5:8" x14ac:dyDescent="0.25">
      <c r="E3879" s="29"/>
      <c r="F3879" s="23" t="s">
        <v>4876</v>
      </c>
      <c r="G3879" s="24" t="s">
        <v>1014</v>
      </c>
      <c r="H3879" s="25">
        <f t="shared" si="60"/>
        <v>0</v>
      </c>
    </row>
    <row r="3880" spans="5:8" x14ac:dyDescent="0.25">
      <c r="E3880" s="29"/>
      <c r="F3880" s="23" t="s">
        <v>4877</v>
      </c>
      <c r="G3880" s="24" t="s">
        <v>1010</v>
      </c>
      <c r="H3880" s="25">
        <f t="shared" si="60"/>
        <v>0.1124</v>
      </c>
    </row>
    <row r="3881" spans="5:8" x14ac:dyDescent="0.25">
      <c r="E3881" s="29"/>
      <c r="F3881" s="23" t="s">
        <v>4878</v>
      </c>
      <c r="G3881" s="24" t="s">
        <v>1014</v>
      </c>
      <c r="H3881" s="25">
        <f t="shared" si="60"/>
        <v>0</v>
      </c>
    </row>
    <row r="3882" spans="5:8" x14ac:dyDescent="0.25">
      <c r="E3882" s="29"/>
      <c r="F3882" s="35" t="s">
        <v>4879</v>
      </c>
      <c r="G3882" s="24" t="s">
        <v>1014</v>
      </c>
      <c r="H3882" s="25">
        <f t="shared" si="60"/>
        <v>0</v>
      </c>
    </row>
    <row r="3883" spans="5:8" x14ac:dyDescent="0.25">
      <c r="E3883" s="29"/>
      <c r="F3883" s="27" t="s">
        <v>4880</v>
      </c>
      <c r="G3883" s="24" t="s">
        <v>1010</v>
      </c>
      <c r="H3883" s="25">
        <f t="shared" si="60"/>
        <v>0.1124</v>
      </c>
    </row>
    <row r="3884" spans="5:8" x14ac:dyDescent="0.25">
      <c r="E3884" s="29"/>
      <c r="F3884" s="23" t="s">
        <v>4881</v>
      </c>
      <c r="G3884" s="24" t="s">
        <v>1010</v>
      </c>
      <c r="H3884" s="25">
        <f t="shared" si="60"/>
        <v>0.1124</v>
      </c>
    </row>
    <row r="3885" spans="5:8" x14ac:dyDescent="0.25">
      <c r="E3885" s="29"/>
      <c r="F3885" s="27" t="s">
        <v>4882</v>
      </c>
      <c r="G3885" s="24" t="s">
        <v>1014</v>
      </c>
      <c r="H3885" s="25">
        <f t="shared" si="60"/>
        <v>0</v>
      </c>
    </row>
    <row r="3886" spans="5:8" x14ac:dyDescent="0.25">
      <c r="E3886" s="29"/>
      <c r="F3886" s="35" t="s">
        <v>4883</v>
      </c>
      <c r="G3886" s="24" t="s">
        <v>1014</v>
      </c>
      <c r="H3886" s="25">
        <f t="shared" si="60"/>
        <v>0</v>
      </c>
    </row>
    <row r="3887" spans="5:8" x14ac:dyDescent="0.25">
      <c r="E3887" s="29"/>
      <c r="F3887" s="38" t="s">
        <v>4884</v>
      </c>
      <c r="G3887" s="24" t="s">
        <v>1014</v>
      </c>
      <c r="H3887" s="25">
        <f t="shared" si="60"/>
        <v>0</v>
      </c>
    </row>
    <row r="3888" spans="5:8" x14ac:dyDescent="0.25">
      <c r="E3888" s="29"/>
      <c r="F3888" s="23" t="s">
        <v>4885</v>
      </c>
      <c r="G3888" s="24" t="s">
        <v>1366</v>
      </c>
      <c r="H3888" s="25">
        <f t="shared" si="60"/>
        <v>1</v>
      </c>
    </row>
    <row r="3889" spans="5:8" x14ac:dyDescent="0.25">
      <c r="E3889" s="29"/>
      <c r="F3889" s="23" t="s">
        <v>4886</v>
      </c>
      <c r="G3889" s="24" t="s">
        <v>1010</v>
      </c>
      <c r="H3889" s="25">
        <f t="shared" si="60"/>
        <v>0.1124</v>
      </c>
    </row>
    <row r="3890" spans="5:8" x14ac:dyDescent="0.25">
      <c r="E3890" s="29"/>
      <c r="F3890" s="23" t="s">
        <v>4887</v>
      </c>
      <c r="G3890" s="24" t="s">
        <v>1010</v>
      </c>
      <c r="H3890" s="25">
        <f t="shared" si="60"/>
        <v>0.1124</v>
      </c>
    </row>
    <row r="3891" spans="5:8" x14ac:dyDescent="0.25">
      <c r="E3891" s="29"/>
      <c r="F3891" s="23" t="s">
        <v>4888</v>
      </c>
      <c r="G3891" s="24" t="s">
        <v>1010</v>
      </c>
      <c r="H3891" s="25">
        <f t="shared" si="60"/>
        <v>0.1124</v>
      </c>
    </row>
    <row r="3892" spans="5:8" x14ac:dyDescent="0.25">
      <c r="E3892" s="29"/>
      <c r="F3892" s="23" t="s">
        <v>4889</v>
      </c>
      <c r="G3892" s="24" t="s">
        <v>1014</v>
      </c>
      <c r="H3892" s="25">
        <f t="shared" si="60"/>
        <v>0</v>
      </c>
    </row>
    <row r="3893" spans="5:8" x14ac:dyDescent="0.25">
      <c r="E3893" s="29"/>
      <c r="F3893" s="23" t="s">
        <v>4890</v>
      </c>
      <c r="G3893" s="24" t="s">
        <v>1611</v>
      </c>
      <c r="H3893" s="25">
        <f t="shared" si="60"/>
        <v>0</v>
      </c>
    </row>
    <row r="3894" spans="5:8" x14ac:dyDescent="0.25">
      <c r="E3894" s="29"/>
      <c r="F3894" s="47" t="s">
        <v>4891</v>
      </c>
      <c r="G3894" s="24" t="s">
        <v>1010</v>
      </c>
      <c r="H3894" s="25">
        <f t="shared" si="60"/>
        <v>0.1124</v>
      </c>
    </row>
    <row r="3895" spans="5:8" x14ac:dyDescent="0.25">
      <c r="E3895" s="29"/>
      <c r="F3895" s="23" t="s">
        <v>4892</v>
      </c>
      <c r="G3895" s="24" t="s">
        <v>1010</v>
      </c>
      <c r="H3895" s="25">
        <f t="shared" si="60"/>
        <v>0.1124</v>
      </c>
    </row>
    <row r="3896" spans="5:8" x14ac:dyDescent="0.25">
      <c r="E3896" s="29"/>
      <c r="F3896" s="35" t="s">
        <v>4893</v>
      </c>
      <c r="G3896" s="24" t="s">
        <v>1014</v>
      </c>
      <c r="H3896" s="25">
        <f t="shared" si="60"/>
        <v>0</v>
      </c>
    </row>
    <row r="3897" spans="5:8" x14ac:dyDescent="0.25">
      <c r="E3897" s="29"/>
      <c r="F3897" s="27" t="s">
        <v>4894</v>
      </c>
      <c r="G3897" s="24" t="s">
        <v>1014</v>
      </c>
      <c r="H3897" s="25">
        <f t="shared" si="60"/>
        <v>0</v>
      </c>
    </row>
    <row r="3898" spans="5:8" x14ac:dyDescent="0.25">
      <c r="E3898" s="29"/>
      <c r="F3898" s="23" t="s">
        <v>4895</v>
      </c>
      <c r="G3898" s="24" t="s">
        <v>1010</v>
      </c>
      <c r="H3898" s="25">
        <f t="shared" si="60"/>
        <v>0.1124</v>
      </c>
    </row>
    <row r="3899" spans="5:8" x14ac:dyDescent="0.25">
      <c r="E3899" s="29"/>
      <c r="F3899" s="23" t="s">
        <v>4896</v>
      </c>
      <c r="G3899" s="24" t="s">
        <v>1014</v>
      </c>
      <c r="H3899" s="25">
        <f t="shared" si="60"/>
        <v>0</v>
      </c>
    </row>
    <row r="3900" spans="5:8" x14ac:dyDescent="0.25">
      <c r="E3900" s="29"/>
      <c r="F3900" s="23" t="s">
        <v>4897</v>
      </c>
      <c r="G3900" s="24" t="s">
        <v>1010</v>
      </c>
      <c r="H3900" s="25">
        <f t="shared" si="60"/>
        <v>0.1124</v>
      </c>
    </row>
    <row r="3901" spans="5:8" x14ac:dyDescent="0.25">
      <c r="E3901" s="29"/>
      <c r="F3901" s="23" t="s">
        <v>4898</v>
      </c>
      <c r="G3901" s="24" t="s">
        <v>1014</v>
      </c>
      <c r="H3901" s="25">
        <f t="shared" si="60"/>
        <v>0</v>
      </c>
    </row>
    <row r="3902" spans="5:8" x14ac:dyDescent="0.25">
      <c r="E3902" s="29"/>
      <c r="F3902" s="23" t="s">
        <v>4899</v>
      </c>
      <c r="G3902" s="24" t="s">
        <v>1014</v>
      </c>
      <c r="H3902" s="25">
        <f t="shared" si="60"/>
        <v>0</v>
      </c>
    </row>
    <row r="3903" spans="5:8" x14ac:dyDescent="0.25">
      <c r="E3903" s="29"/>
      <c r="F3903" s="23" t="s">
        <v>4900</v>
      </c>
      <c r="G3903" s="24" t="s">
        <v>1014</v>
      </c>
      <c r="H3903" s="25">
        <f t="shared" si="60"/>
        <v>0</v>
      </c>
    </row>
    <row r="3904" spans="5:8" x14ac:dyDescent="0.25">
      <c r="E3904" s="29"/>
      <c r="F3904" s="26" t="s">
        <v>4901</v>
      </c>
      <c r="G3904" s="24" t="s">
        <v>1014</v>
      </c>
      <c r="H3904" s="25">
        <f t="shared" si="60"/>
        <v>0</v>
      </c>
    </row>
    <row r="3905" spans="5:8" x14ac:dyDescent="0.25">
      <c r="E3905" s="29"/>
      <c r="F3905" s="23" t="s">
        <v>4902</v>
      </c>
      <c r="G3905" s="24" t="s">
        <v>1010</v>
      </c>
      <c r="H3905" s="25">
        <f t="shared" si="60"/>
        <v>0.1124</v>
      </c>
    </row>
    <row r="3906" spans="5:8" x14ac:dyDescent="0.25">
      <c r="E3906" s="29"/>
      <c r="F3906" s="27" t="s">
        <v>4903</v>
      </c>
      <c r="G3906" s="24" t="s">
        <v>1010</v>
      </c>
      <c r="H3906" s="25">
        <f t="shared" si="60"/>
        <v>0.1124</v>
      </c>
    </row>
    <row r="3907" spans="5:8" x14ac:dyDescent="0.25">
      <c r="E3907" s="29"/>
      <c r="F3907" s="27" t="s">
        <v>4904</v>
      </c>
      <c r="G3907" s="24" t="s">
        <v>1010</v>
      </c>
      <c r="H3907" s="25">
        <f t="shared" si="60"/>
        <v>0.1124</v>
      </c>
    </row>
    <row r="3908" spans="5:8" x14ac:dyDescent="0.25">
      <c r="E3908" s="29"/>
      <c r="F3908" s="23" t="s">
        <v>4905</v>
      </c>
      <c r="G3908" s="24" t="s">
        <v>1010</v>
      </c>
      <c r="H3908" s="25">
        <f t="shared" si="60"/>
        <v>0.1124</v>
      </c>
    </row>
    <row r="3909" spans="5:8" x14ac:dyDescent="0.25">
      <c r="E3909" s="29"/>
      <c r="F3909" s="27" t="s">
        <v>4906</v>
      </c>
      <c r="G3909" s="24" t="s">
        <v>1014</v>
      </c>
      <c r="H3909" s="25">
        <f t="shared" ref="H3909:H3972" si="61">VLOOKUP(G3909,$A$4:$B$28,2,FALSE)</f>
        <v>0</v>
      </c>
    </row>
    <row r="3910" spans="5:8" x14ac:dyDescent="0.25">
      <c r="E3910" s="29"/>
      <c r="F3910" s="23" t="s">
        <v>4907</v>
      </c>
      <c r="G3910" s="24" t="s">
        <v>1014</v>
      </c>
      <c r="H3910" s="25">
        <f t="shared" si="61"/>
        <v>0</v>
      </c>
    </row>
    <row r="3911" spans="5:8" x14ac:dyDescent="0.25">
      <c r="E3911" s="29"/>
      <c r="F3911" s="23" t="s">
        <v>4908</v>
      </c>
      <c r="G3911" s="24" t="s">
        <v>978</v>
      </c>
      <c r="H3911" s="25">
        <f t="shared" si="61"/>
        <v>8.4599999999999995E-2</v>
      </c>
    </row>
    <row r="3912" spans="5:8" x14ac:dyDescent="0.25">
      <c r="E3912" s="29"/>
      <c r="F3912" s="35" t="s">
        <v>4909</v>
      </c>
      <c r="G3912" s="24" t="s">
        <v>1010</v>
      </c>
      <c r="H3912" s="25">
        <f t="shared" si="61"/>
        <v>0.1124</v>
      </c>
    </row>
    <row r="3913" spans="5:8" x14ac:dyDescent="0.25">
      <c r="E3913" s="29"/>
      <c r="F3913" s="23" t="s">
        <v>4910</v>
      </c>
      <c r="G3913" s="24" t="s">
        <v>1010</v>
      </c>
      <c r="H3913" s="25">
        <f t="shared" si="61"/>
        <v>0.1124</v>
      </c>
    </row>
    <row r="3914" spans="5:8" x14ac:dyDescent="0.25">
      <c r="E3914" s="29"/>
      <c r="F3914" s="23" t="s">
        <v>4911</v>
      </c>
      <c r="G3914" s="24" t="s">
        <v>1014</v>
      </c>
      <c r="H3914" s="25">
        <f t="shared" si="61"/>
        <v>0</v>
      </c>
    </row>
    <row r="3915" spans="5:8" x14ac:dyDescent="0.25">
      <c r="E3915" s="29"/>
      <c r="F3915" s="23" t="s">
        <v>4912</v>
      </c>
      <c r="G3915" s="24" t="s">
        <v>1014</v>
      </c>
      <c r="H3915" s="25">
        <f t="shared" si="61"/>
        <v>0</v>
      </c>
    </row>
    <row r="3916" spans="5:8" x14ac:dyDescent="0.25">
      <c r="E3916" s="29"/>
      <c r="F3916" s="23" t="s">
        <v>4913</v>
      </c>
      <c r="G3916" s="24" t="s">
        <v>1010</v>
      </c>
      <c r="H3916" s="25">
        <f t="shared" si="61"/>
        <v>0.1124</v>
      </c>
    </row>
    <row r="3917" spans="5:8" x14ac:dyDescent="0.25">
      <c r="E3917" s="29"/>
      <c r="F3917" s="35" t="s">
        <v>4914</v>
      </c>
      <c r="G3917" s="24" t="s">
        <v>1010</v>
      </c>
      <c r="H3917" s="25">
        <f t="shared" si="61"/>
        <v>0.1124</v>
      </c>
    </row>
    <row r="3918" spans="5:8" x14ac:dyDescent="0.25">
      <c r="E3918" s="29"/>
      <c r="F3918" s="26" t="s">
        <v>4915</v>
      </c>
      <c r="G3918" s="24" t="s">
        <v>1014</v>
      </c>
      <c r="H3918" s="25">
        <f t="shared" si="61"/>
        <v>0</v>
      </c>
    </row>
    <row r="3919" spans="5:8" x14ac:dyDescent="0.25">
      <c r="E3919" s="29"/>
      <c r="F3919" s="23" t="s">
        <v>4916</v>
      </c>
      <c r="G3919" s="24" t="s">
        <v>1014</v>
      </c>
      <c r="H3919" s="25">
        <f t="shared" si="61"/>
        <v>0</v>
      </c>
    </row>
    <row r="3920" spans="5:8" x14ac:dyDescent="0.25">
      <c r="E3920" s="29"/>
      <c r="F3920" s="40" t="s">
        <v>4917</v>
      </c>
      <c r="G3920" s="24" t="s">
        <v>1010</v>
      </c>
      <c r="H3920" s="25">
        <f t="shared" si="61"/>
        <v>0.1124</v>
      </c>
    </row>
    <row r="3921" spans="5:8" x14ac:dyDescent="0.25">
      <c r="E3921" s="29"/>
      <c r="F3921" s="40" t="s">
        <v>4918</v>
      </c>
      <c r="G3921" s="24" t="s">
        <v>1014</v>
      </c>
      <c r="H3921" s="25">
        <f t="shared" si="61"/>
        <v>0</v>
      </c>
    </row>
    <row r="3922" spans="5:8" x14ac:dyDescent="0.25">
      <c r="E3922" s="29"/>
      <c r="F3922" s="23" t="s">
        <v>4919</v>
      </c>
      <c r="G3922" s="24" t="s">
        <v>1014</v>
      </c>
      <c r="H3922" s="25">
        <f t="shared" si="61"/>
        <v>0</v>
      </c>
    </row>
    <row r="3923" spans="5:8" x14ac:dyDescent="0.25">
      <c r="E3923" s="29"/>
      <c r="F3923" s="23" t="s">
        <v>4920</v>
      </c>
      <c r="G3923" s="24" t="s">
        <v>1014</v>
      </c>
      <c r="H3923" s="25">
        <f t="shared" si="61"/>
        <v>0</v>
      </c>
    </row>
    <row r="3924" spans="5:8" x14ac:dyDescent="0.25">
      <c r="E3924" s="29"/>
      <c r="F3924" s="23" t="s">
        <v>4921</v>
      </c>
      <c r="G3924" s="24" t="s">
        <v>1010</v>
      </c>
      <c r="H3924" s="25">
        <f t="shared" si="61"/>
        <v>0.1124</v>
      </c>
    </row>
    <row r="3925" spans="5:8" x14ac:dyDescent="0.25">
      <c r="E3925" s="29"/>
      <c r="F3925" s="23" t="s">
        <v>4922</v>
      </c>
      <c r="G3925" s="24" t="s">
        <v>1010</v>
      </c>
      <c r="H3925" s="25">
        <f t="shared" si="61"/>
        <v>0.1124</v>
      </c>
    </row>
    <row r="3926" spans="5:8" x14ac:dyDescent="0.25">
      <c r="E3926" s="29"/>
      <c r="F3926" s="23" t="s">
        <v>4923</v>
      </c>
      <c r="G3926" s="24" t="s">
        <v>1014</v>
      </c>
      <c r="H3926" s="25">
        <f t="shared" si="61"/>
        <v>0</v>
      </c>
    </row>
    <row r="3927" spans="5:8" x14ac:dyDescent="0.25">
      <c r="E3927" s="29"/>
      <c r="F3927" s="27" t="s">
        <v>4924</v>
      </c>
      <c r="G3927" s="24" t="s">
        <v>1014</v>
      </c>
      <c r="H3927" s="25">
        <f t="shared" si="61"/>
        <v>0</v>
      </c>
    </row>
    <row r="3928" spans="5:8" x14ac:dyDescent="0.25">
      <c r="E3928" s="29"/>
      <c r="F3928" s="23" t="s">
        <v>4925</v>
      </c>
      <c r="G3928" s="24" t="s">
        <v>1014</v>
      </c>
      <c r="H3928" s="25">
        <f t="shared" si="61"/>
        <v>0</v>
      </c>
    </row>
    <row r="3929" spans="5:8" x14ac:dyDescent="0.25">
      <c r="E3929" s="29"/>
      <c r="F3929" s="23" t="s">
        <v>4926</v>
      </c>
      <c r="G3929" s="24" t="s">
        <v>1014</v>
      </c>
      <c r="H3929" s="25">
        <f t="shared" si="61"/>
        <v>0</v>
      </c>
    </row>
    <row r="3930" spans="5:8" x14ac:dyDescent="0.25">
      <c r="E3930" s="29"/>
      <c r="F3930" s="23" t="s">
        <v>4927</v>
      </c>
      <c r="G3930" s="24" t="s">
        <v>1014</v>
      </c>
      <c r="H3930" s="25">
        <f t="shared" si="61"/>
        <v>0</v>
      </c>
    </row>
    <row r="3931" spans="5:8" x14ac:dyDescent="0.25">
      <c r="E3931" s="29"/>
      <c r="F3931" s="23" t="s">
        <v>4928</v>
      </c>
      <c r="G3931" s="24" t="s">
        <v>1010</v>
      </c>
      <c r="H3931" s="25">
        <f t="shared" si="61"/>
        <v>0.1124</v>
      </c>
    </row>
    <row r="3932" spans="5:8" x14ac:dyDescent="0.25">
      <c r="E3932" s="29"/>
      <c r="F3932" s="26" t="s">
        <v>4929</v>
      </c>
      <c r="G3932" s="24" t="s">
        <v>1014</v>
      </c>
      <c r="H3932" s="25">
        <f t="shared" si="61"/>
        <v>0</v>
      </c>
    </row>
    <row r="3933" spans="5:8" x14ac:dyDescent="0.25">
      <c r="E3933" s="29"/>
      <c r="F3933" s="35" t="s">
        <v>4930</v>
      </c>
      <c r="G3933" s="24" t="s">
        <v>1014</v>
      </c>
      <c r="H3933" s="25">
        <f t="shared" si="61"/>
        <v>0</v>
      </c>
    </row>
    <row r="3934" spans="5:8" x14ac:dyDescent="0.25">
      <c r="E3934" s="29"/>
      <c r="F3934" s="23" t="s">
        <v>4931</v>
      </c>
      <c r="G3934" s="24" t="s">
        <v>1014</v>
      </c>
      <c r="H3934" s="25">
        <f t="shared" si="61"/>
        <v>0</v>
      </c>
    </row>
    <row r="3935" spans="5:8" x14ac:dyDescent="0.25">
      <c r="E3935" s="29"/>
      <c r="F3935" s="23" t="s">
        <v>4932</v>
      </c>
      <c r="G3935" s="24" t="s">
        <v>1010</v>
      </c>
      <c r="H3935" s="25">
        <f t="shared" si="61"/>
        <v>0.1124</v>
      </c>
    </row>
    <row r="3936" spans="5:8" x14ac:dyDescent="0.25">
      <c r="E3936" s="29"/>
      <c r="F3936" s="23" t="s">
        <v>4933</v>
      </c>
      <c r="G3936" s="24" t="s">
        <v>1611</v>
      </c>
      <c r="H3936" s="25">
        <f t="shared" si="61"/>
        <v>0</v>
      </c>
    </row>
    <row r="3937" spans="5:8" x14ac:dyDescent="0.25">
      <c r="E3937" s="29"/>
      <c r="F3937" s="23" t="s">
        <v>4934</v>
      </c>
      <c r="G3937" s="24" t="s">
        <v>1014</v>
      </c>
      <c r="H3937" s="25">
        <f t="shared" si="61"/>
        <v>0</v>
      </c>
    </row>
    <row r="3938" spans="5:8" x14ac:dyDescent="0.25">
      <c r="E3938" s="29"/>
      <c r="F3938" s="23" t="s">
        <v>4935</v>
      </c>
      <c r="G3938" s="24" t="s">
        <v>1010</v>
      </c>
      <c r="H3938" s="25">
        <f t="shared" si="61"/>
        <v>0.1124</v>
      </c>
    </row>
    <row r="3939" spans="5:8" x14ac:dyDescent="0.25">
      <c r="E3939" s="29"/>
      <c r="F3939" s="23" t="s">
        <v>4936</v>
      </c>
      <c r="G3939" s="24" t="s">
        <v>1014</v>
      </c>
      <c r="H3939" s="25">
        <f t="shared" si="61"/>
        <v>0</v>
      </c>
    </row>
    <row r="3940" spans="5:8" x14ac:dyDescent="0.25">
      <c r="E3940" s="29"/>
      <c r="F3940" s="26" t="s">
        <v>4937</v>
      </c>
      <c r="G3940" s="24" t="s">
        <v>1014</v>
      </c>
      <c r="H3940" s="25">
        <f t="shared" si="61"/>
        <v>0</v>
      </c>
    </row>
    <row r="3941" spans="5:8" x14ac:dyDescent="0.25">
      <c r="E3941" s="29"/>
      <c r="F3941" s="23" t="s">
        <v>4938</v>
      </c>
      <c r="G3941" s="24" t="s">
        <v>1010</v>
      </c>
      <c r="H3941" s="25">
        <f t="shared" si="61"/>
        <v>0.1124</v>
      </c>
    </row>
    <row r="3942" spans="5:8" x14ac:dyDescent="0.25">
      <c r="E3942" s="29"/>
      <c r="F3942" s="23" t="s">
        <v>4939</v>
      </c>
      <c r="G3942" s="24" t="s">
        <v>1014</v>
      </c>
      <c r="H3942" s="25">
        <f t="shared" si="61"/>
        <v>0</v>
      </c>
    </row>
    <row r="3943" spans="5:8" x14ac:dyDescent="0.25">
      <c r="E3943" s="29"/>
      <c r="F3943" s="23" t="s">
        <v>4940</v>
      </c>
      <c r="G3943" s="24" t="s">
        <v>1010</v>
      </c>
      <c r="H3943" s="25">
        <f t="shared" si="61"/>
        <v>0.1124</v>
      </c>
    </row>
    <row r="3944" spans="5:8" x14ac:dyDescent="0.25">
      <c r="E3944" s="29"/>
      <c r="F3944" s="23" t="s">
        <v>4941</v>
      </c>
      <c r="G3944" s="24" t="s">
        <v>1014</v>
      </c>
      <c r="H3944" s="25">
        <f t="shared" si="61"/>
        <v>0</v>
      </c>
    </row>
    <row r="3945" spans="5:8" x14ac:dyDescent="0.25">
      <c r="E3945" s="29"/>
      <c r="F3945" s="27" t="s">
        <v>4942</v>
      </c>
      <c r="G3945" s="24" t="s">
        <v>1010</v>
      </c>
      <c r="H3945" s="25">
        <f t="shared" si="61"/>
        <v>0.1124</v>
      </c>
    </row>
    <row r="3946" spans="5:8" x14ac:dyDescent="0.25">
      <c r="E3946" s="29"/>
      <c r="F3946" s="23" t="s">
        <v>4943</v>
      </c>
      <c r="G3946" s="24" t="s">
        <v>1014</v>
      </c>
      <c r="H3946" s="25">
        <f t="shared" si="61"/>
        <v>0</v>
      </c>
    </row>
    <row r="3947" spans="5:8" x14ac:dyDescent="0.25">
      <c r="E3947" s="29"/>
      <c r="F3947" s="23" t="s">
        <v>4944</v>
      </c>
      <c r="G3947" s="24" t="s">
        <v>1010</v>
      </c>
      <c r="H3947" s="25">
        <f t="shared" si="61"/>
        <v>0.1124</v>
      </c>
    </row>
    <row r="3948" spans="5:8" x14ac:dyDescent="0.25">
      <c r="E3948" s="29"/>
      <c r="F3948" s="27" t="s">
        <v>4945</v>
      </c>
      <c r="G3948" s="24" t="s">
        <v>1010</v>
      </c>
      <c r="H3948" s="25">
        <f t="shared" si="61"/>
        <v>0.1124</v>
      </c>
    </row>
    <row r="3949" spans="5:8" x14ac:dyDescent="0.25">
      <c r="E3949" s="29"/>
      <c r="F3949" s="27" t="s">
        <v>4946</v>
      </c>
      <c r="G3949" s="24" t="s">
        <v>1014</v>
      </c>
      <c r="H3949" s="25">
        <f t="shared" si="61"/>
        <v>0</v>
      </c>
    </row>
    <row r="3950" spans="5:8" x14ac:dyDescent="0.25">
      <c r="E3950" s="29"/>
      <c r="F3950" s="23" t="s">
        <v>4947</v>
      </c>
      <c r="G3950" s="24" t="s">
        <v>1014</v>
      </c>
      <c r="H3950" s="25">
        <f t="shared" si="61"/>
        <v>0</v>
      </c>
    </row>
    <row r="3951" spans="5:8" x14ac:dyDescent="0.25">
      <c r="E3951" s="29"/>
      <c r="F3951" s="23" t="s">
        <v>4948</v>
      </c>
      <c r="G3951" s="24" t="s">
        <v>1014</v>
      </c>
      <c r="H3951" s="25">
        <f t="shared" si="61"/>
        <v>0</v>
      </c>
    </row>
    <row r="3952" spans="5:8" x14ac:dyDescent="0.25">
      <c r="E3952" s="29"/>
      <c r="F3952" s="23" t="s">
        <v>4949</v>
      </c>
      <c r="G3952" s="24" t="s">
        <v>1010</v>
      </c>
      <c r="H3952" s="25">
        <f t="shared" si="61"/>
        <v>0.1124</v>
      </c>
    </row>
    <row r="3953" spans="5:8" x14ac:dyDescent="0.25">
      <c r="E3953" s="29"/>
      <c r="F3953" s="23" t="s">
        <v>4950</v>
      </c>
      <c r="G3953" s="24" t="s">
        <v>1014</v>
      </c>
      <c r="H3953" s="25">
        <f t="shared" si="61"/>
        <v>0</v>
      </c>
    </row>
    <row r="3954" spans="5:8" x14ac:dyDescent="0.25">
      <c r="E3954" s="29"/>
      <c r="F3954" s="23" t="s">
        <v>4951</v>
      </c>
      <c r="G3954" s="24" t="s">
        <v>1014</v>
      </c>
      <c r="H3954" s="25">
        <f t="shared" si="61"/>
        <v>0</v>
      </c>
    </row>
    <row r="3955" spans="5:8" x14ac:dyDescent="0.25">
      <c r="E3955" s="29"/>
      <c r="F3955" s="27" t="s">
        <v>4952</v>
      </c>
      <c r="G3955" s="24" t="s">
        <v>1014</v>
      </c>
      <c r="H3955" s="25">
        <f t="shared" si="61"/>
        <v>0</v>
      </c>
    </row>
    <row r="3956" spans="5:8" x14ac:dyDescent="0.25">
      <c r="E3956" s="29"/>
      <c r="F3956" s="23" t="s">
        <v>4953</v>
      </c>
      <c r="G3956" s="24" t="s">
        <v>1010</v>
      </c>
      <c r="H3956" s="25">
        <f t="shared" si="61"/>
        <v>0.1124</v>
      </c>
    </row>
    <row r="3957" spans="5:8" x14ac:dyDescent="0.25">
      <c r="E3957" s="29"/>
      <c r="F3957" s="23" t="s">
        <v>4954</v>
      </c>
      <c r="G3957" s="24" t="s">
        <v>1010</v>
      </c>
      <c r="H3957" s="25">
        <f t="shared" si="61"/>
        <v>0.1124</v>
      </c>
    </row>
    <row r="3958" spans="5:8" x14ac:dyDescent="0.25">
      <c r="E3958" s="29"/>
      <c r="F3958" s="23" t="s">
        <v>4955</v>
      </c>
      <c r="G3958" s="24" t="s">
        <v>1014</v>
      </c>
      <c r="H3958" s="25">
        <f t="shared" si="61"/>
        <v>0</v>
      </c>
    </row>
    <row r="3959" spans="5:8" x14ac:dyDescent="0.25">
      <c r="E3959" s="29"/>
      <c r="F3959" s="26" t="s">
        <v>4956</v>
      </c>
      <c r="G3959" s="24" t="s">
        <v>1014</v>
      </c>
      <c r="H3959" s="25">
        <f t="shared" si="61"/>
        <v>0</v>
      </c>
    </row>
    <row r="3960" spans="5:8" x14ac:dyDescent="0.25">
      <c r="E3960" s="29"/>
      <c r="F3960" s="23" t="s">
        <v>4957</v>
      </c>
      <c r="G3960" s="24" t="s">
        <v>1014</v>
      </c>
      <c r="H3960" s="25">
        <f t="shared" si="61"/>
        <v>0</v>
      </c>
    </row>
    <row r="3961" spans="5:8" x14ac:dyDescent="0.25">
      <c r="E3961" s="29"/>
      <c r="F3961" s="27" t="s">
        <v>4958</v>
      </c>
      <c r="G3961" s="24" t="s">
        <v>1010</v>
      </c>
      <c r="H3961" s="25">
        <f t="shared" si="61"/>
        <v>0.1124</v>
      </c>
    </row>
    <row r="3962" spans="5:8" x14ac:dyDescent="0.25">
      <c r="E3962" s="29"/>
      <c r="F3962" s="23" t="s">
        <v>4959</v>
      </c>
      <c r="G3962" s="24" t="s">
        <v>1014</v>
      </c>
      <c r="H3962" s="25">
        <f t="shared" si="61"/>
        <v>0</v>
      </c>
    </row>
    <row r="3963" spans="5:8" x14ac:dyDescent="0.25">
      <c r="E3963" s="29"/>
      <c r="F3963" s="23" t="s">
        <v>4960</v>
      </c>
      <c r="G3963" s="24" t="s">
        <v>1010</v>
      </c>
      <c r="H3963" s="25">
        <f t="shared" si="61"/>
        <v>0.1124</v>
      </c>
    </row>
    <row r="3964" spans="5:8" x14ac:dyDescent="0.25">
      <c r="E3964" s="29"/>
      <c r="F3964" s="27" t="s">
        <v>4961</v>
      </c>
      <c r="G3964" s="24" t="s">
        <v>1010</v>
      </c>
      <c r="H3964" s="25">
        <f t="shared" si="61"/>
        <v>0.1124</v>
      </c>
    </row>
    <row r="3965" spans="5:8" x14ac:dyDescent="0.25">
      <c r="E3965" s="29"/>
      <c r="F3965" s="26" t="s">
        <v>4962</v>
      </c>
      <c r="G3965" s="24" t="s">
        <v>1010</v>
      </c>
      <c r="H3965" s="25">
        <f t="shared" si="61"/>
        <v>0.1124</v>
      </c>
    </row>
    <row r="3966" spans="5:8" x14ac:dyDescent="0.25">
      <c r="E3966" s="29"/>
      <c r="F3966" s="23" t="s">
        <v>4963</v>
      </c>
      <c r="G3966" s="24" t="s">
        <v>1014</v>
      </c>
      <c r="H3966" s="25">
        <f t="shared" si="61"/>
        <v>0</v>
      </c>
    </row>
    <row r="3967" spans="5:8" x14ac:dyDescent="0.25">
      <c r="E3967" s="29"/>
      <c r="F3967" s="23" t="s">
        <v>4964</v>
      </c>
      <c r="G3967" s="24" t="s">
        <v>1010</v>
      </c>
      <c r="H3967" s="25">
        <f t="shared" si="61"/>
        <v>0.1124</v>
      </c>
    </row>
    <row r="3968" spans="5:8" x14ac:dyDescent="0.25">
      <c r="E3968" s="29"/>
      <c r="F3968" s="35" t="s">
        <v>4965</v>
      </c>
      <c r="G3968" s="24" t="s">
        <v>1010</v>
      </c>
      <c r="H3968" s="25">
        <f t="shared" si="61"/>
        <v>0.1124</v>
      </c>
    </row>
    <row r="3969" spans="5:8" x14ac:dyDescent="0.25">
      <c r="E3969" s="29"/>
      <c r="F3969" s="26" t="s">
        <v>4966</v>
      </c>
      <c r="G3969" s="24" t="s">
        <v>1010</v>
      </c>
      <c r="H3969" s="25">
        <f t="shared" si="61"/>
        <v>0.1124</v>
      </c>
    </row>
    <row r="3970" spans="5:8" x14ac:dyDescent="0.25">
      <c r="E3970" s="29"/>
      <c r="F3970" s="23" t="s">
        <v>4967</v>
      </c>
      <c r="G3970" s="24" t="s">
        <v>988</v>
      </c>
      <c r="H3970" s="25">
        <f t="shared" si="61"/>
        <v>0.1128</v>
      </c>
    </row>
    <row r="3971" spans="5:8" x14ac:dyDescent="0.25">
      <c r="E3971" s="29"/>
      <c r="F3971" s="35" t="s">
        <v>4968</v>
      </c>
      <c r="G3971" s="24" t="s">
        <v>1010</v>
      </c>
      <c r="H3971" s="25">
        <f t="shared" si="61"/>
        <v>0.1124</v>
      </c>
    </row>
    <row r="3972" spans="5:8" x14ac:dyDescent="0.25">
      <c r="E3972" s="29"/>
      <c r="F3972" s="39" t="s">
        <v>4969</v>
      </c>
      <c r="G3972" s="24" t="s">
        <v>1014</v>
      </c>
      <c r="H3972" s="25">
        <f t="shared" si="61"/>
        <v>0</v>
      </c>
    </row>
    <row r="3973" spans="5:8" x14ac:dyDescent="0.25">
      <c r="E3973" s="29"/>
      <c r="F3973" s="33" t="s">
        <v>4970</v>
      </c>
      <c r="G3973" s="24" t="s">
        <v>1014</v>
      </c>
      <c r="H3973" s="25">
        <f t="shared" ref="H3973:H4036" si="62">VLOOKUP(G3973,$A$4:$B$28,2,FALSE)</f>
        <v>0</v>
      </c>
    </row>
    <row r="3974" spans="5:8" x14ac:dyDescent="0.25">
      <c r="E3974" s="29"/>
      <c r="F3974" s="23" t="s">
        <v>4971</v>
      </c>
      <c r="G3974" s="24" t="s">
        <v>1014</v>
      </c>
      <c r="H3974" s="25">
        <f t="shared" si="62"/>
        <v>0</v>
      </c>
    </row>
    <row r="3975" spans="5:8" x14ac:dyDescent="0.25">
      <c r="E3975" s="29"/>
      <c r="F3975" s="23" t="s">
        <v>4972</v>
      </c>
      <c r="G3975" s="24" t="s">
        <v>1014</v>
      </c>
      <c r="H3975" s="25">
        <f t="shared" si="62"/>
        <v>0</v>
      </c>
    </row>
    <row r="3976" spans="5:8" x14ac:dyDescent="0.25">
      <c r="E3976" s="29"/>
      <c r="F3976" s="26" t="s">
        <v>4973</v>
      </c>
      <c r="G3976" s="24" t="s">
        <v>1010</v>
      </c>
      <c r="H3976" s="25">
        <f t="shared" si="62"/>
        <v>0.1124</v>
      </c>
    </row>
    <row r="3977" spans="5:8" x14ac:dyDescent="0.25">
      <c r="E3977" s="29"/>
      <c r="F3977" s="39" t="s">
        <v>4974</v>
      </c>
      <c r="G3977" s="24" t="s">
        <v>1010</v>
      </c>
      <c r="H3977" s="25">
        <f t="shared" si="62"/>
        <v>0.1124</v>
      </c>
    </row>
    <row r="3978" spans="5:8" x14ac:dyDescent="0.25">
      <c r="E3978" s="29"/>
      <c r="F3978" s="40" t="s">
        <v>4975</v>
      </c>
      <c r="G3978" s="24" t="s">
        <v>1014</v>
      </c>
      <c r="H3978" s="25">
        <f t="shared" si="62"/>
        <v>0</v>
      </c>
    </row>
    <row r="3979" spans="5:8" x14ac:dyDescent="0.25">
      <c r="E3979" s="29"/>
      <c r="F3979" s="23" t="s">
        <v>4976</v>
      </c>
      <c r="G3979" s="24" t="s">
        <v>1010</v>
      </c>
      <c r="H3979" s="25">
        <f t="shared" si="62"/>
        <v>0.1124</v>
      </c>
    </row>
    <row r="3980" spans="5:8" x14ac:dyDescent="0.25">
      <c r="E3980" s="29"/>
      <c r="F3980" s="26" t="s">
        <v>4977</v>
      </c>
      <c r="G3980" s="24" t="s">
        <v>1014</v>
      </c>
      <c r="H3980" s="25">
        <f t="shared" si="62"/>
        <v>0</v>
      </c>
    </row>
    <row r="3981" spans="5:8" x14ac:dyDescent="0.25">
      <c r="E3981" s="29"/>
      <c r="F3981" s="23" t="s">
        <v>4978</v>
      </c>
      <c r="G3981" s="24" t="s">
        <v>1010</v>
      </c>
      <c r="H3981" s="25">
        <f t="shared" si="62"/>
        <v>0.1124</v>
      </c>
    </row>
    <row r="3982" spans="5:8" x14ac:dyDescent="0.25">
      <c r="E3982" s="29"/>
      <c r="F3982" s="23" t="s">
        <v>4979</v>
      </c>
      <c r="G3982" s="24" t="s">
        <v>1010</v>
      </c>
      <c r="H3982" s="25">
        <f t="shared" si="62"/>
        <v>0.1124</v>
      </c>
    </row>
    <row r="3983" spans="5:8" x14ac:dyDescent="0.25">
      <c r="E3983" s="29"/>
      <c r="F3983" s="23" t="s">
        <v>4980</v>
      </c>
      <c r="G3983" s="24" t="s">
        <v>1010</v>
      </c>
      <c r="H3983" s="25">
        <f t="shared" si="62"/>
        <v>0.1124</v>
      </c>
    </row>
    <row r="3984" spans="5:8" x14ac:dyDescent="0.25">
      <c r="E3984" s="29"/>
      <c r="F3984" s="23" t="s">
        <v>4981</v>
      </c>
      <c r="G3984" s="24" t="s">
        <v>1010</v>
      </c>
      <c r="H3984" s="25">
        <f t="shared" si="62"/>
        <v>0.1124</v>
      </c>
    </row>
    <row r="3985" spans="5:8" x14ac:dyDescent="0.25">
      <c r="E3985" s="29"/>
      <c r="F3985" s="23" t="s">
        <v>4982</v>
      </c>
      <c r="G3985" s="24" t="s">
        <v>1010</v>
      </c>
      <c r="H3985" s="25">
        <f t="shared" si="62"/>
        <v>0.1124</v>
      </c>
    </row>
    <row r="3986" spans="5:8" x14ac:dyDescent="0.25">
      <c r="E3986" s="29"/>
      <c r="F3986" s="23" t="s">
        <v>4983</v>
      </c>
      <c r="G3986" s="24" t="s">
        <v>1010</v>
      </c>
      <c r="H3986" s="25">
        <f t="shared" si="62"/>
        <v>0.1124</v>
      </c>
    </row>
    <row r="3987" spans="5:8" x14ac:dyDescent="0.25">
      <c r="E3987" s="29"/>
      <c r="F3987" s="27" t="s">
        <v>4984</v>
      </c>
      <c r="G3987" s="24" t="s">
        <v>1014</v>
      </c>
      <c r="H3987" s="25">
        <f t="shared" si="62"/>
        <v>0</v>
      </c>
    </row>
    <row r="3988" spans="5:8" x14ac:dyDescent="0.25">
      <c r="E3988" s="29"/>
      <c r="F3988" s="23" t="s">
        <v>4985</v>
      </c>
      <c r="G3988" s="24" t="s">
        <v>4986</v>
      </c>
      <c r="H3988" s="25">
        <f t="shared" si="62"/>
        <v>0</v>
      </c>
    </row>
    <row r="3989" spans="5:8" x14ac:dyDescent="0.25">
      <c r="E3989" s="29"/>
      <c r="F3989" s="23" t="s">
        <v>4987</v>
      </c>
      <c r="G3989" s="24" t="s">
        <v>1010</v>
      </c>
      <c r="H3989" s="25">
        <f t="shared" si="62"/>
        <v>0.1124</v>
      </c>
    </row>
    <row r="3990" spans="5:8" x14ac:dyDescent="0.25">
      <c r="E3990" s="29"/>
      <c r="F3990" s="23" t="s">
        <v>4988</v>
      </c>
      <c r="G3990" s="24" t="s">
        <v>1010</v>
      </c>
      <c r="H3990" s="25">
        <f t="shared" si="62"/>
        <v>0.1124</v>
      </c>
    </row>
    <row r="3991" spans="5:8" x14ac:dyDescent="0.25">
      <c r="E3991" s="29"/>
      <c r="F3991" s="27" t="s">
        <v>4989</v>
      </c>
      <c r="G3991" s="24" t="s">
        <v>1014</v>
      </c>
      <c r="H3991" s="25">
        <f t="shared" si="62"/>
        <v>0</v>
      </c>
    </row>
    <row r="3992" spans="5:8" x14ac:dyDescent="0.25">
      <c r="E3992" s="29"/>
      <c r="F3992" s="23" t="s">
        <v>4990</v>
      </c>
      <c r="G3992" s="24" t="s">
        <v>1010</v>
      </c>
      <c r="H3992" s="25">
        <f t="shared" si="62"/>
        <v>0.1124</v>
      </c>
    </row>
    <row r="3993" spans="5:8" x14ac:dyDescent="0.25">
      <c r="E3993" s="29"/>
      <c r="F3993" s="23" t="s">
        <v>4991</v>
      </c>
      <c r="G3993" s="24" t="s">
        <v>1014</v>
      </c>
      <c r="H3993" s="25">
        <f t="shared" si="62"/>
        <v>0</v>
      </c>
    </row>
    <row r="3994" spans="5:8" x14ac:dyDescent="0.25">
      <c r="E3994" s="29"/>
      <c r="F3994" s="23" t="s">
        <v>4992</v>
      </c>
      <c r="G3994" s="24" t="s">
        <v>1014</v>
      </c>
      <c r="H3994" s="25">
        <f t="shared" si="62"/>
        <v>0</v>
      </c>
    </row>
    <row r="3995" spans="5:8" x14ac:dyDescent="0.25">
      <c r="E3995" s="29"/>
      <c r="F3995" s="23" t="s">
        <v>4993</v>
      </c>
      <c r="G3995" s="24" t="s">
        <v>1014</v>
      </c>
      <c r="H3995" s="25">
        <f t="shared" si="62"/>
        <v>0</v>
      </c>
    </row>
    <row r="3996" spans="5:8" x14ac:dyDescent="0.25">
      <c r="E3996" s="29"/>
      <c r="F3996" s="23" t="s">
        <v>4994</v>
      </c>
      <c r="G3996" s="24" t="s">
        <v>1010</v>
      </c>
      <c r="H3996" s="25">
        <f t="shared" si="62"/>
        <v>0.1124</v>
      </c>
    </row>
    <row r="3997" spans="5:8" x14ac:dyDescent="0.25">
      <c r="E3997" s="29"/>
      <c r="F3997" s="23" t="s">
        <v>4995</v>
      </c>
      <c r="G3997" s="24" t="s">
        <v>1010</v>
      </c>
      <c r="H3997" s="25">
        <f t="shared" si="62"/>
        <v>0.1124</v>
      </c>
    </row>
    <row r="3998" spans="5:8" x14ac:dyDescent="0.25">
      <c r="E3998" s="29"/>
      <c r="F3998" s="26" t="s">
        <v>4996</v>
      </c>
      <c r="G3998" s="24" t="s">
        <v>1014</v>
      </c>
      <c r="H3998" s="25">
        <f t="shared" si="62"/>
        <v>0</v>
      </c>
    </row>
    <row r="3999" spans="5:8" x14ac:dyDescent="0.25">
      <c r="E3999" s="29"/>
      <c r="F3999" s="23" t="s">
        <v>4997</v>
      </c>
      <c r="G3999" s="24" t="s">
        <v>1014</v>
      </c>
      <c r="H3999" s="25">
        <f t="shared" si="62"/>
        <v>0</v>
      </c>
    </row>
    <row r="4000" spans="5:8" x14ac:dyDescent="0.25">
      <c r="E4000" s="29"/>
      <c r="F4000" s="39" t="s">
        <v>4998</v>
      </c>
      <c r="G4000" s="24" t="s">
        <v>1010</v>
      </c>
      <c r="H4000" s="25">
        <f t="shared" si="62"/>
        <v>0.1124</v>
      </c>
    </row>
    <row r="4001" spans="5:8" x14ac:dyDescent="0.25">
      <c r="E4001" s="29"/>
      <c r="F4001" s="23" t="s">
        <v>4999</v>
      </c>
      <c r="G4001" s="24" t="s">
        <v>1010</v>
      </c>
      <c r="H4001" s="25">
        <f t="shared" si="62"/>
        <v>0.1124</v>
      </c>
    </row>
    <row r="4002" spans="5:8" x14ac:dyDescent="0.25">
      <c r="E4002" s="29"/>
      <c r="F4002" s="23" t="s">
        <v>5000</v>
      </c>
      <c r="G4002" s="24" t="s">
        <v>1014</v>
      </c>
      <c r="H4002" s="25">
        <f t="shared" si="62"/>
        <v>0</v>
      </c>
    </row>
    <row r="4003" spans="5:8" x14ac:dyDescent="0.25">
      <c r="E4003" s="29"/>
      <c r="F4003" s="39" t="s">
        <v>5001</v>
      </c>
      <c r="G4003" s="24" t="s">
        <v>1014</v>
      </c>
      <c r="H4003" s="25">
        <f t="shared" si="62"/>
        <v>0</v>
      </c>
    </row>
    <row r="4004" spans="5:8" x14ac:dyDescent="0.25">
      <c r="E4004" s="29"/>
      <c r="F4004" s="23" t="s">
        <v>5002</v>
      </c>
      <c r="G4004" s="24" t="s">
        <v>1010</v>
      </c>
      <c r="H4004" s="25">
        <f t="shared" si="62"/>
        <v>0.1124</v>
      </c>
    </row>
    <row r="4005" spans="5:8" x14ac:dyDescent="0.25">
      <c r="E4005" s="29"/>
      <c r="F4005" s="23" t="s">
        <v>5003</v>
      </c>
      <c r="G4005" s="24" t="s">
        <v>1014</v>
      </c>
      <c r="H4005" s="25">
        <f t="shared" si="62"/>
        <v>0</v>
      </c>
    </row>
    <row r="4006" spans="5:8" x14ac:dyDescent="0.25">
      <c r="E4006" s="29"/>
      <c r="F4006" s="23" t="s">
        <v>5004</v>
      </c>
      <c r="G4006" s="24" t="s">
        <v>1010</v>
      </c>
      <c r="H4006" s="25">
        <f t="shared" si="62"/>
        <v>0.1124</v>
      </c>
    </row>
    <row r="4007" spans="5:8" x14ac:dyDescent="0.25">
      <c r="E4007" s="29"/>
      <c r="F4007" s="23" t="s">
        <v>5005</v>
      </c>
      <c r="G4007" s="24" t="s">
        <v>1014</v>
      </c>
      <c r="H4007" s="25">
        <f t="shared" si="62"/>
        <v>0</v>
      </c>
    </row>
    <row r="4008" spans="5:8" x14ac:dyDescent="0.25">
      <c r="E4008" s="29"/>
      <c r="F4008" s="23" t="s">
        <v>5006</v>
      </c>
      <c r="G4008" s="24" t="s">
        <v>1010</v>
      </c>
      <c r="H4008" s="25">
        <f t="shared" si="62"/>
        <v>0.1124</v>
      </c>
    </row>
    <row r="4009" spans="5:8" x14ac:dyDescent="0.25">
      <c r="E4009" s="29"/>
      <c r="F4009" s="26" t="s">
        <v>5007</v>
      </c>
      <c r="G4009" s="24" t="s">
        <v>1010</v>
      </c>
      <c r="H4009" s="25">
        <f t="shared" si="62"/>
        <v>0.1124</v>
      </c>
    </row>
    <row r="4010" spans="5:8" x14ac:dyDescent="0.25">
      <c r="E4010" s="29"/>
      <c r="F4010" s="27" t="s">
        <v>5008</v>
      </c>
      <c r="G4010" s="24" t="s">
        <v>1010</v>
      </c>
      <c r="H4010" s="25">
        <f t="shared" si="62"/>
        <v>0.1124</v>
      </c>
    </row>
    <row r="4011" spans="5:8" x14ac:dyDescent="0.25">
      <c r="E4011" s="29"/>
      <c r="F4011" s="27" t="s">
        <v>5009</v>
      </c>
      <c r="G4011" s="24" t="s">
        <v>1010</v>
      </c>
      <c r="H4011" s="25">
        <f t="shared" si="62"/>
        <v>0.1124</v>
      </c>
    </row>
    <row r="4012" spans="5:8" x14ac:dyDescent="0.25">
      <c r="E4012" s="29"/>
      <c r="F4012" s="26" t="s">
        <v>5010</v>
      </c>
      <c r="G4012" s="24" t="s">
        <v>1010</v>
      </c>
      <c r="H4012" s="25">
        <f t="shared" si="62"/>
        <v>0.1124</v>
      </c>
    </row>
    <row r="4013" spans="5:8" x14ac:dyDescent="0.25">
      <c r="E4013" s="29"/>
      <c r="F4013" s="39" t="s">
        <v>5011</v>
      </c>
      <c r="G4013" s="24" t="s">
        <v>1010</v>
      </c>
      <c r="H4013" s="25">
        <f t="shared" si="62"/>
        <v>0.1124</v>
      </c>
    </row>
    <row r="4014" spans="5:8" x14ac:dyDescent="0.25">
      <c r="E4014" s="29"/>
      <c r="F4014" s="26" t="s">
        <v>5012</v>
      </c>
      <c r="G4014" s="24" t="s">
        <v>1010</v>
      </c>
      <c r="H4014" s="25">
        <f t="shared" si="62"/>
        <v>0.1124</v>
      </c>
    </row>
    <row r="4015" spans="5:8" x14ac:dyDescent="0.25">
      <c r="E4015" s="29"/>
      <c r="F4015" s="23" t="s">
        <v>5013</v>
      </c>
      <c r="G4015" s="24" t="s">
        <v>1010</v>
      </c>
      <c r="H4015" s="25">
        <f t="shared" si="62"/>
        <v>0.1124</v>
      </c>
    </row>
    <row r="4016" spans="5:8" x14ac:dyDescent="0.25">
      <c r="E4016" s="29"/>
      <c r="F4016" s="23" t="s">
        <v>5014</v>
      </c>
      <c r="G4016" s="24" t="s">
        <v>1010</v>
      </c>
      <c r="H4016" s="25">
        <f t="shared" si="62"/>
        <v>0.1124</v>
      </c>
    </row>
    <row r="4017" spans="5:8" x14ac:dyDescent="0.25">
      <c r="E4017" s="29"/>
      <c r="F4017" s="23" t="s">
        <v>5015</v>
      </c>
      <c r="G4017" s="24" t="s">
        <v>1010</v>
      </c>
      <c r="H4017" s="25">
        <f t="shared" si="62"/>
        <v>0.1124</v>
      </c>
    </row>
    <row r="4018" spans="5:8" x14ac:dyDescent="0.25">
      <c r="E4018" s="29"/>
      <c r="F4018" s="27" t="s">
        <v>5016</v>
      </c>
      <c r="G4018" s="24" t="s">
        <v>1010</v>
      </c>
      <c r="H4018" s="25">
        <f t="shared" si="62"/>
        <v>0.1124</v>
      </c>
    </row>
    <row r="4019" spans="5:8" x14ac:dyDescent="0.25">
      <c r="E4019" s="29"/>
      <c r="F4019" s="27" t="s">
        <v>5017</v>
      </c>
      <c r="G4019" s="24" t="s">
        <v>1611</v>
      </c>
      <c r="H4019" s="25">
        <f t="shared" si="62"/>
        <v>0</v>
      </c>
    </row>
    <row r="4020" spans="5:8" x14ac:dyDescent="0.25">
      <c r="E4020" s="29"/>
      <c r="F4020" s="27" t="s">
        <v>5018</v>
      </c>
      <c r="G4020" s="24" t="s">
        <v>1010</v>
      </c>
      <c r="H4020" s="25">
        <f t="shared" si="62"/>
        <v>0.1124</v>
      </c>
    </row>
    <row r="4021" spans="5:8" x14ac:dyDescent="0.25">
      <c r="E4021" s="29"/>
      <c r="F4021" s="23" t="s">
        <v>5019</v>
      </c>
      <c r="G4021" s="24" t="s">
        <v>1010</v>
      </c>
      <c r="H4021" s="25">
        <f t="shared" si="62"/>
        <v>0.1124</v>
      </c>
    </row>
    <row r="4022" spans="5:8" x14ac:dyDescent="0.25">
      <c r="E4022" s="29"/>
      <c r="F4022" s="27" t="s">
        <v>5020</v>
      </c>
      <c r="G4022" s="24" t="s">
        <v>1010</v>
      </c>
      <c r="H4022" s="25">
        <f t="shared" si="62"/>
        <v>0.1124</v>
      </c>
    </row>
    <row r="4023" spans="5:8" x14ac:dyDescent="0.25">
      <c r="E4023" s="29"/>
      <c r="F4023" s="23" t="s">
        <v>5021</v>
      </c>
      <c r="G4023" s="24" t="s">
        <v>1010</v>
      </c>
      <c r="H4023" s="25">
        <f t="shared" si="62"/>
        <v>0.1124</v>
      </c>
    </row>
    <row r="4024" spans="5:8" x14ac:dyDescent="0.25">
      <c r="E4024" s="29"/>
      <c r="F4024" s="23" t="s">
        <v>5022</v>
      </c>
      <c r="G4024" s="24" t="s">
        <v>1014</v>
      </c>
      <c r="H4024" s="25">
        <f t="shared" si="62"/>
        <v>0</v>
      </c>
    </row>
    <row r="4025" spans="5:8" x14ac:dyDescent="0.25">
      <c r="E4025" s="29"/>
      <c r="F4025" s="27" t="s">
        <v>5023</v>
      </c>
      <c r="G4025" s="24" t="s">
        <v>1014</v>
      </c>
      <c r="H4025" s="25">
        <f t="shared" si="62"/>
        <v>0</v>
      </c>
    </row>
    <row r="4026" spans="5:8" x14ac:dyDescent="0.25">
      <c r="E4026" s="29"/>
      <c r="F4026" s="26" t="s">
        <v>5024</v>
      </c>
      <c r="G4026" s="24" t="s">
        <v>1014</v>
      </c>
      <c r="H4026" s="25">
        <f t="shared" si="62"/>
        <v>0</v>
      </c>
    </row>
    <row r="4027" spans="5:8" x14ac:dyDescent="0.25">
      <c r="E4027" s="29"/>
      <c r="F4027" s="27" t="s">
        <v>5025</v>
      </c>
      <c r="G4027" s="24" t="s">
        <v>1014</v>
      </c>
      <c r="H4027" s="25">
        <f t="shared" si="62"/>
        <v>0</v>
      </c>
    </row>
    <row r="4028" spans="5:8" x14ac:dyDescent="0.25">
      <c r="E4028" s="29"/>
      <c r="F4028" s="27" t="s">
        <v>5026</v>
      </c>
      <c r="G4028" s="24" t="s">
        <v>1014</v>
      </c>
      <c r="H4028" s="25">
        <f t="shared" si="62"/>
        <v>0</v>
      </c>
    </row>
    <row r="4029" spans="5:8" x14ac:dyDescent="0.25">
      <c r="E4029" s="29"/>
      <c r="F4029" s="48" t="s">
        <v>5027</v>
      </c>
      <c r="G4029" s="24" t="s">
        <v>1014</v>
      </c>
      <c r="H4029" s="25">
        <f t="shared" si="62"/>
        <v>0</v>
      </c>
    </row>
    <row r="4030" spans="5:8" x14ac:dyDescent="0.25">
      <c r="E4030" s="29"/>
      <c r="F4030" s="23" t="s">
        <v>5028</v>
      </c>
      <c r="G4030" s="24" t="s">
        <v>1014</v>
      </c>
      <c r="H4030" s="25">
        <f t="shared" si="62"/>
        <v>0</v>
      </c>
    </row>
    <row r="4031" spans="5:8" x14ac:dyDescent="0.25">
      <c r="E4031" s="29"/>
      <c r="F4031" s="27" t="s">
        <v>5029</v>
      </c>
      <c r="G4031" s="24" t="s">
        <v>1010</v>
      </c>
      <c r="H4031" s="25">
        <f t="shared" si="62"/>
        <v>0.1124</v>
      </c>
    </row>
    <row r="4032" spans="5:8" x14ac:dyDescent="0.25">
      <c r="E4032" s="29"/>
      <c r="F4032" s="27" t="s">
        <v>5030</v>
      </c>
      <c r="G4032" s="24" t="s">
        <v>1010</v>
      </c>
      <c r="H4032" s="25">
        <f t="shared" si="62"/>
        <v>0.1124</v>
      </c>
    </row>
    <row r="4033" spans="5:8" x14ac:dyDescent="0.25">
      <c r="E4033" s="29"/>
      <c r="F4033" s="32" t="s">
        <v>5031</v>
      </c>
      <c r="G4033" s="24" t="s">
        <v>1014</v>
      </c>
      <c r="H4033" s="25">
        <f t="shared" si="62"/>
        <v>0</v>
      </c>
    </row>
    <row r="4034" spans="5:8" x14ac:dyDescent="0.25">
      <c r="E4034" s="29"/>
      <c r="F4034" s="27" t="s">
        <v>5032</v>
      </c>
      <c r="G4034" s="24" t="s">
        <v>1010</v>
      </c>
      <c r="H4034" s="25">
        <f t="shared" si="62"/>
        <v>0.1124</v>
      </c>
    </row>
    <row r="4035" spans="5:8" x14ac:dyDescent="0.25">
      <c r="E4035" s="29"/>
      <c r="F4035" s="23" t="s">
        <v>5033</v>
      </c>
      <c r="G4035" s="24" t="s">
        <v>1014</v>
      </c>
      <c r="H4035" s="25">
        <f t="shared" si="62"/>
        <v>0</v>
      </c>
    </row>
    <row r="4036" spans="5:8" x14ac:dyDescent="0.25">
      <c r="E4036" s="29"/>
      <c r="F4036" s="27" t="s">
        <v>5034</v>
      </c>
      <c r="G4036" s="24" t="s">
        <v>1010</v>
      </c>
      <c r="H4036" s="25">
        <f t="shared" si="62"/>
        <v>0.1124</v>
      </c>
    </row>
    <row r="4037" spans="5:8" x14ac:dyDescent="0.25">
      <c r="E4037" s="29"/>
      <c r="F4037" s="26" t="s">
        <v>5035</v>
      </c>
      <c r="G4037" s="24" t="s">
        <v>1014</v>
      </c>
      <c r="H4037" s="25">
        <f t="shared" ref="H4037:H4100" si="63">VLOOKUP(G4037,$A$4:$B$28,2,FALSE)</f>
        <v>0</v>
      </c>
    </row>
    <row r="4038" spans="5:8" x14ac:dyDescent="0.25">
      <c r="E4038" s="29"/>
      <c r="F4038" s="23" t="s">
        <v>5036</v>
      </c>
      <c r="G4038" s="24" t="s">
        <v>1010</v>
      </c>
      <c r="H4038" s="25">
        <f t="shared" si="63"/>
        <v>0.1124</v>
      </c>
    </row>
    <row r="4039" spans="5:8" x14ac:dyDescent="0.25">
      <c r="E4039" s="29"/>
      <c r="F4039" s="23" t="s">
        <v>5037</v>
      </c>
      <c r="G4039" s="24" t="s">
        <v>1014</v>
      </c>
      <c r="H4039" s="25">
        <f t="shared" si="63"/>
        <v>0</v>
      </c>
    </row>
    <row r="4040" spans="5:8" x14ac:dyDescent="0.25">
      <c r="E4040" s="29"/>
      <c r="F4040" s="23" t="s">
        <v>5038</v>
      </c>
      <c r="G4040" s="24" t="s">
        <v>1010</v>
      </c>
      <c r="H4040" s="25">
        <f t="shared" si="63"/>
        <v>0.1124</v>
      </c>
    </row>
    <row r="4041" spans="5:8" x14ac:dyDescent="0.25">
      <c r="E4041" s="29"/>
      <c r="F4041" s="27" t="s">
        <v>5039</v>
      </c>
      <c r="G4041" s="24" t="s">
        <v>1010</v>
      </c>
      <c r="H4041" s="25">
        <f t="shared" si="63"/>
        <v>0.1124</v>
      </c>
    </row>
    <row r="4042" spans="5:8" x14ac:dyDescent="0.25">
      <c r="E4042" s="29"/>
      <c r="F4042" s="27" t="s">
        <v>5040</v>
      </c>
      <c r="G4042" s="24" t="s">
        <v>1010</v>
      </c>
      <c r="H4042" s="25">
        <f t="shared" si="63"/>
        <v>0.1124</v>
      </c>
    </row>
    <row r="4043" spans="5:8" x14ac:dyDescent="0.25">
      <c r="E4043" s="29"/>
      <c r="F4043" s="23" t="s">
        <v>5041</v>
      </c>
      <c r="G4043" s="24" t="s">
        <v>1014</v>
      </c>
      <c r="H4043" s="25">
        <f t="shared" si="63"/>
        <v>0</v>
      </c>
    </row>
    <row r="4044" spans="5:8" x14ac:dyDescent="0.25">
      <c r="E4044" s="29"/>
      <c r="F4044" s="39" t="s">
        <v>5042</v>
      </c>
      <c r="G4044" s="24" t="s">
        <v>1014</v>
      </c>
      <c r="H4044" s="25">
        <f t="shared" si="63"/>
        <v>0</v>
      </c>
    </row>
    <row r="4045" spans="5:8" x14ac:dyDescent="0.25">
      <c r="E4045" s="29"/>
      <c r="F4045" s="23" t="s">
        <v>5043</v>
      </c>
      <c r="G4045" s="24" t="s">
        <v>1010</v>
      </c>
      <c r="H4045" s="25">
        <f t="shared" si="63"/>
        <v>0.1124</v>
      </c>
    </row>
    <row r="4046" spans="5:8" x14ac:dyDescent="0.25">
      <c r="E4046" s="29"/>
      <c r="F4046" s="23" t="s">
        <v>5044</v>
      </c>
      <c r="G4046" s="24" t="s">
        <v>1010</v>
      </c>
      <c r="H4046" s="25">
        <f t="shared" si="63"/>
        <v>0.1124</v>
      </c>
    </row>
    <row r="4047" spans="5:8" x14ac:dyDescent="0.25">
      <c r="E4047" s="29"/>
      <c r="F4047" s="23" t="s">
        <v>5045</v>
      </c>
      <c r="G4047" s="24" t="s">
        <v>1014</v>
      </c>
      <c r="H4047" s="25">
        <f t="shared" si="63"/>
        <v>0</v>
      </c>
    </row>
    <row r="4048" spans="5:8" x14ac:dyDescent="0.25">
      <c r="E4048" s="29"/>
      <c r="F4048" s="26" t="s">
        <v>5046</v>
      </c>
      <c r="G4048" s="24" t="s">
        <v>1010</v>
      </c>
      <c r="H4048" s="25">
        <f t="shared" si="63"/>
        <v>0.1124</v>
      </c>
    </row>
    <row r="4049" spans="5:8" x14ac:dyDescent="0.25">
      <c r="E4049" s="29"/>
      <c r="F4049" s="23" t="s">
        <v>5047</v>
      </c>
      <c r="G4049" s="24" t="s">
        <v>1014</v>
      </c>
      <c r="H4049" s="25">
        <f t="shared" si="63"/>
        <v>0</v>
      </c>
    </row>
    <row r="4050" spans="5:8" x14ac:dyDescent="0.25">
      <c r="E4050" s="29"/>
      <c r="F4050" s="23" t="s">
        <v>5048</v>
      </c>
      <c r="G4050" s="24" t="s">
        <v>1014</v>
      </c>
      <c r="H4050" s="25">
        <f t="shared" si="63"/>
        <v>0</v>
      </c>
    </row>
    <row r="4051" spans="5:8" x14ac:dyDescent="0.25">
      <c r="E4051" s="29"/>
      <c r="F4051" s="37" t="s">
        <v>5049</v>
      </c>
      <c r="G4051" s="24" t="s">
        <v>1010</v>
      </c>
      <c r="H4051" s="25">
        <f t="shared" si="63"/>
        <v>0.1124</v>
      </c>
    </row>
    <row r="4052" spans="5:8" x14ac:dyDescent="0.25">
      <c r="E4052" s="29"/>
      <c r="F4052" s="26" t="s">
        <v>5050</v>
      </c>
      <c r="G4052" s="24" t="s">
        <v>1014</v>
      </c>
      <c r="H4052" s="25">
        <f t="shared" si="63"/>
        <v>0</v>
      </c>
    </row>
    <row r="4053" spans="5:8" x14ac:dyDescent="0.25">
      <c r="E4053" s="29"/>
      <c r="F4053" s="23" t="s">
        <v>5051</v>
      </c>
      <c r="G4053" s="24" t="s">
        <v>1014</v>
      </c>
      <c r="H4053" s="25">
        <f t="shared" si="63"/>
        <v>0</v>
      </c>
    </row>
    <row r="4054" spans="5:8" x14ac:dyDescent="0.25">
      <c r="E4054" s="29"/>
      <c r="F4054" s="26" t="s">
        <v>5052</v>
      </c>
      <c r="G4054" s="24" t="s">
        <v>1010</v>
      </c>
      <c r="H4054" s="25">
        <f t="shared" si="63"/>
        <v>0.1124</v>
      </c>
    </row>
    <row r="4055" spans="5:8" x14ac:dyDescent="0.25">
      <c r="E4055" s="29"/>
      <c r="F4055" s="23" t="s">
        <v>5053</v>
      </c>
      <c r="G4055" s="24" t="s">
        <v>1014</v>
      </c>
      <c r="H4055" s="25">
        <f t="shared" si="63"/>
        <v>0</v>
      </c>
    </row>
    <row r="4056" spans="5:8" x14ac:dyDescent="0.25">
      <c r="E4056" s="29"/>
      <c r="F4056" s="35" t="s">
        <v>5054</v>
      </c>
      <c r="G4056" s="24" t="s">
        <v>1010</v>
      </c>
      <c r="H4056" s="25">
        <f t="shared" si="63"/>
        <v>0.1124</v>
      </c>
    </row>
    <row r="4057" spans="5:8" x14ac:dyDescent="0.25">
      <c r="E4057" s="29"/>
      <c r="F4057" s="23" t="s">
        <v>5055</v>
      </c>
      <c r="G4057" s="24" t="s">
        <v>1010</v>
      </c>
      <c r="H4057" s="25">
        <f t="shared" si="63"/>
        <v>0.1124</v>
      </c>
    </row>
    <row r="4058" spans="5:8" x14ac:dyDescent="0.25">
      <c r="E4058" s="29"/>
      <c r="F4058" s="26" t="s">
        <v>5056</v>
      </c>
      <c r="G4058" s="24" t="s">
        <v>1010</v>
      </c>
      <c r="H4058" s="25">
        <f t="shared" si="63"/>
        <v>0.1124</v>
      </c>
    </row>
    <row r="4059" spans="5:8" x14ac:dyDescent="0.25">
      <c r="E4059" s="29"/>
      <c r="F4059" s="23" t="s">
        <v>5057</v>
      </c>
      <c r="G4059" s="24" t="s">
        <v>1010</v>
      </c>
      <c r="H4059" s="25">
        <f t="shared" si="63"/>
        <v>0.1124</v>
      </c>
    </row>
    <row r="4060" spans="5:8" x14ac:dyDescent="0.25">
      <c r="E4060" s="29"/>
      <c r="F4060" s="27" t="s">
        <v>5058</v>
      </c>
      <c r="G4060" s="24" t="s">
        <v>1010</v>
      </c>
      <c r="H4060" s="25">
        <f t="shared" si="63"/>
        <v>0.1124</v>
      </c>
    </row>
    <row r="4061" spans="5:8" x14ac:dyDescent="0.25">
      <c r="E4061" s="29"/>
      <c r="F4061" s="23" t="s">
        <v>5059</v>
      </c>
      <c r="G4061" s="24" t="s">
        <v>1014</v>
      </c>
      <c r="H4061" s="25">
        <f t="shared" si="63"/>
        <v>0</v>
      </c>
    </row>
    <row r="4062" spans="5:8" x14ac:dyDescent="0.25">
      <c r="E4062" s="29"/>
      <c r="F4062" s="23" t="s">
        <v>5060</v>
      </c>
      <c r="G4062" s="24" t="s">
        <v>1010</v>
      </c>
      <c r="H4062" s="25">
        <f t="shared" si="63"/>
        <v>0.1124</v>
      </c>
    </row>
    <row r="4063" spans="5:8" x14ac:dyDescent="0.25">
      <c r="E4063" s="29"/>
      <c r="F4063" s="23" t="s">
        <v>5061</v>
      </c>
      <c r="G4063" s="24" t="s">
        <v>1039</v>
      </c>
      <c r="H4063" s="25">
        <f t="shared" si="63"/>
        <v>0.1053</v>
      </c>
    </row>
    <row r="4064" spans="5:8" x14ac:dyDescent="0.25">
      <c r="E4064" s="29"/>
      <c r="F4064" s="26" t="s">
        <v>5062</v>
      </c>
      <c r="G4064" s="24" t="s">
        <v>1039</v>
      </c>
      <c r="H4064" s="25">
        <f t="shared" si="63"/>
        <v>0.1053</v>
      </c>
    </row>
    <row r="4065" spans="5:8" x14ac:dyDescent="0.25">
      <c r="E4065" s="29"/>
      <c r="F4065" s="38" t="s">
        <v>5063</v>
      </c>
      <c r="G4065" s="24" t="s">
        <v>1039</v>
      </c>
      <c r="H4065" s="25">
        <f t="shared" si="63"/>
        <v>0.1053</v>
      </c>
    </row>
    <row r="4066" spans="5:8" x14ac:dyDescent="0.25">
      <c r="E4066" s="29"/>
      <c r="F4066" s="23" t="s">
        <v>5064</v>
      </c>
      <c r="G4066" s="24" t="s">
        <v>1039</v>
      </c>
      <c r="H4066" s="25">
        <f t="shared" si="63"/>
        <v>0.1053</v>
      </c>
    </row>
    <row r="4067" spans="5:8" x14ac:dyDescent="0.25">
      <c r="E4067" s="29"/>
      <c r="F4067" s="23" t="s">
        <v>5065</v>
      </c>
      <c r="G4067" s="24" t="s">
        <v>1010</v>
      </c>
      <c r="H4067" s="25">
        <f t="shared" si="63"/>
        <v>0.1124</v>
      </c>
    </row>
    <row r="4068" spans="5:8" x14ac:dyDescent="0.25">
      <c r="E4068" s="29"/>
      <c r="F4068" s="23" t="s">
        <v>5066</v>
      </c>
      <c r="G4068" s="24" t="s">
        <v>1039</v>
      </c>
      <c r="H4068" s="25">
        <f t="shared" si="63"/>
        <v>0.1053</v>
      </c>
    </row>
    <row r="4069" spans="5:8" x14ac:dyDescent="0.25">
      <c r="E4069" s="29"/>
      <c r="F4069" s="27" t="s">
        <v>5067</v>
      </c>
      <c r="G4069" s="24" t="s">
        <v>1039</v>
      </c>
      <c r="H4069" s="25">
        <f t="shared" si="63"/>
        <v>0.1053</v>
      </c>
    </row>
    <row r="4070" spans="5:8" x14ac:dyDescent="0.25">
      <c r="E4070" s="29"/>
      <c r="F4070" s="27" t="s">
        <v>5068</v>
      </c>
      <c r="G4070" s="24" t="s">
        <v>1039</v>
      </c>
      <c r="H4070" s="25">
        <f t="shared" si="63"/>
        <v>0.1053</v>
      </c>
    </row>
    <row r="4071" spans="5:8" x14ac:dyDescent="0.25">
      <c r="E4071" s="29"/>
      <c r="F4071" s="32" t="s">
        <v>5069</v>
      </c>
      <c r="G4071" s="24" t="s">
        <v>1010</v>
      </c>
      <c r="H4071" s="25">
        <f t="shared" si="63"/>
        <v>0.1124</v>
      </c>
    </row>
    <row r="4072" spans="5:8" x14ac:dyDescent="0.25">
      <c r="E4072" s="29"/>
      <c r="F4072" s="26" t="s">
        <v>5070</v>
      </c>
      <c r="G4072" s="24" t="s">
        <v>1039</v>
      </c>
      <c r="H4072" s="25">
        <f t="shared" si="63"/>
        <v>0.1053</v>
      </c>
    </row>
    <row r="4073" spans="5:8" x14ac:dyDescent="0.25">
      <c r="E4073" s="29"/>
      <c r="F4073" s="27" t="s">
        <v>5071</v>
      </c>
      <c r="G4073" s="24" t="s">
        <v>982</v>
      </c>
      <c r="H4073" s="25">
        <f t="shared" si="63"/>
        <v>8.4099999999999994E-2</v>
      </c>
    </row>
    <row r="4074" spans="5:8" x14ac:dyDescent="0.25">
      <c r="E4074" s="29"/>
      <c r="F4074" s="23" t="s">
        <v>5072</v>
      </c>
      <c r="G4074" s="24" t="s">
        <v>1010</v>
      </c>
      <c r="H4074" s="25">
        <f t="shared" si="63"/>
        <v>0.1124</v>
      </c>
    </row>
    <row r="4075" spans="5:8" x14ac:dyDescent="0.25">
      <c r="E4075" s="29"/>
      <c r="F4075" s="23" t="s">
        <v>5073</v>
      </c>
      <c r="G4075" s="24" t="s">
        <v>1010</v>
      </c>
      <c r="H4075" s="25">
        <f t="shared" si="63"/>
        <v>0.1124</v>
      </c>
    </row>
    <row r="4076" spans="5:8" x14ac:dyDescent="0.25">
      <c r="E4076" s="29"/>
      <c r="F4076" s="23" t="s">
        <v>5074</v>
      </c>
      <c r="G4076" s="24" t="s">
        <v>1010</v>
      </c>
      <c r="H4076" s="25">
        <f t="shared" si="63"/>
        <v>0.1124</v>
      </c>
    </row>
    <row r="4077" spans="5:8" x14ac:dyDescent="0.25">
      <c r="E4077" s="29"/>
      <c r="F4077" s="23" t="s">
        <v>5075</v>
      </c>
      <c r="G4077" s="24" t="s">
        <v>1014</v>
      </c>
      <c r="H4077" s="25">
        <f t="shared" si="63"/>
        <v>0</v>
      </c>
    </row>
    <row r="4078" spans="5:8" x14ac:dyDescent="0.25">
      <c r="E4078" s="29"/>
      <c r="F4078" s="23" t="s">
        <v>5076</v>
      </c>
      <c r="G4078" s="24" t="s">
        <v>1014</v>
      </c>
      <c r="H4078" s="25">
        <f t="shared" si="63"/>
        <v>0</v>
      </c>
    </row>
    <row r="4079" spans="5:8" x14ac:dyDescent="0.25">
      <c r="E4079" s="29"/>
      <c r="F4079" s="23" t="s">
        <v>5077</v>
      </c>
      <c r="G4079" s="24" t="s">
        <v>1010</v>
      </c>
      <c r="H4079" s="25">
        <f t="shared" si="63"/>
        <v>0.1124</v>
      </c>
    </row>
    <row r="4080" spans="5:8" x14ac:dyDescent="0.25">
      <c r="E4080" s="29"/>
      <c r="F4080" s="23" t="s">
        <v>5078</v>
      </c>
      <c r="G4080" s="24" t="s">
        <v>1010</v>
      </c>
      <c r="H4080" s="25">
        <f t="shared" si="63"/>
        <v>0.1124</v>
      </c>
    </row>
    <row r="4081" spans="5:8" x14ac:dyDescent="0.25">
      <c r="E4081" s="29"/>
      <c r="F4081" s="23" t="s">
        <v>5079</v>
      </c>
      <c r="G4081" s="24" t="s">
        <v>1010</v>
      </c>
      <c r="H4081" s="25">
        <f t="shared" si="63"/>
        <v>0.1124</v>
      </c>
    </row>
    <row r="4082" spans="5:8" x14ac:dyDescent="0.25">
      <c r="E4082" s="29"/>
      <c r="F4082" s="23" t="s">
        <v>5080</v>
      </c>
      <c r="G4082" s="24" t="s">
        <v>1010</v>
      </c>
      <c r="H4082" s="25">
        <f t="shared" si="63"/>
        <v>0.1124</v>
      </c>
    </row>
    <row r="4083" spans="5:8" x14ac:dyDescent="0.25">
      <c r="E4083" s="29"/>
      <c r="F4083" s="23" t="s">
        <v>5081</v>
      </c>
      <c r="G4083" s="24" t="s">
        <v>5082</v>
      </c>
      <c r="H4083" s="25">
        <f t="shared" si="63"/>
        <v>6.5216999999999997E-2</v>
      </c>
    </row>
    <row r="4084" spans="5:8" x14ac:dyDescent="0.25">
      <c r="E4084" s="29"/>
      <c r="F4084" s="23" t="s">
        <v>5083</v>
      </c>
      <c r="G4084" s="24" t="s">
        <v>5082</v>
      </c>
      <c r="H4084" s="25">
        <f t="shared" si="63"/>
        <v>6.5216999999999997E-2</v>
      </c>
    </row>
    <row r="4085" spans="5:8" x14ac:dyDescent="0.25">
      <c r="E4085" s="29"/>
      <c r="F4085" s="23" t="s">
        <v>5084</v>
      </c>
      <c r="G4085" s="24" t="s">
        <v>5082</v>
      </c>
      <c r="H4085" s="25">
        <f t="shared" si="63"/>
        <v>6.5216999999999997E-2</v>
      </c>
    </row>
    <row r="4086" spans="5:8" x14ac:dyDescent="0.25">
      <c r="E4086" s="29"/>
      <c r="F4086" s="23" t="s">
        <v>5085</v>
      </c>
      <c r="G4086" s="24" t="s">
        <v>5082</v>
      </c>
      <c r="H4086" s="25">
        <f t="shared" si="63"/>
        <v>6.5216999999999997E-2</v>
      </c>
    </row>
    <row r="4087" spans="5:8" x14ac:dyDescent="0.25">
      <c r="E4087" s="29"/>
      <c r="F4087" s="23" t="s">
        <v>5086</v>
      </c>
      <c r="G4087" s="24" t="s">
        <v>1010</v>
      </c>
      <c r="H4087" s="25">
        <f t="shared" si="63"/>
        <v>0.1124</v>
      </c>
    </row>
    <row r="4088" spans="5:8" x14ac:dyDescent="0.25">
      <c r="E4088" s="29"/>
      <c r="F4088" s="23" t="s">
        <v>5087</v>
      </c>
      <c r="G4088" s="24" t="s">
        <v>5082</v>
      </c>
      <c r="H4088" s="25">
        <f t="shared" si="63"/>
        <v>6.5216999999999997E-2</v>
      </c>
    </row>
    <row r="4089" spans="5:8" x14ac:dyDescent="0.25">
      <c r="E4089" s="29"/>
      <c r="F4089" s="23" t="s">
        <v>5088</v>
      </c>
      <c r="G4089" s="24" t="s">
        <v>5082</v>
      </c>
      <c r="H4089" s="25">
        <f t="shared" si="63"/>
        <v>6.5216999999999997E-2</v>
      </c>
    </row>
    <row r="4090" spans="5:8" x14ac:dyDescent="0.25">
      <c r="E4090" s="29"/>
      <c r="F4090" s="23" t="s">
        <v>5089</v>
      </c>
      <c r="G4090" s="24" t="s">
        <v>5082</v>
      </c>
      <c r="H4090" s="25">
        <f t="shared" si="63"/>
        <v>6.5216999999999997E-2</v>
      </c>
    </row>
    <row r="4091" spans="5:8" x14ac:dyDescent="0.25">
      <c r="E4091" s="29"/>
      <c r="F4091" s="23" t="s">
        <v>5090</v>
      </c>
      <c r="G4091" s="24" t="s">
        <v>5082</v>
      </c>
      <c r="H4091" s="25">
        <f t="shared" si="63"/>
        <v>6.5216999999999997E-2</v>
      </c>
    </row>
    <row r="4092" spans="5:8" x14ac:dyDescent="0.25">
      <c r="E4092" s="29"/>
      <c r="F4092" s="23" t="s">
        <v>5091</v>
      </c>
      <c r="G4092" s="24" t="s">
        <v>1257</v>
      </c>
      <c r="H4092" s="25">
        <f t="shared" si="63"/>
        <v>0.1119</v>
      </c>
    </row>
    <row r="4093" spans="5:8" x14ac:dyDescent="0.25">
      <c r="E4093" s="29"/>
      <c r="F4093" s="23" t="s">
        <v>5092</v>
      </c>
      <c r="G4093" s="24" t="s">
        <v>5082</v>
      </c>
      <c r="H4093" s="25">
        <f t="shared" si="63"/>
        <v>6.5216999999999997E-2</v>
      </c>
    </row>
    <row r="4094" spans="5:8" x14ac:dyDescent="0.25">
      <c r="E4094" s="29"/>
      <c r="F4094" s="35" t="s">
        <v>5093</v>
      </c>
      <c r="G4094" s="24" t="s">
        <v>1010</v>
      </c>
      <c r="H4094" s="25">
        <f t="shared" si="63"/>
        <v>0.1124</v>
      </c>
    </row>
    <row r="4095" spans="5:8" x14ac:dyDescent="0.25">
      <c r="E4095" s="29"/>
      <c r="F4095" s="23" t="s">
        <v>5094</v>
      </c>
      <c r="G4095" s="24" t="s">
        <v>5082</v>
      </c>
      <c r="H4095" s="25">
        <f t="shared" si="63"/>
        <v>6.5216999999999997E-2</v>
      </c>
    </row>
    <row r="4096" spans="5:8" x14ac:dyDescent="0.25">
      <c r="E4096" s="29"/>
      <c r="F4096" s="23" t="s">
        <v>5095</v>
      </c>
      <c r="G4096" s="24" t="s">
        <v>976</v>
      </c>
      <c r="H4096" s="25">
        <f t="shared" si="63"/>
        <v>8.4599999999999995E-2</v>
      </c>
    </row>
    <row r="4097" spans="5:8" x14ac:dyDescent="0.25">
      <c r="E4097" s="29"/>
      <c r="F4097" s="23" t="s">
        <v>5096</v>
      </c>
      <c r="G4097" s="24" t="s">
        <v>5082</v>
      </c>
      <c r="H4097" s="25">
        <f t="shared" si="63"/>
        <v>6.5216999999999997E-2</v>
      </c>
    </row>
    <row r="4098" spans="5:8" x14ac:dyDescent="0.25">
      <c r="E4098" s="29"/>
      <c r="F4098" s="23" t="s">
        <v>5097</v>
      </c>
      <c r="G4098" s="24" t="s">
        <v>1010</v>
      </c>
      <c r="H4098" s="25">
        <f t="shared" si="63"/>
        <v>0.1124</v>
      </c>
    </row>
    <row r="4099" spans="5:8" x14ac:dyDescent="0.25">
      <c r="E4099" s="29"/>
      <c r="F4099" s="23" t="s">
        <v>5098</v>
      </c>
      <c r="G4099" s="24" t="s">
        <v>5082</v>
      </c>
      <c r="H4099" s="25">
        <f t="shared" si="63"/>
        <v>6.5216999999999997E-2</v>
      </c>
    </row>
    <row r="4100" spans="5:8" x14ac:dyDescent="0.25">
      <c r="E4100" s="29"/>
      <c r="F4100" s="23" t="s">
        <v>5099</v>
      </c>
      <c r="G4100" s="24" t="s">
        <v>5082</v>
      </c>
      <c r="H4100" s="25">
        <f t="shared" si="63"/>
        <v>6.5216999999999997E-2</v>
      </c>
    </row>
    <row r="4101" spans="5:8" x14ac:dyDescent="0.25">
      <c r="E4101" s="29"/>
      <c r="F4101" s="23" t="s">
        <v>5100</v>
      </c>
      <c r="G4101" s="24" t="s">
        <v>5082</v>
      </c>
      <c r="H4101" s="25">
        <f t="shared" ref="H4101:H4164" si="64">VLOOKUP(G4101,$A$4:$B$28,2,FALSE)</f>
        <v>6.5216999999999997E-2</v>
      </c>
    </row>
    <row r="4102" spans="5:8" x14ac:dyDescent="0.25">
      <c r="E4102" s="29"/>
      <c r="F4102" s="23" t="s">
        <v>5101</v>
      </c>
      <c r="G4102" s="24" t="s">
        <v>5082</v>
      </c>
      <c r="H4102" s="25">
        <f t="shared" si="64"/>
        <v>6.5216999999999997E-2</v>
      </c>
    </row>
    <row r="4103" spans="5:8" x14ac:dyDescent="0.25">
      <c r="E4103" s="29"/>
      <c r="F4103" s="23" t="s">
        <v>5102</v>
      </c>
      <c r="G4103" s="24" t="s">
        <v>1257</v>
      </c>
      <c r="H4103" s="25">
        <f t="shared" si="64"/>
        <v>0.1119</v>
      </c>
    </row>
    <row r="4104" spans="5:8" x14ac:dyDescent="0.25">
      <c r="E4104" s="29"/>
      <c r="F4104" s="23" t="s">
        <v>5103</v>
      </c>
      <c r="G4104" s="24" t="s">
        <v>5082</v>
      </c>
      <c r="H4104" s="25">
        <f t="shared" si="64"/>
        <v>6.5216999999999997E-2</v>
      </c>
    </row>
    <row r="4105" spans="5:8" x14ac:dyDescent="0.25">
      <c r="E4105" s="29"/>
      <c r="F4105" s="23" t="s">
        <v>5104</v>
      </c>
      <c r="G4105" s="24" t="s">
        <v>976</v>
      </c>
      <c r="H4105" s="25">
        <f t="shared" si="64"/>
        <v>8.4599999999999995E-2</v>
      </c>
    </row>
    <row r="4106" spans="5:8" x14ac:dyDescent="0.25">
      <c r="E4106" s="29"/>
      <c r="F4106" s="23" t="s">
        <v>5105</v>
      </c>
      <c r="G4106" s="24" t="s">
        <v>1010</v>
      </c>
      <c r="H4106" s="25">
        <f t="shared" si="64"/>
        <v>0.1124</v>
      </c>
    </row>
    <row r="4107" spans="5:8" x14ac:dyDescent="0.25">
      <c r="E4107" s="29"/>
      <c r="F4107" s="38" t="s">
        <v>5106</v>
      </c>
      <c r="G4107" s="24" t="s">
        <v>5082</v>
      </c>
      <c r="H4107" s="25">
        <f t="shared" si="64"/>
        <v>6.5216999999999997E-2</v>
      </c>
    </row>
    <row r="4108" spans="5:8" x14ac:dyDescent="0.25">
      <c r="E4108" s="29"/>
      <c r="F4108" s="23" t="s">
        <v>5107</v>
      </c>
      <c r="G4108" s="24" t="s">
        <v>5082</v>
      </c>
      <c r="H4108" s="25">
        <f t="shared" si="64"/>
        <v>6.5216999999999997E-2</v>
      </c>
    </row>
    <row r="4109" spans="5:8" x14ac:dyDescent="0.25">
      <c r="E4109" s="29"/>
      <c r="F4109" s="23" t="s">
        <v>5108</v>
      </c>
      <c r="G4109" s="24" t="s">
        <v>5082</v>
      </c>
      <c r="H4109" s="25">
        <f t="shared" si="64"/>
        <v>6.5216999999999997E-2</v>
      </c>
    </row>
    <row r="4110" spans="5:8" x14ac:dyDescent="0.25">
      <c r="E4110" s="29"/>
      <c r="F4110" s="23" t="s">
        <v>5109</v>
      </c>
      <c r="G4110" s="24" t="s">
        <v>5082</v>
      </c>
      <c r="H4110" s="25">
        <f t="shared" si="64"/>
        <v>6.5216999999999997E-2</v>
      </c>
    </row>
    <row r="4111" spans="5:8" x14ac:dyDescent="0.25">
      <c r="E4111" s="29"/>
      <c r="F4111" s="27" t="s">
        <v>5110</v>
      </c>
      <c r="G4111" s="24" t="s">
        <v>1010</v>
      </c>
      <c r="H4111" s="25">
        <f t="shared" si="64"/>
        <v>0.1124</v>
      </c>
    </row>
    <row r="4112" spans="5:8" x14ac:dyDescent="0.25">
      <c r="E4112" s="29"/>
      <c r="F4112" s="23" t="s">
        <v>5111</v>
      </c>
      <c r="G4112" s="24" t="s">
        <v>1012</v>
      </c>
      <c r="H4112" s="25">
        <f t="shared" si="64"/>
        <v>0.1119</v>
      </c>
    </row>
    <row r="4113" spans="5:8" x14ac:dyDescent="0.25">
      <c r="E4113" s="29"/>
      <c r="F4113" s="23" t="s">
        <v>5112</v>
      </c>
      <c r="G4113" s="24" t="s">
        <v>1010</v>
      </c>
      <c r="H4113" s="25">
        <f t="shared" si="64"/>
        <v>0.1124</v>
      </c>
    </row>
    <row r="4114" spans="5:8" x14ac:dyDescent="0.25">
      <c r="E4114" s="29"/>
      <c r="F4114" s="23" t="s">
        <v>5113</v>
      </c>
      <c r="G4114" s="24" t="s">
        <v>1010</v>
      </c>
      <c r="H4114" s="25">
        <f t="shared" si="64"/>
        <v>0.1124</v>
      </c>
    </row>
    <row r="4115" spans="5:8" x14ac:dyDescent="0.25">
      <c r="E4115" s="29"/>
      <c r="F4115" s="23" t="s">
        <v>5114</v>
      </c>
      <c r="G4115" s="24" t="s">
        <v>1010</v>
      </c>
      <c r="H4115" s="25">
        <f t="shared" si="64"/>
        <v>0.1124</v>
      </c>
    </row>
    <row r="4116" spans="5:8" x14ac:dyDescent="0.25">
      <c r="E4116" s="29"/>
      <c r="F4116" s="23" t="s">
        <v>5115</v>
      </c>
      <c r="G4116" s="24" t="s">
        <v>1010</v>
      </c>
      <c r="H4116" s="25">
        <f t="shared" si="64"/>
        <v>0.1124</v>
      </c>
    </row>
    <row r="4117" spans="5:8" x14ac:dyDescent="0.25">
      <c r="E4117" s="29"/>
      <c r="F4117" s="23" t="s">
        <v>5116</v>
      </c>
      <c r="G4117" s="24" t="s">
        <v>1010</v>
      </c>
      <c r="H4117" s="25">
        <f t="shared" si="64"/>
        <v>0.1124</v>
      </c>
    </row>
    <row r="4118" spans="5:8" x14ac:dyDescent="0.25">
      <c r="E4118" s="29"/>
      <c r="F4118" s="23" t="s">
        <v>5117</v>
      </c>
      <c r="G4118" s="24" t="s">
        <v>1012</v>
      </c>
      <c r="H4118" s="25">
        <f t="shared" si="64"/>
        <v>0.1119</v>
      </c>
    </row>
    <row r="4119" spans="5:8" x14ac:dyDescent="0.25">
      <c r="E4119" s="29"/>
      <c r="F4119" s="35" t="s">
        <v>5118</v>
      </c>
      <c r="G4119" s="24" t="s">
        <v>1010</v>
      </c>
      <c r="H4119" s="25">
        <f t="shared" si="64"/>
        <v>0.1124</v>
      </c>
    </row>
    <row r="4120" spans="5:8" x14ac:dyDescent="0.25">
      <c r="E4120" s="29"/>
      <c r="F4120" s="23" t="s">
        <v>5119</v>
      </c>
      <c r="G4120" s="24" t="s">
        <v>1010</v>
      </c>
      <c r="H4120" s="25">
        <f t="shared" si="64"/>
        <v>0.1124</v>
      </c>
    </row>
    <row r="4121" spans="5:8" x14ac:dyDescent="0.25">
      <c r="E4121" s="29"/>
      <c r="F4121" s="23" t="s">
        <v>5120</v>
      </c>
      <c r="G4121" s="24" t="s">
        <v>1010</v>
      </c>
      <c r="H4121" s="25">
        <f t="shared" si="64"/>
        <v>0.1124</v>
      </c>
    </row>
    <row r="4122" spans="5:8" x14ac:dyDescent="0.25">
      <c r="E4122" s="29"/>
      <c r="F4122" s="26" t="s">
        <v>5121</v>
      </c>
      <c r="G4122" s="24" t="s">
        <v>1010</v>
      </c>
      <c r="H4122" s="25">
        <f t="shared" si="64"/>
        <v>0.1124</v>
      </c>
    </row>
    <row r="4123" spans="5:8" x14ac:dyDescent="0.25">
      <c r="E4123" s="29"/>
      <c r="F4123" s="23" t="s">
        <v>5122</v>
      </c>
      <c r="G4123" s="24" t="s">
        <v>1010</v>
      </c>
      <c r="H4123" s="25">
        <f t="shared" si="64"/>
        <v>0.1124</v>
      </c>
    </row>
    <row r="4124" spans="5:8" x14ac:dyDescent="0.25">
      <c r="E4124" s="29"/>
      <c r="F4124" s="23" t="s">
        <v>5123</v>
      </c>
      <c r="G4124" s="24" t="s">
        <v>1010</v>
      </c>
      <c r="H4124" s="25">
        <f t="shared" si="64"/>
        <v>0.1124</v>
      </c>
    </row>
    <row r="4125" spans="5:8" x14ac:dyDescent="0.25">
      <c r="E4125" s="29"/>
      <c r="F4125" s="26" t="s">
        <v>5124</v>
      </c>
      <c r="G4125" s="24" t="s">
        <v>1010</v>
      </c>
      <c r="H4125" s="25">
        <f t="shared" si="64"/>
        <v>0.1124</v>
      </c>
    </row>
    <row r="4126" spans="5:8" x14ac:dyDescent="0.25">
      <c r="E4126" s="29"/>
      <c r="F4126" s="23" t="s">
        <v>5125</v>
      </c>
      <c r="G4126" s="24" t="s">
        <v>1010</v>
      </c>
      <c r="H4126" s="25">
        <f t="shared" si="64"/>
        <v>0.1124</v>
      </c>
    </row>
    <row r="4127" spans="5:8" x14ac:dyDescent="0.25">
      <c r="E4127" s="29"/>
      <c r="F4127" s="23" t="s">
        <v>5126</v>
      </c>
      <c r="G4127" s="24" t="s">
        <v>1010</v>
      </c>
      <c r="H4127" s="25">
        <f t="shared" si="64"/>
        <v>0.1124</v>
      </c>
    </row>
    <row r="4128" spans="5:8" x14ac:dyDescent="0.25">
      <c r="E4128" s="29"/>
      <c r="F4128" s="23" t="s">
        <v>5127</v>
      </c>
      <c r="G4128" s="24" t="s">
        <v>1010</v>
      </c>
      <c r="H4128" s="25">
        <f t="shared" si="64"/>
        <v>0.1124</v>
      </c>
    </row>
    <row r="4129" spans="5:8" x14ac:dyDescent="0.25">
      <c r="E4129" s="29"/>
      <c r="F4129" s="23" t="s">
        <v>5128</v>
      </c>
      <c r="G4129" s="24" t="s">
        <v>1010</v>
      </c>
      <c r="H4129" s="25">
        <f t="shared" si="64"/>
        <v>0.1124</v>
      </c>
    </row>
    <row r="4130" spans="5:8" x14ac:dyDescent="0.25">
      <c r="E4130" s="29"/>
      <c r="F4130" s="35" t="s">
        <v>5129</v>
      </c>
      <c r="G4130" s="24" t="s">
        <v>1010</v>
      </c>
      <c r="H4130" s="25">
        <f t="shared" si="64"/>
        <v>0.1124</v>
      </c>
    </row>
    <row r="4131" spans="5:8" x14ac:dyDescent="0.25">
      <c r="E4131" s="29"/>
      <c r="F4131" s="23" t="s">
        <v>5130</v>
      </c>
      <c r="G4131" s="24" t="s">
        <v>1012</v>
      </c>
      <c r="H4131" s="25">
        <f t="shared" si="64"/>
        <v>0.1119</v>
      </c>
    </row>
    <row r="4132" spans="5:8" x14ac:dyDescent="0.25">
      <c r="E4132" s="29"/>
      <c r="F4132" s="23" t="s">
        <v>5131</v>
      </c>
      <c r="G4132" s="24" t="s">
        <v>988</v>
      </c>
      <c r="H4132" s="25">
        <f t="shared" si="64"/>
        <v>0.1128</v>
      </c>
    </row>
    <row r="4133" spans="5:8" x14ac:dyDescent="0.25">
      <c r="E4133" s="29"/>
      <c r="F4133" s="23" t="s">
        <v>5132</v>
      </c>
      <c r="G4133" s="24" t="s">
        <v>1012</v>
      </c>
      <c r="H4133" s="25">
        <f t="shared" si="64"/>
        <v>0.1119</v>
      </c>
    </row>
    <row r="4134" spans="5:8" x14ac:dyDescent="0.25">
      <c r="E4134" s="29"/>
      <c r="F4134" s="35" t="s">
        <v>5133</v>
      </c>
      <c r="G4134" s="24" t="s">
        <v>1010</v>
      </c>
      <c r="H4134" s="25">
        <f t="shared" si="64"/>
        <v>0.1124</v>
      </c>
    </row>
    <row r="4135" spans="5:8" x14ac:dyDescent="0.25">
      <c r="E4135" s="29"/>
      <c r="F4135" s="35" t="s">
        <v>5134</v>
      </c>
      <c r="G4135" s="24" t="s">
        <v>1010</v>
      </c>
      <c r="H4135" s="25">
        <f t="shared" si="64"/>
        <v>0.1124</v>
      </c>
    </row>
    <row r="4136" spans="5:8" x14ac:dyDescent="0.25">
      <c r="E4136" s="29"/>
      <c r="F4136" s="35" t="s">
        <v>5135</v>
      </c>
      <c r="G4136" s="24" t="s">
        <v>1012</v>
      </c>
      <c r="H4136" s="25">
        <f t="shared" si="64"/>
        <v>0.1119</v>
      </c>
    </row>
    <row r="4137" spans="5:8" x14ac:dyDescent="0.25">
      <c r="E4137" s="29"/>
      <c r="F4137" s="23" t="s">
        <v>5136</v>
      </c>
      <c r="G4137" s="24" t="s">
        <v>1010</v>
      </c>
      <c r="H4137" s="25">
        <f t="shared" si="64"/>
        <v>0.1124</v>
      </c>
    </row>
    <row r="4138" spans="5:8" x14ac:dyDescent="0.25">
      <c r="E4138" s="29"/>
      <c r="F4138" s="23" t="s">
        <v>5137</v>
      </c>
      <c r="G4138" s="24" t="s">
        <v>1012</v>
      </c>
      <c r="H4138" s="25">
        <f t="shared" si="64"/>
        <v>0.1119</v>
      </c>
    </row>
    <row r="4139" spans="5:8" x14ac:dyDescent="0.25">
      <c r="E4139" s="29"/>
      <c r="F4139" s="23" t="s">
        <v>5138</v>
      </c>
      <c r="G4139" s="24" t="s">
        <v>1010</v>
      </c>
      <c r="H4139" s="25">
        <f t="shared" si="64"/>
        <v>0.1124</v>
      </c>
    </row>
    <row r="4140" spans="5:8" x14ac:dyDescent="0.25">
      <c r="E4140" s="29"/>
      <c r="F4140" s="23" t="s">
        <v>5139</v>
      </c>
      <c r="G4140" s="24" t="s">
        <v>1010</v>
      </c>
      <c r="H4140" s="25">
        <f t="shared" si="64"/>
        <v>0.1124</v>
      </c>
    </row>
    <row r="4141" spans="5:8" x14ac:dyDescent="0.25">
      <c r="E4141" s="29"/>
      <c r="F4141" s="23" t="s">
        <v>5140</v>
      </c>
      <c r="G4141" s="24" t="s">
        <v>1012</v>
      </c>
      <c r="H4141" s="25">
        <f t="shared" si="64"/>
        <v>0.1119</v>
      </c>
    </row>
    <row r="4142" spans="5:8" x14ac:dyDescent="0.25">
      <c r="E4142" s="29"/>
      <c r="F4142" s="23" t="s">
        <v>5141</v>
      </c>
      <c r="G4142" s="24" t="s">
        <v>976</v>
      </c>
      <c r="H4142" s="25">
        <f t="shared" si="64"/>
        <v>8.4599999999999995E-2</v>
      </c>
    </row>
    <row r="4143" spans="5:8" x14ac:dyDescent="0.25">
      <c r="E4143" s="29"/>
      <c r="F4143" s="23" t="s">
        <v>5142</v>
      </c>
      <c r="G4143" s="24" t="s">
        <v>1010</v>
      </c>
      <c r="H4143" s="25">
        <f t="shared" si="64"/>
        <v>0.1124</v>
      </c>
    </row>
    <row r="4144" spans="5:8" x14ac:dyDescent="0.25">
      <c r="E4144" s="29"/>
      <c r="F4144" s="23" t="s">
        <v>5143</v>
      </c>
      <c r="G4144" s="24" t="s">
        <v>1010</v>
      </c>
      <c r="H4144" s="25">
        <f t="shared" si="64"/>
        <v>0.1124</v>
      </c>
    </row>
    <row r="4145" spans="5:8" x14ac:dyDescent="0.25">
      <c r="E4145" s="29"/>
      <c r="F4145" s="23" t="s">
        <v>5144</v>
      </c>
      <c r="G4145" s="24" t="s">
        <v>1010</v>
      </c>
      <c r="H4145" s="25">
        <f t="shared" si="64"/>
        <v>0.1124</v>
      </c>
    </row>
    <row r="4146" spans="5:8" x14ac:dyDescent="0.25">
      <c r="E4146" s="29"/>
      <c r="F4146" s="23" t="s">
        <v>5145</v>
      </c>
      <c r="G4146" s="24" t="s">
        <v>1010</v>
      </c>
      <c r="H4146" s="25">
        <f t="shared" si="64"/>
        <v>0.1124</v>
      </c>
    </row>
    <row r="4147" spans="5:8" x14ac:dyDescent="0.25">
      <c r="E4147" s="29"/>
      <c r="F4147" s="23" t="s">
        <v>5146</v>
      </c>
      <c r="G4147" s="24" t="s">
        <v>1010</v>
      </c>
      <c r="H4147" s="25">
        <f t="shared" si="64"/>
        <v>0.1124</v>
      </c>
    </row>
    <row r="4148" spans="5:8" x14ac:dyDescent="0.25">
      <c r="E4148" s="29"/>
      <c r="F4148" s="23" t="s">
        <v>5147</v>
      </c>
      <c r="G4148" s="24" t="s">
        <v>1010</v>
      </c>
      <c r="H4148" s="25">
        <f t="shared" si="64"/>
        <v>0.1124</v>
      </c>
    </row>
    <row r="4149" spans="5:8" x14ac:dyDescent="0.25">
      <c r="E4149" s="29"/>
      <c r="F4149" s="23" t="s">
        <v>5148</v>
      </c>
      <c r="G4149" s="24" t="s">
        <v>1010</v>
      </c>
      <c r="H4149" s="25">
        <f t="shared" si="64"/>
        <v>0.1124</v>
      </c>
    </row>
    <row r="4150" spans="5:8" x14ac:dyDescent="0.25">
      <c r="E4150" s="29"/>
      <c r="F4150" s="23" t="s">
        <v>5149</v>
      </c>
      <c r="G4150" s="24" t="s">
        <v>1010</v>
      </c>
      <c r="H4150" s="25">
        <f t="shared" si="64"/>
        <v>0.1124</v>
      </c>
    </row>
    <row r="4151" spans="5:8" x14ac:dyDescent="0.25">
      <c r="E4151" s="29"/>
      <c r="F4151" s="23" t="s">
        <v>5150</v>
      </c>
      <c r="G4151" s="24" t="s">
        <v>1010</v>
      </c>
      <c r="H4151" s="25">
        <f t="shared" si="64"/>
        <v>0.1124</v>
      </c>
    </row>
    <row r="4152" spans="5:8" x14ac:dyDescent="0.25">
      <c r="E4152" s="29"/>
      <c r="F4152" s="35" t="s">
        <v>5151</v>
      </c>
      <c r="G4152" s="24" t="s">
        <v>1010</v>
      </c>
      <c r="H4152" s="25">
        <f t="shared" si="64"/>
        <v>0.1124</v>
      </c>
    </row>
    <row r="4153" spans="5:8" x14ac:dyDescent="0.25">
      <c r="E4153" s="29"/>
      <c r="F4153" s="23" t="s">
        <v>5152</v>
      </c>
      <c r="G4153" s="24" t="s">
        <v>1010</v>
      </c>
      <c r="H4153" s="25">
        <f t="shared" si="64"/>
        <v>0.1124</v>
      </c>
    </row>
    <row r="4154" spans="5:8" x14ac:dyDescent="0.25">
      <c r="E4154" s="29"/>
      <c r="F4154" s="23" t="s">
        <v>5153</v>
      </c>
      <c r="G4154" s="24" t="s">
        <v>1010</v>
      </c>
      <c r="H4154" s="25">
        <f t="shared" si="64"/>
        <v>0.1124</v>
      </c>
    </row>
    <row r="4155" spans="5:8" x14ac:dyDescent="0.25">
      <c r="E4155" s="29"/>
      <c r="F4155" s="23" t="s">
        <v>5154</v>
      </c>
      <c r="G4155" s="24" t="s">
        <v>1010</v>
      </c>
      <c r="H4155" s="25">
        <f t="shared" si="64"/>
        <v>0.1124</v>
      </c>
    </row>
    <row r="4156" spans="5:8" x14ac:dyDescent="0.25">
      <c r="E4156" s="29"/>
      <c r="F4156" s="23" t="s">
        <v>5155</v>
      </c>
      <c r="G4156" s="24" t="s">
        <v>1010</v>
      </c>
      <c r="H4156" s="25">
        <f t="shared" si="64"/>
        <v>0.1124</v>
      </c>
    </row>
    <row r="4157" spans="5:8" x14ac:dyDescent="0.25">
      <c r="E4157" s="29"/>
      <c r="F4157" s="23" t="s">
        <v>5156</v>
      </c>
      <c r="G4157" s="24" t="s">
        <v>1010</v>
      </c>
      <c r="H4157" s="25">
        <f t="shared" si="64"/>
        <v>0.1124</v>
      </c>
    </row>
    <row r="4158" spans="5:8" x14ac:dyDescent="0.25">
      <c r="E4158" s="29"/>
      <c r="F4158" s="23" t="s">
        <v>5157</v>
      </c>
      <c r="G4158" s="24" t="s">
        <v>1010</v>
      </c>
      <c r="H4158" s="25">
        <f t="shared" si="64"/>
        <v>0.1124</v>
      </c>
    </row>
    <row r="4159" spans="5:8" x14ac:dyDescent="0.25">
      <c r="E4159" s="29"/>
      <c r="F4159" s="23" t="s">
        <v>5158</v>
      </c>
      <c r="G4159" s="24" t="s">
        <v>1010</v>
      </c>
      <c r="H4159" s="25">
        <f t="shared" si="64"/>
        <v>0.1124</v>
      </c>
    </row>
    <row r="4160" spans="5:8" x14ac:dyDescent="0.25">
      <c r="E4160" s="29"/>
      <c r="F4160" s="23" t="s">
        <v>5159</v>
      </c>
      <c r="G4160" s="24" t="s">
        <v>1010</v>
      </c>
      <c r="H4160" s="25">
        <f t="shared" si="64"/>
        <v>0.1124</v>
      </c>
    </row>
    <row r="4161" spans="5:8" x14ac:dyDescent="0.25">
      <c r="E4161" s="29"/>
      <c r="F4161" s="23" t="s">
        <v>5160</v>
      </c>
      <c r="G4161" s="24" t="s">
        <v>1010</v>
      </c>
      <c r="H4161" s="25">
        <f t="shared" si="64"/>
        <v>0.1124</v>
      </c>
    </row>
    <row r="4162" spans="5:8" x14ac:dyDescent="0.25">
      <c r="E4162" s="29"/>
      <c r="F4162" s="23" t="s">
        <v>5161</v>
      </c>
      <c r="G4162" s="24" t="s">
        <v>1012</v>
      </c>
      <c r="H4162" s="25">
        <f t="shared" si="64"/>
        <v>0.1119</v>
      </c>
    </row>
    <row r="4163" spans="5:8" x14ac:dyDescent="0.25">
      <c r="E4163" s="29"/>
      <c r="F4163" s="23" t="s">
        <v>5162</v>
      </c>
      <c r="G4163" s="24" t="s">
        <v>1010</v>
      </c>
      <c r="H4163" s="25">
        <f t="shared" si="64"/>
        <v>0.1124</v>
      </c>
    </row>
    <row r="4164" spans="5:8" x14ac:dyDescent="0.25">
      <c r="E4164" s="29"/>
      <c r="F4164" s="40" t="s">
        <v>5163</v>
      </c>
      <c r="G4164" s="24" t="s">
        <v>1010</v>
      </c>
      <c r="H4164" s="25">
        <f t="shared" si="64"/>
        <v>0.1124</v>
      </c>
    </row>
    <row r="4165" spans="5:8" x14ac:dyDescent="0.25">
      <c r="E4165" s="29"/>
      <c r="F4165" s="23" t="s">
        <v>5164</v>
      </c>
      <c r="G4165" s="24" t="s">
        <v>1370</v>
      </c>
      <c r="H4165" s="25">
        <f t="shared" ref="H4165:H4228" si="65">VLOOKUP(G4165,$A$4:$B$28,2,FALSE)</f>
        <v>0.1124</v>
      </c>
    </row>
    <row r="4166" spans="5:8" x14ac:dyDescent="0.25">
      <c r="E4166" s="29"/>
      <c r="F4166" s="23" t="s">
        <v>5165</v>
      </c>
      <c r="G4166" s="24" t="s">
        <v>1010</v>
      </c>
      <c r="H4166" s="25">
        <f t="shared" si="65"/>
        <v>0.1124</v>
      </c>
    </row>
    <row r="4167" spans="5:8" x14ac:dyDescent="0.25">
      <c r="E4167" s="29"/>
      <c r="F4167" s="23" t="s">
        <v>5166</v>
      </c>
      <c r="G4167" s="24" t="s">
        <v>1010</v>
      </c>
      <c r="H4167" s="25">
        <f t="shared" si="65"/>
        <v>0.1124</v>
      </c>
    </row>
    <row r="4168" spans="5:8" x14ac:dyDescent="0.25">
      <c r="E4168" s="29"/>
      <c r="F4168" s="23" t="s">
        <v>5167</v>
      </c>
      <c r="G4168" s="24" t="s">
        <v>1010</v>
      </c>
      <c r="H4168" s="25">
        <f t="shared" si="65"/>
        <v>0.1124</v>
      </c>
    </row>
    <row r="4169" spans="5:8" x14ac:dyDescent="0.25">
      <c r="E4169" s="29"/>
      <c r="F4169" s="23" t="s">
        <v>5168</v>
      </c>
      <c r="G4169" s="24" t="s">
        <v>1010</v>
      </c>
      <c r="H4169" s="25">
        <f t="shared" si="65"/>
        <v>0.1124</v>
      </c>
    </row>
    <row r="4170" spans="5:8" x14ac:dyDescent="0.25">
      <c r="E4170" s="29"/>
      <c r="F4170" s="26" t="s">
        <v>5169</v>
      </c>
      <c r="G4170" s="24" t="s">
        <v>1012</v>
      </c>
      <c r="H4170" s="25">
        <f t="shared" si="65"/>
        <v>0.1119</v>
      </c>
    </row>
    <row r="4171" spans="5:8" x14ac:dyDescent="0.25">
      <c r="E4171" s="29"/>
      <c r="F4171" s="39" t="s">
        <v>5170</v>
      </c>
      <c r="G4171" s="24" t="s">
        <v>1010</v>
      </c>
      <c r="H4171" s="25">
        <f t="shared" si="65"/>
        <v>0.1124</v>
      </c>
    </row>
    <row r="4172" spans="5:8" x14ac:dyDescent="0.25">
      <c r="E4172" s="29"/>
      <c r="F4172" s="23" t="s">
        <v>5171</v>
      </c>
      <c r="G4172" s="24" t="s">
        <v>1010</v>
      </c>
      <c r="H4172" s="25">
        <f t="shared" si="65"/>
        <v>0.1124</v>
      </c>
    </row>
    <row r="4173" spans="5:8" x14ac:dyDescent="0.25">
      <c r="E4173" s="29"/>
      <c r="F4173" s="23" t="s">
        <v>5172</v>
      </c>
      <c r="G4173" s="24" t="s">
        <v>976</v>
      </c>
      <c r="H4173" s="25">
        <f t="shared" si="65"/>
        <v>8.4599999999999995E-2</v>
      </c>
    </row>
    <row r="4174" spans="5:8" x14ac:dyDescent="0.25">
      <c r="E4174" s="29"/>
      <c r="F4174" s="38" t="s">
        <v>5173</v>
      </c>
      <c r="G4174" s="24" t="s">
        <v>1010</v>
      </c>
      <c r="H4174" s="25">
        <f t="shared" si="65"/>
        <v>0.1124</v>
      </c>
    </row>
    <row r="4175" spans="5:8" x14ac:dyDescent="0.25">
      <c r="E4175" s="29"/>
      <c r="F4175" s="26" t="s">
        <v>5174</v>
      </c>
      <c r="G4175" s="24" t="s">
        <v>1010</v>
      </c>
      <c r="H4175" s="25">
        <f t="shared" si="65"/>
        <v>0.1124</v>
      </c>
    </row>
    <row r="4176" spans="5:8" x14ac:dyDescent="0.25">
      <c r="E4176" s="29"/>
      <c r="F4176" s="23" t="s">
        <v>5175</v>
      </c>
      <c r="G4176" s="24" t="s">
        <v>1010</v>
      </c>
      <c r="H4176" s="25">
        <f t="shared" si="65"/>
        <v>0.1124</v>
      </c>
    </row>
    <row r="4177" spans="5:8" x14ac:dyDescent="0.25">
      <c r="E4177" s="29"/>
      <c r="F4177" s="35" t="s">
        <v>5176</v>
      </c>
      <c r="G4177" s="24" t="s">
        <v>1010</v>
      </c>
      <c r="H4177" s="25">
        <f t="shared" si="65"/>
        <v>0.1124</v>
      </c>
    </row>
    <row r="4178" spans="5:8" x14ac:dyDescent="0.25">
      <c r="E4178" s="29"/>
      <c r="F4178" s="35" t="s">
        <v>5177</v>
      </c>
      <c r="G4178" s="24" t="s">
        <v>1010</v>
      </c>
      <c r="H4178" s="25">
        <f t="shared" si="65"/>
        <v>0.1124</v>
      </c>
    </row>
    <row r="4179" spans="5:8" x14ac:dyDescent="0.25">
      <c r="E4179" s="29"/>
      <c r="F4179" s="35" t="s">
        <v>5178</v>
      </c>
      <c r="G4179" s="24" t="s">
        <v>1010</v>
      </c>
      <c r="H4179" s="25">
        <f t="shared" si="65"/>
        <v>0.1124</v>
      </c>
    </row>
    <row r="4180" spans="5:8" x14ac:dyDescent="0.25">
      <c r="E4180" s="29"/>
      <c r="F4180" s="35" t="s">
        <v>5179</v>
      </c>
      <c r="G4180" s="24" t="s">
        <v>1010</v>
      </c>
      <c r="H4180" s="25">
        <f t="shared" si="65"/>
        <v>0.1124</v>
      </c>
    </row>
    <row r="4181" spans="5:8" x14ac:dyDescent="0.25">
      <c r="E4181" s="29"/>
      <c r="F4181" s="26" t="s">
        <v>5180</v>
      </c>
      <c r="G4181" s="24" t="s">
        <v>1010</v>
      </c>
      <c r="H4181" s="25">
        <f t="shared" si="65"/>
        <v>0.1124</v>
      </c>
    </row>
    <row r="4182" spans="5:8" x14ac:dyDescent="0.25">
      <c r="E4182" s="29"/>
      <c r="F4182" s="26" t="s">
        <v>5181</v>
      </c>
      <c r="G4182" s="24" t="s">
        <v>1010</v>
      </c>
      <c r="H4182" s="25">
        <f t="shared" si="65"/>
        <v>0.1124</v>
      </c>
    </row>
    <row r="4183" spans="5:8" x14ac:dyDescent="0.25">
      <c r="E4183" s="29"/>
      <c r="F4183" s="35" t="s">
        <v>5182</v>
      </c>
      <c r="G4183" s="24" t="s">
        <v>1010</v>
      </c>
      <c r="H4183" s="25">
        <f t="shared" si="65"/>
        <v>0.1124</v>
      </c>
    </row>
    <row r="4184" spans="5:8" x14ac:dyDescent="0.25">
      <c r="E4184" s="29"/>
      <c r="F4184" s="23" t="s">
        <v>5183</v>
      </c>
      <c r="G4184" s="24" t="s">
        <v>1010</v>
      </c>
      <c r="H4184" s="25">
        <f t="shared" si="65"/>
        <v>0.1124</v>
      </c>
    </row>
    <row r="4185" spans="5:8" x14ac:dyDescent="0.25">
      <c r="E4185" s="29"/>
      <c r="F4185" s="23" t="s">
        <v>5184</v>
      </c>
      <c r="G4185" s="24" t="s">
        <v>1010</v>
      </c>
      <c r="H4185" s="25">
        <f t="shared" si="65"/>
        <v>0.1124</v>
      </c>
    </row>
    <row r="4186" spans="5:8" x14ac:dyDescent="0.25">
      <c r="E4186" s="29"/>
      <c r="F4186" s="23" t="s">
        <v>5185</v>
      </c>
      <c r="G4186" s="24" t="s">
        <v>1010</v>
      </c>
      <c r="H4186" s="25">
        <f t="shared" si="65"/>
        <v>0.1124</v>
      </c>
    </row>
    <row r="4187" spans="5:8" x14ac:dyDescent="0.25">
      <c r="E4187" s="29"/>
      <c r="F4187" s="37" t="s">
        <v>5186</v>
      </c>
      <c r="G4187" s="24" t="s">
        <v>1010</v>
      </c>
      <c r="H4187" s="25">
        <f t="shared" si="65"/>
        <v>0.1124</v>
      </c>
    </row>
    <row r="4188" spans="5:8" x14ac:dyDescent="0.25">
      <c r="E4188" s="29"/>
      <c r="F4188" s="33" t="s">
        <v>5187</v>
      </c>
      <c r="G4188" s="24" t="s">
        <v>1010</v>
      </c>
      <c r="H4188" s="25">
        <f t="shared" si="65"/>
        <v>0.1124</v>
      </c>
    </row>
    <row r="4189" spans="5:8" x14ac:dyDescent="0.25">
      <c r="E4189" s="29"/>
      <c r="F4189" s="23" t="s">
        <v>5188</v>
      </c>
      <c r="G4189" s="24" t="s">
        <v>1010</v>
      </c>
      <c r="H4189" s="25">
        <f t="shared" si="65"/>
        <v>0.1124</v>
      </c>
    </row>
    <row r="4190" spans="5:8" x14ac:dyDescent="0.25">
      <c r="E4190" s="29"/>
      <c r="F4190" s="23" t="s">
        <v>5189</v>
      </c>
      <c r="G4190" s="24" t="s">
        <v>1010</v>
      </c>
      <c r="H4190" s="25">
        <f t="shared" si="65"/>
        <v>0.1124</v>
      </c>
    </row>
    <row r="4191" spans="5:8" x14ac:dyDescent="0.25">
      <c r="E4191" s="29"/>
      <c r="F4191" s="27" t="s">
        <v>5190</v>
      </c>
      <c r="G4191" s="24" t="s">
        <v>1010</v>
      </c>
      <c r="H4191" s="25">
        <f t="shared" si="65"/>
        <v>0.1124</v>
      </c>
    </row>
    <row r="4192" spans="5:8" x14ac:dyDescent="0.25">
      <c r="E4192" s="29"/>
      <c r="F4192" s="39" t="s">
        <v>5191</v>
      </c>
      <c r="G4192" s="24" t="s">
        <v>1010</v>
      </c>
      <c r="H4192" s="25">
        <f t="shared" si="65"/>
        <v>0.1124</v>
      </c>
    </row>
    <row r="4193" spans="5:8" x14ac:dyDescent="0.25">
      <c r="E4193" s="29"/>
      <c r="F4193" s="23" t="s">
        <v>5192</v>
      </c>
      <c r="G4193" s="24" t="s">
        <v>1010</v>
      </c>
      <c r="H4193" s="25">
        <f t="shared" si="65"/>
        <v>0.1124</v>
      </c>
    </row>
    <row r="4194" spans="5:8" x14ac:dyDescent="0.25">
      <c r="E4194" s="29"/>
      <c r="F4194" s="23" t="s">
        <v>5193</v>
      </c>
      <c r="G4194" s="24" t="s">
        <v>1010</v>
      </c>
      <c r="H4194" s="25">
        <f t="shared" si="65"/>
        <v>0.1124</v>
      </c>
    </row>
    <row r="4195" spans="5:8" x14ac:dyDescent="0.25">
      <c r="E4195" s="29"/>
      <c r="F4195" s="23" t="s">
        <v>5194</v>
      </c>
      <c r="G4195" s="24" t="s">
        <v>1010</v>
      </c>
      <c r="H4195" s="25">
        <f t="shared" si="65"/>
        <v>0.1124</v>
      </c>
    </row>
    <row r="4196" spans="5:8" x14ac:dyDescent="0.25">
      <c r="E4196" s="29"/>
      <c r="F4196" s="23" t="s">
        <v>5195</v>
      </c>
      <c r="G4196" s="24" t="s">
        <v>1010</v>
      </c>
      <c r="H4196" s="25">
        <f t="shared" si="65"/>
        <v>0.1124</v>
      </c>
    </row>
    <row r="4197" spans="5:8" x14ac:dyDescent="0.25">
      <c r="E4197" s="29"/>
      <c r="F4197" s="23" t="s">
        <v>5196</v>
      </c>
      <c r="G4197" s="24" t="s">
        <v>1010</v>
      </c>
      <c r="H4197" s="25">
        <f t="shared" si="65"/>
        <v>0.1124</v>
      </c>
    </row>
    <row r="4198" spans="5:8" x14ac:dyDescent="0.25">
      <c r="E4198" s="29"/>
      <c r="F4198" s="27" t="s">
        <v>5197</v>
      </c>
      <c r="G4198" s="24" t="s">
        <v>1010</v>
      </c>
      <c r="H4198" s="25">
        <f t="shared" si="65"/>
        <v>0.1124</v>
      </c>
    </row>
    <row r="4199" spans="5:8" x14ac:dyDescent="0.25">
      <c r="E4199" s="29"/>
      <c r="F4199" s="23" t="s">
        <v>5198</v>
      </c>
      <c r="G4199" s="24" t="s">
        <v>1010</v>
      </c>
      <c r="H4199" s="25">
        <f t="shared" si="65"/>
        <v>0.1124</v>
      </c>
    </row>
    <row r="4200" spans="5:8" x14ac:dyDescent="0.25">
      <c r="E4200" s="29"/>
      <c r="F4200" s="23" t="s">
        <v>5199</v>
      </c>
      <c r="G4200" s="24" t="s">
        <v>1010</v>
      </c>
      <c r="H4200" s="25">
        <f t="shared" si="65"/>
        <v>0.1124</v>
      </c>
    </row>
    <row r="4201" spans="5:8" x14ac:dyDescent="0.25">
      <c r="E4201" s="29"/>
      <c r="F4201" s="23" t="s">
        <v>5200</v>
      </c>
      <c r="G4201" s="24" t="s">
        <v>1010</v>
      </c>
      <c r="H4201" s="25">
        <f t="shared" si="65"/>
        <v>0.1124</v>
      </c>
    </row>
    <row r="4202" spans="5:8" x14ac:dyDescent="0.25">
      <c r="E4202" s="29"/>
      <c r="F4202" s="23" t="s">
        <v>5201</v>
      </c>
      <c r="G4202" s="24" t="s">
        <v>1010</v>
      </c>
      <c r="H4202" s="25">
        <f t="shared" si="65"/>
        <v>0.1124</v>
      </c>
    </row>
    <row r="4203" spans="5:8" x14ac:dyDescent="0.25">
      <c r="E4203" s="29"/>
      <c r="F4203" s="23" t="s">
        <v>5202</v>
      </c>
      <c r="G4203" s="24" t="s">
        <v>1012</v>
      </c>
      <c r="H4203" s="25">
        <f t="shared" si="65"/>
        <v>0.1119</v>
      </c>
    </row>
    <row r="4204" spans="5:8" x14ac:dyDescent="0.25">
      <c r="E4204" s="29"/>
      <c r="F4204" s="23" t="s">
        <v>5203</v>
      </c>
      <c r="G4204" s="24" t="s">
        <v>1010</v>
      </c>
      <c r="H4204" s="25">
        <f t="shared" si="65"/>
        <v>0.1124</v>
      </c>
    </row>
    <row r="4205" spans="5:8" x14ac:dyDescent="0.25">
      <c r="E4205" s="29"/>
      <c r="F4205" s="27" t="s">
        <v>5204</v>
      </c>
      <c r="G4205" s="24" t="s">
        <v>1010</v>
      </c>
      <c r="H4205" s="25">
        <f t="shared" si="65"/>
        <v>0.1124</v>
      </c>
    </row>
    <row r="4206" spans="5:8" x14ac:dyDescent="0.25">
      <c r="E4206" s="29"/>
      <c r="F4206" s="26" t="s">
        <v>5205</v>
      </c>
      <c r="G4206" s="24" t="s">
        <v>1010</v>
      </c>
      <c r="H4206" s="25">
        <f t="shared" si="65"/>
        <v>0.1124</v>
      </c>
    </row>
    <row r="4207" spans="5:8" x14ac:dyDescent="0.25">
      <c r="E4207" s="29"/>
      <c r="F4207" s="23" t="s">
        <v>5206</v>
      </c>
      <c r="G4207" s="24" t="s">
        <v>1010</v>
      </c>
      <c r="H4207" s="25">
        <f t="shared" si="65"/>
        <v>0.1124</v>
      </c>
    </row>
    <row r="4208" spans="5:8" x14ac:dyDescent="0.25">
      <c r="E4208" s="29"/>
      <c r="F4208" s="23" t="s">
        <v>5207</v>
      </c>
      <c r="G4208" s="24" t="s">
        <v>1010</v>
      </c>
      <c r="H4208" s="25">
        <f t="shared" si="65"/>
        <v>0.1124</v>
      </c>
    </row>
    <row r="4209" spans="5:8" x14ac:dyDescent="0.25">
      <c r="E4209" s="29"/>
      <c r="F4209" s="23" t="s">
        <v>5208</v>
      </c>
      <c r="G4209" s="24" t="s">
        <v>1010</v>
      </c>
      <c r="H4209" s="25">
        <f t="shared" si="65"/>
        <v>0.1124</v>
      </c>
    </row>
    <row r="4210" spans="5:8" x14ac:dyDescent="0.25">
      <c r="E4210" s="29"/>
      <c r="F4210" s="33" t="s">
        <v>5209</v>
      </c>
      <c r="G4210" s="24" t="s">
        <v>1081</v>
      </c>
      <c r="H4210" s="25">
        <f t="shared" si="65"/>
        <v>9.2299999999999993E-2</v>
      </c>
    </row>
    <row r="4211" spans="5:8" x14ac:dyDescent="0.25">
      <c r="E4211" s="29"/>
      <c r="F4211" s="27" t="s">
        <v>5210</v>
      </c>
      <c r="G4211" s="24" t="s">
        <v>1010</v>
      </c>
      <c r="H4211" s="25">
        <f t="shared" si="65"/>
        <v>0.1124</v>
      </c>
    </row>
    <row r="4212" spans="5:8" x14ac:dyDescent="0.25">
      <c r="E4212" s="29"/>
      <c r="F4212" s="23" t="s">
        <v>5211</v>
      </c>
      <c r="G4212" s="24" t="s">
        <v>1010</v>
      </c>
      <c r="H4212" s="25">
        <f t="shared" si="65"/>
        <v>0.1124</v>
      </c>
    </row>
    <row r="4213" spans="5:8" x14ac:dyDescent="0.25">
      <c r="E4213" s="29"/>
      <c r="F4213" s="23" t="s">
        <v>5212</v>
      </c>
      <c r="G4213" s="24" t="s">
        <v>1010</v>
      </c>
      <c r="H4213" s="25">
        <f t="shared" si="65"/>
        <v>0.1124</v>
      </c>
    </row>
    <row r="4214" spans="5:8" x14ac:dyDescent="0.25">
      <c r="E4214" s="29"/>
      <c r="F4214" s="23" t="s">
        <v>5213</v>
      </c>
      <c r="G4214" s="24" t="s">
        <v>1010</v>
      </c>
      <c r="H4214" s="25">
        <f t="shared" si="65"/>
        <v>0.1124</v>
      </c>
    </row>
    <row r="4215" spans="5:8" x14ac:dyDescent="0.25">
      <c r="E4215" s="29"/>
      <c r="F4215" s="23" t="s">
        <v>5214</v>
      </c>
      <c r="G4215" s="24" t="s">
        <v>1010</v>
      </c>
      <c r="H4215" s="25">
        <f t="shared" si="65"/>
        <v>0.1124</v>
      </c>
    </row>
    <row r="4216" spans="5:8" x14ac:dyDescent="0.25">
      <c r="E4216" s="29"/>
      <c r="F4216" s="23" t="s">
        <v>5215</v>
      </c>
      <c r="G4216" s="24" t="s">
        <v>1010</v>
      </c>
      <c r="H4216" s="25">
        <f t="shared" si="65"/>
        <v>0.1124</v>
      </c>
    </row>
    <row r="4217" spans="5:8" x14ac:dyDescent="0.25">
      <c r="E4217" s="29"/>
      <c r="F4217" s="23" t="s">
        <v>5216</v>
      </c>
      <c r="G4217" s="24" t="s">
        <v>1010</v>
      </c>
      <c r="H4217" s="25">
        <f t="shared" si="65"/>
        <v>0.1124</v>
      </c>
    </row>
    <row r="4218" spans="5:8" x14ac:dyDescent="0.25">
      <c r="E4218" s="29"/>
      <c r="F4218" s="23" t="s">
        <v>5217</v>
      </c>
      <c r="G4218" s="24" t="s">
        <v>1010</v>
      </c>
      <c r="H4218" s="25">
        <f t="shared" si="65"/>
        <v>0.1124</v>
      </c>
    </row>
    <row r="4219" spans="5:8" x14ac:dyDescent="0.25">
      <c r="E4219" s="29"/>
      <c r="F4219" s="23" t="s">
        <v>5218</v>
      </c>
      <c r="G4219" s="24" t="s">
        <v>1010</v>
      </c>
      <c r="H4219" s="25">
        <f t="shared" si="65"/>
        <v>0.1124</v>
      </c>
    </row>
    <row r="4220" spans="5:8" x14ac:dyDescent="0.25">
      <c r="E4220" s="29"/>
      <c r="F4220" s="23" t="s">
        <v>5219</v>
      </c>
      <c r="G4220" s="24" t="s">
        <v>1010</v>
      </c>
      <c r="H4220" s="25">
        <f t="shared" si="65"/>
        <v>0.1124</v>
      </c>
    </row>
    <row r="4221" spans="5:8" x14ac:dyDescent="0.25">
      <c r="E4221" s="29"/>
      <c r="F4221" s="23" t="s">
        <v>5220</v>
      </c>
      <c r="G4221" s="24" t="s">
        <v>1010</v>
      </c>
      <c r="H4221" s="25">
        <f t="shared" si="65"/>
        <v>0.1124</v>
      </c>
    </row>
    <row r="4222" spans="5:8" x14ac:dyDescent="0.25">
      <c r="E4222" s="29"/>
      <c r="F4222" s="23" t="s">
        <v>5221</v>
      </c>
      <c r="G4222" s="24" t="s">
        <v>1010</v>
      </c>
      <c r="H4222" s="25">
        <f t="shared" si="65"/>
        <v>0.1124</v>
      </c>
    </row>
    <row r="4223" spans="5:8" x14ac:dyDescent="0.25">
      <c r="E4223" s="29"/>
      <c r="F4223" s="23" t="s">
        <v>5222</v>
      </c>
      <c r="G4223" s="24" t="s">
        <v>1010</v>
      </c>
      <c r="H4223" s="25">
        <f t="shared" si="65"/>
        <v>0.1124</v>
      </c>
    </row>
    <row r="4224" spans="5:8" x14ac:dyDescent="0.25">
      <c r="E4224" s="29"/>
      <c r="F4224" s="27" t="s">
        <v>5223</v>
      </c>
      <c r="G4224" s="24" t="s">
        <v>1010</v>
      </c>
      <c r="H4224" s="25">
        <f t="shared" si="65"/>
        <v>0.1124</v>
      </c>
    </row>
    <row r="4225" spans="5:8" x14ac:dyDescent="0.25">
      <c r="E4225" s="29"/>
      <c r="F4225" s="23" t="s">
        <v>5224</v>
      </c>
      <c r="G4225" s="24" t="s">
        <v>1010</v>
      </c>
      <c r="H4225" s="25">
        <f t="shared" si="65"/>
        <v>0.1124</v>
      </c>
    </row>
    <row r="4226" spans="5:8" x14ac:dyDescent="0.25">
      <c r="E4226" s="29"/>
      <c r="F4226" s="23" t="s">
        <v>5225</v>
      </c>
      <c r="G4226" s="24" t="s">
        <v>1010</v>
      </c>
      <c r="H4226" s="25">
        <f t="shared" si="65"/>
        <v>0.1124</v>
      </c>
    </row>
    <row r="4227" spans="5:8" x14ac:dyDescent="0.25">
      <c r="E4227" s="29"/>
      <c r="F4227" s="39" t="s">
        <v>5226</v>
      </c>
      <c r="G4227" s="24" t="s">
        <v>1010</v>
      </c>
      <c r="H4227" s="25">
        <f t="shared" si="65"/>
        <v>0.1124</v>
      </c>
    </row>
    <row r="4228" spans="5:8" x14ac:dyDescent="0.25">
      <c r="E4228" s="29"/>
      <c r="F4228" s="42" t="s">
        <v>5227</v>
      </c>
      <c r="G4228" s="24" t="s">
        <v>1010</v>
      </c>
      <c r="H4228" s="25">
        <f t="shared" si="65"/>
        <v>0.1124</v>
      </c>
    </row>
    <row r="4229" spans="5:8" x14ac:dyDescent="0.25">
      <c r="E4229" s="29"/>
      <c r="F4229" s="23" t="s">
        <v>5228</v>
      </c>
      <c r="G4229" s="24" t="s">
        <v>1010</v>
      </c>
      <c r="H4229" s="25">
        <f t="shared" ref="H4229:H4292" si="66">VLOOKUP(G4229,$A$4:$B$28,2,FALSE)</f>
        <v>0.1124</v>
      </c>
    </row>
    <row r="4230" spans="5:8" x14ac:dyDescent="0.25">
      <c r="E4230" s="29"/>
      <c r="F4230" s="23" t="s">
        <v>5229</v>
      </c>
      <c r="G4230" s="24" t="s">
        <v>1010</v>
      </c>
      <c r="H4230" s="25">
        <f t="shared" si="66"/>
        <v>0.1124</v>
      </c>
    </row>
    <row r="4231" spans="5:8" x14ac:dyDescent="0.25">
      <c r="E4231" s="29"/>
      <c r="F4231" s="23" t="s">
        <v>5230</v>
      </c>
      <c r="G4231" s="24" t="s">
        <v>1010</v>
      </c>
      <c r="H4231" s="25">
        <f t="shared" si="66"/>
        <v>0.1124</v>
      </c>
    </row>
    <row r="4232" spans="5:8" x14ac:dyDescent="0.25">
      <c r="E4232" s="29"/>
      <c r="F4232" s="23" t="s">
        <v>5231</v>
      </c>
      <c r="G4232" s="24" t="s">
        <v>1010</v>
      </c>
      <c r="H4232" s="25">
        <f t="shared" si="66"/>
        <v>0.1124</v>
      </c>
    </row>
    <row r="4233" spans="5:8" x14ac:dyDescent="0.25">
      <c r="E4233" s="29"/>
      <c r="F4233" s="23" t="s">
        <v>5232</v>
      </c>
      <c r="G4233" s="24" t="s">
        <v>1010</v>
      </c>
      <c r="H4233" s="25">
        <f t="shared" si="66"/>
        <v>0.1124</v>
      </c>
    </row>
    <row r="4234" spans="5:8" x14ac:dyDescent="0.25">
      <c r="E4234" s="29"/>
      <c r="F4234" s="23" t="s">
        <v>5233</v>
      </c>
      <c r="G4234" s="24" t="s">
        <v>1010</v>
      </c>
      <c r="H4234" s="25">
        <f t="shared" si="66"/>
        <v>0.1124</v>
      </c>
    </row>
    <row r="4235" spans="5:8" x14ac:dyDescent="0.25">
      <c r="E4235" s="29"/>
      <c r="F4235" s="23" t="s">
        <v>5234</v>
      </c>
      <c r="G4235" s="24" t="s">
        <v>1010</v>
      </c>
      <c r="H4235" s="25">
        <f t="shared" si="66"/>
        <v>0.1124</v>
      </c>
    </row>
    <row r="4236" spans="5:8" x14ac:dyDescent="0.25">
      <c r="E4236" s="29"/>
      <c r="F4236" s="23" t="s">
        <v>5235</v>
      </c>
      <c r="G4236" s="24" t="s">
        <v>1010</v>
      </c>
      <c r="H4236" s="25">
        <f t="shared" si="66"/>
        <v>0.1124</v>
      </c>
    </row>
    <row r="4237" spans="5:8" x14ac:dyDescent="0.25">
      <c r="E4237" s="29"/>
      <c r="F4237" s="27" t="s">
        <v>5236</v>
      </c>
      <c r="G4237" s="24" t="s">
        <v>1010</v>
      </c>
      <c r="H4237" s="25">
        <f t="shared" si="66"/>
        <v>0.1124</v>
      </c>
    </row>
    <row r="4238" spans="5:8" x14ac:dyDescent="0.25">
      <c r="E4238" s="29"/>
      <c r="F4238" s="23" t="s">
        <v>5237</v>
      </c>
      <c r="G4238" s="24" t="s">
        <v>1010</v>
      </c>
      <c r="H4238" s="25">
        <f t="shared" si="66"/>
        <v>0.1124</v>
      </c>
    </row>
    <row r="4239" spans="5:8" x14ac:dyDescent="0.25">
      <c r="E4239" s="29"/>
      <c r="F4239" s="23" t="s">
        <v>5238</v>
      </c>
      <c r="G4239" s="24" t="s">
        <v>1010</v>
      </c>
      <c r="H4239" s="25">
        <f t="shared" si="66"/>
        <v>0.1124</v>
      </c>
    </row>
    <row r="4240" spans="5:8" x14ac:dyDescent="0.25">
      <c r="E4240" s="29"/>
      <c r="F4240" s="23" t="s">
        <v>5239</v>
      </c>
      <c r="G4240" s="24" t="s">
        <v>1010</v>
      </c>
      <c r="H4240" s="25">
        <f t="shared" si="66"/>
        <v>0.1124</v>
      </c>
    </row>
    <row r="4241" spans="5:8" x14ac:dyDescent="0.25">
      <c r="E4241" s="29"/>
      <c r="F4241" s="23" t="s">
        <v>5240</v>
      </c>
      <c r="G4241" s="24" t="s">
        <v>1010</v>
      </c>
      <c r="H4241" s="25">
        <f t="shared" si="66"/>
        <v>0.1124</v>
      </c>
    </row>
    <row r="4242" spans="5:8" x14ac:dyDescent="0.25">
      <c r="E4242" s="29"/>
      <c r="F4242" s="23" t="s">
        <v>5241</v>
      </c>
      <c r="G4242" s="24" t="s">
        <v>1010</v>
      </c>
      <c r="H4242" s="25">
        <f t="shared" si="66"/>
        <v>0.1124</v>
      </c>
    </row>
    <row r="4243" spans="5:8" x14ac:dyDescent="0.25">
      <c r="E4243" s="29"/>
      <c r="F4243" s="23" t="s">
        <v>5242</v>
      </c>
      <c r="G4243" s="24" t="s">
        <v>1010</v>
      </c>
      <c r="H4243" s="25">
        <f t="shared" si="66"/>
        <v>0.1124</v>
      </c>
    </row>
    <row r="4244" spans="5:8" x14ac:dyDescent="0.25">
      <c r="E4244" s="29"/>
      <c r="F4244" s="39" t="s">
        <v>5243</v>
      </c>
      <c r="G4244" s="24" t="s">
        <v>1010</v>
      </c>
      <c r="H4244" s="25">
        <f t="shared" si="66"/>
        <v>0.1124</v>
      </c>
    </row>
    <row r="4245" spans="5:8" x14ac:dyDescent="0.25">
      <c r="E4245" s="29"/>
      <c r="F4245" s="23" t="s">
        <v>5244</v>
      </c>
      <c r="G4245" s="24" t="s">
        <v>1010</v>
      </c>
      <c r="H4245" s="25">
        <f t="shared" si="66"/>
        <v>0.1124</v>
      </c>
    </row>
    <row r="4246" spans="5:8" x14ac:dyDescent="0.25">
      <c r="E4246" s="29"/>
      <c r="F4246" s="23" t="s">
        <v>5245</v>
      </c>
      <c r="G4246" s="24" t="s">
        <v>1010</v>
      </c>
      <c r="H4246" s="25">
        <f t="shared" si="66"/>
        <v>0.1124</v>
      </c>
    </row>
    <row r="4247" spans="5:8" x14ac:dyDescent="0.25">
      <c r="E4247" s="29"/>
      <c r="F4247" s="26" t="s">
        <v>5246</v>
      </c>
      <c r="G4247" s="24" t="s">
        <v>1010</v>
      </c>
      <c r="H4247" s="25">
        <f t="shared" si="66"/>
        <v>0.1124</v>
      </c>
    </row>
    <row r="4248" spans="5:8" x14ac:dyDescent="0.25">
      <c r="E4248" s="29"/>
      <c r="F4248" s="23" t="s">
        <v>5247</v>
      </c>
      <c r="G4248" s="24" t="s">
        <v>1010</v>
      </c>
      <c r="H4248" s="25">
        <f t="shared" si="66"/>
        <v>0.1124</v>
      </c>
    </row>
    <row r="4249" spans="5:8" x14ac:dyDescent="0.25">
      <c r="E4249" s="29"/>
      <c r="F4249" s="23" t="s">
        <v>5248</v>
      </c>
      <c r="G4249" s="24" t="s">
        <v>1010</v>
      </c>
      <c r="H4249" s="25">
        <f t="shared" si="66"/>
        <v>0.1124</v>
      </c>
    </row>
    <row r="4250" spans="5:8" x14ac:dyDescent="0.25">
      <c r="E4250" s="29"/>
      <c r="F4250" s="33" t="s">
        <v>5249</v>
      </c>
      <c r="G4250" s="24" t="s">
        <v>1010</v>
      </c>
      <c r="H4250" s="25">
        <f t="shared" si="66"/>
        <v>0.1124</v>
      </c>
    </row>
    <row r="4251" spans="5:8" x14ac:dyDescent="0.25">
      <c r="E4251" s="29"/>
      <c r="F4251" s="23" t="s">
        <v>5250</v>
      </c>
      <c r="G4251" s="24" t="s">
        <v>1010</v>
      </c>
      <c r="H4251" s="25">
        <f t="shared" si="66"/>
        <v>0.1124</v>
      </c>
    </row>
    <row r="4252" spans="5:8" x14ac:dyDescent="0.25">
      <c r="E4252" s="29"/>
      <c r="F4252" s="23" t="s">
        <v>5251</v>
      </c>
      <c r="G4252" s="24" t="s">
        <v>1010</v>
      </c>
      <c r="H4252" s="25">
        <f t="shared" si="66"/>
        <v>0.1124</v>
      </c>
    </row>
    <row r="4253" spans="5:8" x14ac:dyDescent="0.25">
      <c r="E4253" s="29"/>
      <c r="F4253" s="23" t="s">
        <v>5252</v>
      </c>
      <c r="G4253" s="24" t="s">
        <v>1010</v>
      </c>
      <c r="H4253" s="25">
        <f t="shared" si="66"/>
        <v>0.1124</v>
      </c>
    </row>
    <row r="4254" spans="5:8" x14ac:dyDescent="0.25">
      <c r="E4254" s="29"/>
      <c r="F4254" s="23" t="s">
        <v>5253</v>
      </c>
      <c r="G4254" s="24" t="s">
        <v>1010</v>
      </c>
      <c r="H4254" s="25">
        <f t="shared" si="66"/>
        <v>0.1124</v>
      </c>
    </row>
    <row r="4255" spans="5:8" x14ac:dyDescent="0.25">
      <c r="E4255" s="29"/>
      <c r="F4255" s="23" t="s">
        <v>5254</v>
      </c>
      <c r="G4255" s="24" t="s">
        <v>1010</v>
      </c>
      <c r="H4255" s="25">
        <f t="shared" si="66"/>
        <v>0.1124</v>
      </c>
    </row>
    <row r="4256" spans="5:8" x14ac:dyDescent="0.25">
      <c r="E4256" s="29"/>
      <c r="F4256" s="23" t="s">
        <v>5255</v>
      </c>
      <c r="G4256" s="24" t="s">
        <v>1010</v>
      </c>
      <c r="H4256" s="25">
        <f t="shared" si="66"/>
        <v>0.1124</v>
      </c>
    </row>
    <row r="4257" spans="5:8" x14ac:dyDescent="0.25">
      <c r="E4257" s="29"/>
      <c r="F4257" s="23" t="s">
        <v>5256</v>
      </c>
      <c r="G4257" s="24" t="s">
        <v>1010</v>
      </c>
      <c r="H4257" s="25">
        <f t="shared" si="66"/>
        <v>0.1124</v>
      </c>
    </row>
    <row r="4258" spans="5:8" x14ac:dyDescent="0.25">
      <c r="E4258" s="29"/>
      <c r="F4258" s="23" t="s">
        <v>5257</v>
      </c>
      <c r="G4258" s="24" t="s">
        <v>1010</v>
      </c>
      <c r="H4258" s="25">
        <f t="shared" si="66"/>
        <v>0.1124</v>
      </c>
    </row>
    <row r="4259" spans="5:8" x14ac:dyDescent="0.25">
      <c r="E4259" s="29"/>
      <c r="F4259" s="23" t="s">
        <v>5258</v>
      </c>
      <c r="G4259" s="24" t="s">
        <v>1010</v>
      </c>
      <c r="H4259" s="25">
        <f t="shared" si="66"/>
        <v>0.1124</v>
      </c>
    </row>
    <row r="4260" spans="5:8" x14ac:dyDescent="0.25">
      <c r="E4260" s="29"/>
      <c r="F4260" s="23" t="s">
        <v>5259</v>
      </c>
      <c r="G4260" s="24" t="s">
        <v>976</v>
      </c>
      <c r="H4260" s="25">
        <f t="shared" si="66"/>
        <v>8.4599999999999995E-2</v>
      </c>
    </row>
    <row r="4261" spans="5:8" x14ac:dyDescent="0.25">
      <c r="E4261" s="29"/>
      <c r="F4261" s="23" t="s">
        <v>5260</v>
      </c>
      <c r="G4261" s="24" t="s">
        <v>1010</v>
      </c>
      <c r="H4261" s="25">
        <f t="shared" si="66"/>
        <v>0.1124</v>
      </c>
    </row>
    <row r="4262" spans="5:8" x14ac:dyDescent="0.25">
      <c r="E4262" s="29"/>
      <c r="F4262" s="23" t="s">
        <v>5261</v>
      </c>
      <c r="G4262" s="24" t="s">
        <v>1010</v>
      </c>
      <c r="H4262" s="25">
        <f t="shared" si="66"/>
        <v>0.1124</v>
      </c>
    </row>
    <row r="4263" spans="5:8" x14ac:dyDescent="0.25">
      <c r="E4263" s="29"/>
      <c r="F4263" s="23" t="s">
        <v>5262</v>
      </c>
      <c r="G4263" s="24" t="s">
        <v>1010</v>
      </c>
      <c r="H4263" s="25">
        <f t="shared" si="66"/>
        <v>0.1124</v>
      </c>
    </row>
    <row r="4264" spans="5:8" x14ac:dyDescent="0.25">
      <c r="E4264" s="29"/>
      <c r="F4264" s="23" t="s">
        <v>5263</v>
      </c>
      <c r="G4264" s="24" t="s">
        <v>1010</v>
      </c>
      <c r="H4264" s="25">
        <f t="shared" si="66"/>
        <v>0.1124</v>
      </c>
    </row>
    <row r="4265" spans="5:8" x14ac:dyDescent="0.25">
      <c r="E4265" s="29"/>
      <c r="F4265" s="23" t="s">
        <v>5264</v>
      </c>
      <c r="G4265" s="24" t="s">
        <v>1010</v>
      </c>
      <c r="H4265" s="25">
        <f t="shared" si="66"/>
        <v>0.1124</v>
      </c>
    </row>
    <row r="4266" spans="5:8" x14ac:dyDescent="0.25">
      <c r="E4266" s="29"/>
      <c r="F4266" s="23" t="s">
        <v>5265</v>
      </c>
      <c r="G4266" s="24" t="s">
        <v>1010</v>
      </c>
      <c r="H4266" s="25">
        <f t="shared" si="66"/>
        <v>0.1124</v>
      </c>
    </row>
    <row r="4267" spans="5:8" x14ac:dyDescent="0.25">
      <c r="E4267" s="29"/>
      <c r="F4267" s="23" t="s">
        <v>5266</v>
      </c>
      <c r="G4267" s="24" t="s">
        <v>1010</v>
      </c>
      <c r="H4267" s="25">
        <f t="shared" si="66"/>
        <v>0.1124</v>
      </c>
    </row>
    <row r="4268" spans="5:8" x14ac:dyDescent="0.25">
      <c r="E4268" s="29"/>
      <c r="F4268" s="23" t="s">
        <v>5267</v>
      </c>
      <c r="G4268" s="24" t="s">
        <v>1010</v>
      </c>
      <c r="H4268" s="25">
        <f t="shared" si="66"/>
        <v>0.1124</v>
      </c>
    </row>
    <row r="4269" spans="5:8" x14ac:dyDescent="0.25">
      <c r="E4269" s="29"/>
      <c r="F4269" s="23" t="s">
        <v>5268</v>
      </c>
      <c r="G4269" s="24" t="s">
        <v>1010</v>
      </c>
      <c r="H4269" s="25">
        <f t="shared" si="66"/>
        <v>0.1124</v>
      </c>
    </row>
    <row r="4270" spans="5:8" x14ac:dyDescent="0.25">
      <c r="E4270" s="29"/>
      <c r="F4270" s="32" t="s">
        <v>5269</v>
      </c>
      <c r="G4270" s="24" t="s">
        <v>1010</v>
      </c>
      <c r="H4270" s="25">
        <f t="shared" si="66"/>
        <v>0.1124</v>
      </c>
    </row>
    <row r="4271" spans="5:8" x14ac:dyDescent="0.25">
      <c r="E4271" s="29"/>
      <c r="F4271" s="23" t="s">
        <v>5270</v>
      </c>
      <c r="G4271" s="24" t="s">
        <v>1010</v>
      </c>
      <c r="H4271" s="25">
        <f t="shared" si="66"/>
        <v>0.1124</v>
      </c>
    </row>
    <row r="4272" spans="5:8" x14ac:dyDescent="0.25">
      <c r="E4272" s="29"/>
      <c r="F4272" s="23" t="s">
        <v>5271</v>
      </c>
      <c r="G4272" s="24" t="s">
        <v>1010</v>
      </c>
      <c r="H4272" s="25">
        <f t="shared" si="66"/>
        <v>0.1124</v>
      </c>
    </row>
    <row r="4273" spans="5:8" x14ac:dyDescent="0.25">
      <c r="E4273" s="29"/>
      <c r="F4273" s="23" t="s">
        <v>5272</v>
      </c>
      <c r="G4273" s="24" t="s">
        <v>1010</v>
      </c>
      <c r="H4273" s="25">
        <f t="shared" si="66"/>
        <v>0.1124</v>
      </c>
    </row>
    <row r="4274" spans="5:8" x14ac:dyDescent="0.25">
      <c r="E4274" s="29"/>
      <c r="F4274" s="23" t="s">
        <v>5273</v>
      </c>
      <c r="G4274" s="24" t="s">
        <v>1010</v>
      </c>
      <c r="H4274" s="25">
        <f t="shared" si="66"/>
        <v>0.1124</v>
      </c>
    </row>
    <row r="4275" spans="5:8" x14ac:dyDescent="0.25">
      <c r="E4275" s="29"/>
      <c r="F4275" s="23" t="s">
        <v>5274</v>
      </c>
      <c r="G4275" s="24" t="s">
        <v>1010</v>
      </c>
      <c r="H4275" s="25">
        <f t="shared" si="66"/>
        <v>0.1124</v>
      </c>
    </row>
    <row r="4276" spans="5:8" x14ac:dyDescent="0.25">
      <c r="E4276" s="29"/>
      <c r="F4276" s="23" t="s">
        <v>5275</v>
      </c>
      <c r="G4276" s="24" t="s">
        <v>1010</v>
      </c>
      <c r="H4276" s="25">
        <f t="shared" si="66"/>
        <v>0.1124</v>
      </c>
    </row>
    <row r="4277" spans="5:8" x14ac:dyDescent="0.25">
      <c r="E4277" s="29"/>
      <c r="F4277" s="39" t="s">
        <v>5276</v>
      </c>
      <c r="G4277" s="24" t="s">
        <v>1010</v>
      </c>
      <c r="H4277" s="25">
        <f t="shared" si="66"/>
        <v>0.1124</v>
      </c>
    </row>
    <row r="4278" spans="5:8" x14ac:dyDescent="0.25">
      <c r="E4278" s="29"/>
      <c r="F4278" s="23" t="s">
        <v>5277</v>
      </c>
      <c r="G4278" s="24" t="s">
        <v>1010</v>
      </c>
      <c r="H4278" s="25">
        <f t="shared" si="66"/>
        <v>0.1124</v>
      </c>
    </row>
    <row r="4279" spans="5:8" x14ac:dyDescent="0.25">
      <c r="E4279" s="29"/>
      <c r="F4279" s="23" t="s">
        <v>5278</v>
      </c>
      <c r="G4279" s="24" t="s">
        <v>1010</v>
      </c>
      <c r="H4279" s="25">
        <f t="shared" si="66"/>
        <v>0.1124</v>
      </c>
    </row>
    <row r="4280" spans="5:8" x14ac:dyDescent="0.25">
      <c r="E4280" s="29"/>
      <c r="F4280" s="23" t="s">
        <v>5279</v>
      </c>
      <c r="G4280" s="24" t="s">
        <v>1010</v>
      </c>
      <c r="H4280" s="25">
        <f t="shared" si="66"/>
        <v>0.1124</v>
      </c>
    </row>
    <row r="4281" spans="5:8" x14ac:dyDescent="0.25">
      <c r="E4281" s="29"/>
      <c r="F4281" s="23" t="s">
        <v>5280</v>
      </c>
      <c r="G4281" s="24" t="s">
        <v>1010</v>
      </c>
      <c r="H4281" s="25">
        <f t="shared" si="66"/>
        <v>0.1124</v>
      </c>
    </row>
    <row r="4282" spans="5:8" x14ac:dyDescent="0.25">
      <c r="E4282" s="29"/>
      <c r="F4282" s="32" t="s">
        <v>5281</v>
      </c>
      <c r="G4282" s="24" t="s">
        <v>1010</v>
      </c>
      <c r="H4282" s="25">
        <f t="shared" si="66"/>
        <v>0.1124</v>
      </c>
    </row>
    <row r="4283" spans="5:8" x14ac:dyDescent="0.25">
      <c r="E4283" s="29"/>
      <c r="F4283" s="23" t="s">
        <v>5282</v>
      </c>
      <c r="G4283" s="24" t="s">
        <v>1010</v>
      </c>
      <c r="H4283" s="25">
        <f t="shared" si="66"/>
        <v>0.1124</v>
      </c>
    </row>
    <row r="4284" spans="5:8" x14ac:dyDescent="0.25">
      <c r="E4284" s="29"/>
      <c r="F4284" s="23" t="s">
        <v>5283</v>
      </c>
      <c r="G4284" s="24" t="s">
        <v>1366</v>
      </c>
      <c r="H4284" s="25">
        <f t="shared" si="66"/>
        <v>1</v>
      </c>
    </row>
    <row r="4285" spans="5:8" x14ac:dyDescent="0.25">
      <c r="E4285" s="29"/>
      <c r="F4285" s="23" t="s">
        <v>5284</v>
      </c>
      <c r="G4285" s="24" t="s">
        <v>1366</v>
      </c>
      <c r="H4285" s="25">
        <f t="shared" si="66"/>
        <v>1</v>
      </c>
    </row>
    <row r="4286" spans="5:8" x14ac:dyDescent="0.25">
      <c r="E4286" s="29"/>
      <c r="F4286" s="23" t="s">
        <v>5285</v>
      </c>
      <c r="G4286" s="24" t="s">
        <v>1366</v>
      </c>
      <c r="H4286" s="25">
        <f t="shared" si="66"/>
        <v>1</v>
      </c>
    </row>
    <row r="4287" spans="5:8" x14ac:dyDescent="0.25">
      <c r="E4287" s="29"/>
      <c r="F4287" s="26" t="s">
        <v>5286</v>
      </c>
      <c r="G4287" s="24" t="s">
        <v>1366</v>
      </c>
      <c r="H4287" s="25">
        <f t="shared" si="66"/>
        <v>1</v>
      </c>
    </row>
    <row r="4288" spans="5:8" x14ac:dyDescent="0.25">
      <c r="E4288" s="29"/>
      <c r="F4288" s="23" t="s">
        <v>5287</v>
      </c>
      <c r="G4288" s="24" t="s">
        <v>1366</v>
      </c>
      <c r="H4288" s="25">
        <f t="shared" si="66"/>
        <v>1</v>
      </c>
    </row>
    <row r="4289" spans="5:8" x14ac:dyDescent="0.25">
      <c r="E4289" s="29"/>
      <c r="F4289" s="23" t="s">
        <v>5288</v>
      </c>
      <c r="G4289" s="24" t="s">
        <v>1366</v>
      </c>
      <c r="H4289" s="25">
        <f t="shared" si="66"/>
        <v>1</v>
      </c>
    </row>
    <row r="4290" spans="5:8" x14ac:dyDescent="0.25">
      <c r="E4290" s="29"/>
      <c r="F4290" s="23" t="s">
        <v>5289</v>
      </c>
      <c r="G4290" s="24" t="s">
        <v>2724</v>
      </c>
      <c r="H4290" s="25">
        <f t="shared" si="66"/>
        <v>1</v>
      </c>
    </row>
    <row r="4291" spans="5:8" x14ac:dyDescent="0.25">
      <c r="E4291" s="29"/>
      <c r="F4291" s="23" t="s">
        <v>5290</v>
      </c>
      <c r="G4291" s="24" t="s">
        <v>2724</v>
      </c>
      <c r="H4291" s="25">
        <f t="shared" si="66"/>
        <v>1</v>
      </c>
    </row>
    <row r="4292" spans="5:8" x14ac:dyDescent="0.25">
      <c r="E4292" s="29"/>
      <c r="F4292" s="23" t="s">
        <v>5291</v>
      </c>
      <c r="G4292" s="24" t="s">
        <v>1366</v>
      </c>
      <c r="H4292" s="25">
        <f t="shared" si="66"/>
        <v>1</v>
      </c>
    </row>
    <row r="4293" spans="5:8" x14ac:dyDescent="0.25">
      <c r="E4293" s="29"/>
      <c r="F4293" s="23" t="s">
        <v>5292</v>
      </c>
      <c r="G4293" s="24" t="s">
        <v>1366</v>
      </c>
      <c r="H4293" s="25">
        <f t="shared" ref="H4293:H4356" si="67">VLOOKUP(G4293,$A$4:$B$28,2,FALSE)</f>
        <v>1</v>
      </c>
    </row>
    <row r="4294" spans="5:8" x14ac:dyDescent="0.25">
      <c r="E4294" s="29"/>
      <c r="F4294" s="23" t="s">
        <v>5293</v>
      </c>
      <c r="G4294" s="24" t="s">
        <v>1366</v>
      </c>
      <c r="H4294" s="25">
        <f t="shared" si="67"/>
        <v>1</v>
      </c>
    </row>
    <row r="4295" spans="5:8" x14ac:dyDescent="0.25">
      <c r="E4295" s="29"/>
      <c r="F4295" s="23" t="s">
        <v>5294</v>
      </c>
      <c r="G4295" s="24" t="s">
        <v>1366</v>
      </c>
      <c r="H4295" s="25">
        <f t="shared" si="67"/>
        <v>1</v>
      </c>
    </row>
    <row r="4296" spans="5:8" x14ac:dyDescent="0.25">
      <c r="E4296" s="29"/>
      <c r="F4296" s="23" t="s">
        <v>5295</v>
      </c>
      <c r="G4296" s="24" t="s">
        <v>1010</v>
      </c>
      <c r="H4296" s="25">
        <f t="shared" si="67"/>
        <v>0.1124</v>
      </c>
    </row>
    <row r="4297" spans="5:8" x14ac:dyDescent="0.25">
      <c r="E4297" s="29"/>
      <c r="F4297" s="23" t="s">
        <v>5296</v>
      </c>
      <c r="G4297" s="24" t="s">
        <v>1010</v>
      </c>
      <c r="H4297" s="25">
        <f t="shared" si="67"/>
        <v>0.1124</v>
      </c>
    </row>
    <row r="4298" spans="5:8" x14ac:dyDescent="0.25">
      <c r="E4298" s="29"/>
      <c r="F4298" s="23" t="s">
        <v>5297</v>
      </c>
      <c r="G4298" s="24" t="s">
        <v>1010</v>
      </c>
      <c r="H4298" s="25">
        <f t="shared" si="67"/>
        <v>0.1124</v>
      </c>
    </row>
    <row r="4299" spans="5:8" x14ac:dyDescent="0.25">
      <c r="E4299" s="29"/>
      <c r="F4299" s="23" t="s">
        <v>5298</v>
      </c>
      <c r="G4299" s="24" t="s">
        <v>1010</v>
      </c>
      <c r="H4299" s="25">
        <f t="shared" si="67"/>
        <v>0.1124</v>
      </c>
    </row>
    <row r="4300" spans="5:8" x14ac:dyDescent="0.25">
      <c r="E4300" s="29"/>
      <c r="F4300" s="23" t="s">
        <v>5299</v>
      </c>
      <c r="G4300" s="24" t="s">
        <v>1010</v>
      </c>
      <c r="H4300" s="25">
        <f t="shared" si="67"/>
        <v>0.1124</v>
      </c>
    </row>
    <row r="4301" spans="5:8" x14ac:dyDescent="0.25">
      <c r="E4301" s="29"/>
      <c r="F4301" s="23" t="s">
        <v>5300</v>
      </c>
      <c r="G4301" s="24" t="s">
        <v>978</v>
      </c>
      <c r="H4301" s="25">
        <f t="shared" si="67"/>
        <v>8.4599999999999995E-2</v>
      </c>
    </row>
    <row r="4302" spans="5:8" x14ac:dyDescent="0.25">
      <c r="E4302" s="29"/>
      <c r="F4302" s="23" t="s">
        <v>5301</v>
      </c>
      <c r="G4302" s="24" t="s">
        <v>1010</v>
      </c>
      <c r="H4302" s="25">
        <f t="shared" si="67"/>
        <v>0.1124</v>
      </c>
    </row>
    <row r="4303" spans="5:8" x14ac:dyDescent="0.25">
      <c r="E4303" s="29"/>
      <c r="F4303" s="23" t="s">
        <v>5302</v>
      </c>
      <c r="G4303" s="24" t="s">
        <v>1010</v>
      </c>
      <c r="H4303" s="25">
        <f t="shared" si="67"/>
        <v>0.1124</v>
      </c>
    </row>
    <row r="4304" spans="5:8" x14ac:dyDescent="0.25">
      <c r="E4304" s="29"/>
      <c r="F4304" s="23" t="s">
        <v>5303</v>
      </c>
      <c r="G4304" s="24" t="s">
        <v>1010</v>
      </c>
      <c r="H4304" s="25">
        <f t="shared" si="67"/>
        <v>0.1124</v>
      </c>
    </row>
    <row r="4305" spans="5:8" x14ac:dyDescent="0.25">
      <c r="E4305" s="29"/>
      <c r="F4305" s="23" t="s">
        <v>5304</v>
      </c>
      <c r="G4305" s="24" t="s">
        <v>1010</v>
      </c>
      <c r="H4305" s="25">
        <f t="shared" si="67"/>
        <v>0.1124</v>
      </c>
    </row>
    <row r="4306" spans="5:8" x14ac:dyDescent="0.25">
      <c r="E4306" s="29"/>
      <c r="F4306" s="23" t="s">
        <v>5305</v>
      </c>
      <c r="G4306" s="24" t="s">
        <v>1010</v>
      </c>
      <c r="H4306" s="25">
        <f t="shared" si="67"/>
        <v>0.1124</v>
      </c>
    </row>
    <row r="4307" spans="5:8" x14ac:dyDescent="0.25">
      <c r="E4307" s="29"/>
      <c r="F4307" s="23" t="s">
        <v>5306</v>
      </c>
      <c r="G4307" s="24" t="s">
        <v>1010</v>
      </c>
      <c r="H4307" s="25">
        <f t="shared" si="67"/>
        <v>0.1124</v>
      </c>
    </row>
    <row r="4308" spans="5:8" x14ac:dyDescent="0.25">
      <c r="E4308" s="29"/>
      <c r="F4308" s="26" t="s">
        <v>5307</v>
      </c>
      <c r="G4308" s="24" t="s">
        <v>1010</v>
      </c>
      <c r="H4308" s="25">
        <f t="shared" si="67"/>
        <v>0.1124</v>
      </c>
    </row>
    <row r="4309" spans="5:8" x14ac:dyDescent="0.25">
      <c r="E4309" s="29"/>
      <c r="F4309" s="26" t="s">
        <v>5308</v>
      </c>
      <c r="G4309" s="24" t="s">
        <v>1087</v>
      </c>
      <c r="H4309" s="25">
        <f t="shared" si="67"/>
        <v>0.10765</v>
      </c>
    </row>
    <row r="4310" spans="5:8" x14ac:dyDescent="0.25">
      <c r="E4310" s="29"/>
      <c r="F4310" s="23" t="s">
        <v>5309</v>
      </c>
      <c r="G4310" s="24" t="s">
        <v>1010</v>
      </c>
      <c r="H4310" s="25">
        <f t="shared" si="67"/>
        <v>0.1124</v>
      </c>
    </row>
    <row r="4311" spans="5:8" x14ac:dyDescent="0.25">
      <c r="E4311" s="29"/>
      <c r="F4311" s="35" t="s">
        <v>5310</v>
      </c>
      <c r="G4311" s="24" t="s">
        <v>1010</v>
      </c>
      <c r="H4311" s="25">
        <f t="shared" si="67"/>
        <v>0.1124</v>
      </c>
    </row>
    <row r="4312" spans="5:8" x14ac:dyDescent="0.25">
      <c r="E4312" s="29"/>
      <c r="F4312" s="23" t="s">
        <v>5311</v>
      </c>
      <c r="G4312" s="24" t="s">
        <v>1010</v>
      </c>
      <c r="H4312" s="25">
        <f t="shared" si="67"/>
        <v>0.1124</v>
      </c>
    </row>
    <row r="4313" spans="5:8" x14ac:dyDescent="0.25">
      <c r="E4313" s="29"/>
      <c r="F4313" s="23" t="s">
        <v>5312</v>
      </c>
      <c r="G4313" s="24" t="s">
        <v>1010</v>
      </c>
      <c r="H4313" s="25">
        <f t="shared" si="67"/>
        <v>0.1124</v>
      </c>
    </row>
    <row r="4314" spans="5:8" x14ac:dyDescent="0.25">
      <c r="E4314" s="29"/>
      <c r="F4314" s="23" t="s">
        <v>5313</v>
      </c>
      <c r="G4314" s="24" t="s">
        <v>1087</v>
      </c>
      <c r="H4314" s="25">
        <f t="shared" si="67"/>
        <v>0.10765</v>
      </c>
    </row>
    <row r="4315" spans="5:8" x14ac:dyDescent="0.25">
      <c r="E4315" s="29"/>
      <c r="F4315" s="26" t="s">
        <v>5314</v>
      </c>
      <c r="G4315" s="24" t="s">
        <v>1010</v>
      </c>
      <c r="H4315" s="25">
        <f t="shared" si="67"/>
        <v>0.1124</v>
      </c>
    </row>
    <row r="4316" spans="5:8" x14ac:dyDescent="0.25">
      <c r="E4316" s="29"/>
      <c r="F4316" s="23" t="s">
        <v>5315</v>
      </c>
      <c r="G4316" s="24" t="s">
        <v>1087</v>
      </c>
      <c r="H4316" s="25">
        <f t="shared" si="67"/>
        <v>0.10765</v>
      </c>
    </row>
    <row r="4317" spans="5:8" x14ac:dyDescent="0.25">
      <c r="E4317" s="29"/>
      <c r="F4317" s="23" t="s">
        <v>5316</v>
      </c>
      <c r="G4317" s="24" t="s">
        <v>1010</v>
      </c>
      <c r="H4317" s="25">
        <f t="shared" si="67"/>
        <v>0.1124</v>
      </c>
    </row>
    <row r="4318" spans="5:8" x14ac:dyDescent="0.25">
      <c r="E4318" s="29"/>
      <c r="F4318" s="43" t="s">
        <v>5317</v>
      </c>
      <c r="G4318" s="24" t="s">
        <v>1010</v>
      </c>
      <c r="H4318" s="25">
        <f t="shared" si="67"/>
        <v>0.1124</v>
      </c>
    </row>
    <row r="4319" spans="5:8" x14ac:dyDescent="0.25">
      <c r="E4319" s="29"/>
      <c r="F4319" s="27" t="s">
        <v>5318</v>
      </c>
      <c r="G4319" s="24" t="s">
        <v>1010</v>
      </c>
      <c r="H4319" s="25">
        <f t="shared" si="67"/>
        <v>0.1124</v>
      </c>
    </row>
    <row r="4320" spans="5:8" x14ac:dyDescent="0.25">
      <c r="E4320" s="29"/>
      <c r="F4320" s="26" t="s">
        <v>5319</v>
      </c>
      <c r="G4320" s="24" t="s">
        <v>5320</v>
      </c>
      <c r="H4320" s="25">
        <f t="shared" si="67"/>
        <v>0.12766</v>
      </c>
    </row>
    <row r="4321" spans="5:8" x14ac:dyDescent="0.25">
      <c r="E4321" s="29"/>
      <c r="F4321" s="23" t="s">
        <v>5321</v>
      </c>
      <c r="G4321" s="24" t="s">
        <v>1010</v>
      </c>
      <c r="H4321" s="25">
        <f t="shared" si="67"/>
        <v>0.1124</v>
      </c>
    </row>
    <row r="4322" spans="5:8" x14ac:dyDescent="0.25">
      <c r="E4322" s="29"/>
      <c r="F4322" s="23" t="s">
        <v>5322</v>
      </c>
      <c r="G4322" s="24" t="s">
        <v>1010</v>
      </c>
      <c r="H4322" s="25">
        <f t="shared" si="67"/>
        <v>0.1124</v>
      </c>
    </row>
    <row r="4323" spans="5:8" x14ac:dyDescent="0.25">
      <c r="E4323" s="29"/>
      <c r="F4323" s="26" t="s">
        <v>5323</v>
      </c>
      <c r="G4323" s="24" t="s">
        <v>1010</v>
      </c>
      <c r="H4323" s="25">
        <f t="shared" si="67"/>
        <v>0.1124</v>
      </c>
    </row>
    <row r="4324" spans="5:8" x14ac:dyDescent="0.25">
      <c r="E4324" s="29"/>
      <c r="F4324" s="23" t="s">
        <v>5324</v>
      </c>
      <c r="G4324" s="24" t="s">
        <v>1010</v>
      </c>
      <c r="H4324" s="25">
        <f t="shared" si="67"/>
        <v>0.1124</v>
      </c>
    </row>
    <row r="4325" spans="5:8" x14ac:dyDescent="0.25">
      <c r="E4325" s="29"/>
      <c r="F4325" s="23" t="s">
        <v>5325</v>
      </c>
      <c r="G4325" s="24" t="s">
        <v>1010</v>
      </c>
      <c r="H4325" s="25">
        <f t="shared" si="67"/>
        <v>0.1124</v>
      </c>
    </row>
    <row r="4326" spans="5:8" x14ac:dyDescent="0.25">
      <c r="E4326" s="29"/>
      <c r="F4326" s="23" t="s">
        <v>5326</v>
      </c>
      <c r="G4326" s="24" t="s">
        <v>1010</v>
      </c>
      <c r="H4326" s="25">
        <f t="shared" si="67"/>
        <v>0.1124</v>
      </c>
    </row>
    <row r="4327" spans="5:8" x14ac:dyDescent="0.25">
      <c r="E4327" s="29"/>
      <c r="F4327" s="23" t="s">
        <v>5327</v>
      </c>
      <c r="G4327" s="24" t="s">
        <v>1010</v>
      </c>
      <c r="H4327" s="25">
        <f t="shared" si="67"/>
        <v>0.1124</v>
      </c>
    </row>
    <row r="4328" spans="5:8" x14ac:dyDescent="0.25">
      <c r="E4328" s="45"/>
      <c r="F4328" s="23" t="s">
        <v>5328</v>
      </c>
      <c r="G4328" s="24" t="s">
        <v>1010</v>
      </c>
      <c r="H4328" s="25">
        <f t="shared" si="67"/>
        <v>0.1124</v>
      </c>
    </row>
    <row r="4329" spans="5:8" x14ac:dyDescent="0.25">
      <c r="E4329" s="45"/>
      <c r="F4329" s="23" t="s">
        <v>5329</v>
      </c>
      <c r="G4329" s="24" t="s">
        <v>1010</v>
      </c>
      <c r="H4329" s="25">
        <f t="shared" si="67"/>
        <v>0.1124</v>
      </c>
    </row>
    <row r="4330" spans="5:8" x14ac:dyDescent="0.25">
      <c r="E4330" s="45"/>
      <c r="F4330" s="23" t="s">
        <v>5330</v>
      </c>
      <c r="G4330" s="24" t="s">
        <v>1014</v>
      </c>
      <c r="H4330" s="25">
        <f t="shared" si="67"/>
        <v>0</v>
      </c>
    </row>
    <row r="4331" spans="5:8" x14ac:dyDescent="0.25">
      <c r="F4331" s="23" t="s">
        <v>5331</v>
      </c>
      <c r="G4331" s="24" t="s">
        <v>1010</v>
      </c>
      <c r="H4331" s="25">
        <f t="shared" si="67"/>
        <v>0.1124</v>
      </c>
    </row>
    <row r="4332" spans="5:8" x14ac:dyDescent="0.25">
      <c r="F4332" s="23" t="s">
        <v>5332</v>
      </c>
      <c r="G4332" s="24" t="s">
        <v>1010</v>
      </c>
      <c r="H4332" s="25">
        <f t="shared" si="67"/>
        <v>0.1124</v>
      </c>
    </row>
    <row r="4333" spans="5:8" x14ac:dyDescent="0.25">
      <c r="F4333" s="23" t="s">
        <v>5333</v>
      </c>
      <c r="G4333" s="49" t="s">
        <v>1611</v>
      </c>
      <c r="H4333" s="25">
        <f t="shared" si="67"/>
        <v>0</v>
      </c>
    </row>
    <row r="4334" spans="5:8" x14ac:dyDescent="0.25">
      <c r="F4334" s="23" t="s">
        <v>5334</v>
      </c>
      <c r="G4334" s="24" t="s">
        <v>1039</v>
      </c>
      <c r="H4334" s="25">
        <f t="shared" si="67"/>
        <v>0.1053</v>
      </c>
    </row>
    <row r="4335" spans="5:8" x14ac:dyDescent="0.25">
      <c r="F4335" s="23" t="s">
        <v>5335</v>
      </c>
      <c r="G4335" s="24" t="s">
        <v>1014</v>
      </c>
      <c r="H4335" s="25">
        <f t="shared" si="67"/>
        <v>0</v>
      </c>
    </row>
    <row r="4336" spans="5:8" x14ac:dyDescent="0.25">
      <c r="F4336" s="38" t="s">
        <v>5336</v>
      </c>
      <c r="G4336" s="24" t="s">
        <v>1014</v>
      </c>
      <c r="H4336" s="25">
        <f t="shared" si="67"/>
        <v>0</v>
      </c>
    </row>
    <row r="4337" spans="6:8" x14ac:dyDescent="0.25">
      <c r="F4337" s="23" t="s">
        <v>5337</v>
      </c>
      <c r="G4337" s="24" t="s">
        <v>1039</v>
      </c>
      <c r="H4337" s="25">
        <f t="shared" si="67"/>
        <v>0.1053</v>
      </c>
    </row>
    <row r="4338" spans="6:8" x14ac:dyDescent="0.25">
      <c r="F4338" s="27" t="s">
        <v>5338</v>
      </c>
      <c r="G4338" s="24" t="s">
        <v>1010</v>
      </c>
      <c r="H4338" s="25">
        <f t="shared" si="67"/>
        <v>0.1124</v>
      </c>
    </row>
    <row r="4339" spans="6:8" x14ac:dyDescent="0.25">
      <c r="F4339" s="35" t="s">
        <v>5339</v>
      </c>
      <c r="G4339" s="24" t="s">
        <v>1010</v>
      </c>
      <c r="H4339" s="25">
        <f t="shared" si="67"/>
        <v>0.1124</v>
      </c>
    </row>
    <row r="4340" spans="6:8" x14ac:dyDescent="0.25">
      <c r="F4340" s="38" t="s">
        <v>5340</v>
      </c>
      <c r="G4340" s="24" t="s">
        <v>1010</v>
      </c>
      <c r="H4340" s="25">
        <f t="shared" si="67"/>
        <v>0.1124</v>
      </c>
    </row>
    <row r="4341" spans="6:8" x14ac:dyDescent="0.25">
      <c r="F4341" s="27" t="s">
        <v>5341</v>
      </c>
      <c r="G4341" s="24" t="s">
        <v>1010</v>
      </c>
      <c r="H4341" s="25">
        <f t="shared" si="67"/>
        <v>0.1124</v>
      </c>
    </row>
    <row r="4342" spans="6:8" x14ac:dyDescent="0.25">
      <c r="F4342" s="23" t="s">
        <v>5342</v>
      </c>
      <c r="G4342" s="24" t="s">
        <v>1010</v>
      </c>
      <c r="H4342" s="25">
        <f t="shared" si="67"/>
        <v>0.1124</v>
      </c>
    </row>
    <row r="4343" spans="6:8" x14ac:dyDescent="0.25">
      <c r="F4343" s="23" t="s">
        <v>5343</v>
      </c>
      <c r="G4343" s="24" t="s">
        <v>1014</v>
      </c>
      <c r="H4343" s="25">
        <f t="shared" si="67"/>
        <v>0</v>
      </c>
    </row>
    <row r="4344" spans="6:8" x14ac:dyDescent="0.25">
      <c r="F4344" s="35" t="s">
        <v>5344</v>
      </c>
      <c r="G4344" s="24" t="s">
        <v>1010</v>
      </c>
      <c r="H4344" s="25">
        <f t="shared" si="67"/>
        <v>0.1124</v>
      </c>
    </row>
    <row r="4345" spans="6:8" x14ac:dyDescent="0.25">
      <c r="F4345" s="48" t="s">
        <v>5345</v>
      </c>
      <c r="G4345" s="24" t="s">
        <v>1010</v>
      </c>
      <c r="H4345" s="25">
        <f t="shared" si="67"/>
        <v>0.1124</v>
      </c>
    </row>
    <row r="4346" spans="6:8" x14ac:dyDescent="0.25">
      <c r="F4346" s="26" t="s">
        <v>5346</v>
      </c>
      <c r="G4346" s="24" t="s">
        <v>1010</v>
      </c>
      <c r="H4346" s="25">
        <f t="shared" si="67"/>
        <v>0.1124</v>
      </c>
    </row>
    <row r="4347" spans="6:8" x14ac:dyDescent="0.25">
      <c r="F4347" s="23" t="s">
        <v>5347</v>
      </c>
      <c r="G4347" s="24" t="s">
        <v>1010</v>
      </c>
      <c r="H4347" s="25">
        <f t="shared" si="67"/>
        <v>0.1124</v>
      </c>
    </row>
    <row r="4348" spans="6:8" x14ac:dyDescent="0.25">
      <c r="F4348" s="23" t="s">
        <v>5348</v>
      </c>
      <c r="G4348" s="24" t="s">
        <v>1039</v>
      </c>
      <c r="H4348" s="25">
        <f t="shared" si="67"/>
        <v>0.1053</v>
      </c>
    </row>
    <row r="4349" spans="6:8" x14ac:dyDescent="0.25">
      <c r="F4349" s="23" t="s">
        <v>5349</v>
      </c>
      <c r="G4349" s="24" t="s">
        <v>1039</v>
      </c>
      <c r="H4349" s="25">
        <f t="shared" si="67"/>
        <v>0.1053</v>
      </c>
    </row>
    <row r="4350" spans="6:8" x14ac:dyDescent="0.25">
      <c r="F4350" s="23" t="s">
        <v>5350</v>
      </c>
      <c r="G4350" s="24" t="s">
        <v>1010</v>
      </c>
      <c r="H4350" s="25">
        <f t="shared" si="67"/>
        <v>0.1124</v>
      </c>
    </row>
    <row r="4351" spans="6:8" x14ac:dyDescent="0.25">
      <c r="F4351" s="23" t="s">
        <v>5351</v>
      </c>
      <c r="G4351" s="24" t="s">
        <v>1010</v>
      </c>
      <c r="H4351" s="25">
        <f t="shared" si="67"/>
        <v>0.1124</v>
      </c>
    </row>
    <row r="4352" spans="6:8" x14ac:dyDescent="0.25">
      <c r="F4352" s="47" t="s">
        <v>5352</v>
      </c>
      <c r="G4352" s="24" t="s">
        <v>1014</v>
      </c>
      <c r="H4352" s="25">
        <f t="shared" si="67"/>
        <v>0</v>
      </c>
    </row>
    <row r="4353" spans="6:8" x14ac:dyDescent="0.25">
      <c r="F4353" s="23" t="s">
        <v>5353</v>
      </c>
      <c r="G4353" s="24" t="s">
        <v>1014</v>
      </c>
      <c r="H4353" s="25">
        <f t="shared" si="67"/>
        <v>0</v>
      </c>
    </row>
    <row r="4354" spans="6:8" x14ac:dyDescent="0.25">
      <c r="F4354" s="26" t="s">
        <v>5354</v>
      </c>
      <c r="G4354" s="24" t="s">
        <v>1014</v>
      </c>
      <c r="H4354" s="25">
        <f t="shared" si="67"/>
        <v>0</v>
      </c>
    </row>
    <row r="4355" spans="6:8" x14ac:dyDescent="0.25">
      <c r="F4355" s="27" t="s">
        <v>5355</v>
      </c>
      <c r="G4355" s="24" t="s">
        <v>1611</v>
      </c>
      <c r="H4355" s="25">
        <f t="shared" si="67"/>
        <v>0</v>
      </c>
    </row>
    <row r="4356" spans="6:8" x14ac:dyDescent="0.25">
      <c r="F4356" s="42" t="s">
        <v>5356</v>
      </c>
      <c r="G4356" s="24" t="s">
        <v>1014</v>
      </c>
      <c r="H4356" s="25">
        <f t="shared" si="67"/>
        <v>0</v>
      </c>
    </row>
    <row r="4357" spans="6:8" x14ac:dyDescent="0.25">
      <c r="F4357" s="27" t="s">
        <v>5357</v>
      </c>
      <c r="G4357" s="24" t="s">
        <v>1014</v>
      </c>
      <c r="H4357" s="25">
        <f t="shared" ref="H4357:H4420" si="68">VLOOKUP(G4357,$A$4:$B$28,2,FALSE)</f>
        <v>0</v>
      </c>
    </row>
    <row r="4358" spans="6:8" x14ac:dyDescent="0.25">
      <c r="F4358" s="23" t="s">
        <v>5358</v>
      </c>
      <c r="G4358" s="24" t="s">
        <v>1014</v>
      </c>
      <c r="H4358" s="25">
        <f t="shared" si="68"/>
        <v>0</v>
      </c>
    </row>
    <row r="4359" spans="6:8" x14ac:dyDescent="0.25">
      <c r="F4359" s="23" t="s">
        <v>5359</v>
      </c>
      <c r="G4359" s="24" t="s">
        <v>1014</v>
      </c>
      <c r="H4359" s="25">
        <f t="shared" si="68"/>
        <v>0</v>
      </c>
    </row>
    <row r="4360" spans="6:8" x14ac:dyDescent="0.25">
      <c r="F4360" s="26" t="s">
        <v>5360</v>
      </c>
      <c r="G4360" s="24" t="s">
        <v>1014</v>
      </c>
      <c r="H4360" s="25">
        <f t="shared" si="68"/>
        <v>0</v>
      </c>
    </row>
    <row r="4361" spans="6:8" x14ac:dyDescent="0.25">
      <c r="F4361" s="23" t="s">
        <v>5361</v>
      </c>
      <c r="G4361" s="24" t="s">
        <v>1611</v>
      </c>
      <c r="H4361" s="25">
        <f t="shared" si="68"/>
        <v>0</v>
      </c>
    </row>
    <row r="4362" spans="6:8" x14ac:dyDescent="0.25">
      <c r="F4362" s="23" t="s">
        <v>5362</v>
      </c>
      <c r="G4362" s="24" t="s">
        <v>1014</v>
      </c>
      <c r="H4362" s="25">
        <f t="shared" si="68"/>
        <v>0</v>
      </c>
    </row>
    <row r="4363" spans="6:8" x14ac:dyDescent="0.25">
      <c r="F4363" s="23" t="s">
        <v>5363</v>
      </c>
      <c r="G4363" s="24" t="s">
        <v>1611</v>
      </c>
      <c r="H4363" s="25">
        <f t="shared" si="68"/>
        <v>0</v>
      </c>
    </row>
    <row r="4364" spans="6:8" x14ac:dyDescent="0.25">
      <c r="F4364" s="23" t="s">
        <v>5364</v>
      </c>
      <c r="G4364" s="24" t="s">
        <v>1014</v>
      </c>
      <c r="H4364" s="25">
        <f t="shared" si="68"/>
        <v>0</v>
      </c>
    </row>
    <row r="4365" spans="6:8" x14ac:dyDescent="0.25">
      <c r="F4365" s="32" t="s">
        <v>5365</v>
      </c>
      <c r="G4365" s="24" t="s">
        <v>1014</v>
      </c>
      <c r="H4365" s="25">
        <f t="shared" si="68"/>
        <v>0</v>
      </c>
    </row>
    <row r="4366" spans="6:8" x14ac:dyDescent="0.25">
      <c r="F4366" s="23" t="s">
        <v>5366</v>
      </c>
      <c r="G4366" s="24" t="s">
        <v>1014</v>
      </c>
      <c r="H4366" s="25">
        <f t="shared" si="68"/>
        <v>0</v>
      </c>
    </row>
    <row r="4367" spans="6:8" x14ac:dyDescent="0.25">
      <c r="F4367" s="38" t="s">
        <v>5367</v>
      </c>
      <c r="G4367" s="24" t="s">
        <v>1014</v>
      </c>
      <c r="H4367" s="25">
        <f t="shared" si="68"/>
        <v>0</v>
      </c>
    </row>
    <row r="4368" spans="6:8" x14ac:dyDescent="0.25">
      <c r="F4368" s="27" t="s">
        <v>5368</v>
      </c>
      <c r="G4368" s="24" t="s">
        <v>1014</v>
      </c>
      <c r="H4368" s="25">
        <f t="shared" si="68"/>
        <v>0</v>
      </c>
    </row>
    <row r="4369" spans="6:8" x14ac:dyDescent="0.25">
      <c r="F4369" s="23" t="s">
        <v>5369</v>
      </c>
      <c r="G4369" s="24" t="s">
        <v>1014</v>
      </c>
      <c r="H4369" s="25">
        <f t="shared" si="68"/>
        <v>0</v>
      </c>
    </row>
    <row r="4370" spans="6:8" x14ac:dyDescent="0.25">
      <c r="F4370" s="43" t="s">
        <v>5370</v>
      </c>
      <c r="G4370" s="24" t="s">
        <v>1014</v>
      </c>
      <c r="H4370" s="25">
        <f t="shared" si="68"/>
        <v>0</v>
      </c>
    </row>
    <row r="4371" spans="6:8" x14ac:dyDescent="0.25">
      <c r="F4371" s="23" t="s">
        <v>5371</v>
      </c>
      <c r="G4371" s="24" t="s">
        <v>1014</v>
      </c>
      <c r="H4371" s="25">
        <f t="shared" si="68"/>
        <v>0</v>
      </c>
    </row>
    <row r="4372" spans="6:8" x14ac:dyDescent="0.25">
      <c r="F4372" s="23" t="s">
        <v>5372</v>
      </c>
      <c r="G4372" s="24" t="s">
        <v>1014</v>
      </c>
      <c r="H4372" s="25">
        <f t="shared" si="68"/>
        <v>0</v>
      </c>
    </row>
    <row r="4373" spans="6:8" x14ac:dyDescent="0.25">
      <c r="F4373" s="23" t="s">
        <v>5373</v>
      </c>
      <c r="G4373" s="24" t="s">
        <v>1014</v>
      </c>
      <c r="H4373" s="25">
        <f t="shared" si="68"/>
        <v>0</v>
      </c>
    </row>
    <row r="4374" spans="6:8" x14ac:dyDescent="0.25">
      <c r="F4374" s="23" t="s">
        <v>5374</v>
      </c>
      <c r="G4374" s="24" t="s">
        <v>1010</v>
      </c>
      <c r="H4374" s="25">
        <f t="shared" si="68"/>
        <v>0.1124</v>
      </c>
    </row>
    <row r="4375" spans="6:8" x14ac:dyDescent="0.25">
      <c r="F4375" s="23" t="s">
        <v>5375</v>
      </c>
      <c r="G4375" s="24" t="s">
        <v>1010</v>
      </c>
      <c r="H4375" s="25">
        <f t="shared" si="68"/>
        <v>0.1124</v>
      </c>
    </row>
    <row r="4376" spans="6:8" x14ac:dyDescent="0.25">
      <c r="F4376" s="23" t="s">
        <v>5376</v>
      </c>
      <c r="G4376" s="24" t="s">
        <v>1010</v>
      </c>
      <c r="H4376" s="25">
        <f t="shared" si="68"/>
        <v>0.1124</v>
      </c>
    </row>
    <row r="4377" spans="6:8" x14ac:dyDescent="0.25">
      <c r="F4377" s="23" t="s">
        <v>5377</v>
      </c>
      <c r="G4377" s="24" t="s">
        <v>1010</v>
      </c>
      <c r="H4377" s="25">
        <f t="shared" si="68"/>
        <v>0.1124</v>
      </c>
    </row>
    <row r="4378" spans="6:8" x14ac:dyDescent="0.25">
      <c r="F4378" s="23" t="s">
        <v>5378</v>
      </c>
      <c r="G4378" s="24" t="s">
        <v>1010</v>
      </c>
      <c r="H4378" s="25">
        <f t="shared" si="68"/>
        <v>0.1124</v>
      </c>
    </row>
    <row r="4379" spans="6:8" x14ac:dyDescent="0.25">
      <c r="F4379" s="23" t="s">
        <v>5379</v>
      </c>
      <c r="G4379" s="24" t="s">
        <v>2724</v>
      </c>
      <c r="H4379" s="25">
        <f t="shared" si="68"/>
        <v>1</v>
      </c>
    </row>
    <row r="4380" spans="6:8" x14ac:dyDescent="0.25">
      <c r="F4380" s="23" t="s">
        <v>5380</v>
      </c>
      <c r="G4380" s="24" t="s">
        <v>1366</v>
      </c>
      <c r="H4380" s="25">
        <f t="shared" si="68"/>
        <v>1</v>
      </c>
    </row>
    <row r="4381" spans="6:8" x14ac:dyDescent="0.25">
      <c r="F4381" s="23" t="s">
        <v>5381</v>
      </c>
      <c r="G4381" s="24" t="s">
        <v>1366</v>
      </c>
      <c r="H4381" s="25">
        <f t="shared" si="68"/>
        <v>1</v>
      </c>
    </row>
    <row r="4382" spans="6:8" x14ac:dyDescent="0.25">
      <c r="F4382" s="23" t="s">
        <v>5382</v>
      </c>
      <c r="G4382" s="24" t="s">
        <v>1366</v>
      </c>
      <c r="H4382" s="25">
        <f t="shared" si="68"/>
        <v>1</v>
      </c>
    </row>
    <row r="4383" spans="6:8" x14ac:dyDescent="0.25">
      <c r="F4383" s="27" t="s">
        <v>5383</v>
      </c>
      <c r="G4383" s="24" t="s">
        <v>1366</v>
      </c>
      <c r="H4383" s="25">
        <f t="shared" si="68"/>
        <v>1</v>
      </c>
    </row>
    <row r="4384" spans="6:8" x14ac:dyDescent="0.25">
      <c r="F4384" s="23" t="s">
        <v>5384</v>
      </c>
      <c r="G4384" s="24" t="s">
        <v>1366</v>
      </c>
      <c r="H4384" s="25">
        <f t="shared" si="68"/>
        <v>1</v>
      </c>
    </row>
    <row r="4385" spans="6:8" x14ac:dyDescent="0.25">
      <c r="F4385" s="23" t="s">
        <v>5385</v>
      </c>
      <c r="G4385" s="24" t="s">
        <v>1366</v>
      </c>
      <c r="H4385" s="25">
        <f t="shared" si="68"/>
        <v>1</v>
      </c>
    </row>
    <row r="4386" spans="6:8" x14ac:dyDescent="0.25">
      <c r="F4386" s="37" t="s">
        <v>5386</v>
      </c>
      <c r="G4386" s="24" t="s">
        <v>1014</v>
      </c>
      <c r="H4386" s="25">
        <f t="shared" si="68"/>
        <v>0</v>
      </c>
    </row>
    <row r="4387" spans="6:8" x14ac:dyDescent="0.25">
      <c r="F4387" s="23" t="s">
        <v>5387</v>
      </c>
      <c r="G4387" s="24" t="s">
        <v>1014</v>
      </c>
      <c r="H4387" s="25">
        <f t="shared" si="68"/>
        <v>0</v>
      </c>
    </row>
    <row r="4388" spans="6:8" x14ac:dyDescent="0.25">
      <c r="F4388" s="23" t="s">
        <v>5388</v>
      </c>
      <c r="G4388" s="24" t="s">
        <v>1014</v>
      </c>
      <c r="H4388" s="25">
        <f t="shared" si="68"/>
        <v>0</v>
      </c>
    </row>
    <row r="4389" spans="6:8" x14ac:dyDescent="0.25">
      <c r="F4389" s="43" t="s">
        <v>5389</v>
      </c>
      <c r="G4389" s="24" t="s">
        <v>1014</v>
      </c>
      <c r="H4389" s="25">
        <f t="shared" si="68"/>
        <v>0</v>
      </c>
    </row>
    <row r="4390" spans="6:8" x14ac:dyDescent="0.25">
      <c r="F4390" s="23" t="s">
        <v>5390</v>
      </c>
      <c r="G4390" s="24" t="s">
        <v>1014</v>
      </c>
      <c r="H4390" s="25">
        <f t="shared" si="68"/>
        <v>0</v>
      </c>
    </row>
    <row r="4391" spans="6:8" x14ac:dyDescent="0.25">
      <c r="F4391" s="27" t="s">
        <v>5391</v>
      </c>
      <c r="G4391" s="24" t="s">
        <v>1014</v>
      </c>
      <c r="H4391" s="25">
        <f t="shared" si="68"/>
        <v>0</v>
      </c>
    </row>
    <row r="4392" spans="6:8" x14ac:dyDescent="0.25">
      <c r="F4392" s="23" t="s">
        <v>5392</v>
      </c>
      <c r="G4392" s="24" t="s">
        <v>1014</v>
      </c>
      <c r="H4392" s="25">
        <f t="shared" si="68"/>
        <v>0</v>
      </c>
    </row>
    <row r="4393" spans="6:8" x14ac:dyDescent="0.25">
      <c r="F4393" s="23" t="s">
        <v>5393</v>
      </c>
      <c r="G4393" s="24" t="s">
        <v>1014</v>
      </c>
      <c r="H4393" s="25">
        <f t="shared" si="68"/>
        <v>0</v>
      </c>
    </row>
    <row r="4394" spans="6:8" x14ac:dyDescent="0.25">
      <c r="F4394" s="23" t="s">
        <v>5394</v>
      </c>
      <c r="G4394" s="24" t="s">
        <v>1014</v>
      </c>
      <c r="H4394" s="25">
        <f t="shared" si="68"/>
        <v>0</v>
      </c>
    </row>
    <row r="4395" spans="6:8" x14ac:dyDescent="0.25">
      <c r="F4395" s="27" t="s">
        <v>5395</v>
      </c>
      <c r="G4395" s="24" t="s">
        <v>1014</v>
      </c>
      <c r="H4395" s="25">
        <f t="shared" si="68"/>
        <v>0</v>
      </c>
    </row>
    <row r="4396" spans="6:8" x14ac:dyDescent="0.25">
      <c r="F4396" s="23" t="s">
        <v>5396</v>
      </c>
      <c r="G4396" s="24" t="s">
        <v>1014</v>
      </c>
      <c r="H4396" s="25">
        <f t="shared" si="68"/>
        <v>0</v>
      </c>
    </row>
    <row r="4397" spans="6:8" x14ac:dyDescent="0.25">
      <c r="F4397" s="38" t="s">
        <v>5397</v>
      </c>
      <c r="G4397" s="24" t="s">
        <v>1014</v>
      </c>
      <c r="H4397" s="25">
        <f t="shared" si="68"/>
        <v>0</v>
      </c>
    </row>
    <row r="4398" spans="6:8" x14ac:dyDescent="0.25">
      <c r="F4398" s="23" t="s">
        <v>5398</v>
      </c>
      <c r="G4398" s="24" t="s">
        <v>1611</v>
      </c>
      <c r="H4398" s="25">
        <f t="shared" si="68"/>
        <v>0</v>
      </c>
    </row>
    <row r="4399" spans="6:8" x14ac:dyDescent="0.25">
      <c r="F4399" s="23" t="s">
        <v>5399</v>
      </c>
      <c r="G4399" s="24" t="s">
        <v>1014</v>
      </c>
      <c r="H4399" s="25">
        <f t="shared" si="68"/>
        <v>0</v>
      </c>
    </row>
    <row r="4400" spans="6:8" x14ac:dyDescent="0.25">
      <c r="F4400" s="26" t="s">
        <v>5400</v>
      </c>
      <c r="G4400" s="24" t="s">
        <v>1014</v>
      </c>
      <c r="H4400" s="25">
        <f t="shared" si="68"/>
        <v>0</v>
      </c>
    </row>
    <row r="4401" spans="6:8" x14ac:dyDescent="0.25">
      <c r="F4401" s="23" t="s">
        <v>5401</v>
      </c>
      <c r="G4401" s="24" t="s">
        <v>1014</v>
      </c>
      <c r="H4401" s="25">
        <f t="shared" si="68"/>
        <v>0</v>
      </c>
    </row>
    <row r="4402" spans="6:8" x14ac:dyDescent="0.25">
      <c r="F4402" s="23" t="s">
        <v>5402</v>
      </c>
      <c r="G4402" s="24" t="s">
        <v>1014</v>
      </c>
      <c r="H4402" s="25">
        <f t="shared" si="68"/>
        <v>0</v>
      </c>
    </row>
    <row r="4403" spans="6:8" x14ac:dyDescent="0.25">
      <c r="F4403" s="23" t="s">
        <v>5403</v>
      </c>
      <c r="G4403" s="24" t="s">
        <v>1014</v>
      </c>
      <c r="H4403" s="25">
        <f t="shared" si="68"/>
        <v>0</v>
      </c>
    </row>
    <row r="4404" spans="6:8" x14ac:dyDescent="0.25">
      <c r="F4404" s="23" t="s">
        <v>5404</v>
      </c>
      <c r="G4404" s="24" t="s">
        <v>1014</v>
      </c>
      <c r="H4404" s="25">
        <f t="shared" si="68"/>
        <v>0</v>
      </c>
    </row>
    <row r="4405" spans="6:8" x14ac:dyDescent="0.25">
      <c r="F4405" s="27" t="s">
        <v>5405</v>
      </c>
      <c r="G4405" s="24" t="s">
        <v>1014</v>
      </c>
      <c r="H4405" s="25">
        <f t="shared" si="68"/>
        <v>0</v>
      </c>
    </row>
    <row r="4406" spans="6:8" x14ac:dyDescent="0.25">
      <c r="F4406" s="27" t="s">
        <v>5406</v>
      </c>
      <c r="G4406" s="24" t="s">
        <v>1014</v>
      </c>
      <c r="H4406" s="25">
        <f t="shared" si="68"/>
        <v>0</v>
      </c>
    </row>
    <row r="4407" spans="6:8" x14ac:dyDescent="0.25">
      <c r="F4407" s="23" t="s">
        <v>5407</v>
      </c>
      <c r="G4407" s="24" t="s">
        <v>1014</v>
      </c>
      <c r="H4407" s="25">
        <f t="shared" si="68"/>
        <v>0</v>
      </c>
    </row>
    <row r="4408" spans="6:8" x14ac:dyDescent="0.25">
      <c r="F4408" s="23" t="s">
        <v>5408</v>
      </c>
      <c r="G4408" s="24" t="s">
        <v>1014</v>
      </c>
      <c r="H4408" s="25">
        <f t="shared" si="68"/>
        <v>0</v>
      </c>
    </row>
    <row r="4409" spans="6:8" x14ac:dyDescent="0.25">
      <c r="F4409" s="35" t="s">
        <v>5409</v>
      </c>
      <c r="G4409" s="24" t="s">
        <v>1014</v>
      </c>
      <c r="H4409" s="25">
        <f t="shared" si="68"/>
        <v>0</v>
      </c>
    </row>
    <row r="4410" spans="6:8" x14ac:dyDescent="0.25">
      <c r="F4410" s="27" t="s">
        <v>5410</v>
      </c>
      <c r="G4410" s="24" t="s">
        <v>1014</v>
      </c>
      <c r="H4410" s="25">
        <f t="shared" si="68"/>
        <v>0</v>
      </c>
    </row>
    <row r="4411" spans="6:8" x14ac:dyDescent="0.25">
      <c r="F4411" s="23" t="s">
        <v>5411</v>
      </c>
      <c r="G4411" s="24" t="s">
        <v>1014</v>
      </c>
      <c r="H4411" s="25">
        <f t="shared" si="68"/>
        <v>0</v>
      </c>
    </row>
    <row r="4412" spans="6:8" x14ac:dyDescent="0.25">
      <c r="F4412" s="39" t="s">
        <v>5412</v>
      </c>
      <c r="G4412" s="24" t="s">
        <v>1014</v>
      </c>
      <c r="H4412" s="25">
        <f t="shared" si="68"/>
        <v>0</v>
      </c>
    </row>
    <row r="4413" spans="6:8" x14ac:dyDescent="0.25">
      <c r="F4413" s="35" t="s">
        <v>5413</v>
      </c>
      <c r="G4413" s="24" t="s">
        <v>1039</v>
      </c>
      <c r="H4413" s="25">
        <f t="shared" si="68"/>
        <v>0.1053</v>
      </c>
    </row>
    <row r="4414" spans="6:8" x14ac:dyDescent="0.25">
      <c r="F4414" s="23" t="s">
        <v>5414</v>
      </c>
      <c r="G4414" s="24" t="s">
        <v>3661</v>
      </c>
      <c r="H4414" s="25">
        <f t="shared" si="68"/>
        <v>0.25209999999999999</v>
      </c>
    </row>
    <row r="4415" spans="6:8" x14ac:dyDescent="0.25">
      <c r="F4415" s="23" t="s">
        <v>5415</v>
      </c>
      <c r="G4415" s="24" t="s">
        <v>3661</v>
      </c>
      <c r="H4415" s="25">
        <f t="shared" si="68"/>
        <v>0.25209999999999999</v>
      </c>
    </row>
    <row r="4416" spans="6:8" x14ac:dyDescent="0.25">
      <c r="F4416" s="32" t="s">
        <v>5416</v>
      </c>
      <c r="G4416" s="24" t="s">
        <v>3661</v>
      </c>
      <c r="H4416" s="25">
        <f t="shared" si="68"/>
        <v>0.25209999999999999</v>
      </c>
    </row>
    <row r="4417" spans="6:8" x14ac:dyDescent="0.25">
      <c r="F4417" s="23" t="s">
        <v>5417</v>
      </c>
      <c r="G4417" s="24" t="s">
        <v>3661</v>
      </c>
      <c r="H4417" s="25">
        <f t="shared" si="68"/>
        <v>0.25209999999999999</v>
      </c>
    </row>
    <row r="4418" spans="6:8" x14ac:dyDescent="0.25">
      <c r="F4418" s="26" t="s">
        <v>5418</v>
      </c>
      <c r="G4418" s="24" t="s">
        <v>3661</v>
      </c>
      <c r="H4418" s="25">
        <f t="shared" si="68"/>
        <v>0.25209999999999999</v>
      </c>
    </row>
    <row r="4419" spans="6:8" x14ac:dyDescent="0.25">
      <c r="F4419" s="23" t="s">
        <v>5419</v>
      </c>
      <c r="G4419" s="24" t="s">
        <v>3661</v>
      </c>
      <c r="H4419" s="25">
        <f t="shared" si="68"/>
        <v>0.25209999999999999</v>
      </c>
    </row>
    <row r="4420" spans="6:8" x14ac:dyDescent="0.25">
      <c r="F4420" s="23" t="s">
        <v>5420</v>
      </c>
      <c r="G4420" s="24" t="s">
        <v>3661</v>
      </c>
      <c r="H4420" s="25">
        <f t="shared" si="68"/>
        <v>0.25209999999999999</v>
      </c>
    </row>
    <row r="4421" spans="6:8" x14ac:dyDescent="0.25">
      <c r="F4421" s="23" t="s">
        <v>5421</v>
      </c>
      <c r="G4421" s="24" t="s">
        <v>5422</v>
      </c>
      <c r="H4421" s="25">
        <f t="shared" ref="H4421:H4484" si="69">VLOOKUP(G4421,$A$4:$B$28,2,FALSE)</f>
        <v>0.25209999999999999</v>
      </c>
    </row>
    <row r="4422" spans="6:8" x14ac:dyDescent="0.25">
      <c r="F4422" s="23" t="s">
        <v>5423</v>
      </c>
      <c r="G4422" s="24" t="s">
        <v>1039</v>
      </c>
      <c r="H4422" s="25">
        <f t="shared" si="69"/>
        <v>0.1053</v>
      </c>
    </row>
    <row r="4423" spans="6:8" x14ac:dyDescent="0.25">
      <c r="F4423" s="23" t="s">
        <v>5424</v>
      </c>
      <c r="G4423" s="24" t="s">
        <v>1039</v>
      </c>
      <c r="H4423" s="25">
        <f t="shared" si="69"/>
        <v>0.1053</v>
      </c>
    </row>
    <row r="4424" spans="6:8" x14ac:dyDescent="0.25">
      <c r="F4424" s="37" t="s">
        <v>5425</v>
      </c>
      <c r="G4424" s="24" t="s">
        <v>1014</v>
      </c>
      <c r="H4424" s="25">
        <f t="shared" si="69"/>
        <v>0</v>
      </c>
    </row>
    <row r="4425" spans="6:8" x14ac:dyDescent="0.25">
      <c r="F4425" s="23" t="s">
        <v>5426</v>
      </c>
      <c r="G4425" s="24" t="s">
        <v>1014</v>
      </c>
      <c r="H4425" s="25">
        <f t="shared" si="69"/>
        <v>0</v>
      </c>
    </row>
    <row r="4426" spans="6:8" x14ac:dyDescent="0.25">
      <c r="F4426" s="26" t="s">
        <v>5427</v>
      </c>
      <c r="G4426" s="24" t="s">
        <v>1014</v>
      </c>
      <c r="H4426" s="25">
        <f t="shared" si="69"/>
        <v>0</v>
      </c>
    </row>
    <row r="4427" spans="6:8" x14ac:dyDescent="0.25">
      <c r="F4427" s="27" t="s">
        <v>5428</v>
      </c>
      <c r="G4427" s="24" t="s">
        <v>1014</v>
      </c>
      <c r="H4427" s="25">
        <f t="shared" si="69"/>
        <v>0</v>
      </c>
    </row>
    <row r="4428" spans="6:8" x14ac:dyDescent="0.25">
      <c r="F4428" s="39" t="s">
        <v>5429</v>
      </c>
      <c r="G4428" s="24" t="s">
        <v>1014</v>
      </c>
      <c r="H4428" s="25">
        <f t="shared" si="69"/>
        <v>0</v>
      </c>
    </row>
    <row r="4429" spans="6:8" x14ac:dyDescent="0.25">
      <c r="F4429" s="23" t="s">
        <v>5430</v>
      </c>
      <c r="G4429" s="24" t="s">
        <v>1014</v>
      </c>
      <c r="H4429" s="25">
        <f t="shared" si="69"/>
        <v>0</v>
      </c>
    </row>
    <row r="4430" spans="6:8" x14ac:dyDescent="0.25">
      <c r="F4430" s="26" t="s">
        <v>5431</v>
      </c>
      <c r="G4430" s="24" t="s">
        <v>1014</v>
      </c>
      <c r="H4430" s="25">
        <f t="shared" si="69"/>
        <v>0</v>
      </c>
    </row>
    <row r="4431" spans="6:8" x14ac:dyDescent="0.25">
      <c r="F4431" s="27" t="s">
        <v>5432</v>
      </c>
      <c r="G4431" s="24" t="s">
        <v>1014</v>
      </c>
      <c r="H4431" s="25">
        <f t="shared" si="69"/>
        <v>0</v>
      </c>
    </row>
    <row r="4432" spans="6:8" x14ac:dyDescent="0.25">
      <c r="F4432" s="27" t="s">
        <v>5433</v>
      </c>
      <c r="G4432" s="24" t="s">
        <v>1014</v>
      </c>
      <c r="H4432" s="25">
        <f t="shared" si="69"/>
        <v>0</v>
      </c>
    </row>
    <row r="4433" spans="6:8" x14ac:dyDescent="0.25">
      <c r="F4433" s="27" t="s">
        <v>5434</v>
      </c>
      <c r="G4433" s="24" t="s">
        <v>1010</v>
      </c>
      <c r="H4433" s="25">
        <f t="shared" si="69"/>
        <v>0.1124</v>
      </c>
    </row>
    <row r="4434" spans="6:8" x14ac:dyDescent="0.25">
      <c r="F4434" s="23" t="s">
        <v>5435</v>
      </c>
      <c r="G4434" s="24" t="s">
        <v>1010</v>
      </c>
      <c r="H4434" s="25">
        <f t="shared" si="69"/>
        <v>0.1124</v>
      </c>
    </row>
    <row r="4435" spans="6:8" x14ac:dyDescent="0.25">
      <c r="F4435" s="23" t="s">
        <v>5436</v>
      </c>
      <c r="G4435" s="24" t="s">
        <v>1010</v>
      </c>
      <c r="H4435" s="25">
        <f t="shared" si="69"/>
        <v>0.1124</v>
      </c>
    </row>
    <row r="4436" spans="6:8" x14ac:dyDescent="0.25">
      <c r="F4436" s="23" t="s">
        <v>5437</v>
      </c>
      <c r="G4436" s="24" t="s">
        <v>1010</v>
      </c>
      <c r="H4436" s="25">
        <f t="shared" si="69"/>
        <v>0.1124</v>
      </c>
    </row>
    <row r="4437" spans="6:8" x14ac:dyDescent="0.25">
      <c r="F4437" s="27" t="s">
        <v>5438</v>
      </c>
      <c r="G4437" s="24" t="s">
        <v>1010</v>
      </c>
      <c r="H4437" s="25">
        <f t="shared" si="69"/>
        <v>0.1124</v>
      </c>
    </row>
    <row r="4438" spans="6:8" x14ac:dyDescent="0.25">
      <c r="F4438" s="23" t="s">
        <v>5439</v>
      </c>
      <c r="G4438" s="24" t="s">
        <v>1010</v>
      </c>
      <c r="H4438" s="25">
        <f t="shared" si="69"/>
        <v>0.1124</v>
      </c>
    </row>
    <row r="4439" spans="6:8" x14ac:dyDescent="0.25">
      <c r="F4439" s="35" t="s">
        <v>5440</v>
      </c>
      <c r="G4439" s="24" t="s">
        <v>1010</v>
      </c>
      <c r="H4439" s="25">
        <f t="shared" si="69"/>
        <v>0.1124</v>
      </c>
    </row>
    <row r="4440" spans="6:8" x14ac:dyDescent="0.25">
      <c r="F4440" s="27" t="s">
        <v>5441</v>
      </c>
      <c r="G4440" s="24" t="s">
        <v>1010</v>
      </c>
      <c r="H4440" s="25">
        <f t="shared" si="69"/>
        <v>0.1124</v>
      </c>
    </row>
    <row r="4441" spans="6:8" x14ac:dyDescent="0.25">
      <c r="F4441" s="27" t="s">
        <v>5442</v>
      </c>
      <c r="G4441" s="24" t="s">
        <v>1010</v>
      </c>
      <c r="H4441" s="25">
        <f t="shared" si="69"/>
        <v>0.1124</v>
      </c>
    </row>
    <row r="4442" spans="6:8" x14ac:dyDescent="0.25">
      <c r="F4442" s="23" t="s">
        <v>5443</v>
      </c>
      <c r="G4442" s="24" t="s">
        <v>1010</v>
      </c>
      <c r="H4442" s="25">
        <f t="shared" si="69"/>
        <v>0.1124</v>
      </c>
    </row>
    <row r="4443" spans="6:8" x14ac:dyDescent="0.25">
      <c r="F4443" s="23" t="s">
        <v>5444</v>
      </c>
      <c r="G4443" s="24" t="s">
        <v>1010</v>
      </c>
      <c r="H4443" s="25">
        <f t="shared" si="69"/>
        <v>0.1124</v>
      </c>
    </row>
    <row r="4444" spans="6:8" x14ac:dyDescent="0.25">
      <c r="F4444" s="23" t="s">
        <v>5445</v>
      </c>
      <c r="G4444" s="24" t="s">
        <v>1010</v>
      </c>
      <c r="H4444" s="25">
        <f t="shared" si="69"/>
        <v>0.1124</v>
      </c>
    </row>
    <row r="4445" spans="6:8" x14ac:dyDescent="0.25">
      <c r="F4445" s="23" t="s">
        <v>5446</v>
      </c>
      <c r="G4445" s="24" t="s">
        <v>1010</v>
      </c>
      <c r="H4445" s="25">
        <f t="shared" si="69"/>
        <v>0.1124</v>
      </c>
    </row>
    <row r="4446" spans="6:8" x14ac:dyDescent="0.25">
      <c r="F4446" s="26" t="s">
        <v>5447</v>
      </c>
      <c r="G4446" s="24" t="s">
        <v>1010</v>
      </c>
      <c r="H4446" s="25">
        <f t="shared" si="69"/>
        <v>0.1124</v>
      </c>
    </row>
    <row r="4447" spans="6:8" x14ac:dyDescent="0.25">
      <c r="F4447" s="27" t="s">
        <v>5448</v>
      </c>
      <c r="G4447" s="24" t="s">
        <v>1010</v>
      </c>
      <c r="H4447" s="25">
        <f t="shared" si="69"/>
        <v>0.1124</v>
      </c>
    </row>
    <row r="4448" spans="6:8" x14ac:dyDescent="0.25">
      <c r="F4448" s="27" t="s">
        <v>5449</v>
      </c>
      <c r="G4448" s="24" t="s">
        <v>1010</v>
      </c>
      <c r="H4448" s="25">
        <f t="shared" si="69"/>
        <v>0.1124</v>
      </c>
    </row>
    <row r="4449" spans="6:8" x14ac:dyDescent="0.25">
      <c r="F4449" s="27" t="s">
        <v>5450</v>
      </c>
      <c r="G4449" s="24" t="s">
        <v>1010</v>
      </c>
      <c r="H4449" s="25">
        <f t="shared" si="69"/>
        <v>0.1124</v>
      </c>
    </row>
    <row r="4450" spans="6:8" x14ac:dyDescent="0.25">
      <c r="F4450" s="23" t="s">
        <v>5451</v>
      </c>
      <c r="G4450" s="24" t="s">
        <v>1010</v>
      </c>
      <c r="H4450" s="25">
        <f t="shared" si="69"/>
        <v>0.1124</v>
      </c>
    </row>
    <row r="4451" spans="6:8" x14ac:dyDescent="0.25">
      <c r="F4451" s="23" t="s">
        <v>5452</v>
      </c>
      <c r="G4451" s="24" t="s">
        <v>1010</v>
      </c>
      <c r="H4451" s="25">
        <f t="shared" si="69"/>
        <v>0.1124</v>
      </c>
    </row>
    <row r="4452" spans="6:8" x14ac:dyDescent="0.25">
      <c r="F4452" s="27" t="s">
        <v>5453</v>
      </c>
      <c r="G4452" s="24" t="s">
        <v>1010</v>
      </c>
      <c r="H4452" s="25">
        <f t="shared" si="69"/>
        <v>0.1124</v>
      </c>
    </row>
    <row r="4453" spans="6:8" x14ac:dyDescent="0.25">
      <c r="F4453" s="23" t="s">
        <v>5454</v>
      </c>
      <c r="G4453" s="24" t="s">
        <v>1010</v>
      </c>
      <c r="H4453" s="25">
        <f t="shared" si="69"/>
        <v>0.1124</v>
      </c>
    </row>
    <row r="4454" spans="6:8" x14ac:dyDescent="0.25">
      <c r="F4454" s="27" t="s">
        <v>5455</v>
      </c>
      <c r="G4454" s="24" t="s">
        <v>1010</v>
      </c>
      <c r="H4454" s="25">
        <f t="shared" si="69"/>
        <v>0.1124</v>
      </c>
    </row>
    <row r="4455" spans="6:8" x14ac:dyDescent="0.25">
      <c r="F4455" s="23" t="s">
        <v>5456</v>
      </c>
      <c r="G4455" s="24" t="s">
        <v>1010</v>
      </c>
      <c r="H4455" s="25">
        <f t="shared" si="69"/>
        <v>0.1124</v>
      </c>
    </row>
    <row r="4456" spans="6:8" x14ac:dyDescent="0.25">
      <c r="F4456" s="23" t="s">
        <v>5457</v>
      </c>
      <c r="G4456" s="24" t="s">
        <v>1010</v>
      </c>
      <c r="H4456" s="25">
        <f t="shared" si="69"/>
        <v>0.1124</v>
      </c>
    </row>
    <row r="4457" spans="6:8" x14ac:dyDescent="0.25">
      <c r="F4457" s="23" t="s">
        <v>5458</v>
      </c>
      <c r="G4457" s="24" t="s">
        <v>1010</v>
      </c>
      <c r="H4457" s="25">
        <f t="shared" si="69"/>
        <v>0.1124</v>
      </c>
    </row>
    <row r="4458" spans="6:8" x14ac:dyDescent="0.25">
      <c r="F4458" s="23" t="s">
        <v>5459</v>
      </c>
      <c r="G4458" s="24" t="s">
        <v>1010</v>
      </c>
      <c r="H4458" s="25">
        <f t="shared" si="69"/>
        <v>0.1124</v>
      </c>
    </row>
    <row r="4459" spans="6:8" x14ac:dyDescent="0.25">
      <c r="F4459" s="23" t="s">
        <v>5460</v>
      </c>
      <c r="G4459" s="24" t="s">
        <v>1010</v>
      </c>
      <c r="H4459" s="25">
        <f t="shared" si="69"/>
        <v>0.1124</v>
      </c>
    </row>
    <row r="4460" spans="6:8" x14ac:dyDescent="0.25">
      <c r="F4460" s="23" t="s">
        <v>5461</v>
      </c>
      <c r="G4460" s="24" t="s">
        <v>1010</v>
      </c>
      <c r="H4460" s="25">
        <f t="shared" si="69"/>
        <v>0.1124</v>
      </c>
    </row>
    <row r="4461" spans="6:8" x14ac:dyDescent="0.25">
      <c r="F4461" s="23" t="s">
        <v>5462</v>
      </c>
      <c r="G4461" s="24" t="s">
        <v>1010</v>
      </c>
      <c r="H4461" s="25">
        <f t="shared" si="69"/>
        <v>0.1124</v>
      </c>
    </row>
    <row r="4462" spans="6:8" x14ac:dyDescent="0.25">
      <c r="F4462" s="32" t="s">
        <v>5463</v>
      </c>
      <c r="G4462" s="24" t="s">
        <v>1010</v>
      </c>
      <c r="H4462" s="25">
        <f t="shared" si="69"/>
        <v>0.1124</v>
      </c>
    </row>
    <row r="4463" spans="6:8" x14ac:dyDescent="0.25">
      <c r="F4463" s="23" t="s">
        <v>5464</v>
      </c>
      <c r="G4463" s="24" t="s">
        <v>1010</v>
      </c>
      <c r="H4463" s="25">
        <f t="shared" si="69"/>
        <v>0.1124</v>
      </c>
    </row>
    <row r="4464" spans="6:8" x14ac:dyDescent="0.25">
      <c r="F4464" s="32" t="s">
        <v>5465</v>
      </c>
      <c r="G4464" s="24" t="s">
        <v>1014</v>
      </c>
      <c r="H4464" s="25">
        <f t="shared" si="69"/>
        <v>0</v>
      </c>
    </row>
    <row r="4465" spans="6:8" x14ac:dyDescent="0.25">
      <c r="F4465" s="27" t="s">
        <v>5466</v>
      </c>
      <c r="G4465" s="24" t="s">
        <v>1014</v>
      </c>
      <c r="H4465" s="25">
        <f t="shared" si="69"/>
        <v>0</v>
      </c>
    </row>
    <row r="4466" spans="6:8" x14ac:dyDescent="0.25">
      <c r="F4466" s="27" t="s">
        <v>5467</v>
      </c>
      <c r="G4466" s="24" t="s">
        <v>1010</v>
      </c>
      <c r="H4466" s="25">
        <f t="shared" si="69"/>
        <v>0.1124</v>
      </c>
    </row>
    <row r="4467" spans="6:8" x14ac:dyDescent="0.25">
      <c r="F4467" s="23" t="s">
        <v>5468</v>
      </c>
      <c r="G4467" s="24" t="s">
        <v>1010</v>
      </c>
      <c r="H4467" s="25">
        <f t="shared" si="69"/>
        <v>0.1124</v>
      </c>
    </row>
    <row r="4468" spans="6:8" x14ac:dyDescent="0.25">
      <c r="F4468" s="27" t="s">
        <v>5469</v>
      </c>
      <c r="G4468" s="24" t="s">
        <v>1010</v>
      </c>
      <c r="H4468" s="25">
        <f t="shared" si="69"/>
        <v>0.1124</v>
      </c>
    </row>
    <row r="4469" spans="6:8" x14ac:dyDescent="0.25">
      <c r="F4469" s="44" t="s">
        <v>5470</v>
      </c>
      <c r="G4469" s="24" t="s">
        <v>1010</v>
      </c>
      <c r="H4469" s="25">
        <f t="shared" si="69"/>
        <v>0.1124</v>
      </c>
    </row>
    <row r="4470" spans="6:8" x14ac:dyDescent="0.25">
      <c r="F4470" s="23" t="s">
        <v>5471</v>
      </c>
      <c r="G4470" s="24" t="s">
        <v>1012</v>
      </c>
      <c r="H4470" s="25">
        <f t="shared" si="69"/>
        <v>0.1119</v>
      </c>
    </row>
    <row r="4471" spans="6:8" x14ac:dyDescent="0.25">
      <c r="F4471" s="23" t="s">
        <v>5472</v>
      </c>
      <c r="G4471" s="24" t="s">
        <v>1010</v>
      </c>
      <c r="H4471" s="25">
        <f t="shared" si="69"/>
        <v>0.1124</v>
      </c>
    </row>
    <row r="4472" spans="6:8" x14ac:dyDescent="0.25">
      <c r="F4472" s="39" t="s">
        <v>5473</v>
      </c>
      <c r="G4472" s="24" t="s">
        <v>1010</v>
      </c>
      <c r="H4472" s="25">
        <f t="shared" si="69"/>
        <v>0.1124</v>
      </c>
    </row>
    <row r="4473" spans="6:8" x14ac:dyDescent="0.25">
      <c r="F4473" s="23" t="s">
        <v>5474</v>
      </c>
      <c r="G4473" s="24" t="s">
        <v>1010</v>
      </c>
      <c r="H4473" s="25">
        <f t="shared" si="69"/>
        <v>0.1124</v>
      </c>
    </row>
    <row r="4474" spans="6:8" x14ac:dyDescent="0.25">
      <c r="F4474" s="32" t="s">
        <v>5475</v>
      </c>
      <c r="G4474" s="24" t="s">
        <v>1010</v>
      </c>
      <c r="H4474" s="25">
        <f t="shared" si="69"/>
        <v>0.1124</v>
      </c>
    </row>
    <row r="4475" spans="6:8" x14ac:dyDescent="0.25">
      <c r="F4475" s="23" t="s">
        <v>5476</v>
      </c>
      <c r="G4475" s="24" t="s">
        <v>1087</v>
      </c>
      <c r="H4475" s="25">
        <f t="shared" si="69"/>
        <v>0.10765</v>
      </c>
    </row>
    <row r="4476" spans="6:8" x14ac:dyDescent="0.25">
      <c r="F4476" s="23" t="s">
        <v>5477</v>
      </c>
      <c r="G4476" s="24" t="s">
        <v>1010</v>
      </c>
      <c r="H4476" s="25">
        <f t="shared" si="69"/>
        <v>0.1124</v>
      </c>
    </row>
    <row r="4477" spans="6:8" x14ac:dyDescent="0.25">
      <c r="F4477" s="23" t="s">
        <v>5478</v>
      </c>
      <c r="G4477" s="24" t="s">
        <v>1010</v>
      </c>
      <c r="H4477" s="25">
        <f t="shared" si="69"/>
        <v>0.1124</v>
      </c>
    </row>
    <row r="4478" spans="6:8" x14ac:dyDescent="0.25">
      <c r="F4478" s="23" t="s">
        <v>5479</v>
      </c>
      <c r="G4478" s="24" t="s">
        <v>1010</v>
      </c>
      <c r="H4478" s="25">
        <f t="shared" si="69"/>
        <v>0.1124</v>
      </c>
    </row>
    <row r="4479" spans="6:8" x14ac:dyDescent="0.25">
      <c r="F4479" s="27" t="s">
        <v>5480</v>
      </c>
      <c r="G4479" s="24" t="s">
        <v>1135</v>
      </c>
      <c r="H4479" s="25">
        <f t="shared" si="69"/>
        <v>0.13120000000000001</v>
      </c>
    </row>
    <row r="4480" spans="6:8" x14ac:dyDescent="0.25">
      <c r="F4480" s="23" t="s">
        <v>5481</v>
      </c>
      <c r="G4480" s="24" t="s">
        <v>1010</v>
      </c>
      <c r="H4480" s="25">
        <f t="shared" si="69"/>
        <v>0.1124</v>
      </c>
    </row>
    <row r="4481" spans="6:8" x14ac:dyDescent="0.25">
      <c r="F4481" s="27" t="s">
        <v>5482</v>
      </c>
      <c r="G4481" s="24" t="s">
        <v>1010</v>
      </c>
      <c r="H4481" s="25">
        <f t="shared" si="69"/>
        <v>0.1124</v>
      </c>
    </row>
    <row r="4482" spans="6:8" x14ac:dyDescent="0.25">
      <c r="F4482" s="27" t="s">
        <v>5483</v>
      </c>
      <c r="G4482" s="24" t="s">
        <v>1010</v>
      </c>
      <c r="H4482" s="25">
        <f t="shared" si="69"/>
        <v>0.1124</v>
      </c>
    </row>
    <row r="4483" spans="6:8" x14ac:dyDescent="0.25">
      <c r="F4483" s="23" t="s">
        <v>5484</v>
      </c>
      <c r="G4483" s="24" t="s">
        <v>1010</v>
      </c>
      <c r="H4483" s="25">
        <f t="shared" si="69"/>
        <v>0.1124</v>
      </c>
    </row>
    <row r="4484" spans="6:8" x14ac:dyDescent="0.25">
      <c r="F4484" s="23" t="s">
        <v>5485</v>
      </c>
      <c r="G4484" s="24" t="s">
        <v>1012</v>
      </c>
      <c r="H4484" s="25">
        <f t="shared" si="69"/>
        <v>0.1119</v>
      </c>
    </row>
    <row r="4485" spans="6:8" x14ac:dyDescent="0.25">
      <c r="F4485" s="23" t="s">
        <v>5486</v>
      </c>
      <c r="G4485" s="24" t="s">
        <v>1012</v>
      </c>
      <c r="H4485" s="25">
        <f t="shared" ref="H4485:H4548" si="70">VLOOKUP(G4485,$A$4:$B$28,2,FALSE)</f>
        <v>0.1119</v>
      </c>
    </row>
    <row r="4486" spans="6:8" x14ac:dyDescent="0.25">
      <c r="F4486" s="43" t="s">
        <v>5487</v>
      </c>
      <c r="G4486" s="24" t="s">
        <v>1010</v>
      </c>
      <c r="H4486" s="25">
        <f t="shared" si="70"/>
        <v>0.1124</v>
      </c>
    </row>
    <row r="4487" spans="6:8" x14ac:dyDescent="0.25">
      <c r="F4487" s="27" t="s">
        <v>5488</v>
      </c>
      <c r="G4487" s="24" t="s">
        <v>1087</v>
      </c>
      <c r="H4487" s="25">
        <f t="shared" si="70"/>
        <v>0.10765</v>
      </c>
    </row>
    <row r="4488" spans="6:8" x14ac:dyDescent="0.25">
      <c r="F4488" s="23" t="s">
        <v>5489</v>
      </c>
      <c r="G4488" s="24" t="s">
        <v>1010</v>
      </c>
      <c r="H4488" s="25">
        <f t="shared" si="70"/>
        <v>0.1124</v>
      </c>
    </row>
    <row r="4489" spans="6:8" x14ac:dyDescent="0.25">
      <c r="F4489" s="42" t="s">
        <v>5490</v>
      </c>
      <c r="G4489" s="24" t="s">
        <v>1010</v>
      </c>
      <c r="H4489" s="25">
        <f t="shared" si="70"/>
        <v>0.1124</v>
      </c>
    </row>
    <row r="4490" spans="6:8" x14ac:dyDescent="0.25">
      <c r="F4490" s="23" t="s">
        <v>5491</v>
      </c>
      <c r="G4490" s="24" t="s">
        <v>1010</v>
      </c>
      <c r="H4490" s="25">
        <f t="shared" si="70"/>
        <v>0.1124</v>
      </c>
    </row>
    <row r="4491" spans="6:8" x14ac:dyDescent="0.25">
      <c r="F4491" s="23" t="s">
        <v>5492</v>
      </c>
      <c r="G4491" s="24" t="s">
        <v>1010</v>
      </c>
      <c r="H4491" s="25">
        <f t="shared" si="70"/>
        <v>0.1124</v>
      </c>
    </row>
    <row r="4492" spans="6:8" x14ac:dyDescent="0.25">
      <c r="F4492" s="23" t="s">
        <v>5493</v>
      </c>
      <c r="G4492" s="24" t="s">
        <v>1010</v>
      </c>
      <c r="H4492" s="25">
        <f t="shared" si="70"/>
        <v>0.1124</v>
      </c>
    </row>
    <row r="4493" spans="6:8" x14ac:dyDescent="0.25">
      <c r="F4493" s="27" t="s">
        <v>5494</v>
      </c>
      <c r="G4493" s="24" t="s">
        <v>1012</v>
      </c>
      <c r="H4493" s="25">
        <f t="shared" si="70"/>
        <v>0.1119</v>
      </c>
    </row>
    <row r="4494" spans="6:8" x14ac:dyDescent="0.25">
      <c r="F4494" s="27" t="s">
        <v>5495</v>
      </c>
      <c r="G4494" s="24" t="s">
        <v>1010</v>
      </c>
      <c r="H4494" s="25">
        <f t="shared" si="70"/>
        <v>0.1124</v>
      </c>
    </row>
    <row r="4495" spans="6:8" x14ac:dyDescent="0.25">
      <c r="F4495" s="23" t="s">
        <v>5496</v>
      </c>
      <c r="G4495" s="24" t="s">
        <v>1010</v>
      </c>
      <c r="H4495" s="25">
        <f t="shared" si="70"/>
        <v>0.1124</v>
      </c>
    </row>
    <row r="4496" spans="6:8" x14ac:dyDescent="0.25">
      <c r="F4496" s="23" t="s">
        <v>5497</v>
      </c>
      <c r="G4496" s="24" t="s">
        <v>1010</v>
      </c>
      <c r="H4496" s="25">
        <f t="shared" si="70"/>
        <v>0.1124</v>
      </c>
    </row>
    <row r="4497" spans="6:8" x14ac:dyDescent="0.25">
      <c r="F4497" s="23" t="s">
        <v>5498</v>
      </c>
      <c r="G4497" s="24" t="s">
        <v>1010</v>
      </c>
      <c r="H4497" s="25">
        <f t="shared" si="70"/>
        <v>0.1124</v>
      </c>
    </row>
    <row r="4498" spans="6:8" x14ac:dyDescent="0.25">
      <c r="F4498" s="23" t="s">
        <v>5499</v>
      </c>
      <c r="G4498" s="24" t="s">
        <v>1010</v>
      </c>
      <c r="H4498" s="25">
        <f t="shared" si="70"/>
        <v>0.1124</v>
      </c>
    </row>
    <row r="4499" spans="6:8" x14ac:dyDescent="0.25">
      <c r="F4499" s="23" t="s">
        <v>5500</v>
      </c>
      <c r="G4499" s="24" t="s">
        <v>1010</v>
      </c>
      <c r="H4499" s="25">
        <f t="shared" si="70"/>
        <v>0.1124</v>
      </c>
    </row>
    <row r="4500" spans="6:8" x14ac:dyDescent="0.25">
      <c r="F4500" s="23" t="s">
        <v>5501</v>
      </c>
      <c r="G4500" s="24" t="s">
        <v>1010</v>
      </c>
      <c r="H4500" s="25">
        <f t="shared" si="70"/>
        <v>0.1124</v>
      </c>
    </row>
    <row r="4501" spans="6:8" x14ac:dyDescent="0.25">
      <c r="F4501" s="23" t="s">
        <v>5502</v>
      </c>
      <c r="G4501" s="24" t="s">
        <v>1010</v>
      </c>
      <c r="H4501" s="25">
        <f t="shared" si="70"/>
        <v>0.1124</v>
      </c>
    </row>
    <row r="4502" spans="6:8" x14ac:dyDescent="0.25">
      <c r="F4502" s="23" t="s">
        <v>5503</v>
      </c>
      <c r="G4502" s="24" t="s">
        <v>1010</v>
      </c>
      <c r="H4502" s="25">
        <f t="shared" si="70"/>
        <v>0.1124</v>
      </c>
    </row>
    <row r="4503" spans="6:8" x14ac:dyDescent="0.25">
      <c r="F4503" s="26" t="s">
        <v>5504</v>
      </c>
      <c r="G4503" s="24" t="s">
        <v>1010</v>
      </c>
      <c r="H4503" s="25">
        <f t="shared" si="70"/>
        <v>0.1124</v>
      </c>
    </row>
    <row r="4504" spans="6:8" x14ac:dyDescent="0.25">
      <c r="F4504" s="23" t="s">
        <v>5505</v>
      </c>
      <c r="G4504" s="24" t="s">
        <v>1010</v>
      </c>
      <c r="H4504" s="25">
        <f t="shared" si="70"/>
        <v>0.1124</v>
      </c>
    </row>
    <row r="4505" spans="6:8" x14ac:dyDescent="0.25">
      <c r="F4505" s="27" t="s">
        <v>5506</v>
      </c>
      <c r="G4505" s="24" t="s">
        <v>1010</v>
      </c>
      <c r="H4505" s="25">
        <f t="shared" si="70"/>
        <v>0.1124</v>
      </c>
    </row>
    <row r="4506" spans="6:8" x14ac:dyDescent="0.25">
      <c r="F4506" s="23" t="s">
        <v>5507</v>
      </c>
      <c r="G4506" s="24" t="s">
        <v>1010</v>
      </c>
      <c r="H4506" s="25">
        <f t="shared" si="70"/>
        <v>0.1124</v>
      </c>
    </row>
    <row r="4507" spans="6:8" x14ac:dyDescent="0.25">
      <c r="F4507" s="26" t="s">
        <v>5508</v>
      </c>
      <c r="G4507" s="24" t="s">
        <v>1010</v>
      </c>
      <c r="H4507" s="25">
        <f t="shared" si="70"/>
        <v>0.1124</v>
      </c>
    </row>
    <row r="4508" spans="6:8" x14ac:dyDescent="0.25">
      <c r="F4508" s="27" t="s">
        <v>5509</v>
      </c>
      <c r="G4508" s="24" t="s">
        <v>1010</v>
      </c>
      <c r="H4508" s="25">
        <f t="shared" si="70"/>
        <v>0.1124</v>
      </c>
    </row>
    <row r="4509" spans="6:8" x14ac:dyDescent="0.25">
      <c r="F4509" s="26" t="s">
        <v>5510</v>
      </c>
      <c r="G4509" s="24" t="s">
        <v>1087</v>
      </c>
      <c r="H4509" s="25">
        <f t="shared" si="70"/>
        <v>0.10765</v>
      </c>
    </row>
    <row r="4510" spans="6:8" x14ac:dyDescent="0.25">
      <c r="F4510" s="27" t="s">
        <v>5511</v>
      </c>
      <c r="G4510" s="24" t="s">
        <v>1087</v>
      </c>
      <c r="H4510" s="25">
        <f t="shared" si="70"/>
        <v>0.10765</v>
      </c>
    </row>
    <row r="4511" spans="6:8" x14ac:dyDescent="0.25">
      <c r="F4511" s="27" t="s">
        <v>5512</v>
      </c>
      <c r="G4511" s="24" t="s">
        <v>1010</v>
      </c>
      <c r="H4511" s="25">
        <f t="shared" si="70"/>
        <v>0.1124</v>
      </c>
    </row>
    <row r="4512" spans="6:8" x14ac:dyDescent="0.25">
      <c r="F4512" s="47" t="s">
        <v>5513</v>
      </c>
      <c r="G4512" s="24" t="s">
        <v>978</v>
      </c>
      <c r="H4512" s="25">
        <f t="shared" si="70"/>
        <v>8.4599999999999995E-2</v>
      </c>
    </row>
    <row r="4513" spans="6:8" x14ac:dyDescent="0.25">
      <c r="F4513" s="23" t="s">
        <v>5514</v>
      </c>
      <c r="G4513" s="24" t="s">
        <v>1010</v>
      </c>
      <c r="H4513" s="25">
        <f t="shared" si="70"/>
        <v>0.1124</v>
      </c>
    </row>
    <row r="4514" spans="6:8" x14ac:dyDescent="0.25">
      <c r="F4514" s="23" t="s">
        <v>5515</v>
      </c>
      <c r="G4514" s="24" t="s">
        <v>1010</v>
      </c>
      <c r="H4514" s="25">
        <f t="shared" si="70"/>
        <v>0.1124</v>
      </c>
    </row>
    <row r="4515" spans="6:8" x14ac:dyDescent="0.25">
      <c r="F4515" s="27" t="s">
        <v>5516</v>
      </c>
      <c r="G4515" s="24" t="s">
        <v>1010</v>
      </c>
      <c r="H4515" s="25">
        <f t="shared" si="70"/>
        <v>0.1124</v>
      </c>
    </row>
    <row r="4516" spans="6:8" x14ac:dyDescent="0.25">
      <c r="F4516" s="27" t="s">
        <v>5517</v>
      </c>
      <c r="G4516" s="24" t="s">
        <v>1087</v>
      </c>
      <c r="H4516" s="25">
        <f t="shared" si="70"/>
        <v>0.10765</v>
      </c>
    </row>
    <row r="4517" spans="6:8" x14ac:dyDescent="0.25">
      <c r="F4517" s="27" t="s">
        <v>5518</v>
      </c>
      <c r="G4517" s="24" t="s">
        <v>1135</v>
      </c>
      <c r="H4517" s="25">
        <f t="shared" si="70"/>
        <v>0.13120000000000001</v>
      </c>
    </row>
    <row r="4518" spans="6:8" x14ac:dyDescent="0.25">
      <c r="F4518" s="23" t="s">
        <v>5519</v>
      </c>
      <c r="G4518" s="24" t="s">
        <v>1010</v>
      </c>
      <c r="H4518" s="25">
        <f t="shared" si="70"/>
        <v>0.1124</v>
      </c>
    </row>
    <row r="4519" spans="6:8" x14ac:dyDescent="0.25">
      <c r="F4519" s="23" t="s">
        <v>5520</v>
      </c>
      <c r="G4519" s="24" t="s">
        <v>1087</v>
      </c>
      <c r="H4519" s="25">
        <f t="shared" si="70"/>
        <v>0.10765</v>
      </c>
    </row>
    <row r="4520" spans="6:8" x14ac:dyDescent="0.25">
      <c r="F4520" s="23" t="s">
        <v>5521</v>
      </c>
      <c r="G4520" s="24" t="s">
        <v>1010</v>
      </c>
      <c r="H4520" s="25">
        <f t="shared" si="70"/>
        <v>0.1124</v>
      </c>
    </row>
    <row r="4521" spans="6:8" x14ac:dyDescent="0.25">
      <c r="F4521" s="23" t="s">
        <v>5522</v>
      </c>
      <c r="G4521" s="24" t="s">
        <v>1087</v>
      </c>
      <c r="H4521" s="25">
        <f t="shared" si="70"/>
        <v>0.10765</v>
      </c>
    </row>
    <row r="4522" spans="6:8" x14ac:dyDescent="0.25">
      <c r="F4522" s="23" t="s">
        <v>5523</v>
      </c>
      <c r="G4522" s="24" t="s">
        <v>1010</v>
      </c>
      <c r="H4522" s="25">
        <f t="shared" si="70"/>
        <v>0.1124</v>
      </c>
    </row>
    <row r="4523" spans="6:8" x14ac:dyDescent="0.25">
      <c r="F4523" s="44" t="s">
        <v>5524</v>
      </c>
      <c r="G4523" s="24" t="s">
        <v>1087</v>
      </c>
      <c r="H4523" s="25">
        <f t="shared" si="70"/>
        <v>0.10765</v>
      </c>
    </row>
    <row r="4524" spans="6:8" x14ac:dyDescent="0.25">
      <c r="F4524" s="27" t="s">
        <v>5525</v>
      </c>
      <c r="G4524" s="24" t="s">
        <v>1010</v>
      </c>
      <c r="H4524" s="25">
        <f t="shared" si="70"/>
        <v>0.1124</v>
      </c>
    </row>
    <row r="4525" spans="6:8" x14ac:dyDescent="0.25">
      <c r="F4525" s="27" t="s">
        <v>5526</v>
      </c>
      <c r="G4525" s="24" t="s">
        <v>1087</v>
      </c>
      <c r="H4525" s="25">
        <f t="shared" si="70"/>
        <v>0.10765</v>
      </c>
    </row>
    <row r="4526" spans="6:8" x14ac:dyDescent="0.25">
      <c r="F4526" s="27" t="s">
        <v>5527</v>
      </c>
      <c r="G4526" s="24" t="s">
        <v>1087</v>
      </c>
      <c r="H4526" s="25">
        <f t="shared" si="70"/>
        <v>0.10765</v>
      </c>
    </row>
    <row r="4527" spans="6:8" x14ac:dyDescent="0.25">
      <c r="F4527" s="23" t="s">
        <v>5528</v>
      </c>
      <c r="G4527" s="24" t="s">
        <v>1087</v>
      </c>
      <c r="H4527" s="25">
        <f t="shared" si="70"/>
        <v>0.10765</v>
      </c>
    </row>
    <row r="4528" spans="6:8" x14ac:dyDescent="0.25">
      <c r="F4528" s="23" t="s">
        <v>5529</v>
      </c>
      <c r="G4528" s="24" t="s">
        <v>1087</v>
      </c>
      <c r="H4528" s="25">
        <f t="shared" si="70"/>
        <v>0.10765</v>
      </c>
    </row>
    <row r="4529" spans="5:8" x14ac:dyDescent="0.25">
      <c r="F4529" s="23" t="s">
        <v>5530</v>
      </c>
      <c r="G4529" s="24" t="s">
        <v>1087</v>
      </c>
      <c r="H4529" s="25">
        <f t="shared" si="70"/>
        <v>0.10765</v>
      </c>
    </row>
    <row r="4530" spans="5:8" x14ac:dyDescent="0.25">
      <c r="F4530" s="37" t="s">
        <v>5531</v>
      </c>
      <c r="G4530" s="24" t="s">
        <v>1087</v>
      </c>
      <c r="H4530" s="25">
        <f t="shared" si="70"/>
        <v>0.10765</v>
      </c>
    </row>
    <row r="4531" spans="5:8" x14ac:dyDescent="0.25">
      <c r="F4531" s="27" t="s">
        <v>5532</v>
      </c>
      <c r="G4531" s="24" t="s">
        <v>1087</v>
      </c>
      <c r="H4531" s="25">
        <f t="shared" si="70"/>
        <v>0.10765</v>
      </c>
    </row>
    <row r="4532" spans="5:8" x14ac:dyDescent="0.25">
      <c r="F4532" s="23" t="s">
        <v>5533</v>
      </c>
      <c r="G4532" s="24" t="s">
        <v>1087</v>
      </c>
      <c r="H4532" s="25">
        <f t="shared" si="70"/>
        <v>0.10765</v>
      </c>
    </row>
    <row r="4533" spans="5:8" x14ac:dyDescent="0.25">
      <c r="F4533" s="23" t="s">
        <v>5534</v>
      </c>
      <c r="G4533" s="24" t="s">
        <v>1087</v>
      </c>
      <c r="H4533" s="25">
        <f t="shared" si="70"/>
        <v>0.10765</v>
      </c>
    </row>
    <row r="4534" spans="5:8" x14ac:dyDescent="0.25">
      <c r="F4534" s="23" t="s">
        <v>5535</v>
      </c>
      <c r="G4534" s="24" t="s">
        <v>1087</v>
      </c>
      <c r="H4534" s="25">
        <f t="shared" si="70"/>
        <v>0.10765</v>
      </c>
    </row>
    <row r="4535" spans="5:8" x14ac:dyDescent="0.25">
      <c r="F4535" s="23" t="s">
        <v>5536</v>
      </c>
      <c r="G4535" s="24" t="s">
        <v>1087</v>
      </c>
      <c r="H4535" s="25">
        <f t="shared" si="70"/>
        <v>0.10765</v>
      </c>
    </row>
    <row r="4536" spans="5:8" x14ac:dyDescent="0.25">
      <c r="F4536" s="23" t="s">
        <v>5537</v>
      </c>
      <c r="G4536" s="24" t="s">
        <v>1087</v>
      </c>
      <c r="H4536" s="25">
        <f t="shared" si="70"/>
        <v>0.10765</v>
      </c>
    </row>
    <row r="4537" spans="5:8" x14ac:dyDescent="0.25">
      <c r="F4537" s="23" t="s">
        <v>5538</v>
      </c>
      <c r="G4537" s="24" t="s">
        <v>1010</v>
      </c>
      <c r="H4537" s="25">
        <f t="shared" si="70"/>
        <v>0.1124</v>
      </c>
    </row>
    <row r="4538" spans="5:8" x14ac:dyDescent="0.25">
      <c r="F4538" s="23" t="s">
        <v>5539</v>
      </c>
      <c r="G4538" s="24" t="s">
        <v>1087</v>
      </c>
      <c r="H4538" s="25">
        <f t="shared" si="70"/>
        <v>0.10765</v>
      </c>
    </row>
    <row r="4539" spans="5:8" x14ac:dyDescent="0.25">
      <c r="E4539" s="45"/>
      <c r="F4539" s="23" t="s">
        <v>5540</v>
      </c>
      <c r="G4539" s="24" t="s">
        <v>1087</v>
      </c>
      <c r="H4539" s="25">
        <f t="shared" si="70"/>
        <v>0.10765</v>
      </c>
    </row>
    <row r="4540" spans="5:8" x14ac:dyDescent="0.25">
      <c r="E4540" s="50"/>
      <c r="F4540" s="26" t="s">
        <v>5541</v>
      </c>
      <c r="G4540" s="24" t="s">
        <v>982</v>
      </c>
      <c r="H4540" s="25">
        <f t="shared" si="70"/>
        <v>8.4099999999999994E-2</v>
      </c>
    </row>
    <row r="4541" spans="5:8" x14ac:dyDescent="0.25">
      <c r="E4541" s="50"/>
      <c r="F4541" s="27" t="s">
        <v>5542</v>
      </c>
      <c r="G4541" s="24" t="s">
        <v>1087</v>
      </c>
      <c r="H4541" s="25">
        <f t="shared" si="70"/>
        <v>0.10765</v>
      </c>
    </row>
    <row r="4542" spans="5:8" x14ac:dyDescent="0.25">
      <c r="E4542" s="50"/>
      <c r="F4542" s="26" t="s">
        <v>5543</v>
      </c>
      <c r="G4542" s="24" t="s">
        <v>1087</v>
      </c>
      <c r="H4542" s="25">
        <f t="shared" si="70"/>
        <v>0.10765</v>
      </c>
    </row>
    <row r="4543" spans="5:8" x14ac:dyDescent="0.25">
      <c r="E4543" s="45"/>
      <c r="F4543" s="27" t="s">
        <v>5544</v>
      </c>
      <c r="G4543" s="24" t="s">
        <v>1087</v>
      </c>
      <c r="H4543" s="25">
        <f t="shared" si="70"/>
        <v>0.10765</v>
      </c>
    </row>
    <row r="4544" spans="5:8" x14ac:dyDescent="0.25">
      <c r="E4544" s="45"/>
      <c r="F4544" s="23" t="s">
        <v>5545</v>
      </c>
      <c r="G4544" s="24" t="s">
        <v>1010</v>
      </c>
      <c r="H4544" s="25">
        <f t="shared" si="70"/>
        <v>0.1124</v>
      </c>
    </row>
    <row r="4545" spans="5:8" x14ac:dyDescent="0.25">
      <c r="E4545" s="45"/>
      <c r="F4545" s="23" t="s">
        <v>5546</v>
      </c>
      <c r="G4545" s="24" t="s">
        <v>1611</v>
      </c>
      <c r="H4545" s="25">
        <f t="shared" si="70"/>
        <v>0</v>
      </c>
    </row>
    <row r="4546" spans="5:8" x14ac:dyDescent="0.25">
      <c r="E4546" s="45"/>
      <c r="F4546" s="23" t="s">
        <v>5547</v>
      </c>
      <c r="G4546" s="24" t="s">
        <v>1087</v>
      </c>
      <c r="H4546" s="25">
        <f t="shared" si="70"/>
        <v>0.10765</v>
      </c>
    </row>
    <row r="4547" spans="5:8" x14ac:dyDescent="0.25">
      <c r="E4547" s="45"/>
      <c r="F4547" s="23" t="s">
        <v>5548</v>
      </c>
      <c r="G4547" s="24" t="s">
        <v>1087</v>
      </c>
      <c r="H4547" s="25">
        <f t="shared" si="70"/>
        <v>0.10765</v>
      </c>
    </row>
    <row r="4548" spans="5:8" x14ac:dyDescent="0.25">
      <c r="E4548" s="45"/>
      <c r="F4548" s="27" t="s">
        <v>5549</v>
      </c>
      <c r="G4548" s="24" t="s">
        <v>1010</v>
      </c>
      <c r="H4548" s="25">
        <f t="shared" si="70"/>
        <v>0.1124</v>
      </c>
    </row>
    <row r="4549" spans="5:8" x14ac:dyDescent="0.25">
      <c r="E4549" s="45"/>
      <c r="F4549" s="23" t="s">
        <v>5550</v>
      </c>
      <c r="G4549" s="24" t="s">
        <v>1087</v>
      </c>
      <c r="H4549" s="25">
        <f t="shared" ref="H4549:H4612" si="71">VLOOKUP(G4549,$A$4:$B$28,2,FALSE)</f>
        <v>0.10765</v>
      </c>
    </row>
    <row r="4550" spans="5:8" x14ac:dyDescent="0.25">
      <c r="E4550" s="45"/>
      <c r="F4550" s="27" t="s">
        <v>5551</v>
      </c>
      <c r="G4550" s="24" t="s">
        <v>1087</v>
      </c>
      <c r="H4550" s="25">
        <f t="shared" si="71"/>
        <v>0.10765</v>
      </c>
    </row>
    <row r="4551" spans="5:8" x14ac:dyDescent="0.25">
      <c r="E4551" s="45"/>
      <c r="F4551" s="23" t="s">
        <v>5552</v>
      </c>
      <c r="G4551" s="24" t="s">
        <v>1087</v>
      </c>
      <c r="H4551" s="25">
        <f t="shared" si="71"/>
        <v>0.10765</v>
      </c>
    </row>
    <row r="4552" spans="5:8" x14ac:dyDescent="0.25">
      <c r="E4552" s="45"/>
      <c r="F4552" s="26" t="s">
        <v>5553</v>
      </c>
      <c r="G4552" s="24" t="s">
        <v>1087</v>
      </c>
      <c r="H4552" s="25">
        <f t="shared" si="71"/>
        <v>0.10765</v>
      </c>
    </row>
    <row r="4553" spans="5:8" x14ac:dyDescent="0.25">
      <c r="E4553" s="45"/>
      <c r="F4553" s="27" t="s">
        <v>5554</v>
      </c>
      <c r="G4553" s="24" t="s">
        <v>1087</v>
      </c>
      <c r="H4553" s="25">
        <f t="shared" si="71"/>
        <v>0.10765</v>
      </c>
    </row>
    <row r="4554" spans="5:8" x14ac:dyDescent="0.25">
      <c r="E4554" s="45"/>
      <c r="F4554" s="23" t="s">
        <v>5555</v>
      </c>
      <c r="G4554" s="24" t="s">
        <v>1087</v>
      </c>
      <c r="H4554" s="25">
        <f t="shared" si="71"/>
        <v>0.10765</v>
      </c>
    </row>
    <row r="4555" spans="5:8" x14ac:dyDescent="0.25">
      <c r="F4555" s="23" t="s">
        <v>5556</v>
      </c>
      <c r="G4555" s="24" t="s">
        <v>1087</v>
      </c>
      <c r="H4555" s="25">
        <f t="shared" si="71"/>
        <v>0.10765</v>
      </c>
    </row>
    <row r="4556" spans="5:8" x14ac:dyDescent="0.25">
      <c r="F4556" s="27" t="s">
        <v>5557</v>
      </c>
      <c r="G4556" s="24" t="s">
        <v>1087</v>
      </c>
      <c r="H4556" s="25">
        <f t="shared" si="71"/>
        <v>0.10765</v>
      </c>
    </row>
    <row r="4557" spans="5:8" x14ac:dyDescent="0.25">
      <c r="F4557" s="38" t="s">
        <v>5558</v>
      </c>
      <c r="G4557" s="24" t="s">
        <v>1087</v>
      </c>
      <c r="H4557" s="25">
        <f t="shared" si="71"/>
        <v>0.10765</v>
      </c>
    </row>
    <row r="4558" spans="5:8" x14ac:dyDescent="0.25">
      <c r="F4558" s="23" t="s">
        <v>5559</v>
      </c>
      <c r="G4558" s="24" t="s">
        <v>1087</v>
      </c>
      <c r="H4558" s="25">
        <f t="shared" si="71"/>
        <v>0.10765</v>
      </c>
    </row>
    <row r="4559" spans="5:8" x14ac:dyDescent="0.25">
      <c r="F4559" s="27" t="s">
        <v>5560</v>
      </c>
      <c r="G4559" s="24" t="s">
        <v>1087</v>
      </c>
      <c r="H4559" s="25">
        <f t="shared" si="71"/>
        <v>0.10765</v>
      </c>
    </row>
    <row r="4560" spans="5:8" x14ac:dyDescent="0.25">
      <c r="F4560" s="27" t="s">
        <v>5561</v>
      </c>
      <c r="G4560" s="24" t="s">
        <v>1010</v>
      </c>
      <c r="H4560" s="25">
        <f t="shared" si="71"/>
        <v>0.1124</v>
      </c>
    </row>
    <row r="4561" spans="6:8" x14ac:dyDescent="0.25">
      <c r="F4561" s="27" t="s">
        <v>5562</v>
      </c>
      <c r="G4561" s="24" t="s">
        <v>1087</v>
      </c>
      <c r="H4561" s="25">
        <f t="shared" si="71"/>
        <v>0.10765</v>
      </c>
    </row>
    <row r="4562" spans="6:8" x14ac:dyDescent="0.25">
      <c r="F4562" s="23" t="s">
        <v>5563</v>
      </c>
      <c r="G4562" s="24" t="s">
        <v>1087</v>
      </c>
      <c r="H4562" s="25">
        <f t="shared" si="71"/>
        <v>0.10765</v>
      </c>
    </row>
    <row r="4563" spans="6:8" x14ac:dyDescent="0.25">
      <c r="F4563" s="37" t="s">
        <v>5564</v>
      </c>
      <c r="G4563" s="24" t="s">
        <v>1087</v>
      </c>
      <c r="H4563" s="25">
        <f t="shared" si="71"/>
        <v>0.10765</v>
      </c>
    </row>
    <row r="4564" spans="6:8" x14ac:dyDescent="0.25">
      <c r="F4564" s="23" t="s">
        <v>5565</v>
      </c>
      <c r="G4564" s="24" t="s">
        <v>1087</v>
      </c>
      <c r="H4564" s="25">
        <f t="shared" si="71"/>
        <v>0.10765</v>
      </c>
    </row>
    <row r="4565" spans="6:8" x14ac:dyDescent="0.25">
      <c r="F4565" s="23" t="s">
        <v>5566</v>
      </c>
      <c r="G4565" s="24" t="s">
        <v>1087</v>
      </c>
      <c r="H4565" s="25">
        <f t="shared" si="71"/>
        <v>0.10765</v>
      </c>
    </row>
    <row r="4566" spans="6:8" x14ac:dyDescent="0.25">
      <c r="F4566" s="27" t="s">
        <v>5567</v>
      </c>
      <c r="G4566" s="24" t="s">
        <v>1087</v>
      </c>
      <c r="H4566" s="25">
        <f t="shared" si="71"/>
        <v>0.10765</v>
      </c>
    </row>
    <row r="4567" spans="6:8" x14ac:dyDescent="0.25">
      <c r="F4567" s="23" t="s">
        <v>5568</v>
      </c>
      <c r="G4567" s="24" t="s">
        <v>1087</v>
      </c>
      <c r="H4567" s="25">
        <f t="shared" si="71"/>
        <v>0.10765</v>
      </c>
    </row>
    <row r="4568" spans="6:8" x14ac:dyDescent="0.25">
      <c r="F4568" s="23" t="s">
        <v>5569</v>
      </c>
      <c r="G4568" s="24" t="s">
        <v>1087</v>
      </c>
      <c r="H4568" s="25">
        <f t="shared" si="71"/>
        <v>0.10765</v>
      </c>
    </row>
    <row r="4569" spans="6:8" x14ac:dyDescent="0.25">
      <c r="F4569" s="23" t="s">
        <v>5570</v>
      </c>
      <c r="G4569" s="24" t="s">
        <v>1087</v>
      </c>
      <c r="H4569" s="25">
        <f t="shared" si="71"/>
        <v>0.10765</v>
      </c>
    </row>
    <row r="4570" spans="6:8" x14ac:dyDescent="0.25">
      <c r="F4570" s="23" t="s">
        <v>5571</v>
      </c>
      <c r="G4570" s="24" t="s">
        <v>1087</v>
      </c>
      <c r="H4570" s="25">
        <f t="shared" si="71"/>
        <v>0.10765</v>
      </c>
    </row>
    <row r="4571" spans="6:8" x14ac:dyDescent="0.25">
      <c r="F4571" s="38" t="s">
        <v>5572</v>
      </c>
      <c r="G4571" s="24" t="s">
        <v>1087</v>
      </c>
      <c r="H4571" s="25">
        <f t="shared" si="71"/>
        <v>0.10765</v>
      </c>
    </row>
    <row r="4572" spans="6:8" x14ac:dyDescent="0.25">
      <c r="F4572" s="26" t="s">
        <v>5573</v>
      </c>
      <c r="G4572" s="24" t="s">
        <v>1087</v>
      </c>
      <c r="H4572" s="25">
        <f t="shared" si="71"/>
        <v>0.10765</v>
      </c>
    </row>
    <row r="4573" spans="6:8" x14ac:dyDescent="0.25">
      <c r="F4573" s="39" t="s">
        <v>5574</v>
      </c>
      <c r="G4573" s="24" t="s">
        <v>1087</v>
      </c>
      <c r="H4573" s="25">
        <f t="shared" si="71"/>
        <v>0.10765</v>
      </c>
    </row>
    <row r="4574" spans="6:8" x14ac:dyDescent="0.25">
      <c r="F4574" s="23" t="s">
        <v>5575</v>
      </c>
      <c r="G4574" s="24" t="s">
        <v>1087</v>
      </c>
      <c r="H4574" s="25">
        <f t="shared" si="71"/>
        <v>0.10765</v>
      </c>
    </row>
    <row r="4575" spans="6:8" x14ac:dyDescent="0.25">
      <c r="F4575" s="23" t="s">
        <v>5576</v>
      </c>
      <c r="G4575" s="24" t="s">
        <v>1087</v>
      </c>
      <c r="H4575" s="25">
        <f t="shared" si="71"/>
        <v>0.10765</v>
      </c>
    </row>
    <row r="4576" spans="6:8" x14ac:dyDescent="0.25">
      <c r="F4576" s="23" t="s">
        <v>5577</v>
      </c>
      <c r="G4576" s="24" t="s">
        <v>1087</v>
      </c>
      <c r="H4576" s="25">
        <f t="shared" si="71"/>
        <v>0.10765</v>
      </c>
    </row>
    <row r="4577" spans="6:8" x14ac:dyDescent="0.25">
      <c r="F4577" s="27" t="s">
        <v>5578</v>
      </c>
      <c r="G4577" s="24" t="s">
        <v>1087</v>
      </c>
      <c r="H4577" s="25">
        <f t="shared" si="71"/>
        <v>0.10765</v>
      </c>
    </row>
    <row r="4578" spans="6:8" x14ac:dyDescent="0.25">
      <c r="F4578" s="23" t="s">
        <v>5579</v>
      </c>
      <c r="G4578" s="24" t="s">
        <v>1087</v>
      </c>
      <c r="H4578" s="25">
        <f t="shared" si="71"/>
        <v>0.10765</v>
      </c>
    </row>
    <row r="4579" spans="6:8" x14ac:dyDescent="0.25">
      <c r="F4579" s="27" t="s">
        <v>5580</v>
      </c>
      <c r="G4579" s="24" t="s">
        <v>1087</v>
      </c>
      <c r="H4579" s="25">
        <f t="shared" si="71"/>
        <v>0.10765</v>
      </c>
    </row>
    <row r="4580" spans="6:8" x14ac:dyDescent="0.25">
      <c r="F4580" s="39" t="s">
        <v>5581</v>
      </c>
      <c r="G4580" s="24" t="s">
        <v>1087</v>
      </c>
      <c r="H4580" s="25">
        <f t="shared" si="71"/>
        <v>0.10765</v>
      </c>
    </row>
    <row r="4581" spans="6:8" x14ac:dyDescent="0.25">
      <c r="F4581" s="23" t="s">
        <v>5582</v>
      </c>
      <c r="G4581" s="24" t="s">
        <v>1087</v>
      </c>
      <c r="H4581" s="25">
        <f t="shared" si="71"/>
        <v>0.10765</v>
      </c>
    </row>
    <row r="4582" spans="6:8" x14ac:dyDescent="0.25">
      <c r="F4582" s="27" t="s">
        <v>5583</v>
      </c>
      <c r="G4582" s="24" t="s">
        <v>1087</v>
      </c>
      <c r="H4582" s="25">
        <f t="shared" si="71"/>
        <v>0.10765</v>
      </c>
    </row>
    <row r="4583" spans="6:8" x14ac:dyDescent="0.25">
      <c r="F4583" s="23" t="s">
        <v>5584</v>
      </c>
      <c r="G4583" s="24" t="s">
        <v>1087</v>
      </c>
      <c r="H4583" s="25">
        <f t="shared" si="71"/>
        <v>0.10765</v>
      </c>
    </row>
    <row r="4584" spans="6:8" x14ac:dyDescent="0.25">
      <c r="F4584" s="27" t="s">
        <v>5585</v>
      </c>
      <c r="G4584" s="24" t="s">
        <v>1087</v>
      </c>
      <c r="H4584" s="25">
        <f t="shared" si="71"/>
        <v>0.10765</v>
      </c>
    </row>
    <row r="4585" spans="6:8" x14ac:dyDescent="0.25">
      <c r="F4585" s="27" t="s">
        <v>5586</v>
      </c>
      <c r="G4585" s="24" t="s">
        <v>1087</v>
      </c>
      <c r="H4585" s="25">
        <f t="shared" si="71"/>
        <v>0.10765</v>
      </c>
    </row>
    <row r="4586" spans="6:8" x14ac:dyDescent="0.25">
      <c r="F4586" s="23" t="s">
        <v>5587</v>
      </c>
      <c r="G4586" s="24" t="s">
        <v>1087</v>
      </c>
      <c r="H4586" s="25">
        <f t="shared" si="71"/>
        <v>0.10765</v>
      </c>
    </row>
    <row r="4587" spans="6:8" x14ac:dyDescent="0.25">
      <c r="F4587" s="23" t="s">
        <v>5588</v>
      </c>
      <c r="G4587" s="24" t="s">
        <v>1087</v>
      </c>
      <c r="H4587" s="25">
        <f t="shared" si="71"/>
        <v>0.10765</v>
      </c>
    </row>
    <row r="4588" spans="6:8" x14ac:dyDescent="0.25">
      <c r="F4588" s="27" t="s">
        <v>5589</v>
      </c>
      <c r="G4588" s="24" t="s">
        <v>1087</v>
      </c>
      <c r="H4588" s="25">
        <f t="shared" si="71"/>
        <v>0.10765</v>
      </c>
    </row>
    <row r="4589" spans="6:8" x14ac:dyDescent="0.25">
      <c r="F4589" s="27" t="s">
        <v>5590</v>
      </c>
      <c r="G4589" s="24" t="s">
        <v>1010</v>
      </c>
      <c r="H4589" s="25">
        <f t="shared" si="71"/>
        <v>0.1124</v>
      </c>
    </row>
    <row r="4590" spans="6:8" x14ac:dyDescent="0.25">
      <c r="F4590" s="32" t="s">
        <v>5591</v>
      </c>
      <c r="G4590" s="24" t="s">
        <v>1087</v>
      </c>
      <c r="H4590" s="25">
        <f t="shared" si="71"/>
        <v>0.10765</v>
      </c>
    </row>
    <row r="4591" spans="6:8" x14ac:dyDescent="0.25">
      <c r="F4591" s="23" t="s">
        <v>5592</v>
      </c>
      <c r="G4591" s="24" t="s">
        <v>1087</v>
      </c>
      <c r="H4591" s="25">
        <f t="shared" si="71"/>
        <v>0.10765</v>
      </c>
    </row>
    <row r="4592" spans="6:8" x14ac:dyDescent="0.25">
      <c r="F4592" s="27" t="s">
        <v>5593</v>
      </c>
      <c r="G4592" s="24" t="s">
        <v>1087</v>
      </c>
      <c r="H4592" s="25">
        <f t="shared" si="71"/>
        <v>0.10765</v>
      </c>
    </row>
    <row r="4593" spans="6:8" x14ac:dyDescent="0.25">
      <c r="F4593" s="38" t="s">
        <v>5594</v>
      </c>
      <c r="G4593" s="24" t="s">
        <v>1087</v>
      </c>
      <c r="H4593" s="25">
        <f t="shared" si="71"/>
        <v>0.10765</v>
      </c>
    </row>
    <row r="4594" spans="6:8" x14ac:dyDescent="0.25">
      <c r="F4594" s="23" t="s">
        <v>5595</v>
      </c>
      <c r="G4594" s="24" t="s">
        <v>1087</v>
      </c>
      <c r="H4594" s="25">
        <f t="shared" si="71"/>
        <v>0.10765</v>
      </c>
    </row>
    <row r="4595" spans="6:8" x14ac:dyDescent="0.25">
      <c r="F4595" s="37" t="s">
        <v>5596</v>
      </c>
      <c r="G4595" s="24" t="s">
        <v>1087</v>
      </c>
      <c r="H4595" s="25">
        <f t="shared" si="71"/>
        <v>0.10765</v>
      </c>
    </row>
    <row r="4596" spans="6:8" x14ac:dyDescent="0.25">
      <c r="F4596" s="27" t="s">
        <v>5597</v>
      </c>
      <c r="G4596" s="24" t="s">
        <v>1087</v>
      </c>
      <c r="H4596" s="25">
        <f t="shared" si="71"/>
        <v>0.10765</v>
      </c>
    </row>
    <row r="4597" spans="6:8" x14ac:dyDescent="0.25">
      <c r="F4597" s="23" t="s">
        <v>5598</v>
      </c>
      <c r="G4597" s="24" t="s">
        <v>1010</v>
      </c>
      <c r="H4597" s="25">
        <f t="shared" si="71"/>
        <v>0.1124</v>
      </c>
    </row>
    <row r="4598" spans="6:8" x14ac:dyDescent="0.25">
      <c r="F4598" s="23" t="s">
        <v>5599</v>
      </c>
      <c r="G4598" s="24" t="s">
        <v>1087</v>
      </c>
      <c r="H4598" s="25">
        <f t="shared" si="71"/>
        <v>0.10765</v>
      </c>
    </row>
    <row r="4599" spans="6:8" x14ac:dyDescent="0.25">
      <c r="F4599" s="23" t="s">
        <v>5600</v>
      </c>
      <c r="G4599" s="24" t="s">
        <v>1087</v>
      </c>
      <c r="H4599" s="25">
        <f t="shared" si="71"/>
        <v>0.10765</v>
      </c>
    </row>
    <row r="4600" spans="6:8" x14ac:dyDescent="0.25">
      <c r="F4600" s="32" t="s">
        <v>5601</v>
      </c>
      <c r="G4600" s="24" t="s">
        <v>1087</v>
      </c>
      <c r="H4600" s="25">
        <f t="shared" si="71"/>
        <v>0.10765</v>
      </c>
    </row>
    <row r="4601" spans="6:8" x14ac:dyDescent="0.25">
      <c r="F4601" s="23" t="s">
        <v>5602</v>
      </c>
      <c r="G4601" s="24" t="s">
        <v>1087</v>
      </c>
      <c r="H4601" s="25">
        <f t="shared" si="71"/>
        <v>0.10765</v>
      </c>
    </row>
    <row r="4602" spans="6:8" x14ac:dyDescent="0.25">
      <c r="F4602" s="23" t="s">
        <v>5603</v>
      </c>
      <c r="G4602" s="24" t="s">
        <v>1010</v>
      </c>
      <c r="H4602" s="25">
        <f t="shared" si="71"/>
        <v>0.1124</v>
      </c>
    </row>
    <row r="4603" spans="6:8" x14ac:dyDescent="0.25">
      <c r="F4603" s="23" t="s">
        <v>5604</v>
      </c>
      <c r="G4603" s="24" t="s">
        <v>1087</v>
      </c>
      <c r="H4603" s="25">
        <f t="shared" si="71"/>
        <v>0.10765</v>
      </c>
    </row>
    <row r="4604" spans="6:8" x14ac:dyDescent="0.25">
      <c r="F4604" s="23" t="s">
        <v>5605</v>
      </c>
      <c r="G4604" s="24" t="s">
        <v>1087</v>
      </c>
      <c r="H4604" s="25">
        <f t="shared" si="71"/>
        <v>0.10765</v>
      </c>
    </row>
    <row r="4605" spans="6:8" x14ac:dyDescent="0.25">
      <c r="F4605" s="26" t="s">
        <v>5606</v>
      </c>
      <c r="G4605" s="24" t="s">
        <v>1087</v>
      </c>
      <c r="H4605" s="25">
        <f t="shared" si="71"/>
        <v>0.10765</v>
      </c>
    </row>
    <row r="4606" spans="6:8" x14ac:dyDescent="0.25">
      <c r="F4606" s="32" t="s">
        <v>5607</v>
      </c>
      <c r="G4606" s="24" t="s">
        <v>1087</v>
      </c>
      <c r="H4606" s="25">
        <f t="shared" si="71"/>
        <v>0.10765</v>
      </c>
    </row>
    <row r="4607" spans="6:8" x14ac:dyDescent="0.25">
      <c r="F4607" s="23" t="s">
        <v>5608</v>
      </c>
      <c r="G4607" s="24" t="s">
        <v>1087</v>
      </c>
      <c r="H4607" s="25">
        <f t="shared" si="71"/>
        <v>0.10765</v>
      </c>
    </row>
    <row r="4608" spans="6:8" x14ac:dyDescent="0.25">
      <c r="F4608" s="23" t="s">
        <v>5609</v>
      </c>
      <c r="G4608" s="24" t="s">
        <v>1087</v>
      </c>
      <c r="H4608" s="25">
        <f t="shared" si="71"/>
        <v>0.10765</v>
      </c>
    </row>
    <row r="4609" spans="6:8" x14ac:dyDescent="0.25">
      <c r="F4609" s="23" t="s">
        <v>5610</v>
      </c>
      <c r="G4609" s="24" t="s">
        <v>1087</v>
      </c>
      <c r="H4609" s="25">
        <f t="shared" si="71"/>
        <v>0.10765</v>
      </c>
    </row>
    <row r="4610" spans="6:8" x14ac:dyDescent="0.25">
      <c r="F4610" s="23" t="s">
        <v>5611</v>
      </c>
      <c r="G4610" s="24" t="s">
        <v>1087</v>
      </c>
      <c r="H4610" s="25">
        <f t="shared" si="71"/>
        <v>0.10765</v>
      </c>
    </row>
    <row r="4611" spans="6:8" x14ac:dyDescent="0.25">
      <c r="F4611" s="23" t="s">
        <v>5612</v>
      </c>
      <c r="G4611" s="24" t="s">
        <v>1087</v>
      </c>
      <c r="H4611" s="25">
        <f t="shared" si="71"/>
        <v>0.10765</v>
      </c>
    </row>
    <row r="4612" spans="6:8" x14ac:dyDescent="0.25">
      <c r="F4612" s="23" t="s">
        <v>5613</v>
      </c>
      <c r="G4612" s="24" t="s">
        <v>1087</v>
      </c>
      <c r="H4612" s="25">
        <f t="shared" si="71"/>
        <v>0.10765</v>
      </c>
    </row>
    <row r="4613" spans="6:8" x14ac:dyDescent="0.25">
      <c r="F4613" s="26" t="s">
        <v>5614</v>
      </c>
      <c r="G4613" s="24" t="s">
        <v>1087</v>
      </c>
      <c r="H4613" s="25">
        <f t="shared" ref="H4613:H4676" si="72">VLOOKUP(G4613,$A$4:$B$28,2,FALSE)</f>
        <v>0.10765</v>
      </c>
    </row>
    <row r="4614" spans="6:8" x14ac:dyDescent="0.25">
      <c r="F4614" s="23" t="s">
        <v>5615</v>
      </c>
      <c r="G4614" s="24" t="s">
        <v>1087</v>
      </c>
      <c r="H4614" s="25">
        <f t="shared" si="72"/>
        <v>0.10765</v>
      </c>
    </row>
    <row r="4615" spans="6:8" x14ac:dyDescent="0.25">
      <c r="F4615" s="27" t="s">
        <v>5616</v>
      </c>
      <c r="G4615" s="24" t="s">
        <v>1087</v>
      </c>
      <c r="H4615" s="25">
        <f t="shared" si="72"/>
        <v>0.10765</v>
      </c>
    </row>
    <row r="4616" spans="6:8" x14ac:dyDescent="0.25">
      <c r="F4616" s="27" t="s">
        <v>5617</v>
      </c>
      <c r="G4616" s="24" t="s">
        <v>1087</v>
      </c>
      <c r="H4616" s="25">
        <f t="shared" si="72"/>
        <v>0.10765</v>
      </c>
    </row>
    <row r="4617" spans="6:8" x14ac:dyDescent="0.25">
      <c r="F4617" s="23" t="s">
        <v>5618</v>
      </c>
      <c r="G4617" s="24" t="s">
        <v>1087</v>
      </c>
      <c r="H4617" s="25">
        <f t="shared" si="72"/>
        <v>0.10765</v>
      </c>
    </row>
    <row r="4618" spans="6:8" x14ac:dyDescent="0.25">
      <c r="F4618" s="32" t="s">
        <v>5619</v>
      </c>
      <c r="G4618" s="24" t="s">
        <v>1087</v>
      </c>
      <c r="H4618" s="25">
        <f t="shared" si="72"/>
        <v>0.10765</v>
      </c>
    </row>
    <row r="4619" spans="6:8" x14ac:dyDescent="0.25">
      <c r="F4619" s="23" t="s">
        <v>5620</v>
      </c>
      <c r="G4619" s="24" t="s">
        <v>1087</v>
      </c>
      <c r="H4619" s="25">
        <f t="shared" si="72"/>
        <v>0.10765</v>
      </c>
    </row>
    <row r="4620" spans="6:8" x14ac:dyDescent="0.25">
      <c r="F4620" s="23" t="s">
        <v>5621</v>
      </c>
      <c r="G4620" s="24" t="s">
        <v>1087</v>
      </c>
      <c r="H4620" s="25">
        <f t="shared" si="72"/>
        <v>0.10765</v>
      </c>
    </row>
    <row r="4621" spans="6:8" x14ac:dyDescent="0.25">
      <c r="F4621" s="39" t="s">
        <v>5622</v>
      </c>
      <c r="G4621" s="24" t="s">
        <v>4426</v>
      </c>
      <c r="H4621" s="25">
        <f t="shared" si="72"/>
        <v>0.1119</v>
      </c>
    </row>
    <row r="4622" spans="6:8" x14ac:dyDescent="0.25">
      <c r="F4622" s="23" t="s">
        <v>5623</v>
      </c>
      <c r="G4622" s="24" t="s">
        <v>1012</v>
      </c>
      <c r="H4622" s="25">
        <f t="shared" si="72"/>
        <v>0.1119</v>
      </c>
    </row>
    <row r="4623" spans="6:8" x14ac:dyDescent="0.25">
      <c r="F4623" s="27" t="s">
        <v>5624</v>
      </c>
      <c r="G4623" s="24" t="s">
        <v>1012</v>
      </c>
      <c r="H4623" s="25">
        <f t="shared" si="72"/>
        <v>0.1119</v>
      </c>
    </row>
    <row r="4624" spans="6:8" x14ac:dyDescent="0.25">
      <c r="F4624" s="23" t="s">
        <v>5625</v>
      </c>
      <c r="G4624" s="24" t="s">
        <v>1010</v>
      </c>
      <c r="H4624" s="25">
        <f t="shared" si="72"/>
        <v>0.1124</v>
      </c>
    </row>
    <row r="4625" spans="6:8" x14ac:dyDescent="0.25">
      <c r="F4625" s="26" t="s">
        <v>5626</v>
      </c>
      <c r="G4625" s="24" t="s">
        <v>1010</v>
      </c>
      <c r="H4625" s="25">
        <f t="shared" si="72"/>
        <v>0.1124</v>
      </c>
    </row>
    <row r="4626" spans="6:8" x14ac:dyDescent="0.25">
      <c r="F4626" s="23" t="s">
        <v>5627</v>
      </c>
      <c r="G4626" s="24" t="s">
        <v>4426</v>
      </c>
      <c r="H4626" s="25">
        <f t="shared" si="72"/>
        <v>0.1119</v>
      </c>
    </row>
    <row r="4627" spans="6:8" x14ac:dyDescent="0.25">
      <c r="F4627" s="31" t="s">
        <v>5628</v>
      </c>
      <c r="G4627" s="24" t="s">
        <v>1012</v>
      </c>
      <c r="H4627" s="25">
        <f t="shared" si="72"/>
        <v>0.1119</v>
      </c>
    </row>
    <row r="4628" spans="6:8" x14ac:dyDescent="0.25">
      <c r="F4628" s="27" t="s">
        <v>5629</v>
      </c>
      <c r="G4628" s="24" t="s">
        <v>4426</v>
      </c>
      <c r="H4628" s="25">
        <f t="shared" si="72"/>
        <v>0.1119</v>
      </c>
    </row>
    <row r="4629" spans="6:8" x14ac:dyDescent="0.25">
      <c r="F4629" s="27" t="s">
        <v>5630</v>
      </c>
      <c r="G4629" s="24" t="s">
        <v>1010</v>
      </c>
      <c r="H4629" s="25">
        <f t="shared" si="72"/>
        <v>0.1124</v>
      </c>
    </row>
    <row r="4630" spans="6:8" x14ac:dyDescent="0.25">
      <c r="F4630" s="23" t="s">
        <v>5631</v>
      </c>
      <c r="G4630" s="24" t="s">
        <v>1012</v>
      </c>
      <c r="H4630" s="25">
        <f t="shared" si="72"/>
        <v>0.1119</v>
      </c>
    </row>
    <row r="4631" spans="6:8" x14ac:dyDescent="0.25">
      <c r="F4631" s="27" t="s">
        <v>5632</v>
      </c>
      <c r="G4631" s="24" t="s">
        <v>1012</v>
      </c>
      <c r="H4631" s="25">
        <f t="shared" si="72"/>
        <v>0.1119</v>
      </c>
    </row>
    <row r="4632" spans="6:8" x14ac:dyDescent="0.25">
      <c r="F4632" s="23" t="s">
        <v>5633</v>
      </c>
      <c r="G4632" s="24" t="s">
        <v>1010</v>
      </c>
      <c r="H4632" s="25">
        <f t="shared" si="72"/>
        <v>0.1124</v>
      </c>
    </row>
    <row r="4633" spans="6:8" x14ac:dyDescent="0.25">
      <c r="F4633" s="37" t="s">
        <v>5634</v>
      </c>
      <c r="G4633" s="24" t="s">
        <v>1010</v>
      </c>
      <c r="H4633" s="25">
        <f t="shared" si="72"/>
        <v>0.1124</v>
      </c>
    </row>
    <row r="4634" spans="6:8" x14ac:dyDescent="0.25">
      <c r="F4634" s="23" t="s">
        <v>5635</v>
      </c>
      <c r="G4634" s="24" t="s">
        <v>1010</v>
      </c>
      <c r="H4634" s="25">
        <f t="shared" si="72"/>
        <v>0.1124</v>
      </c>
    </row>
    <row r="4635" spans="6:8" x14ac:dyDescent="0.25">
      <c r="F4635" s="35" t="s">
        <v>5636</v>
      </c>
      <c r="G4635" s="24" t="s">
        <v>1010</v>
      </c>
      <c r="H4635" s="25">
        <f t="shared" si="72"/>
        <v>0.1124</v>
      </c>
    </row>
    <row r="4636" spans="6:8" x14ac:dyDescent="0.25">
      <c r="F4636" s="37" t="s">
        <v>5637</v>
      </c>
      <c r="G4636" s="24" t="s">
        <v>1010</v>
      </c>
      <c r="H4636" s="25">
        <f t="shared" si="72"/>
        <v>0.1124</v>
      </c>
    </row>
    <row r="4637" spans="6:8" x14ac:dyDescent="0.25">
      <c r="F4637" s="23" t="s">
        <v>5638</v>
      </c>
      <c r="G4637" s="24" t="s">
        <v>1135</v>
      </c>
      <c r="H4637" s="25">
        <f t="shared" si="72"/>
        <v>0.13120000000000001</v>
      </c>
    </row>
    <row r="4638" spans="6:8" x14ac:dyDescent="0.25">
      <c r="F4638" s="43" t="s">
        <v>5639</v>
      </c>
      <c r="G4638" s="24" t="s">
        <v>1010</v>
      </c>
      <c r="H4638" s="25">
        <f t="shared" si="72"/>
        <v>0.1124</v>
      </c>
    </row>
    <row r="4639" spans="6:8" x14ac:dyDescent="0.25">
      <c r="F4639" s="23" t="s">
        <v>5640</v>
      </c>
      <c r="G4639" s="24" t="s">
        <v>1010</v>
      </c>
      <c r="H4639" s="25">
        <f t="shared" si="72"/>
        <v>0.1124</v>
      </c>
    </row>
    <row r="4640" spans="6:8" x14ac:dyDescent="0.25">
      <c r="F4640" s="23" t="s">
        <v>5641</v>
      </c>
      <c r="G4640" s="24" t="s">
        <v>1010</v>
      </c>
      <c r="H4640" s="25">
        <f t="shared" si="72"/>
        <v>0.1124</v>
      </c>
    </row>
    <row r="4641" spans="6:8" x14ac:dyDescent="0.25">
      <c r="F4641" s="23" t="s">
        <v>5642</v>
      </c>
      <c r="G4641" s="24" t="s">
        <v>1010</v>
      </c>
      <c r="H4641" s="25">
        <f t="shared" si="72"/>
        <v>0.1124</v>
      </c>
    </row>
    <row r="4642" spans="6:8" x14ac:dyDescent="0.25">
      <c r="F4642" s="23" t="s">
        <v>5643</v>
      </c>
      <c r="G4642" s="24" t="s">
        <v>1010</v>
      </c>
      <c r="H4642" s="25">
        <f t="shared" si="72"/>
        <v>0.1124</v>
      </c>
    </row>
    <row r="4643" spans="6:8" x14ac:dyDescent="0.25">
      <c r="F4643" s="23" t="s">
        <v>5644</v>
      </c>
      <c r="G4643" s="24" t="s">
        <v>1010</v>
      </c>
      <c r="H4643" s="25">
        <f t="shared" si="72"/>
        <v>0.1124</v>
      </c>
    </row>
    <row r="4644" spans="6:8" x14ac:dyDescent="0.25">
      <c r="F4644" s="23" t="s">
        <v>5645</v>
      </c>
      <c r="G4644" s="24" t="s">
        <v>1010</v>
      </c>
      <c r="H4644" s="25">
        <f t="shared" si="72"/>
        <v>0.1124</v>
      </c>
    </row>
    <row r="4645" spans="6:8" x14ac:dyDescent="0.25">
      <c r="F4645" s="23" t="s">
        <v>5646</v>
      </c>
      <c r="G4645" s="24" t="s">
        <v>1010</v>
      </c>
      <c r="H4645" s="25">
        <f t="shared" si="72"/>
        <v>0.1124</v>
      </c>
    </row>
    <row r="4646" spans="6:8" x14ac:dyDescent="0.25">
      <c r="F4646" s="23" t="s">
        <v>5647</v>
      </c>
      <c r="G4646" s="24" t="s">
        <v>1010</v>
      </c>
      <c r="H4646" s="25">
        <f t="shared" si="72"/>
        <v>0.1124</v>
      </c>
    </row>
    <row r="4647" spans="6:8" x14ac:dyDescent="0.25">
      <c r="F4647" s="27" t="s">
        <v>5648</v>
      </c>
      <c r="G4647" s="24" t="s">
        <v>1010</v>
      </c>
      <c r="H4647" s="25">
        <f t="shared" si="72"/>
        <v>0.1124</v>
      </c>
    </row>
    <row r="4648" spans="6:8" x14ac:dyDescent="0.25">
      <c r="F4648" s="37" t="s">
        <v>5649</v>
      </c>
      <c r="G4648" s="24" t="s">
        <v>1010</v>
      </c>
      <c r="H4648" s="25">
        <f t="shared" si="72"/>
        <v>0.1124</v>
      </c>
    </row>
    <row r="4649" spans="6:8" x14ac:dyDescent="0.25">
      <c r="F4649" s="23" t="s">
        <v>5650</v>
      </c>
      <c r="G4649" s="24" t="s">
        <v>1010</v>
      </c>
      <c r="H4649" s="25">
        <f t="shared" si="72"/>
        <v>0.1124</v>
      </c>
    </row>
    <row r="4650" spans="6:8" x14ac:dyDescent="0.25">
      <c r="F4650" s="23" t="s">
        <v>5651</v>
      </c>
      <c r="G4650" s="24" t="s">
        <v>1010</v>
      </c>
      <c r="H4650" s="25">
        <f t="shared" si="72"/>
        <v>0.1124</v>
      </c>
    </row>
    <row r="4651" spans="6:8" x14ac:dyDescent="0.25">
      <c r="F4651" s="32" t="s">
        <v>5652</v>
      </c>
      <c r="G4651" s="24" t="s">
        <v>1010</v>
      </c>
      <c r="H4651" s="25">
        <f t="shared" si="72"/>
        <v>0.1124</v>
      </c>
    </row>
    <row r="4652" spans="6:8" x14ac:dyDescent="0.25">
      <c r="F4652" s="23" t="s">
        <v>5653</v>
      </c>
      <c r="G4652" s="24" t="s">
        <v>1010</v>
      </c>
      <c r="H4652" s="25">
        <f t="shared" si="72"/>
        <v>0.1124</v>
      </c>
    </row>
    <row r="4653" spans="6:8" x14ac:dyDescent="0.25">
      <c r="F4653" s="23" t="s">
        <v>5654</v>
      </c>
      <c r="G4653" s="24" t="s">
        <v>1010</v>
      </c>
      <c r="H4653" s="25">
        <f t="shared" si="72"/>
        <v>0.1124</v>
      </c>
    </row>
    <row r="4654" spans="6:8" x14ac:dyDescent="0.25">
      <c r="F4654" s="23" t="s">
        <v>5655</v>
      </c>
      <c r="G4654" s="24" t="s">
        <v>1087</v>
      </c>
      <c r="H4654" s="25">
        <f t="shared" si="72"/>
        <v>0.10765</v>
      </c>
    </row>
    <row r="4655" spans="6:8" x14ac:dyDescent="0.25">
      <c r="F4655" s="23" t="s">
        <v>5656</v>
      </c>
      <c r="G4655" s="24" t="s">
        <v>1010</v>
      </c>
      <c r="H4655" s="25">
        <f t="shared" si="72"/>
        <v>0.1124</v>
      </c>
    </row>
    <row r="4656" spans="6:8" x14ac:dyDescent="0.25">
      <c r="F4656" s="23" t="s">
        <v>5657</v>
      </c>
      <c r="G4656" s="24" t="s">
        <v>1010</v>
      </c>
      <c r="H4656" s="25">
        <f t="shared" si="72"/>
        <v>0.1124</v>
      </c>
    </row>
    <row r="4657" spans="6:8" x14ac:dyDescent="0.25">
      <c r="F4657" s="23" t="s">
        <v>5658</v>
      </c>
      <c r="G4657" s="24" t="s">
        <v>1012</v>
      </c>
      <c r="H4657" s="25">
        <f t="shared" si="72"/>
        <v>0.1119</v>
      </c>
    </row>
    <row r="4658" spans="6:8" x14ac:dyDescent="0.25">
      <c r="F4658" s="23" t="s">
        <v>5659</v>
      </c>
      <c r="G4658" s="24" t="s">
        <v>1010</v>
      </c>
      <c r="H4658" s="25">
        <f t="shared" si="72"/>
        <v>0.1124</v>
      </c>
    </row>
    <row r="4659" spans="6:8" x14ac:dyDescent="0.25">
      <c r="F4659" s="23" t="s">
        <v>5660</v>
      </c>
      <c r="G4659" s="24" t="s">
        <v>1010</v>
      </c>
      <c r="H4659" s="25">
        <f t="shared" si="72"/>
        <v>0.1124</v>
      </c>
    </row>
    <row r="4660" spans="6:8" x14ac:dyDescent="0.25">
      <c r="F4660" s="35" t="s">
        <v>5661</v>
      </c>
      <c r="G4660" s="24" t="s">
        <v>1010</v>
      </c>
      <c r="H4660" s="25">
        <f t="shared" si="72"/>
        <v>0.1124</v>
      </c>
    </row>
    <row r="4661" spans="6:8" x14ac:dyDescent="0.25">
      <c r="F4661" s="23" t="s">
        <v>5662</v>
      </c>
      <c r="G4661" s="24" t="s">
        <v>1010</v>
      </c>
      <c r="H4661" s="25">
        <f t="shared" si="72"/>
        <v>0.1124</v>
      </c>
    </row>
    <row r="4662" spans="6:8" x14ac:dyDescent="0.25">
      <c r="F4662" s="23" t="s">
        <v>5663</v>
      </c>
      <c r="G4662" s="24" t="s">
        <v>1010</v>
      </c>
      <c r="H4662" s="25">
        <f t="shared" si="72"/>
        <v>0.1124</v>
      </c>
    </row>
    <row r="4663" spans="6:8" x14ac:dyDescent="0.25">
      <c r="F4663" s="23" t="s">
        <v>5664</v>
      </c>
      <c r="G4663" s="24" t="s">
        <v>1010</v>
      </c>
      <c r="H4663" s="25">
        <f t="shared" si="72"/>
        <v>0.1124</v>
      </c>
    </row>
    <row r="4664" spans="6:8" x14ac:dyDescent="0.25">
      <c r="F4664" s="26" t="s">
        <v>5665</v>
      </c>
      <c r="G4664" s="24" t="s">
        <v>1010</v>
      </c>
      <c r="H4664" s="25">
        <f t="shared" si="72"/>
        <v>0.1124</v>
      </c>
    </row>
    <row r="4665" spans="6:8" x14ac:dyDescent="0.25">
      <c r="F4665" s="38" t="s">
        <v>5666</v>
      </c>
      <c r="G4665" s="24" t="s">
        <v>1010</v>
      </c>
      <c r="H4665" s="25">
        <f t="shared" si="72"/>
        <v>0.1124</v>
      </c>
    </row>
    <row r="4666" spans="6:8" x14ac:dyDescent="0.25">
      <c r="F4666" s="35" t="s">
        <v>5667</v>
      </c>
      <c r="G4666" s="24" t="s">
        <v>1010</v>
      </c>
      <c r="H4666" s="25">
        <f t="shared" si="72"/>
        <v>0.1124</v>
      </c>
    </row>
    <row r="4667" spans="6:8" x14ac:dyDescent="0.25">
      <c r="F4667" s="26" t="s">
        <v>5668</v>
      </c>
      <c r="G4667" s="24" t="s">
        <v>1010</v>
      </c>
      <c r="H4667" s="25">
        <f t="shared" si="72"/>
        <v>0.1124</v>
      </c>
    </row>
    <row r="4668" spans="6:8" x14ac:dyDescent="0.25">
      <c r="F4668" s="23" t="s">
        <v>5669</v>
      </c>
      <c r="G4668" s="24" t="s">
        <v>1010</v>
      </c>
      <c r="H4668" s="25">
        <f t="shared" si="72"/>
        <v>0.1124</v>
      </c>
    </row>
    <row r="4669" spans="6:8" x14ac:dyDescent="0.25">
      <c r="F4669" s="23" t="s">
        <v>5670</v>
      </c>
      <c r="G4669" s="24" t="s">
        <v>1010</v>
      </c>
      <c r="H4669" s="25">
        <f t="shared" si="72"/>
        <v>0.1124</v>
      </c>
    </row>
    <row r="4670" spans="6:8" x14ac:dyDescent="0.25">
      <c r="F4670" s="23" t="s">
        <v>5671</v>
      </c>
      <c r="G4670" s="24" t="s">
        <v>1010</v>
      </c>
      <c r="H4670" s="25">
        <f t="shared" si="72"/>
        <v>0.1124</v>
      </c>
    </row>
    <row r="4671" spans="6:8" x14ac:dyDescent="0.25">
      <c r="F4671" s="23" t="s">
        <v>5672</v>
      </c>
      <c r="G4671" s="24" t="s">
        <v>1010</v>
      </c>
      <c r="H4671" s="25">
        <f t="shared" si="72"/>
        <v>0.1124</v>
      </c>
    </row>
    <row r="4672" spans="6:8" x14ac:dyDescent="0.25">
      <c r="F4672" s="23" t="s">
        <v>5673</v>
      </c>
      <c r="G4672" s="24" t="s">
        <v>1010</v>
      </c>
      <c r="H4672" s="25">
        <f t="shared" si="72"/>
        <v>0.1124</v>
      </c>
    </row>
    <row r="4673" spans="6:8" x14ac:dyDescent="0.25">
      <c r="F4673" s="27" t="s">
        <v>5674</v>
      </c>
      <c r="G4673" s="24" t="s">
        <v>1010</v>
      </c>
      <c r="H4673" s="25">
        <f t="shared" si="72"/>
        <v>0.1124</v>
      </c>
    </row>
    <row r="4674" spans="6:8" x14ac:dyDescent="0.25">
      <c r="F4674" s="23" t="s">
        <v>5675</v>
      </c>
      <c r="G4674" s="24" t="s">
        <v>1010</v>
      </c>
      <c r="H4674" s="25">
        <f t="shared" si="72"/>
        <v>0.1124</v>
      </c>
    </row>
    <row r="4675" spans="6:8" x14ac:dyDescent="0.25">
      <c r="F4675" s="23" t="s">
        <v>5676</v>
      </c>
      <c r="G4675" s="24" t="s">
        <v>1135</v>
      </c>
      <c r="H4675" s="25">
        <f t="shared" si="72"/>
        <v>0.13120000000000001</v>
      </c>
    </row>
    <row r="4676" spans="6:8" x14ac:dyDescent="0.25">
      <c r="F4676" s="27" t="s">
        <v>5677</v>
      </c>
      <c r="G4676" s="24" t="s">
        <v>1010</v>
      </c>
      <c r="H4676" s="25">
        <f t="shared" si="72"/>
        <v>0.1124</v>
      </c>
    </row>
    <row r="4677" spans="6:8" x14ac:dyDescent="0.25">
      <c r="F4677" s="26" t="s">
        <v>5678</v>
      </c>
      <c r="G4677" s="24" t="s">
        <v>1010</v>
      </c>
      <c r="H4677" s="25">
        <f t="shared" ref="H4677:H4740" si="73">VLOOKUP(G4677,$A$4:$B$28,2,FALSE)</f>
        <v>0.1124</v>
      </c>
    </row>
    <row r="4678" spans="6:8" x14ac:dyDescent="0.25">
      <c r="F4678" s="23" t="s">
        <v>5679</v>
      </c>
      <c r="G4678" s="24" t="s">
        <v>1010</v>
      </c>
      <c r="H4678" s="25">
        <f t="shared" si="73"/>
        <v>0.1124</v>
      </c>
    </row>
    <row r="4679" spans="6:8" x14ac:dyDescent="0.25">
      <c r="F4679" s="27" t="s">
        <v>5680</v>
      </c>
      <c r="G4679" s="24" t="s">
        <v>1010</v>
      </c>
      <c r="H4679" s="25">
        <f t="shared" si="73"/>
        <v>0.1124</v>
      </c>
    </row>
    <row r="4680" spans="6:8" x14ac:dyDescent="0.25">
      <c r="F4680" s="27" t="s">
        <v>5681</v>
      </c>
      <c r="G4680" s="24" t="s">
        <v>1010</v>
      </c>
      <c r="H4680" s="25">
        <f t="shared" si="73"/>
        <v>0.1124</v>
      </c>
    </row>
    <row r="4681" spans="6:8" x14ac:dyDescent="0.25">
      <c r="F4681" s="23" t="s">
        <v>5682</v>
      </c>
      <c r="G4681" s="24" t="s">
        <v>1010</v>
      </c>
      <c r="H4681" s="25">
        <f t="shared" si="73"/>
        <v>0.1124</v>
      </c>
    </row>
    <row r="4682" spans="6:8" x14ac:dyDescent="0.25">
      <c r="F4682" s="23" t="s">
        <v>5683</v>
      </c>
      <c r="G4682" s="24" t="s">
        <v>1010</v>
      </c>
      <c r="H4682" s="25">
        <f t="shared" si="73"/>
        <v>0.1124</v>
      </c>
    </row>
    <row r="4683" spans="6:8" x14ac:dyDescent="0.25">
      <c r="F4683" s="23" t="s">
        <v>5684</v>
      </c>
      <c r="G4683" s="24" t="s">
        <v>1010</v>
      </c>
      <c r="H4683" s="25">
        <f t="shared" si="73"/>
        <v>0.1124</v>
      </c>
    </row>
    <row r="4684" spans="6:8" x14ac:dyDescent="0.25">
      <c r="F4684" s="23" t="s">
        <v>5685</v>
      </c>
      <c r="G4684" s="24" t="s">
        <v>1010</v>
      </c>
      <c r="H4684" s="25">
        <f t="shared" si="73"/>
        <v>0.1124</v>
      </c>
    </row>
    <row r="4685" spans="6:8" x14ac:dyDescent="0.25">
      <c r="F4685" s="23" t="s">
        <v>5686</v>
      </c>
      <c r="G4685" s="24" t="s">
        <v>1010</v>
      </c>
      <c r="H4685" s="25">
        <f t="shared" si="73"/>
        <v>0.1124</v>
      </c>
    </row>
    <row r="4686" spans="6:8" x14ac:dyDescent="0.25">
      <c r="F4686" s="23" t="s">
        <v>5687</v>
      </c>
      <c r="G4686" s="24" t="s">
        <v>1010</v>
      </c>
      <c r="H4686" s="25">
        <f t="shared" si="73"/>
        <v>0.1124</v>
      </c>
    </row>
    <row r="4687" spans="6:8" x14ac:dyDescent="0.25">
      <c r="F4687" s="23" t="s">
        <v>5688</v>
      </c>
      <c r="G4687" s="24" t="s">
        <v>1010</v>
      </c>
      <c r="H4687" s="25">
        <f t="shared" si="73"/>
        <v>0.1124</v>
      </c>
    </row>
    <row r="4688" spans="6:8" x14ac:dyDescent="0.25">
      <c r="F4688" s="23" t="s">
        <v>5689</v>
      </c>
      <c r="G4688" s="24" t="s">
        <v>1010</v>
      </c>
      <c r="H4688" s="25">
        <f t="shared" si="73"/>
        <v>0.1124</v>
      </c>
    </row>
    <row r="4689" spans="6:8" x14ac:dyDescent="0.25">
      <c r="F4689" s="35" t="s">
        <v>5690</v>
      </c>
      <c r="G4689" s="24" t="s">
        <v>1010</v>
      </c>
      <c r="H4689" s="25">
        <f t="shared" si="73"/>
        <v>0.1124</v>
      </c>
    </row>
    <row r="4690" spans="6:8" x14ac:dyDescent="0.25">
      <c r="F4690" s="23" t="s">
        <v>5691</v>
      </c>
      <c r="G4690" s="24" t="s">
        <v>1010</v>
      </c>
      <c r="H4690" s="25">
        <f t="shared" si="73"/>
        <v>0.1124</v>
      </c>
    </row>
    <row r="4691" spans="6:8" x14ac:dyDescent="0.25">
      <c r="F4691" s="23" t="s">
        <v>5692</v>
      </c>
      <c r="G4691" s="24" t="s">
        <v>1010</v>
      </c>
      <c r="H4691" s="25">
        <f t="shared" si="73"/>
        <v>0.1124</v>
      </c>
    </row>
    <row r="4692" spans="6:8" x14ac:dyDescent="0.25">
      <c r="F4692" s="23" t="s">
        <v>5693</v>
      </c>
      <c r="G4692" s="24" t="s">
        <v>1010</v>
      </c>
      <c r="H4692" s="25">
        <f t="shared" si="73"/>
        <v>0.1124</v>
      </c>
    </row>
    <row r="4693" spans="6:8" x14ac:dyDescent="0.25">
      <c r="F4693" s="23" t="s">
        <v>5694</v>
      </c>
      <c r="G4693" s="24" t="s">
        <v>1010</v>
      </c>
      <c r="H4693" s="25">
        <f t="shared" si="73"/>
        <v>0.1124</v>
      </c>
    </row>
    <row r="4694" spans="6:8" x14ac:dyDescent="0.25">
      <c r="F4694" s="35" t="s">
        <v>5695</v>
      </c>
      <c r="G4694" s="24" t="s">
        <v>1010</v>
      </c>
      <c r="H4694" s="25">
        <f t="shared" si="73"/>
        <v>0.1124</v>
      </c>
    </row>
    <row r="4695" spans="6:8" x14ac:dyDescent="0.25">
      <c r="F4695" s="23" t="s">
        <v>5696</v>
      </c>
      <c r="G4695" s="24" t="s">
        <v>1010</v>
      </c>
      <c r="H4695" s="25">
        <f t="shared" si="73"/>
        <v>0.1124</v>
      </c>
    </row>
    <row r="4696" spans="6:8" x14ac:dyDescent="0.25">
      <c r="F4696" s="32" t="s">
        <v>5697</v>
      </c>
      <c r="G4696" s="24" t="s">
        <v>1010</v>
      </c>
      <c r="H4696" s="25">
        <f t="shared" si="73"/>
        <v>0.1124</v>
      </c>
    </row>
    <row r="4697" spans="6:8" x14ac:dyDescent="0.25">
      <c r="F4697" s="23" t="s">
        <v>5698</v>
      </c>
      <c r="G4697" s="24" t="s">
        <v>1010</v>
      </c>
      <c r="H4697" s="25">
        <f t="shared" si="73"/>
        <v>0.1124</v>
      </c>
    </row>
    <row r="4698" spans="6:8" x14ac:dyDescent="0.25">
      <c r="F4698" s="23" t="s">
        <v>5699</v>
      </c>
      <c r="G4698" s="24" t="s">
        <v>1010</v>
      </c>
      <c r="H4698" s="25">
        <f t="shared" si="73"/>
        <v>0.1124</v>
      </c>
    </row>
    <row r="4699" spans="6:8" x14ac:dyDescent="0.25">
      <c r="F4699" s="23" t="s">
        <v>5700</v>
      </c>
      <c r="G4699" s="24" t="s">
        <v>1010</v>
      </c>
      <c r="H4699" s="25">
        <f t="shared" si="73"/>
        <v>0.1124</v>
      </c>
    </row>
    <row r="4700" spans="6:8" x14ac:dyDescent="0.25">
      <c r="F4700" s="23" t="s">
        <v>5701</v>
      </c>
      <c r="G4700" s="24" t="s">
        <v>1010</v>
      </c>
      <c r="H4700" s="25">
        <f t="shared" si="73"/>
        <v>0.1124</v>
      </c>
    </row>
    <row r="4701" spans="6:8" x14ac:dyDescent="0.25">
      <c r="F4701" s="23" t="s">
        <v>5702</v>
      </c>
      <c r="G4701" s="24" t="s">
        <v>1010</v>
      </c>
      <c r="H4701" s="25">
        <f t="shared" si="73"/>
        <v>0.1124</v>
      </c>
    </row>
    <row r="4702" spans="6:8" x14ac:dyDescent="0.25">
      <c r="F4702" s="27" t="s">
        <v>5703</v>
      </c>
      <c r="G4702" s="24" t="s">
        <v>1010</v>
      </c>
      <c r="H4702" s="25">
        <f t="shared" si="73"/>
        <v>0.1124</v>
      </c>
    </row>
    <row r="4703" spans="6:8" x14ac:dyDescent="0.25">
      <c r="F4703" s="23" t="s">
        <v>5704</v>
      </c>
      <c r="G4703" s="24" t="s">
        <v>1010</v>
      </c>
      <c r="H4703" s="25">
        <f t="shared" si="73"/>
        <v>0.1124</v>
      </c>
    </row>
    <row r="4704" spans="6:8" x14ac:dyDescent="0.25">
      <c r="F4704" s="23" t="s">
        <v>5705</v>
      </c>
      <c r="G4704" s="24" t="s">
        <v>1010</v>
      </c>
      <c r="H4704" s="25">
        <f t="shared" si="73"/>
        <v>0.1124</v>
      </c>
    </row>
    <row r="4705" spans="6:8" x14ac:dyDescent="0.25">
      <c r="F4705" s="38" t="s">
        <v>5706</v>
      </c>
      <c r="G4705" s="24" t="s">
        <v>1010</v>
      </c>
      <c r="H4705" s="25">
        <f t="shared" si="73"/>
        <v>0.1124</v>
      </c>
    </row>
    <row r="4706" spans="6:8" x14ac:dyDescent="0.25">
      <c r="F4706" s="23" t="s">
        <v>5707</v>
      </c>
      <c r="G4706" s="24" t="s">
        <v>1010</v>
      </c>
      <c r="H4706" s="25">
        <f t="shared" si="73"/>
        <v>0.1124</v>
      </c>
    </row>
    <row r="4707" spans="6:8" x14ac:dyDescent="0.25">
      <c r="F4707" s="27" t="s">
        <v>5708</v>
      </c>
      <c r="G4707" s="24" t="s">
        <v>1010</v>
      </c>
      <c r="H4707" s="25">
        <f t="shared" si="73"/>
        <v>0.1124</v>
      </c>
    </row>
    <row r="4708" spans="6:8" x14ac:dyDescent="0.25">
      <c r="F4708" s="23" t="s">
        <v>5709</v>
      </c>
      <c r="G4708" s="24" t="s">
        <v>1010</v>
      </c>
      <c r="H4708" s="25">
        <f t="shared" si="73"/>
        <v>0.1124</v>
      </c>
    </row>
    <row r="4709" spans="6:8" x14ac:dyDescent="0.25">
      <c r="F4709" s="23" t="s">
        <v>5710</v>
      </c>
      <c r="G4709" s="24" t="s">
        <v>1010</v>
      </c>
      <c r="H4709" s="25">
        <f t="shared" si="73"/>
        <v>0.1124</v>
      </c>
    </row>
    <row r="4710" spans="6:8" x14ac:dyDescent="0.25">
      <c r="F4710" s="23" t="s">
        <v>5711</v>
      </c>
      <c r="G4710" s="24" t="s">
        <v>1010</v>
      </c>
      <c r="H4710" s="25">
        <f t="shared" si="73"/>
        <v>0.1124</v>
      </c>
    </row>
    <row r="4711" spans="6:8" x14ac:dyDescent="0.25">
      <c r="F4711" s="23" t="s">
        <v>5712</v>
      </c>
      <c r="G4711" s="24" t="s">
        <v>1010</v>
      </c>
      <c r="H4711" s="25">
        <f t="shared" si="73"/>
        <v>0.1124</v>
      </c>
    </row>
    <row r="4712" spans="6:8" x14ac:dyDescent="0.25">
      <c r="F4712" s="23" t="s">
        <v>5713</v>
      </c>
      <c r="G4712" s="24" t="s">
        <v>1010</v>
      </c>
      <c r="H4712" s="25">
        <f t="shared" si="73"/>
        <v>0.1124</v>
      </c>
    </row>
    <row r="4713" spans="6:8" x14ac:dyDescent="0.25">
      <c r="F4713" s="23" t="s">
        <v>5714</v>
      </c>
      <c r="G4713" s="24" t="s">
        <v>1010</v>
      </c>
      <c r="H4713" s="25">
        <f t="shared" si="73"/>
        <v>0.1124</v>
      </c>
    </row>
    <row r="4714" spans="6:8" x14ac:dyDescent="0.25">
      <c r="F4714" s="23" t="s">
        <v>5715</v>
      </c>
      <c r="G4714" s="24" t="s">
        <v>1010</v>
      </c>
      <c r="H4714" s="25">
        <f t="shared" si="73"/>
        <v>0.1124</v>
      </c>
    </row>
    <row r="4715" spans="6:8" x14ac:dyDescent="0.25">
      <c r="F4715" s="23" t="s">
        <v>5716</v>
      </c>
      <c r="G4715" s="24" t="s">
        <v>1010</v>
      </c>
      <c r="H4715" s="25">
        <f t="shared" si="73"/>
        <v>0.1124</v>
      </c>
    </row>
    <row r="4716" spans="6:8" x14ac:dyDescent="0.25">
      <c r="F4716" s="23" t="s">
        <v>5717</v>
      </c>
      <c r="G4716" s="24" t="s">
        <v>1135</v>
      </c>
      <c r="H4716" s="25">
        <f t="shared" si="73"/>
        <v>0.13120000000000001</v>
      </c>
    </row>
    <row r="4717" spans="6:8" x14ac:dyDescent="0.25">
      <c r="F4717" s="23" t="s">
        <v>5718</v>
      </c>
      <c r="G4717" s="24" t="s">
        <v>1010</v>
      </c>
      <c r="H4717" s="25">
        <f t="shared" si="73"/>
        <v>0.1124</v>
      </c>
    </row>
    <row r="4718" spans="6:8" x14ac:dyDescent="0.25">
      <c r="F4718" s="23" t="s">
        <v>5719</v>
      </c>
      <c r="G4718" s="24" t="s">
        <v>1010</v>
      </c>
      <c r="H4718" s="25">
        <f t="shared" si="73"/>
        <v>0.1124</v>
      </c>
    </row>
    <row r="4719" spans="6:8" x14ac:dyDescent="0.25">
      <c r="F4719" s="23" t="s">
        <v>5720</v>
      </c>
      <c r="G4719" s="24" t="s">
        <v>1010</v>
      </c>
      <c r="H4719" s="25">
        <f t="shared" si="73"/>
        <v>0.1124</v>
      </c>
    </row>
    <row r="4720" spans="6:8" x14ac:dyDescent="0.25">
      <c r="F4720" s="26" t="s">
        <v>5721</v>
      </c>
      <c r="G4720" s="24" t="s">
        <v>1087</v>
      </c>
      <c r="H4720" s="25">
        <f t="shared" si="73"/>
        <v>0.10765</v>
      </c>
    </row>
    <row r="4721" spans="6:8" x14ac:dyDescent="0.25">
      <c r="F4721" s="23" t="s">
        <v>5722</v>
      </c>
      <c r="G4721" s="24" t="s">
        <v>1010</v>
      </c>
      <c r="H4721" s="25">
        <f t="shared" si="73"/>
        <v>0.1124</v>
      </c>
    </row>
    <row r="4722" spans="6:8" x14ac:dyDescent="0.25">
      <c r="F4722" s="27" t="s">
        <v>5723</v>
      </c>
      <c r="G4722" s="24" t="s">
        <v>1010</v>
      </c>
      <c r="H4722" s="25">
        <f t="shared" si="73"/>
        <v>0.1124</v>
      </c>
    </row>
    <row r="4723" spans="6:8" x14ac:dyDescent="0.25">
      <c r="F4723" s="23" t="s">
        <v>5724</v>
      </c>
      <c r="G4723" s="24" t="s">
        <v>1010</v>
      </c>
      <c r="H4723" s="25">
        <f t="shared" si="73"/>
        <v>0.1124</v>
      </c>
    </row>
    <row r="4724" spans="6:8" x14ac:dyDescent="0.25">
      <c r="F4724" s="23" t="s">
        <v>5725</v>
      </c>
      <c r="G4724" s="24" t="s">
        <v>1010</v>
      </c>
      <c r="H4724" s="25">
        <f t="shared" si="73"/>
        <v>0.1124</v>
      </c>
    </row>
    <row r="4725" spans="6:8" x14ac:dyDescent="0.25">
      <c r="F4725" s="23" t="s">
        <v>5726</v>
      </c>
      <c r="G4725" s="24" t="s">
        <v>1010</v>
      </c>
      <c r="H4725" s="25">
        <f t="shared" si="73"/>
        <v>0.1124</v>
      </c>
    </row>
    <row r="4726" spans="6:8" x14ac:dyDescent="0.25">
      <c r="F4726" s="23" t="s">
        <v>5727</v>
      </c>
      <c r="G4726" s="24" t="s">
        <v>1010</v>
      </c>
      <c r="H4726" s="25">
        <f t="shared" si="73"/>
        <v>0.1124</v>
      </c>
    </row>
    <row r="4727" spans="6:8" x14ac:dyDescent="0.25">
      <c r="F4727" s="23" t="s">
        <v>5728</v>
      </c>
      <c r="G4727" s="24" t="s">
        <v>1010</v>
      </c>
      <c r="H4727" s="25">
        <f t="shared" si="73"/>
        <v>0.1124</v>
      </c>
    </row>
    <row r="4728" spans="6:8" x14ac:dyDescent="0.25">
      <c r="F4728" s="32" t="s">
        <v>5729</v>
      </c>
      <c r="G4728" s="24" t="s">
        <v>1010</v>
      </c>
      <c r="H4728" s="25">
        <f t="shared" si="73"/>
        <v>0.1124</v>
      </c>
    </row>
    <row r="4729" spans="6:8" x14ac:dyDescent="0.25">
      <c r="F4729" s="23" t="s">
        <v>5730</v>
      </c>
      <c r="G4729" s="24" t="s">
        <v>1010</v>
      </c>
      <c r="H4729" s="25">
        <f t="shared" si="73"/>
        <v>0.1124</v>
      </c>
    </row>
    <row r="4730" spans="6:8" x14ac:dyDescent="0.25">
      <c r="F4730" s="23" t="s">
        <v>5731</v>
      </c>
      <c r="G4730" s="24" t="s">
        <v>1010</v>
      </c>
      <c r="H4730" s="25">
        <f t="shared" si="73"/>
        <v>0.1124</v>
      </c>
    </row>
    <row r="4731" spans="6:8" x14ac:dyDescent="0.25">
      <c r="F4731" s="23" t="s">
        <v>5732</v>
      </c>
      <c r="G4731" s="24" t="s">
        <v>1010</v>
      </c>
      <c r="H4731" s="25">
        <f t="shared" si="73"/>
        <v>0.1124</v>
      </c>
    </row>
    <row r="4732" spans="6:8" x14ac:dyDescent="0.25">
      <c r="F4732" s="32" t="s">
        <v>5733</v>
      </c>
      <c r="G4732" s="24" t="s">
        <v>1010</v>
      </c>
      <c r="H4732" s="25">
        <f t="shared" si="73"/>
        <v>0.1124</v>
      </c>
    </row>
    <row r="4733" spans="6:8" x14ac:dyDescent="0.25">
      <c r="F4733" s="23" t="s">
        <v>5734</v>
      </c>
      <c r="G4733" s="24" t="s">
        <v>1010</v>
      </c>
      <c r="H4733" s="25">
        <f t="shared" si="73"/>
        <v>0.1124</v>
      </c>
    </row>
    <row r="4734" spans="6:8" x14ac:dyDescent="0.25">
      <c r="F4734" s="23" t="s">
        <v>5735</v>
      </c>
      <c r="G4734" s="24" t="s">
        <v>1010</v>
      </c>
      <c r="H4734" s="25">
        <f t="shared" si="73"/>
        <v>0.1124</v>
      </c>
    </row>
    <row r="4735" spans="6:8" x14ac:dyDescent="0.25">
      <c r="F4735" s="23" t="s">
        <v>5736</v>
      </c>
      <c r="G4735" s="24" t="s">
        <v>1010</v>
      </c>
      <c r="H4735" s="25">
        <f t="shared" si="73"/>
        <v>0.1124</v>
      </c>
    </row>
    <row r="4736" spans="6:8" x14ac:dyDescent="0.25">
      <c r="F4736" s="32" t="s">
        <v>5737</v>
      </c>
      <c r="G4736" s="24" t="s">
        <v>1010</v>
      </c>
      <c r="H4736" s="25">
        <f t="shared" si="73"/>
        <v>0.1124</v>
      </c>
    </row>
    <row r="4737" spans="6:8" x14ac:dyDescent="0.25">
      <c r="F4737" s="23" t="s">
        <v>5738</v>
      </c>
      <c r="G4737" s="24" t="s">
        <v>1370</v>
      </c>
      <c r="H4737" s="25">
        <f t="shared" si="73"/>
        <v>0.1124</v>
      </c>
    </row>
    <row r="4738" spans="6:8" x14ac:dyDescent="0.25">
      <c r="F4738" s="23" t="s">
        <v>5739</v>
      </c>
      <c r="G4738" s="24" t="s">
        <v>1010</v>
      </c>
      <c r="H4738" s="25">
        <f t="shared" si="73"/>
        <v>0.1124</v>
      </c>
    </row>
    <row r="4739" spans="6:8" x14ac:dyDescent="0.25">
      <c r="F4739" s="32" t="s">
        <v>5740</v>
      </c>
      <c r="G4739" s="24" t="s">
        <v>1010</v>
      </c>
      <c r="H4739" s="25">
        <f t="shared" si="73"/>
        <v>0.1124</v>
      </c>
    </row>
    <row r="4740" spans="6:8" x14ac:dyDescent="0.25">
      <c r="F4740" s="23" t="s">
        <v>5741</v>
      </c>
      <c r="G4740" s="24" t="s">
        <v>1010</v>
      </c>
      <c r="H4740" s="25">
        <f t="shared" si="73"/>
        <v>0.1124</v>
      </c>
    </row>
    <row r="4741" spans="6:8" x14ac:dyDescent="0.25">
      <c r="F4741" s="23" t="s">
        <v>5742</v>
      </c>
      <c r="G4741" s="24" t="s">
        <v>1010</v>
      </c>
      <c r="H4741" s="25">
        <f t="shared" ref="H4741:H4804" si="74">VLOOKUP(G4741,$A$4:$B$28,2,FALSE)</f>
        <v>0.1124</v>
      </c>
    </row>
    <row r="4742" spans="6:8" x14ac:dyDescent="0.25">
      <c r="F4742" s="23" t="s">
        <v>5743</v>
      </c>
      <c r="G4742" s="24" t="s">
        <v>1010</v>
      </c>
      <c r="H4742" s="25">
        <f t="shared" si="74"/>
        <v>0.1124</v>
      </c>
    </row>
    <row r="4743" spans="6:8" x14ac:dyDescent="0.25">
      <c r="F4743" s="32" t="s">
        <v>5744</v>
      </c>
      <c r="G4743" s="24" t="s">
        <v>1010</v>
      </c>
      <c r="H4743" s="25">
        <f t="shared" si="74"/>
        <v>0.1124</v>
      </c>
    </row>
    <row r="4744" spans="6:8" x14ac:dyDescent="0.25">
      <c r="F4744" s="27" t="s">
        <v>5745</v>
      </c>
      <c r="G4744" s="24" t="s">
        <v>1010</v>
      </c>
      <c r="H4744" s="25">
        <f t="shared" si="74"/>
        <v>0.1124</v>
      </c>
    </row>
    <row r="4745" spans="6:8" x14ac:dyDescent="0.25">
      <c r="F4745" s="32" t="s">
        <v>5746</v>
      </c>
      <c r="G4745" s="24" t="s">
        <v>1010</v>
      </c>
      <c r="H4745" s="25">
        <f t="shared" si="74"/>
        <v>0.1124</v>
      </c>
    </row>
    <row r="4746" spans="6:8" x14ac:dyDescent="0.25">
      <c r="F4746" s="23" t="s">
        <v>5747</v>
      </c>
      <c r="G4746" s="24" t="s">
        <v>1010</v>
      </c>
      <c r="H4746" s="25">
        <f t="shared" si="74"/>
        <v>0.1124</v>
      </c>
    </row>
    <row r="4747" spans="6:8" x14ac:dyDescent="0.25">
      <c r="F4747" s="23" t="s">
        <v>5748</v>
      </c>
      <c r="G4747" s="24" t="s">
        <v>1010</v>
      </c>
      <c r="H4747" s="25">
        <f t="shared" si="74"/>
        <v>0.1124</v>
      </c>
    </row>
    <row r="4748" spans="6:8" x14ac:dyDescent="0.25">
      <c r="F4748" s="43" t="s">
        <v>5749</v>
      </c>
      <c r="G4748" s="24" t="s">
        <v>1012</v>
      </c>
      <c r="H4748" s="25">
        <f t="shared" si="74"/>
        <v>0.1119</v>
      </c>
    </row>
    <row r="4749" spans="6:8" x14ac:dyDescent="0.25">
      <c r="F4749" s="23" t="s">
        <v>5750</v>
      </c>
      <c r="G4749" s="24" t="s">
        <v>1010</v>
      </c>
      <c r="H4749" s="25">
        <f t="shared" si="74"/>
        <v>0.1124</v>
      </c>
    </row>
    <row r="4750" spans="6:8" x14ac:dyDescent="0.25">
      <c r="F4750" s="23" t="s">
        <v>5751</v>
      </c>
      <c r="G4750" s="24" t="s">
        <v>1135</v>
      </c>
      <c r="H4750" s="25">
        <f t="shared" si="74"/>
        <v>0.13120000000000001</v>
      </c>
    </row>
    <row r="4751" spans="6:8" x14ac:dyDescent="0.25">
      <c r="F4751" s="23" t="s">
        <v>5752</v>
      </c>
      <c r="G4751" s="24" t="s">
        <v>1370</v>
      </c>
      <c r="H4751" s="25">
        <f t="shared" si="74"/>
        <v>0.1124</v>
      </c>
    </row>
    <row r="4752" spans="6:8" x14ac:dyDescent="0.25">
      <c r="F4752" s="23" t="s">
        <v>5753</v>
      </c>
      <c r="G4752" s="24" t="s">
        <v>1010</v>
      </c>
      <c r="H4752" s="25">
        <f t="shared" si="74"/>
        <v>0.1124</v>
      </c>
    </row>
    <row r="4753" spans="6:8" x14ac:dyDescent="0.25">
      <c r="F4753" s="23" t="s">
        <v>5754</v>
      </c>
      <c r="G4753" s="24" t="s">
        <v>1010</v>
      </c>
      <c r="H4753" s="25">
        <f t="shared" si="74"/>
        <v>0.1124</v>
      </c>
    </row>
    <row r="4754" spans="6:8" x14ac:dyDescent="0.25">
      <c r="F4754" s="26" t="s">
        <v>5755</v>
      </c>
      <c r="G4754" s="24" t="s">
        <v>1010</v>
      </c>
      <c r="H4754" s="25">
        <f t="shared" si="74"/>
        <v>0.1124</v>
      </c>
    </row>
    <row r="4755" spans="6:8" x14ac:dyDescent="0.25">
      <c r="F4755" s="23" t="s">
        <v>5756</v>
      </c>
      <c r="G4755" s="24" t="s">
        <v>1010</v>
      </c>
      <c r="H4755" s="25">
        <f t="shared" si="74"/>
        <v>0.1124</v>
      </c>
    </row>
    <row r="4756" spans="6:8" x14ac:dyDescent="0.25">
      <c r="F4756" s="23" t="s">
        <v>5757</v>
      </c>
      <c r="G4756" s="24" t="s">
        <v>1010</v>
      </c>
      <c r="H4756" s="25">
        <f t="shared" si="74"/>
        <v>0.1124</v>
      </c>
    </row>
    <row r="4757" spans="6:8" x14ac:dyDescent="0.25">
      <c r="F4757" s="23" t="s">
        <v>5758</v>
      </c>
      <c r="G4757" s="24" t="s">
        <v>1010</v>
      </c>
      <c r="H4757" s="25">
        <f t="shared" si="74"/>
        <v>0.1124</v>
      </c>
    </row>
    <row r="4758" spans="6:8" x14ac:dyDescent="0.25">
      <c r="F4758" s="23" t="s">
        <v>5759</v>
      </c>
      <c r="G4758" s="24" t="s">
        <v>1010</v>
      </c>
      <c r="H4758" s="25">
        <f t="shared" si="74"/>
        <v>0.1124</v>
      </c>
    </row>
    <row r="4759" spans="6:8" x14ac:dyDescent="0.25">
      <c r="F4759" s="23" t="s">
        <v>5760</v>
      </c>
      <c r="G4759" s="24" t="s">
        <v>1010</v>
      </c>
      <c r="H4759" s="25">
        <f t="shared" si="74"/>
        <v>0.1124</v>
      </c>
    </row>
    <row r="4760" spans="6:8" x14ac:dyDescent="0.25">
      <c r="F4760" s="23" t="s">
        <v>5761</v>
      </c>
      <c r="G4760" s="24" t="s">
        <v>1010</v>
      </c>
      <c r="H4760" s="25">
        <f t="shared" si="74"/>
        <v>0.1124</v>
      </c>
    </row>
    <row r="4761" spans="6:8" x14ac:dyDescent="0.25">
      <c r="F4761" s="23" t="s">
        <v>5762</v>
      </c>
      <c r="G4761" s="24" t="s">
        <v>1010</v>
      </c>
      <c r="H4761" s="25">
        <f t="shared" si="74"/>
        <v>0.1124</v>
      </c>
    </row>
    <row r="4762" spans="6:8" x14ac:dyDescent="0.25">
      <c r="F4762" s="23" t="s">
        <v>5763</v>
      </c>
      <c r="G4762" s="24" t="s">
        <v>1010</v>
      </c>
      <c r="H4762" s="25">
        <f t="shared" si="74"/>
        <v>0.1124</v>
      </c>
    </row>
    <row r="4763" spans="6:8" x14ac:dyDescent="0.25">
      <c r="F4763" s="27" t="s">
        <v>5764</v>
      </c>
      <c r="G4763" s="24" t="s">
        <v>1135</v>
      </c>
      <c r="H4763" s="25">
        <f t="shared" si="74"/>
        <v>0.13120000000000001</v>
      </c>
    </row>
    <row r="4764" spans="6:8" x14ac:dyDescent="0.25">
      <c r="F4764" s="23" t="s">
        <v>5765</v>
      </c>
      <c r="G4764" s="24" t="s">
        <v>1010</v>
      </c>
      <c r="H4764" s="25">
        <f t="shared" si="74"/>
        <v>0.1124</v>
      </c>
    </row>
    <row r="4765" spans="6:8" x14ac:dyDescent="0.25">
      <c r="F4765" s="23" t="s">
        <v>5766</v>
      </c>
      <c r="G4765" s="24" t="s">
        <v>1010</v>
      </c>
      <c r="H4765" s="25">
        <f t="shared" si="74"/>
        <v>0.1124</v>
      </c>
    </row>
    <row r="4766" spans="6:8" x14ac:dyDescent="0.25">
      <c r="F4766" s="23" t="s">
        <v>5767</v>
      </c>
      <c r="G4766" s="24" t="s">
        <v>1010</v>
      </c>
      <c r="H4766" s="25">
        <f t="shared" si="74"/>
        <v>0.1124</v>
      </c>
    </row>
    <row r="4767" spans="6:8" x14ac:dyDescent="0.25">
      <c r="F4767" s="23" t="s">
        <v>5768</v>
      </c>
      <c r="G4767" s="24" t="s">
        <v>1010</v>
      </c>
      <c r="H4767" s="25">
        <f t="shared" si="74"/>
        <v>0.1124</v>
      </c>
    </row>
    <row r="4768" spans="6:8" x14ac:dyDescent="0.25">
      <c r="F4768" s="23" t="s">
        <v>5769</v>
      </c>
      <c r="G4768" s="24" t="s">
        <v>1010</v>
      </c>
      <c r="H4768" s="25">
        <f t="shared" si="74"/>
        <v>0.1124</v>
      </c>
    </row>
    <row r="4769" spans="6:8" x14ac:dyDescent="0.25">
      <c r="F4769" s="23" t="s">
        <v>5770</v>
      </c>
      <c r="G4769" s="24" t="s">
        <v>1010</v>
      </c>
      <c r="H4769" s="25">
        <f t="shared" si="74"/>
        <v>0.1124</v>
      </c>
    </row>
    <row r="4770" spans="6:8" x14ac:dyDescent="0.25">
      <c r="F4770" s="23" t="s">
        <v>5771</v>
      </c>
      <c r="G4770" s="24" t="s">
        <v>1010</v>
      </c>
      <c r="H4770" s="25">
        <f t="shared" si="74"/>
        <v>0.1124</v>
      </c>
    </row>
    <row r="4771" spans="6:8" x14ac:dyDescent="0.25">
      <c r="F4771" s="23" t="s">
        <v>5772</v>
      </c>
      <c r="G4771" s="24" t="s">
        <v>1012</v>
      </c>
      <c r="H4771" s="25">
        <f t="shared" si="74"/>
        <v>0.1119</v>
      </c>
    </row>
    <row r="4772" spans="6:8" x14ac:dyDescent="0.25">
      <c r="F4772" s="26" t="s">
        <v>5773</v>
      </c>
      <c r="G4772" s="24" t="s">
        <v>1010</v>
      </c>
      <c r="H4772" s="25">
        <f t="shared" si="74"/>
        <v>0.1124</v>
      </c>
    </row>
    <row r="4773" spans="6:8" x14ac:dyDescent="0.25">
      <c r="F4773" s="40" t="s">
        <v>5774</v>
      </c>
      <c r="G4773" s="24" t="s">
        <v>1010</v>
      </c>
      <c r="H4773" s="25">
        <f t="shared" si="74"/>
        <v>0.1124</v>
      </c>
    </row>
    <row r="4774" spans="6:8" x14ac:dyDescent="0.25">
      <c r="F4774" s="23" t="s">
        <v>5775</v>
      </c>
      <c r="G4774" s="24" t="s">
        <v>1010</v>
      </c>
      <c r="H4774" s="25">
        <f t="shared" si="74"/>
        <v>0.1124</v>
      </c>
    </row>
    <row r="4775" spans="6:8" x14ac:dyDescent="0.25">
      <c r="F4775" s="23" t="s">
        <v>5776</v>
      </c>
      <c r="G4775" s="24" t="s">
        <v>1087</v>
      </c>
      <c r="H4775" s="25">
        <f t="shared" si="74"/>
        <v>0.10765</v>
      </c>
    </row>
    <row r="4776" spans="6:8" x14ac:dyDescent="0.25">
      <c r="F4776" s="23" t="s">
        <v>5777</v>
      </c>
      <c r="G4776" s="24" t="s">
        <v>1010</v>
      </c>
      <c r="H4776" s="25">
        <f t="shared" si="74"/>
        <v>0.1124</v>
      </c>
    </row>
    <row r="4777" spans="6:8" x14ac:dyDescent="0.25">
      <c r="F4777" s="23" t="s">
        <v>5778</v>
      </c>
      <c r="G4777" s="24" t="s">
        <v>1010</v>
      </c>
      <c r="H4777" s="25">
        <f t="shared" si="74"/>
        <v>0.1124</v>
      </c>
    </row>
    <row r="4778" spans="6:8" x14ac:dyDescent="0.25">
      <c r="F4778" s="23" t="s">
        <v>5779</v>
      </c>
      <c r="G4778" s="24" t="s">
        <v>1010</v>
      </c>
      <c r="H4778" s="25">
        <f t="shared" si="74"/>
        <v>0.1124</v>
      </c>
    </row>
    <row r="4779" spans="6:8" x14ac:dyDescent="0.25">
      <c r="F4779" s="23" t="s">
        <v>5780</v>
      </c>
      <c r="G4779" s="24" t="s">
        <v>1010</v>
      </c>
      <c r="H4779" s="25">
        <f t="shared" si="74"/>
        <v>0.1124</v>
      </c>
    </row>
    <row r="4780" spans="6:8" x14ac:dyDescent="0.25">
      <c r="F4780" s="23" t="s">
        <v>5781</v>
      </c>
      <c r="G4780" s="24" t="s">
        <v>1010</v>
      </c>
      <c r="H4780" s="25">
        <f t="shared" si="74"/>
        <v>0.1124</v>
      </c>
    </row>
    <row r="4781" spans="6:8" x14ac:dyDescent="0.25">
      <c r="F4781" s="23" t="s">
        <v>5782</v>
      </c>
      <c r="G4781" s="24" t="s">
        <v>1010</v>
      </c>
      <c r="H4781" s="25">
        <f t="shared" si="74"/>
        <v>0.1124</v>
      </c>
    </row>
    <row r="4782" spans="6:8" x14ac:dyDescent="0.25">
      <c r="F4782" s="23" t="s">
        <v>5783</v>
      </c>
      <c r="G4782" s="24" t="s">
        <v>1225</v>
      </c>
      <c r="H4782" s="25">
        <f t="shared" si="74"/>
        <v>0.1032</v>
      </c>
    </row>
    <row r="4783" spans="6:8" x14ac:dyDescent="0.25">
      <c r="F4783" s="39" t="s">
        <v>5784</v>
      </c>
      <c r="G4783" s="24" t="s">
        <v>1010</v>
      </c>
      <c r="H4783" s="25">
        <f t="shared" si="74"/>
        <v>0.1124</v>
      </c>
    </row>
    <row r="4784" spans="6:8" x14ac:dyDescent="0.25">
      <c r="F4784" s="27" t="s">
        <v>5785</v>
      </c>
      <c r="G4784" s="24" t="s">
        <v>1010</v>
      </c>
      <c r="H4784" s="25">
        <f t="shared" si="74"/>
        <v>0.1124</v>
      </c>
    </row>
    <row r="4785" spans="6:8" x14ac:dyDescent="0.25">
      <c r="F4785" s="27" t="s">
        <v>5786</v>
      </c>
      <c r="G4785" s="24" t="s">
        <v>1010</v>
      </c>
      <c r="H4785" s="25">
        <f t="shared" si="74"/>
        <v>0.1124</v>
      </c>
    </row>
    <row r="4786" spans="6:8" x14ac:dyDescent="0.25">
      <c r="F4786" s="39" t="s">
        <v>5787</v>
      </c>
      <c r="G4786" s="24" t="s">
        <v>1010</v>
      </c>
      <c r="H4786" s="25">
        <f t="shared" si="74"/>
        <v>0.1124</v>
      </c>
    </row>
    <row r="4787" spans="6:8" x14ac:dyDescent="0.25">
      <c r="F4787" s="23" t="s">
        <v>5788</v>
      </c>
      <c r="G4787" s="24" t="s">
        <v>1039</v>
      </c>
      <c r="H4787" s="25">
        <f t="shared" si="74"/>
        <v>0.1053</v>
      </c>
    </row>
    <row r="4788" spans="6:8" x14ac:dyDescent="0.25">
      <c r="F4788" s="26" t="s">
        <v>5789</v>
      </c>
      <c r="G4788" s="24" t="s">
        <v>1010</v>
      </c>
      <c r="H4788" s="25">
        <f t="shared" si="74"/>
        <v>0.1124</v>
      </c>
    </row>
    <row r="4789" spans="6:8" x14ac:dyDescent="0.25">
      <c r="F4789" s="23" t="s">
        <v>5790</v>
      </c>
      <c r="G4789" s="24" t="s">
        <v>1010</v>
      </c>
      <c r="H4789" s="25">
        <f t="shared" si="74"/>
        <v>0.1124</v>
      </c>
    </row>
    <row r="4790" spans="6:8" x14ac:dyDescent="0.25">
      <c r="F4790" s="26" t="s">
        <v>5791</v>
      </c>
      <c r="G4790" s="24" t="s">
        <v>1010</v>
      </c>
      <c r="H4790" s="25">
        <f t="shared" si="74"/>
        <v>0.1124</v>
      </c>
    </row>
    <row r="4791" spans="6:8" x14ac:dyDescent="0.25">
      <c r="F4791" s="23" t="s">
        <v>5792</v>
      </c>
      <c r="G4791" s="24" t="s">
        <v>1010</v>
      </c>
      <c r="H4791" s="25">
        <f t="shared" si="74"/>
        <v>0.1124</v>
      </c>
    </row>
    <row r="4792" spans="6:8" x14ac:dyDescent="0.25">
      <c r="F4792" s="23" t="s">
        <v>5793</v>
      </c>
      <c r="G4792" s="24" t="s">
        <v>1010</v>
      </c>
      <c r="H4792" s="25">
        <f t="shared" si="74"/>
        <v>0.1124</v>
      </c>
    </row>
    <row r="4793" spans="6:8" x14ac:dyDescent="0.25">
      <c r="F4793" s="26" t="s">
        <v>5794</v>
      </c>
      <c r="G4793" s="24" t="s">
        <v>1010</v>
      </c>
      <c r="H4793" s="25">
        <f t="shared" si="74"/>
        <v>0.1124</v>
      </c>
    </row>
    <row r="4794" spans="6:8" x14ac:dyDescent="0.25">
      <c r="F4794" s="23" t="s">
        <v>5795</v>
      </c>
      <c r="G4794" s="24" t="s">
        <v>1010</v>
      </c>
      <c r="H4794" s="25">
        <f t="shared" si="74"/>
        <v>0.1124</v>
      </c>
    </row>
    <row r="4795" spans="6:8" x14ac:dyDescent="0.25">
      <c r="F4795" s="26" t="s">
        <v>5796</v>
      </c>
      <c r="G4795" s="24" t="s">
        <v>1010</v>
      </c>
      <c r="H4795" s="25">
        <f t="shared" si="74"/>
        <v>0.1124</v>
      </c>
    </row>
    <row r="4796" spans="6:8" x14ac:dyDescent="0.25">
      <c r="F4796" s="23" t="s">
        <v>5797</v>
      </c>
      <c r="G4796" s="24" t="s">
        <v>1010</v>
      </c>
      <c r="H4796" s="25">
        <f t="shared" si="74"/>
        <v>0.1124</v>
      </c>
    </row>
    <row r="4797" spans="6:8" x14ac:dyDescent="0.25">
      <c r="F4797" s="26" t="s">
        <v>5798</v>
      </c>
      <c r="G4797" s="24" t="s">
        <v>1135</v>
      </c>
      <c r="H4797" s="25">
        <f t="shared" si="74"/>
        <v>0.13120000000000001</v>
      </c>
    </row>
    <row r="4798" spans="6:8" x14ac:dyDescent="0.25">
      <c r="F4798" s="26" t="s">
        <v>5799</v>
      </c>
      <c r="G4798" s="24" t="s">
        <v>1010</v>
      </c>
      <c r="H4798" s="25">
        <f t="shared" si="74"/>
        <v>0.1124</v>
      </c>
    </row>
    <row r="4799" spans="6:8" x14ac:dyDescent="0.25">
      <c r="F4799" s="35" t="s">
        <v>5800</v>
      </c>
      <c r="G4799" s="24" t="s">
        <v>1010</v>
      </c>
      <c r="H4799" s="25">
        <f t="shared" si="74"/>
        <v>0.1124</v>
      </c>
    </row>
    <row r="4800" spans="6:8" x14ac:dyDescent="0.25">
      <c r="F4800" s="23" t="s">
        <v>5801</v>
      </c>
      <c r="G4800" s="24" t="s">
        <v>1010</v>
      </c>
      <c r="H4800" s="25">
        <f t="shared" si="74"/>
        <v>0.1124</v>
      </c>
    </row>
    <row r="4801" spans="6:8" x14ac:dyDescent="0.25">
      <c r="F4801" s="23" t="s">
        <v>5802</v>
      </c>
      <c r="G4801" s="24" t="s">
        <v>1010</v>
      </c>
      <c r="H4801" s="25">
        <f t="shared" si="74"/>
        <v>0.1124</v>
      </c>
    </row>
    <row r="4802" spans="6:8" x14ac:dyDescent="0.25">
      <c r="F4802" s="23" t="s">
        <v>5803</v>
      </c>
      <c r="G4802" s="24" t="s">
        <v>1012</v>
      </c>
      <c r="H4802" s="25">
        <f t="shared" si="74"/>
        <v>0.1119</v>
      </c>
    </row>
    <row r="4803" spans="6:8" x14ac:dyDescent="0.25">
      <c r="F4803" s="27" t="s">
        <v>5804</v>
      </c>
      <c r="G4803" s="24" t="s">
        <v>1010</v>
      </c>
      <c r="H4803" s="25">
        <f t="shared" si="74"/>
        <v>0.1124</v>
      </c>
    </row>
    <row r="4804" spans="6:8" x14ac:dyDescent="0.25">
      <c r="F4804" s="23" t="s">
        <v>5805</v>
      </c>
      <c r="G4804" s="24" t="s">
        <v>1012</v>
      </c>
      <c r="H4804" s="25">
        <f t="shared" si="74"/>
        <v>0.1119</v>
      </c>
    </row>
    <row r="4805" spans="6:8" x14ac:dyDescent="0.25">
      <c r="F4805" s="27" t="s">
        <v>5806</v>
      </c>
      <c r="G4805" s="24" t="s">
        <v>1010</v>
      </c>
      <c r="H4805" s="25">
        <f t="shared" ref="H4805:H4868" si="75">VLOOKUP(G4805,$A$4:$B$28,2,FALSE)</f>
        <v>0.1124</v>
      </c>
    </row>
    <row r="4806" spans="6:8" x14ac:dyDescent="0.25">
      <c r="F4806" s="27" t="s">
        <v>5807</v>
      </c>
      <c r="G4806" s="24" t="s">
        <v>1010</v>
      </c>
      <c r="H4806" s="25">
        <f t="shared" si="75"/>
        <v>0.1124</v>
      </c>
    </row>
    <row r="4807" spans="6:8" x14ac:dyDescent="0.25">
      <c r="F4807" s="32" t="s">
        <v>5808</v>
      </c>
      <c r="G4807" s="24" t="s">
        <v>1010</v>
      </c>
      <c r="H4807" s="25">
        <f t="shared" si="75"/>
        <v>0.1124</v>
      </c>
    </row>
    <row r="4808" spans="6:8" x14ac:dyDescent="0.25">
      <c r="F4808" s="26" t="s">
        <v>5809</v>
      </c>
      <c r="G4808" s="24" t="s">
        <v>1010</v>
      </c>
      <c r="H4808" s="25">
        <f t="shared" si="75"/>
        <v>0.1124</v>
      </c>
    </row>
    <row r="4809" spans="6:8" x14ac:dyDescent="0.25">
      <c r="F4809" s="23" t="s">
        <v>5810</v>
      </c>
      <c r="G4809" s="24" t="s">
        <v>1010</v>
      </c>
      <c r="H4809" s="25">
        <f t="shared" si="75"/>
        <v>0.1124</v>
      </c>
    </row>
    <row r="4810" spans="6:8" x14ac:dyDescent="0.25">
      <c r="F4810" s="26" t="s">
        <v>5811</v>
      </c>
      <c r="G4810" s="24" t="s">
        <v>1012</v>
      </c>
      <c r="H4810" s="25">
        <f t="shared" si="75"/>
        <v>0.1119</v>
      </c>
    </row>
    <row r="4811" spans="6:8" x14ac:dyDescent="0.25">
      <c r="F4811" s="26" t="s">
        <v>5812</v>
      </c>
      <c r="G4811" s="24" t="s">
        <v>1010</v>
      </c>
      <c r="H4811" s="25">
        <f t="shared" si="75"/>
        <v>0.1124</v>
      </c>
    </row>
    <row r="4812" spans="6:8" x14ac:dyDescent="0.25">
      <c r="F4812" s="23" t="s">
        <v>5813</v>
      </c>
      <c r="G4812" s="24" t="s">
        <v>1010</v>
      </c>
      <c r="H4812" s="25">
        <f t="shared" si="75"/>
        <v>0.1124</v>
      </c>
    </row>
    <row r="4813" spans="6:8" x14ac:dyDescent="0.25">
      <c r="F4813" s="23" t="s">
        <v>5814</v>
      </c>
      <c r="G4813" s="24" t="s">
        <v>1087</v>
      </c>
      <c r="H4813" s="25">
        <f t="shared" si="75"/>
        <v>0.10765</v>
      </c>
    </row>
    <row r="4814" spans="6:8" x14ac:dyDescent="0.25">
      <c r="F4814" s="27" t="s">
        <v>5815</v>
      </c>
      <c r="G4814" s="24" t="s">
        <v>1135</v>
      </c>
      <c r="H4814" s="25">
        <f t="shared" si="75"/>
        <v>0.13120000000000001</v>
      </c>
    </row>
    <row r="4815" spans="6:8" x14ac:dyDescent="0.25">
      <c r="F4815" s="23" t="s">
        <v>5816</v>
      </c>
      <c r="G4815" s="24" t="s">
        <v>1010</v>
      </c>
      <c r="H4815" s="25">
        <f t="shared" si="75"/>
        <v>0.1124</v>
      </c>
    </row>
    <row r="4816" spans="6:8" x14ac:dyDescent="0.25">
      <c r="F4816" s="26" t="s">
        <v>5817</v>
      </c>
      <c r="G4816" s="24" t="s">
        <v>1010</v>
      </c>
      <c r="H4816" s="25">
        <f t="shared" si="75"/>
        <v>0.1124</v>
      </c>
    </row>
    <row r="4817" spans="6:8" x14ac:dyDescent="0.25">
      <c r="F4817" s="39" t="s">
        <v>5818</v>
      </c>
      <c r="G4817" s="24" t="s">
        <v>1010</v>
      </c>
      <c r="H4817" s="25">
        <f t="shared" si="75"/>
        <v>0.1124</v>
      </c>
    </row>
    <row r="4818" spans="6:8" x14ac:dyDescent="0.25">
      <c r="F4818" s="39" t="s">
        <v>5819</v>
      </c>
      <c r="G4818" s="24" t="s">
        <v>1010</v>
      </c>
      <c r="H4818" s="25">
        <f t="shared" si="75"/>
        <v>0.1124</v>
      </c>
    </row>
    <row r="4819" spans="6:8" x14ac:dyDescent="0.25">
      <c r="F4819" s="39" t="s">
        <v>5820</v>
      </c>
      <c r="G4819" s="24" t="s">
        <v>1010</v>
      </c>
      <c r="H4819" s="25">
        <f t="shared" si="75"/>
        <v>0.1124</v>
      </c>
    </row>
    <row r="4820" spans="6:8" x14ac:dyDescent="0.25">
      <c r="F4820" s="23" t="s">
        <v>5821</v>
      </c>
      <c r="G4820" s="24" t="s">
        <v>1010</v>
      </c>
      <c r="H4820" s="25">
        <f t="shared" si="75"/>
        <v>0.1124</v>
      </c>
    </row>
    <row r="4821" spans="6:8" x14ac:dyDescent="0.25">
      <c r="F4821" s="39" t="s">
        <v>5822</v>
      </c>
      <c r="G4821" s="24" t="s">
        <v>1010</v>
      </c>
      <c r="H4821" s="25">
        <f t="shared" si="75"/>
        <v>0.1124</v>
      </c>
    </row>
    <row r="4822" spans="6:8" x14ac:dyDescent="0.25">
      <c r="F4822" s="39" t="s">
        <v>5823</v>
      </c>
      <c r="G4822" s="24" t="s">
        <v>1014</v>
      </c>
      <c r="H4822" s="25">
        <f t="shared" si="75"/>
        <v>0</v>
      </c>
    </row>
    <row r="4823" spans="6:8" x14ac:dyDescent="0.25">
      <c r="F4823" s="39" t="s">
        <v>5824</v>
      </c>
      <c r="G4823" s="24" t="s">
        <v>1010</v>
      </c>
      <c r="H4823" s="25">
        <f t="shared" si="75"/>
        <v>0.1124</v>
      </c>
    </row>
    <row r="4824" spans="6:8" x14ac:dyDescent="0.25">
      <c r="F4824" s="23" t="s">
        <v>5825</v>
      </c>
      <c r="G4824" s="24" t="s">
        <v>1010</v>
      </c>
      <c r="H4824" s="25">
        <f t="shared" si="75"/>
        <v>0.1124</v>
      </c>
    </row>
    <row r="4825" spans="6:8" x14ac:dyDescent="0.25">
      <c r="F4825" s="23" t="s">
        <v>5826</v>
      </c>
      <c r="G4825" s="24" t="s">
        <v>1010</v>
      </c>
      <c r="H4825" s="25">
        <f t="shared" si="75"/>
        <v>0.1124</v>
      </c>
    </row>
    <row r="4826" spans="6:8" x14ac:dyDescent="0.25">
      <c r="F4826" s="23" t="s">
        <v>5827</v>
      </c>
      <c r="G4826" s="24" t="s">
        <v>1010</v>
      </c>
      <c r="H4826" s="25">
        <f t="shared" si="75"/>
        <v>0.1124</v>
      </c>
    </row>
    <row r="4827" spans="6:8" x14ac:dyDescent="0.25">
      <c r="F4827" s="23" t="s">
        <v>5828</v>
      </c>
      <c r="G4827" s="24" t="s">
        <v>1010</v>
      </c>
      <c r="H4827" s="25">
        <f t="shared" si="75"/>
        <v>0.1124</v>
      </c>
    </row>
    <row r="4828" spans="6:8" x14ac:dyDescent="0.25">
      <c r="F4828" s="23" t="s">
        <v>5829</v>
      </c>
      <c r="G4828" s="24" t="s">
        <v>1010</v>
      </c>
      <c r="H4828" s="25">
        <f t="shared" si="75"/>
        <v>0.1124</v>
      </c>
    </row>
    <row r="4829" spans="6:8" x14ac:dyDescent="0.25">
      <c r="F4829" s="23" t="s">
        <v>5830</v>
      </c>
      <c r="G4829" s="24" t="s">
        <v>1010</v>
      </c>
      <c r="H4829" s="25">
        <f t="shared" si="75"/>
        <v>0.1124</v>
      </c>
    </row>
    <row r="4830" spans="6:8" x14ac:dyDescent="0.25">
      <c r="F4830" s="23" t="s">
        <v>5831</v>
      </c>
      <c r="G4830" s="24" t="s">
        <v>1010</v>
      </c>
      <c r="H4830" s="25">
        <f t="shared" si="75"/>
        <v>0.1124</v>
      </c>
    </row>
    <row r="4831" spans="6:8" x14ac:dyDescent="0.25">
      <c r="F4831" s="23" t="s">
        <v>5832</v>
      </c>
      <c r="G4831" s="24" t="s">
        <v>1010</v>
      </c>
      <c r="H4831" s="25">
        <f t="shared" si="75"/>
        <v>0.1124</v>
      </c>
    </row>
    <row r="4832" spans="6:8" x14ac:dyDescent="0.25">
      <c r="F4832" s="23" t="s">
        <v>5833</v>
      </c>
      <c r="G4832" s="24" t="s">
        <v>1010</v>
      </c>
      <c r="H4832" s="25">
        <f t="shared" si="75"/>
        <v>0.1124</v>
      </c>
    </row>
    <row r="4833" spans="6:8" x14ac:dyDescent="0.25">
      <c r="F4833" s="27" t="s">
        <v>5834</v>
      </c>
      <c r="G4833" s="24" t="s">
        <v>1010</v>
      </c>
      <c r="H4833" s="25">
        <f t="shared" si="75"/>
        <v>0.1124</v>
      </c>
    </row>
    <row r="4834" spans="6:8" x14ac:dyDescent="0.25">
      <c r="F4834" s="39" t="s">
        <v>5835</v>
      </c>
      <c r="G4834" s="24" t="s">
        <v>1010</v>
      </c>
      <c r="H4834" s="25">
        <f t="shared" si="75"/>
        <v>0.1124</v>
      </c>
    </row>
    <row r="4835" spans="6:8" x14ac:dyDescent="0.25">
      <c r="F4835" s="23" t="s">
        <v>5836</v>
      </c>
      <c r="G4835" s="24" t="s">
        <v>1010</v>
      </c>
      <c r="H4835" s="25">
        <f t="shared" si="75"/>
        <v>0.1124</v>
      </c>
    </row>
    <row r="4836" spans="6:8" x14ac:dyDescent="0.25">
      <c r="F4836" s="23" t="s">
        <v>5837</v>
      </c>
      <c r="G4836" s="24" t="s">
        <v>1010</v>
      </c>
      <c r="H4836" s="25">
        <f t="shared" si="75"/>
        <v>0.1124</v>
      </c>
    </row>
    <row r="4837" spans="6:8" x14ac:dyDescent="0.25">
      <c r="F4837" s="39" t="s">
        <v>5838</v>
      </c>
      <c r="G4837" s="24" t="s">
        <v>1010</v>
      </c>
      <c r="H4837" s="25">
        <f t="shared" si="75"/>
        <v>0.1124</v>
      </c>
    </row>
    <row r="4838" spans="6:8" x14ac:dyDescent="0.25">
      <c r="F4838" s="23" t="s">
        <v>5839</v>
      </c>
      <c r="G4838" s="24" t="s">
        <v>1012</v>
      </c>
      <c r="H4838" s="25">
        <f t="shared" si="75"/>
        <v>0.1119</v>
      </c>
    </row>
    <row r="4839" spans="6:8" x14ac:dyDescent="0.25">
      <c r="F4839" s="23" t="s">
        <v>5840</v>
      </c>
      <c r="G4839" s="24" t="s">
        <v>1010</v>
      </c>
      <c r="H4839" s="25">
        <f t="shared" si="75"/>
        <v>0.1124</v>
      </c>
    </row>
    <row r="4840" spans="6:8" x14ac:dyDescent="0.25">
      <c r="F4840" s="39" t="s">
        <v>5841</v>
      </c>
      <c r="G4840" s="24" t="s">
        <v>1010</v>
      </c>
      <c r="H4840" s="25">
        <f t="shared" si="75"/>
        <v>0.1124</v>
      </c>
    </row>
    <row r="4841" spans="6:8" x14ac:dyDescent="0.25">
      <c r="F4841" s="23" t="s">
        <v>5842</v>
      </c>
      <c r="G4841" s="24" t="s">
        <v>1010</v>
      </c>
      <c r="H4841" s="25">
        <f t="shared" si="75"/>
        <v>0.1124</v>
      </c>
    </row>
    <row r="4842" spans="6:8" x14ac:dyDescent="0.25">
      <c r="F4842" s="23" t="s">
        <v>5843</v>
      </c>
      <c r="G4842" s="24" t="s">
        <v>1010</v>
      </c>
      <c r="H4842" s="25">
        <f t="shared" si="75"/>
        <v>0.1124</v>
      </c>
    </row>
    <row r="4843" spans="6:8" x14ac:dyDescent="0.25">
      <c r="F4843" s="23" t="s">
        <v>5844</v>
      </c>
      <c r="G4843" s="24" t="s">
        <v>1010</v>
      </c>
      <c r="H4843" s="25">
        <f t="shared" si="75"/>
        <v>0.1124</v>
      </c>
    </row>
    <row r="4844" spans="6:8" x14ac:dyDescent="0.25">
      <c r="F4844" s="38" t="s">
        <v>5845</v>
      </c>
      <c r="G4844" s="24" t="s">
        <v>1010</v>
      </c>
      <c r="H4844" s="25">
        <f t="shared" si="75"/>
        <v>0.1124</v>
      </c>
    </row>
    <row r="4845" spans="6:8" x14ac:dyDescent="0.25">
      <c r="F4845" s="39" t="s">
        <v>5846</v>
      </c>
      <c r="G4845" s="24" t="s">
        <v>1010</v>
      </c>
      <c r="H4845" s="25">
        <f t="shared" si="75"/>
        <v>0.1124</v>
      </c>
    </row>
    <row r="4846" spans="6:8" x14ac:dyDescent="0.25">
      <c r="F4846" s="38" t="s">
        <v>5847</v>
      </c>
      <c r="G4846" s="24" t="s">
        <v>1010</v>
      </c>
      <c r="H4846" s="25">
        <f t="shared" si="75"/>
        <v>0.1124</v>
      </c>
    </row>
    <row r="4847" spans="6:8" x14ac:dyDescent="0.25">
      <c r="F4847" s="27" t="s">
        <v>5848</v>
      </c>
      <c r="G4847" s="24" t="s">
        <v>1010</v>
      </c>
      <c r="H4847" s="25">
        <f t="shared" si="75"/>
        <v>0.1124</v>
      </c>
    </row>
    <row r="4848" spans="6:8" x14ac:dyDescent="0.25">
      <c r="F4848" s="37" t="s">
        <v>5849</v>
      </c>
      <c r="G4848" s="24" t="s">
        <v>1010</v>
      </c>
      <c r="H4848" s="25">
        <f t="shared" si="75"/>
        <v>0.1124</v>
      </c>
    </row>
    <row r="4849" spans="6:8" x14ac:dyDescent="0.25">
      <c r="F4849" s="27" t="s">
        <v>5850</v>
      </c>
      <c r="G4849" s="24" t="s">
        <v>1010</v>
      </c>
      <c r="H4849" s="25">
        <f t="shared" si="75"/>
        <v>0.1124</v>
      </c>
    </row>
    <row r="4850" spans="6:8" x14ac:dyDescent="0.25">
      <c r="F4850" s="43" t="s">
        <v>5851</v>
      </c>
      <c r="G4850" s="24" t="s">
        <v>1010</v>
      </c>
      <c r="H4850" s="25">
        <f t="shared" si="75"/>
        <v>0.1124</v>
      </c>
    </row>
    <row r="4851" spans="6:8" x14ac:dyDescent="0.25">
      <c r="F4851" s="23" t="s">
        <v>5852</v>
      </c>
      <c r="G4851" s="24" t="s">
        <v>1010</v>
      </c>
      <c r="H4851" s="25">
        <f t="shared" si="75"/>
        <v>0.1124</v>
      </c>
    </row>
    <row r="4852" spans="6:8" x14ac:dyDescent="0.25">
      <c r="F4852" s="23" t="s">
        <v>5853</v>
      </c>
      <c r="G4852" s="24" t="s">
        <v>1010</v>
      </c>
      <c r="H4852" s="25">
        <f t="shared" si="75"/>
        <v>0.1124</v>
      </c>
    </row>
    <row r="4853" spans="6:8" x14ac:dyDescent="0.25">
      <c r="F4853" s="37" t="s">
        <v>5854</v>
      </c>
      <c r="G4853" s="24" t="s">
        <v>1087</v>
      </c>
      <c r="H4853" s="25">
        <f t="shared" si="75"/>
        <v>0.10765</v>
      </c>
    </row>
    <row r="4854" spans="6:8" x14ac:dyDescent="0.25">
      <c r="F4854" s="27" t="s">
        <v>5855</v>
      </c>
      <c r="G4854" s="24" t="s">
        <v>1087</v>
      </c>
      <c r="H4854" s="25">
        <f t="shared" si="75"/>
        <v>0.10765</v>
      </c>
    </row>
    <row r="4855" spans="6:8" x14ac:dyDescent="0.25">
      <c r="F4855" s="23" t="s">
        <v>5856</v>
      </c>
      <c r="G4855" s="24" t="s">
        <v>1087</v>
      </c>
      <c r="H4855" s="25">
        <f t="shared" si="75"/>
        <v>0.10765</v>
      </c>
    </row>
    <row r="4856" spans="6:8" x14ac:dyDescent="0.25">
      <c r="F4856" s="23" t="s">
        <v>5857</v>
      </c>
      <c r="G4856" s="24" t="s">
        <v>1010</v>
      </c>
      <c r="H4856" s="25">
        <f t="shared" si="75"/>
        <v>0.1124</v>
      </c>
    </row>
    <row r="4857" spans="6:8" x14ac:dyDescent="0.25">
      <c r="F4857" s="23" t="s">
        <v>5858</v>
      </c>
      <c r="G4857" s="24" t="s">
        <v>1010</v>
      </c>
      <c r="H4857" s="25">
        <f t="shared" si="75"/>
        <v>0.1124</v>
      </c>
    </row>
    <row r="4858" spans="6:8" x14ac:dyDescent="0.25">
      <c r="F4858" s="35" t="s">
        <v>5859</v>
      </c>
      <c r="G4858" s="24" t="s">
        <v>1010</v>
      </c>
      <c r="H4858" s="25">
        <f t="shared" si="75"/>
        <v>0.1124</v>
      </c>
    </row>
    <row r="4859" spans="6:8" x14ac:dyDescent="0.25">
      <c r="F4859" s="23" t="s">
        <v>5860</v>
      </c>
      <c r="G4859" s="24" t="s">
        <v>1010</v>
      </c>
      <c r="H4859" s="25">
        <f t="shared" si="75"/>
        <v>0.1124</v>
      </c>
    </row>
    <row r="4860" spans="6:8" x14ac:dyDescent="0.25">
      <c r="F4860" s="23" t="s">
        <v>5861</v>
      </c>
      <c r="G4860" s="24" t="s">
        <v>1010</v>
      </c>
      <c r="H4860" s="25">
        <f t="shared" si="75"/>
        <v>0.1124</v>
      </c>
    </row>
    <row r="4861" spans="6:8" x14ac:dyDescent="0.25">
      <c r="F4861" s="23" t="s">
        <v>5862</v>
      </c>
      <c r="G4861" s="24" t="s">
        <v>1010</v>
      </c>
      <c r="H4861" s="25">
        <f t="shared" si="75"/>
        <v>0.1124</v>
      </c>
    </row>
    <row r="4862" spans="6:8" x14ac:dyDescent="0.25">
      <c r="F4862" s="23" t="s">
        <v>5863</v>
      </c>
      <c r="G4862" s="24" t="s">
        <v>1010</v>
      </c>
      <c r="H4862" s="25">
        <f t="shared" si="75"/>
        <v>0.1124</v>
      </c>
    </row>
    <row r="4863" spans="6:8" x14ac:dyDescent="0.25">
      <c r="F4863" s="27" t="s">
        <v>5864</v>
      </c>
      <c r="G4863" s="24" t="s">
        <v>1010</v>
      </c>
      <c r="H4863" s="25">
        <f t="shared" si="75"/>
        <v>0.1124</v>
      </c>
    </row>
    <row r="4864" spans="6:8" x14ac:dyDescent="0.25">
      <c r="F4864" s="27" t="s">
        <v>5865</v>
      </c>
      <c r="G4864" s="24" t="s">
        <v>1010</v>
      </c>
      <c r="H4864" s="25">
        <f t="shared" si="75"/>
        <v>0.1124</v>
      </c>
    </row>
    <row r="4865" spans="6:8" x14ac:dyDescent="0.25">
      <c r="F4865" s="35" t="s">
        <v>5866</v>
      </c>
      <c r="G4865" s="24" t="s">
        <v>1010</v>
      </c>
      <c r="H4865" s="25">
        <f t="shared" si="75"/>
        <v>0.1124</v>
      </c>
    </row>
    <row r="4866" spans="6:8" x14ac:dyDescent="0.25">
      <c r="F4866" s="23" t="s">
        <v>5867</v>
      </c>
      <c r="G4866" s="24" t="s">
        <v>1010</v>
      </c>
      <c r="H4866" s="25">
        <f t="shared" si="75"/>
        <v>0.1124</v>
      </c>
    </row>
    <row r="4867" spans="6:8" x14ac:dyDescent="0.25">
      <c r="F4867" s="23" t="s">
        <v>5868</v>
      </c>
      <c r="G4867" s="24" t="s">
        <v>1010</v>
      </c>
      <c r="H4867" s="25">
        <f t="shared" si="75"/>
        <v>0.1124</v>
      </c>
    </row>
    <row r="4868" spans="6:8" x14ac:dyDescent="0.25">
      <c r="F4868" s="23" t="s">
        <v>5869</v>
      </c>
      <c r="G4868" s="24" t="s">
        <v>1010</v>
      </c>
      <c r="H4868" s="25">
        <f t="shared" si="75"/>
        <v>0.1124</v>
      </c>
    </row>
    <row r="4869" spans="6:8" x14ac:dyDescent="0.25">
      <c r="F4869" s="23" t="s">
        <v>5870</v>
      </c>
      <c r="G4869" s="24" t="s">
        <v>1010</v>
      </c>
      <c r="H4869" s="25">
        <f t="shared" ref="H4869:H4932" si="76">VLOOKUP(G4869,$A$4:$B$28,2,FALSE)</f>
        <v>0.1124</v>
      </c>
    </row>
    <row r="4870" spans="6:8" x14ac:dyDescent="0.25">
      <c r="F4870" s="23" t="s">
        <v>5871</v>
      </c>
      <c r="G4870" s="24" t="s">
        <v>1087</v>
      </c>
      <c r="H4870" s="25">
        <f t="shared" si="76"/>
        <v>0.10765</v>
      </c>
    </row>
    <row r="4871" spans="6:8" x14ac:dyDescent="0.25">
      <c r="F4871" s="27" t="s">
        <v>5872</v>
      </c>
      <c r="G4871" s="24" t="s">
        <v>1087</v>
      </c>
      <c r="H4871" s="25">
        <f t="shared" si="76"/>
        <v>0.10765</v>
      </c>
    </row>
    <row r="4872" spans="6:8" x14ac:dyDescent="0.25">
      <c r="F4872" s="23" t="s">
        <v>5873</v>
      </c>
      <c r="G4872" s="24" t="s">
        <v>1087</v>
      </c>
      <c r="H4872" s="25">
        <f t="shared" si="76"/>
        <v>0.10765</v>
      </c>
    </row>
    <row r="4873" spans="6:8" x14ac:dyDescent="0.25">
      <c r="F4873" s="23" t="s">
        <v>5874</v>
      </c>
      <c r="G4873" s="24" t="s">
        <v>1087</v>
      </c>
      <c r="H4873" s="25">
        <f t="shared" si="76"/>
        <v>0.10765</v>
      </c>
    </row>
    <row r="4874" spans="6:8" x14ac:dyDescent="0.25">
      <c r="F4874" s="23" t="s">
        <v>5875</v>
      </c>
      <c r="G4874" s="24" t="s">
        <v>1087</v>
      </c>
      <c r="H4874" s="25">
        <f t="shared" si="76"/>
        <v>0.10765</v>
      </c>
    </row>
    <row r="4875" spans="6:8" x14ac:dyDescent="0.25">
      <c r="F4875" s="27" t="s">
        <v>5876</v>
      </c>
      <c r="G4875" s="24" t="s">
        <v>1087</v>
      </c>
      <c r="H4875" s="25">
        <f t="shared" si="76"/>
        <v>0.10765</v>
      </c>
    </row>
    <row r="4876" spans="6:8" x14ac:dyDescent="0.25">
      <c r="F4876" s="23" t="s">
        <v>5877</v>
      </c>
      <c r="G4876" s="24" t="s">
        <v>1087</v>
      </c>
      <c r="H4876" s="25">
        <f t="shared" si="76"/>
        <v>0.10765</v>
      </c>
    </row>
    <row r="4877" spans="6:8" x14ac:dyDescent="0.25">
      <c r="F4877" s="26" t="s">
        <v>5878</v>
      </c>
      <c r="G4877" s="24" t="s">
        <v>1087</v>
      </c>
      <c r="H4877" s="25">
        <f t="shared" si="76"/>
        <v>0.10765</v>
      </c>
    </row>
    <row r="4878" spans="6:8" x14ac:dyDescent="0.25">
      <c r="F4878" s="27" t="s">
        <v>5879</v>
      </c>
      <c r="G4878" s="24" t="s">
        <v>1087</v>
      </c>
      <c r="H4878" s="25">
        <f t="shared" si="76"/>
        <v>0.10765</v>
      </c>
    </row>
    <row r="4879" spans="6:8" x14ac:dyDescent="0.25">
      <c r="F4879" s="23" t="s">
        <v>5880</v>
      </c>
      <c r="G4879" s="24" t="s">
        <v>1087</v>
      </c>
      <c r="H4879" s="25">
        <f t="shared" si="76"/>
        <v>0.10765</v>
      </c>
    </row>
    <row r="4880" spans="6:8" x14ac:dyDescent="0.25">
      <c r="F4880" s="23" t="s">
        <v>5881</v>
      </c>
      <c r="G4880" s="24" t="s">
        <v>1087</v>
      </c>
      <c r="H4880" s="25">
        <f t="shared" si="76"/>
        <v>0.10765</v>
      </c>
    </row>
    <row r="4881" spans="6:8" x14ac:dyDescent="0.25">
      <c r="F4881" s="23" t="s">
        <v>5882</v>
      </c>
      <c r="G4881" s="24" t="s">
        <v>1087</v>
      </c>
      <c r="H4881" s="25">
        <f t="shared" si="76"/>
        <v>0.10765</v>
      </c>
    </row>
    <row r="4882" spans="6:8" x14ac:dyDescent="0.25">
      <c r="F4882" s="23" t="s">
        <v>5883</v>
      </c>
      <c r="G4882" s="24" t="s">
        <v>1087</v>
      </c>
      <c r="H4882" s="25">
        <f t="shared" si="76"/>
        <v>0.10765</v>
      </c>
    </row>
    <row r="4883" spans="6:8" x14ac:dyDescent="0.25">
      <c r="F4883" s="23" t="s">
        <v>5884</v>
      </c>
      <c r="G4883" s="24" t="s">
        <v>1087</v>
      </c>
      <c r="H4883" s="25">
        <f t="shared" si="76"/>
        <v>0.10765</v>
      </c>
    </row>
    <row r="4884" spans="6:8" x14ac:dyDescent="0.25">
      <c r="F4884" s="23" t="s">
        <v>5885</v>
      </c>
      <c r="G4884" s="24" t="s">
        <v>1087</v>
      </c>
      <c r="H4884" s="25">
        <f t="shared" si="76"/>
        <v>0.10765</v>
      </c>
    </row>
    <row r="4885" spans="6:8" x14ac:dyDescent="0.25">
      <c r="F4885" s="23" t="s">
        <v>5886</v>
      </c>
      <c r="G4885" s="24" t="s">
        <v>1087</v>
      </c>
      <c r="H4885" s="25">
        <f t="shared" si="76"/>
        <v>0.10765</v>
      </c>
    </row>
    <row r="4886" spans="6:8" x14ac:dyDescent="0.25">
      <c r="F4886" s="23" t="s">
        <v>5887</v>
      </c>
      <c r="G4886" s="24" t="s">
        <v>1087</v>
      </c>
      <c r="H4886" s="25">
        <f t="shared" si="76"/>
        <v>0.10765</v>
      </c>
    </row>
    <row r="4887" spans="6:8" x14ac:dyDescent="0.25">
      <c r="F4887" s="27" t="s">
        <v>5888</v>
      </c>
      <c r="G4887" s="24" t="s">
        <v>1087</v>
      </c>
      <c r="H4887" s="25">
        <f t="shared" si="76"/>
        <v>0.10765</v>
      </c>
    </row>
    <row r="4888" spans="6:8" x14ac:dyDescent="0.25">
      <c r="F4888" s="23" t="s">
        <v>5889</v>
      </c>
      <c r="G4888" s="24" t="s">
        <v>1087</v>
      </c>
      <c r="H4888" s="25">
        <f t="shared" si="76"/>
        <v>0.10765</v>
      </c>
    </row>
    <row r="4889" spans="6:8" x14ac:dyDescent="0.25">
      <c r="F4889" s="23" t="s">
        <v>5890</v>
      </c>
      <c r="G4889" s="24" t="s">
        <v>1087</v>
      </c>
      <c r="H4889" s="25">
        <f t="shared" si="76"/>
        <v>0.10765</v>
      </c>
    </row>
    <row r="4890" spans="6:8" x14ac:dyDescent="0.25">
      <c r="F4890" s="23" t="s">
        <v>5891</v>
      </c>
      <c r="G4890" s="24" t="s">
        <v>1087</v>
      </c>
      <c r="H4890" s="25">
        <f t="shared" si="76"/>
        <v>0.10765</v>
      </c>
    </row>
    <row r="4891" spans="6:8" x14ac:dyDescent="0.25">
      <c r="F4891" s="23" t="s">
        <v>5892</v>
      </c>
      <c r="G4891" s="24" t="s">
        <v>1087</v>
      </c>
      <c r="H4891" s="25">
        <f t="shared" si="76"/>
        <v>0.10765</v>
      </c>
    </row>
    <row r="4892" spans="6:8" x14ac:dyDescent="0.25">
      <c r="F4892" s="23" t="s">
        <v>5893</v>
      </c>
      <c r="G4892" s="24" t="s">
        <v>1087</v>
      </c>
      <c r="H4892" s="25">
        <f t="shared" si="76"/>
        <v>0.10765</v>
      </c>
    </row>
    <row r="4893" spans="6:8" x14ac:dyDescent="0.25">
      <c r="F4893" s="23" t="s">
        <v>5894</v>
      </c>
      <c r="G4893" s="24" t="s">
        <v>1087</v>
      </c>
      <c r="H4893" s="25">
        <f t="shared" si="76"/>
        <v>0.10765</v>
      </c>
    </row>
    <row r="4894" spans="6:8" x14ac:dyDescent="0.25">
      <c r="F4894" s="27" t="s">
        <v>5895</v>
      </c>
      <c r="G4894" s="24" t="s">
        <v>1087</v>
      </c>
      <c r="H4894" s="25">
        <f t="shared" si="76"/>
        <v>0.10765</v>
      </c>
    </row>
    <row r="4895" spans="6:8" x14ac:dyDescent="0.25">
      <c r="F4895" s="23" t="s">
        <v>5896</v>
      </c>
      <c r="G4895" s="24" t="s">
        <v>1087</v>
      </c>
      <c r="H4895" s="25">
        <f t="shared" si="76"/>
        <v>0.10765</v>
      </c>
    </row>
    <row r="4896" spans="6:8" x14ac:dyDescent="0.25">
      <c r="F4896" s="23" t="s">
        <v>5897</v>
      </c>
      <c r="G4896" s="24" t="s">
        <v>1087</v>
      </c>
      <c r="H4896" s="25">
        <f t="shared" si="76"/>
        <v>0.10765</v>
      </c>
    </row>
    <row r="4897" spans="6:8" x14ac:dyDescent="0.25">
      <c r="F4897" s="39" t="s">
        <v>5898</v>
      </c>
      <c r="G4897" s="24" t="s">
        <v>1087</v>
      </c>
      <c r="H4897" s="25">
        <f t="shared" si="76"/>
        <v>0.10765</v>
      </c>
    </row>
    <row r="4898" spans="6:8" x14ac:dyDescent="0.25">
      <c r="F4898" s="23" t="s">
        <v>5899</v>
      </c>
      <c r="G4898" s="24" t="s">
        <v>1087</v>
      </c>
      <c r="H4898" s="25">
        <f t="shared" si="76"/>
        <v>0.10765</v>
      </c>
    </row>
    <row r="4899" spans="6:8" x14ac:dyDescent="0.25">
      <c r="F4899" s="39" t="s">
        <v>5900</v>
      </c>
      <c r="G4899" s="24" t="s">
        <v>1087</v>
      </c>
      <c r="H4899" s="25">
        <f t="shared" si="76"/>
        <v>0.10765</v>
      </c>
    </row>
    <row r="4900" spans="6:8" x14ac:dyDescent="0.25">
      <c r="F4900" s="23" t="s">
        <v>5901</v>
      </c>
      <c r="G4900" s="24" t="s">
        <v>1087</v>
      </c>
      <c r="H4900" s="25">
        <f t="shared" si="76"/>
        <v>0.10765</v>
      </c>
    </row>
    <row r="4901" spans="6:8" x14ac:dyDescent="0.25">
      <c r="F4901" s="23" t="s">
        <v>5902</v>
      </c>
      <c r="G4901" s="24" t="s">
        <v>1087</v>
      </c>
      <c r="H4901" s="25">
        <f t="shared" si="76"/>
        <v>0.10765</v>
      </c>
    </row>
    <row r="4902" spans="6:8" x14ac:dyDescent="0.25">
      <c r="F4902" s="23" t="s">
        <v>5903</v>
      </c>
      <c r="G4902" s="24" t="s">
        <v>1087</v>
      </c>
      <c r="H4902" s="25">
        <f t="shared" si="76"/>
        <v>0.10765</v>
      </c>
    </row>
    <row r="4903" spans="6:8" x14ac:dyDescent="0.25">
      <c r="F4903" s="23" t="s">
        <v>5904</v>
      </c>
      <c r="G4903" s="24" t="s">
        <v>1087</v>
      </c>
      <c r="H4903" s="25">
        <f t="shared" si="76"/>
        <v>0.10765</v>
      </c>
    </row>
    <row r="4904" spans="6:8" x14ac:dyDescent="0.25">
      <c r="F4904" s="23" t="s">
        <v>5905</v>
      </c>
      <c r="G4904" s="24" t="s">
        <v>1087</v>
      </c>
      <c r="H4904" s="25">
        <f t="shared" si="76"/>
        <v>0.10765</v>
      </c>
    </row>
    <row r="4905" spans="6:8" x14ac:dyDescent="0.25">
      <c r="F4905" s="38" t="s">
        <v>5906</v>
      </c>
      <c r="G4905" s="24" t="s">
        <v>1087</v>
      </c>
      <c r="H4905" s="25">
        <f t="shared" si="76"/>
        <v>0.10765</v>
      </c>
    </row>
    <row r="4906" spans="6:8" x14ac:dyDescent="0.25">
      <c r="F4906" s="23" t="s">
        <v>5907</v>
      </c>
      <c r="G4906" s="24" t="s">
        <v>1087</v>
      </c>
      <c r="H4906" s="25">
        <f t="shared" si="76"/>
        <v>0.10765</v>
      </c>
    </row>
    <row r="4907" spans="6:8" x14ac:dyDescent="0.25">
      <c r="F4907" s="39" t="s">
        <v>5908</v>
      </c>
      <c r="G4907" s="24" t="s">
        <v>1010</v>
      </c>
      <c r="H4907" s="25">
        <f t="shared" si="76"/>
        <v>0.1124</v>
      </c>
    </row>
    <row r="4908" spans="6:8" x14ac:dyDescent="0.25">
      <c r="F4908" s="23" t="s">
        <v>5909</v>
      </c>
      <c r="G4908" s="24" t="s">
        <v>1010</v>
      </c>
      <c r="H4908" s="25">
        <f t="shared" si="76"/>
        <v>0.1124</v>
      </c>
    </row>
    <row r="4909" spans="6:8" x14ac:dyDescent="0.25">
      <c r="F4909" s="23" t="s">
        <v>5910</v>
      </c>
      <c r="G4909" s="24" t="s">
        <v>1010</v>
      </c>
      <c r="H4909" s="25">
        <f t="shared" si="76"/>
        <v>0.1124</v>
      </c>
    </row>
    <row r="4910" spans="6:8" x14ac:dyDescent="0.25">
      <c r="F4910" s="23" t="s">
        <v>5911</v>
      </c>
      <c r="G4910" s="24" t="s">
        <v>1010</v>
      </c>
      <c r="H4910" s="25">
        <f t="shared" si="76"/>
        <v>0.1124</v>
      </c>
    </row>
    <row r="4911" spans="6:8" x14ac:dyDescent="0.25">
      <c r="F4911" s="23" t="s">
        <v>5912</v>
      </c>
      <c r="G4911" s="24" t="s">
        <v>1010</v>
      </c>
      <c r="H4911" s="25">
        <f t="shared" si="76"/>
        <v>0.1124</v>
      </c>
    </row>
    <row r="4912" spans="6:8" x14ac:dyDescent="0.25">
      <c r="F4912" s="23" t="s">
        <v>5913</v>
      </c>
      <c r="G4912" s="24" t="s">
        <v>1010</v>
      </c>
      <c r="H4912" s="25">
        <f t="shared" si="76"/>
        <v>0.1124</v>
      </c>
    </row>
    <row r="4913" spans="6:8" x14ac:dyDescent="0.25">
      <c r="F4913" s="23" t="s">
        <v>5914</v>
      </c>
      <c r="G4913" s="24" t="s">
        <v>1010</v>
      </c>
      <c r="H4913" s="25">
        <f t="shared" si="76"/>
        <v>0.1124</v>
      </c>
    </row>
    <row r="4914" spans="6:8" x14ac:dyDescent="0.25">
      <c r="F4914" s="23" t="s">
        <v>5915</v>
      </c>
      <c r="G4914" s="24" t="s">
        <v>1087</v>
      </c>
      <c r="H4914" s="25">
        <f t="shared" si="76"/>
        <v>0.10765</v>
      </c>
    </row>
    <row r="4915" spans="6:8" x14ac:dyDescent="0.25">
      <c r="F4915" s="26" t="s">
        <v>5916</v>
      </c>
      <c r="G4915" s="24" t="s">
        <v>1010</v>
      </c>
      <c r="H4915" s="25">
        <f t="shared" si="76"/>
        <v>0.1124</v>
      </c>
    </row>
    <row r="4916" spans="6:8" x14ac:dyDescent="0.25">
      <c r="F4916" s="27" t="s">
        <v>5917</v>
      </c>
      <c r="G4916" s="24" t="s">
        <v>1010</v>
      </c>
      <c r="H4916" s="25">
        <f t="shared" si="76"/>
        <v>0.1124</v>
      </c>
    </row>
    <row r="4917" spans="6:8" x14ac:dyDescent="0.25">
      <c r="F4917" s="23" t="s">
        <v>5918</v>
      </c>
      <c r="G4917" s="24" t="s">
        <v>1010</v>
      </c>
      <c r="H4917" s="25">
        <f t="shared" si="76"/>
        <v>0.1124</v>
      </c>
    </row>
    <row r="4918" spans="6:8" x14ac:dyDescent="0.25">
      <c r="F4918" s="23" t="s">
        <v>5919</v>
      </c>
      <c r="G4918" s="24" t="s">
        <v>1010</v>
      </c>
      <c r="H4918" s="25">
        <f t="shared" si="76"/>
        <v>0.1124</v>
      </c>
    </row>
    <row r="4919" spans="6:8" x14ac:dyDescent="0.25">
      <c r="F4919" s="23" t="s">
        <v>5920</v>
      </c>
      <c r="G4919" s="24" t="s">
        <v>1010</v>
      </c>
      <c r="H4919" s="25">
        <f t="shared" si="76"/>
        <v>0.1124</v>
      </c>
    </row>
    <row r="4920" spans="6:8" x14ac:dyDescent="0.25">
      <c r="F4920" s="23" t="s">
        <v>5921</v>
      </c>
      <c r="G4920" s="24" t="s">
        <v>1010</v>
      </c>
      <c r="H4920" s="25">
        <f t="shared" si="76"/>
        <v>0.1124</v>
      </c>
    </row>
    <row r="4921" spans="6:8" x14ac:dyDescent="0.25">
      <c r="F4921" s="23" t="s">
        <v>5922</v>
      </c>
      <c r="G4921" s="24" t="s">
        <v>1010</v>
      </c>
      <c r="H4921" s="25">
        <f t="shared" si="76"/>
        <v>0.1124</v>
      </c>
    </row>
    <row r="4922" spans="6:8" x14ac:dyDescent="0.25">
      <c r="F4922" s="23" t="s">
        <v>5923</v>
      </c>
      <c r="G4922" s="24" t="s">
        <v>1010</v>
      </c>
      <c r="H4922" s="25">
        <f t="shared" si="76"/>
        <v>0.1124</v>
      </c>
    </row>
    <row r="4923" spans="6:8" x14ac:dyDescent="0.25">
      <c r="F4923" s="23" t="s">
        <v>5924</v>
      </c>
      <c r="G4923" s="24" t="s">
        <v>1010</v>
      </c>
      <c r="H4923" s="25">
        <f t="shared" si="76"/>
        <v>0.1124</v>
      </c>
    </row>
    <row r="4924" spans="6:8" x14ac:dyDescent="0.25">
      <c r="F4924" s="23" t="s">
        <v>5925</v>
      </c>
      <c r="G4924" s="24" t="s">
        <v>1087</v>
      </c>
      <c r="H4924" s="25">
        <f t="shared" si="76"/>
        <v>0.10765</v>
      </c>
    </row>
    <row r="4925" spans="6:8" x14ac:dyDescent="0.25">
      <c r="F4925" s="23" t="s">
        <v>5926</v>
      </c>
      <c r="G4925" s="24" t="s">
        <v>1010</v>
      </c>
      <c r="H4925" s="25">
        <f t="shared" si="76"/>
        <v>0.1124</v>
      </c>
    </row>
    <row r="4926" spans="6:8" x14ac:dyDescent="0.25">
      <c r="F4926" s="23" t="s">
        <v>5927</v>
      </c>
      <c r="G4926" s="24" t="s">
        <v>1010</v>
      </c>
      <c r="H4926" s="25">
        <f t="shared" si="76"/>
        <v>0.1124</v>
      </c>
    </row>
    <row r="4927" spans="6:8" x14ac:dyDescent="0.25">
      <c r="F4927" s="23" t="s">
        <v>5928</v>
      </c>
      <c r="G4927" s="24" t="s">
        <v>1010</v>
      </c>
      <c r="H4927" s="25">
        <f t="shared" si="76"/>
        <v>0.1124</v>
      </c>
    </row>
    <row r="4928" spans="6:8" x14ac:dyDescent="0.25">
      <c r="F4928" s="38" t="s">
        <v>5929</v>
      </c>
      <c r="G4928" s="24" t="s">
        <v>1010</v>
      </c>
      <c r="H4928" s="25">
        <f t="shared" si="76"/>
        <v>0.1124</v>
      </c>
    </row>
    <row r="4929" spans="6:8" x14ac:dyDescent="0.25">
      <c r="F4929" s="23" t="s">
        <v>5930</v>
      </c>
      <c r="G4929" s="24" t="s">
        <v>1010</v>
      </c>
      <c r="H4929" s="25">
        <f t="shared" si="76"/>
        <v>0.1124</v>
      </c>
    </row>
    <row r="4930" spans="6:8" x14ac:dyDescent="0.25">
      <c r="F4930" s="23" t="s">
        <v>5931</v>
      </c>
      <c r="G4930" s="24" t="s">
        <v>1010</v>
      </c>
      <c r="H4930" s="25">
        <f t="shared" si="76"/>
        <v>0.1124</v>
      </c>
    </row>
    <row r="4931" spans="6:8" x14ac:dyDescent="0.25">
      <c r="F4931" s="23" t="s">
        <v>5932</v>
      </c>
      <c r="G4931" s="24" t="s">
        <v>1010</v>
      </c>
      <c r="H4931" s="25">
        <f t="shared" si="76"/>
        <v>0.1124</v>
      </c>
    </row>
    <row r="4932" spans="6:8" x14ac:dyDescent="0.25">
      <c r="F4932" s="23" t="s">
        <v>5933</v>
      </c>
      <c r="G4932" s="24" t="s">
        <v>1010</v>
      </c>
      <c r="H4932" s="25">
        <f t="shared" si="76"/>
        <v>0.1124</v>
      </c>
    </row>
    <row r="4933" spans="6:8" x14ac:dyDescent="0.25">
      <c r="F4933" s="23" t="s">
        <v>5934</v>
      </c>
      <c r="G4933" s="24" t="s">
        <v>1010</v>
      </c>
      <c r="H4933" s="25">
        <f t="shared" ref="H4933:H4996" si="77">VLOOKUP(G4933,$A$4:$B$28,2,FALSE)</f>
        <v>0.1124</v>
      </c>
    </row>
    <row r="4934" spans="6:8" x14ac:dyDescent="0.25">
      <c r="F4934" s="23" t="s">
        <v>5935</v>
      </c>
      <c r="G4934" s="24" t="s">
        <v>1010</v>
      </c>
      <c r="H4934" s="25">
        <f t="shared" si="77"/>
        <v>0.1124</v>
      </c>
    </row>
    <row r="4935" spans="6:8" x14ac:dyDescent="0.25">
      <c r="F4935" s="23" t="s">
        <v>5936</v>
      </c>
      <c r="G4935" s="24" t="s">
        <v>1010</v>
      </c>
      <c r="H4935" s="25">
        <f t="shared" si="77"/>
        <v>0.1124</v>
      </c>
    </row>
    <row r="4936" spans="6:8" x14ac:dyDescent="0.25">
      <c r="F4936" s="23" t="s">
        <v>5937</v>
      </c>
      <c r="G4936" s="24" t="s">
        <v>1010</v>
      </c>
      <c r="H4936" s="25">
        <f t="shared" si="77"/>
        <v>0.1124</v>
      </c>
    </row>
    <row r="4937" spans="6:8" x14ac:dyDescent="0.25">
      <c r="F4937" s="23" t="s">
        <v>5938</v>
      </c>
      <c r="G4937" s="24" t="s">
        <v>1010</v>
      </c>
      <c r="H4937" s="25">
        <f t="shared" si="77"/>
        <v>0.1124</v>
      </c>
    </row>
    <row r="4938" spans="6:8" x14ac:dyDescent="0.25">
      <c r="F4938" s="23" t="s">
        <v>5939</v>
      </c>
      <c r="G4938" s="24" t="s">
        <v>1010</v>
      </c>
      <c r="H4938" s="25">
        <f t="shared" si="77"/>
        <v>0.1124</v>
      </c>
    </row>
    <row r="4939" spans="6:8" x14ac:dyDescent="0.25">
      <c r="F4939" s="23" t="s">
        <v>5940</v>
      </c>
      <c r="G4939" s="24" t="s">
        <v>982</v>
      </c>
      <c r="H4939" s="25">
        <f t="shared" si="77"/>
        <v>8.4099999999999994E-2</v>
      </c>
    </row>
    <row r="4940" spans="6:8" x14ac:dyDescent="0.25">
      <c r="F4940" s="23" t="s">
        <v>5941</v>
      </c>
      <c r="G4940" s="24" t="s">
        <v>1010</v>
      </c>
      <c r="H4940" s="25">
        <f t="shared" si="77"/>
        <v>0.1124</v>
      </c>
    </row>
    <row r="4941" spans="6:8" x14ac:dyDescent="0.25">
      <c r="F4941" s="23" t="s">
        <v>5942</v>
      </c>
      <c r="G4941" s="24" t="s">
        <v>1010</v>
      </c>
      <c r="H4941" s="25">
        <f t="shared" si="77"/>
        <v>0.1124</v>
      </c>
    </row>
    <row r="4942" spans="6:8" x14ac:dyDescent="0.25">
      <c r="F4942" s="23" t="s">
        <v>5943</v>
      </c>
      <c r="G4942" s="24" t="s">
        <v>1010</v>
      </c>
      <c r="H4942" s="25">
        <f t="shared" si="77"/>
        <v>0.1124</v>
      </c>
    </row>
    <row r="4943" spans="6:8" x14ac:dyDescent="0.25">
      <c r="F4943" s="23" t="s">
        <v>5944</v>
      </c>
      <c r="G4943" s="24" t="s">
        <v>1010</v>
      </c>
      <c r="H4943" s="25">
        <f t="shared" si="77"/>
        <v>0.1124</v>
      </c>
    </row>
    <row r="4944" spans="6:8" x14ac:dyDescent="0.25">
      <c r="F4944" s="23" t="s">
        <v>5945</v>
      </c>
      <c r="G4944" s="24" t="s">
        <v>1010</v>
      </c>
      <c r="H4944" s="25">
        <f t="shared" si="77"/>
        <v>0.1124</v>
      </c>
    </row>
    <row r="4945" spans="6:8" x14ac:dyDescent="0.25">
      <c r="F4945" s="47" t="s">
        <v>5946</v>
      </c>
      <c r="G4945" s="24" t="s">
        <v>1010</v>
      </c>
      <c r="H4945" s="25">
        <f t="shared" si="77"/>
        <v>0.1124</v>
      </c>
    </row>
    <row r="4946" spans="6:8" x14ac:dyDescent="0.25">
      <c r="F4946" s="23" t="s">
        <v>5947</v>
      </c>
      <c r="G4946" s="24" t="s">
        <v>1010</v>
      </c>
      <c r="H4946" s="25">
        <f t="shared" si="77"/>
        <v>0.1124</v>
      </c>
    </row>
    <row r="4947" spans="6:8" x14ac:dyDescent="0.25">
      <c r="F4947" s="23" t="s">
        <v>5948</v>
      </c>
      <c r="G4947" s="24" t="s">
        <v>1010</v>
      </c>
      <c r="H4947" s="25">
        <f t="shared" si="77"/>
        <v>0.1124</v>
      </c>
    </row>
    <row r="4948" spans="6:8" x14ac:dyDescent="0.25">
      <c r="F4948" s="23" t="s">
        <v>5949</v>
      </c>
      <c r="G4948" s="24" t="s">
        <v>1087</v>
      </c>
      <c r="H4948" s="25">
        <f t="shared" si="77"/>
        <v>0.10765</v>
      </c>
    </row>
    <row r="4949" spans="6:8" x14ac:dyDescent="0.25">
      <c r="F4949" s="23" t="s">
        <v>5950</v>
      </c>
      <c r="G4949" s="24" t="s">
        <v>1010</v>
      </c>
      <c r="H4949" s="25">
        <f t="shared" si="77"/>
        <v>0.1124</v>
      </c>
    </row>
    <row r="4950" spans="6:8" x14ac:dyDescent="0.25">
      <c r="F4950" s="23" t="s">
        <v>5951</v>
      </c>
      <c r="G4950" s="24" t="s">
        <v>1010</v>
      </c>
      <c r="H4950" s="25">
        <f t="shared" si="77"/>
        <v>0.1124</v>
      </c>
    </row>
    <row r="4951" spans="6:8" x14ac:dyDescent="0.25">
      <c r="F4951" s="23" t="s">
        <v>5952</v>
      </c>
      <c r="G4951" s="24" t="s">
        <v>1010</v>
      </c>
      <c r="H4951" s="25">
        <f t="shared" si="77"/>
        <v>0.1124</v>
      </c>
    </row>
    <row r="4952" spans="6:8" x14ac:dyDescent="0.25">
      <c r="F4952" s="37" t="s">
        <v>5953</v>
      </c>
      <c r="G4952" s="24" t="s">
        <v>1010</v>
      </c>
      <c r="H4952" s="25">
        <f t="shared" si="77"/>
        <v>0.1124</v>
      </c>
    </row>
    <row r="4953" spans="6:8" x14ac:dyDescent="0.25">
      <c r="F4953" s="23" t="s">
        <v>5954</v>
      </c>
      <c r="G4953" s="24" t="s">
        <v>1010</v>
      </c>
      <c r="H4953" s="25">
        <f t="shared" si="77"/>
        <v>0.1124</v>
      </c>
    </row>
    <row r="4954" spans="6:8" x14ac:dyDescent="0.25">
      <c r="F4954" s="23" t="s">
        <v>5955</v>
      </c>
      <c r="G4954" s="24" t="s">
        <v>1010</v>
      </c>
      <c r="H4954" s="25">
        <f t="shared" si="77"/>
        <v>0.1124</v>
      </c>
    </row>
    <row r="4955" spans="6:8" x14ac:dyDescent="0.25">
      <c r="F4955" s="26" t="s">
        <v>5956</v>
      </c>
      <c r="G4955" s="24" t="s">
        <v>1010</v>
      </c>
      <c r="H4955" s="25">
        <f t="shared" si="77"/>
        <v>0.1124</v>
      </c>
    </row>
    <row r="4956" spans="6:8" x14ac:dyDescent="0.25">
      <c r="F4956" s="38" t="s">
        <v>5957</v>
      </c>
      <c r="G4956" s="24" t="s">
        <v>1010</v>
      </c>
      <c r="H4956" s="25">
        <f t="shared" si="77"/>
        <v>0.1124</v>
      </c>
    </row>
    <row r="4957" spans="6:8" x14ac:dyDescent="0.25">
      <c r="F4957" s="38" t="s">
        <v>5958</v>
      </c>
      <c r="G4957" s="24" t="s">
        <v>1010</v>
      </c>
      <c r="H4957" s="25">
        <f t="shared" si="77"/>
        <v>0.1124</v>
      </c>
    </row>
    <row r="4958" spans="6:8" x14ac:dyDescent="0.25">
      <c r="F4958" s="23" t="s">
        <v>5959</v>
      </c>
      <c r="G4958" s="24" t="s">
        <v>1370</v>
      </c>
      <c r="H4958" s="25">
        <f t="shared" si="77"/>
        <v>0.1124</v>
      </c>
    </row>
    <row r="4959" spans="6:8" x14ac:dyDescent="0.25">
      <c r="F4959" s="23" t="s">
        <v>5960</v>
      </c>
      <c r="G4959" s="24" t="s">
        <v>1010</v>
      </c>
      <c r="H4959" s="25">
        <f t="shared" si="77"/>
        <v>0.1124</v>
      </c>
    </row>
    <row r="4960" spans="6:8" x14ac:dyDescent="0.25">
      <c r="F4960" s="23" t="s">
        <v>5961</v>
      </c>
      <c r="G4960" s="24" t="s">
        <v>1010</v>
      </c>
      <c r="H4960" s="25">
        <f t="shared" si="77"/>
        <v>0.1124</v>
      </c>
    </row>
    <row r="4961" spans="6:8" x14ac:dyDescent="0.25">
      <c r="F4961" s="23" t="s">
        <v>5962</v>
      </c>
      <c r="G4961" s="24" t="s">
        <v>1010</v>
      </c>
      <c r="H4961" s="25">
        <f t="shared" si="77"/>
        <v>0.1124</v>
      </c>
    </row>
    <row r="4962" spans="6:8" x14ac:dyDescent="0.25">
      <c r="F4962" s="23" t="s">
        <v>5963</v>
      </c>
      <c r="G4962" s="24" t="s">
        <v>1010</v>
      </c>
      <c r="H4962" s="25">
        <f t="shared" si="77"/>
        <v>0.1124</v>
      </c>
    </row>
    <row r="4963" spans="6:8" x14ac:dyDescent="0.25">
      <c r="F4963" s="23" t="s">
        <v>5964</v>
      </c>
      <c r="G4963" s="24" t="s">
        <v>1010</v>
      </c>
      <c r="H4963" s="25">
        <f t="shared" si="77"/>
        <v>0.1124</v>
      </c>
    </row>
    <row r="4964" spans="6:8" x14ac:dyDescent="0.25">
      <c r="F4964" s="26" t="s">
        <v>5965</v>
      </c>
      <c r="G4964" s="24" t="s">
        <v>1010</v>
      </c>
      <c r="H4964" s="25">
        <f t="shared" si="77"/>
        <v>0.1124</v>
      </c>
    </row>
    <row r="4965" spans="6:8" x14ac:dyDescent="0.25">
      <c r="F4965" s="23" t="s">
        <v>5966</v>
      </c>
      <c r="G4965" s="24" t="s">
        <v>1010</v>
      </c>
      <c r="H4965" s="25">
        <f t="shared" si="77"/>
        <v>0.1124</v>
      </c>
    </row>
    <row r="4966" spans="6:8" x14ac:dyDescent="0.25">
      <c r="F4966" s="23" t="s">
        <v>5967</v>
      </c>
      <c r="G4966" s="24" t="s">
        <v>1010</v>
      </c>
      <c r="H4966" s="25">
        <f t="shared" si="77"/>
        <v>0.1124</v>
      </c>
    </row>
    <row r="4967" spans="6:8" x14ac:dyDescent="0.25">
      <c r="F4967" s="23" t="s">
        <v>5968</v>
      </c>
      <c r="G4967" s="24" t="s">
        <v>1087</v>
      </c>
      <c r="H4967" s="25">
        <f t="shared" si="77"/>
        <v>0.10765</v>
      </c>
    </row>
    <row r="4968" spans="6:8" x14ac:dyDescent="0.25">
      <c r="F4968" s="23" t="s">
        <v>5969</v>
      </c>
      <c r="G4968" s="24" t="s">
        <v>1010</v>
      </c>
      <c r="H4968" s="25">
        <f t="shared" si="77"/>
        <v>0.1124</v>
      </c>
    </row>
    <row r="4969" spans="6:8" x14ac:dyDescent="0.25">
      <c r="F4969" s="23" t="s">
        <v>5970</v>
      </c>
      <c r="G4969" s="24" t="s">
        <v>1010</v>
      </c>
      <c r="H4969" s="25">
        <f t="shared" si="77"/>
        <v>0.1124</v>
      </c>
    </row>
    <row r="4970" spans="6:8" x14ac:dyDescent="0.25">
      <c r="F4970" s="35" t="s">
        <v>5971</v>
      </c>
      <c r="G4970" s="24" t="s">
        <v>1010</v>
      </c>
      <c r="H4970" s="25">
        <f t="shared" si="77"/>
        <v>0.1124</v>
      </c>
    </row>
    <row r="4971" spans="6:8" x14ac:dyDescent="0.25">
      <c r="F4971" s="35" t="s">
        <v>5972</v>
      </c>
      <c r="G4971" s="24" t="s">
        <v>1010</v>
      </c>
      <c r="H4971" s="25">
        <f t="shared" si="77"/>
        <v>0.1124</v>
      </c>
    </row>
    <row r="4972" spans="6:8" x14ac:dyDescent="0.25">
      <c r="F4972" s="23" t="s">
        <v>5973</v>
      </c>
      <c r="G4972" s="24" t="s">
        <v>1014</v>
      </c>
      <c r="H4972" s="25">
        <f t="shared" si="77"/>
        <v>0</v>
      </c>
    </row>
    <row r="4973" spans="6:8" x14ac:dyDescent="0.25">
      <c r="F4973" s="35" t="s">
        <v>5974</v>
      </c>
      <c r="G4973" s="24" t="s">
        <v>1014</v>
      </c>
      <c r="H4973" s="25">
        <f t="shared" si="77"/>
        <v>0</v>
      </c>
    </row>
    <row r="4974" spans="6:8" x14ac:dyDescent="0.25">
      <c r="F4974" s="23" t="s">
        <v>5975</v>
      </c>
      <c r="G4974" s="24" t="s">
        <v>1010</v>
      </c>
      <c r="H4974" s="25">
        <f t="shared" si="77"/>
        <v>0.1124</v>
      </c>
    </row>
    <row r="4975" spans="6:8" x14ac:dyDescent="0.25">
      <c r="F4975" s="23" t="s">
        <v>5976</v>
      </c>
      <c r="G4975" s="24" t="s">
        <v>1014</v>
      </c>
      <c r="H4975" s="25">
        <f t="shared" si="77"/>
        <v>0</v>
      </c>
    </row>
    <row r="4976" spans="6:8" x14ac:dyDescent="0.25">
      <c r="F4976" s="38" t="s">
        <v>5977</v>
      </c>
      <c r="G4976" s="24" t="s">
        <v>1010</v>
      </c>
      <c r="H4976" s="25">
        <f t="shared" si="77"/>
        <v>0.1124</v>
      </c>
    </row>
    <row r="4977" spans="6:8" x14ac:dyDescent="0.25">
      <c r="F4977" s="23" t="s">
        <v>5978</v>
      </c>
      <c r="G4977" s="24" t="s">
        <v>1010</v>
      </c>
      <c r="H4977" s="25">
        <f t="shared" si="77"/>
        <v>0.1124</v>
      </c>
    </row>
    <row r="4978" spans="6:8" x14ac:dyDescent="0.25">
      <c r="F4978" s="35" t="s">
        <v>5979</v>
      </c>
      <c r="G4978" s="24" t="s">
        <v>1010</v>
      </c>
      <c r="H4978" s="25">
        <f t="shared" si="77"/>
        <v>0.1124</v>
      </c>
    </row>
    <row r="4979" spans="6:8" x14ac:dyDescent="0.25">
      <c r="F4979" s="23" t="s">
        <v>5980</v>
      </c>
      <c r="G4979" s="24" t="s">
        <v>1370</v>
      </c>
      <c r="H4979" s="25">
        <f t="shared" si="77"/>
        <v>0.1124</v>
      </c>
    </row>
    <row r="4980" spans="6:8" x14ac:dyDescent="0.25">
      <c r="F4980" s="35" t="s">
        <v>5981</v>
      </c>
      <c r="G4980" s="24" t="s">
        <v>1087</v>
      </c>
      <c r="H4980" s="25">
        <f t="shared" si="77"/>
        <v>0.10765</v>
      </c>
    </row>
    <row r="4981" spans="6:8" x14ac:dyDescent="0.25">
      <c r="F4981" s="23" t="s">
        <v>5982</v>
      </c>
      <c r="G4981" s="24" t="s">
        <v>1087</v>
      </c>
      <c r="H4981" s="25">
        <f t="shared" si="77"/>
        <v>0.10765</v>
      </c>
    </row>
    <row r="4982" spans="6:8" x14ac:dyDescent="0.25">
      <c r="F4982" s="23" t="s">
        <v>5983</v>
      </c>
      <c r="G4982" s="24" t="s">
        <v>1010</v>
      </c>
      <c r="H4982" s="25">
        <f t="shared" si="77"/>
        <v>0.1124</v>
      </c>
    </row>
    <row r="4983" spans="6:8" x14ac:dyDescent="0.25">
      <c r="F4983" s="23" t="s">
        <v>5984</v>
      </c>
      <c r="G4983" s="24" t="s">
        <v>1014</v>
      </c>
      <c r="H4983" s="25">
        <f t="shared" si="77"/>
        <v>0</v>
      </c>
    </row>
    <row r="4984" spans="6:8" x14ac:dyDescent="0.25">
      <c r="F4984" s="23" t="s">
        <v>5985</v>
      </c>
      <c r="G4984" s="24" t="s">
        <v>1010</v>
      </c>
      <c r="H4984" s="25">
        <f t="shared" si="77"/>
        <v>0.1124</v>
      </c>
    </row>
    <row r="4985" spans="6:8" x14ac:dyDescent="0.25">
      <c r="F4985" s="23" t="s">
        <v>5986</v>
      </c>
      <c r="G4985" s="24" t="s">
        <v>1014</v>
      </c>
      <c r="H4985" s="25">
        <f t="shared" si="77"/>
        <v>0</v>
      </c>
    </row>
    <row r="4986" spans="6:8" x14ac:dyDescent="0.25">
      <c r="F4986" s="23" t="s">
        <v>5987</v>
      </c>
      <c r="G4986" s="24" t="s">
        <v>1012</v>
      </c>
      <c r="H4986" s="25">
        <f t="shared" si="77"/>
        <v>0.1119</v>
      </c>
    </row>
    <row r="4987" spans="6:8" x14ac:dyDescent="0.25">
      <c r="F4987" s="35" t="s">
        <v>5988</v>
      </c>
      <c r="G4987" s="24" t="s">
        <v>1014</v>
      </c>
      <c r="H4987" s="25">
        <f t="shared" si="77"/>
        <v>0</v>
      </c>
    </row>
    <row r="4988" spans="6:8" x14ac:dyDescent="0.25">
      <c r="F4988" s="35" t="s">
        <v>5989</v>
      </c>
      <c r="G4988" s="24" t="s">
        <v>1010</v>
      </c>
      <c r="H4988" s="25">
        <f t="shared" si="77"/>
        <v>0.1124</v>
      </c>
    </row>
    <row r="4989" spans="6:8" x14ac:dyDescent="0.25">
      <c r="F4989" s="23" t="s">
        <v>5990</v>
      </c>
      <c r="G4989" s="24" t="s">
        <v>1010</v>
      </c>
      <c r="H4989" s="25">
        <f t="shared" si="77"/>
        <v>0.1124</v>
      </c>
    </row>
    <row r="4990" spans="6:8" x14ac:dyDescent="0.25">
      <c r="F4990" s="38" t="s">
        <v>5991</v>
      </c>
      <c r="G4990" s="24" t="s">
        <v>1087</v>
      </c>
      <c r="H4990" s="25">
        <f t="shared" si="77"/>
        <v>0.10765</v>
      </c>
    </row>
    <row r="4991" spans="6:8" x14ac:dyDescent="0.25">
      <c r="F4991" s="26" t="s">
        <v>5992</v>
      </c>
      <c r="G4991" s="24" t="s">
        <v>1010</v>
      </c>
      <c r="H4991" s="25">
        <f t="shared" si="77"/>
        <v>0.1124</v>
      </c>
    </row>
    <row r="4992" spans="6:8" x14ac:dyDescent="0.25">
      <c r="F4992" s="38" t="s">
        <v>5993</v>
      </c>
      <c r="G4992" s="24" t="s">
        <v>1135</v>
      </c>
      <c r="H4992" s="25">
        <f t="shared" si="77"/>
        <v>0.13120000000000001</v>
      </c>
    </row>
    <row r="4993" spans="6:8" x14ac:dyDescent="0.25">
      <c r="F4993" s="23" t="s">
        <v>5994</v>
      </c>
      <c r="G4993" s="24" t="s">
        <v>1014</v>
      </c>
      <c r="H4993" s="25">
        <f t="shared" si="77"/>
        <v>0</v>
      </c>
    </row>
    <row r="4994" spans="6:8" x14ac:dyDescent="0.25">
      <c r="F4994" s="26" t="s">
        <v>5995</v>
      </c>
      <c r="G4994" s="24" t="s">
        <v>1010</v>
      </c>
      <c r="H4994" s="25">
        <f t="shared" si="77"/>
        <v>0.1124</v>
      </c>
    </row>
    <row r="4995" spans="6:8" x14ac:dyDescent="0.25">
      <c r="F4995" s="23" t="s">
        <v>5996</v>
      </c>
      <c r="G4995" s="24" t="s">
        <v>1010</v>
      </c>
      <c r="H4995" s="25">
        <f t="shared" si="77"/>
        <v>0.1124</v>
      </c>
    </row>
    <row r="4996" spans="6:8" x14ac:dyDescent="0.25">
      <c r="F4996" s="26" t="s">
        <v>5997</v>
      </c>
      <c r="G4996" s="24" t="s">
        <v>1010</v>
      </c>
      <c r="H4996" s="25">
        <f t="shared" si="77"/>
        <v>0.1124</v>
      </c>
    </row>
    <row r="4997" spans="6:8" x14ac:dyDescent="0.25">
      <c r="F4997" s="23" t="s">
        <v>5998</v>
      </c>
      <c r="G4997" s="24" t="s">
        <v>1087</v>
      </c>
      <c r="H4997" s="25">
        <f t="shared" ref="H4997:H5060" si="78">VLOOKUP(G4997,$A$4:$B$28,2,FALSE)</f>
        <v>0.10765</v>
      </c>
    </row>
    <row r="4998" spans="6:8" x14ac:dyDescent="0.25">
      <c r="F4998" s="26" t="s">
        <v>5999</v>
      </c>
      <c r="G4998" s="24" t="s">
        <v>1014</v>
      </c>
      <c r="H4998" s="25">
        <f t="shared" si="78"/>
        <v>0</v>
      </c>
    </row>
    <row r="4999" spans="6:8" x14ac:dyDescent="0.25">
      <c r="F4999" s="26" t="s">
        <v>6000</v>
      </c>
      <c r="G4999" s="24" t="s">
        <v>1010</v>
      </c>
      <c r="H4999" s="25">
        <f t="shared" si="78"/>
        <v>0.1124</v>
      </c>
    </row>
    <row r="5000" spans="6:8" x14ac:dyDescent="0.25">
      <c r="F5000" s="23" t="s">
        <v>6001</v>
      </c>
      <c r="G5000" s="24" t="s">
        <v>1010</v>
      </c>
      <c r="H5000" s="25">
        <f t="shared" si="78"/>
        <v>0.1124</v>
      </c>
    </row>
    <row r="5001" spans="6:8" x14ac:dyDescent="0.25">
      <c r="F5001" s="23" t="s">
        <v>6002</v>
      </c>
      <c r="G5001" s="24" t="s">
        <v>1010</v>
      </c>
      <c r="H5001" s="25">
        <f t="shared" si="78"/>
        <v>0.1124</v>
      </c>
    </row>
    <row r="5002" spans="6:8" x14ac:dyDescent="0.25">
      <c r="F5002" s="23" t="s">
        <v>6003</v>
      </c>
      <c r="G5002" s="24" t="s">
        <v>1010</v>
      </c>
      <c r="H5002" s="25">
        <f t="shared" si="78"/>
        <v>0.1124</v>
      </c>
    </row>
    <row r="5003" spans="6:8" x14ac:dyDescent="0.25">
      <c r="F5003" s="23" t="s">
        <v>6004</v>
      </c>
      <c r="G5003" s="24" t="s">
        <v>1010</v>
      </c>
      <c r="H5003" s="25">
        <f t="shared" si="78"/>
        <v>0.1124</v>
      </c>
    </row>
    <row r="5004" spans="6:8" x14ac:dyDescent="0.25">
      <c r="F5004" s="26" t="s">
        <v>6005</v>
      </c>
      <c r="G5004" s="24" t="s">
        <v>1010</v>
      </c>
      <c r="H5004" s="25">
        <f t="shared" si="78"/>
        <v>0.1124</v>
      </c>
    </row>
    <row r="5005" spans="6:8" x14ac:dyDescent="0.25">
      <c r="F5005" s="23" t="s">
        <v>6006</v>
      </c>
      <c r="G5005" s="24" t="s">
        <v>1010</v>
      </c>
      <c r="H5005" s="25">
        <f t="shared" si="78"/>
        <v>0.1124</v>
      </c>
    </row>
    <row r="5006" spans="6:8" x14ac:dyDescent="0.25">
      <c r="F5006" s="26" t="s">
        <v>6007</v>
      </c>
      <c r="G5006" s="24" t="s">
        <v>1010</v>
      </c>
      <c r="H5006" s="25">
        <f t="shared" si="78"/>
        <v>0.1124</v>
      </c>
    </row>
    <row r="5007" spans="6:8" x14ac:dyDescent="0.25">
      <c r="F5007" s="32" t="s">
        <v>6008</v>
      </c>
      <c r="G5007" s="24" t="s">
        <v>1010</v>
      </c>
      <c r="H5007" s="25">
        <f t="shared" si="78"/>
        <v>0.1124</v>
      </c>
    </row>
    <row r="5008" spans="6:8" x14ac:dyDescent="0.25">
      <c r="F5008" s="26" t="s">
        <v>6009</v>
      </c>
      <c r="G5008" s="24" t="s">
        <v>1010</v>
      </c>
      <c r="H5008" s="25">
        <f t="shared" si="78"/>
        <v>0.1124</v>
      </c>
    </row>
    <row r="5009" spans="6:8" x14ac:dyDescent="0.25">
      <c r="F5009" s="23" t="s">
        <v>6010</v>
      </c>
      <c r="G5009" s="24" t="s">
        <v>1010</v>
      </c>
      <c r="H5009" s="25">
        <f t="shared" si="78"/>
        <v>0.1124</v>
      </c>
    </row>
    <row r="5010" spans="6:8" x14ac:dyDescent="0.25">
      <c r="F5010" s="23" t="s">
        <v>6011</v>
      </c>
      <c r="G5010" s="24" t="s">
        <v>1010</v>
      </c>
      <c r="H5010" s="25">
        <f t="shared" si="78"/>
        <v>0.1124</v>
      </c>
    </row>
    <row r="5011" spans="6:8" x14ac:dyDescent="0.25">
      <c r="F5011" s="23" t="s">
        <v>6012</v>
      </c>
      <c r="G5011" s="24" t="s">
        <v>1010</v>
      </c>
      <c r="H5011" s="25">
        <f t="shared" si="78"/>
        <v>0.1124</v>
      </c>
    </row>
    <row r="5012" spans="6:8" x14ac:dyDescent="0.25">
      <c r="F5012" s="23" t="s">
        <v>6013</v>
      </c>
      <c r="G5012" s="24" t="s">
        <v>1010</v>
      </c>
      <c r="H5012" s="25">
        <f t="shared" si="78"/>
        <v>0.1124</v>
      </c>
    </row>
    <row r="5013" spans="6:8" x14ac:dyDescent="0.25">
      <c r="F5013" s="26" t="s">
        <v>6014</v>
      </c>
      <c r="G5013" s="24" t="s">
        <v>1010</v>
      </c>
      <c r="H5013" s="25">
        <f t="shared" si="78"/>
        <v>0.1124</v>
      </c>
    </row>
    <row r="5014" spans="6:8" x14ac:dyDescent="0.25">
      <c r="F5014" s="35" t="s">
        <v>6015</v>
      </c>
      <c r="G5014" s="24" t="s">
        <v>1010</v>
      </c>
      <c r="H5014" s="25">
        <f t="shared" si="78"/>
        <v>0.1124</v>
      </c>
    </row>
    <row r="5015" spans="6:8" x14ac:dyDescent="0.25">
      <c r="F5015" s="23" t="s">
        <v>6016</v>
      </c>
      <c r="G5015" s="24" t="s">
        <v>1370</v>
      </c>
      <c r="H5015" s="25">
        <f t="shared" si="78"/>
        <v>0.1124</v>
      </c>
    </row>
    <row r="5016" spans="6:8" x14ac:dyDescent="0.25">
      <c r="F5016" s="23" t="s">
        <v>6017</v>
      </c>
      <c r="G5016" s="24" t="s">
        <v>1010</v>
      </c>
      <c r="H5016" s="25">
        <f t="shared" si="78"/>
        <v>0.1124</v>
      </c>
    </row>
    <row r="5017" spans="6:8" x14ac:dyDescent="0.25">
      <c r="F5017" s="39" t="s">
        <v>6018</v>
      </c>
      <c r="G5017" s="24" t="s">
        <v>1010</v>
      </c>
      <c r="H5017" s="25">
        <f t="shared" si="78"/>
        <v>0.1124</v>
      </c>
    </row>
    <row r="5018" spans="6:8" x14ac:dyDescent="0.25">
      <c r="F5018" s="35" t="s">
        <v>6019</v>
      </c>
      <c r="G5018" s="24" t="s">
        <v>1010</v>
      </c>
      <c r="H5018" s="25">
        <f t="shared" si="78"/>
        <v>0.1124</v>
      </c>
    </row>
    <row r="5019" spans="6:8" x14ac:dyDescent="0.25">
      <c r="F5019" s="23" t="s">
        <v>6020</v>
      </c>
      <c r="G5019" s="24" t="s">
        <v>1012</v>
      </c>
      <c r="H5019" s="25">
        <f t="shared" si="78"/>
        <v>0.1119</v>
      </c>
    </row>
    <row r="5020" spans="6:8" x14ac:dyDescent="0.25">
      <c r="F5020" s="23" t="s">
        <v>6021</v>
      </c>
      <c r="G5020" s="24" t="s">
        <v>1010</v>
      </c>
      <c r="H5020" s="25">
        <f t="shared" si="78"/>
        <v>0.1124</v>
      </c>
    </row>
    <row r="5021" spans="6:8" x14ac:dyDescent="0.25">
      <c r="F5021" s="35" t="s">
        <v>6022</v>
      </c>
      <c r="G5021" s="24" t="s">
        <v>1010</v>
      </c>
      <c r="H5021" s="25">
        <f t="shared" si="78"/>
        <v>0.1124</v>
      </c>
    </row>
    <row r="5022" spans="6:8" x14ac:dyDescent="0.25">
      <c r="F5022" s="26" t="s">
        <v>6023</v>
      </c>
      <c r="G5022" s="24" t="s">
        <v>1010</v>
      </c>
      <c r="H5022" s="25">
        <f t="shared" si="78"/>
        <v>0.1124</v>
      </c>
    </row>
    <row r="5023" spans="6:8" x14ac:dyDescent="0.25">
      <c r="F5023" s="35" t="s">
        <v>6024</v>
      </c>
      <c r="G5023" s="24" t="s">
        <v>1010</v>
      </c>
      <c r="H5023" s="25">
        <f t="shared" si="78"/>
        <v>0.1124</v>
      </c>
    </row>
    <row r="5024" spans="6:8" x14ac:dyDescent="0.25">
      <c r="F5024" s="23" t="s">
        <v>6025</v>
      </c>
      <c r="G5024" s="24" t="s">
        <v>1010</v>
      </c>
      <c r="H5024" s="25">
        <f t="shared" si="78"/>
        <v>0.1124</v>
      </c>
    </row>
    <row r="5025" spans="6:8" x14ac:dyDescent="0.25">
      <c r="F5025" s="23" t="s">
        <v>6026</v>
      </c>
      <c r="G5025" s="24" t="s">
        <v>1010</v>
      </c>
      <c r="H5025" s="25">
        <f t="shared" si="78"/>
        <v>0.1124</v>
      </c>
    </row>
    <row r="5026" spans="6:8" x14ac:dyDescent="0.25">
      <c r="F5026" s="23" t="s">
        <v>6027</v>
      </c>
      <c r="G5026" s="24" t="s">
        <v>1010</v>
      </c>
      <c r="H5026" s="25">
        <f t="shared" si="78"/>
        <v>0.1124</v>
      </c>
    </row>
    <row r="5027" spans="6:8" x14ac:dyDescent="0.25">
      <c r="F5027" s="23" t="s">
        <v>6028</v>
      </c>
      <c r="G5027" s="24" t="s">
        <v>1010</v>
      </c>
      <c r="H5027" s="25">
        <f t="shared" si="78"/>
        <v>0.1124</v>
      </c>
    </row>
    <row r="5028" spans="6:8" x14ac:dyDescent="0.25">
      <c r="F5028" s="26" t="s">
        <v>6029</v>
      </c>
      <c r="G5028" s="24" t="s">
        <v>1010</v>
      </c>
      <c r="H5028" s="25">
        <f t="shared" si="78"/>
        <v>0.1124</v>
      </c>
    </row>
    <row r="5029" spans="6:8" x14ac:dyDescent="0.25">
      <c r="F5029" s="39" t="s">
        <v>6030</v>
      </c>
      <c r="G5029" s="24" t="s">
        <v>1010</v>
      </c>
      <c r="H5029" s="25">
        <f t="shared" si="78"/>
        <v>0.1124</v>
      </c>
    </row>
    <row r="5030" spans="6:8" x14ac:dyDescent="0.25">
      <c r="F5030" s="26" t="s">
        <v>6031</v>
      </c>
      <c r="G5030" s="24" t="s">
        <v>1087</v>
      </c>
      <c r="H5030" s="25">
        <f t="shared" si="78"/>
        <v>0.10765</v>
      </c>
    </row>
    <row r="5031" spans="6:8" x14ac:dyDescent="0.25">
      <c r="F5031" s="26" t="s">
        <v>6032</v>
      </c>
      <c r="G5031" s="24" t="s">
        <v>988</v>
      </c>
      <c r="H5031" s="25">
        <f t="shared" si="78"/>
        <v>0.1128</v>
      </c>
    </row>
    <row r="5032" spans="6:8" x14ac:dyDescent="0.25">
      <c r="F5032" s="23" t="s">
        <v>6033</v>
      </c>
      <c r="G5032" s="24" t="s">
        <v>1010</v>
      </c>
      <c r="H5032" s="25">
        <f t="shared" si="78"/>
        <v>0.1124</v>
      </c>
    </row>
    <row r="5033" spans="6:8" x14ac:dyDescent="0.25">
      <c r="F5033" s="35" t="s">
        <v>6034</v>
      </c>
      <c r="G5033" s="24" t="s">
        <v>982</v>
      </c>
      <c r="H5033" s="25">
        <f t="shared" si="78"/>
        <v>8.4099999999999994E-2</v>
      </c>
    </row>
    <row r="5034" spans="6:8" x14ac:dyDescent="0.25">
      <c r="F5034" s="23" t="s">
        <v>6035</v>
      </c>
      <c r="G5034" s="24" t="s">
        <v>1010</v>
      </c>
      <c r="H5034" s="25">
        <f t="shared" si="78"/>
        <v>0.1124</v>
      </c>
    </row>
    <row r="5035" spans="6:8" x14ac:dyDescent="0.25">
      <c r="F5035" s="23" t="s">
        <v>6036</v>
      </c>
      <c r="G5035" s="24" t="s">
        <v>1010</v>
      </c>
      <c r="H5035" s="25">
        <f t="shared" si="78"/>
        <v>0.1124</v>
      </c>
    </row>
    <row r="5036" spans="6:8" x14ac:dyDescent="0.25">
      <c r="F5036" s="23" t="s">
        <v>6037</v>
      </c>
      <c r="G5036" s="24" t="s">
        <v>1012</v>
      </c>
      <c r="H5036" s="25">
        <f t="shared" si="78"/>
        <v>0.1119</v>
      </c>
    </row>
    <row r="5037" spans="6:8" x14ac:dyDescent="0.25">
      <c r="F5037" s="23" t="s">
        <v>6038</v>
      </c>
      <c r="G5037" s="24" t="s">
        <v>1010</v>
      </c>
      <c r="H5037" s="25">
        <f t="shared" si="78"/>
        <v>0.1124</v>
      </c>
    </row>
    <row r="5038" spans="6:8" x14ac:dyDescent="0.25">
      <c r="F5038" s="23" t="s">
        <v>6039</v>
      </c>
      <c r="G5038" s="24" t="s">
        <v>1010</v>
      </c>
      <c r="H5038" s="25">
        <f t="shared" si="78"/>
        <v>0.1124</v>
      </c>
    </row>
    <row r="5039" spans="6:8" x14ac:dyDescent="0.25">
      <c r="F5039" s="39" t="s">
        <v>6040</v>
      </c>
      <c r="G5039" s="24" t="s">
        <v>1010</v>
      </c>
      <c r="H5039" s="25">
        <f t="shared" si="78"/>
        <v>0.1124</v>
      </c>
    </row>
    <row r="5040" spans="6:8" x14ac:dyDescent="0.25">
      <c r="F5040" s="35" t="s">
        <v>6041</v>
      </c>
      <c r="G5040" s="24" t="s">
        <v>1135</v>
      </c>
      <c r="H5040" s="25">
        <f t="shared" si="78"/>
        <v>0.13120000000000001</v>
      </c>
    </row>
    <row r="5041" spans="6:8" x14ac:dyDescent="0.25">
      <c r="F5041" s="23" t="s">
        <v>6042</v>
      </c>
      <c r="G5041" s="24" t="s">
        <v>1010</v>
      </c>
      <c r="H5041" s="25">
        <f t="shared" si="78"/>
        <v>0.1124</v>
      </c>
    </row>
    <row r="5042" spans="6:8" x14ac:dyDescent="0.25">
      <c r="F5042" s="35" t="s">
        <v>6043</v>
      </c>
      <c r="G5042" s="24" t="s">
        <v>1010</v>
      </c>
      <c r="H5042" s="25">
        <f t="shared" si="78"/>
        <v>0.1124</v>
      </c>
    </row>
    <row r="5043" spans="6:8" x14ac:dyDescent="0.25">
      <c r="F5043" s="23" t="s">
        <v>6044</v>
      </c>
      <c r="G5043" s="24" t="s">
        <v>1010</v>
      </c>
      <c r="H5043" s="25">
        <f t="shared" si="78"/>
        <v>0.1124</v>
      </c>
    </row>
    <row r="5044" spans="6:8" x14ac:dyDescent="0.25">
      <c r="F5044" s="23" t="s">
        <v>6045</v>
      </c>
      <c r="G5044" s="24" t="s">
        <v>1010</v>
      </c>
      <c r="H5044" s="25">
        <f t="shared" si="78"/>
        <v>0.1124</v>
      </c>
    </row>
    <row r="5045" spans="6:8" x14ac:dyDescent="0.25">
      <c r="F5045" s="23" t="s">
        <v>6046</v>
      </c>
      <c r="G5045" s="24" t="s">
        <v>1010</v>
      </c>
      <c r="H5045" s="25">
        <f t="shared" si="78"/>
        <v>0.1124</v>
      </c>
    </row>
    <row r="5046" spans="6:8" x14ac:dyDescent="0.25">
      <c r="F5046" s="23" t="s">
        <v>6047</v>
      </c>
      <c r="G5046" s="24" t="s">
        <v>1010</v>
      </c>
      <c r="H5046" s="25">
        <f t="shared" si="78"/>
        <v>0.1124</v>
      </c>
    </row>
    <row r="5047" spans="6:8" x14ac:dyDescent="0.25">
      <c r="F5047" s="23" t="s">
        <v>6048</v>
      </c>
      <c r="G5047" s="24" t="s">
        <v>1012</v>
      </c>
      <c r="H5047" s="25">
        <f t="shared" si="78"/>
        <v>0.1119</v>
      </c>
    </row>
    <row r="5048" spans="6:8" x14ac:dyDescent="0.25">
      <c r="F5048" s="23" t="s">
        <v>6049</v>
      </c>
      <c r="G5048" s="24" t="s">
        <v>6050</v>
      </c>
      <c r="H5048" s="25">
        <f t="shared" si="78"/>
        <v>0.30000000000000004</v>
      </c>
    </row>
    <row r="5049" spans="6:8" x14ac:dyDescent="0.25">
      <c r="F5049" s="35" t="s">
        <v>6051</v>
      </c>
      <c r="G5049" s="24" t="s">
        <v>6050</v>
      </c>
      <c r="H5049" s="25">
        <f t="shared" si="78"/>
        <v>0.30000000000000004</v>
      </c>
    </row>
    <row r="5050" spans="6:8" x14ac:dyDescent="0.25">
      <c r="F5050" s="23" t="s">
        <v>6052</v>
      </c>
      <c r="G5050" s="24" t="s">
        <v>6050</v>
      </c>
      <c r="H5050" s="25">
        <f t="shared" si="78"/>
        <v>0.30000000000000004</v>
      </c>
    </row>
    <row r="5051" spans="6:8" x14ac:dyDescent="0.25">
      <c r="F5051" s="27" t="s">
        <v>6053</v>
      </c>
      <c r="G5051" s="24" t="s">
        <v>1014</v>
      </c>
      <c r="H5051" s="25">
        <f t="shared" si="78"/>
        <v>0</v>
      </c>
    </row>
    <row r="5052" spans="6:8" x14ac:dyDescent="0.25">
      <c r="F5052" s="23" t="s">
        <v>6054</v>
      </c>
      <c r="G5052" s="24" t="s">
        <v>1135</v>
      </c>
      <c r="H5052" s="25">
        <f t="shared" si="78"/>
        <v>0.13120000000000001</v>
      </c>
    </row>
    <row r="5053" spans="6:8" x14ac:dyDescent="0.25">
      <c r="F5053" s="27" t="s">
        <v>6055</v>
      </c>
      <c r="G5053" s="24" t="s">
        <v>6056</v>
      </c>
      <c r="H5053" s="25">
        <f t="shared" si="78"/>
        <v>0.30000000000000004</v>
      </c>
    </row>
    <row r="5054" spans="6:8" x14ac:dyDescent="0.25">
      <c r="F5054" s="23" t="s">
        <v>6057</v>
      </c>
      <c r="G5054" s="24" t="s">
        <v>6056</v>
      </c>
      <c r="H5054" s="25">
        <f t="shared" si="78"/>
        <v>0.30000000000000004</v>
      </c>
    </row>
    <row r="5055" spans="6:8" x14ac:dyDescent="0.25">
      <c r="F5055" s="23" t="s">
        <v>6058</v>
      </c>
      <c r="G5055" s="24" t="s">
        <v>6056</v>
      </c>
      <c r="H5055" s="25">
        <f t="shared" si="78"/>
        <v>0.30000000000000004</v>
      </c>
    </row>
    <row r="5056" spans="6:8" x14ac:dyDescent="0.25">
      <c r="F5056" s="26" t="s">
        <v>6059</v>
      </c>
      <c r="G5056" s="24" t="s">
        <v>1014</v>
      </c>
      <c r="H5056" s="25">
        <f t="shared" si="78"/>
        <v>0</v>
      </c>
    </row>
    <row r="5057" spans="6:8" x14ac:dyDescent="0.25">
      <c r="F5057" s="26" t="s">
        <v>6060</v>
      </c>
      <c r="G5057" s="24" t="s">
        <v>6050</v>
      </c>
      <c r="H5057" s="25">
        <f t="shared" si="78"/>
        <v>0.30000000000000004</v>
      </c>
    </row>
    <row r="5058" spans="6:8" x14ac:dyDescent="0.25">
      <c r="F5058" s="26" t="s">
        <v>6061</v>
      </c>
      <c r="G5058" s="24" t="s">
        <v>1366</v>
      </c>
      <c r="H5058" s="25">
        <f t="shared" si="78"/>
        <v>1</v>
      </c>
    </row>
    <row r="5059" spans="6:8" x14ac:dyDescent="0.25">
      <c r="F5059" s="26" t="s">
        <v>6062</v>
      </c>
      <c r="G5059" s="24" t="s">
        <v>6050</v>
      </c>
      <c r="H5059" s="25">
        <f t="shared" si="78"/>
        <v>0.30000000000000004</v>
      </c>
    </row>
    <row r="5060" spans="6:8" x14ac:dyDescent="0.25">
      <c r="F5060" s="26" t="s">
        <v>6063</v>
      </c>
      <c r="G5060" s="24" t="s">
        <v>6056</v>
      </c>
      <c r="H5060" s="25">
        <f t="shared" si="78"/>
        <v>0.30000000000000004</v>
      </c>
    </row>
    <row r="5061" spans="6:8" x14ac:dyDescent="0.25">
      <c r="F5061" s="26" t="s">
        <v>6064</v>
      </c>
      <c r="G5061" s="24" t="s">
        <v>1611</v>
      </c>
      <c r="H5061" s="25">
        <f t="shared" ref="H5061:H5124" si="79">VLOOKUP(G5061,$A$4:$B$28,2,FALSE)</f>
        <v>0</v>
      </c>
    </row>
    <row r="5062" spans="6:8" x14ac:dyDescent="0.25">
      <c r="F5062" s="39" t="s">
        <v>6065</v>
      </c>
      <c r="G5062" s="24" t="s">
        <v>6056</v>
      </c>
      <c r="H5062" s="25">
        <f t="shared" si="79"/>
        <v>0.30000000000000004</v>
      </c>
    </row>
    <row r="5063" spans="6:8" x14ac:dyDescent="0.25">
      <c r="F5063" s="23" t="s">
        <v>6066</v>
      </c>
      <c r="G5063" s="24" t="s">
        <v>1087</v>
      </c>
      <c r="H5063" s="25">
        <f t="shared" si="79"/>
        <v>0.10765</v>
      </c>
    </row>
    <row r="5064" spans="6:8" x14ac:dyDescent="0.25">
      <c r="F5064" s="39" t="s">
        <v>6067</v>
      </c>
      <c r="G5064" s="24" t="s">
        <v>1010</v>
      </c>
      <c r="H5064" s="25">
        <f t="shared" si="79"/>
        <v>0.1124</v>
      </c>
    </row>
    <row r="5065" spans="6:8" x14ac:dyDescent="0.25">
      <c r="F5065" s="23" t="s">
        <v>6068</v>
      </c>
      <c r="G5065" s="24" t="s">
        <v>1010</v>
      </c>
      <c r="H5065" s="25">
        <f t="shared" si="79"/>
        <v>0.1124</v>
      </c>
    </row>
    <row r="5066" spans="6:8" x14ac:dyDescent="0.25">
      <c r="F5066" s="27" t="s">
        <v>6069</v>
      </c>
      <c r="G5066" s="24" t="s">
        <v>1010</v>
      </c>
      <c r="H5066" s="25">
        <f t="shared" si="79"/>
        <v>0.1124</v>
      </c>
    </row>
    <row r="5067" spans="6:8" x14ac:dyDescent="0.25">
      <c r="F5067" s="26" t="s">
        <v>6070</v>
      </c>
      <c r="G5067" s="24" t="s">
        <v>1010</v>
      </c>
      <c r="H5067" s="25">
        <f t="shared" si="79"/>
        <v>0.1124</v>
      </c>
    </row>
    <row r="5068" spans="6:8" x14ac:dyDescent="0.25">
      <c r="F5068" s="23" t="s">
        <v>6071</v>
      </c>
      <c r="G5068" s="24" t="s">
        <v>1010</v>
      </c>
      <c r="H5068" s="25">
        <f t="shared" si="79"/>
        <v>0.1124</v>
      </c>
    </row>
    <row r="5069" spans="6:8" x14ac:dyDescent="0.25">
      <c r="F5069" s="23" t="s">
        <v>6072</v>
      </c>
      <c r="G5069" s="24" t="s">
        <v>1010</v>
      </c>
      <c r="H5069" s="25">
        <f t="shared" si="79"/>
        <v>0.1124</v>
      </c>
    </row>
    <row r="5070" spans="6:8" x14ac:dyDescent="0.25">
      <c r="F5070" s="23" t="s">
        <v>6073</v>
      </c>
      <c r="G5070" s="24" t="s">
        <v>1611</v>
      </c>
      <c r="H5070" s="25">
        <f t="shared" si="79"/>
        <v>0</v>
      </c>
    </row>
    <row r="5071" spans="6:8" x14ac:dyDescent="0.25">
      <c r="F5071" s="23" t="s">
        <v>6074</v>
      </c>
      <c r="G5071" s="24" t="s">
        <v>1010</v>
      </c>
      <c r="H5071" s="25">
        <f t="shared" si="79"/>
        <v>0.1124</v>
      </c>
    </row>
    <row r="5072" spans="6:8" x14ac:dyDescent="0.25">
      <c r="F5072" s="27" t="s">
        <v>6075</v>
      </c>
      <c r="G5072" s="24" t="s">
        <v>1010</v>
      </c>
      <c r="H5072" s="25">
        <f t="shared" si="79"/>
        <v>0.1124</v>
      </c>
    </row>
    <row r="5073" spans="6:8" x14ac:dyDescent="0.25">
      <c r="F5073" s="38" t="s">
        <v>6076</v>
      </c>
      <c r="G5073" s="24" t="s">
        <v>1010</v>
      </c>
      <c r="H5073" s="25">
        <f t="shared" si="79"/>
        <v>0.1124</v>
      </c>
    </row>
    <row r="5074" spans="6:8" x14ac:dyDescent="0.25">
      <c r="F5074" s="23" t="s">
        <v>6077</v>
      </c>
      <c r="G5074" s="24" t="s">
        <v>1010</v>
      </c>
      <c r="H5074" s="25">
        <f t="shared" si="79"/>
        <v>0.1124</v>
      </c>
    </row>
    <row r="5075" spans="6:8" x14ac:dyDescent="0.25">
      <c r="F5075" s="23" t="s">
        <v>6078</v>
      </c>
      <c r="G5075" s="24" t="s">
        <v>1010</v>
      </c>
      <c r="H5075" s="25">
        <f t="shared" si="79"/>
        <v>0.1124</v>
      </c>
    </row>
    <row r="5076" spans="6:8" x14ac:dyDescent="0.25">
      <c r="F5076" s="26" t="s">
        <v>6079</v>
      </c>
      <c r="G5076" s="24" t="s">
        <v>1135</v>
      </c>
      <c r="H5076" s="25">
        <f t="shared" si="79"/>
        <v>0.13120000000000001</v>
      </c>
    </row>
    <row r="5077" spans="6:8" x14ac:dyDescent="0.25">
      <c r="F5077" s="35" t="s">
        <v>6080</v>
      </c>
      <c r="G5077" s="24" t="s">
        <v>1010</v>
      </c>
      <c r="H5077" s="25">
        <f t="shared" si="79"/>
        <v>0.1124</v>
      </c>
    </row>
    <row r="5078" spans="6:8" x14ac:dyDescent="0.25">
      <c r="F5078" s="23" t="s">
        <v>6081</v>
      </c>
      <c r="G5078" s="24" t="s">
        <v>1010</v>
      </c>
      <c r="H5078" s="25">
        <f t="shared" si="79"/>
        <v>0.1124</v>
      </c>
    </row>
    <row r="5079" spans="6:8" x14ac:dyDescent="0.25">
      <c r="F5079" s="23" t="s">
        <v>6082</v>
      </c>
      <c r="G5079" s="24" t="s">
        <v>1010</v>
      </c>
      <c r="H5079" s="25">
        <f t="shared" si="79"/>
        <v>0.1124</v>
      </c>
    </row>
    <row r="5080" spans="6:8" x14ac:dyDescent="0.25">
      <c r="F5080" s="27" t="s">
        <v>6083</v>
      </c>
      <c r="G5080" s="24" t="s">
        <v>1010</v>
      </c>
      <c r="H5080" s="25">
        <f t="shared" si="79"/>
        <v>0.1124</v>
      </c>
    </row>
    <row r="5081" spans="6:8" x14ac:dyDescent="0.25">
      <c r="F5081" s="35" t="s">
        <v>6084</v>
      </c>
      <c r="G5081" s="24" t="s">
        <v>1010</v>
      </c>
      <c r="H5081" s="25">
        <f t="shared" si="79"/>
        <v>0.1124</v>
      </c>
    </row>
    <row r="5082" spans="6:8" x14ac:dyDescent="0.25">
      <c r="F5082" s="42" t="s">
        <v>6085</v>
      </c>
      <c r="G5082" s="24" t="s">
        <v>1010</v>
      </c>
      <c r="H5082" s="25">
        <f t="shared" si="79"/>
        <v>0.1124</v>
      </c>
    </row>
    <row r="5083" spans="6:8" x14ac:dyDescent="0.25">
      <c r="F5083" s="23" t="s">
        <v>6086</v>
      </c>
      <c r="G5083" s="24" t="s">
        <v>1010</v>
      </c>
      <c r="H5083" s="25">
        <f t="shared" si="79"/>
        <v>0.1124</v>
      </c>
    </row>
    <row r="5084" spans="6:8" x14ac:dyDescent="0.25">
      <c r="F5084" s="39" t="s">
        <v>6087</v>
      </c>
      <c r="G5084" s="24" t="s">
        <v>1010</v>
      </c>
      <c r="H5084" s="25">
        <f t="shared" si="79"/>
        <v>0.1124</v>
      </c>
    </row>
    <row r="5085" spans="6:8" x14ac:dyDescent="0.25">
      <c r="F5085" s="23" t="s">
        <v>6088</v>
      </c>
      <c r="G5085" s="24" t="s">
        <v>1010</v>
      </c>
      <c r="H5085" s="25">
        <f t="shared" si="79"/>
        <v>0.1124</v>
      </c>
    </row>
    <row r="5086" spans="6:8" x14ac:dyDescent="0.25">
      <c r="F5086" s="23" t="s">
        <v>6089</v>
      </c>
      <c r="G5086" s="24" t="s">
        <v>1010</v>
      </c>
      <c r="H5086" s="25">
        <f t="shared" si="79"/>
        <v>0.1124</v>
      </c>
    </row>
    <row r="5087" spans="6:8" x14ac:dyDescent="0.25">
      <c r="F5087" s="23" t="s">
        <v>6090</v>
      </c>
      <c r="G5087" s="24" t="s">
        <v>1010</v>
      </c>
      <c r="H5087" s="25">
        <f t="shared" si="79"/>
        <v>0.1124</v>
      </c>
    </row>
    <row r="5088" spans="6:8" x14ac:dyDescent="0.25">
      <c r="F5088" s="27" t="s">
        <v>6091</v>
      </c>
      <c r="G5088" s="24" t="s">
        <v>1010</v>
      </c>
      <c r="H5088" s="25">
        <f t="shared" si="79"/>
        <v>0.1124</v>
      </c>
    </row>
    <row r="5089" spans="6:8" x14ac:dyDescent="0.25">
      <c r="F5089" s="23" t="s">
        <v>6092</v>
      </c>
      <c r="G5089" s="24" t="s">
        <v>1010</v>
      </c>
      <c r="H5089" s="25">
        <f t="shared" si="79"/>
        <v>0.1124</v>
      </c>
    </row>
    <row r="5090" spans="6:8" x14ac:dyDescent="0.25">
      <c r="F5090" s="23" t="s">
        <v>6093</v>
      </c>
      <c r="G5090" s="24" t="s">
        <v>1010</v>
      </c>
      <c r="H5090" s="25">
        <f t="shared" si="79"/>
        <v>0.1124</v>
      </c>
    </row>
    <row r="5091" spans="6:8" x14ac:dyDescent="0.25">
      <c r="F5091" s="23" t="s">
        <v>6094</v>
      </c>
      <c r="G5091" s="24" t="s">
        <v>1010</v>
      </c>
      <c r="H5091" s="25">
        <f t="shared" si="79"/>
        <v>0.1124</v>
      </c>
    </row>
    <row r="5092" spans="6:8" x14ac:dyDescent="0.25">
      <c r="F5092" s="27" t="s">
        <v>6095</v>
      </c>
      <c r="G5092" s="24" t="s">
        <v>1010</v>
      </c>
      <c r="H5092" s="25">
        <f t="shared" si="79"/>
        <v>0.1124</v>
      </c>
    </row>
    <row r="5093" spans="6:8" x14ac:dyDescent="0.25">
      <c r="F5093" s="23" t="s">
        <v>6096</v>
      </c>
      <c r="G5093" s="24" t="s">
        <v>1010</v>
      </c>
      <c r="H5093" s="25">
        <f t="shared" si="79"/>
        <v>0.1124</v>
      </c>
    </row>
    <row r="5094" spans="6:8" x14ac:dyDescent="0.25">
      <c r="F5094" s="23" t="s">
        <v>6097</v>
      </c>
      <c r="G5094" s="24" t="s">
        <v>1010</v>
      </c>
      <c r="H5094" s="25">
        <f t="shared" si="79"/>
        <v>0.1124</v>
      </c>
    </row>
    <row r="5095" spans="6:8" x14ac:dyDescent="0.25">
      <c r="F5095" s="23" t="s">
        <v>6098</v>
      </c>
      <c r="G5095" s="24" t="s">
        <v>1010</v>
      </c>
      <c r="H5095" s="25">
        <f t="shared" si="79"/>
        <v>0.1124</v>
      </c>
    </row>
    <row r="5096" spans="6:8" x14ac:dyDescent="0.25">
      <c r="F5096" s="23" t="s">
        <v>6099</v>
      </c>
      <c r="G5096" s="24" t="s">
        <v>1010</v>
      </c>
      <c r="H5096" s="25">
        <f t="shared" si="79"/>
        <v>0.1124</v>
      </c>
    </row>
    <row r="5097" spans="6:8" x14ac:dyDescent="0.25">
      <c r="F5097" s="32" t="s">
        <v>6100</v>
      </c>
      <c r="G5097" s="24" t="s">
        <v>1010</v>
      </c>
      <c r="H5097" s="25">
        <f t="shared" si="79"/>
        <v>0.1124</v>
      </c>
    </row>
    <row r="5098" spans="6:8" x14ac:dyDescent="0.25">
      <c r="F5098" s="40" t="s">
        <v>6101</v>
      </c>
      <c r="G5098" s="24" t="s">
        <v>1087</v>
      </c>
      <c r="H5098" s="25">
        <f t="shared" si="79"/>
        <v>0.10765</v>
      </c>
    </row>
    <row r="5099" spans="6:8" x14ac:dyDescent="0.25">
      <c r="F5099" s="23" t="s">
        <v>6102</v>
      </c>
      <c r="G5099" s="24" t="s">
        <v>1010</v>
      </c>
      <c r="H5099" s="25">
        <f t="shared" si="79"/>
        <v>0.1124</v>
      </c>
    </row>
    <row r="5100" spans="6:8" x14ac:dyDescent="0.25">
      <c r="F5100" s="23" t="s">
        <v>6103</v>
      </c>
      <c r="G5100" s="24" t="s">
        <v>1010</v>
      </c>
      <c r="H5100" s="25">
        <f t="shared" si="79"/>
        <v>0.1124</v>
      </c>
    </row>
    <row r="5101" spans="6:8" x14ac:dyDescent="0.25">
      <c r="F5101" s="23" t="s">
        <v>6104</v>
      </c>
      <c r="G5101" s="24" t="s">
        <v>1010</v>
      </c>
      <c r="H5101" s="25">
        <f t="shared" si="79"/>
        <v>0.1124</v>
      </c>
    </row>
    <row r="5102" spans="6:8" x14ac:dyDescent="0.25">
      <c r="F5102" s="26" t="s">
        <v>6105</v>
      </c>
      <c r="G5102" s="24" t="s">
        <v>1010</v>
      </c>
      <c r="H5102" s="25">
        <f t="shared" si="79"/>
        <v>0.1124</v>
      </c>
    </row>
    <row r="5103" spans="6:8" x14ac:dyDescent="0.25">
      <c r="F5103" s="23" t="s">
        <v>6106</v>
      </c>
      <c r="G5103" s="24" t="s">
        <v>1611</v>
      </c>
      <c r="H5103" s="25">
        <f t="shared" si="79"/>
        <v>0</v>
      </c>
    </row>
    <row r="5104" spans="6:8" x14ac:dyDescent="0.25">
      <c r="F5104" s="23" t="s">
        <v>6107</v>
      </c>
      <c r="G5104" s="24" t="s">
        <v>1010</v>
      </c>
      <c r="H5104" s="25">
        <f t="shared" si="79"/>
        <v>0.1124</v>
      </c>
    </row>
    <row r="5105" spans="6:8" x14ac:dyDescent="0.25">
      <c r="F5105" s="27" t="s">
        <v>6108</v>
      </c>
      <c r="G5105" s="24" t="s">
        <v>1010</v>
      </c>
      <c r="H5105" s="25">
        <f t="shared" si="79"/>
        <v>0.1124</v>
      </c>
    </row>
    <row r="5106" spans="6:8" x14ac:dyDescent="0.25">
      <c r="F5106" s="35" t="s">
        <v>6109</v>
      </c>
      <c r="G5106" s="24" t="s">
        <v>1010</v>
      </c>
      <c r="H5106" s="25">
        <f t="shared" si="79"/>
        <v>0.1124</v>
      </c>
    </row>
    <row r="5107" spans="6:8" x14ac:dyDescent="0.25">
      <c r="F5107" s="23" t="s">
        <v>6110</v>
      </c>
      <c r="G5107" s="24" t="s">
        <v>1010</v>
      </c>
      <c r="H5107" s="25">
        <f t="shared" si="79"/>
        <v>0.1124</v>
      </c>
    </row>
    <row r="5108" spans="6:8" x14ac:dyDescent="0.25">
      <c r="F5108" s="23" t="s">
        <v>6111</v>
      </c>
      <c r="G5108" s="24" t="s">
        <v>1010</v>
      </c>
      <c r="H5108" s="25">
        <f t="shared" si="79"/>
        <v>0.1124</v>
      </c>
    </row>
    <row r="5109" spans="6:8" x14ac:dyDescent="0.25">
      <c r="F5109" s="23" t="s">
        <v>6112</v>
      </c>
      <c r="G5109" s="24" t="s">
        <v>1010</v>
      </c>
      <c r="H5109" s="25">
        <f t="shared" si="79"/>
        <v>0.1124</v>
      </c>
    </row>
    <row r="5110" spans="6:8" x14ac:dyDescent="0.25">
      <c r="F5110" s="26" t="s">
        <v>6113</v>
      </c>
      <c r="G5110" s="24" t="s">
        <v>1010</v>
      </c>
      <c r="H5110" s="25">
        <f t="shared" si="79"/>
        <v>0.1124</v>
      </c>
    </row>
    <row r="5111" spans="6:8" x14ac:dyDescent="0.25">
      <c r="F5111" s="27" t="s">
        <v>6114</v>
      </c>
      <c r="G5111" s="24" t="s">
        <v>1010</v>
      </c>
      <c r="H5111" s="25">
        <f t="shared" si="79"/>
        <v>0.1124</v>
      </c>
    </row>
    <row r="5112" spans="6:8" x14ac:dyDescent="0.25">
      <c r="F5112" s="23" t="s">
        <v>6115</v>
      </c>
      <c r="G5112" s="24" t="s">
        <v>1010</v>
      </c>
      <c r="H5112" s="25">
        <f t="shared" si="79"/>
        <v>0.1124</v>
      </c>
    </row>
    <row r="5113" spans="6:8" x14ac:dyDescent="0.25">
      <c r="F5113" s="23" t="s">
        <v>6116</v>
      </c>
      <c r="G5113" s="24" t="s">
        <v>1010</v>
      </c>
      <c r="H5113" s="25">
        <f t="shared" si="79"/>
        <v>0.1124</v>
      </c>
    </row>
    <row r="5114" spans="6:8" x14ac:dyDescent="0.25">
      <c r="F5114" s="27" t="s">
        <v>6117</v>
      </c>
      <c r="G5114" s="24" t="s">
        <v>1010</v>
      </c>
      <c r="H5114" s="25">
        <f t="shared" si="79"/>
        <v>0.1124</v>
      </c>
    </row>
    <row r="5115" spans="6:8" x14ac:dyDescent="0.25">
      <c r="F5115" s="23" t="s">
        <v>6118</v>
      </c>
      <c r="G5115" s="24" t="s">
        <v>1010</v>
      </c>
      <c r="H5115" s="25">
        <f t="shared" si="79"/>
        <v>0.1124</v>
      </c>
    </row>
    <row r="5116" spans="6:8" x14ac:dyDescent="0.25">
      <c r="F5116" s="23" t="s">
        <v>6119</v>
      </c>
      <c r="G5116" s="24" t="s">
        <v>1010</v>
      </c>
      <c r="H5116" s="25">
        <f t="shared" si="79"/>
        <v>0.1124</v>
      </c>
    </row>
    <row r="5117" spans="6:8" x14ac:dyDescent="0.25">
      <c r="F5117" s="23" t="s">
        <v>6120</v>
      </c>
      <c r="G5117" s="24" t="s">
        <v>1010</v>
      </c>
      <c r="H5117" s="25">
        <f t="shared" si="79"/>
        <v>0.1124</v>
      </c>
    </row>
    <row r="5118" spans="6:8" x14ac:dyDescent="0.25">
      <c r="F5118" s="23" t="s">
        <v>6121</v>
      </c>
      <c r="G5118" s="24" t="s">
        <v>1010</v>
      </c>
      <c r="H5118" s="25">
        <f t="shared" si="79"/>
        <v>0.1124</v>
      </c>
    </row>
    <row r="5119" spans="6:8" x14ac:dyDescent="0.25">
      <c r="F5119" s="27" t="s">
        <v>6122</v>
      </c>
      <c r="G5119" s="24" t="s">
        <v>1010</v>
      </c>
      <c r="H5119" s="25">
        <f t="shared" si="79"/>
        <v>0.1124</v>
      </c>
    </row>
    <row r="5120" spans="6:8" x14ac:dyDescent="0.25">
      <c r="F5120" s="23" t="s">
        <v>6123</v>
      </c>
      <c r="G5120" s="24" t="s">
        <v>1010</v>
      </c>
      <c r="H5120" s="25">
        <f t="shared" si="79"/>
        <v>0.1124</v>
      </c>
    </row>
    <row r="5121" spans="6:8" x14ac:dyDescent="0.25">
      <c r="F5121" s="23" t="s">
        <v>6124</v>
      </c>
      <c r="G5121" s="24" t="s">
        <v>1010</v>
      </c>
      <c r="H5121" s="25">
        <f t="shared" si="79"/>
        <v>0.1124</v>
      </c>
    </row>
    <row r="5122" spans="6:8" x14ac:dyDescent="0.25">
      <c r="F5122" s="27" t="s">
        <v>6125</v>
      </c>
      <c r="G5122" s="24" t="s">
        <v>1014</v>
      </c>
      <c r="H5122" s="25">
        <f t="shared" si="79"/>
        <v>0</v>
      </c>
    </row>
    <row r="5123" spans="6:8" x14ac:dyDescent="0.25">
      <c r="F5123" s="23" t="s">
        <v>6126</v>
      </c>
      <c r="G5123" s="24" t="s">
        <v>1014</v>
      </c>
      <c r="H5123" s="25">
        <f t="shared" si="79"/>
        <v>0</v>
      </c>
    </row>
    <row r="5124" spans="6:8" x14ac:dyDescent="0.25">
      <c r="F5124" s="23" t="s">
        <v>6127</v>
      </c>
      <c r="G5124" s="24" t="s">
        <v>1010</v>
      </c>
      <c r="H5124" s="25">
        <f t="shared" si="79"/>
        <v>0.1124</v>
      </c>
    </row>
    <row r="5125" spans="6:8" x14ac:dyDescent="0.25">
      <c r="F5125" s="23" t="s">
        <v>6128</v>
      </c>
      <c r="G5125" s="24" t="s">
        <v>1010</v>
      </c>
      <c r="H5125" s="25">
        <f t="shared" ref="H5125:H5188" si="80">VLOOKUP(G5125,$A$4:$B$28,2,FALSE)</f>
        <v>0.1124</v>
      </c>
    </row>
    <row r="5126" spans="6:8" x14ac:dyDescent="0.25">
      <c r="F5126" s="23" t="s">
        <v>6129</v>
      </c>
      <c r="G5126" s="24" t="s">
        <v>1010</v>
      </c>
      <c r="H5126" s="25">
        <f t="shared" si="80"/>
        <v>0.1124</v>
      </c>
    </row>
    <row r="5127" spans="6:8" x14ac:dyDescent="0.25">
      <c r="F5127" s="27" t="s">
        <v>6130</v>
      </c>
      <c r="G5127" s="24" t="s">
        <v>1010</v>
      </c>
      <c r="H5127" s="25">
        <f t="shared" si="80"/>
        <v>0.1124</v>
      </c>
    </row>
    <row r="5128" spans="6:8" x14ac:dyDescent="0.25">
      <c r="F5128" s="26" t="s">
        <v>6131</v>
      </c>
      <c r="G5128" s="24" t="s">
        <v>1010</v>
      </c>
      <c r="H5128" s="25">
        <f t="shared" si="80"/>
        <v>0.1124</v>
      </c>
    </row>
    <row r="5129" spans="6:8" x14ac:dyDescent="0.25">
      <c r="F5129" s="23" t="s">
        <v>6132</v>
      </c>
      <c r="G5129" s="24" t="s">
        <v>1010</v>
      </c>
      <c r="H5129" s="25">
        <f t="shared" si="80"/>
        <v>0.1124</v>
      </c>
    </row>
    <row r="5130" spans="6:8" x14ac:dyDescent="0.25">
      <c r="F5130" s="23" t="s">
        <v>6133</v>
      </c>
      <c r="G5130" s="24" t="s">
        <v>1014</v>
      </c>
      <c r="H5130" s="25">
        <f t="shared" si="80"/>
        <v>0</v>
      </c>
    </row>
    <row r="5131" spans="6:8" x14ac:dyDescent="0.25">
      <c r="F5131" s="23" t="s">
        <v>6134</v>
      </c>
      <c r="G5131" s="24" t="s">
        <v>1010</v>
      </c>
      <c r="H5131" s="25">
        <f t="shared" si="80"/>
        <v>0.1124</v>
      </c>
    </row>
    <row r="5132" spans="6:8" x14ac:dyDescent="0.25">
      <c r="F5132" s="27" t="s">
        <v>6135</v>
      </c>
      <c r="G5132" s="24" t="s">
        <v>1010</v>
      </c>
      <c r="H5132" s="25">
        <f t="shared" si="80"/>
        <v>0.1124</v>
      </c>
    </row>
    <row r="5133" spans="6:8" x14ac:dyDescent="0.25">
      <c r="F5133" s="23" t="s">
        <v>6136</v>
      </c>
      <c r="G5133" s="24" t="s">
        <v>1010</v>
      </c>
      <c r="H5133" s="25">
        <f t="shared" si="80"/>
        <v>0.1124</v>
      </c>
    </row>
    <row r="5134" spans="6:8" x14ac:dyDescent="0.25">
      <c r="F5134" s="23" t="s">
        <v>6137</v>
      </c>
      <c r="G5134" s="24" t="s">
        <v>1010</v>
      </c>
      <c r="H5134" s="25">
        <f t="shared" si="80"/>
        <v>0.1124</v>
      </c>
    </row>
    <row r="5135" spans="6:8" x14ac:dyDescent="0.25">
      <c r="F5135" s="23" t="s">
        <v>6138</v>
      </c>
      <c r="G5135" s="24" t="s">
        <v>1010</v>
      </c>
      <c r="H5135" s="25">
        <f t="shared" si="80"/>
        <v>0.1124</v>
      </c>
    </row>
    <row r="5136" spans="6:8" x14ac:dyDescent="0.25">
      <c r="F5136" s="23" t="s">
        <v>6139</v>
      </c>
      <c r="G5136" s="24" t="s">
        <v>1010</v>
      </c>
      <c r="H5136" s="25">
        <f t="shared" si="80"/>
        <v>0.1124</v>
      </c>
    </row>
    <row r="5137" spans="6:8" x14ac:dyDescent="0.25">
      <c r="F5137" s="23" t="s">
        <v>6140</v>
      </c>
      <c r="G5137" s="24" t="s">
        <v>1010</v>
      </c>
      <c r="H5137" s="25">
        <f t="shared" si="80"/>
        <v>0.1124</v>
      </c>
    </row>
    <row r="5138" spans="6:8" x14ac:dyDescent="0.25">
      <c r="F5138" s="23" t="s">
        <v>6141</v>
      </c>
      <c r="G5138" s="24" t="s">
        <v>1010</v>
      </c>
      <c r="H5138" s="25">
        <f t="shared" si="80"/>
        <v>0.1124</v>
      </c>
    </row>
    <row r="5139" spans="6:8" x14ac:dyDescent="0.25">
      <c r="F5139" s="27" t="s">
        <v>6142</v>
      </c>
      <c r="G5139" s="24" t="s">
        <v>1010</v>
      </c>
      <c r="H5139" s="25">
        <f t="shared" si="80"/>
        <v>0.1124</v>
      </c>
    </row>
    <row r="5140" spans="6:8" x14ac:dyDescent="0.25">
      <c r="F5140" s="27" t="s">
        <v>6143</v>
      </c>
      <c r="G5140" s="24" t="s">
        <v>1010</v>
      </c>
      <c r="H5140" s="25">
        <f t="shared" si="80"/>
        <v>0.1124</v>
      </c>
    </row>
    <row r="5141" spans="6:8" x14ac:dyDescent="0.25">
      <c r="F5141" s="23" t="s">
        <v>6144</v>
      </c>
      <c r="G5141" s="24" t="s">
        <v>1010</v>
      </c>
      <c r="H5141" s="25">
        <f t="shared" si="80"/>
        <v>0.1124</v>
      </c>
    </row>
    <row r="5142" spans="6:8" x14ac:dyDescent="0.25">
      <c r="F5142" s="27" t="s">
        <v>6145</v>
      </c>
      <c r="G5142" s="24" t="s">
        <v>1010</v>
      </c>
      <c r="H5142" s="25">
        <f t="shared" si="80"/>
        <v>0.1124</v>
      </c>
    </row>
    <row r="5143" spans="6:8" x14ac:dyDescent="0.25">
      <c r="F5143" s="23" t="s">
        <v>6146</v>
      </c>
      <c r="G5143" s="24" t="s">
        <v>6056</v>
      </c>
      <c r="H5143" s="25">
        <f t="shared" si="80"/>
        <v>0.30000000000000004</v>
      </c>
    </row>
    <row r="5144" spans="6:8" x14ac:dyDescent="0.25">
      <c r="F5144" s="23" t="s">
        <v>6147</v>
      </c>
      <c r="G5144" s="24" t="s">
        <v>6056</v>
      </c>
      <c r="H5144" s="25">
        <f t="shared" si="80"/>
        <v>0.30000000000000004</v>
      </c>
    </row>
    <row r="5145" spans="6:8" x14ac:dyDescent="0.25">
      <c r="F5145" s="23" t="s">
        <v>6148</v>
      </c>
      <c r="G5145" s="24" t="s">
        <v>1010</v>
      </c>
      <c r="H5145" s="25">
        <f t="shared" si="80"/>
        <v>0.1124</v>
      </c>
    </row>
    <row r="5146" spans="6:8" x14ac:dyDescent="0.25">
      <c r="F5146" s="23" t="s">
        <v>6149</v>
      </c>
      <c r="G5146" s="24" t="s">
        <v>1014</v>
      </c>
      <c r="H5146" s="25">
        <f t="shared" si="80"/>
        <v>0</v>
      </c>
    </row>
    <row r="5147" spans="6:8" x14ac:dyDescent="0.25">
      <c r="F5147" s="27" t="s">
        <v>6150</v>
      </c>
      <c r="G5147" s="24" t="s">
        <v>1010</v>
      </c>
      <c r="H5147" s="25">
        <f t="shared" si="80"/>
        <v>0.1124</v>
      </c>
    </row>
    <row r="5148" spans="6:8" x14ac:dyDescent="0.25">
      <c r="F5148" s="23" t="s">
        <v>6151</v>
      </c>
      <c r="G5148" s="24" t="s">
        <v>1010</v>
      </c>
      <c r="H5148" s="25">
        <f t="shared" si="80"/>
        <v>0.1124</v>
      </c>
    </row>
    <row r="5149" spans="6:8" x14ac:dyDescent="0.25">
      <c r="F5149" s="27" t="s">
        <v>6152</v>
      </c>
      <c r="G5149" s="24" t="s">
        <v>1010</v>
      </c>
      <c r="H5149" s="25">
        <f t="shared" si="80"/>
        <v>0.1124</v>
      </c>
    </row>
    <row r="5150" spans="6:8" x14ac:dyDescent="0.25">
      <c r="F5150" s="27" t="s">
        <v>6153</v>
      </c>
      <c r="G5150" s="24" t="s">
        <v>1010</v>
      </c>
      <c r="H5150" s="25">
        <f t="shared" si="80"/>
        <v>0.1124</v>
      </c>
    </row>
    <row r="5151" spans="6:8" x14ac:dyDescent="0.25">
      <c r="F5151" s="26" t="s">
        <v>6154</v>
      </c>
      <c r="G5151" s="24" t="s">
        <v>1010</v>
      </c>
      <c r="H5151" s="25">
        <f t="shared" si="80"/>
        <v>0.1124</v>
      </c>
    </row>
    <row r="5152" spans="6:8" x14ac:dyDescent="0.25">
      <c r="F5152" s="27" t="s">
        <v>6155</v>
      </c>
      <c r="G5152" s="24" t="s">
        <v>1010</v>
      </c>
      <c r="H5152" s="25">
        <f t="shared" si="80"/>
        <v>0.1124</v>
      </c>
    </row>
    <row r="5153" spans="6:8" x14ac:dyDescent="0.25">
      <c r="F5153" s="23" t="s">
        <v>6156</v>
      </c>
      <c r="G5153" s="24" t="s">
        <v>1010</v>
      </c>
      <c r="H5153" s="25">
        <f t="shared" si="80"/>
        <v>0.1124</v>
      </c>
    </row>
    <row r="5154" spans="6:8" x14ac:dyDescent="0.25">
      <c r="F5154" s="23" t="s">
        <v>6157</v>
      </c>
      <c r="G5154" s="24" t="s">
        <v>1010</v>
      </c>
      <c r="H5154" s="25">
        <f t="shared" si="80"/>
        <v>0.1124</v>
      </c>
    </row>
    <row r="5155" spans="6:8" x14ac:dyDescent="0.25">
      <c r="F5155" s="35" t="s">
        <v>6158</v>
      </c>
      <c r="G5155" s="24" t="s">
        <v>1010</v>
      </c>
      <c r="H5155" s="25">
        <f t="shared" si="80"/>
        <v>0.1124</v>
      </c>
    </row>
    <row r="5156" spans="6:8" x14ac:dyDescent="0.25">
      <c r="F5156" s="35" t="s">
        <v>6159</v>
      </c>
      <c r="G5156" s="24" t="s">
        <v>1010</v>
      </c>
      <c r="H5156" s="25">
        <f t="shared" si="80"/>
        <v>0.1124</v>
      </c>
    </row>
    <row r="5157" spans="6:8" x14ac:dyDescent="0.25">
      <c r="F5157" s="23" t="s">
        <v>6160</v>
      </c>
      <c r="G5157" s="24" t="s">
        <v>1087</v>
      </c>
      <c r="H5157" s="25">
        <f t="shared" si="80"/>
        <v>0.10765</v>
      </c>
    </row>
    <row r="5158" spans="6:8" x14ac:dyDescent="0.25">
      <c r="F5158" s="27" t="s">
        <v>6161</v>
      </c>
      <c r="G5158" s="24" t="s">
        <v>1010</v>
      </c>
      <c r="H5158" s="25">
        <f t="shared" si="80"/>
        <v>0.1124</v>
      </c>
    </row>
    <row r="5159" spans="6:8" x14ac:dyDescent="0.25">
      <c r="F5159" s="23" t="s">
        <v>6162</v>
      </c>
      <c r="G5159" s="24" t="s">
        <v>1010</v>
      </c>
      <c r="H5159" s="25">
        <f t="shared" si="80"/>
        <v>0.1124</v>
      </c>
    </row>
    <row r="5160" spans="6:8" x14ac:dyDescent="0.25">
      <c r="F5160" s="27" t="s">
        <v>6163</v>
      </c>
      <c r="G5160" s="24" t="s">
        <v>1010</v>
      </c>
      <c r="H5160" s="25">
        <f t="shared" si="80"/>
        <v>0.1124</v>
      </c>
    </row>
    <row r="5161" spans="6:8" x14ac:dyDescent="0.25">
      <c r="F5161" s="27" t="s">
        <v>6164</v>
      </c>
      <c r="G5161" s="24" t="s">
        <v>1010</v>
      </c>
      <c r="H5161" s="25">
        <f t="shared" si="80"/>
        <v>0.1124</v>
      </c>
    </row>
    <row r="5162" spans="6:8" x14ac:dyDescent="0.25">
      <c r="F5162" s="27" t="s">
        <v>6165</v>
      </c>
      <c r="G5162" s="24" t="s">
        <v>1010</v>
      </c>
      <c r="H5162" s="25">
        <f t="shared" si="80"/>
        <v>0.1124</v>
      </c>
    </row>
    <row r="5163" spans="6:8" x14ac:dyDescent="0.25">
      <c r="F5163" s="27" t="s">
        <v>6166</v>
      </c>
      <c r="G5163" s="24" t="s">
        <v>1010</v>
      </c>
      <c r="H5163" s="25">
        <f t="shared" si="80"/>
        <v>0.1124</v>
      </c>
    </row>
    <row r="5164" spans="6:8" x14ac:dyDescent="0.25">
      <c r="F5164" s="23" t="s">
        <v>6167</v>
      </c>
      <c r="G5164" s="24" t="s">
        <v>6056</v>
      </c>
      <c r="H5164" s="25">
        <f t="shared" si="80"/>
        <v>0.30000000000000004</v>
      </c>
    </row>
    <row r="5165" spans="6:8" x14ac:dyDescent="0.25">
      <c r="F5165" s="27" t="s">
        <v>6168</v>
      </c>
      <c r="G5165" s="24" t="s">
        <v>1014</v>
      </c>
      <c r="H5165" s="25">
        <f t="shared" si="80"/>
        <v>0</v>
      </c>
    </row>
    <row r="5166" spans="6:8" x14ac:dyDescent="0.25">
      <c r="F5166" s="27" t="s">
        <v>6169</v>
      </c>
      <c r="G5166" s="24" t="s">
        <v>1010</v>
      </c>
      <c r="H5166" s="25">
        <f t="shared" si="80"/>
        <v>0.1124</v>
      </c>
    </row>
    <row r="5167" spans="6:8" x14ac:dyDescent="0.25">
      <c r="F5167" s="27" t="s">
        <v>6170</v>
      </c>
      <c r="G5167" s="24" t="s">
        <v>1087</v>
      </c>
      <c r="H5167" s="25">
        <f t="shared" si="80"/>
        <v>0.10765</v>
      </c>
    </row>
    <row r="5168" spans="6:8" x14ac:dyDescent="0.25">
      <c r="F5168" s="23" t="s">
        <v>6171</v>
      </c>
      <c r="G5168" s="24" t="s">
        <v>1010</v>
      </c>
      <c r="H5168" s="25">
        <f t="shared" si="80"/>
        <v>0.1124</v>
      </c>
    </row>
    <row r="5169" spans="6:8" x14ac:dyDescent="0.25">
      <c r="F5169" s="23" t="s">
        <v>6172</v>
      </c>
      <c r="G5169" s="24" t="s">
        <v>1087</v>
      </c>
      <c r="H5169" s="25">
        <f t="shared" si="80"/>
        <v>0.10765</v>
      </c>
    </row>
    <row r="5170" spans="6:8" x14ac:dyDescent="0.25">
      <c r="F5170" s="26" t="s">
        <v>6173</v>
      </c>
      <c r="G5170" s="24" t="s">
        <v>1010</v>
      </c>
      <c r="H5170" s="25">
        <f t="shared" si="80"/>
        <v>0.1124</v>
      </c>
    </row>
    <row r="5171" spans="6:8" x14ac:dyDescent="0.25">
      <c r="F5171" s="23" t="s">
        <v>6174</v>
      </c>
      <c r="G5171" s="24" t="s">
        <v>1087</v>
      </c>
      <c r="H5171" s="25">
        <f t="shared" si="80"/>
        <v>0.10765</v>
      </c>
    </row>
    <row r="5172" spans="6:8" x14ac:dyDescent="0.25">
      <c r="F5172" s="27" t="s">
        <v>6175</v>
      </c>
      <c r="G5172" s="24" t="s">
        <v>1010</v>
      </c>
      <c r="H5172" s="25">
        <f t="shared" si="80"/>
        <v>0.1124</v>
      </c>
    </row>
    <row r="5173" spans="6:8" x14ac:dyDescent="0.25">
      <c r="F5173" s="27" t="s">
        <v>6176</v>
      </c>
      <c r="G5173" s="24" t="s">
        <v>1087</v>
      </c>
      <c r="H5173" s="25">
        <f t="shared" si="80"/>
        <v>0.10765</v>
      </c>
    </row>
    <row r="5174" spans="6:8" x14ac:dyDescent="0.25">
      <c r="F5174" s="23" t="s">
        <v>6177</v>
      </c>
      <c r="G5174" s="24" t="s">
        <v>1010</v>
      </c>
      <c r="H5174" s="25">
        <f t="shared" si="80"/>
        <v>0.1124</v>
      </c>
    </row>
    <row r="5175" spans="6:8" x14ac:dyDescent="0.25">
      <c r="F5175" s="26" t="s">
        <v>6178</v>
      </c>
      <c r="G5175" s="24" t="s">
        <v>1010</v>
      </c>
      <c r="H5175" s="25">
        <f t="shared" si="80"/>
        <v>0.1124</v>
      </c>
    </row>
    <row r="5176" spans="6:8" x14ac:dyDescent="0.25">
      <c r="F5176" s="26" t="s">
        <v>6179</v>
      </c>
      <c r="G5176" s="24" t="s">
        <v>1010</v>
      </c>
      <c r="H5176" s="25">
        <f t="shared" si="80"/>
        <v>0.1124</v>
      </c>
    </row>
    <row r="5177" spans="6:8" x14ac:dyDescent="0.25">
      <c r="F5177" s="23" t="s">
        <v>6180</v>
      </c>
      <c r="G5177" s="24" t="s">
        <v>1010</v>
      </c>
      <c r="H5177" s="25">
        <f t="shared" si="80"/>
        <v>0.1124</v>
      </c>
    </row>
    <row r="5178" spans="6:8" x14ac:dyDescent="0.25">
      <c r="F5178" s="23" t="s">
        <v>6181</v>
      </c>
      <c r="G5178" s="24" t="s">
        <v>1010</v>
      </c>
      <c r="H5178" s="25">
        <f t="shared" si="80"/>
        <v>0.1124</v>
      </c>
    </row>
    <row r="5179" spans="6:8" x14ac:dyDescent="0.25">
      <c r="F5179" s="23" t="s">
        <v>6182</v>
      </c>
      <c r="G5179" s="24" t="s">
        <v>1087</v>
      </c>
      <c r="H5179" s="25">
        <f t="shared" si="80"/>
        <v>0.10765</v>
      </c>
    </row>
    <row r="5180" spans="6:8" x14ac:dyDescent="0.25">
      <c r="F5180" s="23" t="s">
        <v>6183</v>
      </c>
      <c r="G5180" s="24" t="s">
        <v>1010</v>
      </c>
      <c r="H5180" s="25">
        <f t="shared" si="80"/>
        <v>0.1124</v>
      </c>
    </row>
    <row r="5181" spans="6:8" x14ac:dyDescent="0.25">
      <c r="F5181" s="27" t="s">
        <v>6184</v>
      </c>
      <c r="G5181" s="24" t="s">
        <v>6050</v>
      </c>
      <c r="H5181" s="25">
        <f t="shared" si="80"/>
        <v>0.30000000000000004</v>
      </c>
    </row>
    <row r="5182" spans="6:8" x14ac:dyDescent="0.25">
      <c r="F5182" s="23" t="s">
        <v>6185</v>
      </c>
      <c r="G5182" s="24" t="s">
        <v>1014</v>
      </c>
      <c r="H5182" s="25">
        <f t="shared" si="80"/>
        <v>0</v>
      </c>
    </row>
    <row r="5183" spans="6:8" x14ac:dyDescent="0.25">
      <c r="F5183" s="23" t="s">
        <v>6186</v>
      </c>
      <c r="G5183" s="24" t="s">
        <v>1014</v>
      </c>
      <c r="H5183" s="25">
        <f t="shared" si="80"/>
        <v>0</v>
      </c>
    </row>
    <row r="5184" spans="6:8" x14ac:dyDescent="0.25">
      <c r="F5184" s="23" t="s">
        <v>6187</v>
      </c>
      <c r="G5184" s="24" t="s">
        <v>1014</v>
      </c>
      <c r="H5184" s="25">
        <f t="shared" si="80"/>
        <v>0</v>
      </c>
    </row>
    <row r="5185" spans="6:8" x14ac:dyDescent="0.25">
      <c r="F5185" s="38" t="s">
        <v>6188</v>
      </c>
      <c r="G5185" s="24" t="s">
        <v>1010</v>
      </c>
      <c r="H5185" s="25">
        <f t="shared" si="80"/>
        <v>0.1124</v>
      </c>
    </row>
    <row r="5186" spans="6:8" x14ac:dyDescent="0.25">
      <c r="F5186" s="27" t="s">
        <v>6189</v>
      </c>
      <c r="G5186" s="24" t="s">
        <v>1014</v>
      </c>
      <c r="H5186" s="25">
        <f t="shared" si="80"/>
        <v>0</v>
      </c>
    </row>
    <row r="5187" spans="6:8" x14ac:dyDescent="0.25">
      <c r="F5187" s="27" t="s">
        <v>6190</v>
      </c>
      <c r="G5187" s="24" t="s">
        <v>6056</v>
      </c>
      <c r="H5187" s="25">
        <f t="shared" si="80"/>
        <v>0.30000000000000004</v>
      </c>
    </row>
    <row r="5188" spans="6:8" x14ac:dyDescent="0.25">
      <c r="F5188" s="27" t="s">
        <v>6191</v>
      </c>
      <c r="G5188" s="24" t="s">
        <v>6056</v>
      </c>
      <c r="H5188" s="25">
        <f t="shared" si="80"/>
        <v>0.30000000000000004</v>
      </c>
    </row>
    <row r="5189" spans="6:8" x14ac:dyDescent="0.25">
      <c r="F5189" s="23" t="s">
        <v>6192</v>
      </c>
      <c r="G5189" s="24" t="s">
        <v>1010</v>
      </c>
      <c r="H5189" s="25">
        <f t="shared" ref="H5189:H5252" si="81">VLOOKUP(G5189,$A$4:$B$28,2,FALSE)</f>
        <v>0.1124</v>
      </c>
    </row>
    <row r="5190" spans="6:8" x14ac:dyDescent="0.25">
      <c r="F5190" s="27" t="s">
        <v>6193</v>
      </c>
      <c r="G5190" s="24" t="s">
        <v>1014</v>
      </c>
      <c r="H5190" s="25">
        <f t="shared" si="81"/>
        <v>0</v>
      </c>
    </row>
    <row r="5191" spans="6:8" x14ac:dyDescent="0.25">
      <c r="F5191" s="23" t="s">
        <v>6194</v>
      </c>
      <c r="G5191" s="24" t="s">
        <v>1010</v>
      </c>
      <c r="H5191" s="25">
        <f t="shared" si="81"/>
        <v>0.1124</v>
      </c>
    </row>
    <row r="5192" spans="6:8" x14ac:dyDescent="0.25">
      <c r="F5192" s="23" t="s">
        <v>6195</v>
      </c>
      <c r="G5192" s="24" t="s">
        <v>1010</v>
      </c>
      <c r="H5192" s="25">
        <f t="shared" si="81"/>
        <v>0.1124</v>
      </c>
    </row>
    <row r="5193" spans="6:8" x14ac:dyDescent="0.25">
      <c r="F5193" s="27" t="s">
        <v>6196</v>
      </c>
      <c r="G5193" s="24" t="s">
        <v>1014</v>
      </c>
      <c r="H5193" s="25">
        <f t="shared" si="81"/>
        <v>0</v>
      </c>
    </row>
    <row r="5194" spans="6:8" x14ac:dyDescent="0.25">
      <c r="F5194" s="27" t="s">
        <v>6197</v>
      </c>
      <c r="G5194" s="24" t="s">
        <v>1010</v>
      </c>
      <c r="H5194" s="25">
        <f t="shared" si="81"/>
        <v>0.1124</v>
      </c>
    </row>
    <row r="5195" spans="6:8" x14ac:dyDescent="0.25">
      <c r="F5195" s="27" t="s">
        <v>6198</v>
      </c>
      <c r="G5195" s="24" t="s">
        <v>1010</v>
      </c>
      <c r="H5195" s="25">
        <f t="shared" si="81"/>
        <v>0.1124</v>
      </c>
    </row>
    <row r="5196" spans="6:8" x14ac:dyDescent="0.25">
      <c r="F5196" s="27" t="s">
        <v>6199</v>
      </c>
      <c r="G5196" s="24" t="s">
        <v>1014</v>
      </c>
      <c r="H5196" s="25">
        <f t="shared" si="81"/>
        <v>0</v>
      </c>
    </row>
    <row r="5197" spans="6:8" x14ac:dyDescent="0.25">
      <c r="F5197" s="40" t="s">
        <v>6200</v>
      </c>
      <c r="G5197" s="24" t="s">
        <v>1010</v>
      </c>
      <c r="H5197" s="25">
        <f t="shared" si="81"/>
        <v>0.1124</v>
      </c>
    </row>
    <row r="5198" spans="6:8" x14ac:dyDescent="0.25">
      <c r="F5198" s="27" t="s">
        <v>6201</v>
      </c>
      <c r="G5198" s="24" t="s">
        <v>1010</v>
      </c>
      <c r="H5198" s="25">
        <f t="shared" si="81"/>
        <v>0.1124</v>
      </c>
    </row>
    <row r="5199" spans="6:8" x14ac:dyDescent="0.25">
      <c r="F5199" s="35" t="s">
        <v>6202</v>
      </c>
      <c r="G5199" s="24" t="s">
        <v>6056</v>
      </c>
      <c r="H5199" s="25">
        <f t="shared" si="81"/>
        <v>0.30000000000000004</v>
      </c>
    </row>
    <row r="5200" spans="6:8" x14ac:dyDescent="0.25">
      <c r="F5200" s="32" t="s">
        <v>6203</v>
      </c>
      <c r="G5200" s="24" t="s">
        <v>1010</v>
      </c>
      <c r="H5200" s="25">
        <f t="shared" si="81"/>
        <v>0.1124</v>
      </c>
    </row>
    <row r="5201" spans="6:8" x14ac:dyDescent="0.25">
      <c r="F5201" s="23" t="s">
        <v>6204</v>
      </c>
      <c r="G5201" s="24" t="s">
        <v>1010</v>
      </c>
      <c r="H5201" s="25">
        <f t="shared" si="81"/>
        <v>0.1124</v>
      </c>
    </row>
    <row r="5202" spans="6:8" x14ac:dyDescent="0.25">
      <c r="F5202" s="23" t="s">
        <v>6205</v>
      </c>
      <c r="G5202" s="24" t="s">
        <v>1010</v>
      </c>
      <c r="H5202" s="25">
        <f t="shared" si="81"/>
        <v>0.1124</v>
      </c>
    </row>
    <row r="5203" spans="6:8" x14ac:dyDescent="0.25">
      <c r="F5203" s="23" t="s">
        <v>6206</v>
      </c>
      <c r="G5203" s="24" t="s">
        <v>1010</v>
      </c>
      <c r="H5203" s="25">
        <f t="shared" si="81"/>
        <v>0.1124</v>
      </c>
    </row>
    <row r="5204" spans="6:8" x14ac:dyDescent="0.25">
      <c r="F5204" s="23" t="s">
        <v>6207</v>
      </c>
      <c r="G5204" s="24" t="s">
        <v>1010</v>
      </c>
      <c r="H5204" s="25">
        <f t="shared" si="81"/>
        <v>0.1124</v>
      </c>
    </row>
    <row r="5205" spans="6:8" x14ac:dyDescent="0.25">
      <c r="F5205" s="23" t="s">
        <v>6208</v>
      </c>
      <c r="G5205" s="24" t="s">
        <v>1010</v>
      </c>
      <c r="H5205" s="25">
        <f t="shared" si="81"/>
        <v>0.1124</v>
      </c>
    </row>
    <row r="5206" spans="6:8" x14ac:dyDescent="0.25">
      <c r="F5206" s="23" t="s">
        <v>6209</v>
      </c>
      <c r="G5206" s="24" t="s">
        <v>1010</v>
      </c>
      <c r="H5206" s="25">
        <f t="shared" si="81"/>
        <v>0.1124</v>
      </c>
    </row>
    <row r="5207" spans="6:8" x14ac:dyDescent="0.25">
      <c r="F5207" s="46" t="s">
        <v>6210</v>
      </c>
      <c r="G5207" s="24" t="s">
        <v>6056</v>
      </c>
      <c r="H5207" s="25">
        <f t="shared" si="81"/>
        <v>0.30000000000000004</v>
      </c>
    </row>
    <row r="5208" spans="6:8" x14ac:dyDescent="0.25">
      <c r="F5208" s="23" t="s">
        <v>6211</v>
      </c>
      <c r="G5208" s="24" t="s">
        <v>1014</v>
      </c>
      <c r="H5208" s="25">
        <f t="shared" si="81"/>
        <v>0</v>
      </c>
    </row>
    <row r="5209" spans="6:8" x14ac:dyDescent="0.25">
      <c r="F5209" s="23" t="s">
        <v>6212</v>
      </c>
      <c r="G5209" s="24" t="s">
        <v>1010</v>
      </c>
      <c r="H5209" s="25">
        <f t="shared" si="81"/>
        <v>0.1124</v>
      </c>
    </row>
    <row r="5210" spans="6:8" x14ac:dyDescent="0.25">
      <c r="F5210" s="23" t="s">
        <v>6213</v>
      </c>
      <c r="G5210" s="24" t="s">
        <v>1010</v>
      </c>
      <c r="H5210" s="25">
        <f t="shared" si="81"/>
        <v>0.1124</v>
      </c>
    </row>
    <row r="5211" spans="6:8" x14ac:dyDescent="0.25">
      <c r="F5211" s="23" t="s">
        <v>6214</v>
      </c>
      <c r="G5211" s="24" t="s">
        <v>1010</v>
      </c>
      <c r="H5211" s="25">
        <f t="shared" si="81"/>
        <v>0.1124</v>
      </c>
    </row>
    <row r="5212" spans="6:8" x14ac:dyDescent="0.25">
      <c r="F5212" s="23" t="s">
        <v>6215</v>
      </c>
      <c r="G5212" s="24" t="s">
        <v>1010</v>
      </c>
      <c r="H5212" s="25">
        <f t="shared" si="81"/>
        <v>0.1124</v>
      </c>
    </row>
    <row r="5213" spans="6:8" x14ac:dyDescent="0.25">
      <c r="F5213" s="23" t="s">
        <v>6216</v>
      </c>
      <c r="G5213" s="24" t="s">
        <v>1010</v>
      </c>
      <c r="H5213" s="25">
        <f t="shared" si="81"/>
        <v>0.1124</v>
      </c>
    </row>
    <row r="5214" spans="6:8" x14ac:dyDescent="0.25">
      <c r="F5214" s="23" t="s">
        <v>6217</v>
      </c>
      <c r="G5214" s="24" t="s">
        <v>1010</v>
      </c>
      <c r="H5214" s="25">
        <f t="shared" si="81"/>
        <v>0.1124</v>
      </c>
    </row>
    <row r="5215" spans="6:8" x14ac:dyDescent="0.25">
      <c r="F5215" s="23" t="s">
        <v>6218</v>
      </c>
      <c r="G5215" s="24" t="s">
        <v>1010</v>
      </c>
      <c r="H5215" s="25">
        <f t="shared" si="81"/>
        <v>0.1124</v>
      </c>
    </row>
    <row r="5216" spans="6:8" x14ac:dyDescent="0.25">
      <c r="F5216" s="23" t="s">
        <v>6219</v>
      </c>
      <c r="G5216" s="24" t="s">
        <v>1010</v>
      </c>
      <c r="H5216" s="25">
        <f t="shared" si="81"/>
        <v>0.1124</v>
      </c>
    </row>
    <row r="5217" spans="6:8" x14ac:dyDescent="0.25">
      <c r="F5217" s="23" t="s">
        <v>6220</v>
      </c>
      <c r="G5217" s="24" t="s">
        <v>6056</v>
      </c>
      <c r="H5217" s="25">
        <f t="shared" si="81"/>
        <v>0.30000000000000004</v>
      </c>
    </row>
    <row r="5218" spans="6:8" x14ac:dyDescent="0.25">
      <c r="F5218" s="23" t="s">
        <v>6221</v>
      </c>
      <c r="G5218" s="24" t="s">
        <v>1010</v>
      </c>
      <c r="H5218" s="25">
        <f t="shared" si="81"/>
        <v>0.1124</v>
      </c>
    </row>
    <row r="5219" spans="6:8" x14ac:dyDescent="0.25">
      <c r="F5219" s="27" t="s">
        <v>6222</v>
      </c>
      <c r="G5219" s="24" t="s">
        <v>1010</v>
      </c>
      <c r="H5219" s="25">
        <f t="shared" si="81"/>
        <v>0.1124</v>
      </c>
    </row>
    <row r="5220" spans="6:8" x14ac:dyDescent="0.25">
      <c r="F5220" s="23" t="s">
        <v>6223</v>
      </c>
      <c r="G5220" s="24" t="s">
        <v>1010</v>
      </c>
      <c r="H5220" s="25">
        <f t="shared" si="81"/>
        <v>0.1124</v>
      </c>
    </row>
    <row r="5221" spans="6:8" x14ac:dyDescent="0.25">
      <c r="F5221" s="23" t="s">
        <v>6224</v>
      </c>
      <c r="G5221" s="24" t="s">
        <v>1010</v>
      </c>
      <c r="H5221" s="25">
        <f t="shared" si="81"/>
        <v>0.1124</v>
      </c>
    </row>
    <row r="5222" spans="6:8" x14ac:dyDescent="0.25">
      <c r="F5222" s="23" t="s">
        <v>6225</v>
      </c>
      <c r="G5222" s="24" t="s">
        <v>1010</v>
      </c>
      <c r="H5222" s="25">
        <f t="shared" si="81"/>
        <v>0.1124</v>
      </c>
    </row>
    <row r="5223" spans="6:8" x14ac:dyDescent="0.25">
      <c r="F5223" s="23" t="s">
        <v>6226</v>
      </c>
      <c r="G5223" s="24" t="s">
        <v>1010</v>
      </c>
      <c r="H5223" s="25">
        <f t="shared" si="81"/>
        <v>0.1124</v>
      </c>
    </row>
    <row r="5224" spans="6:8" x14ac:dyDescent="0.25">
      <c r="F5224" s="23" t="s">
        <v>6227</v>
      </c>
      <c r="G5224" s="24" t="s">
        <v>1010</v>
      </c>
      <c r="H5224" s="25">
        <f t="shared" si="81"/>
        <v>0.1124</v>
      </c>
    </row>
    <row r="5225" spans="6:8" x14ac:dyDescent="0.25">
      <c r="F5225" s="23" t="s">
        <v>6228</v>
      </c>
      <c r="G5225" s="24" t="s">
        <v>1010</v>
      </c>
      <c r="H5225" s="25">
        <f t="shared" si="81"/>
        <v>0.1124</v>
      </c>
    </row>
    <row r="5226" spans="6:8" x14ac:dyDescent="0.25">
      <c r="F5226" s="23" t="s">
        <v>6229</v>
      </c>
      <c r="G5226" s="24" t="s">
        <v>1370</v>
      </c>
      <c r="H5226" s="25">
        <f t="shared" si="81"/>
        <v>0.1124</v>
      </c>
    </row>
    <row r="5227" spans="6:8" x14ac:dyDescent="0.25">
      <c r="F5227" s="23" t="s">
        <v>6230</v>
      </c>
      <c r="G5227" s="24" t="s">
        <v>1010</v>
      </c>
      <c r="H5227" s="25">
        <f t="shared" si="81"/>
        <v>0.1124</v>
      </c>
    </row>
    <row r="5228" spans="6:8" x14ac:dyDescent="0.25">
      <c r="F5228" s="23" t="s">
        <v>6231</v>
      </c>
      <c r="G5228" s="24" t="s">
        <v>1010</v>
      </c>
      <c r="H5228" s="25">
        <f t="shared" si="81"/>
        <v>0.1124</v>
      </c>
    </row>
    <row r="5229" spans="6:8" x14ac:dyDescent="0.25">
      <c r="F5229" s="23" t="s">
        <v>6232</v>
      </c>
      <c r="G5229" s="24" t="s">
        <v>1010</v>
      </c>
      <c r="H5229" s="25">
        <f t="shared" si="81"/>
        <v>0.1124</v>
      </c>
    </row>
    <row r="5230" spans="6:8" x14ac:dyDescent="0.25">
      <c r="F5230" s="23" t="s">
        <v>6233</v>
      </c>
      <c r="G5230" s="24" t="s">
        <v>1010</v>
      </c>
      <c r="H5230" s="25">
        <f t="shared" si="81"/>
        <v>0.1124</v>
      </c>
    </row>
    <row r="5231" spans="6:8" x14ac:dyDescent="0.25">
      <c r="F5231" s="23" t="s">
        <v>6234</v>
      </c>
      <c r="G5231" s="24" t="s">
        <v>1010</v>
      </c>
      <c r="H5231" s="25">
        <f t="shared" si="81"/>
        <v>0.1124</v>
      </c>
    </row>
    <row r="5232" spans="6:8" x14ac:dyDescent="0.25">
      <c r="F5232" s="23" t="s">
        <v>6235</v>
      </c>
      <c r="G5232" s="24" t="s">
        <v>1010</v>
      </c>
      <c r="H5232" s="25">
        <f t="shared" si="81"/>
        <v>0.1124</v>
      </c>
    </row>
    <row r="5233" spans="6:8" x14ac:dyDescent="0.25">
      <c r="F5233" s="23" t="s">
        <v>6236</v>
      </c>
      <c r="G5233" s="24" t="s">
        <v>1010</v>
      </c>
      <c r="H5233" s="25">
        <f t="shared" si="81"/>
        <v>0.1124</v>
      </c>
    </row>
    <row r="5234" spans="6:8" x14ac:dyDescent="0.25">
      <c r="F5234" s="23" t="s">
        <v>6237</v>
      </c>
      <c r="G5234" s="24" t="s">
        <v>1370</v>
      </c>
      <c r="H5234" s="25">
        <f t="shared" si="81"/>
        <v>0.1124</v>
      </c>
    </row>
    <row r="5235" spans="6:8" x14ac:dyDescent="0.25">
      <c r="F5235" s="27" t="s">
        <v>6238</v>
      </c>
      <c r="G5235" s="24" t="s">
        <v>1014</v>
      </c>
      <c r="H5235" s="25">
        <f t="shared" si="81"/>
        <v>0</v>
      </c>
    </row>
    <row r="5236" spans="6:8" x14ac:dyDescent="0.25">
      <c r="F5236" s="27" t="s">
        <v>6239</v>
      </c>
      <c r="G5236" s="24" t="s">
        <v>1366</v>
      </c>
      <c r="H5236" s="25">
        <f t="shared" si="81"/>
        <v>1</v>
      </c>
    </row>
    <row r="5237" spans="6:8" x14ac:dyDescent="0.25">
      <c r="F5237" s="27" t="s">
        <v>6240</v>
      </c>
      <c r="G5237" s="24" t="s">
        <v>1014</v>
      </c>
      <c r="H5237" s="25">
        <f t="shared" si="81"/>
        <v>0</v>
      </c>
    </row>
    <row r="5238" spans="6:8" x14ac:dyDescent="0.25">
      <c r="F5238" s="27" t="s">
        <v>6241</v>
      </c>
      <c r="G5238" s="24" t="s">
        <v>1010</v>
      </c>
      <c r="H5238" s="25">
        <f t="shared" si="81"/>
        <v>0.1124</v>
      </c>
    </row>
    <row r="5239" spans="6:8" x14ac:dyDescent="0.25">
      <c r="F5239" s="27" t="s">
        <v>6242</v>
      </c>
      <c r="G5239" s="24" t="s">
        <v>1087</v>
      </c>
      <c r="H5239" s="25">
        <f t="shared" si="81"/>
        <v>0.10765</v>
      </c>
    </row>
    <row r="5240" spans="6:8" x14ac:dyDescent="0.25">
      <c r="F5240" s="23" t="s">
        <v>6243</v>
      </c>
      <c r="G5240" s="24" t="s">
        <v>1010</v>
      </c>
      <c r="H5240" s="25">
        <f t="shared" si="81"/>
        <v>0.1124</v>
      </c>
    </row>
    <row r="5241" spans="6:8" x14ac:dyDescent="0.25">
      <c r="F5241" s="23" t="s">
        <v>6244</v>
      </c>
      <c r="G5241" s="24" t="s">
        <v>1010</v>
      </c>
      <c r="H5241" s="25">
        <f t="shared" si="81"/>
        <v>0.1124</v>
      </c>
    </row>
    <row r="5242" spans="6:8" x14ac:dyDescent="0.25">
      <c r="F5242" s="23" t="s">
        <v>6245</v>
      </c>
      <c r="G5242" s="24" t="s">
        <v>1010</v>
      </c>
      <c r="H5242" s="25">
        <f t="shared" si="81"/>
        <v>0.1124</v>
      </c>
    </row>
    <row r="5243" spans="6:8" x14ac:dyDescent="0.25">
      <c r="F5243" s="27" t="s">
        <v>6246</v>
      </c>
      <c r="G5243" s="24" t="s">
        <v>1010</v>
      </c>
      <c r="H5243" s="25">
        <f t="shared" si="81"/>
        <v>0.1124</v>
      </c>
    </row>
    <row r="5244" spans="6:8" x14ac:dyDescent="0.25">
      <c r="F5244" s="27" t="s">
        <v>6247</v>
      </c>
      <c r="G5244" s="24" t="s">
        <v>1010</v>
      </c>
      <c r="H5244" s="25">
        <f t="shared" si="81"/>
        <v>0.1124</v>
      </c>
    </row>
    <row r="5245" spans="6:8" x14ac:dyDescent="0.25">
      <c r="F5245" s="23" t="s">
        <v>6248</v>
      </c>
      <c r="G5245" s="24" t="s">
        <v>1010</v>
      </c>
      <c r="H5245" s="25">
        <f t="shared" si="81"/>
        <v>0.1124</v>
      </c>
    </row>
    <row r="5246" spans="6:8" x14ac:dyDescent="0.25">
      <c r="F5246" s="23" t="s">
        <v>6249</v>
      </c>
      <c r="G5246" s="24" t="s">
        <v>1010</v>
      </c>
      <c r="H5246" s="25">
        <f t="shared" si="81"/>
        <v>0.1124</v>
      </c>
    </row>
    <row r="5247" spans="6:8" x14ac:dyDescent="0.25">
      <c r="F5247" s="23" t="s">
        <v>6250</v>
      </c>
      <c r="G5247" s="24" t="s">
        <v>1010</v>
      </c>
      <c r="H5247" s="25">
        <f t="shared" si="81"/>
        <v>0.1124</v>
      </c>
    </row>
    <row r="5248" spans="6:8" x14ac:dyDescent="0.25">
      <c r="F5248" s="27" t="s">
        <v>6251</v>
      </c>
      <c r="G5248" s="24" t="s">
        <v>1010</v>
      </c>
      <c r="H5248" s="25">
        <f t="shared" si="81"/>
        <v>0.1124</v>
      </c>
    </row>
    <row r="5249" spans="6:8" x14ac:dyDescent="0.25">
      <c r="F5249" s="23" t="s">
        <v>6252</v>
      </c>
      <c r="G5249" s="24" t="s">
        <v>1010</v>
      </c>
      <c r="H5249" s="25">
        <f t="shared" si="81"/>
        <v>0.1124</v>
      </c>
    </row>
    <row r="5250" spans="6:8" x14ac:dyDescent="0.25">
      <c r="F5250" s="27" t="s">
        <v>6253</v>
      </c>
      <c r="G5250" s="24" t="s">
        <v>1010</v>
      </c>
      <c r="H5250" s="25">
        <f t="shared" si="81"/>
        <v>0.1124</v>
      </c>
    </row>
    <row r="5251" spans="6:8" x14ac:dyDescent="0.25">
      <c r="F5251" s="23" t="s">
        <v>6254</v>
      </c>
      <c r="G5251" s="24" t="s">
        <v>1010</v>
      </c>
      <c r="H5251" s="25">
        <f t="shared" si="81"/>
        <v>0.1124</v>
      </c>
    </row>
    <row r="5252" spans="6:8" x14ac:dyDescent="0.25">
      <c r="F5252" s="23" t="s">
        <v>6255</v>
      </c>
      <c r="G5252" s="24" t="s">
        <v>1010</v>
      </c>
      <c r="H5252" s="25">
        <f t="shared" si="81"/>
        <v>0.1124</v>
      </c>
    </row>
    <row r="5253" spans="6:8" x14ac:dyDescent="0.25">
      <c r="F5253" s="27" t="s">
        <v>6256</v>
      </c>
      <c r="G5253" s="24" t="s">
        <v>1010</v>
      </c>
      <c r="H5253" s="25">
        <f t="shared" ref="H5253:H5316" si="82">VLOOKUP(G5253,$A$4:$B$28,2,FALSE)</f>
        <v>0.1124</v>
      </c>
    </row>
    <row r="5254" spans="6:8" x14ac:dyDescent="0.25">
      <c r="F5254" s="27" t="s">
        <v>6257</v>
      </c>
      <c r="G5254" s="24" t="s">
        <v>1010</v>
      </c>
      <c r="H5254" s="25">
        <f t="shared" si="82"/>
        <v>0.1124</v>
      </c>
    </row>
    <row r="5255" spans="6:8" x14ac:dyDescent="0.25">
      <c r="F5255" s="26" t="s">
        <v>6258</v>
      </c>
      <c r="G5255" s="24" t="s">
        <v>1087</v>
      </c>
      <c r="H5255" s="25">
        <f t="shared" si="82"/>
        <v>0.10765</v>
      </c>
    </row>
    <row r="5256" spans="6:8" x14ac:dyDescent="0.25">
      <c r="F5256" s="27" t="s">
        <v>6259</v>
      </c>
      <c r="G5256" s="24" t="s">
        <v>1010</v>
      </c>
      <c r="H5256" s="25">
        <f t="shared" si="82"/>
        <v>0.1124</v>
      </c>
    </row>
    <row r="5257" spans="6:8" x14ac:dyDescent="0.25">
      <c r="F5257" s="27" t="s">
        <v>6260</v>
      </c>
      <c r="G5257" s="24" t="s">
        <v>1135</v>
      </c>
      <c r="H5257" s="25">
        <f t="shared" si="82"/>
        <v>0.13120000000000001</v>
      </c>
    </row>
    <row r="5258" spans="6:8" x14ac:dyDescent="0.25">
      <c r="F5258" s="23" t="s">
        <v>6261</v>
      </c>
      <c r="G5258" s="24" t="s">
        <v>1010</v>
      </c>
      <c r="H5258" s="25">
        <f t="shared" si="82"/>
        <v>0.1124</v>
      </c>
    </row>
    <row r="5259" spans="6:8" x14ac:dyDescent="0.25">
      <c r="F5259" s="23" t="s">
        <v>6262</v>
      </c>
      <c r="G5259" s="24" t="s">
        <v>1087</v>
      </c>
      <c r="H5259" s="25">
        <f t="shared" si="82"/>
        <v>0.10765</v>
      </c>
    </row>
    <row r="5260" spans="6:8" x14ac:dyDescent="0.25">
      <c r="F5260" s="23" t="s">
        <v>6263</v>
      </c>
      <c r="G5260" s="24" t="s">
        <v>1087</v>
      </c>
      <c r="H5260" s="25">
        <f t="shared" si="82"/>
        <v>0.10765</v>
      </c>
    </row>
    <row r="5261" spans="6:8" x14ac:dyDescent="0.25">
      <c r="F5261" s="23" t="s">
        <v>6264</v>
      </c>
      <c r="G5261" s="24" t="s">
        <v>1010</v>
      </c>
      <c r="H5261" s="25">
        <f t="shared" si="82"/>
        <v>0.1124</v>
      </c>
    </row>
    <row r="5262" spans="6:8" x14ac:dyDescent="0.25">
      <c r="F5262" s="27" t="s">
        <v>6265</v>
      </c>
      <c r="G5262" s="24" t="s">
        <v>1010</v>
      </c>
      <c r="H5262" s="25">
        <f t="shared" si="82"/>
        <v>0.1124</v>
      </c>
    </row>
    <row r="5263" spans="6:8" x14ac:dyDescent="0.25">
      <c r="F5263" s="23" t="s">
        <v>6266</v>
      </c>
      <c r="G5263" s="24" t="s">
        <v>1087</v>
      </c>
      <c r="H5263" s="25">
        <f t="shared" si="82"/>
        <v>0.10765</v>
      </c>
    </row>
    <row r="5264" spans="6:8" x14ac:dyDescent="0.25">
      <c r="F5264" s="23" t="s">
        <v>6267</v>
      </c>
      <c r="G5264" s="24" t="s">
        <v>1010</v>
      </c>
      <c r="H5264" s="25">
        <f t="shared" si="82"/>
        <v>0.1124</v>
      </c>
    </row>
    <row r="5265" spans="6:8" x14ac:dyDescent="0.25">
      <c r="F5265" s="23" t="s">
        <v>6268</v>
      </c>
      <c r="G5265" s="24" t="s">
        <v>1010</v>
      </c>
      <c r="H5265" s="25">
        <f t="shared" si="82"/>
        <v>0.1124</v>
      </c>
    </row>
    <row r="5266" spans="6:8" x14ac:dyDescent="0.25">
      <c r="F5266" s="23" t="s">
        <v>6269</v>
      </c>
      <c r="G5266" s="24" t="s">
        <v>1087</v>
      </c>
      <c r="H5266" s="25">
        <f t="shared" si="82"/>
        <v>0.10765</v>
      </c>
    </row>
    <row r="5267" spans="6:8" x14ac:dyDescent="0.25">
      <c r="F5267" s="37" t="s">
        <v>6270</v>
      </c>
      <c r="G5267" s="24" t="s">
        <v>1010</v>
      </c>
      <c r="H5267" s="25">
        <f t="shared" si="82"/>
        <v>0.1124</v>
      </c>
    </row>
    <row r="5268" spans="6:8" x14ac:dyDescent="0.25">
      <c r="F5268" s="37" t="s">
        <v>6271</v>
      </c>
      <c r="G5268" s="24" t="s">
        <v>1010</v>
      </c>
      <c r="H5268" s="25">
        <f t="shared" si="82"/>
        <v>0.1124</v>
      </c>
    </row>
    <row r="5269" spans="6:8" x14ac:dyDescent="0.25">
      <c r="F5269" s="37" t="s">
        <v>6272</v>
      </c>
      <c r="G5269" s="24" t="s">
        <v>1010</v>
      </c>
      <c r="H5269" s="25">
        <f t="shared" si="82"/>
        <v>0.1124</v>
      </c>
    </row>
    <row r="5270" spans="6:8" x14ac:dyDescent="0.25">
      <c r="F5270" s="23" t="s">
        <v>6273</v>
      </c>
      <c r="G5270" s="24" t="s">
        <v>1010</v>
      </c>
      <c r="H5270" s="25">
        <f t="shared" si="82"/>
        <v>0.1124</v>
      </c>
    </row>
    <row r="5271" spans="6:8" x14ac:dyDescent="0.25">
      <c r="F5271" s="27" t="s">
        <v>6274</v>
      </c>
      <c r="G5271" s="24" t="s">
        <v>1010</v>
      </c>
      <c r="H5271" s="25">
        <f t="shared" si="82"/>
        <v>0.1124</v>
      </c>
    </row>
    <row r="5272" spans="6:8" x14ac:dyDescent="0.25">
      <c r="F5272" s="26" t="s">
        <v>6275</v>
      </c>
      <c r="G5272" s="24" t="s">
        <v>1010</v>
      </c>
      <c r="H5272" s="25">
        <f t="shared" si="82"/>
        <v>0.1124</v>
      </c>
    </row>
    <row r="5273" spans="6:8" x14ac:dyDescent="0.25">
      <c r="F5273" s="23" t="s">
        <v>6276</v>
      </c>
      <c r="G5273" s="24" t="s">
        <v>1010</v>
      </c>
      <c r="H5273" s="25">
        <f t="shared" si="82"/>
        <v>0.1124</v>
      </c>
    </row>
    <row r="5274" spans="6:8" x14ac:dyDescent="0.25">
      <c r="F5274" s="23" t="s">
        <v>6277</v>
      </c>
      <c r="G5274" s="24" t="s">
        <v>1010</v>
      </c>
      <c r="H5274" s="25">
        <f t="shared" si="82"/>
        <v>0.1124</v>
      </c>
    </row>
    <row r="5275" spans="6:8" x14ac:dyDescent="0.25">
      <c r="F5275" s="23" t="s">
        <v>6278</v>
      </c>
      <c r="G5275" s="24" t="s">
        <v>1010</v>
      </c>
      <c r="H5275" s="25">
        <f t="shared" si="82"/>
        <v>0.1124</v>
      </c>
    </row>
    <row r="5276" spans="6:8" x14ac:dyDescent="0.25">
      <c r="F5276" s="23" t="s">
        <v>6279</v>
      </c>
      <c r="G5276" s="24" t="s">
        <v>1010</v>
      </c>
      <c r="H5276" s="25">
        <f t="shared" si="82"/>
        <v>0.1124</v>
      </c>
    </row>
    <row r="5277" spans="6:8" x14ac:dyDescent="0.25">
      <c r="F5277" s="23" t="s">
        <v>6280</v>
      </c>
      <c r="G5277" s="24" t="s">
        <v>1010</v>
      </c>
      <c r="H5277" s="25">
        <f t="shared" si="82"/>
        <v>0.1124</v>
      </c>
    </row>
    <row r="5278" spans="6:8" x14ac:dyDescent="0.25">
      <c r="F5278" s="23" t="s">
        <v>6281</v>
      </c>
      <c r="G5278" s="24" t="s">
        <v>1010</v>
      </c>
      <c r="H5278" s="25">
        <f t="shared" si="82"/>
        <v>0.1124</v>
      </c>
    </row>
    <row r="5279" spans="6:8" x14ac:dyDescent="0.25">
      <c r="F5279" s="23" t="s">
        <v>6282</v>
      </c>
      <c r="G5279" s="24" t="s">
        <v>1010</v>
      </c>
      <c r="H5279" s="25">
        <f t="shared" si="82"/>
        <v>0.1124</v>
      </c>
    </row>
    <row r="5280" spans="6:8" x14ac:dyDescent="0.25">
      <c r="F5280" s="23" t="s">
        <v>6283</v>
      </c>
      <c r="G5280" s="24" t="s">
        <v>1010</v>
      </c>
      <c r="H5280" s="25">
        <f t="shared" si="82"/>
        <v>0.1124</v>
      </c>
    </row>
    <row r="5281" spans="6:8" x14ac:dyDescent="0.25">
      <c r="F5281" s="23" t="s">
        <v>6284</v>
      </c>
      <c r="G5281" s="24" t="s">
        <v>1010</v>
      </c>
      <c r="H5281" s="25">
        <f t="shared" si="82"/>
        <v>0.1124</v>
      </c>
    </row>
    <row r="5282" spans="6:8" x14ac:dyDescent="0.25">
      <c r="F5282" s="27" t="s">
        <v>6285</v>
      </c>
      <c r="G5282" s="24" t="s">
        <v>1010</v>
      </c>
      <c r="H5282" s="25">
        <f t="shared" si="82"/>
        <v>0.1124</v>
      </c>
    </row>
    <row r="5283" spans="6:8" x14ac:dyDescent="0.25">
      <c r="F5283" s="27" t="s">
        <v>6286</v>
      </c>
      <c r="G5283" s="24" t="s">
        <v>1010</v>
      </c>
      <c r="H5283" s="25">
        <f t="shared" si="82"/>
        <v>0.1124</v>
      </c>
    </row>
    <row r="5284" spans="6:8" x14ac:dyDescent="0.25">
      <c r="F5284" s="27" t="s">
        <v>6287</v>
      </c>
      <c r="G5284" s="24" t="s">
        <v>1010</v>
      </c>
      <c r="H5284" s="25">
        <f t="shared" si="82"/>
        <v>0.1124</v>
      </c>
    </row>
    <row r="5285" spans="6:8" x14ac:dyDescent="0.25">
      <c r="F5285" s="27" t="s">
        <v>6288</v>
      </c>
      <c r="G5285" s="24" t="s">
        <v>1010</v>
      </c>
      <c r="H5285" s="25">
        <f t="shared" si="82"/>
        <v>0.1124</v>
      </c>
    </row>
    <row r="5286" spans="6:8" x14ac:dyDescent="0.25">
      <c r="F5286" s="23" t="s">
        <v>6289</v>
      </c>
      <c r="G5286" s="24" t="s">
        <v>1010</v>
      </c>
      <c r="H5286" s="25">
        <f t="shared" si="82"/>
        <v>0.1124</v>
      </c>
    </row>
    <row r="5287" spans="6:8" x14ac:dyDescent="0.25">
      <c r="F5287" s="23" t="s">
        <v>6290</v>
      </c>
      <c r="G5287" s="24" t="s">
        <v>1010</v>
      </c>
      <c r="H5287" s="25">
        <f t="shared" si="82"/>
        <v>0.1124</v>
      </c>
    </row>
    <row r="5288" spans="6:8" x14ac:dyDescent="0.25">
      <c r="F5288" s="23" t="s">
        <v>6291</v>
      </c>
      <c r="G5288" s="24" t="s">
        <v>1010</v>
      </c>
      <c r="H5288" s="25">
        <f t="shared" si="82"/>
        <v>0.1124</v>
      </c>
    </row>
    <row r="5289" spans="6:8" x14ac:dyDescent="0.25">
      <c r="F5289" s="23" t="s">
        <v>6292</v>
      </c>
      <c r="G5289" s="24" t="s">
        <v>1010</v>
      </c>
      <c r="H5289" s="25">
        <f t="shared" si="82"/>
        <v>0.1124</v>
      </c>
    </row>
    <row r="5290" spans="6:8" x14ac:dyDescent="0.25">
      <c r="F5290" s="23" t="s">
        <v>6293</v>
      </c>
      <c r="G5290" s="24" t="s">
        <v>1010</v>
      </c>
      <c r="H5290" s="25">
        <f t="shared" si="82"/>
        <v>0.1124</v>
      </c>
    </row>
    <row r="5291" spans="6:8" x14ac:dyDescent="0.25">
      <c r="F5291" s="23" t="s">
        <v>6294</v>
      </c>
      <c r="G5291" s="24" t="s">
        <v>1010</v>
      </c>
      <c r="H5291" s="25">
        <f t="shared" si="82"/>
        <v>0.1124</v>
      </c>
    </row>
    <row r="5292" spans="6:8" x14ac:dyDescent="0.25">
      <c r="F5292" s="23" t="s">
        <v>6295</v>
      </c>
      <c r="G5292" s="24" t="s">
        <v>1010</v>
      </c>
      <c r="H5292" s="25">
        <f t="shared" si="82"/>
        <v>0.1124</v>
      </c>
    </row>
    <row r="5293" spans="6:8" x14ac:dyDescent="0.25">
      <c r="F5293" s="23" t="s">
        <v>6296</v>
      </c>
      <c r="G5293" s="24" t="s">
        <v>1010</v>
      </c>
      <c r="H5293" s="25">
        <f t="shared" si="82"/>
        <v>0.1124</v>
      </c>
    </row>
    <row r="5294" spans="6:8" x14ac:dyDescent="0.25">
      <c r="F5294" s="23" t="s">
        <v>6297</v>
      </c>
      <c r="G5294" s="24" t="s">
        <v>1010</v>
      </c>
      <c r="H5294" s="25">
        <f t="shared" si="82"/>
        <v>0.1124</v>
      </c>
    </row>
    <row r="5295" spans="6:8" x14ac:dyDescent="0.25">
      <c r="F5295" s="23" t="s">
        <v>6298</v>
      </c>
      <c r="G5295" s="24" t="s">
        <v>1010</v>
      </c>
      <c r="H5295" s="25">
        <f t="shared" si="82"/>
        <v>0.1124</v>
      </c>
    </row>
    <row r="5296" spans="6:8" x14ac:dyDescent="0.25">
      <c r="F5296" s="23" t="s">
        <v>6299</v>
      </c>
      <c r="G5296" s="24" t="s">
        <v>1010</v>
      </c>
      <c r="H5296" s="25">
        <f t="shared" si="82"/>
        <v>0.1124</v>
      </c>
    </row>
    <row r="5297" spans="6:8" x14ac:dyDescent="0.25">
      <c r="F5297" s="23" t="s">
        <v>6300</v>
      </c>
      <c r="G5297" s="24" t="s">
        <v>1010</v>
      </c>
      <c r="H5297" s="25">
        <f t="shared" si="82"/>
        <v>0.1124</v>
      </c>
    </row>
    <row r="5298" spans="6:8" x14ac:dyDescent="0.25">
      <c r="F5298" s="23" t="s">
        <v>6301</v>
      </c>
      <c r="G5298" s="24" t="s">
        <v>1010</v>
      </c>
      <c r="H5298" s="25">
        <f t="shared" si="82"/>
        <v>0.1124</v>
      </c>
    </row>
    <row r="5299" spans="6:8" x14ac:dyDescent="0.25">
      <c r="F5299" s="23" t="s">
        <v>6302</v>
      </c>
      <c r="G5299" s="24" t="s">
        <v>1010</v>
      </c>
      <c r="H5299" s="25">
        <f t="shared" si="82"/>
        <v>0.1124</v>
      </c>
    </row>
    <row r="5300" spans="6:8" x14ac:dyDescent="0.25">
      <c r="F5300" s="23" t="s">
        <v>6303</v>
      </c>
      <c r="G5300" s="24" t="s">
        <v>1010</v>
      </c>
      <c r="H5300" s="25">
        <f t="shared" si="82"/>
        <v>0.1124</v>
      </c>
    </row>
    <row r="5301" spans="6:8" x14ac:dyDescent="0.25">
      <c r="F5301" s="23" t="s">
        <v>6304</v>
      </c>
      <c r="G5301" s="24" t="s">
        <v>1010</v>
      </c>
      <c r="H5301" s="25">
        <f t="shared" si="82"/>
        <v>0.1124</v>
      </c>
    </row>
    <row r="5302" spans="6:8" x14ac:dyDescent="0.25">
      <c r="F5302" s="23" t="s">
        <v>6305</v>
      </c>
      <c r="G5302" s="24" t="s">
        <v>1010</v>
      </c>
      <c r="H5302" s="25">
        <f t="shared" si="82"/>
        <v>0.1124</v>
      </c>
    </row>
    <row r="5303" spans="6:8" x14ac:dyDescent="0.25">
      <c r="F5303" s="23" t="s">
        <v>6306</v>
      </c>
      <c r="G5303" s="24" t="s">
        <v>1010</v>
      </c>
      <c r="H5303" s="25">
        <f t="shared" si="82"/>
        <v>0.1124</v>
      </c>
    </row>
    <row r="5304" spans="6:8" x14ac:dyDescent="0.25">
      <c r="F5304" s="23" t="s">
        <v>6307</v>
      </c>
      <c r="G5304" s="24" t="s">
        <v>1010</v>
      </c>
      <c r="H5304" s="25">
        <f t="shared" si="82"/>
        <v>0.1124</v>
      </c>
    </row>
    <row r="5305" spans="6:8" x14ac:dyDescent="0.25">
      <c r="F5305" s="23" t="s">
        <v>6308</v>
      </c>
      <c r="G5305" s="24" t="s">
        <v>1010</v>
      </c>
      <c r="H5305" s="25">
        <f t="shared" si="82"/>
        <v>0.1124</v>
      </c>
    </row>
    <row r="5306" spans="6:8" x14ac:dyDescent="0.25">
      <c r="F5306" s="23" t="s">
        <v>6309</v>
      </c>
      <c r="G5306" s="24" t="s">
        <v>1010</v>
      </c>
      <c r="H5306" s="25">
        <f t="shared" si="82"/>
        <v>0.1124</v>
      </c>
    </row>
    <row r="5307" spans="6:8" x14ac:dyDescent="0.25">
      <c r="F5307" s="23" t="s">
        <v>6310</v>
      </c>
      <c r="G5307" s="24" t="s">
        <v>1010</v>
      </c>
      <c r="H5307" s="25">
        <f t="shared" si="82"/>
        <v>0.1124</v>
      </c>
    </row>
    <row r="5308" spans="6:8" x14ac:dyDescent="0.25">
      <c r="F5308" s="23" t="s">
        <v>6311</v>
      </c>
      <c r="G5308" s="24" t="s">
        <v>1010</v>
      </c>
      <c r="H5308" s="25">
        <f t="shared" si="82"/>
        <v>0.1124</v>
      </c>
    </row>
    <row r="5309" spans="6:8" x14ac:dyDescent="0.25">
      <c r="F5309" s="23" t="s">
        <v>6312</v>
      </c>
      <c r="G5309" s="24" t="s">
        <v>1010</v>
      </c>
      <c r="H5309" s="25">
        <f t="shared" si="82"/>
        <v>0.1124</v>
      </c>
    </row>
    <row r="5310" spans="6:8" x14ac:dyDescent="0.25">
      <c r="F5310" s="23" t="s">
        <v>6313</v>
      </c>
      <c r="G5310" s="24" t="s">
        <v>1010</v>
      </c>
      <c r="H5310" s="25">
        <f t="shared" si="82"/>
        <v>0.1124</v>
      </c>
    </row>
    <row r="5311" spans="6:8" x14ac:dyDescent="0.25">
      <c r="F5311" s="23" t="s">
        <v>6314</v>
      </c>
      <c r="G5311" s="24" t="s">
        <v>1010</v>
      </c>
      <c r="H5311" s="25">
        <f t="shared" si="82"/>
        <v>0.1124</v>
      </c>
    </row>
    <row r="5312" spans="6:8" x14ac:dyDescent="0.25">
      <c r="F5312" s="23" t="s">
        <v>6315</v>
      </c>
      <c r="G5312" s="24" t="s">
        <v>1010</v>
      </c>
      <c r="H5312" s="25">
        <f t="shared" si="82"/>
        <v>0.1124</v>
      </c>
    </row>
    <row r="5313" spans="6:8" x14ac:dyDescent="0.25">
      <c r="F5313" s="23" t="s">
        <v>6316</v>
      </c>
      <c r="G5313" s="24" t="s">
        <v>1010</v>
      </c>
      <c r="H5313" s="25">
        <f t="shared" si="82"/>
        <v>0.1124</v>
      </c>
    </row>
    <row r="5314" spans="6:8" x14ac:dyDescent="0.25">
      <c r="F5314" s="23" t="s">
        <v>6317</v>
      </c>
      <c r="G5314" s="24" t="s">
        <v>1010</v>
      </c>
      <c r="H5314" s="25">
        <f t="shared" si="82"/>
        <v>0.1124</v>
      </c>
    </row>
    <row r="5315" spans="6:8" x14ac:dyDescent="0.25">
      <c r="F5315" s="23" t="s">
        <v>6318</v>
      </c>
      <c r="G5315" s="24" t="s">
        <v>1010</v>
      </c>
      <c r="H5315" s="25">
        <f t="shared" si="82"/>
        <v>0.1124</v>
      </c>
    </row>
    <row r="5316" spans="6:8" x14ac:dyDescent="0.25">
      <c r="F5316" s="23" t="s">
        <v>6319</v>
      </c>
      <c r="G5316" s="24" t="s">
        <v>1010</v>
      </c>
      <c r="H5316" s="25">
        <f t="shared" si="82"/>
        <v>0.1124</v>
      </c>
    </row>
    <row r="5317" spans="6:8" x14ac:dyDescent="0.25">
      <c r="F5317" s="23" t="s">
        <v>6320</v>
      </c>
      <c r="G5317" s="24" t="s">
        <v>1010</v>
      </c>
      <c r="H5317" s="25">
        <f t="shared" ref="H5317:H5380" si="83">VLOOKUP(G5317,$A$4:$B$28,2,FALSE)</f>
        <v>0.1124</v>
      </c>
    </row>
    <row r="5318" spans="6:8" x14ac:dyDescent="0.25">
      <c r="F5318" s="23" t="s">
        <v>6321</v>
      </c>
      <c r="G5318" s="24" t="s">
        <v>1010</v>
      </c>
      <c r="H5318" s="25">
        <f t="shared" si="83"/>
        <v>0.1124</v>
      </c>
    </row>
    <row r="5319" spans="6:8" x14ac:dyDescent="0.25">
      <c r="F5319" s="23" t="s">
        <v>6322</v>
      </c>
      <c r="G5319" s="24" t="s">
        <v>1010</v>
      </c>
      <c r="H5319" s="25">
        <f t="shared" si="83"/>
        <v>0.1124</v>
      </c>
    </row>
    <row r="5320" spans="6:8" x14ac:dyDescent="0.25">
      <c r="F5320" s="23" t="s">
        <v>6323</v>
      </c>
      <c r="G5320" s="24" t="s">
        <v>1010</v>
      </c>
      <c r="H5320" s="25">
        <f t="shared" si="83"/>
        <v>0.1124</v>
      </c>
    </row>
    <row r="5321" spans="6:8" x14ac:dyDescent="0.25">
      <c r="F5321" s="23" t="s">
        <v>6324</v>
      </c>
      <c r="G5321" s="24" t="s">
        <v>1010</v>
      </c>
      <c r="H5321" s="25">
        <f t="shared" si="83"/>
        <v>0.1124</v>
      </c>
    </row>
    <row r="5322" spans="6:8" x14ac:dyDescent="0.25">
      <c r="F5322" s="23" t="s">
        <v>6325</v>
      </c>
      <c r="G5322" s="24" t="s">
        <v>1010</v>
      </c>
      <c r="H5322" s="25">
        <f t="shared" si="83"/>
        <v>0.1124</v>
      </c>
    </row>
    <row r="5323" spans="6:8" x14ac:dyDescent="0.25">
      <c r="F5323" s="23" t="s">
        <v>6326</v>
      </c>
      <c r="G5323" s="24" t="s">
        <v>1010</v>
      </c>
      <c r="H5323" s="25">
        <f t="shared" si="83"/>
        <v>0.1124</v>
      </c>
    </row>
    <row r="5324" spans="6:8" x14ac:dyDescent="0.25">
      <c r="F5324" s="23" t="s">
        <v>6327</v>
      </c>
      <c r="G5324" s="24" t="s">
        <v>1010</v>
      </c>
      <c r="H5324" s="25">
        <f t="shared" si="83"/>
        <v>0.1124</v>
      </c>
    </row>
    <row r="5325" spans="6:8" x14ac:dyDescent="0.25">
      <c r="F5325" s="23" t="s">
        <v>6328</v>
      </c>
      <c r="G5325" s="24" t="s">
        <v>1010</v>
      </c>
      <c r="H5325" s="25">
        <f t="shared" si="83"/>
        <v>0.1124</v>
      </c>
    </row>
    <row r="5326" spans="6:8" x14ac:dyDescent="0.25">
      <c r="F5326" s="23" t="s">
        <v>6329</v>
      </c>
      <c r="G5326" s="24" t="s">
        <v>1010</v>
      </c>
      <c r="H5326" s="25">
        <f t="shared" si="83"/>
        <v>0.1124</v>
      </c>
    </row>
    <row r="5327" spans="6:8" x14ac:dyDescent="0.25">
      <c r="F5327" s="23" t="s">
        <v>6330</v>
      </c>
      <c r="G5327" s="24" t="s">
        <v>1010</v>
      </c>
      <c r="H5327" s="25">
        <f t="shared" si="83"/>
        <v>0.1124</v>
      </c>
    </row>
    <row r="5328" spans="6:8" x14ac:dyDescent="0.25">
      <c r="F5328" s="23" t="s">
        <v>6331</v>
      </c>
      <c r="G5328" s="24" t="s">
        <v>1010</v>
      </c>
      <c r="H5328" s="25">
        <f t="shared" si="83"/>
        <v>0.1124</v>
      </c>
    </row>
    <row r="5329" spans="6:8" x14ac:dyDescent="0.25">
      <c r="F5329" s="23" t="s">
        <v>6332</v>
      </c>
      <c r="G5329" s="24" t="s">
        <v>1010</v>
      </c>
      <c r="H5329" s="25">
        <f t="shared" si="83"/>
        <v>0.1124</v>
      </c>
    </row>
    <row r="5330" spans="6:8" x14ac:dyDescent="0.25">
      <c r="F5330" s="23" t="s">
        <v>6333</v>
      </c>
      <c r="G5330" s="24" t="s">
        <v>1010</v>
      </c>
      <c r="H5330" s="25">
        <f t="shared" si="83"/>
        <v>0.1124</v>
      </c>
    </row>
    <row r="5331" spans="6:8" x14ac:dyDescent="0.25">
      <c r="F5331" s="23" t="s">
        <v>6334</v>
      </c>
      <c r="G5331" s="24" t="s">
        <v>1010</v>
      </c>
      <c r="H5331" s="25">
        <f t="shared" si="83"/>
        <v>0.1124</v>
      </c>
    </row>
    <row r="5332" spans="6:8" x14ac:dyDescent="0.25">
      <c r="F5332" s="23" t="s">
        <v>6335</v>
      </c>
      <c r="G5332" s="24" t="s">
        <v>1010</v>
      </c>
      <c r="H5332" s="25">
        <f t="shared" si="83"/>
        <v>0.1124</v>
      </c>
    </row>
    <row r="5333" spans="6:8" x14ac:dyDescent="0.25">
      <c r="F5333" s="23" t="s">
        <v>6336</v>
      </c>
      <c r="G5333" s="24" t="s">
        <v>1010</v>
      </c>
      <c r="H5333" s="25">
        <f t="shared" si="83"/>
        <v>0.1124</v>
      </c>
    </row>
    <row r="5334" spans="6:8" x14ac:dyDescent="0.25">
      <c r="F5334" s="23" t="s">
        <v>6337</v>
      </c>
      <c r="G5334" s="24" t="s">
        <v>1010</v>
      </c>
      <c r="H5334" s="25">
        <f t="shared" si="83"/>
        <v>0.1124</v>
      </c>
    </row>
    <row r="5335" spans="6:8" x14ac:dyDescent="0.25">
      <c r="F5335" s="23" t="s">
        <v>6338</v>
      </c>
      <c r="G5335" s="24" t="s">
        <v>1010</v>
      </c>
      <c r="H5335" s="25">
        <f t="shared" si="83"/>
        <v>0.1124</v>
      </c>
    </row>
    <row r="5336" spans="6:8" x14ac:dyDescent="0.25">
      <c r="F5336" s="23" t="s">
        <v>6339</v>
      </c>
      <c r="G5336" s="24" t="s">
        <v>1010</v>
      </c>
      <c r="H5336" s="25">
        <f t="shared" si="83"/>
        <v>0.1124</v>
      </c>
    </row>
    <row r="5337" spans="6:8" x14ac:dyDescent="0.25">
      <c r="F5337" s="23" t="s">
        <v>6340</v>
      </c>
      <c r="G5337" s="24" t="s">
        <v>1010</v>
      </c>
      <c r="H5337" s="25">
        <f t="shared" si="83"/>
        <v>0.1124</v>
      </c>
    </row>
    <row r="5338" spans="6:8" x14ac:dyDescent="0.25">
      <c r="F5338" s="23" t="s">
        <v>6341</v>
      </c>
      <c r="G5338" s="24" t="s">
        <v>988</v>
      </c>
      <c r="H5338" s="25">
        <f t="shared" si="83"/>
        <v>0.1128</v>
      </c>
    </row>
    <row r="5339" spans="6:8" x14ac:dyDescent="0.25">
      <c r="F5339" s="23" t="s">
        <v>6342</v>
      </c>
      <c r="G5339" s="24" t="s">
        <v>1010</v>
      </c>
      <c r="H5339" s="25">
        <f t="shared" si="83"/>
        <v>0.1124</v>
      </c>
    </row>
    <row r="5340" spans="6:8" x14ac:dyDescent="0.25">
      <c r="F5340" s="23" t="s">
        <v>6343</v>
      </c>
      <c r="G5340" s="24" t="s">
        <v>1039</v>
      </c>
      <c r="H5340" s="25">
        <f t="shared" si="83"/>
        <v>0.1053</v>
      </c>
    </row>
    <row r="5341" spans="6:8" x14ac:dyDescent="0.25">
      <c r="F5341" s="23" t="s">
        <v>6344</v>
      </c>
      <c r="G5341" s="24" t="s">
        <v>1010</v>
      </c>
      <c r="H5341" s="25">
        <f t="shared" si="83"/>
        <v>0.1124</v>
      </c>
    </row>
    <row r="5342" spans="6:8" x14ac:dyDescent="0.25">
      <c r="F5342" s="23" t="s">
        <v>6345</v>
      </c>
      <c r="G5342" s="24" t="s">
        <v>1135</v>
      </c>
      <c r="H5342" s="25">
        <f t="shared" si="83"/>
        <v>0.13120000000000001</v>
      </c>
    </row>
    <row r="5343" spans="6:8" x14ac:dyDescent="0.25">
      <c r="F5343" s="23" t="s">
        <v>6346</v>
      </c>
      <c r="G5343" s="24" t="s">
        <v>1010</v>
      </c>
      <c r="H5343" s="25">
        <f t="shared" si="83"/>
        <v>0.1124</v>
      </c>
    </row>
    <row r="5344" spans="6:8" x14ac:dyDescent="0.25">
      <c r="F5344" s="23" t="s">
        <v>6347</v>
      </c>
      <c r="G5344" s="24" t="s">
        <v>1010</v>
      </c>
      <c r="H5344" s="25">
        <f t="shared" si="83"/>
        <v>0.1124</v>
      </c>
    </row>
    <row r="5345" spans="6:8" x14ac:dyDescent="0.25">
      <c r="F5345" s="23" t="s">
        <v>6348</v>
      </c>
      <c r="G5345" s="24" t="s">
        <v>1010</v>
      </c>
      <c r="H5345" s="25">
        <f t="shared" si="83"/>
        <v>0.1124</v>
      </c>
    </row>
    <row r="5346" spans="6:8" x14ac:dyDescent="0.25">
      <c r="F5346" s="23" t="s">
        <v>6349</v>
      </c>
      <c r="G5346" s="24" t="s">
        <v>1010</v>
      </c>
      <c r="H5346" s="25">
        <f t="shared" si="83"/>
        <v>0.1124</v>
      </c>
    </row>
    <row r="5347" spans="6:8" x14ac:dyDescent="0.25">
      <c r="F5347" s="23" t="s">
        <v>6350</v>
      </c>
      <c r="G5347" s="24" t="s">
        <v>1135</v>
      </c>
      <c r="H5347" s="25">
        <f t="shared" si="83"/>
        <v>0.13120000000000001</v>
      </c>
    </row>
    <row r="5348" spans="6:8" x14ac:dyDescent="0.25">
      <c r="F5348" s="23" t="s">
        <v>6351</v>
      </c>
      <c r="G5348" s="24" t="s">
        <v>1010</v>
      </c>
      <c r="H5348" s="25">
        <f t="shared" si="83"/>
        <v>0.1124</v>
      </c>
    </row>
    <row r="5349" spans="6:8" x14ac:dyDescent="0.25">
      <c r="F5349" s="23" t="s">
        <v>6352</v>
      </c>
      <c r="G5349" s="24" t="s">
        <v>1010</v>
      </c>
      <c r="H5349" s="25">
        <f t="shared" si="83"/>
        <v>0.1124</v>
      </c>
    </row>
    <row r="5350" spans="6:8" x14ac:dyDescent="0.25">
      <c r="F5350" s="23" t="s">
        <v>6353</v>
      </c>
      <c r="G5350" s="24" t="s">
        <v>1014</v>
      </c>
      <c r="H5350" s="25">
        <f t="shared" si="83"/>
        <v>0</v>
      </c>
    </row>
    <row r="5351" spans="6:8" x14ac:dyDescent="0.25">
      <c r="F5351" s="23" t="s">
        <v>6354</v>
      </c>
      <c r="G5351" s="24" t="s">
        <v>1039</v>
      </c>
      <c r="H5351" s="25">
        <f t="shared" si="83"/>
        <v>0.1053</v>
      </c>
    </row>
    <row r="5352" spans="6:8" x14ac:dyDescent="0.25">
      <c r="F5352" s="23" t="s">
        <v>6355</v>
      </c>
      <c r="G5352" s="24" t="s">
        <v>1014</v>
      </c>
      <c r="H5352" s="25">
        <f t="shared" si="83"/>
        <v>0</v>
      </c>
    </row>
    <row r="5353" spans="6:8" x14ac:dyDescent="0.25">
      <c r="F5353" s="23" t="s">
        <v>6356</v>
      </c>
      <c r="G5353" s="24" t="s">
        <v>1366</v>
      </c>
      <c r="H5353" s="25">
        <f t="shared" si="83"/>
        <v>1</v>
      </c>
    </row>
    <row r="5354" spans="6:8" x14ac:dyDescent="0.25">
      <c r="F5354" s="23" t="s">
        <v>6357</v>
      </c>
      <c r="G5354" s="24" t="s">
        <v>1012</v>
      </c>
      <c r="H5354" s="25">
        <f t="shared" si="83"/>
        <v>0.1119</v>
      </c>
    </row>
    <row r="5355" spans="6:8" x14ac:dyDescent="0.25">
      <c r="F5355" s="23" t="s">
        <v>6358</v>
      </c>
      <c r="G5355" s="24" t="s">
        <v>1010</v>
      </c>
      <c r="H5355" s="25">
        <f t="shared" si="83"/>
        <v>0.1124</v>
      </c>
    </row>
    <row r="5356" spans="6:8" x14ac:dyDescent="0.25">
      <c r="F5356" s="23" t="s">
        <v>6359</v>
      </c>
      <c r="G5356" s="24" t="s">
        <v>1010</v>
      </c>
      <c r="H5356" s="25">
        <f t="shared" si="83"/>
        <v>0.1124</v>
      </c>
    </row>
    <row r="5357" spans="6:8" x14ac:dyDescent="0.25">
      <c r="F5357" s="23" t="s">
        <v>6360</v>
      </c>
      <c r="G5357" s="24" t="s">
        <v>1010</v>
      </c>
      <c r="H5357" s="25">
        <f t="shared" si="83"/>
        <v>0.1124</v>
      </c>
    </row>
    <row r="5358" spans="6:8" x14ac:dyDescent="0.25">
      <c r="F5358" s="23" t="s">
        <v>6361</v>
      </c>
      <c r="G5358" s="24" t="s">
        <v>1010</v>
      </c>
      <c r="H5358" s="25">
        <f t="shared" si="83"/>
        <v>0.1124</v>
      </c>
    </row>
    <row r="5359" spans="6:8" x14ac:dyDescent="0.25">
      <c r="F5359" s="23" t="s">
        <v>6362</v>
      </c>
      <c r="G5359" s="24" t="s">
        <v>1010</v>
      </c>
      <c r="H5359" s="25">
        <f t="shared" si="83"/>
        <v>0.1124</v>
      </c>
    </row>
    <row r="5360" spans="6:8" x14ac:dyDescent="0.25">
      <c r="F5360" s="23" t="s">
        <v>6363</v>
      </c>
      <c r="G5360" s="24" t="s">
        <v>1010</v>
      </c>
      <c r="H5360" s="25">
        <f t="shared" si="83"/>
        <v>0.1124</v>
      </c>
    </row>
    <row r="5361" spans="6:8" x14ac:dyDescent="0.25">
      <c r="F5361" s="23" t="s">
        <v>6364</v>
      </c>
      <c r="G5361" s="24" t="s">
        <v>1010</v>
      </c>
      <c r="H5361" s="25">
        <f t="shared" si="83"/>
        <v>0.1124</v>
      </c>
    </row>
    <row r="5362" spans="6:8" x14ac:dyDescent="0.25">
      <c r="F5362" s="23" t="s">
        <v>6365</v>
      </c>
      <c r="G5362" s="24" t="s">
        <v>1010</v>
      </c>
      <c r="H5362" s="25">
        <f t="shared" si="83"/>
        <v>0.1124</v>
      </c>
    </row>
    <row r="5363" spans="6:8" x14ac:dyDescent="0.25">
      <c r="F5363" s="23" t="s">
        <v>6366</v>
      </c>
      <c r="G5363" s="24" t="s">
        <v>1010</v>
      </c>
      <c r="H5363" s="25">
        <f t="shared" si="83"/>
        <v>0.1124</v>
      </c>
    </row>
    <row r="5364" spans="6:8" x14ac:dyDescent="0.25">
      <c r="F5364" s="23" t="s">
        <v>6367</v>
      </c>
      <c r="G5364" s="24" t="s">
        <v>1010</v>
      </c>
      <c r="H5364" s="25">
        <f t="shared" si="83"/>
        <v>0.1124</v>
      </c>
    </row>
    <row r="5365" spans="6:8" x14ac:dyDescent="0.25">
      <c r="F5365" s="23" t="s">
        <v>6368</v>
      </c>
      <c r="G5365" s="24" t="s">
        <v>1010</v>
      </c>
      <c r="H5365" s="25">
        <f t="shared" si="83"/>
        <v>0.1124</v>
      </c>
    </row>
    <row r="5366" spans="6:8" x14ac:dyDescent="0.25">
      <c r="F5366" s="23" t="s">
        <v>6369</v>
      </c>
      <c r="G5366" s="24" t="s">
        <v>1010</v>
      </c>
      <c r="H5366" s="25">
        <f t="shared" si="83"/>
        <v>0.1124</v>
      </c>
    </row>
    <row r="5367" spans="6:8" x14ac:dyDescent="0.25">
      <c r="F5367" s="23" t="s">
        <v>6370</v>
      </c>
      <c r="G5367" s="24" t="s">
        <v>1010</v>
      </c>
      <c r="H5367" s="25">
        <f t="shared" si="83"/>
        <v>0.1124</v>
      </c>
    </row>
    <row r="5368" spans="6:8" x14ac:dyDescent="0.25">
      <c r="F5368" s="23" t="s">
        <v>6371</v>
      </c>
      <c r="G5368" s="24" t="s">
        <v>976</v>
      </c>
      <c r="H5368" s="25">
        <f t="shared" si="83"/>
        <v>8.4599999999999995E-2</v>
      </c>
    </row>
    <row r="5369" spans="6:8" x14ac:dyDescent="0.25">
      <c r="F5369" s="23" t="s">
        <v>6372</v>
      </c>
      <c r="G5369" s="24" t="s">
        <v>1010</v>
      </c>
      <c r="H5369" s="25">
        <f t="shared" si="83"/>
        <v>0.1124</v>
      </c>
    </row>
    <row r="5370" spans="6:8" x14ac:dyDescent="0.25">
      <c r="F5370" s="23" t="s">
        <v>6373</v>
      </c>
      <c r="G5370" s="24" t="s">
        <v>1010</v>
      </c>
      <c r="H5370" s="25">
        <f t="shared" si="83"/>
        <v>0.1124</v>
      </c>
    </row>
    <row r="5371" spans="6:8" x14ac:dyDescent="0.25">
      <c r="F5371" s="23" t="s">
        <v>6374</v>
      </c>
      <c r="G5371" s="24" t="s">
        <v>1010</v>
      </c>
      <c r="H5371" s="25">
        <f t="shared" si="83"/>
        <v>0.1124</v>
      </c>
    </row>
    <row r="5372" spans="6:8" x14ac:dyDescent="0.25">
      <c r="F5372" s="23" t="s">
        <v>6375</v>
      </c>
      <c r="G5372" s="24" t="s">
        <v>1010</v>
      </c>
      <c r="H5372" s="25">
        <f t="shared" si="83"/>
        <v>0.1124</v>
      </c>
    </row>
    <row r="5373" spans="6:8" x14ac:dyDescent="0.25">
      <c r="F5373" s="23" t="s">
        <v>6376</v>
      </c>
      <c r="G5373" s="24" t="s">
        <v>1010</v>
      </c>
      <c r="H5373" s="25">
        <f t="shared" si="83"/>
        <v>0.1124</v>
      </c>
    </row>
    <row r="5374" spans="6:8" x14ac:dyDescent="0.25">
      <c r="F5374" s="23" t="s">
        <v>6377</v>
      </c>
      <c r="G5374" s="24" t="s">
        <v>1010</v>
      </c>
      <c r="H5374" s="25">
        <f t="shared" si="83"/>
        <v>0.1124</v>
      </c>
    </row>
    <row r="5375" spans="6:8" x14ac:dyDescent="0.25">
      <c r="F5375" s="23" t="s">
        <v>6378</v>
      </c>
      <c r="G5375" s="24" t="s">
        <v>1010</v>
      </c>
      <c r="H5375" s="25">
        <f t="shared" si="83"/>
        <v>0.1124</v>
      </c>
    </row>
    <row r="5376" spans="6:8" x14ac:dyDescent="0.25">
      <c r="F5376" s="23" t="s">
        <v>6379</v>
      </c>
      <c r="G5376" s="24" t="s">
        <v>1010</v>
      </c>
      <c r="H5376" s="25">
        <f t="shared" si="83"/>
        <v>0.1124</v>
      </c>
    </row>
    <row r="5377" spans="6:8" x14ac:dyDescent="0.25">
      <c r="F5377" s="23" t="s">
        <v>6380</v>
      </c>
      <c r="G5377" s="24" t="s">
        <v>1010</v>
      </c>
      <c r="H5377" s="25">
        <f t="shared" si="83"/>
        <v>0.1124</v>
      </c>
    </row>
    <row r="5378" spans="6:8" x14ac:dyDescent="0.25">
      <c r="F5378" s="23" t="s">
        <v>6381</v>
      </c>
      <c r="G5378" s="24" t="s">
        <v>1010</v>
      </c>
      <c r="H5378" s="25">
        <f t="shared" si="83"/>
        <v>0.1124</v>
      </c>
    </row>
    <row r="5379" spans="6:8" x14ac:dyDescent="0.25">
      <c r="F5379" s="23" t="s">
        <v>6382</v>
      </c>
      <c r="G5379" s="24" t="s">
        <v>1010</v>
      </c>
      <c r="H5379" s="25">
        <f t="shared" si="83"/>
        <v>0.1124</v>
      </c>
    </row>
    <row r="5380" spans="6:8" x14ac:dyDescent="0.25">
      <c r="F5380" s="23" t="s">
        <v>6383</v>
      </c>
      <c r="G5380" s="24" t="s">
        <v>1010</v>
      </c>
      <c r="H5380" s="25">
        <f t="shared" si="83"/>
        <v>0.1124</v>
      </c>
    </row>
    <row r="5381" spans="6:8" x14ac:dyDescent="0.25">
      <c r="F5381" s="23" t="s">
        <v>6384</v>
      </c>
      <c r="G5381" s="24" t="s">
        <v>1010</v>
      </c>
      <c r="H5381" s="25">
        <f t="shared" ref="H5381:H5444" si="84">VLOOKUP(G5381,$A$4:$B$28,2,FALSE)</f>
        <v>0.1124</v>
      </c>
    </row>
    <row r="5382" spans="6:8" x14ac:dyDescent="0.25">
      <c r="F5382" s="23" t="s">
        <v>6385</v>
      </c>
      <c r="G5382" s="24" t="s">
        <v>1010</v>
      </c>
      <c r="H5382" s="25">
        <f t="shared" si="84"/>
        <v>0.1124</v>
      </c>
    </row>
    <row r="5383" spans="6:8" x14ac:dyDescent="0.25">
      <c r="F5383" s="23" t="s">
        <v>6386</v>
      </c>
      <c r="G5383" s="24" t="s">
        <v>1010</v>
      </c>
      <c r="H5383" s="25">
        <f t="shared" si="84"/>
        <v>0.1124</v>
      </c>
    </row>
    <row r="5384" spans="6:8" x14ac:dyDescent="0.25">
      <c r="F5384" s="23" t="s">
        <v>6387</v>
      </c>
      <c r="G5384" s="24" t="s">
        <v>1010</v>
      </c>
      <c r="H5384" s="25">
        <f t="shared" si="84"/>
        <v>0.1124</v>
      </c>
    </row>
    <row r="5385" spans="6:8" x14ac:dyDescent="0.25">
      <c r="F5385" s="23" t="s">
        <v>6388</v>
      </c>
      <c r="G5385" s="24" t="s">
        <v>1081</v>
      </c>
      <c r="H5385" s="25">
        <f t="shared" si="84"/>
        <v>9.2299999999999993E-2</v>
      </c>
    </row>
    <row r="5386" spans="6:8" x14ac:dyDescent="0.25">
      <c r="F5386" s="23" t="s">
        <v>6389</v>
      </c>
      <c r="G5386" s="24" t="s">
        <v>1010</v>
      </c>
      <c r="H5386" s="25">
        <f t="shared" si="84"/>
        <v>0.1124</v>
      </c>
    </row>
    <row r="5387" spans="6:8" x14ac:dyDescent="0.25">
      <c r="F5387" s="23" t="s">
        <v>6390</v>
      </c>
      <c r="G5387" s="24" t="s">
        <v>1135</v>
      </c>
      <c r="H5387" s="25">
        <f t="shared" si="84"/>
        <v>0.13120000000000001</v>
      </c>
    </row>
    <row r="5388" spans="6:8" x14ac:dyDescent="0.25">
      <c r="F5388" s="23" t="s">
        <v>6391</v>
      </c>
      <c r="G5388" s="24" t="s">
        <v>1135</v>
      </c>
      <c r="H5388" s="25">
        <f t="shared" si="84"/>
        <v>0.13120000000000001</v>
      </c>
    </row>
    <row r="5389" spans="6:8" x14ac:dyDescent="0.25">
      <c r="F5389" s="23" t="s">
        <v>6392</v>
      </c>
      <c r="G5389" s="24" t="s">
        <v>1135</v>
      </c>
      <c r="H5389" s="25">
        <f t="shared" si="84"/>
        <v>0.13120000000000001</v>
      </c>
    </row>
    <row r="5390" spans="6:8" x14ac:dyDescent="0.25">
      <c r="F5390" s="23" t="s">
        <v>6393</v>
      </c>
      <c r="G5390" s="24" t="s">
        <v>1135</v>
      </c>
      <c r="H5390" s="25">
        <f t="shared" si="84"/>
        <v>0.13120000000000001</v>
      </c>
    </row>
    <row r="5391" spans="6:8" x14ac:dyDescent="0.25">
      <c r="F5391" s="23" t="s">
        <v>6394</v>
      </c>
      <c r="G5391" s="24" t="s">
        <v>1135</v>
      </c>
      <c r="H5391" s="25">
        <f t="shared" si="84"/>
        <v>0.13120000000000001</v>
      </c>
    </row>
    <row r="5392" spans="6:8" x14ac:dyDescent="0.25">
      <c r="F5392" s="23" t="s">
        <v>6395</v>
      </c>
      <c r="G5392" s="24" t="s">
        <v>1135</v>
      </c>
      <c r="H5392" s="25">
        <f t="shared" si="84"/>
        <v>0.13120000000000001</v>
      </c>
    </row>
    <row r="5393" spans="6:8" x14ac:dyDescent="0.25">
      <c r="F5393" s="23" t="s">
        <v>6396</v>
      </c>
      <c r="G5393" s="24" t="s">
        <v>1014</v>
      </c>
      <c r="H5393" s="25">
        <f t="shared" si="84"/>
        <v>0</v>
      </c>
    </row>
    <row r="5394" spans="6:8" x14ac:dyDescent="0.25">
      <c r="F5394" s="23" t="s">
        <v>6397</v>
      </c>
      <c r="G5394" s="24" t="s">
        <v>1014</v>
      </c>
      <c r="H5394" s="25">
        <f t="shared" si="84"/>
        <v>0</v>
      </c>
    </row>
    <row r="5395" spans="6:8" x14ac:dyDescent="0.25">
      <c r="F5395" s="23" t="s">
        <v>6398</v>
      </c>
      <c r="G5395" s="24" t="s">
        <v>1014</v>
      </c>
      <c r="H5395" s="25">
        <f t="shared" si="84"/>
        <v>0</v>
      </c>
    </row>
    <row r="5396" spans="6:8" x14ac:dyDescent="0.25">
      <c r="F5396" s="23" t="s">
        <v>6399</v>
      </c>
      <c r="G5396" s="24" t="s">
        <v>1014</v>
      </c>
      <c r="H5396" s="25">
        <f t="shared" si="84"/>
        <v>0</v>
      </c>
    </row>
    <row r="5397" spans="6:8" x14ac:dyDescent="0.25">
      <c r="F5397" s="23" t="s">
        <v>6400</v>
      </c>
      <c r="G5397" s="24" t="s">
        <v>1014</v>
      </c>
      <c r="H5397" s="25">
        <f t="shared" si="84"/>
        <v>0</v>
      </c>
    </row>
    <row r="5398" spans="6:8" x14ac:dyDescent="0.25">
      <c r="F5398" s="23" t="s">
        <v>6401</v>
      </c>
      <c r="G5398" s="24" t="s">
        <v>1014</v>
      </c>
      <c r="H5398" s="25">
        <f t="shared" si="84"/>
        <v>0</v>
      </c>
    </row>
    <row r="5399" spans="6:8" x14ac:dyDescent="0.25">
      <c r="F5399" s="23" t="s">
        <v>6402</v>
      </c>
      <c r="G5399" s="24" t="s">
        <v>1014</v>
      </c>
      <c r="H5399" s="25">
        <f t="shared" si="84"/>
        <v>0</v>
      </c>
    </row>
    <row r="5400" spans="6:8" x14ac:dyDescent="0.25">
      <c r="F5400" s="23" t="s">
        <v>6403</v>
      </c>
      <c r="G5400" s="24" t="s">
        <v>1014</v>
      </c>
      <c r="H5400" s="25">
        <f t="shared" si="84"/>
        <v>0</v>
      </c>
    </row>
    <row r="5401" spans="6:8" x14ac:dyDescent="0.25">
      <c r="F5401" s="23" t="s">
        <v>6404</v>
      </c>
      <c r="G5401" s="24" t="s">
        <v>1135</v>
      </c>
      <c r="H5401" s="25">
        <f t="shared" si="84"/>
        <v>0.13120000000000001</v>
      </c>
    </row>
    <row r="5402" spans="6:8" x14ac:dyDescent="0.25">
      <c r="F5402" s="23" t="s">
        <v>6405</v>
      </c>
      <c r="G5402" s="24" t="s">
        <v>1010</v>
      </c>
      <c r="H5402" s="25">
        <f t="shared" si="84"/>
        <v>0.1124</v>
      </c>
    </row>
    <row r="5403" spans="6:8" x14ac:dyDescent="0.25">
      <c r="F5403" s="23" t="s">
        <v>6406</v>
      </c>
      <c r="G5403" s="24" t="s">
        <v>1135</v>
      </c>
      <c r="H5403" s="25">
        <f t="shared" si="84"/>
        <v>0.13120000000000001</v>
      </c>
    </row>
    <row r="5404" spans="6:8" x14ac:dyDescent="0.25">
      <c r="F5404" s="23" t="s">
        <v>6407</v>
      </c>
      <c r="G5404" s="24" t="s">
        <v>1135</v>
      </c>
      <c r="H5404" s="25">
        <f t="shared" si="84"/>
        <v>0.13120000000000001</v>
      </c>
    </row>
    <row r="5405" spans="6:8" x14ac:dyDescent="0.25">
      <c r="F5405" s="23" t="s">
        <v>6408</v>
      </c>
      <c r="G5405" s="24" t="s">
        <v>1135</v>
      </c>
      <c r="H5405" s="25">
        <f t="shared" si="84"/>
        <v>0.13120000000000001</v>
      </c>
    </row>
    <row r="5406" spans="6:8" x14ac:dyDescent="0.25">
      <c r="F5406" s="23" t="s">
        <v>6409</v>
      </c>
      <c r="G5406" s="24" t="s">
        <v>1135</v>
      </c>
      <c r="H5406" s="25">
        <f t="shared" si="84"/>
        <v>0.13120000000000001</v>
      </c>
    </row>
    <row r="5407" spans="6:8" x14ac:dyDescent="0.25">
      <c r="F5407" s="23" t="s">
        <v>6410</v>
      </c>
      <c r="G5407" s="24" t="s">
        <v>1135</v>
      </c>
      <c r="H5407" s="25">
        <f t="shared" si="84"/>
        <v>0.13120000000000001</v>
      </c>
    </row>
    <row r="5408" spans="6:8" x14ac:dyDescent="0.25">
      <c r="F5408" s="23" t="s">
        <v>6411</v>
      </c>
      <c r="G5408" s="24" t="s">
        <v>1087</v>
      </c>
      <c r="H5408" s="25">
        <f t="shared" si="84"/>
        <v>0.10765</v>
      </c>
    </row>
    <row r="5409" spans="6:8" x14ac:dyDescent="0.25">
      <c r="F5409" s="23" t="s">
        <v>6412</v>
      </c>
      <c r="G5409" s="24" t="s">
        <v>1087</v>
      </c>
      <c r="H5409" s="25">
        <f t="shared" si="84"/>
        <v>0.10765</v>
      </c>
    </row>
    <row r="5410" spans="6:8" x14ac:dyDescent="0.25">
      <c r="F5410" s="23" t="s">
        <v>6413</v>
      </c>
      <c r="G5410" s="24" t="s">
        <v>1087</v>
      </c>
      <c r="H5410" s="25">
        <f t="shared" si="84"/>
        <v>0.10765</v>
      </c>
    </row>
    <row r="5411" spans="6:8" x14ac:dyDescent="0.25">
      <c r="F5411" s="23" t="s">
        <v>6414</v>
      </c>
      <c r="G5411" s="24" t="s">
        <v>1087</v>
      </c>
      <c r="H5411" s="25">
        <f t="shared" si="84"/>
        <v>0.10765</v>
      </c>
    </row>
    <row r="5412" spans="6:8" x14ac:dyDescent="0.25">
      <c r="F5412" s="23" t="s">
        <v>6415</v>
      </c>
      <c r="G5412" s="24" t="s">
        <v>1087</v>
      </c>
      <c r="H5412" s="25">
        <f t="shared" si="84"/>
        <v>0.10765</v>
      </c>
    </row>
    <row r="5413" spans="6:8" x14ac:dyDescent="0.25">
      <c r="F5413" s="23" t="s">
        <v>6416</v>
      </c>
      <c r="G5413" s="24" t="s">
        <v>1087</v>
      </c>
      <c r="H5413" s="25">
        <f t="shared" si="84"/>
        <v>0.10765</v>
      </c>
    </row>
    <row r="5414" spans="6:8" x14ac:dyDescent="0.25">
      <c r="F5414" s="23" t="s">
        <v>6417</v>
      </c>
      <c r="G5414" s="24" t="s">
        <v>1087</v>
      </c>
      <c r="H5414" s="25">
        <f t="shared" si="84"/>
        <v>0.10765</v>
      </c>
    </row>
    <row r="5415" spans="6:8" x14ac:dyDescent="0.25">
      <c r="F5415" s="23" t="s">
        <v>6418</v>
      </c>
      <c r="G5415" s="24" t="s">
        <v>1010</v>
      </c>
      <c r="H5415" s="25">
        <f t="shared" si="84"/>
        <v>0.1124</v>
      </c>
    </row>
    <row r="5416" spans="6:8" x14ac:dyDescent="0.25">
      <c r="F5416" s="23" t="s">
        <v>6419</v>
      </c>
      <c r="G5416" s="24" t="s">
        <v>1087</v>
      </c>
      <c r="H5416" s="25">
        <f t="shared" si="84"/>
        <v>0.10765</v>
      </c>
    </row>
    <row r="5417" spans="6:8" x14ac:dyDescent="0.25">
      <c r="F5417" s="23" t="s">
        <v>6420</v>
      </c>
      <c r="G5417" s="24" t="s">
        <v>1087</v>
      </c>
      <c r="H5417" s="25">
        <f t="shared" si="84"/>
        <v>0.10765</v>
      </c>
    </row>
    <row r="5418" spans="6:8" x14ac:dyDescent="0.25">
      <c r="F5418" s="23" t="s">
        <v>6421</v>
      </c>
      <c r="G5418" s="24" t="s">
        <v>1087</v>
      </c>
      <c r="H5418" s="25">
        <f t="shared" si="84"/>
        <v>0.10765</v>
      </c>
    </row>
    <row r="5419" spans="6:8" x14ac:dyDescent="0.25">
      <c r="F5419" s="23" t="s">
        <v>6422</v>
      </c>
      <c r="G5419" s="24" t="s">
        <v>1087</v>
      </c>
      <c r="H5419" s="25">
        <f t="shared" si="84"/>
        <v>0.10765</v>
      </c>
    </row>
    <row r="5420" spans="6:8" x14ac:dyDescent="0.25">
      <c r="F5420" s="23" t="s">
        <v>6423</v>
      </c>
      <c r="G5420" s="24" t="s">
        <v>1087</v>
      </c>
      <c r="H5420" s="25">
        <f t="shared" si="84"/>
        <v>0.10765</v>
      </c>
    </row>
    <row r="5421" spans="6:8" x14ac:dyDescent="0.25">
      <c r="F5421" s="23" t="s">
        <v>6424</v>
      </c>
      <c r="G5421" s="24" t="s">
        <v>1087</v>
      </c>
      <c r="H5421" s="25">
        <f t="shared" si="84"/>
        <v>0.10765</v>
      </c>
    </row>
    <row r="5422" spans="6:8" x14ac:dyDescent="0.25">
      <c r="F5422" s="23" t="s">
        <v>6425</v>
      </c>
      <c r="G5422" s="24" t="s">
        <v>988</v>
      </c>
      <c r="H5422" s="25">
        <f t="shared" si="84"/>
        <v>0.1128</v>
      </c>
    </row>
    <row r="5423" spans="6:8" x14ac:dyDescent="0.25">
      <c r="F5423" s="23" t="s">
        <v>6426</v>
      </c>
      <c r="G5423" s="24" t="s">
        <v>1611</v>
      </c>
      <c r="H5423" s="25">
        <f t="shared" si="84"/>
        <v>0</v>
      </c>
    </row>
    <row r="5424" spans="6:8" x14ac:dyDescent="0.25">
      <c r="F5424" s="23" t="s">
        <v>6427</v>
      </c>
      <c r="G5424" s="24" t="s">
        <v>1135</v>
      </c>
      <c r="H5424" s="25">
        <f t="shared" si="84"/>
        <v>0.13120000000000001</v>
      </c>
    </row>
    <row r="5425" spans="6:8" x14ac:dyDescent="0.25">
      <c r="F5425" s="23" t="s">
        <v>6428</v>
      </c>
      <c r="G5425" s="24" t="s">
        <v>1087</v>
      </c>
      <c r="H5425" s="25">
        <f t="shared" si="84"/>
        <v>0.10765</v>
      </c>
    </row>
    <row r="5426" spans="6:8" x14ac:dyDescent="0.25">
      <c r="F5426" s="23" t="s">
        <v>6429</v>
      </c>
      <c r="G5426" s="24" t="s">
        <v>6430</v>
      </c>
      <c r="H5426" s="25">
        <f t="shared" si="84"/>
        <v>0.1043</v>
      </c>
    </row>
    <row r="5427" spans="6:8" x14ac:dyDescent="0.25">
      <c r="F5427" s="23" t="s">
        <v>6431</v>
      </c>
      <c r="G5427" s="24" t="s">
        <v>1087</v>
      </c>
      <c r="H5427" s="25">
        <f t="shared" si="84"/>
        <v>0.10765</v>
      </c>
    </row>
    <row r="5428" spans="6:8" x14ac:dyDescent="0.25">
      <c r="F5428" s="23" t="s">
        <v>6432</v>
      </c>
      <c r="G5428" s="24" t="s">
        <v>6430</v>
      </c>
      <c r="H5428" s="25">
        <f t="shared" si="84"/>
        <v>0.1043</v>
      </c>
    </row>
    <row r="5429" spans="6:8" x14ac:dyDescent="0.25">
      <c r="F5429" s="23" t="s">
        <v>6433</v>
      </c>
      <c r="G5429" s="24" t="s">
        <v>6430</v>
      </c>
      <c r="H5429" s="25">
        <f t="shared" si="84"/>
        <v>0.1043</v>
      </c>
    </row>
    <row r="5430" spans="6:8" x14ac:dyDescent="0.25">
      <c r="F5430" s="23" t="s">
        <v>6434</v>
      </c>
      <c r="G5430" s="24" t="s">
        <v>6430</v>
      </c>
      <c r="H5430" s="25">
        <f t="shared" si="84"/>
        <v>0.1043</v>
      </c>
    </row>
    <row r="5431" spans="6:8" x14ac:dyDescent="0.25">
      <c r="F5431" s="23" t="s">
        <v>6435</v>
      </c>
      <c r="G5431" s="24" t="s">
        <v>1087</v>
      </c>
      <c r="H5431" s="25">
        <f t="shared" si="84"/>
        <v>0.10765</v>
      </c>
    </row>
    <row r="5432" spans="6:8" x14ac:dyDescent="0.25">
      <c r="F5432" s="23" t="s">
        <v>6436</v>
      </c>
      <c r="G5432" s="24" t="s">
        <v>6430</v>
      </c>
      <c r="H5432" s="25">
        <f t="shared" si="84"/>
        <v>0.1043</v>
      </c>
    </row>
    <row r="5433" spans="6:8" x14ac:dyDescent="0.25">
      <c r="F5433" s="23" t="s">
        <v>6437</v>
      </c>
      <c r="G5433" s="24" t="s">
        <v>6430</v>
      </c>
      <c r="H5433" s="25">
        <f t="shared" si="84"/>
        <v>0.1043</v>
      </c>
    </row>
    <row r="5434" spans="6:8" x14ac:dyDescent="0.25">
      <c r="F5434" s="23" t="s">
        <v>6438</v>
      </c>
      <c r="G5434" s="24" t="s">
        <v>6430</v>
      </c>
      <c r="H5434" s="25">
        <f t="shared" si="84"/>
        <v>0.1043</v>
      </c>
    </row>
    <row r="5435" spans="6:8" x14ac:dyDescent="0.25">
      <c r="F5435" s="23" t="s">
        <v>6439</v>
      </c>
      <c r="G5435" s="24" t="s">
        <v>6430</v>
      </c>
      <c r="H5435" s="25">
        <f t="shared" si="84"/>
        <v>0.1043</v>
      </c>
    </row>
    <row r="5436" spans="6:8" x14ac:dyDescent="0.25">
      <c r="F5436" s="23" t="s">
        <v>6440</v>
      </c>
      <c r="G5436" s="24" t="s">
        <v>1087</v>
      </c>
      <c r="H5436" s="25">
        <f t="shared" si="84"/>
        <v>0.10765</v>
      </c>
    </row>
    <row r="5437" spans="6:8" x14ac:dyDescent="0.25">
      <c r="F5437" s="23" t="s">
        <v>6441</v>
      </c>
      <c r="G5437" s="24" t="s">
        <v>6430</v>
      </c>
      <c r="H5437" s="25">
        <f t="shared" si="84"/>
        <v>0.1043</v>
      </c>
    </row>
    <row r="5438" spans="6:8" x14ac:dyDescent="0.25">
      <c r="F5438" s="23" t="s">
        <v>6442</v>
      </c>
      <c r="G5438" s="24" t="s">
        <v>6430</v>
      </c>
      <c r="H5438" s="25">
        <f t="shared" si="84"/>
        <v>0.1043</v>
      </c>
    </row>
    <row r="5439" spans="6:8" x14ac:dyDescent="0.25">
      <c r="F5439" s="23" t="s">
        <v>6443</v>
      </c>
      <c r="G5439" s="24" t="s">
        <v>1087</v>
      </c>
      <c r="H5439" s="25">
        <f t="shared" si="84"/>
        <v>0.10765</v>
      </c>
    </row>
    <row r="5440" spans="6:8" x14ac:dyDescent="0.25">
      <c r="F5440" s="23" t="s">
        <v>6444</v>
      </c>
      <c r="G5440" s="24" t="s">
        <v>1087</v>
      </c>
      <c r="H5440" s="25">
        <f t="shared" si="84"/>
        <v>0.10765</v>
      </c>
    </row>
    <row r="5441" spans="6:8" x14ac:dyDescent="0.25">
      <c r="F5441" s="23" t="s">
        <v>6445</v>
      </c>
      <c r="G5441" s="24" t="s">
        <v>1087</v>
      </c>
      <c r="H5441" s="25">
        <f t="shared" si="84"/>
        <v>0.10765</v>
      </c>
    </row>
    <row r="5442" spans="6:8" x14ac:dyDescent="0.25">
      <c r="F5442" s="23" t="s">
        <v>6446</v>
      </c>
      <c r="G5442" s="24" t="s">
        <v>1087</v>
      </c>
      <c r="H5442" s="25">
        <f t="shared" si="84"/>
        <v>0.10765</v>
      </c>
    </row>
    <row r="5443" spans="6:8" x14ac:dyDescent="0.25">
      <c r="F5443" s="23" t="s">
        <v>6447</v>
      </c>
      <c r="G5443" s="24" t="s">
        <v>1087</v>
      </c>
      <c r="H5443" s="25">
        <f t="shared" si="84"/>
        <v>0.10765</v>
      </c>
    </row>
    <row r="5444" spans="6:8" x14ac:dyDescent="0.25">
      <c r="F5444" s="23" t="s">
        <v>6448</v>
      </c>
      <c r="G5444" s="24" t="s">
        <v>1087</v>
      </c>
      <c r="H5444" s="25">
        <f t="shared" si="84"/>
        <v>0.10765</v>
      </c>
    </row>
    <row r="5445" spans="6:8" x14ac:dyDescent="0.25">
      <c r="F5445" s="23" t="s">
        <v>6449</v>
      </c>
      <c r="G5445" s="24" t="s">
        <v>1087</v>
      </c>
      <c r="H5445" s="25">
        <f t="shared" ref="H5445:H5508" si="85">VLOOKUP(G5445,$A$4:$B$28,2,FALSE)</f>
        <v>0.10765</v>
      </c>
    </row>
    <row r="5446" spans="6:8" x14ac:dyDescent="0.25">
      <c r="F5446" s="23" t="s">
        <v>6450</v>
      </c>
      <c r="G5446" s="24" t="s">
        <v>1370</v>
      </c>
      <c r="H5446" s="25">
        <f t="shared" si="85"/>
        <v>0.1124</v>
      </c>
    </row>
    <row r="5447" spans="6:8" x14ac:dyDescent="0.25">
      <c r="F5447" s="23" t="s">
        <v>6451</v>
      </c>
      <c r="G5447" s="24" t="s">
        <v>988</v>
      </c>
      <c r="H5447" s="25">
        <f t="shared" si="85"/>
        <v>0.1128</v>
      </c>
    </row>
    <row r="5448" spans="6:8" x14ac:dyDescent="0.25">
      <c r="F5448" s="23" t="s">
        <v>6452</v>
      </c>
      <c r="G5448" s="24" t="s">
        <v>1225</v>
      </c>
      <c r="H5448" s="25">
        <f t="shared" si="85"/>
        <v>0.1032</v>
      </c>
    </row>
    <row r="5449" spans="6:8" x14ac:dyDescent="0.25">
      <c r="F5449" s="23" t="s">
        <v>6453</v>
      </c>
      <c r="G5449" s="24" t="s">
        <v>982</v>
      </c>
      <c r="H5449" s="25">
        <f t="shared" si="85"/>
        <v>8.4099999999999994E-2</v>
      </c>
    </row>
    <row r="5450" spans="6:8" x14ac:dyDescent="0.25">
      <c r="F5450" s="23" t="s">
        <v>6454</v>
      </c>
      <c r="G5450" s="24" t="s">
        <v>982</v>
      </c>
      <c r="H5450" s="25">
        <f t="shared" si="85"/>
        <v>8.4099999999999994E-2</v>
      </c>
    </row>
    <row r="5451" spans="6:8" x14ac:dyDescent="0.25">
      <c r="F5451" s="23" t="s">
        <v>6455</v>
      </c>
      <c r="G5451" s="24" t="s">
        <v>1012</v>
      </c>
      <c r="H5451" s="25">
        <f t="shared" si="85"/>
        <v>0.1119</v>
      </c>
    </row>
    <row r="5452" spans="6:8" x14ac:dyDescent="0.25">
      <c r="F5452" s="23" t="s">
        <v>6456</v>
      </c>
      <c r="G5452" s="24" t="s">
        <v>1014</v>
      </c>
      <c r="H5452" s="25">
        <f t="shared" si="85"/>
        <v>0</v>
      </c>
    </row>
    <row r="5453" spans="6:8" x14ac:dyDescent="0.25">
      <c r="F5453" s="23" t="s">
        <v>6457</v>
      </c>
      <c r="G5453" s="24" t="s">
        <v>1012</v>
      </c>
      <c r="H5453" s="25">
        <f t="shared" si="85"/>
        <v>0.1119</v>
      </c>
    </row>
    <row r="5454" spans="6:8" x14ac:dyDescent="0.25">
      <c r="F5454" s="23" t="s">
        <v>6458</v>
      </c>
      <c r="G5454" s="24" t="s">
        <v>1010</v>
      </c>
      <c r="H5454" s="25">
        <f t="shared" si="85"/>
        <v>0.1124</v>
      </c>
    </row>
    <row r="5455" spans="6:8" x14ac:dyDescent="0.25">
      <c r="F5455" s="23" t="s">
        <v>6459</v>
      </c>
      <c r="G5455" s="24" t="s">
        <v>1010</v>
      </c>
      <c r="H5455" s="25">
        <f t="shared" si="85"/>
        <v>0.1124</v>
      </c>
    </row>
    <row r="5456" spans="6:8" x14ac:dyDescent="0.25">
      <c r="F5456" s="23" t="s">
        <v>6460</v>
      </c>
      <c r="G5456" s="24" t="s">
        <v>1087</v>
      </c>
      <c r="H5456" s="25">
        <f t="shared" si="85"/>
        <v>0.10765</v>
      </c>
    </row>
    <row r="5457" spans="6:8" x14ac:dyDescent="0.25">
      <c r="F5457" s="23" t="s">
        <v>6461</v>
      </c>
      <c r="G5457" s="24" t="s">
        <v>1010</v>
      </c>
      <c r="H5457" s="25">
        <f t="shared" si="85"/>
        <v>0.1124</v>
      </c>
    </row>
    <row r="5458" spans="6:8" x14ac:dyDescent="0.25">
      <c r="F5458" s="23" t="s">
        <v>6462</v>
      </c>
      <c r="G5458" s="24" t="s">
        <v>1010</v>
      </c>
      <c r="H5458" s="25">
        <f t="shared" si="85"/>
        <v>0.1124</v>
      </c>
    </row>
    <row r="5459" spans="6:8" x14ac:dyDescent="0.25">
      <c r="F5459" s="23" t="s">
        <v>6463</v>
      </c>
      <c r="G5459" s="24" t="s">
        <v>1010</v>
      </c>
      <c r="H5459" s="25">
        <f t="shared" si="85"/>
        <v>0.1124</v>
      </c>
    </row>
    <row r="5460" spans="6:8" x14ac:dyDescent="0.25">
      <c r="F5460" s="23" t="s">
        <v>6464</v>
      </c>
      <c r="G5460" s="24" t="s">
        <v>1010</v>
      </c>
      <c r="H5460" s="25">
        <f t="shared" si="85"/>
        <v>0.1124</v>
      </c>
    </row>
    <row r="5461" spans="6:8" x14ac:dyDescent="0.25">
      <c r="F5461" s="23" t="s">
        <v>6465</v>
      </c>
      <c r="G5461" s="24" t="s">
        <v>1010</v>
      </c>
      <c r="H5461" s="25">
        <f t="shared" si="85"/>
        <v>0.1124</v>
      </c>
    </row>
    <row r="5462" spans="6:8" x14ac:dyDescent="0.25">
      <c r="F5462" s="23" t="s">
        <v>6466</v>
      </c>
      <c r="G5462" s="24" t="s">
        <v>1010</v>
      </c>
      <c r="H5462" s="25">
        <f t="shared" si="85"/>
        <v>0.1124</v>
      </c>
    </row>
    <row r="5463" spans="6:8" x14ac:dyDescent="0.25">
      <c r="F5463" s="23" t="s">
        <v>6467</v>
      </c>
      <c r="G5463" s="24" t="s">
        <v>1087</v>
      </c>
      <c r="H5463" s="25">
        <f t="shared" si="85"/>
        <v>0.10765</v>
      </c>
    </row>
    <row r="5464" spans="6:8" x14ac:dyDescent="0.25">
      <c r="F5464" s="23" t="s">
        <v>6468</v>
      </c>
      <c r="G5464" s="24" t="s">
        <v>1087</v>
      </c>
      <c r="H5464" s="25">
        <f t="shared" si="85"/>
        <v>0.10765</v>
      </c>
    </row>
    <row r="5465" spans="6:8" x14ac:dyDescent="0.25">
      <c r="F5465" s="23" t="s">
        <v>6469</v>
      </c>
      <c r="G5465" s="24" t="s">
        <v>1370</v>
      </c>
      <c r="H5465" s="25">
        <f t="shared" si="85"/>
        <v>0.1124</v>
      </c>
    </row>
    <row r="5466" spans="6:8" x14ac:dyDescent="0.25">
      <c r="F5466" s="23" t="s">
        <v>6470</v>
      </c>
      <c r="G5466" s="24" t="s">
        <v>6430</v>
      </c>
      <c r="H5466" s="25">
        <f t="shared" si="85"/>
        <v>0.1043</v>
      </c>
    </row>
    <row r="5467" spans="6:8" x14ac:dyDescent="0.25">
      <c r="F5467" s="23" t="s">
        <v>6471</v>
      </c>
      <c r="G5467" s="24" t="s">
        <v>6430</v>
      </c>
      <c r="H5467" s="25">
        <f t="shared" si="85"/>
        <v>0.1043</v>
      </c>
    </row>
    <row r="5468" spans="6:8" x14ac:dyDescent="0.25">
      <c r="F5468" s="23" t="s">
        <v>6472</v>
      </c>
      <c r="G5468" s="24" t="s">
        <v>988</v>
      </c>
      <c r="H5468" s="25">
        <f t="shared" si="85"/>
        <v>0.1128</v>
      </c>
    </row>
    <row r="5469" spans="6:8" x14ac:dyDescent="0.25">
      <c r="F5469" s="23" t="s">
        <v>6473</v>
      </c>
      <c r="G5469" s="24" t="s">
        <v>1012</v>
      </c>
      <c r="H5469" s="25">
        <f t="shared" si="85"/>
        <v>0.1119</v>
      </c>
    </row>
    <row r="5470" spans="6:8" x14ac:dyDescent="0.25">
      <c r="F5470" s="23" t="s">
        <v>6474</v>
      </c>
      <c r="G5470" s="24" t="s">
        <v>976</v>
      </c>
      <c r="H5470" s="25">
        <f t="shared" si="85"/>
        <v>8.4599999999999995E-2</v>
      </c>
    </row>
    <row r="5471" spans="6:8" x14ac:dyDescent="0.25">
      <c r="F5471" s="23" t="s">
        <v>6475</v>
      </c>
      <c r="G5471" s="24" t="s">
        <v>976</v>
      </c>
      <c r="H5471" s="25">
        <f t="shared" si="85"/>
        <v>8.4599999999999995E-2</v>
      </c>
    </row>
    <row r="5472" spans="6:8" x14ac:dyDescent="0.25">
      <c r="F5472" s="23" t="s">
        <v>6476</v>
      </c>
      <c r="G5472" s="24" t="s">
        <v>976</v>
      </c>
      <c r="H5472" s="25">
        <f t="shared" si="85"/>
        <v>8.4599999999999995E-2</v>
      </c>
    </row>
    <row r="5473" spans="6:8" x14ac:dyDescent="0.25">
      <c r="F5473" s="23" t="s">
        <v>6477</v>
      </c>
      <c r="G5473" s="24" t="s">
        <v>1366</v>
      </c>
      <c r="H5473" s="25">
        <f t="shared" si="85"/>
        <v>1</v>
      </c>
    </row>
    <row r="5474" spans="6:8" x14ac:dyDescent="0.25">
      <c r="F5474" s="23" t="s">
        <v>6478</v>
      </c>
      <c r="G5474" s="24" t="s">
        <v>1257</v>
      </c>
      <c r="H5474" s="25">
        <f t="shared" si="85"/>
        <v>0.1119</v>
      </c>
    </row>
    <row r="5475" spans="6:8" x14ac:dyDescent="0.25">
      <c r="F5475" s="23" t="s">
        <v>6479</v>
      </c>
      <c r="G5475" s="24" t="s">
        <v>1611</v>
      </c>
      <c r="H5475" s="25">
        <f t="shared" si="85"/>
        <v>0</v>
      </c>
    </row>
    <row r="5476" spans="6:8" x14ac:dyDescent="0.25">
      <c r="F5476" s="23" t="s">
        <v>6480</v>
      </c>
      <c r="G5476" s="24" t="s">
        <v>1257</v>
      </c>
      <c r="H5476" s="25">
        <f t="shared" si="85"/>
        <v>0.1119</v>
      </c>
    </row>
    <row r="5477" spans="6:8" x14ac:dyDescent="0.25">
      <c r="F5477" s="23" t="s">
        <v>6481</v>
      </c>
      <c r="G5477" s="24" t="s">
        <v>5082</v>
      </c>
      <c r="H5477" s="25">
        <f t="shared" si="85"/>
        <v>6.5216999999999997E-2</v>
      </c>
    </row>
    <row r="5478" spans="6:8" x14ac:dyDescent="0.25">
      <c r="F5478" s="23" t="s">
        <v>6482</v>
      </c>
      <c r="G5478" s="24" t="s">
        <v>5082</v>
      </c>
      <c r="H5478" s="25">
        <f t="shared" si="85"/>
        <v>6.5216999999999997E-2</v>
      </c>
    </row>
    <row r="5479" spans="6:8" x14ac:dyDescent="0.25">
      <c r="F5479" s="23" t="s">
        <v>6483</v>
      </c>
      <c r="G5479" s="24" t="s">
        <v>1010</v>
      </c>
      <c r="H5479" s="25">
        <f t="shared" si="85"/>
        <v>0.1124</v>
      </c>
    </row>
    <row r="5480" spans="6:8" x14ac:dyDescent="0.25">
      <c r="F5480" s="23" t="s">
        <v>6484</v>
      </c>
      <c r="G5480" s="24" t="s">
        <v>5082</v>
      </c>
      <c r="H5480" s="25">
        <f t="shared" si="85"/>
        <v>6.5216999999999997E-2</v>
      </c>
    </row>
    <row r="5481" spans="6:8" x14ac:dyDescent="0.25">
      <c r="F5481" s="23" t="s">
        <v>6485</v>
      </c>
      <c r="G5481" s="24" t="s">
        <v>2724</v>
      </c>
      <c r="H5481" s="25">
        <f t="shared" si="85"/>
        <v>1</v>
      </c>
    </row>
    <row r="5482" spans="6:8" x14ac:dyDescent="0.25">
      <c r="F5482" s="23" t="s">
        <v>6486</v>
      </c>
      <c r="G5482" s="24" t="s">
        <v>1611</v>
      </c>
      <c r="H5482" s="25">
        <f t="shared" si="85"/>
        <v>0</v>
      </c>
    </row>
    <row r="5483" spans="6:8" x14ac:dyDescent="0.25">
      <c r="F5483" s="23" t="s">
        <v>6487</v>
      </c>
      <c r="G5483" s="24" t="s">
        <v>1370</v>
      </c>
      <c r="H5483" s="25">
        <f t="shared" si="85"/>
        <v>0.1124</v>
      </c>
    </row>
    <row r="5484" spans="6:8" x14ac:dyDescent="0.25">
      <c r="F5484" s="23" t="s">
        <v>6488</v>
      </c>
      <c r="G5484" s="24" t="s">
        <v>1257</v>
      </c>
      <c r="H5484" s="25">
        <f t="shared" si="85"/>
        <v>0.1119</v>
      </c>
    </row>
    <row r="5485" spans="6:8" x14ac:dyDescent="0.25">
      <c r="F5485" s="23" t="s">
        <v>6489</v>
      </c>
      <c r="G5485" s="24" t="s">
        <v>1257</v>
      </c>
      <c r="H5485" s="25">
        <f t="shared" si="85"/>
        <v>0.1119</v>
      </c>
    </row>
    <row r="5486" spans="6:8" x14ac:dyDescent="0.25">
      <c r="F5486" s="23" t="s">
        <v>6490</v>
      </c>
      <c r="G5486" s="24" t="s">
        <v>1257</v>
      </c>
      <c r="H5486" s="25">
        <f t="shared" si="85"/>
        <v>0.1119</v>
      </c>
    </row>
    <row r="5487" spans="6:8" x14ac:dyDescent="0.25">
      <c r="F5487" s="23" t="s">
        <v>6491</v>
      </c>
      <c r="G5487" s="24" t="s">
        <v>1257</v>
      </c>
      <c r="H5487" s="25">
        <f t="shared" si="85"/>
        <v>0.1119</v>
      </c>
    </row>
    <row r="5488" spans="6:8" x14ac:dyDescent="0.25">
      <c r="F5488" s="23" t="s">
        <v>6492</v>
      </c>
      <c r="G5488" s="24" t="s">
        <v>6056</v>
      </c>
      <c r="H5488" s="25">
        <f t="shared" si="85"/>
        <v>0.30000000000000004</v>
      </c>
    </row>
    <row r="5489" spans="5:8" x14ac:dyDescent="0.25">
      <c r="F5489" s="23" t="s">
        <v>6493</v>
      </c>
      <c r="G5489" s="24" t="s">
        <v>1039</v>
      </c>
      <c r="H5489" s="25">
        <f t="shared" si="85"/>
        <v>0.1053</v>
      </c>
    </row>
    <row r="5490" spans="5:8" x14ac:dyDescent="0.25">
      <c r="F5490" s="23" t="s">
        <v>6494</v>
      </c>
      <c r="G5490" s="24" t="s">
        <v>1611</v>
      </c>
      <c r="H5490" s="25">
        <f t="shared" si="85"/>
        <v>0</v>
      </c>
    </row>
    <row r="5491" spans="5:8" x14ac:dyDescent="0.25">
      <c r="F5491" s="23" t="s">
        <v>6495</v>
      </c>
      <c r="G5491" s="24" t="s">
        <v>1039</v>
      </c>
      <c r="H5491" s="25">
        <f t="shared" si="85"/>
        <v>0.1053</v>
      </c>
    </row>
    <row r="5492" spans="5:8" ht="15.75" thickBot="1" x14ac:dyDescent="0.3">
      <c r="F5492" s="23" t="s">
        <v>6496</v>
      </c>
      <c r="G5492" s="24" t="s">
        <v>6497</v>
      </c>
      <c r="H5492" s="25">
        <f t="shared" si="85"/>
        <v>0.1177</v>
      </c>
    </row>
    <row r="5493" spans="5:8" x14ac:dyDescent="0.25">
      <c r="E5493" s="212" t="s">
        <v>6498</v>
      </c>
      <c r="F5493" s="23" t="s">
        <v>6499</v>
      </c>
      <c r="G5493" s="24" t="s">
        <v>1611</v>
      </c>
      <c r="H5493" s="25">
        <f t="shared" si="85"/>
        <v>0</v>
      </c>
    </row>
    <row r="5494" spans="5:8" x14ac:dyDescent="0.25">
      <c r="E5494" s="213"/>
      <c r="F5494" s="23" t="s">
        <v>6500</v>
      </c>
      <c r="G5494" s="24" t="s">
        <v>6497</v>
      </c>
      <c r="H5494" s="25">
        <f t="shared" si="85"/>
        <v>0.1177</v>
      </c>
    </row>
    <row r="5495" spans="5:8" x14ac:dyDescent="0.25">
      <c r="E5495" s="213"/>
      <c r="F5495" s="23" t="s">
        <v>6501</v>
      </c>
      <c r="G5495" s="24" t="s">
        <v>6497</v>
      </c>
      <c r="H5495" s="25">
        <f t="shared" si="85"/>
        <v>0.1177</v>
      </c>
    </row>
    <row r="5496" spans="5:8" x14ac:dyDescent="0.25">
      <c r="E5496" s="213"/>
      <c r="F5496" s="51" t="s">
        <v>6502</v>
      </c>
      <c r="G5496" s="24" t="s">
        <v>1039</v>
      </c>
      <c r="H5496" s="25">
        <f t="shared" si="85"/>
        <v>0.1053</v>
      </c>
    </row>
    <row r="5497" spans="5:8" x14ac:dyDescent="0.25">
      <c r="E5497" s="213"/>
      <c r="F5497" s="51" t="s">
        <v>6503</v>
      </c>
      <c r="G5497" s="24" t="s">
        <v>1257</v>
      </c>
      <c r="H5497" s="25">
        <f t="shared" si="85"/>
        <v>0.1119</v>
      </c>
    </row>
    <row r="5498" spans="5:8" x14ac:dyDescent="0.25">
      <c r="E5498" s="213"/>
      <c r="F5498" s="51" t="s">
        <v>6504</v>
      </c>
      <c r="G5498" s="24" t="s">
        <v>1010</v>
      </c>
      <c r="H5498" s="25">
        <f t="shared" si="85"/>
        <v>0.1124</v>
      </c>
    </row>
    <row r="5499" spans="5:8" x14ac:dyDescent="0.25">
      <c r="E5499" s="213"/>
      <c r="F5499" s="51" t="s">
        <v>6505</v>
      </c>
      <c r="G5499" s="24" t="s">
        <v>2724</v>
      </c>
      <c r="H5499" s="25">
        <f t="shared" si="85"/>
        <v>1</v>
      </c>
    </row>
    <row r="5500" spans="5:8" x14ac:dyDescent="0.25">
      <c r="E5500" s="213"/>
      <c r="F5500" s="51" t="s">
        <v>6506</v>
      </c>
      <c r="G5500" s="24" t="s">
        <v>5082</v>
      </c>
      <c r="H5500" s="25">
        <f t="shared" si="85"/>
        <v>6.5216999999999997E-2</v>
      </c>
    </row>
    <row r="5501" spans="5:8" x14ac:dyDescent="0.25">
      <c r="E5501" s="213"/>
      <c r="F5501" s="51" t="s">
        <v>6507</v>
      </c>
      <c r="G5501" s="24" t="s">
        <v>5082</v>
      </c>
      <c r="H5501" s="25">
        <f t="shared" si="85"/>
        <v>6.5216999999999997E-2</v>
      </c>
    </row>
    <row r="5502" spans="5:8" x14ac:dyDescent="0.25">
      <c r="E5502" s="213"/>
      <c r="F5502" s="51" t="s">
        <v>6508</v>
      </c>
      <c r="G5502" s="24" t="s">
        <v>6509</v>
      </c>
      <c r="H5502" s="25">
        <f t="shared" si="85"/>
        <v>0.10765</v>
      </c>
    </row>
    <row r="5503" spans="5:8" x14ac:dyDescent="0.25">
      <c r="E5503" s="213"/>
      <c r="F5503" s="51" t="s">
        <v>6510</v>
      </c>
      <c r="G5503" s="24" t="s">
        <v>1257</v>
      </c>
      <c r="H5503" s="25">
        <f t="shared" si="85"/>
        <v>0.1119</v>
      </c>
    </row>
    <row r="5504" spans="5:8" x14ac:dyDescent="0.25">
      <c r="E5504" s="213"/>
      <c r="F5504" s="51" t="s">
        <v>6511</v>
      </c>
      <c r="G5504" s="24" t="s">
        <v>1257</v>
      </c>
      <c r="H5504" s="25">
        <f t="shared" si="85"/>
        <v>0.1119</v>
      </c>
    </row>
    <row r="5505" spans="5:8" x14ac:dyDescent="0.25">
      <c r="E5505" s="213"/>
      <c r="F5505" s="51" t="s">
        <v>6512</v>
      </c>
      <c r="G5505" s="24" t="s">
        <v>2724</v>
      </c>
      <c r="H5505" s="25">
        <f t="shared" si="85"/>
        <v>1</v>
      </c>
    </row>
    <row r="5506" spans="5:8" x14ac:dyDescent="0.25">
      <c r="E5506" s="213"/>
      <c r="F5506" s="51" t="s">
        <v>6513</v>
      </c>
      <c r="G5506" s="24" t="s">
        <v>1257</v>
      </c>
      <c r="H5506" s="25">
        <f t="shared" si="85"/>
        <v>0.1119</v>
      </c>
    </row>
    <row r="5507" spans="5:8" x14ac:dyDescent="0.25">
      <c r="E5507" s="213"/>
      <c r="F5507" s="51" t="s">
        <v>6514</v>
      </c>
      <c r="G5507" s="24" t="s">
        <v>1611</v>
      </c>
      <c r="H5507" s="25">
        <f t="shared" si="85"/>
        <v>0</v>
      </c>
    </row>
    <row r="5508" spans="5:8" x14ac:dyDescent="0.25">
      <c r="E5508" s="213"/>
      <c r="F5508" s="51" t="s">
        <v>6515</v>
      </c>
      <c r="G5508" s="24" t="s">
        <v>1257</v>
      </c>
      <c r="H5508" s="25">
        <f t="shared" si="85"/>
        <v>0.1119</v>
      </c>
    </row>
    <row r="5509" spans="5:8" x14ac:dyDescent="0.25">
      <c r="E5509" s="213"/>
      <c r="F5509" s="51" t="s">
        <v>6516</v>
      </c>
      <c r="G5509" s="24" t="s">
        <v>1257</v>
      </c>
      <c r="H5509" s="25">
        <f t="shared" ref="H5509:H5572" si="86">VLOOKUP(G5509,$A$4:$B$28,2,FALSE)</f>
        <v>0.1119</v>
      </c>
    </row>
    <row r="5510" spans="5:8" x14ac:dyDescent="0.25">
      <c r="E5510" s="213"/>
      <c r="F5510" s="51" t="s">
        <v>6517</v>
      </c>
      <c r="G5510" s="24" t="s">
        <v>1257</v>
      </c>
      <c r="H5510" s="25">
        <f t="shared" si="86"/>
        <v>0.1119</v>
      </c>
    </row>
    <row r="5511" spans="5:8" x14ac:dyDescent="0.25">
      <c r="E5511" s="213"/>
      <c r="F5511" s="51" t="s">
        <v>6518</v>
      </c>
      <c r="G5511" s="24" t="s">
        <v>1010</v>
      </c>
      <c r="H5511" s="25">
        <f t="shared" si="86"/>
        <v>0.1124</v>
      </c>
    </row>
    <row r="5512" spans="5:8" x14ac:dyDescent="0.25">
      <c r="E5512" s="213"/>
      <c r="F5512" s="51" t="s">
        <v>6519</v>
      </c>
      <c r="G5512" s="24" t="s">
        <v>1010</v>
      </c>
      <c r="H5512" s="25">
        <f t="shared" si="86"/>
        <v>0.1124</v>
      </c>
    </row>
    <row r="5513" spans="5:8" x14ac:dyDescent="0.25">
      <c r="E5513" s="213"/>
      <c r="F5513" s="51" t="s">
        <v>6520</v>
      </c>
      <c r="G5513" s="24" t="s">
        <v>1010</v>
      </c>
      <c r="H5513" s="25">
        <f t="shared" si="86"/>
        <v>0.1124</v>
      </c>
    </row>
    <row r="5514" spans="5:8" x14ac:dyDescent="0.25">
      <c r="E5514" s="213"/>
      <c r="F5514" s="51" t="s">
        <v>6521</v>
      </c>
      <c r="G5514" s="24" t="s">
        <v>1010</v>
      </c>
      <c r="H5514" s="25">
        <f t="shared" si="86"/>
        <v>0.1124</v>
      </c>
    </row>
    <row r="5515" spans="5:8" ht="15.75" thickBot="1" x14ac:dyDescent="0.3">
      <c r="E5515" s="214"/>
      <c r="F5515" s="51" t="s">
        <v>6522</v>
      </c>
      <c r="G5515" s="24" t="s">
        <v>1010</v>
      </c>
      <c r="H5515" s="25">
        <f t="shared" si="86"/>
        <v>0.1124</v>
      </c>
    </row>
    <row r="5516" spans="5:8" x14ac:dyDescent="0.25">
      <c r="E5516" s="215" t="s">
        <v>6523</v>
      </c>
      <c r="F5516" s="51" t="s">
        <v>6524</v>
      </c>
      <c r="G5516" s="24" t="s">
        <v>1010</v>
      </c>
      <c r="H5516" s="25">
        <f t="shared" si="86"/>
        <v>0.1124</v>
      </c>
    </row>
    <row r="5517" spans="5:8" x14ac:dyDescent="0.25">
      <c r="E5517" s="216"/>
      <c r="F5517" s="51" t="s">
        <v>6525</v>
      </c>
      <c r="G5517" s="24" t="s">
        <v>1010</v>
      </c>
      <c r="H5517" s="25">
        <f t="shared" si="86"/>
        <v>0.1124</v>
      </c>
    </row>
    <row r="5518" spans="5:8" x14ac:dyDescent="0.25">
      <c r="E5518" s="216"/>
      <c r="F5518" s="51" t="s">
        <v>6526</v>
      </c>
      <c r="G5518" s="24" t="s">
        <v>1010</v>
      </c>
      <c r="H5518" s="25">
        <f t="shared" si="86"/>
        <v>0.1124</v>
      </c>
    </row>
    <row r="5519" spans="5:8" x14ac:dyDescent="0.25">
      <c r="E5519" s="216"/>
      <c r="F5519" s="51" t="s">
        <v>6527</v>
      </c>
      <c r="G5519" s="24" t="s">
        <v>1010</v>
      </c>
      <c r="H5519" s="25">
        <f t="shared" si="86"/>
        <v>0.1124</v>
      </c>
    </row>
    <row r="5520" spans="5:8" x14ac:dyDescent="0.25">
      <c r="E5520" s="216"/>
      <c r="F5520" s="51" t="s">
        <v>6528</v>
      </c>
      <c r="G5520" s="24" t="s">
        <v>1010</v>
      </c>
      <c r="H5520" s="25">
        <f t="shared" si="86"/>
        <v>0.1124</v>
      </c>
    </row>
    <row r="5521" spans="5:8" x14ac:dyDescent="0.25">
      <c r="E5521" s="216"/>
      <c r="F5521" s="51" t="s">
        <v>6529</v>
      </c>
      <c r="G5521" s="24" t="s">
        <v>1010</v>
      </c>
      <c r="H5521" s="25">
        <f t="shared" si="86"/>
        <v>0.1124</v>
      </c>
    </row>
    <row r="5522" spans="5:8" x14ac:dyDescent="0.25">
      <c r="E5522" s="216"/>
      <c r="F5522" s="51" t="s">
        <v>6530</v>
      </c>
      <c r="G5522" s="24" t="s">
        <v>1257</v>
      </c>
      <c r="H5522" s="25">
        <f t="shared" si="86"/>
        <v>0.1119</v>
      </c>
    </row>
    <row r="5523" spans="5:8" x14ac:dyDescent="0.25">
      <c r="E5523" s="216"/>
      <c r="F5523" s="51" t="s">
        <v>6531</v>
      </c>
      <c r="G5523" s="24" t="s">
        <v>1257</v>
      </c>
      <c r="H5523" s="25">
        <f t="shared" si="86"/>
        <v>0.1119</v>
      </c>
    </row>
    <row r="5524" spans="5:8" x14ac:dyDescent="0.25">
      <c r="E5524" s="216"/>
      <c r="F5524" s="51" t="s">
        <v>6532</v>
      </c>
      <c r="G5524" s="24" t="s">
        <v>1010</v>
      </c>
      <c r="H5524" s="25">
        <f t="shared" si="86"/>
        <v>0.1124</v>
      </c>
    </row>
    <row r="5525" spans="5:8" x14ac:dyDescent="0.25">
      <c r="E5525" s="216"/>
      <c r="F5525" s="51" t="s">
        <v>6533</v>
      </c>
      <c r="G5525" s="24" t="s">
        <v>1010</v>
      </c>
      <c r="H5525" s="25">
        <f t="shared" si="86"/>
        <v>0.1124</v>
      </c>
    </row>
    <row r="5526" spans="5:8" x14ac:dyDescent="0.25">
      <c r="E5526" s="216"/>
      <c r="F5526" s="51" t="s">
        <v>6534</v>
      </c>
      <c r="G5526" s="24" t="s">
        <v>2724</v>
      </c>
      <c r="H5526" s="25">
        <f t="shared" si="86"/>
        <v>1</v>
      </c>
    </row>
    <row r="5527" spans="5:8" x14ac:dyDescent="0.25">
      <c r="E5527" s="216"/>
      <c r="F5527" s="51" t="s">
        <v>6535</v>
      </c>
      <c r="G5527" s="24" t="s">
        <v>1087</v>
      </c>
      <c r="H5527" s="25">
        <f t="shared" si="86"/>
        <v>0.10765</v>
      </c>
    </row>
    <row r="5528" spans="5:8" x14ac:dyDescent="0.25">
      <c r="E5528" s="216"/>
      <c r="F5528" s="51" t="s">
        <v>6536</v>
      </c>
      <c r="G5528" s="24" t="s">
        <v>2724</v>
      </c>
      <c r="H5528" s="25">
        <f t="shared" si="86"/>
        <v>1</v>
      </c>
    </row>
    <row r="5529" spans="5:8" x14ac:dyDescent="0.25">
      <c r="E5529" s="216"/>
      <c r="F5529" s="51" t="s">
        <v>6537</v>
      </c>
      <c r="G5529" s="24" t="s">
        <v>1257</v>
      </c>
      <c r="H5529" s="25">
        <f t="shared" si="86"/>
        <v>0.1119</v>
      </c>
    </row>
    <row r="5530" spans="5:8" x14ac:dyDescent="0.25">
      <c r="E5530" s="216"/>
      <c r="F5530" s="51" t="s">
        <v>6538</v>
      </c>
      <c r="G5530" s="24" t="s">
        <v>5082</v>
      </c>
      <c r="H5530" s="25">
        <f t="shared" si="86"/>
        <v>6.5216999999999997E-2</v>
      </c>
    </row>
    <row r="5531" spans="5:8" x14ac:dyDescent="0.25">
      <c r="E5531" s="216"/>
      <c r="F5531" s="51" t="s">
        <v>6539</v>
      </c>
      <c r="G5531" s="24" t="s">
        <v>5082</v>
      </c>
      <c r="H5531" s="25">
        <f t="shared" si="86"/>
        <v>6.5216999999999997E-2</v>
      </c>
    </row>
    <row r="5532" spans="5:8" x14ac:dyDescent="0.25">
      <c r="E5532" s="216"/>
      <c r="F5532" s="51" t="s">
        <v>6540</v>
      </c>
      <c r="G5532" s="24" t="s">
        <v>1010</v>
      </c>
      <c r="H5532" s="25">
        <f t="shared" si="86"/>
        <v>0.1124</v>
      </c>
    </row>
    <row r="5533" spans="5:8" x14ac:dyDescent="0.25">
      <c r="E5533" s="216"/>
      <c r="F5533" s="51" t="s">
        <v>6541</v>
      </c>
      <c r="G5533" s="24" t="s">
        <v>1611</v>
      </c>
      <c r="H5533" s="25">
        <f t="shared" si="86"/>
        <v>0</v>
      </c>
    </row>
    <row r="5534" spans="5:8" x14ac:dyDescent="0.25">
      <c r="E5534" s="216"/>
      <c r="F5534" s="51" t="s">
        <v>6542</v>
      </c>
      <c r="G5534" s="24" t="s">
        <v>1257</v>
      </c>
      <c r="H5534" s="25">
        <f t="shared" si="86"/>
        <v>0.1119</v>
      </c>
    </row>
    <row r="5535" spans="5:8" x14ac:dyDescent="0.25">
      <c r="E5535" s="216"/>
      <c r="F5535" s="51" t="s">
        <v>6543</v>
      </c>
      <c r="G5535" s="24" t="s">
        <v>1010</v>
      </c>
      <c r="H5535" s="25">
        <f t="shared" si="86"/>
        <v>0.1124</v>
      </c>
    </row>
    <row r="5536" spans="5:8" x14ac:dyDescent="0.25">
      <c r="E5536" s="216"/>
      <c r="F5536" s="51" t="s">
        <v>6544</v>
      </c>
      <c r="G5536" s="24" t="s">
        <v>1611</v>
      </c>
      <c r="H5536" s="25">
        <f t="shared" si="86"/>
        <v>0</v>
      </c>
    </row>
    <row r="5537" spans="5:8" x14ac:dyDescent="0.25">
      <c r="E5537" s="216"/>
      <c r="F5537" s="51" t="s">
        <v>6545</v>
      </c>
      <c r="G5537" s="24" t="s">
        <v>1257</v>
      </c>
      <c r="H5537" s="25">
        <f t="shared" si="86"/>
        <v>0.1119</v>
      </c>
    </row>
    <row r="5538" spans="5:8" x14ac:dyDescent="0.25">
      <c r="E5538" s="216"/>
      <c r="F5538" s="51" t="s">
        <v>6546</v>
      </c>
      <c r="G5538" s="24" t="s">
        <v>1257</v>
      </c>
      <c r="H5538" s="25">
        <f t="shared" si="86"/>
        <v>0.1119</v>
      </c>
    </row>
    <row r="5539" spans="5:8" x14ac:dyDescent="0.25">
      <c r="E5539" s="216"/>
      <c r="F5539" s="51" t="s">
        <v>6547</v>
      </c>
      <c r="G5539" s="24" t="s">
        <v>1081</v>
      </c>
      <c r="H5539" s="25">
        <f t="shared" si="86"/>
        <v>9.2299999999999993E-2</v>
      </c>
    </row>
    <row r="5540" spans="5:8" x14ac:dyDescent="0.25">
      <c r="E5540" s="216"/>
      <c r="F5540" s="51" t="s">
        <v>6548</v>
      </c>
      <c r="G5540" s="24" t="s">
        <v>1257</v>
      </c>
      <c r="H5540" s="25">
        <f t="shared" si="86"/>
        <v>0.1119</v>
      </c>
    </row>
    <row r="5541" spans="5:8" x14ac:dyDescent="0.25">
      <c r="E5541" s="216"/>
      <c r="F5541" s="51" t="s">
        <v>6549</v>
      </c>
      <c r="G5541" s="24" t="s">
        <v>4125</v>
      </c>
      <c r="H5541" s="25">
        <f t="shared" si="86"/>
        <v>8.4099999999999994E-2</v>
      </c>
    </row>
    <row r="5542" spans="5:8" x14ac:dyDescent="0.25">
      <c r="E5542" s="216"/>
      <c r="F5542" s="51" t="s">
        <v>6550</v>
      </c>
      <c r="G5542" s="24" t="s">
        <v>1087</v>
      </c>
      <c r="H5542" s="25">
        <f t="shared" si="86"/>
        <v>0.10765</v>
      </c>
    </row>
    <row r="5543" spans="5:8" x14ac:dyDescent="0.25">
      <c r="E5543" s="216"/>
      <c r="F5543" s="51" t="s">
        <v>6551</v>
      </c>
      <c r="G5543" s="24" t="s">
        <v>1010</v>
      </c>
      <c r="H5543" s="25">
        <f t="shared" si="86"/>
        <v>0.1124</v>
      </c>
    </row>
    <row r="5544" spans="5:8" x14ac:dyDescent="0.25">
      <c r="E5544" s="216"/>
      <c r="F5544" s="51" t="s">
        <v>6552</v>
      </c>
      <c r="G5544" s="24" t="s">
        <v>1010</v>
      </c>
      <c r="H5544" s="25">
        <f t="shared" si="86"/>
        <v>0.1124</v>
      </c>
    </row>
    <row r="5545" spans="5:8" x14ac:dyDescent="0.25">
      <c r="E5545" s="216"/>
      <c r="F5545" s="51" t="s">
        <v>6553</v>
      </c>
      <c r="G5545" s="24" t="s">
        <v>1087</v>
      </c>
      <c r="H5545" s="25">
        <f t="shared" si="86"/>
        <v>0.10765</v>
      </c>
    </row>
    <row r="5546" spans="5:8" x14ac:dyDescent="0.25">
      <c r="E5546" s="216"/>
      <c r="F5546" s="51" t="s">
        <v>6554</v>
      </c>
      <c r="G5546" s="24" t="s">
        <v>1087</v>
      </c>
      <c r="H5546" s="25">
        <f t="shared" si="86"/>
        <v>0.10765</v>
      </c>
    </row>
    <row r="5547" spans="5:8" x14ac:dyDescent="0.25">
      <c r="E5547" s="216"/>
      <c r="F5547" s="51" t="s">
        <v>6555</v>
      </c>
      <c r="G5547" s="24" t="s">
        <v>1087</v>
      </c>
      <c r="H5547" s="25">
        <f t="shared" si="86"/>
        <v>0.10765</v>
      </c>
    </row>
    <row r="5548" spans="5:8" x14ac:dyDescent="0.25">
      <c r="E5548" s="216"/>
      <c r="F5548" s="51" t="s">
        <v>6556</v>
      </c>
      <c r="G5548" s="24" t="s">
        <v>1010</v>
      </c>
      <c r="H5548" s="25">
        <f t="shared" si="86"/>
        <v>0.1124</v>
      </c>
    </row>
    <row r="5549" spans="5:8" ht="15.75" thickBot="1" x14ac:dyDescent="0.3">
      <c r="E5549" s="217"/>
      <c r="F5549" s="51" t="s">
        <v>6557</v>
      </c>
      <c r="G5549" s="24" t="s">
        <v>1126</v>
      </c>
      <c r="H5549" s="25">
        <f t="shared" si="86"/>
        <v>0.1</v>
      </c>
    </row>
    <row r="5550" spans="5:8" x14ac:dyDescent="0.25">
      <c r="E5550" s="218" t="s">
        <v>6558</v>
      </c>
      <c r="F5550" s="51" t="s">
        <v>6559</v>
      </c>
      <c r="G5550" s="24" t="s">
        <v>1257</v>
      </c>
      <c r="H5550" s="25">
        <f t="shared" si="86"/>
        <v>0.1119</v>
      </c>
    </row>
    <row r="5551" spans="5:8" x14ac:dyDescent="0.25">
      <c r="E5551" s="219"/>
      <c r="F5551" s="51" t="s">
        <v>6560</v>
      </c>
      <c r="G5551" s="24" t="s">
        <v>1257</v>
      </c>
      <c r="H5551" s="25">
        <f t="shared" si="86"/>
        <v>0.1119</v>
      </c>
    </row>
    <row r="5552" spans="5:8" x14ac:dyDescent="0.25">
      <c r="E5552" s="219"/>
      <c r="F5552" s="51" t="s">
        <v>6561</v>
      </c>
      <c r="G5552" s="24" t="s">
        <v>1257</v>
      </c>
      <c r="H5552" s="25">
        <f t="shared" si="86"/>
        <v>0.1119</v>
      </c>
    </row>
    <row r="5553" spans="5:8" x14ac:dyDescent="0.25">
      <c r="E5553" s="219"/>
      <c r="F5553" s="51" t="s">
        <v>6562</v>
      </c>
      <c r="G5553" s="24" t="s">
        <v>976</v>
      </c>
      <c r="H5553" s="25">
        <f t="shared" si="86"/>
        <v>8.4599999999999995E-2</v>
      </c>
    </row>
    <row r="5554" spans="5:8" x14ac:dyDescent="0.25">
      <c r="E5554" s="219"/>
      <c r="F5554" s="51" t="s">
        <v>6563</v>
      </c>
      <c r="G5554" s="24" t="s">
        <v>4125</v>
      </c>
      <c r="H5554" s="25">
        <f t="shared" si="86"/>
        <v>8.4099999999999994E-2</v>
      </c>
    </row>
    <row r="5555" spans="5:8" x14ac:dyDescent="0.25">
      <c r="E5555" s="219"/>
      <c r="F5555" s="51" t="s">
        <v>6564</v>
      </c>
      <c r="G5555" s="24" t="s">
        <v>1257</v>
      </c>
      <c r="H5555" s="25">
        <f t="shared" si="86"/>
        <v>0.1119</v>
      </c>
    </row>
    <row r="5556" spans="5:8" x14ac:dyDescent="0.25">
      <c r="E5556" s="219"/>
      <c r="F5556" s="51" t="s">
        <v>6565</v>
      </c>
      <c r="G5556" s="24" t="s">
        <v>2724</v>
      </c>
      <c r="H5556" s="25">
        <f t="shared" si="86"/>
        <v>1</v>
      </c>
    </row>
    <row r="5557" spans="5:8" x14ac:dyDescent="0.25">
      <c r="E5557" s="219"/>
      <c r="F5557" s="51" t="s">
        <v>6566</v>
      </c>
      <c r="G5557" s="24" t="s">
        <v>1257</v>
      </c>
      <c r="H5557" s="25">
        <f t="shared" si="86"/>
        <v>0.1119</v>
      </c>
    </row>
    <row r="5558" spans="5:8" x14ac:dyDescent="0.25">
      <c r="E5558" s="219"/>
      <c r="F5558" s="51" t="s">
        <v>6567</v>
      </c>
      <c r="G5558" s="24" t="s">
        <v>1087</v>
      </c>
      <c r="H5558" s="25">
        <f t="shared" si="86"/>
        <v>0.10765</v>
      </c>
    </row>
    <row r="5559" spans="5:8" x14ac:dyDescent="0.25">
      <c r="E5559" s="219"/>
      <c r="F5559" s="51" t="s">
        <v>6568</v>
      </c>
      <c r="G5559" s="24" t="s">
        <v>1257</v>
      </c>
      <c r="H5559" s="25">
        <f t="shared" si="86"/>
        <v>0.1119</v>
      </c>
    </row>
    <row r="5560" spans="5:8" x14ac:dyDescent="0.25">
      <c r="E5560" s="219"/>
      <c r="F5560" s="51" t="s">
        <v>6569</v>
      </c>
      <c r="G5560" s="24" t="s">
        <v>1257</v>
      </c>
      <c r="H5560" s="25">
        <f t="shared" si="86"/>
        <v>0.1119</v>
      </c>
    </row>
    <row r="5561" spans="5:8" x14ac:dyDescent="0.25">
      <c r="E5561" s="219"/>
      <c r="F5561" s="51" t="s">
        <v>6570</v>
      </c>
      <c r="G5561" s="24" t="s">
        <v>976</v>
      </c>
      <c r="H5561" s="25">
        <f t="shared" si="86"/>
        <v>8.4599999999999995E-2</v>
      </c>
    </row>
    <row r="5562" spans="5:8" x14ac:dyDescent="0.25">
      <c r="E5562" s="219"/>
      <c r="F5562" s="51" t="s">
        <v>6571</v>
      </c>
      <c r="G5562" s="24" t="s">
        <v>1611</v>
      </c>
      <c r="H5562" s="25">
        <f t="shared" si="86"/>
        <v>0</v>
      </c>
    </row>
    <row r="5563" spans="5:8" x14ac:dyDescent="0.25">
      <c r="E5563" s="219"/>
      <c r="F5563" s="51" t="s">
        <v>6572</v>
      </c>
      <c r="G5563" s="24" t="s">
        <v>1257</v>
      </c>
      <c r="H5563" s="25">
        <f t="shared" si="86"/>
        <v>0.1119</v>
      </c>
    </row>
    <row r="5564" spans="5:8" x14ac:dyDescent="0.25">
      <c r="E5564" s="219"/>
      <c r="F5564" s="51" t="s">
        <v>6573</v>
      </c>
      <c r="G5564" s="24" t="s">
        <v>1010</v>
      </c>
      <c r="H5564" s="25">
        <f t="shared" si="86"/>
        <v>0.1124</v>
      </c>
    </row>
    <row r="5565" spans="5:8" x14ac:dyDescent="0.25">
      <c r="E5565" s="219"/>
      <c r="F5565" s="51" t="s">
        <v>6574</v>
      </c>
      <c r="G5565" s="24" t="s">
        <v>1010</v>
      </c>
      <c r="H5565" s="25">
        <f t="shared" si="86"/>
        <v>0.1124</v>
      </c>
    </row>
    <row r="5566" spans="5:8" x14ac:dyDescent="0.25">
      <c r="E5566" s="219"/>
      <c r="F5566" s="51" t="s">
        <v>6575</v>
      </c>
      <c r="G5566" s="24" t="s">
        <v>1010</v>
      </c>
      <c r="H5566" s="25">
        <f t="shared" si="86"/>
        <v>0.1124</v>
      </c>
    </row>
    <row r="5567" spans="5:8" x14ac:dyDescent="0.25">
      <c r="E5567" s="219"/>
      <c r="F5567" s="51" t="s">
        <v>6576</v>
      </c>
      <c r="G5567" s="24" t="s">
        <v>1611</v>
      </c>
      <c r="H5567" s="25">
        <f t="shared" si="86"/>
        <v>0</v>
      </c>
    </row>
    <row r="5568" spans="5:8" x14ac:dyDescent="0.25">
      <c r="E5568" s="219"/>
      <c r="F5568" s="51" t="s">
        <v>6577</v>
      </c>
      <c r="G5568" s="24" t="s">
        <v>1257</v>
      </c>
      <c r="H5568" s="25">
        <f t="shared" si="86"/>
        <v>0.1119</v>
      </c>
    </row>
    <row r="5569" spans="5:8" x14ac:dyDescent="0.25">
      <c r="E5569" s="219"/>
      <c r="F5569" s="51" t="s">
        <v>6578</v>
      </c>
      <c r="G5569" s="24" t="s">
        <v>1257</v>
      </c>
      <c r="H5569" s="25">
        <f t="shared" si="86"/>
        <v>0.1119</v>
      </c>
    </row>
    <row r="5570" spans="5:8" x14ac:dyDescent="0.25">
      <c r="E5570" s="219"/>
      <c r="F5570" s="51" t="s">
        <v>6579</v>
      </c>
      <c r="G5570" s="24" t="s">
        <v>1257</v>
      </c>
      <c r="H5570" s="25">
        <f t="shared" si="86"/>
        <v>0.1119</v>
      </c>
    </row>
    <row r="5571" spans="5:8" x14ac:dyDescent="0.25">
      <c r="E5571" s="219"/>
      <c r="F5571" s="51" t="s">
        <v>6580</v>
      </c>
      <c r="G5571" s="24" t="s">
        <v>1257</v>
      </c>
      <c r="H5571" s="25">
        <f t="shared" si="86"/>
        <v>0.1119</v>
      </c>
    </row>
    <row r="5572" spans="5:8" x14ac:dyDescent="0.25">
      <c r="E5572" s="219"/>
      <c r="F5572" s="51" t="s">
        <v>6581</v>
      </c>
      <c r="G5572" s="24" t="s">
        <v>1257</v>
      </c>
      <c r="H5572" s="25">
        <f t="shared" si="86"/>
        <v>0.1119</v>
      </c>
    </row>
    <row r="5573" spans="5:8" x14ac:dyDescent="0.25">
      <c r="E5573" s="219"/>
      <c r="F5573" s="51" t="s">
        <v>6582</v>
      </c>
      <c r="G5573" s="24" t="s">
        <v>1257</v>
      </c>
      <c r="H5573" s="25">
        <f t="shared" ref="H5573:H5636" si="87">VLOOKUP(G5573,$A$4:$B$28,2,FALSE)</f>
        <v>0.1119</v>
      </c>
    </row>
    <row r="5574" spans="5:8" x14ac:dyDescent="0.25">
      <c r="E5574" s="219"/>
      <c r="F5574" s="51" t="s">
        <v>6583</v>
      </c>
      <c r="G5574" s="24" t="s">
        <v>1257</v>
      </c>
      <c r="H5574" s="25">
        <f t="shared" si="87"/>
        <v>0.1119</v>
      </c>
    </row>
    <row r="5575" spans="5:8" x14ac:dyDescent="0.25">
      <c r="E5575" s="219"/>
      <c r="F5575" s="51" t="s">
        <v>6584</v>
      </c>
      <c r="G5575" s="24" t="s">
        <v>1370</v>
      </c>
      <c r="H5575" s="25">
        <f t="shared" si="87"/>
        <v>0.1124</v>
      </c>
    </row>
    <row r="5576" spans="5:8" x14ac:dyDescent="0.25">
      <c r="E5576" s="219"/>
      <c r="F5576" s="51" t="s">
        <v>6585</v>
      </c>
      <c r="G5576" s="24" t="s">
        <v>1257</v>
      </c>
      <c r="H5576" s="25">
        <f t="shared" si="87"/>
        <v>0.1119</v>
      </c>
    </row>
    <row r="5577" spans="5:8" x14ac:dyDescent="0.25">
      <c r="E5577" s="219"/>
      <c r="F5577" s="51" t="s">
        <v>6586</v>
      </c>
      <c r="G5577" s="24" t="s">
        <v>1010</v>
      </c>
      <c r="H5577" s="25">
        <f t="shared" si="87"/>
        <v>0.1124</v>
      </c>
    </row>
    <row r="5578" spans="5:8" x14ac:dyDescent="0.25">
      <c r="E5578" s="219"/>
      <c r="F5578" s="51" t="s">
        <v>6587</v>
      </c>
      <c r="G5578" s="24" t="s">
        <v>1010</v>
      </c>
      <c r="H5578" s="25">
        <f t="shared" si="87"/>
        <v>0.1124</v>
      </c>
    </row>
    <row r="5579" spans="5:8" x14ac:dyDescent="0.25">
      <c r="E5579" s="219"/>
      <c r="F5579" s="51" t="s">
        <v>6588</v>
      </c>
      <c r="G5579" s="24" t="s">
        <v>1012</v>
      </c>
      <c r="H5579" s="25">
        <f t="shared" si="87"/>
        <v>0.1119</v>
      </c>
    </row>
    <row r="5580" spans="5:8" x14ac:dyDescent="0.25">
      <c r="E5580" s="219"/>
      <c r="F5580" s="51" t="s">
        <v>6589</v>
      </c>
      <c r="G5580" s="24" t="s">
        <v>1611</v>
      </c>
      <c r="H5580" s="25">
        <f t="shared" si="87"/>
        <v>0</v>
      </c>
    </row>
    <row r="5581" spans="5:8" ht="15.75" thickBot="1" x14ac:dyDescent="0.3">
      <c r="E5581" s="220"/>
      <c r="F5581" s="51" t="s">
        <v>6590</v>
      </c>
      <c r="G5581" s="24" t="s">
        <v>1257</v>
      </c>
      <c r="H5581" s="25">
        <f t="shared" si="87"/>
        <v>0.1119</v>
      </c>
    </row>
    <row r="5582" spans="5:8" x14ac:dyDescent="0.25">
      <c r="E5582" s="221" t="s">
        <v>6591</v>
      </c>
      <c r="F5582" s="51" t="s">
        <v>6592</v>
      </c>
      <c r="G5582" s="24" t="s">
        <v>1257</v>
      </c>
      <c r="H5582" s="25">
        <f t="shared" si="87"/>
        <v>0.1119</v>
      </c>
    </row>
    <row r="5583" spans="5:8" x14ac:dyDescent="0.25">
      <c r="E5583" s="222"/>
      <c r="F5583" s="51" t="s">
        <v>6593</v>
      </c>
      <c r="G5583" s="24" t="s">
        <v>1257</v>
      </c>
      <c r="H5583" s="25">
        <f t="shared" si="87"/>
        <v>0.1119</v>
      </c>
    </row>
    <row r="5584" spans="5:8" x14ac:dyDescent="0.25">
      <c r="E5584" s="222"/>
      <c r="F5584" s="51" t="s">
        <v>6594</v>
      </c>
      <c r="G5584" s="24" t="s">
        <v>1257</v>
      </c>
      <c r="H5584" s="25">
        <f t="shared" si="87"/>
        <v>0.1119</v>
      </c>
    </row>
    <row r="5585" spans="5:8" x14ac:dyDescent="0.25">
      <c r="E5585" s="222"/>
      <c r="F5585" s="52" t="s">
        <v>6595</v>
      </c>
      <c r="G5585" s="24" t="s">
        <v>976</v>
      </c>
      <c r="H5585" s="25">
        <f t="shared" si="87"/>
        <v>8.4599999999999995E-2</v>
      </c>
    </row>
    <row r="5586" spans="5:8" x14ac:dyDescent="0.25">
      <c r="E5586" s="222"/>
      <c r="F5586" s="52" t="s">
        <v>6596</v>
      </c>
      <c r="G5586" s="24" t="s">
        <v>1257</v>
      </c>
      <c r="H5586" s="25">
        <f t="shared" si="87"/>
        <v>0.1119</v>
      </c>
    </row>
    <row r="5587" spans="5:8" x14ac:dyDescent="0.25">
      <c r="E5587" s="222"/>
      <c r="F5587" s="52" t="s">
        <v>6597</v>
      </c>
      <c r="G5587" s="24" t="s">
        <v>1087</v>
      </c>
      <c r="H5587" s="25">
        <f t="shared" si="87"/>
        <v>0.10765</v>
      </c>
    </row>
    <row r="5588" spans="5:8" x14ac:dyDescent="0.25">
      <c r="E5588" s="222"/>
      <c r="F5588" s="52" t="s">
        <v>6598</v>
      </c>
      <c r="G5588" s="24" t="s">
        <v>1126</v>
      </c>
      <c r="H5588" s="25">
        <f t="shared" si="87"/>
        <v>0.1</v>
      </c>
    </row>
    <row r="5589" spans="5:8" x14ac:dyDescent="0.25">
      <c r="E5589" s="222"/>
      <c r="F5589" s="52" t="s">
        <v>6599</v>
      </c>
      <c r="G5589" s="24" t="s">
        <v>1126</v>
      </c>
      <c r="H5589" s="25">
        <f t="shared" si="87"/>
        <v>0.1</v>
      </c>
    </row>
    <row r="5590" spans="5:8" x14ac:dyDescent="0.25">
      <c r="E5590" s="222"/>
      <c r="F5590" s="52" t="s">
        <v>6600</v>
      </c>
      <c r="G5590" s="24" t="s">
        <v>4125</v>
      </c>
      <c r="H5590" s="25">
        <f t="shared" si="87"/>
        <v>8.4099999999999994E-2</v>
      </c>
    </row>
    <row r="5591" spans="5:8" x14ac:dyDescent="0.25">
      <c r="E5591" s="222"/>
      <c r="F5591" s="52" t="s">
        <v>6601</v>
      </c>
      <c r="G5591" s="24" t="s">
        <v>1257</v>
      </c>
      <c r="H5591" s="25">
        <f t="shared" si="87"/>
        <v>0.1119</v>
      </c>
    </row>
    <row r="5592" spans="5:8" x14ac:dyDescent="0.25">
      <c r="E5592" s="222"/>
      <c r="F5592" s="52" t="s">
        <v>6602</v>
      </c>
      <c r="G5592" s="24" t="s">
        <v>1257</v>
      </c>
      <c r="H5592" s="25">
        <f t="shared" si="87"/>
        <v>0.1119</v>
      </c>
    </row>
    <row r="5593" spans="5:8" x14ac:dyDescent="0.25">
      <c r="E5593" s="222"/>
      <c r="F5593" s="52" t="s">
        <v>6603</v>
      </c>
      <c r="G5593" s="24" t="s">
        <v>1611</v>
      </c>
      <c r="H5593" s="25">
        <f t="shared" si="87"/>
        <v>0</v>
      </c>
    </row>
    <row r="5594" spans="5:8" x14ac:dyDescent="0.25">
      <c r="E5594" s="222"/>
      <c r="F5594" s="52" t="s">
        <v>6604</v>
      </c>
      <c r="G5594" s="24" t="s">
        <v>1611</v>
      </c>
      <c r="H5594" s="25">
        <f t="shared" si="87"/>
        <v>0</v>
      </c>
    </row>
    <row r="5595" spans="5:8" x14ac:dyDescent="0.25">
      <c r="E5595" s="222"/>
      <c r="F5595" s="52" t="s">
        <v>6605</v>
      </c>
      <c r="G5595" s="24" t="s">
        <v>1010</v>
      </c>
      <c r="H5595" s="25">
        <f t="shared" si="87"/>
        <v>0.1124</v>
      </c>
    </row>
    <row r="5596" spans="5:8" x14ac:dyDescent="0.25">
      <c r="E5596" s="222"/>
      <c r="F5596" s="52" t="s">
        <v>6606</v>
      </c>
      <c r="G5596" s="24" t="s">
        <v>1257</v>
      </c>
      <c r="H5596" s="25">
        <f t="shared" si="87"/>
        <v>0.1119</v>
      </c>
    </row>
    <row r="5597" spans="5:8" x14ac:dyDescent="0.25">
      <c r="E5597" s="222"/>
      <c r="F5597" s="52" t="s">
        <v>6607</v>
      </c>
      <c r="G5597" s="24" t="s">
        <v>5082</v>
      </c>
      <c r="H5597" s="25">
        <f t="shared" si="87"/>
        <v>6.5216999999999997E-2</v>
      </c>
    </row>
    <row r="5598" spans="5:8" x14ac:dyDescent="0.25">
      <c r="E5598" s="222"/>
      <c r="F5598" s="52" t="s">
        <v>6608</v>
      </c>
      <c r="G5598" s="24" t="s">
        <v>976</v>
      </c>
      <c r="H5598" s="25">
        <f t="shared" si="87"/>
        <v>8.4599999999999995E-2</v>
      </c>
    </row>
    <row r="5599" spans="5:8" x14ac:dyDescent="0.25">
      <c r="E5599" s="222"/>
      <c r="F5599" s="52" t="s">
        <v>6609</v>
      </c>
      <c r="G5599" s="24" t="s">
        <v>1257</v>
      </c>
      <c r="H5599" s="25">
        <f t="shared" si="87"/>
        <v>0.1119</v>
      </c>
    </row>
    <row r="5600" spans="5:8" x14ac:dyDescent="0.25">
      <c r="E5600" s="222"/>
      <c r="F5600" s="52" t="s">
        <v>6610</v>
      </c>
      <c r="G5600" s="24" t="s">
        <v>5082</v>
      </c>
      <c r="H5600" s="25">
        <f t="shared" si="87"/>
        <v>6.5216999999999997E-2</v>
      </c>
    </row>
    <row r="5601" spans="5:8" x14ac:dyDescent="0.25">
      <c r="E5601" s="222"/>
      <c r="F5601" s="52" t="s">
        <v>6611</v>
      </c>
      <c r="G5601" s="24" t="s">
        <v>1257</v>
      </c>
      <c r="H5601" s="25">
        <f t="shared" si="87"/>
        <v>0.1119</v>
      </c>
    </row>
    <row r="5602" spans="5:8" x14ac:dyDescent="0.25">
      <c r="E5602" s="222"/>
      <c r="F5602" s="52" t="s">
        <v>6612</v>
      </c>
      <c r="G5602" s="24" t="s">
        <v>1257</v>
      </c>
      <c r="H5602" s="25">
        <f t="shared" si="87"/>
        <v>0.1119</v>
      </c>
    </row>
    <row r="5603" spans="5:8" x14ac:dyDescent="0.25">
      <c r="E5603" s="222"/>
      <c r="F5603" s="52" t="s">
        <v>6613</v>
      </c>
      <c r="G5603" s="24" t="s">
        <v>976</v>
      </c>
      <c r="H5603" s="25">
        <f t="shared" si="87"/>
        <v>8.4599999999999995E-2</v>
      </c>
    </row>
    <row r="5604" spans="5:8" x14ac:dyDescent="0.25">
      <c r="E5604" s="222"/>
      <c r="F5604" s="52" t="s">
        <v>6614</v>
      </c>
      <c r="G5604" s="24" t="s">
        <v>1257</v>
      </c>
      <c r="H5604" s="25">
        <f t="shared" si="87"/>
        <v>0.1119</v>
      </c>
    </row>
    <row r="5605" spans="5:8" x14ac:dyDescent="0.25">
      <c r="E5605" s="222"/>
      <c r="F5605" s="52" t="s">
        <v>6615</v>
      </c>
      <c r="G5605" s="24" t="s">
        <v>1257</v>
      </c>
      <c r="H5605" s="25">
        <f t="shared" si="87"/>
        <v>0.1119</v>
      </c>
    </row>
    <row r="5606" spans="5:8" x14ac:dyDescent="0.25">
      <c r="E5606" s="222"/>
      <c r="F5606" s="52" t="s">
        <v>6616</v>
      </c>
      <c r="G5606" s="24" t="s">
        <v>1257</v>
      </c>
      <c r="H5606" s="25">
        <f t="shared" si="87"/>
        <v>0.1119</v>
      </c>
    </row>
    <row r="5607" spans="5:8" x14ac:dyDescent="0.25">
      <c r="E5607" s="222"/>
      <c r="F5607" s="52" t="s">
        <v>6617</v>
      </c>
      <c r="G5607" s="24" t="s">
        <v>1257</v>
      </c>
      <c r="H5607" s="25">
        <f t="shared" si="87"/>
        <v>0.1119</v>
      </c>
    </row>
    <row r="5608" spans="5:8" x14ac:dyDescent="0.25">
      <c r="E5608" s="222"/>
      <c r="F5608" s="52" t="s">
        <v>6618</v>
      </c>
      <c r="G5608" s="24" t="s">
        <v>1257</v>
      </c>
      <c r="H5608" s="25">
        <f t="shared" si="87"/>
        <v>0.1119</v>
      </c>
    </row>
    <row r="5609" spans="5:8" x14ac:dyDescent="0.25">
      <c r="E5609" s="222"/>
      <c r="F5609" s="52" t="s">
        <v>6619</v>
      </c>
      <c r="G5609" s="24" t="s">
        <v>1257</v>
      </c>
      <c r="H5609" s="25">
        <f t="shared" si="87"/>
        <v>0.1119</v>
      </c>
    </row>
    <row r="5610" spans="5:8" x14ac:dyDescent="0.25">
      <c r="E5610" s="222"/>
      <c r="F5610" s="52" t="s">
        <v>6620</v>
      </c>
      <c r="G5610" s="24" t="s">
        <v>1257</v>
      </c>
      <c r="H5610" s="25">
        <f t="shared" si="87"/>
        <v>0.1119</v>
      </c>
    </row>
    <row r="5611" spans="5:8" x14ac:dyDescent="0.25">
      <c r="E5611" s="222"/>
      <c r="F5611" s="52" t="s">
        <v>6621</v>
      </c>
      <c r="G5611" s="24" t="s">
        <v>1257</v>
      </c>
      <c r="H5611" s="25">
        <f t="shared" si="87"/>
        <v>0.1119</v>
      </c>
    </row>
    <row r="5612" spans="5:8" x14ac:dyDescent="0.25">
      <c r="E5612" s="222"/>
      <c r="F5612" s="52" t="s">
        <v>6622</v>
      </c>
      <c r="G5612" s="24" t="s">
        <v>1257</v>
      </c>
      <c r="H5612" s="25">
        <f t="shared" si="87"/>
        <v>0.1119</v>
      </c>
    </row>
    <row r="5613" spans="5:8" x14ac:dyDescent="0.25">
      <c r="E5613" s="222"/>
      <c r="F5613" s="52" t="s">
        <v>6623</v>
      </c>
      <c r="G5613" s="24" t="s">
        <v>1039</v>
      </c>
      <c r="H5613" s="25">
        <f t="shared" si="87"/>
        <v>0.1053</v>
      </c>
    </row>
    <row r="5614" spans="5:8" x14ac:dyDescent="0.25">
      <c r="E5614" s="222"/>
      <c r="F5614" s="52" t="s">
        <v>6624</v>
      </c>
      <c r="G5614" s="24" t="s">
        <v>1039</v>
      </c>
      <c r="H5614" s="25">
        <f t="shared" si="87"/>
        <v>0.1053</v>
      </c>
    </row>
    <row r="5615" spans="5:8" x14ac:dyDescent="0.25">
      <c r="E5615" s="222"/>
      <c r="F5615" s="52" t="s">
        <v>6625</v>
      </c>
      <c r="G5615" s="24" t="s">
        <v>1257</v>
      </c>
      <c r="H5615" s="25">
        <f t="shared" si="87"/>
        <v>0.1119</v>
      </c>
    </row>
    <row r="5616" spans="5:8" x14ac:dyDescent="0.25">
      <c r="E5616" s="222"/>
      <c r="F5616" s="52" t="s">
        <v>6626</v>
      </c>
      <c r="G5616" s="24" t="s">
        <v>2724</v>
      </c>
      <c r="H5616" s="25">
        <f t="shared" si="87"/>
        <v>1</v>
      </c>
    </row>
    <row r="5617" spans="5:8" x14ac:dyDescent="0.25">
      <c r="E5617" s="222"/>
      <c r="F5617" s="52" t="s">
        <v>6627</v>
      </c>
      <c r="G5617" s="24" t="s">
        <v>1257</v>
      </c>
      <c r="H5617" s="25">
        <f t="shared" si="87"/>
        <v>0.1119</v>
      </c>
    </row>
    <row r="5618" spans="5:8" x14ac:dyDescent="0.25">
      <c r="E5618" s="222"/>
      <c r="F5618" s="52" t="s">
        <v>6628</v>
      </c>
      <c r="G5618" s="24" t="s">
        <v>1257</v>
      </c>
      <c r="H5618" s="25">
        <f t="shared" si="87"/>
        <v>0.1119</v>
      </c>
    </row>
    <row r="5619" spans="5:8" x14ac:dyDescent="0.25">
      <c r="E5619" s="222"/>
      <c r="F5619" s="52" t="s">
        <v>6629</v>
      </c>
      <c r="G5619" s="24" t="s">
        <v>2724</v>
      </c>
      <c r="H5619" s="25">
        <f t="shared" si="87"/>
        <v>1</v>
      </c>
    </row>
    <row r="5620" spans="5:8" x14ac:dyDescent="0.25">
      <c r="E5620" s="222"/>
      <c r="F5620" s="52" t="s">
        <v>6630</v>
      </c>
      <c r="G5620" s="24" t="s">
        <v>1611</v>
      </c>
      <c r="H5620" s="25">
        <f t="shared" si="87"/>
        <v>0</v>
      </c>
    </row>
    <row r="5621" spans="5:8" x14ac:dyDescent="0.25">
      <c r="E5621" s="222"/>
      <c r="F5621" s="52" t="s">
        <v>6631</v>
      </c>
      <c r="G5621" s="24" t="s">
        <v>1257</v>
      </c>
      <c r="H5621" s="25">
        <f t="shared" si="87"/>
        <v>0.1119</v>
      </c>
    </row>
    <row r="5622" spans="5:8" x14ac:dyDescent="0.25">
      <c r="E5622" s="222"/>
      <c r="F5622" s="52" t="s">
        <v>6632</v>
      </c>
      <c r="G5622" s="24" t="s">
        <v>1611</v>
      </c>
      <c r="H5622" s="25">
        <f t="shared" si="87"/>
        <v>0</v>
      </c>
    </row>
    <row r="5623" spans="5:8" x14ac:dyDescent="0.25">
      <c r="E5623" s="222"/>
      <c r="F5623" s="52" t="s">
        <v>6633</v>
      </c>
      <c r="G5623" s="24" t="s">
        <v>1257</v>
      </c>
      <c r="H5623" s="25">
        <f t="shared" si="87"/>
        <v>0.1119</v>
      </c>
    </row>
    <row r="5624" spans="5:8" x14ac:dyDescent="0.25">
      <c r="E5624" s="222"/>
      <c r="F5624" s="52" t="s">
        <v>6634</v>
      </c>
      <c r="G5624" s="24" t="s">
        <v>1257</v>
      </c>
      <c r="H5624" s="25">
        <f t="shared" si="87"/>
        <v>0.1119</v>
      </c>
    </row>
    <row r="5625" spans="5:8" x14ac:dyDescent="0.25">
      <c r="E5625" s="222"/>
      <c r="F5625" s="52" t="s">
        <v>6635</v>
      </c>
      <c r="G5625" s="24" t="s">
        <v>1257</v>
      </c>
      <c r="H5625" s="25">
        <f t="shared" si="87"/>
        <v>0.1119</v>
      </c>
    </row>
    <row r="5626" spans="5:8" x14ac:dyDescent="0.25">
      <c r="E5626" s="222"/>
      <c r="F5626" s="52" t="s">
        <v>6636</v>
      </c>
      <c r="G5626" s="24" t="s">
        <v>1370</v>
      </c>
      <c r="H5626" s="25">
        <f t="shared" si="87"/>
        <v>0.1124</v>
      </c>
    </row>
    <row r="5627" spans="5:8" x14ac:dyDescent="0.25">
      <c r="E5627" s="222"/>
      <c r="F5627" s="52" t="s">
        <v>6637</v>
      </c>
      <c r="G5627" s="24" t="s">
        <v>1257</v>
      </c>
      <c r="H5627" s="25">
        <f t="shared" si="87"/>
        <v>0.1119</v>
      </c>
    </row>
    <row r="5628" spans="5:8" x14ac:dyDescent="0.25">
      <c r="E5628" s="222"/>
      <c r="F5628" s="52" t="s">
        <v>6638</v>
      </c>
      <c r="G5628" s="24" t="s">
        <v>1257</v>
      </c>
      <c r="H5628" s="25">
        <f t="shared" si="87"/>
        <v>0.1119</v>
      </c>
    </row>
    <row r="5629" spans="5:8" x14ac:dyDescent="0.25">
      <c r="E5629" s="222"/>
      <c r="F5629" s="52" t="s">
        <v>6639</v>
      </c>
      <c r="G5629" s="24" t="s">
        <v>1257</v>
      </c>
      <c r="H5629" s="25">
        <f t="shared" si="87"/>
        <v>0.1119</v>
      </c>
    </row>
    <row r="5630" spans="5:8" x14ac:dyDescent="0.25">
      <c r="E5630" s="222"/>
      <c r="F5630" s="52" t="s">
        <v>6640</v>
      </c>
      <c r="G5630" s="24" t="s">
        <v>6056</v>
      </c>
      <c r="H5630" s="25">
        <f t="shared" si="87"/>
        <v>0.30000000000000004</v>
      </c>
    </row>
    <row r="5631" spans="5:8" x14ac:dyDescent="0.25">
      <c r="E5631" s="222"/>
      <c r="F5631" s="52" t="s">
        <v>6641</v>
      </c>
      <c r="G5631" s="24" t="s">
        <v>1611</v>
      </c>
      <c r="H5631" s="25">
        <f t="shared" si="87"/>
        <v>0</v>
      </c>
    </row>
    <row r="5632" spans="5:8" x14ac:dyDescent="0.25">
      <c r="E5632" s="222"/>
      <c r="F5632" s="52" t="s">
        <v>6642</v>
      </c>
      <c r="G5632" s="24" t="s">
        <v>1039</v>
      </c>
      <c r="H5632" s="25">
        <f t="shared" si="87"/>
        <v>0.1053</v>
      </c>
    </row>
    <row r="5633" spans="5:8" x14ac:dyDescent="0.25">
      <c r="E5633" s="222"/>
      <c r="F5633" s="52" t="s">
        <v>6643</v>
      </c>
      <c r="G5633" s="24" t="s">
        <v>1257</v>
      </c>
      <c r="H5633" s="25">
        <f t="shared" si="87"/>
        <v>0.1119</v>
      </c>
    </row>
    <row r="5634" spans="5:8" x14ac:dyDescent="0.25">
      <c r="E5634" s="222"/>
      <c r="F5634" s="52" t="s">
        <v>6644</v>
      </c>
      <c r="G5634" s="24" t="s">
        <v>1257</v>
      </c>
      <c r="H5634" s="25">
        <f t="shared" si="87"/>
        <v>0.1119</v>
      </c>
    </row>
    <row r="5635" spans="5:8" x14ac:dyDescent="0.25">
      <c r="E5635" s="222"/>
      <c r="F5635" s="52" t="s">
        <v>6645</v>
      </c>
      <c r="G5635" s="24" t="s">
        <v>1370</v>
      </c>
      <c r="H5635" s="25">
        <f t="shared" si="87"/>
        <v>0.1124</v>
      </c>
    </row>
    <row r="5636" spans="5:8" x14ac:dyDescent="0.25">
      <c r="E5636" s="222"/>
      <c r="F5636" s="52" t="s">
        <v>6646</v>
      </c>
      <c r="G5636" s="24" t="s">
        <v>1370</v>
      </c>
      <c r="H5636" s="25">
        <f t="shared" si="87"/>
        <v>0.1124</v>
      </c>
    </row>
    <row r="5637" spans="5:8" x14ac:dyDescent="0.25">
      <c r="E5637" s="222"/>
      <c r="F5637" s="52" t="s">
        <v>6647</v>
      </c>
      <c r="G5637" s="24" t="s">
        <v>1370</v>
      </c>
      <c r="H5637" s="25">
        <f t="shared" ref="H5637:H5700" si="88">VLOOKUP(G5637,$A$4:$B$28,2,FALSE)</f>
        <v>0.1124</v>
      </c>
    </row>
    <row r="5638" spans="5:8" x14ac:dyDescent="0.25">
      <c r="E5638" s="222"/>
      <c r="F5638" s="52" t="s">
        <v>6648</v>
      </c>
      <c r="G5638" s="24" t="s">
        <v>1370</v>
      </c>
      <c r="H5638" s="25">
        <f t="shared" si="88"/>
        <v>0.1124</v>
      </c>
    </row>
    <row r="5639" spans="5:8" x14ac:dyDescent="0.25">
      <c r="E5639" s="222"/>
      <c r="F5639" s="52" t="s">
        <v>6649</v>
      </c>
      <c r="G5639" s="24" t="s">
        <v>6430</v>
      </c>
      <c r="H5639" s="25">
        <f t="shared" si="88"/>
        <v>0.1043</v>
      </c>
    </row>
    <row r="5640" spans="5:8" x14ac:dyDescent="0.25">
      <c r="E5640" s="222"/>
      <c r="F5640" s="52" t="s">
        <v>6650</v>
      </c>
      <c r="G5640" s="24" t="s">
        <v>1257</v>
      </c>
      <c r="H5640" s="25">
        <f t="shared" si="88"/>
        <v>0.1119</v>
      </c>
    </row>
    <row r="5641" spans="5:8" ht="15.75" thickBot="1" x14ac:dyDescent="0.3">
      <c r="E5641" s="223"/>
      <c r="F5641" s="52" t="s">
        <v>6651</v>
      </c>
      <c r="G5641" s="24" t="s">
        <v>1257</v>
      </c>
      <c r="H5641" s="25">
        <f t="shared" si="88"/>
        <v>0.1119</v>
      </c>
    </row>
    <row r="5642" spans="5:8" ht="15.75" thickBot="1" x14ac:dyDescent="0.3">
      <c r="E5642" s="53" t="s">
        <v>6652</v>
      </c>
      <c r="F5642" s="52" t="s">
        <v>6653</v>
      </c>
      <c r="G5642" s="24" t="s">
        <v>1257</v>
      </c>
      <c r="H5642" s="25">
        <f t="shared" si="88"/>
        <v>0.1119</v>
      </c>
    </row>
    <row r="5643" spans="5:8" x14ac:dyDescent="0.25">
      <c r="E5643" s="203" t="s">
        <v>6654</v>
      </c>
      <c r="F5643" s="52" t="s">
        <v>6655</v>
      </c>
      <c r="G5643" s="24" t="s">
        <v>1257</v>
      </c>
      <c r="H5643" s="25">
        <f t="shared" si="88"/>
        <v>0.1119</v>
      </c>
    </row>
    <row r="5644" spans="5:8" x14ac:dyDescent="0.25">
      <c r="E5644" s="204"/>
      <c r="F5644" s="52" t="s">
        <v>6656</v>
      </c>
      <c r="G5644" s="24" t="s">
        <v>1257</v>
      </c>
      <c r="H5644" s="25">
        <f t="shared" si="88"/>
        <v>0.1119</v>
      </c>
    </row>
    <row r="5645" spans="5:8" x14ac:dyDescent="0.25">
      <c r="E5645" s="204"/>
      <c r="F5645" s="52" t="s">
        <v>6657</v>
      </c>
      <c r="G5645" s="24" t="s">
        <v>1087</v>
      </c>
      <c r="H5645" s="25">
        <f t="shared" si="88"/>
        <v>0.10765</v>
      </c>
    </row>
    <row r="5646" spans="5:8" x14ac:dyDescent="0.25">
      <c r="E5646" s="204"/>
      <c r="F5646" s="52" t="s">
        <v>6658</v>
      </c>
      <c r="G5646" s="24" t="s">
        <v>976</v>
      </c>
      <c r="H5646" s="25">
        <f t="shared" si="88"/>
        <v>8.4599999999999995E-2</v>
      </c>
    </row>
    <row r="5647" spans="5:8" x14ac:dyDescent="0.25">
      <c r="E5647" s="204"/>
      <c r="F5647" s="52" t="s">
        <v>6659</v>
      </c>
      <c r="G5647" s="24" t="s">
        <v>1010</v>
      </c>
      <c r="H5647" s="25">
        <f t="shared" si="88"/>
        <v>0.1124</v>
      </c>
    </row>
    <row r="5648" spans="5:8" x14ac:dyDescent="0.25">
      <c r="E5648" s="204"/>
      <c r="F5648" s="52" t="s">
        <v>6660</v>
      </c>
      <c r="G5648" s="24" t="s">
        <v>1087</v>
      </c>
      <c r="H5648" s="25">
        <f t="shared" si="88"/>
        <v>0.10765</v>
      </c>
    </row>
    <row r="5649" spans="5:8" x14ac:dyDescent="0.25">
      <c r="E5649" s="204"/>
      <c r="F5649" s="52" t="s">
        <v>6661</v>
      </c>
      <c r="G5649" s="24" t="s">
        <v>976</v>
      </c>
      <c r="H5649" s="25">
        <f t="shared" si="88"/>
        <v>8.4599999999999995E-2</v>
      </c>
    </row>
    <row r="5650" spans="5:8" x14ac:dyDescent="0.25">
      <c r="E5650" s="204"/>
      <c r="F5650" s="52" t="s">
        <v>6662</v>
      </c>
      <c r="G5650" s="24" t="s">
        <v>6663</v>
      </c>
      <c r="H5650" s="25">
        <f t="shared" si="88"/>
        <v>1.17E-2</v>
      </c>
    </row>
    <row r="5651" spans="5:8" x14ac:dyDescent="0.25">
      <c r="E5651" s="204"/>
      <c r="F5651" s="52" t="s">
        <v>6664</v>
      </c>
      <c r="G5651" s="24" t="s">
        <v>1257</v>
      </c>
      <c r="H5651" s="25">
        <f t="shared" si="88"/>
        <v>0.1119</v>
      </c>
    </row>
    <row r="5652" spans="5:8" x14ac:dyDescent="0.25">
      <c r="E5652" s="204"/>
      <c r="F5652" s="52" t="s">
        <v>6665</v>
      </c>
      <c r="G5652" s="24" t="s">
        <v>1010</v>
      </c>
      <c r="H5652" s="25">
        <f t="shared" si="88"/>
        <v>0.1124</v>
      </c>
    </row>
    <row r="5653" spans="5:8" x14ac:dyDescent="0.25">
      <c r="E5653" s="204"/>
      <c r="F5653" s="52" t="s">
        <v>6666</v>
      </c>
      <c r="G5653" s="24" t="s">
        <v>1010</v>
      </c>
      <c r="H5653" s="25">
        <f t="shared" si="88"/>
        <v>0.1124</v>
      </c>
    </row>
    <row r="5654" spans="5:8" x14ac:dyDescent="0.25">
      <c r="E5654" s="204"/>
      <c r="F5654" s="52" t="s">
        <v>6667</v>
      </c>
      <c r="G5654" s="24" t="s">
        <v>1010</v>
      </c>
      <c r="H5654" s="25">
        <f t="shared" si="88"/>
        <v>0.1124</v>
      </c>
    </row>
    <row r="5655" spans="5:8" x14ac:dyDescent="0.25">
      <c r="E5655" s="204"/>
      <c r="F5655" s="52" t="s">
        <v>6668</v>
      </c>
      <c r="G5655" s="24" t="s">
        <v>5082</v>
      </c>
      <c r="H5655" s="25">
        <f t="shared" si="88"/>
        <v>6.5216999999999997E-2</v>
      </c>
    </row>
    <row r="5656" spans="5:8" x14ac:dyDescent="0.25">
      <c r="E5656" s="204"/>
      <c r="F5656" s="52" t="s">
        <v>6669</v>
      </c>
      <c r="G5656" s="24" t="s">
        <v>1257</v>
      </c>
      <c r="H5656" s="25">
        <f t="shared" si="88"/>
        <v>0.1119</v>
      </c>
    </row>
    <row r="5657" spans="5:8" x14ac:dyDescent="0.25">
      <c r="E5657" s="204"/>
      <c r="F5657" s="52" t="s">
        <v>6670</v>
      </c>
      <c r="G5657" s="24" t="s">
        <v>1257</v>
      </c>
      <c r="H5657" s="25">
        <f t="shared" si="88"/>
        <v>0.1119</v>
      </c>
    </row>
    <row r="5658" spans="5:8" x14ac:dyDescent="0.25">
      <c r="E5658" s="204"/>
      <c r="F5658" s="52" t="s">
        <v>6671</v>
      </c>
      <c r="G5658" s="24" t="s">
        <v>1010</v>
      </c>
      <c r="H5658" s="25">
        <f t="shared" si="88"/>
        <v>0.1124</v>
      </c>
    </row>
    <row r="5659" spans="5:8" x14ac:dyDescent="0.25">
      <c r="E5659" s="204"/>
      <c r="F5659" s="52" t="s">
        <v>6672</v>
      </c>
      <c r="G5659" s="24" t="s">
        <v>5320</v>
      </c>
      <c r="H5659" s="25">
        <f t="shared" si="88"/>
        <v>0.12766</v>
      </c>
    </row>
    <row r="5660" spans="5:8" x14ac:dyDescent="0.25">
      <c r="E5660" s="204"/>
      <c r="F5660" s="52" t="s">
        <v>6673</v>
      </c>
      <c r="G5660" s="24" t="s">
        <v>6663</v>
      </c>
      <c r="H5660" s="25">
        <f t="shared" si="88"/>
        <v>1.17E-2</v>
      </c>
    </row>
    <row r="5661" spans="5:8" x14ac:dyDescent="0.25">
      <c r="E5661" s="204"/>
      <c r="F5661" s="52" t="s">
        <v>6674</v>
      </c>
      <c r="G5661" s="24" t="s">
        <v>1257</v>
      </c>
      <c r="H5661" s="25">
        <f t="shared" si="88"/>
        <v>0.1119</v>
      </c>
    </row>
    <row r="5662" spans="5:8" x14ac:dyDescent="0.25">
      <c r="E5662" s="204"/>
      <c r="F5662" s="52" t="s">
        <v>6675</v>
      </c>
      <c r="G5662" s="24" t="s">
        <v>1014</v>
      </c>
      <c r="H5662" s="25">
        <f t="shared" si="88"/>
        <v>0</v>
      </c>
    </row>
    <row r="5663" spans="5:8" x14ac:dyDescent="0.25">
      <c r="E5663" s="204"/>
      <c r="F5663" s="52" t="s">
        <v>6676</v>
      </c>
      <c r="G5663" s="24" t="s">
        <v>1370</v>
      </c>
      <c r="H5663" s="25">
        <f t="shared" si="88"/>
        <v>0.1124</v>
      </c>
    </row>
    <row r="5664" spans="5:8" x14ac:dyDescent="0.25">
      <c r="E5664" s="204"/>
      <c r="F5664" s="52" t="s">
        <v>6677</v>
      </c>
      <c r="G5664" s="24" t="s">
        <v>1257</v>
      </c>
      <c r="H5664" s="25">
        <f t="shared" si="88"/>
        <v>0.1119</v>
      </c>
    </row>
    <row r="5665" spans="5:8" x14ac:dyDescent="0.25">
      <c r="E5665" s="204"/>
      <c r="F5665" s="52" t="s">
        <v>6678</v>
      </c>
      <c r="G5665" s="24" t="s">
        <v>1611</v>
      </c>
      <c r="H5665" s="25">
        <f t="shared" si="88"/>
        <v>0</v>
      </c>
    </row>
    <row r="5666" spans="5:8" x14ac:dyDescent="0.25">
      <c r="E5666" s="204"/>
      <c r="F5666" s="52" t="s">
        <v>6679</v>
      </c>
      <c r="G5666" s="24" t="s">
        <v>1257</v>
      </c>
      <c r="H5666" s="25">
        <f t="shared" si="88"/>
        <v>0.1119</v>
      </c>
    </row>
    <row r="5667" spans="5:8" x14ac:dyDescent="0.25">
      <c r="E5667" s="204"/>
      <c r="F5667" s="52" t="s">
        <v>6680</v>
      </c>
      <c r="G5667" s="24" t="s">
        <v>1257</v>
      </c>
      <c r="H5667" s="25">
        <f t="shared" si="88"/>
        <v>0.1119</v>
      </c>
    </row>
    <row r="5668" spans="5:8" x14ac:dyDescent="0.25">
      <c r="E5668" s="204"/>
      <c r="F5668" s="52" t="s">
        <v>6681</v>
      </c>
      <c r="G5668" s="24" t="s">
        <v>1257</v>
      </c>
      <c r="H5668" s="25">
        <f t="shared" si="88"/>
        <v>0.1119</v>
      </c>
    </row>
    <row r="5669" spans="5:8" x14ac:dyDescent="0.25">
      <c r="E5669" s="204"/>
      <c r="F5669" s="52" t="s">
        <v>6682</v>
      </c>
      <c r="G5669" s="24" t="s">
        <v>1257</v>
      </c>
      <c r="H5669" s="25">
        <f t="shared" si="88"/>
        <v>0.1119</v>
      </c>
    </row>
    <row r="5670" spans="5:8" x14ac:dyDescent="0.25">
      <c r="E5670" s="204"/>
      <c r="F5670" s="52" t="s">
        <v>6683</v>
      </c>
      <c r="G5670" s="24" t="s">
        <v>1257</v>
      </c>
      <c r="H5670" s="25">
        <f t="shared" si="88"/>
        <v>0.1119</v>
      </c>
    </row>
    <row r="5671" spans="5:8" x14ac:dyDescent="0.25">
      <c r="E5671" s="204"/>
      <c r="F5671" s="52" t="s">
        <v>6684</v>
      </c>
      <c r="G5671" s="24" t="s">
        <v>1257</v>
      </c>
      <c r="H5671" s="25">
        <f t="shared" si="88"/>
        <v>0.1119</v>
      </c>
    </row>
    <row r="5672" spans="5:8" x14ac:dyDescent="0.25">
      <c r="E5672" s="204"/>
      <c r="F5672" s="52" t="s">
        <v>6685</v>
      </c>
      <c r="G5672" s="24" t="s">
        <v>1257</v>
      </c>
      <c r="H5672" s="25">
        <f t="shared" si="88"/>
        <v>0.1119</v>
      </c>
    </row>
    <row r="5673" spans="5:8" x14ac:dyDescent="0.25">
      <c r="E5673" s="204"/>
      <c r="F5673" s="52" t="s">
        <v>6686</v>
      </c>
      <c r="G5673" s="24" t="s">
        <v>1257</v>
      </c>
      <c r="H5673" s="25">
        <f t="shared" si="88"/>
        <v>0.1119</v>
      </c>
    </row>
    <row r="5674" spans="5:8" x14ac:dyDescent="0.25">
      <c r="E5674" s="204"/>
      <c r="F5674" s="52" t="s">
        <v>6687</v>
      </c>
      <c r="G5674" s="24" t="s">
        <v>1257</v>
      </c>
      <c r="H5674" s="25">
        <f t="shared" si="88"/>
        <v>0.1119</v>
      </c>
    </row>
    <row r="5675" spans="5:8" x14ac:dyDescent="0.25">
      <c r="E5675" s="204"/>
      <c r="F5675" s="52" t="s">
        <v>6688</v>
      </c>
      <c r="G5675" s="24" t="s">
        <v>1257</v>
      </c>
      <c r="H5675" s="25">
        <f t="shared" si="88"/>
        <v>0.1119</v>
      </c>
    </row>
    <row r="5676" spans="5:8" x14ac:dyDescent="0.25">
      <c r="E5676" s="204"/>
      <c r="F5676" s="52" t="s">
        <v>6689</v>
      </c>
      <c r="G5676" s="24" t="s">
        <v>1257</v>
      </c>
      <c r="H5676" s="25">
        <f t="shared" si="88"/>
        <v>0.1119</v>
      </c>
    </row>
    <row r="5677" spans="5:8" x14ac:dyDescent="0.25">
      <c r="E5677" s="204"/>
      <c r="F5677" s="52" t="s">
        <v>6690</v>
      </c>
      <c r="G5677" s="24" t="s">
        <v>1010</v>
      </c>
      <c r="H5677" s="25">
        <f t="shared" si="88"/>
        <v>0.1124</v>
      </c>
    </row>
    <row r="5678" spans="5:8" x14ac:dyDescent="0.25">
      <c r="E5678" s="204"/>
      <c r="F5678" s="52" t="s">
        <v>6691</v>
      </c>
      <c r="G5678" s="24" t="s">
        <v>1087</v>
      </c>
      <c r="H5678" s="25">
        <f t="shared" si="88"/>
        <v>0.10765</v>
      </c>
    </row>
    <row r="5679" spans="5:8" x14ac:dyDescent="0.25">
      <c r="E5679" s="204"/>
      <c r="F5679" s="52" t="s">
        <v>6692</v>
      </c>
      <c r="G5679" s="24" t="s">
        <v>1087</v>
      </c>
      <c r="H5679" s="25">
        <f t="shared" si="88"/>
        <v>0.10765</v>
      </c>
    </row>
    <row r="5680" spans="5:8" x14ac:dyDescent="0.25">
      <c r="E5680" s="204"/>
      <c r="F5680" s="52" t="s">
        <v>6693</v>
      </c>
      <c r="G5680" s="24" t="s">
        <v>1087</v>
      </c>
      <c r="H5680" s="25">
        <f t="shared" si="88"/>
        <v>0.10765</v>
      </c>
    </row>
    <row r="5681" spans="5:8" ht="15.75" thickBot="1" x14ac:dyDescent="0.3">
      <c r="E5681" s="205"/>
      <c r="F5681" s="52" t="s">
        <v>6694</v>
      </c>
      <c r="G5681" s="24" t="s">
        <v>1087</v>
      </c>
      <c r="H5681" s="25">
        <f t="shared" si="88"/>
        <v>0.10765</v>
      </c>
    </row>
    <row r="5682" spans="5:8" x14ac:dyDescent="0.25">
      <c r="E5682" s="227" t="s">
        <v>6695</v>
      </c>
      <c r="F5682" s="52" t="s">
        <v>6696</v>
      </c>
      <c r="G5682" s="24" t="s">
        <v>1087</v>
      </c>
      <c r="H5682" s="25">
        <f t="shared" si="88"/>
        <v>0.10765</v>
      </c>
    </row>
    <row r="5683" spans="5:8" x14ac:dyDescent="0.25">
      <c r="E5683" s="228"/>
      <c r="F5683" s="52" t="s">
        <v>6697</v>
      </c>
      <c r="G5683" s="24" t="s">
        <v>1010</v>
      </c>
      <c r="H5683" s="25">
        <f t="shared" si="88"/>
        <v>0.1124</v>
      </c>
    </row>
    <row r="5684" spans="5:8" x14ac:dyDescent="0.25">
      <c r="E5684" s="228"/>
      <c r="F5684" s="52" t="s">
        <v>6698</v>
      </c>
      <c r="G5684" s="24" t="s">
        <v>1010</v>
      </c>
      <c r="H5684" s="25">
        <f t="shared" si="88"/>
        <v>0.1124</v>
      </c>
    </row>
    <row r="5685" spans="5:8" x14ac:dyDescent="0.25">
      <c r="E5685" s="228"/>
      <c r="F5685" s="52" t="s">
        <v>6699</v>
      </c>
      <c r="G5685" s="24" t="s">
        <v>1039</v>
      </c>
      <c r="H5685" s="25">
        <f t="shared" si="88"/>
        <v>0.1053</v>
      </c>
    </row>
    <row r="5686" spans="5:8" x14ac:dyDescent="0.25">
      <c r="E5686" s="228"/>
      <c r="F5686" s="52" t="s">
        <v>6700</v>
      </c>
      <c r="G5686" s="24" t="s">
        <v>1010</v>
      </c>
      <c r="H5686" s="25">
        <f t="shared" si="88"/>
        <v>0.1124</v>
      </c>
    </row>
    <row r="5687" spans="5:8" x14ac:dyDescent="0.25">
      <c r="E5687" s="228"/>
      <c r="F5687" s="52" t="s">
        <v>6701</v>
      </c>
      <c r="G5687" s="24" t="s">
        <v>1611</v>
      </c>
      <c r="H5687" s="25">
        <f t="shared" si="88"/>
        <v>0</v>
      </c>
    </row>
    <row r="5688" spans="5:8" x14ac:dyDescent="0.25">
      <c r="E5688" s="228"/>
      <c r="F5688" s="52" t="s">
        <v>6702</v>
      </c>
      <c r="G5688" s="24" t="s">
        <v>1611</v>
      </c>
      <c r="H5688" s="25">
        <f t="shared" si="88"/>
        <v>0</v>
      </c>
    </row>
    <row r="5689" spans="5:8" x14ac:dyDescent="0.25">
      <c r="E5689" s="228"/>
      <c r="F5689" s="52" t="s">
        <v>6703</v>
      </c>
      <c r="G5689" s="24" t="s">
        <v>6663</v>
      </c>
      <c r="H5689" s="25">
        <f t="shared" si="88"/>
        <v>1.17E-2</v>
      </c>
    </row>
    <row r="5690" spans="5:8" x14ac:dyDescent="0.25">
      <c r="E5690" s="228"/>
      <c r="F5690" s="52" t="s">
        <v>6704</v>
      </c>
      <c r="G5690" s="24" t="s">
        <v>6663</v>
      </c>
      <c r="H5690" s="25">
        <f t="shared" si="88"/>
        <v>1.17E-2</v>
      </c>
    </row>
    <row r="5691" spans="5:8" x14ac:dyDescent="0.25">
      <c r="E5691" s="228"/>
      <c r="F5691" s="52" t="s">
        <v>6705</v>
      </c>
      <c r="G5691" s="24" t="s">
        <v>1611</v>
      </c>
      <c r="H5691" s="25">
        <f t="shared" si="88"/>
        <v>0</v>
      </c>
    </row>
    <row r="5692" spans="5:8" x14ac:dyDescent="0.25">
      <c r="E5692" s="228"/>
      <c r="F5692" s="52" t="s">
        <v>6706</v>
      </c>
      <c r="G5692" s="24" t="s">
        <v>1010</v>
      </c>
      <c r="H5692" s="25">
        <f t="shared" si="88"/>
        <v>0.1124</v>
      </c>
    </row>
    <row r="5693" spans="5:8" x14ac:dyDescent="0.25">
      <c r="E5693" s="228"/>
      <c r="F5693" s="52" t="s">
        <v>6707</v>
      </c>
      <c r="G5693" s="24" t="s">
        <v>1010</v>
      </c>
      <c r="H5693" s="25">
        <f t="shared" si="88"/>
        <v>0.1124</v>
      </c>
    </row>
    <row r="5694" spans="5:8" x14ac:dyDescent="0.25">
      <c r="E5694" s="228"/>
      <c r="F5694" s="52" t="s">
        <v>6708</v>
      </c>
      <c r="G5694" s="24" t="s">
        <v>1257</v>
      </c>
      <c r="H5694" s="25">
        <f t="shared" si="88"/>
        <v>0.1119</v>
      </c>
    </row>
    <row r="5695" spans="5:8" x14ac:dyDescent="0.25">
      <c r="E5695" s="228"/>
      <c r="F5695" s="52" t="s">
        <v>6709</v>
      </c>
      <c r="G5695" s="24" t="s">
        <v>2724</v>
      </c>
      <c r="H5695" s="25">
        <f t="shared" si="88"/>
        <v>1</v>
      </c>
    </row>
    <row r="5696" spans="5:8" x14ac:dyDescent="0.25">
      <c r="E5696" s="228"/>
      <c r="F5696" s="52" t="s">
        <v>6710</v>
      </c>
      <c r="G5696" s="24" t="s">
        <v>2724</v>
      </c>
      <c r="H5696" s="25">
        <f t="shared" si="88"/>
        <v>1</v>
      </c>
    </row>
    <row r="5697" spans="5:8" x14ac:dyDescent="0.25">
      <c r="E5697" s="228"/>
      <c r="F5697" s="52" t="s">
        <v>6711</v>
      </c>
      <c r="G5697" s="24" t="s">
        <v>1611</v>
      </c>
      <c r="H5697" s="25">
        <f t="shared" si="88"/>
        <v>0</v>
      </c>
    </row>
    <row r="5698" spans="5:8" x14ac:dyDescent="0.25">
      <c r="E5698" s="228"/>
      <c r="F5698" s="52" t="s">
        <v>6712</v>
      </c>
      <c r="G5698" s="24" t="s">
        <v>1010</v>
      </c>
      <c r="H5698" s="25">
        <f t="shared" si="88"/>
        <v>0.1124</v>
      </c>
    </row>
    <row r="5699" spans="5:8" x14ac:dyDescent="0.25">
      <c r="E5699" s="228"/>
      <c r="F5699" s="52" t="s">
        <v>6713</v>
      </c>
      <c r="G5699" s="24" t="s">
        <v>1257</v>
      </c>
      <c r="H5699" s="25">
        <f t="shared" si="88"/>
        <v>0.1119</v>
      </c>
    </row>
    <row r="5700" spans="5:8" x14ac:dyDescent="0.25">
      <c r="E5700" s="228"/>
      <c r="F5700" s="52" t="s">
        <v>6714</v>
      </c>
      <c r="G5700" s="24" t="s">
        <v>1010</v>
      </c>
      <c r="H5700" s="25">
        <f t="shared" si="88"/>
        <v>0.1124</v>
      </c>
    </row>
    <row r="5701" spans="5:8" x14ac:dyDescent="0.25">
      <c r="E5701" s="228"/>
      <c r="F5701" s="52" t="s">
        <v>6715</v>
      </c>
      <c r="G5701" s="24" t="s">
        <v>1611</v>
      </c>
      <c r="H5701" s="25">
        <f t="shared" ref="H5701:H5764" si="89">VLOOKUP(G5701,$A$4:$B$28,2,FALSE)</f>
        <v>0</v>
      </c>
    </row>
    <row r="5702" spans="5:8" x14ac:dyDescent="0.25">
      <c r="E5702" s="228"/>
      <c r="F5702" s="52" t="s">
        <v>6716</v>
      </c>
      <c r="G5702" s="24" t="s">
        <v>1010</v>
      </c>
      <c r="H5702" s="25">
        <f t="shared" si="89"/>
        <v>0.1124</v>
      </c>
    </row>
    <row r="5703" spans="5:8" x14ac:dyDescent="0.25">
      <c r="E5703" s="228"/>
      <c r="F5703" s="52" t="s">
        <v>6717</v>
      </c>
      <c r="G5703" s="24" t="s">
        <v>1611</v>
      </c>
      <c r="H5703" s="25">
        <f t="shared" si="89"/>
        <v>0</v>
      </c>
    </row>
    <row r="5704" spans="5:8" x14ac:dyDescent="0.25">
      <c r="E5704" s="228"/>
      <c r="F5704" s="52" t="s">
        <v>6718</v>
      </c>
      <c r="G5704" s="24" t="s">
        <v>1010</v>
      </c>
      <c r="H5704" s="25">
        <f t="shared" si="89"/>
        <v>0.1124</v>
      </c>
    </row>
    <row r="5705" spans="5:8" x14ac:dyDescent="0.25">
      <c r="E5705" s="228"/>
      <c r="F5705" s="52" t="s">
        <v>6719</v>
      </c>
      <c r="G5705" s="24" t="s">
        <v>1010</v>
      </c>
      <c r="H5705" s="25">
        <f t="shared" si="89"/>
        <v>0.1124</v>
      </c>
    </row>
    <row r="5706" spans="5:8" x14ac:dyDescent="0.25">
      <c r="E5706" s="228"/>
      <c r="F5706" s="52" t="s">
        <v>6720</v>
      </c>
      <c r="G5706" s="24" t="s">
        <v>1010</v>
      </c>
      <c r="H5706" s="25">
        <f t="shared" si="89"/>
        <v>0.1124</v>
      </c>
    </row>
    <row r="5707" spans="5:8" x14ac:dyDescent="0.25">
      <c r="E5707" s="228"/>
      <c r="F5707" s="52" t="s">
        <v>6721</v>
      </c>
      <c r="G5707" s="24" t="s">
        <v>1010</v>
      </c>
      <c r="H5707" s="25">
        <f t="shared" si="89"/>
        <v>0.1124</v>
      </c>
    </row>
    <row r="5708" spans="5:8" x14ac:dyDescent="0.25">
      <c r="E5708" s="228"/>
      <c r="F5708" s="52" t="s">
        <v>6722</v>
      </c>
      <c r="G5708" s="24" t="s">
        <v>1010</v>
      </c>
      <c r="H5708" s="25">
        <f t="shared" si="89"/>
        <v>0.1124</v>
      </c>
    </row>
    <row r="5709" spans="5:8" x14ac:dyDescent="0.25">
      <c r="E5709" s="228"/>
      <c r="F5709" s="52" t="s">
        <v>6723</v>
      </c>
      <c r="G5709" s="24" t="s">
        <v>1010</v>
      </c>
      <c r="H5709" s="25">
        <f t="shared" si="89"/>
        <v>0.1124</v>
      </c>
    </row>
    <row r="5710" spans="5:8" x14ac:dyDescent="0.25">
      <c r="E5710" s="228"/>
      <c r="F5710" s="52" t="s">
        <v>6724</v>
      </c>
      <c r="G5710" s="24" t="s">
        <v>1010</v>
      </c>
      <c r="H5710" s="25">
        <f t="shared" si="89"/>
        <v>0.1124</v>
      </c>
    </row>
    <row r="5711" spans="5:8" x14ac:dyDescent="0.25">
      <c r="E5711" s="228"/>
      <c r="F5711" s="52" t="s">
        <v>6725</v>
      </c>
      <c r="G5711" s="24" t="s">
        <v>1010</v>
      </c>
      <c r="H5711" s="25">
        <f t="shared" si="89"/>
        <v>0.1124</v>
      </c>
    </row>
    <row r="5712" spans="5:8" x14ac:dyDescent="0.25">
      <c r="E5712" s="228"/>
      <c r="F5712" s="52" t="s">
        <v>6726</v>
      </c>
      <c r="G5712" s="24" t="s">
        <v>1370</v>
      </c>
      <c r="H5712" s="25">
        <f t="shared" si="89"/>
        <v>0.1124</v>
      </c>
    </row>
    <row r="5713" spans="5:8" x14ac:dyDescent="0.25">
      <c r="E5713" s="228"/>
      <c r="F5713" s="52" t="s">
        <v>6727</v>
      </c>
      <c r="G5713" s="24" t="s">
        <v>1010</v>
      </c>
      <c r="H5713" s="25">
        <f t="shared" si="89"/>
        <v>0.1124</v>
      </c>
    </row>
    <row r="5714" spans="5:8" ht="15.75" thickBot="1" x14ac:dyDescent="0.3">
      <c r="E5714" s="229"/>
      <c r="F5714" s="52" t="s">
        <v>6728</v>
      </c>
      <c r="G5714" s="24" t="s">
        <v>2724</v>
      </c>
      <c r="H5714" s="25">
        <f t="shared" si="89"/>
        <v>1</v>
      </c>
    </row>
    <row r="5715" spans="5:8" x14ac:dyDescent="0.25">
      <c r="E5715" s="230" t="s">
        <v>6729</v>
      </c>
      <c r="F5715" s="52" t="s">
        <v>6730</v>
      </c>
      <c r="G5715" s="24" t="s">
        <v>1611</v>
      </c>
      <c r="H5715" s="25">
        <f t="shared" si="89"/>
        <v>0</v>
      </c>
    </row>
    <row r="5716" spans="5:8" x14ac:dyDescent="0.25">
      <c r="E5716" s="231"/>
      <c r="F5716" s="52" t="s">
        <v>6731</v>
      </c>
      <c r="G5716" s="24" t="s">
        <v>1010</v>
      </c>
      <c r="H5716" s="25">
        <f t="shared" si="89"/>
        <v>0.1124</v>
      </c>
    </row>
    <row r="5717" spans="5:8" x14ac:dyDescent="0.25">
      <c r="E5717" s="231"/>
      <c r="F5717" s="52" t="s">
        <v>6732</v>
      </c>
      <c r="G5717" s="24" t="s">
        <v>1257</v>
      </c>
      <c r="H5717" s="25">
        <f t="shared" si="89"/>
        <v>0.1119</v>
      </c>
    </row>
    <row r="5718" spans="5:8" x14ac:dyDescent="0.25">
      <c r="E5718" s="231"/>
      <c r="F5718" s="52" t="s">
        <v>6733</v>
      </c>
      <c r="G5718" s="24" t="s">
        <v>5082</v>
      </c>
      <c r="H5718" s="25">
        <f t="shared" si="89"/>
        <v>6.5216999999999997E-2</v>
      </c>
    </row>
    <row r="5719" spans="5:8" x14ac:dyDescent="0.25">
      <c r="E5719" s="231"/>
      <c r="F5719" s="52" t="s">
        <v>6734</v>
      </c>
      <c r="G5719" s="24" t="s">
        <v>1010</v>
      </c>
      <c r="H5719" s="25">
        <f t="shared" si="89"/>
        <v>0.1124</v>
      </c>
    </row>
    <row r="5720" spans="5:8" x14ac:dyDescent="0.25">
      <c r="E5720" s="231"/>
      <c r="F5720" s="52" t="s">
        <v>6735</v>
      </c>
      <c r="G5720" s="24" t="s">
        <v>1010</v>
      </c>
      <c r="H5720" s="25">
        <f t="shared" si="89"/>
        <v>0.1124</v>
      </c>
    </row>
    <row r="5721" spans="5:8" x14ac:dyDescent="0.25">
      <c r="E5721" s="231"/>
      <c r="F5721" s="52" t="s">
        <v>6736</v>
      </c>
      <c r="G5721" s="24" t="s">
        <v>1611</v>
      </c>
      <c r="H5721" s="25">
        <f t="shared" si="89"/>
        <v>0</v>
      </c>
    </row>
    <row r="5722" spans="5:8" x14ac:dyDescent="0.25">
      <c r="E5722" s="231"/>
      <c r="F5722" s="52" t="s">
        <v>6737</v>
      </c>
      <c r="G5722" s="24" t="s">
        <v>1611</v>
      </c>
      <c r="H5722" s="25">
        <f t="shared" si="89"/>
        <v>0</v>
      </c>
    </row>
    <row r="5723" spans="5:8" x14ac:dyDescent="0.25">
      <c r="E5723" s="231"/>
      <c r="F5723" s="52" t="s">
        <v>6738</v>
      </c>
      <c r="G5723" s="24" t="s">
        <v>1039</v>
      </c>
      <c r="H5723" s="25">
        <f t="shared" si="89"/>
        <v>0.1053</v>
      </c>
    </row>
    <row r="5724" spans="5:8" x14ac:dyDescent="0.25">
      <c r="E5724" s="231"/>
      <c r="F5724" s="52" t="s">
        <v>6739</v>
      </c>
      <c r="G5724" s="24" t="s">
        <v>976</v>
      </c>
      <c r="H5724" s="25">
        <f t="shared" si="89"/>
        <v>8.4599999999999995E-2</v>
      </c>
    </row>
    <row r="5725" spans="5:8" x14ac:dyDescent="0.25">
      <c r="E5725" s="231"/>
      <c r="F5725" s="52" t="s">
        <v>6740</v>
      </c>
      <c r="G5725" s="24" t="s">
        <v>1010</v>
      </c>
      <c r="H5725" s="25">
        <f t="shared" si="89"/>
        <v>0.1124</v>
      </c>
    </row>
    <row r="5726" spans="5:8" x14ac:dyDescent="0.25">
      <c r="E5726" s="231"/>
      <c r="F5726" s="52" t="s">
        <v>6741</v>
      </c>
      <c r="G5726" s="24" t="s">
        <v>5082</v>
      </c>
      <c r="H5726" s="25">
        <f t="shared" si="89"/>
        <v>6.5216999999999997E-2</v>
      </c>
    </row>
    <row r="5727" spans="5:8" x14ac:dyDescent="0.25">
      <c r="E5727" s="231"/>
      <c r="F5727" s="52" t="s">
        <v>6742</v>
      </c>
      <c r="G5727" s="24" t="s">
        <v>976</v>
      </c>
      <c r="H5727" s="25">
        <f t="shared" si="89"/>
        <v>8.4599999999999995E-2</v>
      </c>
    </row>
    <row r="5728" spans="5:8" x14ac:dyDescent="0.25">
      <c r="E5728" s="231"/>
      <c r="F5728" s="52" t="s">
        <v>6743</v>
      </c>
      <c r="G5728" s="24" t="s">
        <v>1010</v>
      </c>
      <c r="H5728" s="25">
        <f t="shared" si="89"/>
        <v>0.1124</v>
      </c>
    </row>
    <row r="5729" spans="5:8" x14ac:dyDescent="0.25">
      <c r="E5729" s="231"/>
      <c r="F5729" s="52" t="s">
        <v>6744</v>
      </c>
      <c r="G5729" s="24" t="s">
        <v>2724</v>
      </c>
      <c r="H5729" s="25">
        <f t="shared" si="89"/>
        <v>1</v>
      </c>
    </row>
    <row r="5730" spans="5:8" x14ac:dyDescent="0.25">
      <c r="E5730" s="231"/>
      <c r="F5730" s="52" t="s">
        <v>6745</v>
      </c>
      <c r="G5730" s="24" t="s">
        <v>1010</v>
      </c>
      <c r="H5730" s="25">
        <f t="shared" si="89"/>
        <v>0.1124</v>
      </c>
    </row>
    <row r="5731" spans="5:8" x14ac:dyDescent="0.25">
      <c r="E5731" s="231"/>
      <c r="F5731" s="52" t="s">
        <v>6746</v>
      </c>
      <c r="G5731" s="24" t="s">
        <v>2724</v>
      </c>
      <c r="H5731" s="25">
        <f t="shared" si="89"/>
        <v>1</v>
      </c>
    </row>
    <row r="5732" spans="5:8" x14ac:dyDescent="0.25">
      <c r="E5732" s="231"/>
      <c r="F5732" s="52" t="s">
        <v>6747</v>
      </c>
      <c r="G5732" s="24" t="s">
        <v>1087</v>
      </c>
      <c r="H5732" s="25">
        <f t="shared" si="89"/>
        <v>0.10765</v>
      </c>
    </row>
    <row r="5733" spans="5:8" x14ac:dyDescent="0.25">
      <c r="E5733" s="231"/>
      <c r="F5733" s="52" t="s">
        <v>6748</v>
      </c>
      <c r="G5733" s="24" t="s">
        <v>1087</v>
      </c>
      <c r="H5733" s="25">
        <f t="shared" si="89"/>
        <v>0.10765</v>
      </c>
    </row>
    <row r="5734" spans="5:8" x14ac:dyDescent="0.25">
      <c r="E5734" s="231"/>
      <c r="F5734" s="52" t="s">
        <v>6749</v>
      </c>
      <c r="G5734" s="24" t="s">
        <v>1087</v>
      </c>
      <c r="H5734" s="25">
        <f t="shared" si="89"/>
        <v>0.10765</v>
      </c>
    </row>
    <row r="5735" spans="5:8" x14ac:dyDescent="0.25">
      <c r="E5735" s="231"/>
      <c r="F5735" s="52" t="s">
        <v>6750</v>
      </c>
      <c r="G5735" s="24" t="s">
        <v>1010</v>
      </c>
      <c r="H5735" s="25">
        <f t="shared" si="89"/>
        <v>0.1124</v>
      </c>
    </row>
    <row r="5736" spans="5:8" x14ac:dyDescent="0.25">
      <c r="E5736" s="231"/>
      <c r="F5736" s="52" t="s">
        <v>6751</v>
      </c>
      <c r="G5736" s="24" t="s">
        <v>1010</v>
      </c>
      <c r="H5736" s="25">
        <f t="shared" si="89"/>
        <v>0.1124</v>
      </c>
    </row>
    <row r="5737" spans="5:8" x14ac:dyDescent="0.25">
      <c r="E5737" s="231"/>
      <c r="F5737" s="52" t="s">
        <v>6752</v>
      </c>
      <c r="G5737" s="24" t="s">
        <v>1370</v>
      </c>
      <c r="H5737" s="25">
        <f t="shared" si="89"/>
        <v>0.1124</v>
      </c>
    </row>
    <row r="5738" spans="5:8" x14ac:dyDescent="0.25">
      <c r="E5738" s="231"/>
      <c r="F5738" s="52" t="s">
        <v>6753</v>
      </c>
      <c r="G5738" s="24" t="s">
        <v>1010</v>
      </c>
      <c r="H5738" s="25">
        <f t="shared" si="89"/>
        <v>0.1124</v>
      </c>
    </row>
    <row r="5739" spans="5:8" x14ac:dyDescent="0.25">
      <c r="E5739" s="231"/>
      <c r="F5739" s="52" t="s">
        <v>6754</v>
      </c>
      <c r="G5739" s="24" t="s">
        <v>1010</v>
      </c>
      <c r="H5739" s="25">
        <f t="shared" si="89"/>
        <v>0.1124</v>
      </c>
    </row>
    <row r="5740" spans="5:8" x14ac:dyDescent="0.25">
      <c r="E5740" s="231"/>
      <c r="F5740" s="52" t="s">
        <v>6755</v>
      </c>
      <c r="G5740" s="24" t="s">
        <v>1087</v>
      </c>
      <c r="H5740" s="25">
        <f t="shared" si="89"/>
        <v>0.10765</v>
      </c>
    </row>
    <row r="5741" spans="5:8" x14ac:dyDescent="0.25">
      <c r="E5741" s="231"/>
      <c r="F5741" s="52" t="s">
        <v>6756</v>
      </c>
      <c r="G5741" s="24" t="s">
        <v>1087</v>
      </c>
      <c r="H5741" s="25">
        <f t="shared" si="89"/>
        <v>0.10765</v>
      </c>
    </row>
    <row r="5742" spans="5:8" x14ac:dyDescent="0.25">
      <c r="E5742" s="231"/>
      <c r="F5742" s="52" t="s">
        <v>6757</v>
      </c>
      <c r="G5742" s="24" t="s">
        <v>1010</v>
      </c>
      <c r="H5742" s="25">
        <f t="shared" si="89"/>
        <v>0.1124</v>
      </c>
    </row>
    <row r="5743" spans="5:8" ht="15.75" thickBot="1" x14ac:dyDescent="0.3">
      <c r="E5743" s="232"/>
      <c r="F5743" s="52" t="s">
        <v>6758</v>
      </c>
      <c r="G5743" s="24" t="s">
        <v>1010</v>
      </c>
      <c r="H5743" s="25">
        <f t="shared" si="89"/>
        <v>0.1124</v>
      </c>
    </row>
    <row r="5744" spans="5:8" x14ac:dyDescent="0.25">
      <c r="E5744" s="203" t="s">
        <v>6759</v>
      </c>
      <c r="F5744" s="52" t="s">
        <v>6760</v>
      </c>
      <c r="G5744" s="24" t="s">
        <v>1370</v>
      </c>
      <c r="H5744" s="25">
        <f t="shared" si="89"/>
        <v>0.1124</v>
      </c>
    </row>
    <row r="5745" spans="5:8" x14ac:dyDescent="0.25">
      <c r="E5745" s="204"/>
      <c r="F5745" s="52" t="s">
        <v>6761</v>
      </c>
      <c r="G5745" s="24" t="s">
        <v>2724</v>
      </c>
      <c r="H5745" s="25">
        <f t="shared" si="89"/>
        <v>1</v>
      </c>
    </row>
    <row r="5746" spans="5:8" x14ac:dyDescent="0.25">
      <c r="E5746" s="204"/>
      <c r="F5746" s="52" t="s">
        <v>6762</v>
      </c>
      <c r="G5746" s="24" t="s">
        <v>1010</v>
      </c>
      <c r="H5746" s="25">
        <f t="shared" si="89"/>
        <v>0.1124</v>
      </c>
    </row>
    <row r="5747" spans="5:8" x14ac:dyDescent="0.25">
      <c r="E5747" s="204"/>
      <c r="F5747" s="52" t="s">
        <v>6763</v>
      </c>
      <c r="G5747" s="24" t="s">
        <v>1039</v>
      </c>
      <c r="H5747" s="25">
        <f t="shared" si="89"/>
        <v>0.1053</v>
      </c>
    </row>
    <row r="5748" spans="5:8" x14ac:dyDescent="0.25">
      <c r="E5748" s="204"/>
      <c r="F5748" s="52" t="s">
        <v>6764</v>
      </c>
      <c r="G5748" s="24" t="s">
        <v>1039</v>
      </c>
      <c r="H5748" s="25">
        <f t="shared" si="89"/>
        <v>0.1053</v>
      </c>
    </row>
    <row r="5749" spans="5:8" x14ac:dyDescent="0.25">
      <c r="E5749" s="204"/>
      <c r="F5749" s="52" t="s">
        <v>6765</v>
      </c>
      <c r="G5749" s="24" t="s">
        <v>1039</v>
      </c>
      <c r="H5749" s="25">
        <f t="shared" si="89"/>
        <v>0.1053</v>
      </c>
    </row>
    <row r="5750" spans="5:8" x14ac:dyDescent="0.25">
      <c r="E5750" s="204"/>
      <c r="F5750" s="52" t="s">
        <v>6766</v>
      </c>
      <c r="G5750" s="24" t="s">
        <v>1039</v>
      </c>
      <c r="H5750" s="25">
        <f t="shared" si="89"/>
        <v>0.1053</v>
      </c>
    </row>
    <row r="5751" spans="5:8" x14ac:dyDescent="0.25">
      <c r="E5751" s="204"/>
      <c r="F5751" s="52" t="s">
        <v>6767</v>
      </c>
      <c r="G5751" s="24" t="s">
        <v>976</v>
      </c>
      <c r="H5751" s="25">
        <f t="shared" si="89"/>
        <v>8.4599999999999995E-2</v>
      </c>
    </row>
    <row r="5752" spans="5:8" x14ac:dyDescent="0.25">
      <c r="E5752" s="204"/>
      <c r="F5752" s="52" t="s">
        <v>6768</v>
      </c>
      <c r="G5752" s="24" t="s">
        <v>1087</v>
      </c>
      <c r="H5752" s="25">
        <f t="shared" si="89"/>
        <v>0.10765</v>
      </c>
    </row>
    <row r="5753" spans="5:8" x14ac:dyDescent="0.25">
      <c r="E5753" s="204"/>
      <c r="F5753" s="52" t="s">
        <v>6769</v>
      </c>
      <c r="G5753" s="24" t="s">
        <v>1611</v>
      </c>
      <c r="H5753" s="25">
        <f t="shared" si="89"/>
        <v>0</v>
      </c>
    </row>
    <row r="5754" spans="5:8" x14ac:dyDescent="0.25">
      <c r="E5754" s="204"/>
      <c r="F5754" s="52" t="s">
        <v>6770</v>
      </c>
      <c r="G5754" s="24" t="s">
        <v>1611</v>
      </c>
      <c r="H5754" s="25">
        <f t="shared" si="89"/>
        <v>0</v>
      </c>
    </row>
    <row r="5755" spans="5:8" x14ac:dyDescent="0.25">
      <c r="E5755" s="204"/>
      <c r="F5755" s="52" t="s">
        <v>6771</v>
      </c>
      <c r="G5755" s="24" t="s">
        <v>1611</v>
      </c>
      <c r="H5755" s="25">
        <f t="shared" si="89"/>
        <v>0</v>
      </c>
    </row>
    <row r="5756" spans="5:8" x14ac:dyDescent="0.25">
      <c r="E5756" s="204"/>
      <c r="F5756" s="52" t="s">
        <v>6772</v>
      </c>
      <c r="G5756" s="24" t="s">
        <v>976</v>
      </c>
      <c r="H5756" s="25">
        <f t="shared" si="89"/>
        <v>8.4599999999999995E-2</v>
      </c>
    </row>
    <row r="5757" spans="5:8" x14ac:dyDescent="0.25">
      <c r="E5757" s="204"/>
      <c r="F5757" s="52" t="s">
        <v>6773</v>
      </c>
      <c r="G5757" s="24" t="s">
        <v>1257</v>
      </c>
      <c r="H5757" s="25">
        <f t="shared" si="89"/>
        <v>0.1119</v>
      </c>
    </row>
    <row r="5758" spans="5:8" x14ac:dyDescent="0.25">
      <c r="E5758" s="204"/>
      <c r="F5758" s="52" t="s">
        <v>6774</v>
      </c>
      <c r="G5758" s="24" t="s">
        <v>1012</v>
      </c>
      <c r="H5758" s="25">
        <f t="shared" si="89"/>
        <v>0.1119</v>
      </c>
    </row>
    <row r="5759" spans="5:8" x14ac:dyDescent="0.25">
      <c r="E5759" s="204"/>
      <c r="F5759" s="52" t="s">
        <v>6775</v>
      </c>
      <c r="G5759" s="24" t="s">
        <v>1370</v>
      </c>
      <c r="H5759" s="25">
        <f t="shared" si="89"/>
        <v>0.1124</v>
      </c>
    </row>
    <row r="5760" spans="5:8" x14ac:dyDescent="0.25">
      <c r="E5760" s="204"/>
      <c r="F5760" s="52" t="s">
        <v>6776</v>
      </c>
      <c r="G5760" s="24" t="s">
        <v>1370</v>
      </c>
      <c r="H5760" s="25">
        <f t="shared" si="89"/>
        <v>0.1124</v>
      </c>
    </row>
    <row r="5761" spans="5:8" x14ac:dyDescent="0.25">
      <c r="E5761" s="204"/>
      <c r="F5761" s="52" t="s">
        <v>6777</v>
      </c>
      <c r="G5761" s="24" t="s">
        <v>5320</v>
      </c>
      <c r="H5761" s="25">
        <f t="shared" si="89"/>
        <v>0.12766</v>
      </c>
    </row>
    <row r="5762" spans="5:8" x14ac:dyDescent="0.25">
      <c r="E5762" s="204"/>
      <c r="F5762" s="52" t="s">
        <v>6778</v>
      </c>
      <c r="G5762" s="24" t="s">
        <v>1257</v>
      </c>
      <c r="H5762" s="25">
        <f t="shared" si="89"/>
        <v>0.1119</v>
      </c>
    </row>
    <row r="5763" spans="5:8" x14ac:dyDescent="0.25">
      <c r="E5763" s="204"/>
      <c r="F5763" s="52" t="s">
        <v>6779</v>
      </c>
      <c r="G5763" s="24" t="s">
        <v>1611</v>
      </c>
      <c r="H5763" s="25">
        <f t="shared" si="89"/>
        <v>0</v>
      </c>
    </row>
    <row r="5764" spans="5:8" x14ac:dyDescent="0.25">
      <c r="E5764" s="204"/>
      <c r="F5764" s="52" t="s">
        <v>6780</v>
      </c>
      <c r="G5764" s="24" t="s">
        <v>1257</v>
      </c>
      <c r="H5764" s="25">
        <f t="shared" si="89"/>
        <v>0.1119</v>
      </c>
    </row>
    <row r="5765" spans="5:8" x14ac:dyDescent="0.25">
      <c r="E5765" s="204"/>
      <c r="F5765" s="52" t="s">
        <v>6781</v>
      </c>
      <c r="G5765" s="24" t="s">
        <v>6782</v>
      </c>
      <c r="H5765" s="25">
        <f t="shared" ref="H5765:H5828" si="90">VLOOKUP(G5765,$A$4:$B$28,2,FALSE)</f>
        <v>0.1128</v>
      </c>
    </row>
    <row r="5766" spans="5:8" x14ac:dyDescent="0.25">
      <c r="E5766" s="204"/>
      <c r="F5766" s="52" t="s">
        <v>6783</v>
      </c>
      <c r="G5766" s="24" t="s">
        <v>1370</v>
      </c>
      <c r="H5766" s="25">
        <f t="shared" si="90"/>
        <v>0.1124</v>
      </c>
    </row>
    <row r="5767" spans="5:8" x14ac:dyDescent="0.25">
      <c r="E5767" s="204"/>
      <c r="F5767" s="52" t="s">
        <v>6784</v>
      </c>
      <c r="G5767" s="24" t="s">
        <v>1370</v>
      </c>
      <c r="H5767" s="25">
        <f t="shared" si="90"/>
        <v>0.1124</v>
      </c>
    </row>
    <row r="5768" spans="5:8" x14ac:dyDescent="0.25">
      <c r="E5768" s="204"/>
      <c r="F5768" s="52" t="s">
        <v>6785</v>
      </c>
      <c r="G5768" s="24" t="s">
        <v>1370</v>
      </c>
      <c r="H5768" s="25">
        <f t="shared" si="90"/>
        <v>0.1124</v>
      </c>
    </row>
    <row r="5769" spans="5:8" x14ac:dyDescent="0.25">
      <c r="E5769" s="204"/>
      <c r="F5769" s="52" t="s">
        <v>6786</v>
      </c>
      <c r="G5769" s="24" t="s">
        <v>1087</v>
      </c>
      <c r="H5769" s="25">
        <f t="shared" si="90"/>
        <v>0.10765</v>
      </c>
    </row>
    <row r="5770" spans="5:8" x14ac:dyDescent="0.25">
      <c r="E5770" s="204"/>
      <c r="F5770" s="52" t="s">
        <v>6787</v>
      </c>
      <c r="G5770" s="24" t="s">
        <v>1370</v>
      </c>
      <c r="H5770" s="25">
        <f t="shared" si="90"/>
        <v>0.1124</v>
      </c>
    </row>
    <row r="5771" spans="5:8" x14ac:dyDescent="0.25">
      <c r="E5771" s="204"/>
      <c r="F5771" s="52" t="s">
        <v>6788</v>
      </c>
      <c r="G5771" s="24" t="s">
        <v>976</v>
      </c>
      <c r="H5771" s="25">
        <f t="shared" si="90"/>
        <v>8.4599999999999995E-2</v>
      </c>
    </row>
    <row r="5772" spans="5:8" x14ac:dyDescent="0.25">
      <c r="E5772" s="204"/>
      <c r="F5772" s="52" t="s">
        <v>6789</v>
      </c>
      <c r="G5772" s="24" t="s">
        <v>1039</v>
      </c>
      <c r="H5772" s="25">
        <f t="shared" si="90"/>
        <v>0.1053</v>
      </c>
    </row>
    <row r="5773" spans="5:8" x14ac:dyDescent="0.25">
      <c r="E5773" s="204"/>
      <c r="F5773" s="52" t="s">
        <v>6790</v>
      </c>
      <c r="G5773" s="24" t="s">
        <v>1257</v>
      </c>
      <c r="H5773" s="25">
        <f t="shared" si="90"/>
        <v>0.1119</v>
      </c>
    </row>
    <row r="5774" spans="5:8" x14ac:dyDescent="0.25">
      <c r="E5774" s="204"/>
      <c r="F5774" s="52" t="s">
        <v>6791</v>
      </c>
      <c r="G5774" s="24" t="s">
        <v>1257</v>
      </c>
      <c r="H5774" s="25">
        <f t="shared" si="90"/>
        <v>0.1119</v>
      </c>
    </row>
    <row r="5775" spans="5:8" x14ac:dyDescent="0.25">
      <c r="E5775" s="204"/>
      <c r="F5775" s="52" t="s">
        <v>6792</v>
      </c>
      <c r="G5775" s="24" t="s">
        <v>6663</v>
      </c>
      <c r="H5775" s="25">
        <f t="shared" si="90"/>
        <v>1.17E-2</v>
      </c>
    </row>
    <row r="5776" spans="5:8" x14ac:dyDescent="0.25">
      <c r="E5776" s="204"/>
      <c r="F5776" s="52" t="s">
        <v>6793</v>
      </c>
      <c r="G5776" s="24" t="s">
        <v>1014</v>
      </c>
      <c r="H5776" s="25">
        <f t="shared" si="90"/>
        <v>0</v>
      </c>
    </row>
    <row r="5777" spans="5:8" x14ac:dyDescent="0.25">
      <c r="E5777" s="204"/>
      <c r="F5777" s="52" t="s">
        <v>6794</v>
      </c>
      <c r="G5777" s="24" t="s">
        <v>1087</v>
      </c>
      <c r="H5777" s="25">
        <f t="shared" si="90"/>
        <v>0.10765</v>
      </c>
    </row>
    <row r="5778" spans="5:8" x14ac:dyDescent="0.25">
      <c r="E5778" s="204"/>
      <c r="F5778" s="52" t="s">
        <v>6795</v>
      </c>
      <c r="G5778" s="24" t="s">
        <v>1087</v>
      </c>
      <c r="H5778" s="25">
        <f t="shared" si="90"/>
        <v>0.10765</v>
      </c>
    </row>
    <row r="5779" spans="5:8" x14ac:dyDescent="0.25">
      <c r="E5779" s="204"/>
      <c r="F5779" s="52" t="s">
        <v>6796</v>
      </c>
      <c r="G5779" s="24" t="s">
        <v>1087</v>
      </c>
      <c r="H5779" s="25">
        <f t="shared" si="90"/>
        <v>0.10765</v>
      </c>
    </row>
    <row r="5780" spans="5:8" x14ac:dyDescent="0.25">
      <c r="E5780" s="204"/>
      <c r="F5780" s="52" t="s">
        <v>6797</v>
      </c>
      <c r="G5780" s="24" t="s">
        <v>1010</v>
      </c>
      <c r="H5780" s="25">
        <f t="shared" si="90"/>
        <v>0.1124</v>
      </c>
    </row>
    <row r="5781" spans="5:8" x14ac:dyDescent="0.25">
      <c r="E5781" s="204"/>
      <c r="F5781" s="52" t="s">
        <v>6798</v>
      </c>
      <c r="G5781" s="24" t="s">
        <v>1010</v>
      </c>
      <c r="H5781" s="25">
        <f t="shared" si="90"/>
        <v>0.1124</v>
      </c>
    </row>
    <row r="5782" spans="5:8" x14ac:dyDescent="0.25">
      <c r="E5782" s="204"/>
      <c r="F5782" s="52" t="s">
        <v>6799</v>
      </c>
      <c r="G5782" s="24" t="s">
        <v>1010</v>
      </c>
      <c r="H5782" s="25">
        <f t="shared" si="90"/>
        <v>0.1124</v>
      </c>
    </row>
    <row r="5783" spans="5:8" x14ac:dyDescent="0.25">
      <c r="E5783" s="204"/>
      <c r="F5783" s="52" t="s">
        <v>6800</v>
      </c>
      <c r="G5783" s="24" t="s">
        <v>6801</v>
      </c>
      <c r="H5783" s="25">
        <f t="shared" si="90"/>
        <v>0.1</v>
      </c>
    </row>
    <row r="5784" spans="5:8" x14ac:dyDescent="0.25">
      <c r="E5784" s="204"/>
      <c r="F5784" s="52" t="s">
        <v>6802</v>
      </c>
      <c r="G5784" s="24" t="s">
        <v>1010</v>
      </c>
      <c r="H5784" s="25">
        <f t="shared" si="90"/>
        <v>0.1124</v>
      </c>
    </row>
    <row r="5785" spans="5:8" ht="15.75" thickBot="1" x14ac:dyDescent="0.3">
      <c r="E5785" s="205"/>
      <c r="F5785" s="52" t="s">
        <v>6803</v>
      </c>
      <c r="G5785" s="24" t="s">
        <v>6663</v>
      </c>
      <c r="H5785" s="25">
        <f t="shared" si="90"/>
        <v>1.17E-2</v>
      </c>
    </row>
    <row r="5786" spans="5:8" x14ac:dyDescent="0.25">
      <c r="E5786" s="233" t="s">
        <v>6804</v>
      </c>
      <c r="F5786" s="52" t="s">
        <v>6805</v>
      </c>
      <c r="G5786" s="24" t="s">
        <v>1087</v>
      </c>
      <c r="H5786" s="25">
        <f t="shared" si="90"/>
        <v>0.10765</v>
      </c>
    </row>
    <row r="5787" spans="5:8" x14ac:dyDescent="0.25">
      <c r="E5787" s="234"/>
      <c r="F5787" s="52" t="s">
        <v>6806</v>
      </c>
      <c r="G5787" s="24" t="s">
        <v>1010</v>
      </c>
      <c r="H5787" s="25">
        <f t="shared" si="90"/>
        <v>0.1124</v>
      </c>
    </row>
    <row r="5788" spans="5:8" x14ac:dyDescent="0.25">
      <c r="E5788" s="234"/>
      <c r="F5788" s="52" t="s">
        <v>6807</v>
      </c>
      <c r="G5788" s="24" t="s">
        <v>1010</v>
      </c>
      <c r="H5788" s="25">
        <f t="shared" si="90"/>
        <v>0.1124</v>
      </c>
    </row>
    <row r="5789" spans="5:8" x14ac:dyDescent="0.25">
      <c r="E5789" s="234"/>
      <c r="F5789" s="54" t="s">
        <v>6808</v>
      </c>
      <c r="G5789" s="24" t="s">
        <v>1039</v>
      </c>
      <c r="H5789" s="25">
        <f t="shared" si="90"/>
        <v>0.1053</v>
      </c>
    </row>
    <row r="5790" spans="5:8" x14ac:dyDescent="0.25">
      <c r="E5790" s="234"/>
      <c r="F5790" s="54" t="s">
        <v>6809</v>
      </c>
      <c r="G5790" s="24" t="s">
        <v>1039</v>
      </c>
      <c r="H5790" s="25">
        <f t="shared" si="90"/>
        <v>0.1053</v>
      </c>
    </row>
    <row r="5791" spans="5:8" x14ac:dyDescent="0.25">
      <c r="E5791" s="234"/>
      <c r="F5791" s="54" t="s">
        <v>6810</v>
      </c>
      <c r="G5791" s="24" t="s">
        <v>1039</v>
      </c>
      <c r="H5791" s="25">
        <f t="shared" si="90"/>
        <v>0.1053</v>
      </c>
    </row>
    <row r="5792" spans="5:8" x14ac:dyDescent="0.25">
      <c r="E5792" s="234"/>
      <c r="F5792" s="54" t="s">
        <v>6811</v>
      </c>
      <c r="G5792" s="24" t="s">
        <v>1039</v>
      </c>
      <c r="H5792" s="25">
        <f t="shared" si="90"/>
        <v>0.1053</v>
      </c>
    </row>
    <row r="5793" spans="5:8" x14ac:dyDescent="0.25">
      <c r="E5793" s="234"/>
      <c r="F5793" s="54" t="s">
        <v>6812</v>
      </c>
      <c r="G5793" s="49" t="s">
        <v>976</v>
      </c>
      <c r="H5793" s="25">
        <f t="shared" si="90"/>
        <v>8.4599999999999995E-2</v>
      </c>
    </row>
    <row r="5794" spans="5:8" x14ac:dyDescent="0.25">
      <c r="E5794" s="234"/>
      <c r="F5794" s="54" t="s">
        <v>6813</v>
      </c>
      <c r="G5794" s="24" t="s">
        <v>1039</v>
      </c>
      <c r="H5794" s="25">
        <f t="shared" si="90"/>
        <v>0.1053</v>
      </c>
    </row>
    <row r="5795" spans="5:8" x14ac:dyDescent="0.25">
      <c r="E5795" s="234"/>
      <c r="F5795" s="54" t="s">
        <v>6814</v>
      </c>
      <c r="G5795" s="24" t="s">
        <v>1039</v>
      </c>
      <c r="H5795" s="25">
        <f t="shared" si="90"/>
        <v>0.1053</v>
      </c>
    </row>
    <row r="5796" spans="5:8" x14ac:dyDescent="0.25">
      <c r="E5796" s="234"/>
      <c r="F5796" s="54" t="s">
        <v>6815</v>
      </c>
      <c r="G5796" s="49" t="s">
        <v>1087</v>
      </c>
      <c r="H5796" s="25">
        <f t="shared" si="90"/>
        <v>0.10765</v>
      </c>
    </row>
    <row r="5797" spans="5:8" x14ac:dyDescent="0.25">
      <c r="E5797" s="234"/>
      <c r="F5797" s="54" t="s">
        <v>6816</v>
      </c>
      <c r="G5797" s="24" t="s">
        <v>1039</v>
      </c>
      <c r="H5797" s="25">
        <f t="shared" si="90"/>
        <v>0.1053</v>
      </c>
    </row>
    <row r="5798" spans="5:8" x14ac:dyDescent="0.25">
      <c r="E5798" s="234"/>
      <c r="F5798" s="54" t="s">
        <v>6817</v>
      </c>
      <c r="G5798" s="24" t="s">
        <v>1039</v>
      </c>
      <c r="H5798" s="25">
        <f t="shared" si="90"/>
        <v>0.1053</v>
      </c>
    </row>
    <row r="5799" spans="5:8" x14ac:dyDescent="0.25">
      <c r="E5799" s="234"/>
      <c r="F5799" s="54" t="s">
        <v>6818</v>
      </c>
      <c r="G5799" s="24" t="s">
        <v>1039</v>
      </c>
      <c r="H5799" s="25">
        <f t="shared" si="90"/>
        <v>0.1053</v>
      </c>
    </row>
    <row r="5800" spans="5:8" x14ac:dyDescent="0.25">
      <c r="E5800" s="234"/>
      <c r="F5800" s="54" t="s">
        <v>6819</v>
      </c>
      <c r="G5800" s="24" t="s">
        <v>1039</v>
      </c>
      <c r="H5800" s="25">
        <f t="shared" si="90"/>
        <v>0.1053</v>
      </c>
    </row>
    <row r="5801" spans="5:8" x14ac:dyDescent="0.25">
      <c r="E5801" s="234"/>
      <c r="F5801" s="54" t="s">
        <v>6820</v>
      </c>
      <c r="G5801" s="24" t="s">
        <v>1039</v>
      </c>
      <c r="H5801" s="25">
        <f t="shared" si="90"/>
        <v>0.1053</v>
      </c>
    </row>
    <row r="5802" spans="5:8" x14ac:dyDescent="0.25">
      <c r="E5802" s="234"/>
      <c r="F5802" s="54" t="s">
        <v>6821</v>
      </c>
      <c r="G5802" s="24" t="s">
        <v>1039</v>
      </c>
      <c r="H5802" s="25">
        <f t="shared" si="90"/>
        <v>0.1053</v>
      </c>
    </row>
    <row r="5803" spans="5:8" x14ac:dyDescent="0.25">
      <c r="E5803" s="234"/>
      <c r="F5803" s="54" t="s">
        <v>6822</v>
      </c>
      <c r="G5803" s="24" t="s">
        <v>1039</v>
      </c>
      <c r="H5803" s="25">
        <f t="shared" si="90"/>
        <v>0.1053</v>
      </c>
    </row>
    <row r="5804" spans="5:8" x14ac:dyDescent="0.25">
      <c r="E5804" s="234"/>
      <c r="F5804" s="54" t="s">
        <v>6823</v>
      </c>
      <c r="G5804" s="24" t="s">
        <v>1039</v>
      </c>
      <c r="H5804" s="25">
        <f t="shared" si="90"/>
        <v>0.1053</v>
      </c>
    </row>
    <row r="5805" spans="5:8" x14ac:dyDescent="0.25">
      <c r="E5805" s="234"/>
      <c r="F5805" s="54" t="s">
        <v>6824</v>
      </c>
      <c r="G5805" s="24" t="s">
        <v>1039</v>
      </c>
      <c r="H5805" s="25">
        <f t="shared" si="90"/>
        <v>0.1053</v>
      </c>
    </row>
    <row r="5806" spans="5:8" x14ac:dyDescent="0.25">
      <c r="E5806" s="234"/>
      <c r="F5806" s="54" t="s">
        <v>6825</v>
      </c>
      <c r="G5806" s="24" t="s">
        <v>1039</v>
      </c>
      <c r="H5806" s="25">
        <f t="shared" si="90"/>
        <v>0.1053</v>
      </c>
    </row>
    <row r="5807" spans="5:8" x14ac:dyDescent="0.25">
      <c r="E5807" s="234"/>
      <c r="F5807" s="54" t="s">
        <v>6826</v>
      </c>
      <c r="G5807" s="24" t="s">
        <v>1039</v>
      </c>
      <c r="H5807" s="25">
        <f t="shared" si="90"/>
        <v>0.1053</v>
      </c>
    </row>
    <row r="5808" spans="5:8" x14ac:dyDescent="0.25">
      <c r="E5808" s="234"/>
      <c r="F5808" s="54" t="s">
        <v>6827</v>
      </c>
      <c r="G5808" s="24" t="s">
        <v>1039</v>
      </c>
      <c r="H5808" s="25">
        <f t="shared" si="90"/>
        <v>0.1053</v>
      </c>
    </row>
    <row r="5809" spans="5:8" x14ac:dyDescent="0.25">
      <c r="E5809" s="234"/>
      <c r="F5809" s="54" t="s">
        <v>6828</v>
      </c>
      <c r="G5809" s="49" t="s">
        <v>6829</v>
      </c>
      <c r="H5809" s="25">
        <f t="shared" si="90"/>
        <v>0</v>
      </c>
    </row>
    <row r="5810" spans="5:8" x14ac:dyDescent="0.25">
      <c r="E5810" s="234"/>
      <c r="F5810" s="54" t="s">
        <v>6830</v>
      </c>
      <c r="G5810" s="24" t="s">
        <v>83</v>
      </c>
      <c r="H5810" s="25">
        <f t="shared" si="90"/>
        <v>1.17E-2</v>
      </c>
    </row>
    <row r="5811" spans="5:8" x14ac:dyDescent="0.25">
      <c r="E5811" s="234"/>
      <c r="F5811" s="54" t="s">
        <v>6831</v>
      </c>
      <c r="G5811" s="24" t="s">
        <v>6832</v>
      </c>
      <c r="H5811" s="25">
        <f t="shared" si="90"/>
        <v>8.4599999999999995E-2</v>
      </c>
    </row>
    <row r="5812" spans="5:8" x14ac:dyDescent="0.25">
      <c r="E5812" s="234"/>
      <c r="F5812" s="54" t="s">
        <v>6833</v>
      </c>
      <c r="G5812" s="24" t="s">
        <v>6832</v>
      </c>
      <c r="H5812" s="25">
        <f t="shared" si="90"/>
        <v>8.4599999999999995E-2</v>
      </c>
    </row>
    <row r="5813" spans="5:8" x14ac:dyDescent="0.25">
      <c r="E5813" s="234"/>
      <c r="F5813" s="54" t="s">
        <v>6834</v>
      </c>
      <c r="G5813" s="24" t="s">
        <v>6835</v>
      </c>
      <c r="H5813" s="25">
        <f t="shared" si="90"/>
        <v>0.1119</v>
      </c>
    </row>
    <row r="5814" spans="5:8" x14ac:dyDescent="0.25">
      <c r="E5814" s="234"/>
      <c r="F5814" s="54" t="s">
        <v>6836</v>
      </c>
      <c r="G5814" s="49" t="s">
        <v>6829</v>
      </c>
      <c r="H5814" s="25">
        <f t="shared" si="90"/>
        <v>0</v>
      </c>
    </row>
    <row r="5815" spans="5:8" x14ac:dyDescent="0.25">
      <c r="E5815" s="234"/>
      <c r="F5815" s="54" t="s">
        <v>6837</v>
      </c>
      <c r="G5815" s="24" t="s">
        <v>83</v>
      </c>
      <c r="H5815" s="25">
        <f t="shared" si="90"/>
        <v>1.17E-2</v>
      </c>
    </row>
    <row r="5816" spans="5:8" x14ac:dyDescent="0.25">
      <c r="E5816" s="234"/>
      <c r="F5816" s="54" t="s">
        <v>6838</v>
      </c>
      <c r="G5816" s="24" t="s">
        <v>6839</v>
      </c>
      <c r="H5816" s="25">
        <f t="shared" si="90"/>
        <v>1</v>
      </c>
    </row>
    <row r="5817" spans="5:8" x14ac:dyDescent="0.25">
      <c r="E5817" s="234"/>
      <c r="F5817" s="54" t="s">
        <v>6840</v>
      </c>
      <c r="G5817" s="24" t="s">
        <v>6835</v>
      </c>
      <c r="H5817" s="25">
        <f t="shared" si="90"/>
        <v>0.1119</v>
      </c>
    </row>
    <row r="5818" spans="5:8" x14ac:dyDescent="0.25">
      <c r="E5818" s="234"/>
      <c r="F5818" s="54" t="s">
        <v>6841</v>
      </c>
      <c r="G5818" s="49" t="s">
        <v>5082</v>
      </c>
      <c r="H5818" s="25">
        <f t="shared" si="90"/>
        <v>6.5216999999999997E-2</v>
      </c>
    </row>
    <row r="5819" spans="5:8" x14ac:dyDescent="0.25">
      <c r="E5819" s="234"/>
      <c r="F5819" s="54" t="s">
        <v>6842</v>
      </c>
      <c r="G5819" s="49" t="s">
        <v>5082</v>
      </c>
      <c r="H5819" s="25">
        <f t="shared" si="90"/>
        <v>6.5216999999999997E-2</v>
      </c>
    </row>
    <row r="5820" spans="5:8" x14ac:dyDescent="0.25">
      <c r="E5820" s="234"/>
      <c r="F5820" s="54" t="s">
        <v>6843</v>
      </c>
      <c r="G5820" s="24" t="s">
        <v>6835</v>
      </c>
      <c r="H5820" s="25">
        <f t="shared" si="90"/>
        <v>0.1119</v>
      </c>
    </row>
    <row r="5821" spans="5:8" x14ac:dyDescent="0.25">
      <c r="E5821" s="234"/>
      <c r="F5821" s="54" t="s">
        <v>6844</v>
      </c>
      <c r="G5821" s="49" t="s">
        <v>6829</v>
      </c>
      <c r="H5821" s="25">
        <f t="shared" si="90"/>
        <v>0</v>
      </c>
    </row>
    <row r="5822" spans="5:8" x14ac:dyDescent="0.25">
      <c r="E5822" s="234"/>
      <c r="F5822" s="54" t="s">
        <v>6845</v>
      </c>
      <c r="G5822" s="24" t="s">
        <v>6835</v>
      </c>
      <c r="H5822" s="25">
        <f t="shared" si="90"/>
        <v>0.1119</v>
      </c>
    </row>
    <row r="5823" spans="5:8" x14ac:dyDescent="0.25">
      <c r="E5823" s="234"/>
      <c r="F5823" s="54" t="s">
        <v>6846</v>
      </c>
      <c r="G5823" s="49" t="s">
        <v>976</v>
      </c>
      <c r="H5823" s="25">
        <f t="shared" si="90"/>
        <v>8.4599999999999995E-2</v>
      </c>
    </row>
    <row r="5824" spans="5:8" x14ac:dyDescent="0.25">
      <c r="E5824" s="234"/>
      <c r="F5824" s="54" t="s">
        <v>6847</v>
      </c>
      <c r="G5824" s="24" t="s">
        <v>6848</v>
      </c>
      <c r="H5824" s="25">
        <f t="shared" si="90"/>
        <v>0.1128</v>
      </c>
    </row>
    <row r="5825" spans="5:8" x14ac:dyDescent="0.25">
      <c r="E5825" s="234"/>
      <c r="F5825" s="54" t="s">
        <v>6849</v>
      </c>
      <c r="G5825" s="49" t="s">
        <v>6829</v>
      </c>
      <c r="H5825" s="25">
        <f t="shared" si="90"/>
        <v>0</v>
      </c>
    </row>
    <row r="5826" spans="5:8" x14ac:dyDescent="0.25">
      <c r="E5826" s="234"/>
      <c r="F5826" s="54" t="s">
        <v>6850</v>
      </c>
      <c r="G5826" s="49" t="s">
        <v>6835</v>
      </c>
      <c r="H5826" s="25">
        <f t="shared" si="90"/>
        <v>0.1119</v>
      </c>
    </row>
    <row r="5827" spans="5:8" x14ac:dyDescent="0.25">
      <c r="E5827" s="234"/>
      <c r="F5827" s="54" t="s">
        <v>6851</v>
      </c>
      <c r="G5827" s="49" t="s">
        <v>1039</v>
      </c>
      <c r="H5827" s="25">
        <f t="shared" si="90"/>
        <v>0.1053</v>
      </c>
    </row>
    <row r="5828" spans="5:8" x14ac:dyDescent="0.25">
      <c r="E5828" s="234"/>
      <c r="F5828" s="54" t="s">
        <v>6852</v>
      </c>
      <c r="G5828" s="49" t="s">
        <v>1087</v>
      </c>
      <c r="H5828" s="25">
        <f t="shared" si="90"/>
        <v>0.10765</v>
      </c>
    </row>
    <row r="5829" spans="5:8" x14ac:dyDescent="0.25">
      <c r="E5829" s="234"/>
      <c r="F5829" s="54" t="s">
        <v>6853</v>
      </c>
      <c r="G5829" s="24" t="s">
        <v>6854</v>
      </c>
      <c r="H5829" s="25">
        <f t="shared" ref="H5829:H5892" si="91">VLOOKUP(G5829,$A$4:$B$28,2,FALSE)</f>
        <v>0.1124</v>
      </c>
    </row>
    <row r="5830" spans="5:8" x14ac:dyDescent="0.25">
      <c r="E5830" s="234"/>
      <c r="F5830" s="54" t="s">
        <v>6855</v>
      </c>
      <c r="G5830" s="24" t="s">
        <v>6854</v>
      </c>
      <c r="H5830" s="25">
        <f t="shared" si="91"/>
        <v>0.1124</v>
      </c>
    </row>
    <row r="5831" spans="5:8" x14ac:dyDescent="0.25">
      <c r="E5831" s="234"/>
      <c r="F5831" s="54" t="s">
        <v>6856</v>
      </c>
      <c r="G5831" s="49" t="s">
        <v>6801</v>
      </c>
      <c r="H5831" s="25">
        <f t="shared" si="91"/>
        <v>0.1</v>
      </c>
    </row>
    <row r="5832" spans="5:8" x14ac:dyDescent="0.25">
      <c r="E5832" s="234"/>
      <c r="F5832" s="54" t="s">
        <v>6857</v>
      </c>
      <c r="G5832" s="24" t="s">
        <v>6854</v>
      </c>
      <c r="H5832" s="25">
        <f t="shared" si="91"/>
        <v>0.1124</v>
      </c>
    </row>
    <row r="5833" spans="5:8" x14ac:dyDescent="0.25">
      <c r="E5833" s="234"/>
      <c r="F5833" s="54" t="s">
        <v>6858</v>
      </c>
      <c r="G5833" s="24" t="s">
        <v>6854</v>
      </c>
      <c r="H5833" s="25">
        <f t="shared" si="91"/>
        <v>0.1124</v>
      </c>
    </row>
    <row r="5834" spans="5:8" x14ac:dyDescent="0.25">
      <c r="E5834" s="234"/>
      <c r="F5834" s="54" t="s">
        <v>6859</v>
      </c>
      <c r="G5834" s="24" t="s">
        <v>6854</v>
      </c>
      <c r="H5834" s="25">
        <f t="shared" si="91"/>
        <v>0.1124</v>
      </c>
    </row>
    <row r="5835" spans="5:8" x14ac:dyDescent="0.25">
      <c r="E5835" s="234"/>
      <c r="F5835" s="54" t="s">
        <v>6860</v>
      </c>
      <c r="G5835" s="24" t="s">
        <v>6861</v>
      </c>
      <c r="H5835" s="25">
        <f t="shared" si="91"/>
        <v>0.10765</v>
      </c>
    </row>
    <row r="5836" spans="5:8" x14ac:dyDescent="0.25">
      <c r="E5836" s="234"/>
      <c r="F5836" s="54" t="s">
        <v>6862</v>
      </c>
      <c r="G5836" s="49" t="s">
        <v>6829</v>
      </c>
      <c r="H5836" s="25">
        <f t="shared" si="91"/>
        <v>0</v>
      </c>
    </row>
    <row r="5837" spans="5:8" x14ac:dyDescent="0.25">
      <c r="E5837" s="234"/>
      <c r="F5837" s="54" t="s">
        <v>6863</v>
      </c>
      <c r="G5837" s="49" t="s">
        <v>6829</v>
      </c>
      <c r="H5837" s="25">
        <f t="shared" si="91"/>
        <v>0</v>
      </c>
    </row>
    <row r="5838" spans="5:8" x14ac:dyDescent="0.25">
      <c r="E5838" s="234"/>
      <c r="F5838" s="54" t="s">
        <v>6864</v>
      </c>
      <c r="G5838" s="24" t="s">
        <v>6861</v>
      </c>
      <c r="H5838" s="25">
        <f t="shared" si="91"/>
        <v>0.10765</v>
      </c>
    </row>
    <row r="5839" spans="5:8" x14ac:dyDescent="0.25">
      <c r="E5839" s="234"/>
      <c r="F5839" s="54" t="s">
        <v>6865</v>
      </c>
      <c r="G5839" s="24" t="s">
        <v>6861</v>
      </c>
      <c r="H5839" s="25">
        <f t="shared" si="91"/>
        <v>0.10765</v>
      </c>
    </row>
    <row r="5840" spans="5:8" x14ac:dyDescent="0.25">
      <c r="E5840" s="234"/>
      <c r="F5840" s="54" t="s">
        <v>6866</v>
      </c>
      <c r="G5840" s="49" t="s">
        <v>6854</v>
      </c>
      <c r="H5840" s="25">
        <f t="shared" si="91"/>
        <v>0.1124</v>
      </c>
    </row>
    <row r="5841" spans="5:8" x14ac:dyDescent="0.25">
      <c r="E5841" s="234"/>
      <c r="F5841" s="54" t="s">
        <v>6867</v>
      </c>
      <c r="G5841" s="49" t="s">
        <v>6854</v>
      </c>
      <c r="H5841" s="25">
        <f t="shared" si="91"/>
        <v>0.1124</v>
      </c>
    </row>
    <row r="5842" spans="5:8" ht="15.75" thickBot="1" x14ac:dyDescent="0.3">
      <c r="E5842" s="235"/>
      <c r="F5842" s="54" t="s">
        <v>6868</v>
      </c>
      <c r="G5842" s="49" t="s">
        <v>6835</v>
      </c>
      <c r="H5842" s="25">
        <f t="shared" si="91"/>
        <v>0.1119</v>
      </c>
    </row>
    <row r="5843" spans="5:8" x14ac:dyDescent="0.25">
      <c r="E5843" s="236" t="s">
        <v>6869</v>
      </c>
      <c r="F5843" s="54" t="s">
        <v>6870</v>
      </c>
      <c r="G5843" s="24" t="s">
        <v>6854</v>
      </c>
      <c r="H5843" s="25">
        <f t="shared" si="91"/>
        <v>0.1124</v>
      </c>
    </row>
    <row r="5844" spans="5:8" x14ac:dyDescent="0.25">
      <c r="E5844" s="237"/>
      <c r="F5844" s="54" t="s">
        <v>6871</v>
      </c>
      <c r="G5844" s="24" t="s">
        <v>1039</v>
      </c>
      <c r="H5844" s="25">
        <f t="shared" si="91"/>
        <v>0.1053</v>
      </c>
    </row>
    <row r="5845" spans="5:8" x14ac:dyDescent="0.25">
      <c r="E5845" s="237"/>
      <c r="F5845" s="54" t="s">
        <v>6872</v>
      </c>
      <c r="G5845" s="24" t="s">
        <v>6854</v>
      </c>
      <c r="H5845" s="25">
        <f t="shared" si="91"/>
        <v>0.1124</v>
      </c>
    </row>
    <row r="5846" spans="5:8" x14ac:dyDescent="0.25">
      <c r="E5846" s="237"/>
      <c r="F5846" s="54" t="s">
        <v>6873</v>
      </c>
      <c r="G5846" s="24" t="s">
        <v>1039</v>
      </c>
      <c r="H5846" s="25">
        <f t="shared" si="91"/>
        <v>0.1053</v>
      </c>
    </row>
    <row r="5847" spans="5:8" x14ac:dyDescent="0.25">
      <c r="E5847" s="237"/>
      <c r="F5847" s="54" t="s">
        <v>6874</v>
      </c>
      <c r="G5847" s="24" t="s">
        <v>1039</v>
      </c>
      <c r="H5847" s="25">
        <f t="shared" si="91"/>
        <v>0.1053</v>
      </c>
    </row>
    <row r="5848" spans="5:8" x14ac:dyDescent="0.25">
      <c r="E5848" s="237"/>
      <c r="F5848" s="54" t="s">
        <v>6875</v>
      </c>
      <c r="G5848" s="24" t="s">
        <v>1039</v>
      </c>
      <c r="H5848" s="25">
        <f t="shared" si="91"/>
        <v>0.1053</v>
      </c>
    </row>
    <row r="5849" spans="5:8" x14ac:dyDescent="0.25">
      <c r="E5849" s="237"/>
      <c r="F5849" s="54" t="s">
        <v>6876</v>
      </c>
      <c r="G5849" s="24" t="s">
        <v>1012</v>
      </c>
      <c r="H5849" s="25">
        <f t="shared" si="91"/>
        <v>0.1119</v>
      </c>
    </row>
    <row r="5850" spans="5:8" x14ac:dyDescent="0.25">
      <c r="E5850" s="237"/>
      <c r="F5850" s="54" t="s">
        <v>6877</v>
      </c>
      <c r="G5850" s="49" t="s">
        <v>6835</v>
      </c>
      <c r="H5850" s="25">
        <f t="shared" si="91"/>
        <v>0.1119</v>
      </c>
    </row>
    <row r="5851" spans="5:8" x14ac:dyDescent="0.25">
      <c r="E5851" s="237"/>
      <c r="F5851" s="54" t="s">
        <v>6878</v>
      </c>
      <c r="G5851" s="24" t="s">
        <v>1366</v>
      </c>
      <c r="H5851" s="25">
        <f t="shared" si="91"/>
        <v>1</v>
      </c>
    </row>
    <row r="5852" spans="5:8" x14ac:dyDescent="0.25">
      <c r="E5852" s="237"/>
      <c r="F5852" s="54" t="s">
        <v>6879</v>
      </c>
      <c r="G5852" s="49" t="s">
        <v>6829</v>
      </c>
      <c r="H5852" s="25">
        <f t="shared" si="91"/>
        <v>0</v>
      </c>
    </row>
    <row r="5853" spans="5:8" x14ac:dyDescent="0.25">
      <c r="E5853" s="237"/>
      <c r="F5853" s="54" t="s">
        <v>6880</v>
      </c>
      <c r="G5853" s="49" t="s">
        <v>5082</v>
      </c>
      <c r="H5853" s="25">
        <f t="shared" si="91"/>
        <v>6.5216999999999997E-2</v>
      </c>
    </row>
    <row r="5854" spans="5:8" x14ac:dyDescent="0.25">
      <c r="E5854" s="237"/>
      <c r="F5854" s="54" t="s">
        <v>6881</v>
      </c>
      <c r="G5854" s="24" t="s">
        <v>1370</v>
      </c>
      <c r="H5854" s="25">
        <f t="shared" si="91"/>
        <v>0.1124</v>
      </c>
    </row>
    <row r="5855" spans="5:8" x14ac:dyDescent="0.25">
      <c r="E5855" s="237"/>
      <c r="F5855" s="54" t="s">
        <v>6882</v>
      </c>
      <c r="G5855" s="49" t="s">
        <v>6854</v>
      </c>
      <c r="H5855" s="25">
        <f t="shared" si="91"/>
        <v>0.1124</v>
      </c>
    </row>
    <row r="5856" spans="5:8" x14ac:dyDescent="0.25">
      <c r="E5856" s="237"/>
      <c r="F5856" s="54" t="s">
        <v>6883</v>
      </c>
      <c r="G5856" s="24" t="s">
        <v>1012</v>
      </c>
      <c r="H5856" s="25">
        <f t="shared" si="91"/>
        <v>0.1119</v>
      </c>
    </row>
    <row r="5857" spans="5:8" x14ac:dyDescent="0.25">
      <c r="E5857" s="237"/>
      <c r="F5857" s="54" t="s">
        <v>6884</v>
      </c>
      <c r="G5857" s="24" t="s">
        <v>1370</v>
      </c>
      <c r="H5857" s="25">
        <f t="shared" si="91"/>
        <v>0.1124</v>
      </c>
    </row>
    <row r="5858" spans="5:8" x14ac:dyDescent="0.25">
      <c r="E5858" s="237"/>
      <c r="F5858" s="54" t="s">
        <v>6885</v>
      </c>
      <c r="G5858" s="24" t="s">
        <v>1014</v>
      </c>
      <c r="H5858" s="25">
        <f t="shared" si="91"/>
        <v>0</v>
      </c>
    </row>
    <row r="5859" spans="5:8" x14ac:dyDescent="0.25">
      <c r="E5859" s="237"/>
      <c r="F5859" s="54" t="s">
        <v>6886</v>
      </c>
      <c r="G5859" s="49" t="s">
        <v>5082</v>
      </c>
      <c r="H5859" s="25">
        <f t="shared" si="91"/>
        <v>6.5216999999999997E-2</v>
      </c>
    </row>
    <row r="5860" spans="5:8" x14ac:dyDescent="0.25">
      <c r="E5860" s="237"/>
      <c r="F5860" s="54" t="s">
        <v>6887</v>
      </c>
      <c r="G5860" s="49" t="s">
        <v>6829</v>
      </c>
      <c r="H5860" s="25">
        <f t="shared" si="91"/>
        <v>0</v>
      </c>
    </row>
    <row r="5861" spans="5:8" x14ac:dyDescent="0.25">
      <c r="E5861" s="237"/>
      <c r="F5861" s="54" t="s">
        <v>6888</v>
      </c>
      <c r="G5861" s="24" t="s">
        <v>1039</v>
      </c>
      <c r="H5861" s="25">
        <f t="shared" si="91"/>
        <v>0.1053</v>
      </c>
    </row>
    <row r="5862" spans="5:8" x14ac:dyDescent="0.25">
      <c r="E5862" s="237"/>
      <c r="F5862" s="54" t="s">
        <v>6889</v>
      </c>
      <c r="G5862" s="24" t="s">
        <v>1012</v>
      </c>
      <c r="H5862" s="25">
        <f t="shared" si="91"/>
        <v>0.1119</v>
      </c>
    </row>
    <row r="5863" spans="5:8" x14ac:dyDescent="0.25">
      <c r="E5863" s="237"/>
      <c r="F5863" s="54" t="s">
        <v>6890</v>
      </c>
      <c r="G5863" s="49" t="s">
        <v>6829</v>
      </c>
      <c r="H5863" s="25">
        <f t="shared" si="91"/>
        <v>0</v>
      </c>
    </row>
    <row r="5864" spans="5:8" x14ac:dyDescent="0.25">
      <c r="E5864" s="237"/>
      <c r="F5864" s="54" t="s">
        <v>6891</v>
      </c>
      <c r="G5864" s="24" t="s">
        <v>1370</v>
      </c>
      <c r="H5864" s="25">
        <f t="shared" si="91"/>
        <v>0.1124</v>
      </c>
    </row>
    <row r="5865" spans="5:8" x14ac:dyDescent="0.25">
      <c r="E5865" s="237"/>
      <c r="F5865" s="54" t="s">
        <v>6892</v>
      </c>
      <c r="G5865" s="24" t="s">
        <v>1370</v>
      </c>
      <c r="H5865" s="25">
        <f t="shared" si="91"/>
        <v>0.1124</v>
      </c>
    </row>
    <row r="5866" spans="5:8" x14ac:dyDescent="0.25">
      <c r="E5866" s="237"/>
      <c r="F5866" s="54" t="s">
        <v>6893</v>
      </c>
      <c r="G5866" s="24" t="s">
        <v>1370</v>
      </c>
      <c r="H5866" s="25">
        <f t="shared" si="91"/>
        <v>0.1124</v>
      </c>
    </row>
    <row r="5867" spans="5:8" x14ac:dyDescent="0.25">
      <c r="E5867" s="237"/>
      <c r="F5867" s="54" t="s">
        <v>6894</v>
      </c>
      <c r="G5867" s="24" t="s">
        <v>1087</v>
      </c>
      <c r="H5867" s="25">
        <f t="shared" si="91"/>
        <v>0.10765</v>
      </c>
    </row>
    <row r="5868" spans="5:8" x14ac:dyDescent="0.25">
      <c r="E5868" s="237"/>
      <c r="F5868" s="54" t="s">
        <v>6895</v>
      </c>
      <c r="G5868" s="49" t="s">
        <v>6854</v>
      </c>
      <c r="H5868" s="25">
        <f t="shared" si="91"/>
        <v>0.1124</v>
      </c>
    </row>
    <row r="5869" spans="5:8" x14ac:dyDescent="0.25">
      <c r="E5869" s="237"/>
      <c r="F5869" s="54" t="s">
        <v>6896</v>
      </c>
      <c r="G5869" s="49" t="s">
        <v>6854</v>
      </c>
      <c r="H5869" s="25">
        <f t="shared" si="91"/>
        <v>0.1124</v>
      </c>
    </row>
    <row r="5870" spans="5:8" x14ac:dyDescent="0.25">
      <c r="E5870" s="237"/>
      <c r="F5870" s="54" t="s">
        <v>6897</v>
      </c>
      <c r="G5870" s="24" t="s">
        <v>1370</v>
      </c>
      <c r="H5870" s="25">
        <f t="shared" si="91"/>
        <v>0.1124</v>
      </c>
    </row>
    <row r="5871" spans="5:8" x14ac:dyDescent="0.25">
      <c r="E5871" s="237"/>
      <c r="F5871" s="54" t="s">
        <v>6898</v>
      </c>
      <c r="G5871" s="24" t="s">
        <v>1087</v>
      </c>
      <c r="H5871" s="25">
        <f t="shared" si="91"/>
        <v>0.10765</v>
      </c>
    </row>
    <row r="5872" spans="5:8" x14ac:dyDescent="0.25">
      <c r="E5872" s="237"/>
      <c r="F5872" s="54" t="s">
        <v>6899</v>
      </c>
      <c r="G5872" s="49" t="s">
        <v>6854</v>
      </c>
      <c r="H5872" s="25">
        <f t="shared" si="91"/>
        <v>0.1124</v>
      </c>
    </row>
    <row r="5873" spans="5:8" x14ac:dyDescent="0.25">
      <c r="E5873" s="237"/>
      <c r="F5873" s="54" t="s">
        <v>6900</v>
      </c>
      <c r="G5873" s="49" t="s">
        <v>6854</v>
      </c>
      <c r="H5873" s="25">
        <f t="shared" si="91"/>
        <v>0.1124</v>
      </c>
    </row>
    <row r="5874" spans="5:8" x14ac:dyDescent="0.25">
      <c r="E5874" s="237"/>
      <c r="F5874" s="54" t="s">
        <v>6901</v>
      </c>
      <c r="G5874" s="24" t="s">
        <v>1370</v>
      </c>
      <c r="H5874" s="25">
        <f t="shared" si="91"/>
        <v>0.1124</v>
      </c>
    </row>
    <row r="5875" spans="5:8" x14ac:dyDescent="0.25">
      <c r="E5875" s="237"/>
      <c r="F5875" s="54" t="s">
        <v>6902</v>
      </c>
      <c r="G5875" s="49" t="s">
        <v>6835</v>
      </c>
      <c r="H5875" s="25">
        <f t="shared" si="91"/>
        <v>0.1119</v>
      </c>
    </row>
    <row r="5876" spans="5:8" ht="15.75" thickBot="1" x14ac:dyDescent="0.3">
      <c r="E5876" s="238"/>
      <c r="F5876" s="55" t="s">
        <v>6903</v>
      </c>
      <c r="G5876" s="56" t="s">
        <v>1370</v>
      </c>
      <c r="H5876" s="57">
        <f t="shared" si="91"/>
        <v>0.1124</v>
      </c>
    </row>
    <row r="5877" spans="5:8" x14ac:dyDescent="0.25">
      <c r="E5877" s="239" t="s">
        <v>6904</v>
      </c>
      <c r="F5877" s="54" t="s">
        <v>6905</v>
      </c>
      <c r="G5877" s="24" t="s">
        <v>1370</v>
      </c>
      <c r="H5877" s="25">
        <f t="shared" si="91"/>
        <v>0.1124</v>
      </c>
    </row>
    <row r="5878" spans="5:8" x14ac:dyDescent="0.25">
      <c r="E5878" s="240"/>
      <c r="F5878" s="54" t="s">
        <v>6906</v>
      </c>
      <c r="G5878" s="24" t="s">
        <v>1012</v>
      </c>
      <c r="H5878" s="25">
        <f t="shared" si="91"/>
        <v>0.1119</v>
      </c>
    </row>
    <row r="5879" spans="5:8" x14ac:dyDescent="0.25">
      <c r="E5879" s="240"/>
      <c r="F5879" s="54" t="s">
        <v>6907</v>
      </c>
      <c r="G5879" s="24" t="s">
        <v>1370</v>
      </c>
      <c r="H5879" s="25">
        <f t="shared" si="91"/>
        <v>0.1124</v>
      </c>
    </row>
    <row r="5880" spans="5:8" x14ac:dyDescent="0.25">
      <c r="E5880" s="240"/>
      <c r="F5880" s="58" t="s">
        <v>6908</v>
      </c>
      <c r="G5880" s="24" t="s">
        <v>1039</v>
      </c>
      <c r="H5880" s="25">
        <f t="shared" si="91"/>
        <v>0.1053</v>
      </c>
    </row>
    <row r="5881" spans="5:8" x14ac:dyDescent="0.25">
      <c r="E5881" s="240"/>
      <c r="F5881" s="58" t="s">
        <v>6909</v>
      </c>
      <c r="G5881" s="24" t="s">
        <v>1039</v>
      </c>
      <c r="H5881" s="25">
        <f t="shared" si="91"/>
        <v>0.1053</v>
      </c>
    </row>
    <row r="5882" spans="5:8" x14ac:dyDescent="0.25">
      <c r="E5882" s="240"/>
      <c r="F5882" s="58" t="s">
        <v>6910</v>
      </c>
      <c r="G5882" s="24" t="s">
        <v>1039</v>
      </c>
      <c r="H5882" s="25">
        <f t="shared" si="91"/>
        <v>0.1053</v>
      </c>
    </row>
    <row r="5883" spans="5:8" x14ac:dyDescent="0.25">
      <c r="E5883" s="240"/>
      <c r="F5883" s="58" t="s">
        <v>6911</v>
      </c>
      <c r="G5883" s="24" t="s">
        <v>976</v>
      </c>
      <c r="H5883" s="25">
        <f t="shared" si="91"/>
        <v>8.4599999999999995E-2</v>
      </c>
    </row>
    <row r="5884" spans="5:8" x14ac:dyDescent="0.25">
      <c r="E5884" s="240"/>
      <c r="F5884" s="58" t="s">
        <v>6912</v>
      </c>
      <c r="G5884" s="24" t="s">
        <v>1370</v>
      </c>
      <c r="H5884" s="25">
        <f t="shared" si="91"/>
        <v>0.1124</v>
      </c>
    </row>
    <row r="5885" spans="5:8" x14ac:dyDescent="0.25">
      <c r="E5885" s="240"/>
      <c r="F5885" s="58" t="s">
        <v>6913</v>
      </c>
      <c r="G5885" s="24" t="s">
        <v>1257</v>
      </c>
      <c r="H5885" s="25">
        <f t="shared" si="91"/>
        <v>0.1119</v>
      </c>
    </row>
    <row r="5886" spans="5:8" x14ac:dyDescent="0.25">
      <c r="E5886" s="240"/>
      <c r="F5886" s="58" t="s">
        <v>6914</v>
      </c>
      <c r="G5886" s="24" t="s">
        <v>1370</v>
      </c>
      <c r="H5886" s="25">
        <f t="shared" si="91"/>
        <v>0.1124</v>
      </c>
    </row>
    <row r="5887" spans="5:8" x14ac:dyDescent="0.25">
      <c r="E5887" s="240"/>
      <c r="F5887" s="58" t="s">
        <v>6915</v>
      </c>
      <c r="G5887" s="24" t="s">
        <v>1370</v>
      </c>
      <c r="H5887" s="25">
        <f t="shared" si="91"/>
        <v>0.1124</v>
      </c>
    </row>
    <row r="5888" spans="5:8" x14ac:dyDescent="0.25">
      <c r="E5888" s="240"/>
      <c r="F5888" s="58" t="s">
        <v>6916</v>
      </c>
      <c r="G5888" s="24" t="s">
        <v>5082</v>
      </c>
      <c r="H5888" s="25">
        <f t="shared" si="91"/>
        <v>6.5216999999999997E-2</v>
      </c>
    </row>
    <row r="5889" spans="5:8" x14ac:dyDescent="0.25">
      <c r="E5889" s="240"/>
      <c r="F5889" s="58" t="s">
        <v>6917</v>
      </c>
      <c r="G5889" s="24" t="s">
        <v>5082</v>
      </c>
      <c r="H5889" s="25">
        <f t="shared" si="91"/>
        <v>6.5216999999999997E-2</v>
      </c>
    </row>
    <row r="5890" spans="5:8" x14ac:dyDescent="0.25">
      <c r="E5890" s="240"/>
      <c r="F5890" s="58" t="s">
        <v>6918</v>
      </c>
      <c r="G5890" s="24" t="s">
        <v>1014</v>
      </c>
      <c r="H5890" s="25">
        <f t="shared" si="91"/>
        <v>0</v>
      </c>
    </row>
    <row r="5891" spans="5:8" x14ac:dyDescent="0.25">
      <c r="E5891" s="240"/>
      <c r="F5891" s="58" t="s">
        <v>6919</v>
      </c>
      <c r="G5891" s="24" t="s">
        <v>1257</v>
      </c>
      <c r="H5891" s="25">
        <f t="shared" si="91"/>
        <v>0.1119</v>
      </c>
    </row>
    <row r="5892" spans="5:8" x14ac:dyDescent="0.25">
      <c r="E5892" s="240"/>
      <c r="F5892" s="58" t="s">
        <v>6920</v>
      </c>
      <c r="G5892" s="24" t="s">
        <v>1126</v>
      </c>
      <c r="H5892" s="25">
        <f t="shared" si="91"/>
        <v>0.1</v>
      </c>
    </row>
    <row r="5893" spans="5:8" x14ac:dyDescent="0.25">
      <c r="E5893" s="240"/>
      <c r="F5893" s="58" t="s">
        <v>6921</v>
      </c>
      <c r="G5893" s="24" t="s">
        <v>1611</v>
      </c>
      <c r="H5893" s="25">
        <f t="shared" ref="H5893:H5956" si="92">VLOOKUP(G5893,$A$4:$B$28,2,FALSE)</f>
        <v>0</v>
      </c>
    </row>
    <row r="5894" spans="5:8" x14ac:dyDescent="0.25">
      <c r="E5894" s="240"/>
      <c r="F5894" s="58" t="s">
        <v>6922</v>
      </c>
      <c r="G5894" s="24" t="s">
        <v>1039</v>
      </c>
      <c r="H5894" s="25">
        <f t="shared" si="92"/>
        <v>0.1053</v>
      </c>
    </row>
    <row r="5895" spans="5:8" x14ac:dyDescent="0.25">
      <c r="E5895" s="240"/>
      <c r="F5895" s="58" t="s">
        <v>6923</v>
      </c>
      <c r="G5895" s="24" t="s">
        <v>1370</v>
      </c>
      <c r="H5895" s="25">
        <f t="shared" si="92"/>
        <v>0.1124</v>
      </c>
    </row>
    <row r="5896" spans="5:8" x14ac:dyDescent="0.25">
      <c r="E5896" s="240"/>
      <c r="F5896" s="58" t="s">
        <v>6924</v>
      </c>
      <c r="G5896" s="24" t="s">
        <v>1370</v>
      </c>
      <c r="H5896" s="25">
        <f t="shared" si="92"/>
        <v>0.1124</v>
      </c>
    </row>
    <row r="5897" spans="5:8" x14ac:dyDescent="0.25">
      <c r="E5897" s="240"/>
      <c r="F5897" s="58" t="s">
        <v>6925</v>
      </c>
      <c r="G5897" s="24" t="s">
        <v>1087</v>
      </c>
      <c r="H5897" s="25">
        <f t="shared" si="92"/>
        <v>0.10765</v>
      </c>
    </row>
    <row r="5898" spans="5:8" x14ac:dyDescent="0.25">
      <c r="E5898" s="240"/>
      <c r="F5898" s="58" t="s">
        <v>6926</v>
      </c>
      <c r="G5898" s="24" t="s">
        <v>1370</v>
      </c>
      <c r="H5898" s="25">
        <f t="shared" si="92"/>
        <v>0.1124</v>
      </c>
    </row>
    <row r="5899" spans="5:8" x14ac:dyDescent="0.25">
      <c r="E5899" s="240"/>
      <c r="F5899" s="58" t="s">
        <v>6927</v>
      </c>
      <c r="G5899" s="24" t="s">
        <v>1370</v>
      </c>
      <c r="H5899" s="25">
        <f t="shared" si="92"/>
        <v>0.1124</v>
      </c>
    </row>
    <row r="5900" spans="5:8" x14ac:dyDescent="0.25">
      <c r="E5900" s="240"/>
      <c r="F5900" s="58" t="s">
        <v>6928</v>
      </c>
      <c r="G5900" s="24" t="s">
        <v>1039</v>
      </c>
      <c r="H5900" s="25">
        <f t="shared" si="92"/>
        <v>0.1053</v>
      </c>
    </row>
    <row r="5901" spans="5:8" x14ac:dyDescent="0.25">
      <c r="E5901" s="240"/>
      <c r="F5901" s="58" t="s">
        <v>6929</v>
      </c>
      <c r="G5901" s="24" t="s">
        <v>5422</v>
      </c>
      <c r="H5901" s="25">
        <f t="shared" si="92"/>
        <v>0.25209999999999999</v>
      </c>
    </row>
    <row r="5902" spans="5:8" ht="15.75" thickBot="1" x14ac:dyDescent="0.3">
      <c r="E5902" s="241"/>
      <c r="F5902" s="59" t="s">
        <v>6930</v>
      </c>
      <c r="G5902" s="56" t="s">
        <v>1611</v>
      </c>
      <c r="H5902" s="57">
        <f t="shared" si="92"/>
        <v>0</v>
      </c>
    </row>
    <row r="5903" spans="5:8" x14ac:dyDescent="0.25">
      <c r="E5903" s="224" t="s">
        <v>6931</v>
      </c>
      <c r="F5903" s="60" t="s">
        <v>6932</v>
      </c>
      <c r="G5903" s="21" t="s">
        <v>1039</v>
      </c>
      <c r="H5903" s="22">
        <f t="shared" si="92"/>
        <v>0.1053</v>
      </c>
    </row>
    <row r="5904" spans="5:8" x14ac:dyDescent="0.25">
      <c r="E5904" s="225"/>
      <c r="F5904" s="52" t="s">
        <v>6933</v>
      </c>
      <c r="G5904" s="24" t="s">
        <v>1039</v>
      </c>
      <c r="H5904" s="25">
        <f t="shared" si="92"/>
        <v>0.1053</v>
      </c>
    </row>
    <row r="5905" spans="5:8" x14ac:dyDescent="0.25">
      <c r="E5905" s="225"/>
      <c r="F5905" s="52" t="s">
        <v>6934</v>
      </c>
      <c r="G5905" s="24" t="s">
        <v>1014</v>
      </c>
      <c r="H5905" s="25">
        <f t="shared" si="92"/>
        <v>0</v>
      </c>
    </row>
    <row r="5906" spans="5:8" x14ac:dyDescent="0.25">
      <c r="E5906" s="225"/>
      <c r="F5906" s="52" t="s">
        <v>6935</v>
      </c>
      <c r="G5906" s="24" t="s">
        <v>1039</v>
      </c>
      <c r="H5906" s="25">
        <f t="shared" si="92"/>
        <v>0.1053</v>
      </c>
    </row>
    <row r="5907" spans="5:8" x14ac:dyDescent="0.25">
      <c r="E5907" s="225"/>
      <c r="F5907" s="52" t="s">
        <v>6936</v>
      </c>
      <c r="G5907" s="24" t="s">
        <v>1012</v>
      </c>
      <c r="H5907" s="25">
        <f t="shared" si="92"/>
        <v>0.1119</v>
      </c>
    </row>
    <row r="5908" spans="5:8" x14ac:dyDescent="0.25">
      <c r="E5908" s="225"/>
      <c r="F5908" s="52" t="s">
        <v>6937</v>
      </c>
      <c r="G5908" s="24" t="s">
        <v>1014</v>
      </c>
      <c r="H5908" s="25">
        <f t="shared" si="92"/>
        <v>0</v>
      </c>
    </row>
    <row r="5909" spans="5:8" x14ac:dyDescent="0.25">
      <c r="E5909" s="225"/>
      <c r="F5909" s="52" t="s">
        <v>6938</v>
      </c>
      <c r="G5909" s="24" t="s">
        <v>1012</v>
      </c>
      <c r="H5909" s="25">
        <f t="shared" si="92"/>
        <v>0.1119</v>
      </c>
    </row>
    <row r="5910" spans="5:8" x14ac:dyDescent="0.25">
      <c r="E5910" s="225"/>
      <c r="F5910" s="52" t="s">
        <v>6939</v>
      </c>
      <c r="G5910" s="24" t="s">
        <v>1012</v>
      </c>
      <c r="H5910" s="25">
        <f t="shared" si="92"/>
        <v>0.1119</v>
      </c>
    </row>
    <row r="5911" spans="5:8" x14ac:dyDescent="0.25">
      <c r="E5911" s="225"/>
      <c r="F5911" s="52" t="s">
        <v>6940</v>
      </c>
      <c r="G5911" s="24" t="s">
        <v>1014</v>
      </c>
      <c r="H5911" s="25">
        <f t="shared" si="92"/>
        <v>0</v>
      </c>
    </row>
    <row r="5912" spans="5:8" x14ac:dyDescent="0.25">
      <c r="E5912" s="225"/>
      <c r="F5912" s="52" t="s">
        <v>6941</v>
      </c>
      <c r="G5912" s="24" t="s">
        <v>1012</v>
      </c>
      <c r="H5912" s="25">
        <f t="shared" si="92"/>
        <v>0.1119</v>
      </c>
    </row>
    <row r="5913" spans="5:8" x14ac:dyDescent="0.25">
      <c r="E5913" s="225"/>
      <c r="F5913" s="52" t="s">
        <v>6942</v>
      </c>
      <c r="G5913" s="24" t="s">
        <v>1012</v>
      </c>
      <c r="H5913" s="25">
        <f t="shared" si="92"/>
        <v>0.1119</v>
      </c>
    </row>
    <row r="5914" spans="5:8" x14ac:dyDescent="0.25">
      <c r="E5914" s="225"/>
      <c r="F5914" s="52" t="s">
        <v>6943</v>
      </c>
      <c r="G5914" s="24" t="s">
        <v>1012</v>
      </c>
      <c r="H5914" s="25">
        <f t="shared" si="92"/>
        <v>0.1119</v>
      </c>
    </row>
    <row r="5915" spans="5:8" x14ac:dyDescent="0.25">
      <c r="E5915" s="225"/>
      <c r="F5915" s="52" t="s">
        <v>6944</v>
      </c>
      <c r="G5915" s="24" t="s">
        <v>1012</v>
      </c>
      <c r="H5915" s="25">
        <f t="shared" si="92"/>
        <v>0.1119</v>
      </c>
    </row>
    <row r="5916" spans="5:8" x14ac:dyDescent="0.25">
      <c r="E5916" s="225"/>
      <c r="F5916" s="52" t="s">
        <v>6945</v>
      </c>
      <c r="G5916" s="24" t="s">
        <v>1012</v>
      </c>
      <c r="H5916" s="25">
        <f t="shared" si="92"/>
        <v>0.1119</v>
      </c>
    </row>
    <row r="5917" spans="5:8" x14ac:dyDescent="0.25">
      <c r="E5917" s="225"/>
      <c r="F5917" s="52" t="s">
        <v>6946</v>
      </c>
      <c r="G5917" s="24" t="s">
        <v>1012</v>
      </c>
      <c r="H5917" s="25">
        <f t="shared" si="92"/>
        <v>0.1119</v>
      </c>
    </row>
    <row r="5918" spans="5:8" x14ac:dyDescent="0.25">
      <c r="E5918" s="225"/>
      <c r="F5918" s="52" t="s">
        <v>6947</v>
      </c>
      <c r="G5918" s="24" t="s">
        <v>1014</v>
      </c>
      <c r="H5918" s="25">
        <f t="shared" si="92"/>
        <v>0</v>
      </c>
    </row>
    <row r="5919" spans="5:8" x14ac:dyDescent="0.25">
      <c r="E5919" s="225"/>
      <c r="F5919" s="52" t="s">
        <v>6948</v>
      </c>
      <c r="G5919" s="24" t="s">
        <v>1014</v>
      </c>
      <c r="H5919" s="25">
        <f t="shared" si="92"/>
        <v>0</v>
      </c>
    </row>
    <row r="5920" spans="5:8" x14ac:dyDescent="0.25">
      <c r="E5920" s="225"/>
      <c r="F5920" s="52" t="s">
        <v>6949</v>
      </c>
      <c r="G5920" s="24" t="s">
        <v>1087</v>
      </c>
      <c r="H5920" s="25">
        <f t="shared" si="92"/>
        <v>0.10765</v>
      </c>
    </row>
    <row r="5921" spans="5:8" x14ac:dyDescent="0.25">
      <c r="E5921" s="225"/>
      <c r="F5921" s="52" t="s">
        <v>6950</v>
      </c>
      <c r="G5921" s="24" t="s">
        <v>1370</v>
      </c>
      <c r="H5921" s="25">
        <f t="shared" si="92"/>
        <v>0.1124</v>
      </c>
    </row>
    <row r="5922" spans="5:8" x14ac:dyDescent="0.25">
      <c r="E5922" s="225"/>
      <c r="F5922" s="52" t="s">
        <v>6951</v>
      </c>
      <c r="G5922" s="24" t="s">
        <v>1012</v>
      </c>
      <c r="H5922" s="25">
        <f t="shared" si="92"/>
        <v>0.1119</v>
      </c>
    </row>
    <row r="5923" spans="5:8" x14ac:dyDescent="0.25">
      <c r="E5923" s="225"/>
      <c r="F5923" s="52" t="s">
        <v>6952</v>
      </c>
      <c r="G5923" s="24" t="s">
        <v>1370</v>
      </c>
      <c r="H5923" s="25">
        <f t="shared" si="92"/>
        <v>0.1124</v>
      </c>
    </row>
    <row r="5924" spans="5:8" x14ac:dyDescent="0.25">
      <c r="E5924" s="225"/>
      <c r="F5924" s="52" t="s">
        <v>6953</v>
      </c>
      <c r="G5924" s="24" t="s">
        <v>1370</v>
      </c>
      <c r="H5924" s="25">
        <f t="shared" si="92"/>
        <v>0.1124</v>
      </c>
    </row>
    <row r="5925" spans="5:8" x14ac:dyDescent="0.25">
      <c r="E5925" s="225"/>
      <c r="F5925" s="52" t="s">
        <v>6954</v>
      </c>
      <c r="G5925" s="24" t="s">
        <v>1370</v>
      </c>
      <c r="H5925" s="25">
        <f t="shared" si="92"/>
        <v>0.1124</v>
      </c>
    </row>
    <row r="5926" spans="5:8" x14ac:dyDescent="0.25">
      <c r="E5926" s="225"/>
      <c r="F5926" s="52" t="s">
        <v>6955</v>
      </c>
      <c r="G5926" s="24" t="s">
        <v>1370</v>
      </c>
      <c r="H5926" s="25">
        <f t="shared" si="92"/>
        <v>0.1124</v>
      </c>
    </row>
    <row r="5927" spans="5:8" x14ac:dyDescent="0.25">
      <c r="E5927" s="225"/>
      <c r="F5927" s="52" t="s">
        <v>6956</v>
      </c>
      <c r="G5927" s="24" t="s">
        <v>1370</v>
      </c>
      <c r="H5927" s="25">
        <f t="shared" si="92"/>
        <v>0.1124</v>
      </c>
    </row>
    <row r="5928" spans="5:8" x14ac:dyDescent="0.25">
      <c r="E5928" s="225"/>
      <c r="F5928" s="52" t="s">
        <v>6957</v>
      </c>
      <c r="G5928" s="24" t="s">
        <v>1370</v>
      </c>
      <c r="H5928" s="25">
        <f t="shared" si="92"/>
        <v>0.1124</v>
      </c>
    </row>
    <row r="5929" spans="5:8" x14ac:dyDescent="0.25">
      <c r="E5929" s="225"/>
      <c r="F5929" s="52" t="s">
        <v>6958</v>
      </c>
      <c r="G5929" s="24" t="s">
        <v>1370</v>
      </c>
      <c r="H5929" s="25">
        <f t="shared" si="92"/>
        <v>0.1124</v>
      </c>
    </row>
    <row r="5930" spans="5:8" x14ac:dyDescent="0.25">
      <c r="E5930" s="225"/>
      <c r="F5930" s="52" t="s">
        <v>6959</v>
      </c>
      <c r="G5930" s="24" t="s">
        <v>1135</v>
      </c>
      <c r="H5930" s="25">
        <f t="shared" si="92"/>
        <v>0.13120000000000001</v>
      </c>
    </row>
    <row r="5931" spans="5:8" x14ac:dyDescent="0.25">
      <c r="E5931" s="225"/>
      <c r="F5931" s="52" t="s">
        <v>6960</v>
      </c>
      <c r="G5931" s="24" t="s">
        <v>1370</v>
      </c>
      <c r="H5931" s="25">
        <f t="shared" si="92"/>
        <v>0.1124</v>
      </c>
    </row>
    <row r="5932" spans="5:8" x14ac:dyDescent="0.25">
      <c r="E5932" s="225"/>
      <c r="F5932" s="52" t="s">
        <v>6961</v>
      </c>
      <c r="G5932" s="61" t="s">
        <v>1370</v>
      </c>
      <c r="H5932" s="25">
        <f t="shared" si="92"/>
        <v>0.1124</v>
      </c>
    </row>
    <row r="5933" spans="5:8" x14ac:dyDescent="0.25">
      <c r="E5933" s="225"/>
      <c r="F5933" s="52" t="s">
        <v>6962</v>
      </c>
      <c r="G5933" s="61" t="s">
        <v>1087</v>
      </c>
      <c r="H5933" s="25">
        <f t="shared" si="92"/>
        <v>0.10765</v>
      </c>
    </row>
    <row r="5934" spans="5:8" ht="15.75" thickBot="1" x14ac:dyDescent="0.3">
      <c r="E5934" s="226"/>
      <c r="F5934" s="62" t="s">
        <v>6963</v>
      </c>
      <c r="G5934" s="63" t="s">
        <v>1370</v>
      </c>
      <c r="H5934" s="57">
        <f t="shared" si="92"/>
        <v>0.1124</v>
      </c>
    </row>
    <row r="5935" spans="5:8" ht="15" customHeight="1" x14ac:dyDescent="0.25">
      <c r="E5935" s="206" t="s">
        <v>7118</v>
      </c>
      <c r="F5935" t="s">
        <v>7082</v>
      </c>
      <c r="G5935" s="87" t="s">
        <v>1039</v>
      </c>
      <c r="H5935" s="88">
        <f t="shared" si="92"/>
        <v>0.1053</v>
      </c>
    </row>
    <row r="5936" spans="5:8" x14ac:dyDescent="0.25">
      <c r="E5936" s="207"/>
      <c r="F5936" t="s">
        <v>7083</v>
      </c>
      <c r="G5936" s="87" t="s">
        <v>1039</v>
      </c>
      <c r="H5936" s="88">
        <f t="shared" si="92"/>
        <v>0.1053</v>
      </c>
    </row>
    <row r="5937" spans="5:8" x14ac:dyDescent="0.25">
      <c r="E5937" s="207"/>
      <c r="F5937" t="s">
        <v>7084</v>
      </c>
      <c r="G5937" s="87" t="s">
        <v>1039</v>
      </c>
      <c r="H5937" s="88">
        <f t="shared" si="92"/>
        <v>0.1053</v>
      </c>
    </row>
    <row r="5938" spans="5:8" x14ac:dyDescent="0.25">
      <c r="E5938" s="207"/>
      <c r="F5938" t="s">
        <v>7085</v>
      </c>
      <c r="G5938" s="87" t="s">
        <v>83</v>
      </c>
      <c r="H5938" s="88">
        <f t="shared" si="92"/>
        <v>1.17E-2</v>
      </c>
    </row>
    <row r="5939" spans="5:8" x14ac:dyDescent="0.25">
      <c r="E5939" s="207"/>
      <c r="F5939" t="s">
        <v>7086</v>
      </c>
      <c r="G5939" s="87" t="s">
        <v>5320</v>
      </c>
      <c r="H5939" s="88">
        <f t="shared" si="92"/>
        <v>0.12766</v>
      </c>
    </row>
    <row r="5940" spans="5:8" x14ac:dyDescent="0.25">
      <c r="E5940" s="207"/>
      <c r="F5940" t="s">
        <v>7087</v>
      </c>
      <c r="G5940" s="87" t="s">
        <v>1014</v>
      </c>
      <c r="H5940" s="88">
        <f t="shared" si="92"/>
        <v>0</v>
      </c>
    </row>
    <row r="5941" spans="5:8" x14ac:dyDescent="0.25">
      <c r="E5941" s="207"/>
      <c r="F5941" t="s">
        <v>7088</v>
      </c>
      <c r="G5941" s="87" t="s">
        <v>982</v>
      </c>
      <c r="H5941" s="88">
        <f t="shared" si="92"/>
        <v>8.4099999999999994E-2</v>
      </c>
    </row>
    <row r="5942" spans="5:8" x14ac:dyDescent="0.25">
      <c r="E5942" s="207"/>
      <c r="F5942" t="s">
        <v>7089</v>
      </c>
      <c r="G5942" s="87" t="s">
        <v>1257</v>
      </c>
      <c r="H5942" s="88">
        <f t="shared" si="92"/>
        <v>0.1119</v>
      </c>
    </row>
    <row r="5943" spans="5:8" x14ac:dyDescent="0.25">
      <c r="E5943" s="207"/>
      <c r="F5943" t="s">
        <v>7090</v>
      </c>
      <c r="G5943" s="87" t="s">
        <v>4125</v>
      </c>
      <c r="H5943" s="88">
        <f t="shared" si="92"/>
        <v>8.4099999999999994E-2</v>
      </c>
    </row>
    <row r="5944" spans="5:8" x14ac:dyDescent="0.25">
      <c r="E5944" s="207"/>
      <c r="F5944" t="s">
        <v>7091</v>
      </c>
      <c r="G5944" s="87" t="s">
        <v>1257</v>
      </c>
      <c r="H5944" s="88">
        <f t="shared" si="92"/>
        <v>0.1119</v>
      </c>
    </row>
    <row r="5945" spans="5:8" x14ac:dyDescent="0.25">
      <c r="E5945" s="207"/>
      <c r="F5945" t="s">
        <v>7092</v>
      </c>
      <c r="G5945" s="87" t="s">
        <v>1087</v>
      </c>
      <c r="H5945" s="88">
        <f t="shared" si="92"/>
        <v>0.10765</v>
      </c>
    </row>
    <row r="5946" spans="5:8" x14ac:dyDescent="0.25">
      <c r="E5946" s="207"/>
      <c r="F5946" t="s">
        <v>7093</v>
      </c>
      <c r="G5946" s="87" t="s">
        <v>1611</v>
      </c>
      <c r="H5946" s="88">
        <f t="shared" si="92"/>
        <v>0</v>
      </c>
    </row>
    <row r="5947" spans="5:8" x14ac:dyDescent="0.25">
      <c r="E5947" s="207"/>
      <c r="F5947" t="s">
        <v>7094</v>
      </c>
      <c r="G5947" s="87" t="s">
        <v>1611</v>
      </c>
      <c r="H5947" s="88">
        <f t="shared" si="92"/>
        <v>0</v>
      </c>
    </row>
    <row r="5948" spans="5:8" x14ac:dyDescent="0.25">
      <c r="E5948" s="207"/>
      <c r="F5948" t="s">
        <v>7095</v>
      </c>
      <c r="G5948" s="87" t="s">
        <v>1611</v>
      </c>
      <c r="H5948" s="88">
        <f t="shared" si="92"/>
        <v>0</v>
      </c>
    </row>
    <row r="5949" spans="5:8" x14ac:dyDescent="0.25">
      <c r="E5949" s="207"/>
      <c r="F5949" t="s">
        <v>7096</v>
      </c>
      <c r="G5949" s="87" t="s">
        <v>1257</v>
      </c>
      <c r="H5949" s="88">
        <f t="shared" si="92"/>
        <v>0.1119</v>
      </c>
    </row>
    <row r="5950" spans="5:8" x14ac:dyDescent="0.25">
      <c r="E5950" s="207"/>
      <c r="F5950" t="s">
        <v>7097</v>
      </c>
      <c r="G5950" s="87" t="s">
        <v>1257</v>
      </c>
      <c r="H5950" s="88">
        <f t="shared" si="92"/>
        <v>0.1119</v>
      </c>
    </row>
    <row r="5951" spans="5:8" x14ac:dyDescent="0.25">
      <c r="E5951" s="207"/>
      <c r="F5951" t="s">
        <v>7098</v>
      </c>
      <c r="G5951" s="87" t="s">
        <v>1257</v>
      </c>
      <c r="H5951" s="88">
        <f t="shared" si="92"/>
        <v>0.1119</v>
      </c>
    </row>
    <row r="5952" spans="5:8" x14ac:dyDescent="0.25">
      <c r="E5952" s="207"/>
      <c r="F5952" t="s">
        <v>7099</v>
      </c>
      <c r="G5952" s="87" t="s">
        <v>1611</v>
      </c>
      <c r="H5952" s="88">
        <f t="shared" si="92"/>
        <v>0</v>
      </c>
    </row>
    <row r="5953" spans="5:8" x14ac:dyDescent="0.25">
      <c r="E5953" s="207"/>
      <c r="F5953" t="s">
        <v>7100</v>
      </c>
      <c r="G5953" s="87" t="s">
        <v>1611</v>
      </c>
      <c r="H5953" s="88">
        <f t="shared" si="92"/>
        <v>0</v>
      </c>
    </row>
    <row r="5954" spans="5:8" x14ac:dyDescent="0.25">
      <c r="E5954" s="207"/>
      <c r="F5954" t="s">
        <v>7101</v>
      </c>
      <c r="G5954" s="87" t="s">
        <v>1611</v>
      </c>
      <c r="H5954" s="88">
        <f t="shared" si="92"/>
        <v>0</v>
      </c>
    </row>
    <row r="5955" spans="5:8" x14ac:dyDescent="0.25">
      <c r="E5955" s="207"/>
      <c r="F5955" t="s">
        <v>7102</v>
      </c>
      <c r="G5955" s="87" t="s">
        <v>1611</v>
      </c>
      <c r="H5955" s="88">
        <f t="shared" si="92"/>
        <v>0</v>
      </c>
    </row>
    <row r="5956" spans="5:8" x14ac:dyDescent="0.25">
      <c r="E5956" s="207"/>
      <c r="F5956" s="89">
        <v>345001500921</v>
      </c>
      <c r="G5956" s="87" t="s">
        <v>1087</v>
      </c>
      <c r="H5956" s="88">
        <f t="shared" si="92"/>
        <v>0.10765</v>
      </c>
    </row>
    <row r="5957" spans="5:8" x14ac:dyDescent="0.25">
      <c r="E5957" s="207"/>
      <c r="F5957" t="s">
        <v>7104</v>
      </c>
      <c r="G5957" s="87" t="s">
        <v>1087</v>
      </c>
      <c r="H5957" s="88">
        <f t="shared" ref="H5957:H5971" si="93">VLOOKUP(G5957,$A$4:$B$28,2,FALSE)</f>
        <v>0.10765</v>
      </c>
    </row>
    <row r="5958" spans="5:8" x14ac:dyDescent="0.25">
      <c r="E5958" s="207"/>
      <c r="F5958" t="s">
        <v>7105</v>
      </c>
      <c r="G5958" s="87" t="s">
        <v>1010</v>
      </c>
      <c r="H5958" s="88">
        <f t="shared" si="93"/>
        <v>0.1124</v>
      </c>
    </row>
    <row r="5959" spans="5:8" x14ac:dyDescent="0.25">
      <c r="E5959" s="207"/>
      <c r="F5959" t="s">
        <v>7106</v>
      </c>
      <c r="G5959" s="87" t="s">
        <v>1010</v>
      </c>
      <c r="H5959" s="88">
        <f t="shared" si="93"/>
        <v>0.1124</v>
      </c>
    </row>
    <row r="5960" spans="5:8" x14ac:dyDescent="0.25">
      <c r="E5960" s="207"/>
      <c r="F5960" t="s">
        <v>7107</v>
      </c>
      <c r="G5960" s="87" t="s">
        <v>1010</v>
      </c>
      <c r="H5960" s="88">
        <f t="shared" si="93"/>
        <v>0.1124</v>
      </c>
    </row>
    <row r="5961" spans="5:8" x14ac:dyDescent="0.25">
      <c r="E5961" s="207"/>
      <c r="F5961" t="s">
        <v>7108</v>
      </c>
      <c r="G5961" s="87" t="s">
        <v>1010</v>
      </c>
      <c r="H5961" s="88">
        <f t="shared" si="93"/>
        <v>0.1124</v>
      </c>
    </row>
    <row r="5962" spans="5:8" x14ac:dyDescent="0.25">
      <c r="E5962" s="207"/>
      <c r="F5962" t="s">
        <v>7109</v>
      </c>
      <c r="G5962" s="87" t="s">
        <v>1010</v>
      </c>
      <c r="H5962" s="88">
        <f t="shared" si="93"/>
        <v>0.1124</v>
      </c>
    </row>
    <row r="5963" spans="5:8" x14ac:dyDescent="0.25">
      <c r="E5963" s="207"/>
      <c r="F5963" t="s">
        <v>7110</v>
      </c>
      <c r="G5963" s="87" t="s">
        <v>1010</v>
      </c>
      <c r="H5963" s="88">
        <f t="shared" si="93"/>
        <v>0.1124</v>
      </c>
    </row>
    <row r="5964" spans="5:8" x14ac:dyDescent="0.25">
      <c r="E5964" s="207"/>
      <c r="F5964" t="s">
        <v>7111</v>
      </c>
      <c r="G5964" s="87" t="s">
        <v>1010</v>
      </c>
      <c r="H5964" s="88">
        <f t="shared" si="93"/>
        <v>0.1124</v>
      </c>
    </row>
    <row r="5965" spans="5:8" x14ac:dyDescent="0.25">
      <c r="E5965" s="207"/>
      <c r="F5965" t="s">
        <v>7112</v>
      </c>
      <c r="G5965" s="87" t="s">
        <v>1087</v>
      </c>
      <c r="H5965" s="88">
        <f t="shared" si="93"/>
        <v>0.10765</v>
      </c>
    </row>
    <row r="5966" spans="5:8" x14ac:dyDescent="0.25">
      <c r="E5966" s="207"/>
      <c r="F5966" t="s">
        <v>7113</v>
      </c>
      <c r="G5966" s="87" t="s">
        <v>6854</v>
      </c>
      <c r="H5966" s="88">
        <f t="shared" si="93"/>
        <v>0.1124</v>
      </c>
    </row>
    <row r="5967" spans="5:8" x14ac:dyDescent="0.25">
      <c r="E5967" s="207"/>
      <c r="F5967" t="s">
        <v>7114</v>
      </c>
      <c r="G5967" s="87" t="s">
        <v>6854</v>
      </c>
      <c r="H5967" s="88">
        <f t="shared" si="93"/>
        <v>0.1124</v>
      </c>
    </row>
    <row r="5968" spans="5:8" x14ac:dyDescent="0.25">
      <c r="E5968" s="207"/>
      <c r="F5968" t="s">
        <v>7115</v>
      </c>
      <c r="G5968" s="87" t="s">
        <v>1010</v>
      </c>
      <c r="H5968" s="88">
        <f t="shared" si="93"/>
        <v>0.1124</v>
      </c>
    </row>
    <row r="5969" spans="5:8" x14ac:dyDescent="0.25">
      <c r="E5969" s="207"/>
      <c r="F5969" t="s">
        <v>7116</v>
      </c>
      <c r="G5969" s="87" t="s">
        <v>6854</v>
      </c>
      <c r="H5969" s="88">
        <f t="shared" si="93"/>
        <v>0.1124</v>
      </c>
    </row>
    <row r="5970" spans="5:8" x14ac:dyDescent="0.25">
      <c r="E5970" s="207"/>
      <c r="F5970" s="61" t="s">
        <v>7117</v>
      </c>
      <c r="G5970" s="87" t="s">
        <v>1611</v>
      </c>
      <c r="H5970" s="88">
        <f t="shared" si="93"/>
        <v>0</v>
      </c>
    </row>
    <row r="5971" spans="5:8" ht="15.75" thickBot="1" x14ac:dyDescent="0.3">
      <c r="E5971" s="208"/>
      <c r="F5971" s="63" t="s">
        <v>7103</v>
      </c>
      <c r="G5971" s="90" t="s">
        <v>1087</v>
      </c>
      <c r="H5971" s="91">
        <f t="shared" si="93"/>
        <v>0.10765</v>
      </c>
    </row>
  </sheetData>
  <mergeCells count="14">
    <mergeCell ref="E5643:E5681"/>
    <mergeCell ref="E5935:E5971"/>
    <mergeCell ref="F2:H2"/>
    <mergeCell ref="E5493:E5515"/>
    <mergeCell ref="E5516:E5549"/>
    <mergeCell ref="E5550:E5581"/>
    <mergeCell ref="E5582:E5641"/>
    <mergeCell ref="E5903:E5934"/>
    <mergeCell ref="E5682:E5714"/>
    <mergeCell ref="E5715:E5743"/>
    <mergeCell ref="E5744:E5785"/>
    <mergeCell ref="E5786:E5842"/>
    <mergeCell ref="E5843:E5876"/>
    <mergeCell ref="E5877:E5902"/>
  </mergeCells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47"/>
  <sheetViews>
    <sheetView tabSelected="1" view="pageLayout" zoomScaleNormal="100" workbookViewId="0">
      <selection activeCell="F6" sqref="F6:H740"/>
    </sheetView>
  </sheetViews>
  <sheetFormatPr defaultRowHeight="15" x14ac:dyDescent="0.25"/>
  <cols>
    <col min="1" max="2" width="7.42578125" customWidth="1"/>
    <col min="3" max="3" width="22.42578125" customWidth="1"/>
    <col min="4" max="4" width="11.28515625" customWidth="1"/>
    <col min="5" max="5" width="46" customWidth="1"/>
    <col min="6" max="8" width="15.28515625" bestFit="1" customWidth="1"/>
    <col min="9" max="17" width="9.28515625" bestFit="1" customWidth="1"/>
    <col min="18" max="18" width="15.28515625" bestFit="1" customWidth="1"/>
    <col min="19" max="19" width="13.140625" style="92" bestFit="1" customWidth="1"/>
    <col min="21" max="21" width="20.5703125" bestFit="1" customWidth="1"/>
    <col min="22" max="30" width="20.5703125" style="163" customWidth="1"/>
    <col min="31" max="33" width="15.85546875" customWidth="1"/>
    <col min="34" max="34" width="52" bestFit="1" customWidth="1"/>
  </cols>
  <sheetData>
    <row r="1" spans="1:34" ht="34.5" x14ac:dyDescent="0.25">
      <c r="A1" s="97" t="s">
        <v>0</v>
      </c>
      <c r="B1" s="98"/>
      <c r="C1" s="99" t="s">
        <v>7120</v>
      </c>
      <c r="D1" s="98"/>
      <c r="E1" s="98"/>
    </row>
    <row r="2" spans="1:34" x14ac:dyDescent="0.25">
      <c r="A2" s="100"/>
      <c r="B2" s="98"/>
      <c r="C2" s="99" t="s">
        <v>7121</v>
      </c>
      <c r="D2" s="98"/>
      <c r="E2" s="98"/>
    </row>
    <row r="3" spans="1:34" x14ac:dyDescent="0.25">
      <c r="A3" s="101"/>
      <c r="B3" s="98"/>
      <c r="C3" s="102" t="s">
        <v>7122</v>
      </c>
      <c r="D3" s="98"/>
      <c r="E3" s="98"/>
    </row>
    <row r="4" spans="1:34" x14ac:dyDescent="0.25">
      <c r="A4" s="101"/>
      <c r="B4" s="98"/>
      <c r="C4" s="103" t="s">
        <v>7123</v>
      </c>
      <c r="D4" s="98"/>
      <c r="E4" s="98"/>
    </row>
    <row r="7" spans="1:34" ht="15.75" thickBot="1" x14ac:dyDescent="0.3"/>
    <row r="8" spans="1:34" x14ac:dyDescent="0.25">
      <c r="V8" s="60" t="s">
        <v>7130</v>
      </c>
      <c r="W8" s="166" t="s">
        <v>7130</v>
      </c>
      <c r="X8" s="167" t="s">
        <v>7130</v>
      </c>
      <c r="Y8" s="60" t="s">
        <v>7227</v>
      </c>
      <c r="Z8" s="166" t="s">
        <v>7227</v>
      </c>
      <c r="AA8" s="167" t="s">
        <v>7227</v>
      </c>
      <c r="AB8" s="60" t="s">
        <v>7228</v>
      </c>
      <c r="AC8" s="166" t="s">
        <v>7228</v>
      </c>
      <c r="AD8" s="167" t="s">
        <v>7228</v>
      </c>
      <c r="AE8" t="s">
        <v>7226</v>
      </c>
      <c r="AF8" t="s">
        <v>7226</v>
      </c>
      <c r="AG8" t="s">
        <v>7226</v>
      </c>
    </row>
    <row r="9" spans="1:34" ht="22.5" x14ac:dyDescent="0.25">
      <c r="A9" s="78" t="s">
        <v>7</v>
      </c>
      <c r="B9" s="78" t="s">
        <v>8</v>
      </c>
      <c r="C9" s="78" t="s">
        <v>6975</v>
      </c>
      <c r="D9" s="78" t="s">
        <v>9</v>
      </c>
      <c r="E9" s="78" t="s">
        <v>6976</v>
      </c>
      <c r="F9" s="79">
        <v>43466</v>
      </c>
      <c r="G9" s="79">
        <v>43497</v>
      </c>
      <c r="H9" s="79">
        <v>43525</v>
      </c>
      <c r="I9" s="79">
        <v>43556</v>
      </c>
      <c r="J9" s="79">
        <v>43586</v>
      </c>
      <c r="K9" s="79">
        <v>43617</v>
      </c>
      <c r="L9" s="79">
        <v>43647</v>
      </c>
      <c r="M9" s="79">
        <v>43678</v>
      </c>
      <c r="N9" s="79">
        <v>43709</v>
      </c>
      <c r="O9" s="79">
        <v>43739</v>
      </c>
      <c r="P9" s="79">
        <v>43770</v>
      </c>
      <c r="Q9" s="79">
        <v>43800</v>
      </c>
      <c r="R9" s="78" t="s">
        <v>6</v>
      </c>
      <c r="S9" s="78" t="s">
        <v>972</v>
      </c>
      <c r="T9" s="78" t="s">
        <v>6977</v>
      </c>
      <c r="U9" s="78" t="s">
        <v>6978</v>
      </c>
      <c r="V9" s="168" t="s">
        <v>6964</v>
      </c>
      <c r="W9" s="164" t="s">
        <v>6965</v>
      </c>
      <c r="X9" s="169" t="s">
        <v>6979</v>
      </c>
      <c r="Y9" s="168" t="s">
        <v>6964</v>
      </c>
      <c r="Z9" s="164" t="s">
        <v>6965</v>
      </c>
      <c r="AA9" s="169" t="s">
        <v>6979</v>
      </c>
      <c r="AB9" s="168" t="s">
        <v>6964</v>
      </c>
      <c r="AC9" s="164" t="s">
        <v>6965</v>
      </c>
      <c r="AD9" s="169" t="s">
        <v>6979</v>
      </c>
      <c r="AE9" s="78" t="s">
        <v>6964</v>
      </c>
      <c r="AF9" s="78" t="s">
        <v>6965</v>
      </c>
      <c r="AG9" s="78" t="s">
        <v>6979</v>
      </c>
      <c r="AH9" s="78" t="s">
        <v>6980</v>
      </c>
    </row>
    <row r="10" spans="1:34" x14ac:dyDescent="0.25">
      <c r="A10" t="s">
        <v>11</v>
      </c>
      <c r="B10" t="s">
        <v>12</v>
      </c>
      <c r="C10" t="s">
        <v>13</v>
      </c>
      <c r="D10" t="s">
        <v>14</v>
      </c>
      <c r="E10" t="s">
        <v>15</v>
      </c>
      <c r="F10" s="94">
        <v>4104.63</v>
      </c>
      <c r="G10" s="94">
        <v>3604.63</v>
      </c>
      <c r="H10" s="94">
        <v>3604.63</v>
      </c>
      <c r="I10" s="94"/>
      <c r="J10" s="94"/>
      <c r="K10" s="94"/>
      <c r="L10" s="94"/>
      <c r="M10" s="94"/>
      <c r="N10" s="94"/>
      <c r="O10" s="94"/>
      <c r="P10" s="94"/>
      <c r="Q10" s="94"/>
      <c r="R10" s="94">
        <f>SUM(F10:Q10)</f>
        <v>11313.89</v>
      </c>
      <c r="S10" s="92" t="str">
        <f>CONCATENATE(B10,RIGHT(D10,4),A10)</f>
        <v>111504515816</v>
      </c>
      <c r="T10" s="80">
        <f>VLOOKUP(S10,Factors!$F$4:$H$5971,3,FALSE)</f>
        <v>0.1053</v>
      </c>
      <c r="U10" t="str">
        <f>VLOOKUP(S10,Factors!$F$4:$G$5971,2,FALSE)</f>
        <v>Firm Sales Volumes</v>
      </c>
      <c r="V10" s="170">
        <f>F10*T10</f>
        <v>432.21753900000004</v>
      </c>
      <c r="W10" s="165">
        <f>F10-V10</f>
        <v>3672.4124609999999</v>
      </c>
      <c r="X10" s="171">
        <f t="shared" ref="X10" si="0">V10+W10</f>
        <v>4104.63</v>
      </c>
      <c r="Y10" s="170">
        <f>G10*T10</f>
        <v>379.56753900000001</v>
      </c>
      <c r="Z10" s="165">
        <f>G10-Y10</f>
        <v>3225.062461</v>
      </c>
      <c r="AA10" s="171">
        <f t="shared" ref="AA10" si="1">Y10+Z10</f>
        <v>3604.63</v>
      </c>
      <c r="AB10" s="170">
        <f>H10*T10</f>
        <v>379.56753900000001</v>
      </c>
      <c r="AC10" s="165">
        <f>H10-AB10</f>
        <v>3225.062461</v>
      </c>
      <c r="AD10" s="171">
        <f t="shared" ref="AD10" si="2">AB10+AC10</f>
        <v>3604.63</v>
      </c>
      <c r="AE10" s="81">
        <f t="shared" ref="AE10" si="3">R10*T10</f>
        <v>1191.352617</v>
      </c>
      <c r="AF10" s="81">
        <f t="shared" ref="AF10" si="4">R10-AE10</f>
        <v>10122.537382999999</v>
      </c>
      <c r="AG10" s="81">
        <f t="shared" ref="AG10" si="5">AE10+AF10</f>
        <v>11313.89</v>
      </c>
      <c r="AH10" t="str">
        <f>VLOOKUP(A10,'FERC Description'!$A$4:$C$51,3,FALSE)</f>
        <v>816 Wells Expense</v>
      </c>
    </row>
    <row r="11" spans="1:34" x14ac:dyDescent="0.25">
      <c r="A11" t="s">
        <v>11</v>
      </c>
      <c r="B11" t="s">
        <v>12</v>
      </c>
      <c r="C11" t="s">
        <v>13</v>
      </c>
      <c r="D11" t="s">
        <v>16</v>
      </c>
      <c r="E11" t="s">
        <v>17</v>
      </c>
      <c r="F11" s="94">
        <v>28555.4</v>
      </c>
      <c r="G11" s="94">
        <v>3527.9</v>
      </c>
      <c r="H11" s="94">
        <v>3498.86</v>
      </c>
      <c r="I11" s="94"/>
      <c r="J11" s="94"/>
      <c r="K11" s="94"/>
      <c r="L11" s="94"/>
      <c r="M11" s="94"/>
      <c r="N11" s="94"/>
      <c r="O11" s="94"/>
      <c r="P11" s="94"/>
      <c r="Q11" s="94"/>
      <c r="R11" s="94">
        <f t="shared" ref="R11:R74" si="6">SUM(F11:Q11)</f>
        <v>35582.160000000003</v>
      </c>
      <c r="S11" s="92" t="str">
        <f t="shared" ref="S11:S74" si="7">CONCATENATE(B11,RIGHT(D11,4),A11)</f>
        <v>111504520816</v>
      </c>
      <c r="T11" s="80">
        <f>VLOOKUP(S11,Factors!$F$4:$H$5971,3,FALSE)</f>
        <v>0.1053</v>
      </c>
      <c r="U11" t="str">
        <f>VLOOKUP(S11,Factors!$F$4:$G$5971,2,FALSE)</f>
        <v>Firm Sales Volumes</v>
      </c>
      <c r="V11" s="170">
        <f t="shared" ref="V11:V74" si="8">F11*T11</f>
        <v>3006.8836200000001</v>
      </c>
      <c r="W11" s="165">
        <f t="shared" ref="W11:W74" si="9">F11-V11</f>
        <v>25548.516380000001</v>
      </c>
      <c r="X11" s="171">
        <f t="shared" ref="X11:X74" si="10">V11+W11</f>
        <v>28555.4</v>
      </c>
      <c r="Y11" s="170">
        <f t="shared" ref="Y11:Y74" si="11">G11*T11</f>
        <v>371.48787000000004</v>
      </c>
      <c r="Z11" s="165">
        <f t="shared" ref="Z11:Z74" si="12">G11-Y11</f>
        <v>3156.4121300000002</v>
      </c>
      <c r="AA11" s="171">
        <f t="shared" ref="AA11:AA74" si="13">Y11+Z11</f>
        <v>3527.9</v>
      </c>
      <c r="AB11" s="170">
        <f t="shared" ref="AB11:AB74" si="14">H11*T11</f>
        <v>368.42995800000006</v>
      </c>
      <c r="AC11" s="165">
        <f t="shared" ref="AC11:AC74" si="15">H11-AB11</f>
        <v>3130.430042</v>
      </c>
      <c r="AD11" s="171">
        <f t="shared" ref="AD11:AD74" si="16">AB11+AC11</f>
        <v>3498.86</v>
      </c>
      <c r="AE11" s="81">
        <f t="shared" ref="AE11:AE74" si="17">R11*T11</f>
        <v>3746.8014480000006</v>
      </c>
      <c r="AF11" s="81">
        <f t="shared" ref="AF11:AF74" si="18">R11-AE11</f>
        <v>31835.358552000002</v>
      </c>
      <c r="AG11" s="81">
        <f t="shared" ref="AG11:AG74" si="19">AE11+AF11</f>
        <v>35582.160000000003</v>
      </c>
      <c r="AH11" t="str">
        <f>VLOOKUP(A11,'FERC Description'!$A$4:$C$51,3,FALSE)</f>
        <v>816 Wells Expense</v>
      </c>
    </row>
    <row r="12" spans="1:34" x14ac:dyDescent="0.25">
      <c r="A12" t="s">
        <v>11</v>
      </c>
      <c r="B12" t="s">
        <v>12</v>
      </c>
      <c r="C12" t="s">
        <v>13</v>
      </c>
      <c r="D12" t="s">
        <v>18</v>
      </c>
      <c r="E12" t="s">
        <v>19</v>
      </c>
      <c r="F12" s="94">
        <v>28138.400000000001</v>
      </c>
      <c r="G12" s="94">
        <v>3110.9</v>
      </c>
      <c r="H12" s="94">
        <v>3110.9</v>
      </c>
      <c r="I12" s="94"/>
      <c r="J12" s="94"/>
      <c r="K12" s="94"/>
      <c r="L12" s="94"/>
      <c r="M12" s="94"/>
      <c r="N12" s="94"/>
      <c r="O12" s="94"/>
      <c r="P12" s="94"/>
      <c r="Q12" s="94"/>
      <c r="R12" s="94">
        <f t="shared" si="6"/>
        <v>34360.200000000004</v>
      </c>
      <c r="S12" s="92" t="str">
        <f t="shared" si="7"/>
        <v>111504525816</v>
      </c>
      <c r="T12" s="80">
        <f>VLOOKUP(S12,Factors!$F$4:$H$5971,3,FALSE)</f>
        <v>0.1053</v>
      </c>
      <c r="U12" t="str">
        <f>VLOOKUP(S12,Factors!$F$4:$G$5971,2,FALSE)</f>
        <v>Firm Sales Volumes</v>
      </c>
      <c r="V12" s="170">
        <f t="shared" si="8"/>
        <v>2962.9735200000005</v>
      </c>
      <c r="W12" s="165">
        <f t="shared" si="9"/>
        <v>25175.426480000002</v>
      </c>
      <c r="X12" s="171">
        <f t="shared" si="10"/>
        <v>28138.400000000001</v>
      </c>
      <c r="Y12" s="170">
        <f t="shared" si="11"/>
        <v>327.57777000000004</v>
      </c>
      <c r="Z12" s="165">
        <f t="shared" si="12"/>
        <v>2783.3222300000002</v>
      </c>
      <c r="AA12" s="171">
        <f t="shared" si="13"/>
        <v>3110.9</v>
      </c>
      <c r="AB12" s="170">
        <f t="shared" si="14"/>
        <v>327.57777000000004</v>
      </c>
      <c r="AC12" s="165">
        <f t="shared" si="15"/>
        <v>2783.3222300000002</v>
      </c>
      <c r="AD12" s="171">
        <f t="shared" si="16"/>
        <v>3110.9</v>
      </c>
      <c r="AE12" s="81">
        <f t="shared" si="17"/>
        <v>3618.1290600000007</v>
      </c>
      <c r="AF12" s="81">
        <f t="shared" si="18"/>
        <v>30742.070940000005</v>
      </c>
      <c r="AG12" s="81">
        <f t="shared" si="19"/>
        <v>34360.200000000004</v>
      </c>
      <c r="AH12" t="str">
        <f>VLOOKUP(A12,'FERC Description'!$A$4:$C$51,3,FALSE)</f>
        <v>816 Wells Expense</v>
      </c>
    </row>
    <row r="13" spans="1:34" x14ac:dyDescent="0.25">
      <c r="A13" t="s">
        <v>11</v>
      </c>
      <c r="B13" t="s">
        <v>12</v>
      </c>
      <c r="C13" t="s">
        <v>13</v>
      </c>
      <c r="D13" t="s">
        <v>20</v>
      </c>
      <c r="E13" t="s">
        <v>21</v>
      </c>
      <c r="F13" s="94">
        <v>2529.2800000000002</v>
      </c>
      <c r="G13" s="94">
        <v>3207.16</v>
      </c>
      <c r="H13" s="94">
        <v>2529.2800000000002</v>
      </c>
      <c r="I13" s="94"/>
      <c r="J13" s="94"/>
      <c r="K13" s="94"/>
      <c r="L13" s="94"/>
      <c r="M13" s="94"/>
      <c r="N13" s="94"/>
      <c r="O13" s="94"/>
      <c r="P13" s="94"/>
      <c r="Q13" s="94"/>
      <c r="R13" s="94">
        <f t="shared" si="6"/>
        <v>8265.7200000000012</v>
      </c>
      <c r="S13" s="92" t="str">
        <f t="shared" si="7"/>
        <v>111504530816</v>
      </c>
      <c r="T13" s="80">
        <f>VLOOKUP(S13,Factors!$F$4:$H$5971,3,FALSE)</f>
        <v>0.1053</v>
      </c>
      <c r="U13" t="str">
        <f>VLOOKUP(S13,Factors!$F$4:$G$5971,2,FALSE)</f>
        <v>Firm Sales Volumes</v>
      </c>
      <c r="V13" s="170">
        <f t="shared" si="8"/>
        <v>266.33318400000002</v>
      </c>
      <c r="W13" s="165">
        <f t="shared" si="9"/>
        <v>2262.9468160000001</v>
      </c>
      <c r="X13" s="171">
        <f t="shared" si="10"/>
        <v>2529.2800000000002</v>
      </c>
      <c r="Y13" s="170">
        <f t="shared" si="11"/>
        <v>337.71394800000002</v>
      </c>
      <c r="Z13" s="165">
        <f t="shared" si="12"/>
        <v>2869.4460519999998</v>
      </c>
      <c r="AA13" s="171">
        <f t="shared" si="13"/>
        <v>3207.16</v>
      </c>
      <c r="AB13" s="170">
        <f t="shared" si="14"/>
        <v>266.33318400000002</v>
      </c>
      <c r="AC13" s="165">
        <f t="shared" si="15"/>
        <v>2262.9468160000001</v>
      </c>
      <c r="AD13" s="171">
        <f t="shared" si="16"/>
        <v>2529.2800000000002</v>
      </c>
      <c r="AE13" s="81">
        <f t="shared" si="17"/>
        <v>870.38031600000011</v>
      </c>
      <c r="AF13" s="81">
        <f t="shared" si="18"/>
        <v>7395.3396840000014</v>
      </c>
      <c r="AG13" s="81">
        <f t="shared" si="19"/>
        <v>8265.7200000000012</v>
      </c>
      <c r="AH13" t="str">
        <f>VLOOKUP(A13,'FERC Description'!$A$4:$C$51,3,FALSE)</f>
        <v>816 Wells Expense</v>
      </c>
    </row>
    <row r="14" spans="1:34" x14ac:dyDescent="0.25">
      <c r="A14" t="s">
        <v>11</v>
      </c>
      <c r="B14" t="s">
        <v>22</v>
      </c>
      <c r="C14" t="s">
        <v>23</v>
      </c>
      <c r="D14" t="s">
        <v>24</v>
      </c>
      <c r="E14" t="s">
        <v>25</v>
      </c>
      <c r="F14" s="94"/>
      <c r="G14" s="94"/>
      <c r="H14" s="94">
        <v>70.48</v>
      </c>
      <c r="I14" s="94"/>
      <c r="J14" s="94"/>
      <c r="K14" s="94"/>
      <c r="L14" s="94"/>
      <c r="M14" s="94"/>
      <c r="N14" s="94"/>
      <c r="O14" s="94"/>
      <c r="P14" s="94"/>
      <c r="Q14" s="94"/>
      <c r="R14" s="94">
        <f t="shared" si="6"/>
        <v>70.48</v>
      </c>
      <c r="S14" s="92" t="str">
        <f t="shared" si="7"/>
        <v>113004533816</v>
      </c>
      <c r="T14" s="80">
        <f>VLOOKUP(S14,Factors!$F$4:$H$5971,3,FALSE)</f>
        <v>0.1053</v>
      </c>
      <c r="U14" t="str">
        <f>VLOOKUP(S14,Factors!$F$4:$G$5971,2,FALSE)</f>
        <v>Firm Sales Volumes</v>
      </c>
      <c r="V14" s="170">
        <f t="shared" si="8"/>
        <v>0</v>
      </c>
      <c r="W14" s="165">
        <f t="shared" si="9"/>
        <v>0</v>
      </c>
      <c r="X14" s="171">
        <f t="shared" si="10"/>
        <v>0</v>
      </c>
      <c r="Y14" s="170">
        <f t="shared" si="11"/>
        <v>0</v>
      </c>
      <c r="Z14" s="165">
        <f t="shared" si="12"/>
        <v>0</v>
      </c>
      <c r="AA14" s="171">
        <f t="shared" si="13"/>
        <v>0</v>
      </c>
      <c r="AB14" s="170">
        <f t="shared" si="14"/>
        <v>7.4215440000000008</v>
      </c>
      <c r="AC14" s="165">
        <f t="shared" si="15"/>
        <v>63.058456000000007</v>
      </c>
      <c r="AD14" s="171">
        <f t="shared" si="16"/>
        <v>70.48</v>
      </c>
      <c r="AE14" s="81">
        <f t="shared" si="17"/>
        <v>7.4215440000000008</v>
      </c>
      <c r="AF14" s="81">
        <f t="shared" si="18"/>
        <v>63.058456000000007</v>
      </c>
      <c r="AG14" s="81">
        <f t="shared" si="19"/>
        <v>70.48</v>
      </c>
      <c r="AH14" t="str">
        <f>VLOOKUP(A14,'FERC Description'!$A$4:$C$51,3,FALSE)</f>
        <v>816 Wells Expense</v>
      </c>
    </row>
    <row r="15" spans="1:34" x14ac:dyDescent="0.25">
      <c r="A15" t="s">
        <v>11</v>
      </c>
      <c r="B15" t="s">
        <v>26</v>
      </c>
      <c r="C15" t="s">
        <v>27</v>
      </c>
      <c r="D15" t="s">
        <v>14</v>
      </c>
      <c r="E15" t="s">
        <v>15</v>
      </c>
      <c r="F15" s="94"/>
      <c r="G15" s="94"/>
      <c r="H15" s="94">
        <v>2294.29</v>
      </c>
      <c r="I15" s="94"/>
      <c r="J15" s="94"/>
      <c r="K15" s="94"/>
      <c r="L15" s="94"/>
      <c r="M15" s="94"/>
      <c r="N15" s="94"/>
      <c r="O15" s="94"/>
      <c r="P15" s="94"/>
      <c r="Q15" s="94"/>
      <c r="R15" s="94">
        <f t="shared" si="6"/>
        <v>2294.29</v>
      </c>
      <c r="S15" s="92" t="str">
        <f t="shared" si="7"/>
        <v>116004515816</v>
      </c>
      <c r="T15" s="80">
        <f>VLOOKUP(S15,Factors!$F$4:$H$5971,3,FALSE)</f>
        <v>0.1053</v>
      </c>
      <c r="U15" t="str">
        <f>VLOOKUP(S15,Factors!$F$4:$G$5971,2,FALSE)</f>
        <v>Firm Sales Volumes</v>
      </c>
      <c r="V15" s="170">
        <f t="shared" si="8"/>
        <v>0</v>
      </c>
      <c r="W15" s="165">
        <f t="shared" si="9"/>
        <v>0</v>
      </c>
      <c r="X15" s="171">
        <f t="shared" si="10"/>
        <v>0</v>
      </c>
      <c r="Y15" s="170">
        <f t="shared" si="11"/>
        <v>0</v>
      </c>
      <c r="Z15" s="165">
        <f t="shared" si="12"/>
        <v>0</v>
      </c>
      <c r="AA15" s="171">
        <f t="shared" si="13"/>
        <v>0</v>
      </c>
      <c r="AB15" s="170">
        <f t="shared" si="14"/>
        <v>241.58873700000001</v>
      </c>
      <c r="AC15" s="165">
        <f t="shared" si="15"/>
        <v>2052.7012629999999</v>
      </c>
      <c r="AD15" s="171">
        <f t="shared" si="16"/>
        <v>2294.29</v>
      </c>
      <c r="AE15" s="81">
        <f t="shared" si="17"/>
        <v>241.58873700000001</v>
      </c>
      <c r="AF15" s="81">
        <f t="shared" si="18"/>
        <v>2052.7012629999999</v>
      </c>
      <c r="AG15" s="81">
        <f t="shared" si="19"/>
        <v>2294.29</v>
      </c>
      <c r="AH15" t="str">
        <f>VLOOKUP(A15,'FERC Description'!$A$4:$C$51,3,FALSE)</f>
        <v>816 Wells Expense</v>
      </c>
    </row>
    <row r="16" spans="1:34" x14ac:dyDescent="0.25">
      <c r="A16" t="s">
        <v>11</v>
      </c>
      <c r="B16" t="s">
        <v>26</v>
      </c>
      <c r="C16" t="s">
        <v>27</v>
      </c>
      <c r="D16" t="s">
        <v>16</v>
      </c>
      <c r="E16" t="s">
        <v>17</v>
      </c>
      <c r="F16" s="94"/>
      <c r="G16" s="94"/>
      <c r="H16" s="94">
        <v>1536.44</v>
      </c>
      <c r="I16" s="94"/>
      <c r="J16" s="94"/>
      <c r="K16" s="94"/>
      <c r="L16" s="94"/>
      <c r="M16" s="94"/>
      <c r="N16" s="94"/>
      <c r="O16" s="94"/>
      <c r="P16" s="94"/>
      <c r="Q16" s="94"/>
      <c r="R16" s="94">
        <f t="shared" si="6"/>
        <v>1536.44</v>
      </c>
      <c r="S16" s="92" t="str">
        <f t="shared" si="7"/>
        <v>116004520816</v>
      </c>
      <c r="T16" s="80">
        <f>VLOOKUP(S16,Factors!$F$4:$H$5971,3,FALSE)</f>
        <v>0.1053</v>
      </c>
      <c r="U16" t="str">
        <f>VLOOKUP(S16,Factors!$F$4:$G$5971,2,FALSE)</f>
        <v>Firm Sales Volumes</v>
      </c>
      <c r="V16" s="170">
        <f t="shared" si="8"/>
        <v>0</v>
      </c>
      <c r="W16" s="165">
        <f t="shared" si="9"/>
        <v>0</v>
      </c>
      <c r="X16" s="171">
        <f t="shared" si="10"/>
        <v>0</v>
      </c>
      <c r="Y16" s="170">
        <f t="shared" si="11"/>
        <v>0</v>
      </c>
      <c r="Z16" s="165">
        <f t="shared" si="12"/>
        <v>0</v>
      </c>
      <c r="AA16" s="171">
        <f t="shared" si="13"/>
        <v>0</v>
      </c>
      <c r="AB16" s="170">
        <f t="shared" si="14"/>
        <v>161.78713200000001</v>
      </c>
      <c r="AC16" s="165">
        <f t="shared" si="15"/>
        <v>1374.6528680000001</v>
      </c>
      <c r="AD16" s="171">
        <f t="shared" si="16"/>
        <v>1536.44</v>
      </c>
      <c r="AE16" s="81">
        <f t="shared" si="17"/>
        <v>161.78713200000001</v>
      </c>
      <c r="AF16" s="81">
        <f t="shared" si="18"/>
        <v>1374.6528680000001</v>
      </c>
      <c r="AG16" s="81">
        <f t="shared" si="19"/>
        <v>1536.44</v>
      </c>
      <c r="AH16" t="str">
        <f>VLOOKUP(A16,'FERC Description'!$A$4:$C$51,3,FALSE)</f>
        <v>816 Wells Expense</v>
      </c>
    </row>
    <row r="17" spans="1:34" x14ac:dyDescent="0.25">
      <c r="A17" t="s">
        <v>11</v>
      </c>
      <c r="B17" t="s">
        <v>26</v>
      </c>
      <c r="C17" t="s">
        <v>27</v>
      </c>
      <c r="D17" t="s">
        <v>18</v>
      </c>
      <c r="E17" t="s">
        <v>19</v>
      </c>
      <c r="F17" s="94"/>
      <c r="G17" s="94"/>
      <c r="H17" s="94">
        <v>1536.44</v>
      </c>
      <c r="I17" s="94"/>
      <c r="J17" s="94"/>
      <c r="K17" s="94"/>
      <c r="L17" s="94"/>
      <c r="M17" s="94"/>
      <c r="N17" s="94"/>
      <c r="O17" s="94"/>
      <c r="P17" s="94"/>
      <c r="Q17" s="94"/>
      <c r="R17" s="94">
        <f t="shared" si="6"/>
        <v>1536.44</v>
      </c>
      <c r="S17" s="92" t="str">
        <f t="shared" si="7"/>
        <v>116004525816</v>
      </c>
      <c r="T17" s="80">
        <f>VLOOKUP(S17,Factors!$F$4:$H$5971,3,FALSE)</f>
        <v>0.1053</v>
      </c>
      <c r="U17" t="str">
        <f>VLOOKUP(S17,Factors!$F$4:$G$5971,2,FALSE)</f>
        <v>Firm Sales Volumes</v>
      </c>
      <c r="V17" s="170">
        <f t="shared" si="8"/>
        <v>0</v>
      </c>
      <c r="W17" s="165">
        <f t="shared" si="9"/>
        <v>0</v>
      </c>
      <c r="X17" s="171">
        <f t="shared" si="10"/>
        <v>0</v>
      </c>
      <c r="Y17" s="170">
        <f t="shared" si="11"/>
        <v>0</v>
      </c>
      <c r="Z17" s="165">
        <f t="shared" si="12"/>
        <v>0</v>
      </c>
      <c r="AA17" s="171">
        <f t="shared" si="13"/>
        <v>0</v>
      </c>
      <c r="AB17" s="170">
        <f t="shared" si="14"/>
        <v>161.78713200000001</v>
      </c>
      <c r="AC17" s="165">
        <f t="shared" si="15"/>
        <v>1374.6528680000001</v>
      </c>
      <c r="AD17" s="171">
        <f t="shared" si="16"/>
        <v>1536.44</v>
      </c>
      <c r="AE17" s="81">
        <f t="shared" si="17"/>
        <v>161.78713200000001</v>
      </c>
      <c r="AF17" s="81">
        <f t="shared" si="18"/>
        <v>1374.6528680000001</v>
      </c>
      <c r="AG17" s="81">
        <f t="shared" si="19"/>
        <v>1536.44</v>
      </c>
      <c r="AH17" t="str">
        <f>VLOOKUP(A17,'FERC Description'!$A$4:$C$51,3,FALSE)</f>
        <v>816 Wells Expense</v>
      </c>
    </row>
    <row r="18" spans="1:34" x14ac:dyDescent="0.25">
      <c r="A18" t="s">
        <v>11</v>
      </c>
      <c r="B18" t="s">
        <v>26</v>
      </c>
      <c r="C18" t="s">
        <v>27</v>
      </c>
      <c r="D18" t="s">
        <v>20</v>
      </c>
      <c r="E18" t="s">
        <v>21</v>
      </c>
      <c r="F18" s="94"/>
      <c r="G18" s="94"/>
      <c r="H18" s="94">
        <v>2952.43</v>
      </c>
      <c r="I18" s="94"/>
      <c r="J18" s="94"/>
      <c r="K18" s="94"/>
      <c r="L18" s="94"/>
      <c r="M18" s="94"/>
      <c r="N18" s="94"/>
      <c r="O18" s="94"/>
      <c r="P18" s="94"/>
      <c r="Q18" s="94"/>
      <c r="R18" s="94">
        <f t="shared" si="6"/>
        <v>2952.43</v>
      </c>
      <c r="S18" s="92" t="str">
        <f t="shared" si="7"/>
        <v>116004530816</v>
      </c>
      <c r="T18" s="80">
        <f>VLOOKUP(S18,Factors!$F$4:$H$5971,3,FALSE)</f>
        <v>0.1053</v>
      </c>
      <c r="U18" t="str">
        <f>VLOOKUP(S18,Factors!$F$4:$G$5971,2,FALSE)</f>
        <v>Firm Sales Volumes</v>
      </c>
      <c r="V18" s="170">
        <f t="shared" si="8"/>
        <v>0</v>
      </c>
      <c r="W18" s="165">
        <f t="shared" si="9"/>
        <v>0</v>
      </c>
      <c r="X18" s="171">
        <f t="shared" si="10"/>
        <v>0</v>
      </c>
      <c r="Y18" s="170">
        <f t="shared" si="11"/>
        <v>0</v>
      </c>
      <c r="Z18" s="165">
        <f t="shared" si="12"/>
        <v>0</v>
      </c>
      <c r="AA18" s="171">
        <f t="shared" si="13"/>
        <v>0</v>
      </c>
      <c r="AB18" s="170">
        <f t="shared" si="14"/>
        <v>310.89087899999998</v>
      </c>
      <c r="AC18" s="165">
        <f t="shared" si="15"/>
        <v>2641.5391209999998</v>
      </c>
      <c r="AD18" s="171">
        <f t="shared" si="16"/>
        <v>2952.43</v>
      </c>
      <c r="AE18" s="81">
        <f t="shared" si="17"/>
        <v>310.89087899999998</v>
      </c>
      <c r="AF18" s="81">
        <f t="shared" si="18"/>
        <v>2641.5391209999998</v>
      </c>
      <c r="AG18" s="81">
        <f t="shared" si="19"/>
        <v>2952.43</v>
      </c>
      <c r="AH18" t="str">
        <f>VLOOKUP(A18,'FERC Description'!$A$4:$C$51,3,FALSE)</f>
        <v>816 Wells Expense</v>
      </c>
    </row>
    <row r="19" spans="1:34" x14ac:dyDescent="0.25">
      <c r="A19" t="s">
        <v>28</v>
      </c>
      <c r="B19" t="s">
        <v>26</v>
      </c>
      <c r="C19" t="s">
        <v>27</v>
      </c>
      <c r="D19" t="s">
        <v>29</v>
      </c>
      <c r="E19" t="s">
        <v>30</v>
      </c>
      <c r="F19" s="94">
        <v>979.86</v>
      </c>
      <c r="G19" s="94">
        <v>5005.26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>
        <f t="shared" si="6"/>
        <v>5985.12</v>
      </c>
      <c r="S19" s="92" t="str">
        <f t="shared" si="7"/>
        <v>116004395818</v>
      </c>
      <c r="T19" s="80">
        <f>VLOOKUP(S19,Factors!$F$4:$H$5971,3,FALSE)</f>
        <v>0.1053</v>
      </c>
      <c r="U19" t="str">
        <f>VLOOKUP(S19,Factors!$F$4:$G$5971,2,FALSE)</f>
        <v>Firm Sales Volumes</v>
      </c>
      <c r="V19" s="170">
        <f t="shared" si="8"/>
        <v>103.179258</v>
      </c>
      <c r="W19" s="165">
        <f t="shared" si="9"/>
        <v>876.68074200000001</v>
      </c>
      <c r="X19" s="171">
        <f t="shared" si="10"/>
        <v>979.86</v>
      </c>
      <c r="Y19" s="170">
        <f t="shared" si="11"/>
        <v>527.05387800000005</v>
      </c>
      <c r="Z19" s="165">
        <f t="shared" si="12"/>
        <v>4478.2061220000005</v>
      </c>
      <c r="AA19" s="171">
        <f t="shared" si="13"/>
        <v>5005.26</v>
      </c>
      <c r="AB19" s="170">
        <f t="shared" si="14"/>
        <v>0</v>
      </c>
      <c r="AC19" s="165">
        <f t="shared" si="15"/>
        <v>0</v>
      </c>
      <c r="AD19" s="171">
        <f t="shared" si="16"/>
        <v>0</v>
      </c>
      <c r="AE19" s="81">
        <f t="shared" si="17"/>
        <v>630.23313600000006</v>
      </c>
      <c r="AF19" s="81">
        <f t="shared" si="18"/>
        <v>5354.8868640000001</v>
      </c>
      <c r="AG19" s="81">
        <f t="shared" si="19"/>
        <v>5985.12</v>
      </c>
      <c r="AH19" t="str">
        <f>VLOOKUP(A19,'FERC Description'!$A$4:$C$51,3,FALSE)</f>
        <v>818 Compressor Station Expense</v>
      </c>
    </row>
    <row r="20" spans="1:34" x14ac:dyDescent="0.25">
      <c r="A20" t="s">
        <v>28</v>
      </c>
      <c r="B20" t="s">
        <v>26</v>
      </c>
      <c r="C20" t="s">
        <v>27</v>
      </c>
      <c r="D20" t="s">
        <v>31</v>
      </c>
      <c r="E20" t="s">
        <v>30</v>
      </c>
      <c r="F20" s="94">
        <v>279.95999999999998</v>
      </c>
      <c r="G20" s="94">
        <v>2756.3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>
        <f t="shared" si="6"/>
        <v>3036.26</v>
      </c>
      <c r="S20" s="92" t="str">
        <f t="shared" si="7"/>
        <v>116004400818</v>
      </c>
      <c r="T20" s="80">
        <f>VLOOKUP(S20,Factors!$F$4:$H$5971,3,FALSE)</f>
        <v>0.1053</v>
      </c>
      <c r="U20" t="str">
        <f>VLOOKUP(S20,Factors!$F$4:$G$5971,2,FALSE)</f>
        <v>Firm Sales Volumes</v>
      </c>
      <c r="V20" s="170">
        <f t="shared" si="8"/>
        <v>29.479787999999999</v>
      </c>
      <c r="W20" s="165">
        <f t="shared" si="9"/>
        <v>250.48021199999999</v>
      </c>
      <c r="X20" s="171">
        <f t="shared" si="10"/>
        <v>279.95999999999998</v>
      </c>
      <c r="Y20" s="170">
        <f t="shared" si="11"/>
        <v>290.23839000000004</v>
      </c>
      <c r="Z20" s="165">
        <f t="shared" si="12"/>
        <v>2466.0616100000002</v>
      </c>
      <c r="AA20" s="171">
        <f t="shared" si="13"/>
        <v>2756.3</v>
      </c>
      <c r="AB20" s="170">
        <f t="shared" si="14"/>
        <v>0</v>
      </c>
      <c r="AC20" s="165">
        <f t="shared" si="15"/>
        <v>0</v>
      </c>
      <c r="AD20" s="171">
        <f t="shared" si="16"/>
        <v>0</v>
      </c>
      <c r="AE20" s="81">
        <f t="shared" si="17"/>
        <v>319.71817800000002</v>
      </c>
      <c r="AF20" s="81">
        <f t="shared" si="18"/>
        <v>2716.5418220000001</v>
      </c>
      <c r="AG20" s="81">
        <f t="shared" si="19"/>
        <v>3036.26</v>
      </c>
      <c r="AH20" t="str">
        <f>VLOOKUP(A20,'FERC Description'!$A$4:$C$51,3,FALSE)</f>
        <v>818 Compressor Station Expense</v>
      </c>
    </row>
    <row r="21" spans="1:34" x14ac:dyDescent="0.25">
      <c r="A21" t="s">
        <v>28</v>
      </c>
      <c r="B21" t="s">
        <v>26</v>
      </c>
      <c r="C21" t="s">
        <v>27</v>
      </c>
      <c r="D21" t="s">
        <v>32</v>
      </c>
      <c r="E21" t="s">
        <v>30</v>
      </c>
      <c r="F21" s="94">
        <v>8973.69</v>
      </c>
      <c r="G21" s="94">
        <v>17988.38</v>
      </c>
      <c r="H21" s="94">
        <v>-141.04</v>
      </c>
      <c r="I21" s="94"/>
      <c r="J21" s="94"/>
      <c r="K21" s="94"/>
      <c r="L21" s="94"/>
      <c r="M21" s="94"/>
      <c r="N21" s="94"/>
      <c r="O21" s="94"/>
      <c r="P21" s="94"/>
      <c r="Q21" s="94"/>
      <c r="R21" s="94">
        <f t="shared" si="6"/>
        <v>26821.03</v>
      </c>
      <c r="S21" s="92" t="str">
        <f t="shared" si="7"/>
        <v>116004405818</v>
      </c>
      <c r="T21" s="80">
        <f>VLOOKUP(S21,Factors!$F$4:$H$5971,3,FALSE)</f>
        <v>0.1053</v>
      </c>
      <c r="U21" t="str">
        <f>VLOOKUP(S21,Factors!$F$4:$G$5971,2,FALSE)</f>
        <v>Firm Sales Volumes</v>
      </c>
      <c r="V21" s="170">
        <f t="shared" si="8"/>
        <v>944.92955700000005</v>
      </c>
      <c r="W21" s="165">
        <f t="shared" si="9"/>
        <v>8028.7604430000001</v>
      </c>
      <c r="X21" s="171">
        <f t="shared" si="10"/>
        <v>8973.69</v>
      </c>
      <c r="Y21" s="170">
        <f t="shared" si="11"/>
        <v>1894.1764140000002</v>
      </c>
      <c r="Z21" s="165">
        <f t="shared" si="12"/>
        <v>16094.203586000001</v>
      </c>
      <c r="AA21" s="171">
        <f t="shared" si="13"/>
        <v>17988.38</v>
      </c>
      <c r="AB21" s="170">
        <f t="shared" si="14"/>
        <v>-14.851512</v>
      </c>
      <c r="AC21" s="165">
        <f t="shared" si="15"/>
        <v>-126.18848799999999</v>
      </c>
      <c r="AD21" s="171">
        <f t="shared" si="16"/>
        <v>-141.04</v>
      </c>
      <c r="AE21" s="81">
        <f t="shared" si="17"/>
        <v>2824.2544590000002</v>
      </c>
      <c r="AF21" s="81">
        <f t="shared" si="18"/>
        <v>23996.775540999999</v>
      </c>
      <c r="AG21" s="81">
        <f t="shared" si="19"/>
        <v>26821.03</v>
      </c>
      <c r="AH21" t="str">
        <f>VLOOKUP(A21,'FERC Description'!$A$4:$C$51,3,FALSE)</f>
        <v>818 Compressor Station Expense</v>
      </c>
    </row>
    <row r="22" spans="1:34" x14ac:dyDescent="0.25">
      <c r="A22" t="s">
        <v>28</v>
      </c>
      <c r="B22" t="s">
        <v>26</v>
      </c>
      <c r="C22" t="s">
        <v>27</v>
      </c>
      <c r="D22" t="s">
        <v>33</v>
      </c>
      <c r="E22" t="s">
        <v>30</v>
      </c>
      <c r="F22" s="94">
        <v>373.28</v>
      </c>
      <c r="G22" s="94">
        <v>606.34</v>
      </c>
      <c r="H22" s="94">
        <v>4986.43</v>
      </c>
      <c r="I22" s="94"/>
      <c r="J22" s="94"/>
      <c r="K22" s="94"/>
      <c r="L22" s="94"/>
      <c r="M22" s="94"/>
      <c r="N22" s="94"/>
      <c r="O22" s="94"/>
      <c r="P22" s="94"/>
      <c r="Q22" s="94"/>
      <c r="R22" s="94">
        <f t="shared" si="6"/>
        <v>5966.05</v>
      </c>
      <c r="S22" s="92" t="str">
        <f t="shared" si="7"/>
        <v>116004406818</v>
      </c>
      <c r="T22" s="80">
        <f>VLOOKUP(S22,Factors!$F$4:$H$5971,3,FALSE)</f>
        <v>0.1053</v>
      </c>
      <c r="U22" t="str">
        <f>VLOOKUP(S22,Factors!$F$4:$G$5971,2,FALSE)</f>
        <v>Firm Sales Volumes</v>
      </c>
      <c r="V22" s="170">
        <f t="shared" si="8"/>
        <v>39.306384000000001</v>
      </c>
      <c r="W22" s="165">
        <f t="shared" si="9"/>
        <v>333.97361599999999</v>
      </c>
      <c r="X22" s="171">
        <f t="shared" si="10"/>
        <v>373.28</v>
      </c>
      <c r="Y22" s="170">
        <f t="shared" si="11"/>
        <v>63.847602000000009</v>
      </c>
      <c r="Z22" s="165">
        <f t="shared" si="12"/>
        <v>542.49239799999998</v>
      </c>
      <c r="AA22" s="171">
        <f t="shared" si="13"/>
        <v>606.34</v>
      </c>
      <c r="AB22" s="170">
        <f t="shared" si="14"/>
        <v>525.07107900000005</v>
      </c>
      <c r="AC22" s="165">
        <f t="shared" si="15"/>
        <v>4461.358921</v>
      </c>
      <c r="AD22" s="171">
        <f t="shared" si="16"/>
        <v>4986.43</v>
      </c>
      <c r="AE22" s="81">
        <f t="shared" si="17"/>
        <v>628.22506500000009</v>
      </c>
      <c r="AF22" s="81">
        <f t="shared" si="18"/>
        <v>5337.8249350000006</v>
      </c>
      <c r="AG22" s="81">
        <f t="shared" si="19"/>
        <v>5966.0500000000011</v>
      </c>
      <c r="AH22" t="str">
        <f>VLOOKUP(A22,'FERC Description'!$A$4:$C$51,3,FALSE)</f>
        <v>818 Compressor Station Expense</v>
      </c>
    </row>
    <row r="23" spans="1:34" x14ac:dyDescent="0.25">
      <c r="A23" t="s">
        <v>34</v>
      </c>
      <c r="B23" t="s">
        <v>35</v>
      </c>
      <c r="C23" t="s">
        <v>36</v>
      </c>
      <c r="D23" t="s">
        <v>37</v>
      </c>
      <c r="E23" t="s">
        <v>38</v>
      </c>
      <c r="F23" s="94"/>
      <c r="G23" s="94">
        <v>1167.79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>
        <f t="shared" si="6"/>
        <v>1167.79</v>
      </c>
      <c r="S23" s="92" t="str">
        <f t="shared" si="7"/>
        <v>111001310820</v>
      </c>
      <c r="T23" s="80">
        <f>VLOOKUP(S23,Factors!$F$4:$H$5971,3,FALSE)</f>
        <v>0.1053</v>
      </c>
      <c r="U23" t="str">
        <f>VLOOKUP(S23,Factors!$F$4:$G$5971,2,FALSE)</f>
        <v>Firm Sales Volumes</v>
      </c>
      <c r="V23" s="170">
        <f t="shared" si="8"/>
        <v>0</v>
      </c>
      <c r="W23" s="165">
        <f t="shared" si="9"/>
        <v>0</v>
      </c>
      <c r="X23" s="171">
        <f t="shared" si="10"/>
        <v>0</v>
      </c>
      <c r="Y23" s="170">
        <f t="shared" si="11"/>
        <v>122.968287</v>
      </c>
      <c r="Z23" s="165">
        <f t="shared" si="12"/>
        <v>1044.821713</v>
      </c>
      <c r="AA23" s="171">
        <f t="shared" si="13"/>
        <v>1167.79</v>
      </c>
      <c r="AB23" s="170">
        <f t="shared" si="14"/>
        <v>0</v>
      </c>
      <c r="AC23" s="165">
        <f t="shared" si="15"/>
        <v>0</v>
      </c>
      <c r="AD23" s="171">
        <f t="shared" si="16"/>
        <v>0</v>
      </c>
      <c r="AE23" s="81">
        <f t="shared" si="17"/>
        <v>122.968287</v>
      </c>
      <c r="AF23" s="81">
        <f t="shared" si="18"/>
        <v>1044.821713</v>
      </c>
      <c r="AG23" s="81">
        <f t="shared" si="19"/>
        <v>1167.79</v>
      </c>
      <c r="AH23" t="str">
        <f>VLOOKUP(A23,'FERC Description'!$A$4:$C$51,3,FALSE)</f>
        <v>820 Measuring and Regulator Station Expense</v>
      </c>
    </row>
    <row r="24" spans="1:34" x14ac:dyDescent="0.25">
      <c r="A24" t="s">
        <v>34</v>
      </c>
      <c r="B24" t="s">
        <v>39</v>
      </c>
      <c r="C24" t="s">
        <v>40</v>
      </c>
      <c r="D24" t="s">
        <v>37</v>
      </c>
      <c r="E24" t="s">
        <v>38</v>
      </c>
      <c r="F24" s="94">
        <v>28.09</v>
      </c>
      <c r="G24" s="94">
        <v>-347.71</v>
      </c>
      <c r="H24" s="94">
        <v>-352.49</v>
      </c>
      <c r="I24" s="94"/>
      <c r="J24" s="94"/>
      <c r="K24" s="94"/>
      <c r="L24" s="94"/>
      <c r="M24" s="94"/>
      <c r="N24" s="94"/>
      <c r="O24" s="94"/>
      <c r="P24" s="94"/>
      <c r="Q24" s="94"/>
      <c r="R24" s="94">
        <f t="shared" si="6"/>
        <v>-672.11</v>
      </c>
      <c r="S24" s="92" t="str">
        <f t="shared" si="7"/>
        <v>112001310820</v>
      </c>
      <c r="T24" s="80">
        <f>VLOOKUP(S24,Factors!$F$4:$H$5971,3,FALSE)</f>
        <v>0.1053</v>
      </c>
      <c r="U24" t="str">
        <f>VLOOKUP(S24,Factors!$F$4:$G$5971,2,FALSE)</f>
        <v>Firm Sales Volumes</v>
      </c>
      <c r="V24" s="170">
        <f t="shared" si="8"/>
        <v>2.9578770000000003</v>
      </c>
      <c r="W24" s="165">
        <f t="shared" si="9"/>
        <v>25.132123</v>
      </c>
      <c r="X24" s="171">
        <f t="shared" si="10"/>
        <v>28.09</v>
      </c>
      <c r="Y24" s="170">
        <f t="shared" si="11"/>
        <v>-36.613863000000002</v>
      </c>
      <c r="Z24" s="165">
        <f t="shared" si="12"/>
        <v>-311.096137</v>
      </c>
      <c r="AA24" s="171">
        <f t="shared" si="13"/>
        <v>-347.71</v>
      </c>
      <c r="AB24" s="170">
        <f t="shared" si="14"/>
        <v>-37.117197000000004</v>
      </c>
      <c r="AC24" s="165">
        <f t="shared" si="15"/>
        <v>-315.37280299999998</v>
      </c>
      <c r="AD24" s="171">
        <f t="shared" si="16"/>
        <v>-352.49</v>
      </c>
      <c r="AE24" s="81">
        <f t="shared" si="17"/>
        <v>-70.773183000000003</v>
      </c>
      <c r="AF24" s="81">
        <f t="shared" si="18"/>
        <v>-601.336817</v>
      </c>
      <c r="AG24" s="81">
        <f t="shared" si="19"/>
        <v>-672.11</v>
      </c>
      <c r="AH24" t="str">
        <f>VLOOKUP(A24,'FERC Description'!$A$4:$C$51,3,FALSE)</f>
        <v>820 Measuring and Regulator Station Expense</v>
      </c>
    </row>
    <row r="25" spans="1:34" x14ac:dyDescent="0.25">
      <c r="A25" t="s">
        <v>34</v>
      </c>
      <c r="B25" t="s">
        <v>22</v>
      </c>
      <c r="C25" t="s">
        <v>23</v>
      </c>
      <c r="D25" t="s">
        <v>37</v>
      </c>
      <c r="E25" t="s">
        <v>38</v>
      </c>
      <c r="F25" s="94">
        <v>3577.69</v>
      </c>
      <c r="G25" s="94">
        <v>3800.68</v>
      </c>
      <c r="H25" s="94">
        <v>3998.59</v>
      </c>
      <c r="I25" s="94"/>
      <c r="J25" s="94"/>
      <c r="K25" s="94"/>
      <c r="L25" s="94"/>
      <c r="M25" s="94"/>
      <c r="N25" s="94"/>
      <c r="O25" s="94"/>
      <c r="P25" s="94"/>
      <c r="Q25" s="94"/>
      <c r="R25" s="94">
        <f t="shared" si="6"/>
        <v>11376.96</v>
      </c>
      <c r="S25" s="92" t="str">
        <f t="shared" si="7"/>
        <v>113001310820</v>
      </c>
      <c r="T25" s="80">
        <f>VLOOKUP(S25,Factors!$F$4:$H$5971,3,FALSE)</f>
        <v>8.4599999999999995E-2</v>
      </c>
      <c r="U25" t="str">
        <f>VLOOKUP(S25,Factors!$F$4:$G$5971,2,FALSE)</f>
        <v>Sendout Volumes</v>
      </c>
      <c r="V25" s="170">
        <f t="shared" si="8"/>
        <v>302.672574</v>
      </c>
      <c r="W25" s="165">
        <f t="shared" si="9"/>
        <v>3275.0174259999999</v>
      </c>
      <c r="X25" s="171">
        <f t="shared" si="10"/>
        <v>3577.69</v>
      </c>
      <c r="Y25" s="170">
        <f t="shared" si="11"/>
        <v>321.53752799999995</v>
      </c>
      <c r="Z25" s="165">
        <f t="shared" si="12"/>
        <v>3479.142472</v>
      </c>
      <c r="AA25" s="171">
        <f t="shared" si="13"/>
        <v>3800.68</v>
      </c>
      <c r="AB25" s="170">
        <f t="shared" si="14"/>
        <v>338.28071399999999</v>
      </c>
      <c r="AC25" s="165">
        <f t="shared" si="15"/>
        <v>3660.3092860000002</v>
      </c>
      <c r="AD25" s="171">
        <f t="shared" si="16"/>
        <v>3998.59</v>
      </c>
      <c r="AE25" s="81">
        <f t="shared" si="17"/>
        <v>962.49081599999988</v>
      </c>
      <c r="AF25" s="81">
        <f t="shared" si="18"/>
        <v>10414.469184</v>
      </c>
      <c r="AG25" s="81">
        <f t="shared" si="19"/>
        <v>11376.96</v>
      </c>
      <c r="AH25" t="str">
        <f>VLOOKUP(A25,'FERC Description'!$A$4:$C$51,3,FALSE)</f>
        <v>820 Measuring and Regulator Station Expense</v>
      </c>
    </row>
    <row r="26" spans="1:34" x14ac:dyDescent="0.25">
      <c r="A26" t="s">
        <v>34</v>
      </c>
      <c r="B26" t="s">
        <v>26</v>
      </c>
      <c r="C26" t="s">
        <v>27</v>
      </c>
      <c r="D26" t="s">
        <v>37</v>
      </c>
      <c r="E26" t="s">
        <v>38</v>
      </c>
      <c r="F26" s="94">
        <v>272928.81</v>
      </c>
      <c r="G26" s="94">
        <v>171059.52</v>
      </c>
      <c r="H26" s="94">
        <v>222923.05</v>
      </c>
      <c r="I26" s="94"/>
      <c r="J26" s="94"/>
      <c r="K26" s="94"/>
      <c r="L26" s="94"/>
      <c r="M26" s="94"/>
      <c r="N26" s="94"/>
      <c r="O26" s="94"/>
      <c r="P26" s="94"/>
      <c r="Q26" s="94"/>
      <c r="R26" s="94">
        <f t="shared" si="6"/>
        <v>666911.37999999989</v>
      </c>
      <c r="S26" s="92" t="str">
        <f t="shared" si="7"/>
        <v>116001310820</v>
      </c>
      <c r="T26" s="80">
        <f>VLOOKUP(S26,Factors!$F$4:$H$5971,3,FALSE)</f>
        <v>0.1053</v>
      </c>
      <c r="U26" t="str">
        <f>VLOOKUP(S26,Factors!$F$4:$G$5971,2,FALSE)</f>
        <v>Firm Sales Volumes</v>
      </c>
      <c r="V26" s="170">
        <f t="shared" si="8"/>
        <v>28739.403693</v>
      </c>
      <c r="W26" s="165">
        <f t="shared" si="9"/>
        <v>244189.406307</v>
      </c>
      <c r="X26" s="171">
        <f t="shared" si="10"/>
        <v>272928.81</v>
      </c>
      <c r="Y26" s="170">
        <f t="shared" si="11"/>
        <v>18012.567456000001</v>
      </c>
      <c r="Z26" s="165">
        <f t="shared" si="12"/>
        <v>153046.952544</v>
      </c>
      <c r="AA26" s="171">
        <f t="shared" si="13"/>
        <v>171059.52</v>
      </c>
      <c r="AB26" s="170">
        <f t="shared" si="14"/>
        <v>23473.797165</v>
      </c>
      <c r="AC26" s="165">
        <f t="shared" si="15"/>
        <v>199449.25283499999</v>
      </c>
      <c r="AD26" s="171">
        <f t="shared" si="16"/>
        <v>222923.05</v>
      </c>
      <c r="AE26" s="81">
        <f t="shared" si="17"/>
        <v>70225.768313999986</v>
      </c>
      <c r="AF26" s="81">
        <f t="shared" si="18"/>
        <v>596685.6116859999</v>
      </c>
      <c r="AG26" s="81">
        <f t="shared" si="19"/>
        <v>666911.37999999989</v>
      </c>
      <c r="AH26" t="str">
        <f>VLOOKUP(A26,'FERC Description'!$A$4:$C$51,3,FALSE)</f>
        <v>820 Measuring and Regulator Station Expense</v>
      </c>
    </row>
    <row r="27" spans="1:34" x14ac:dyDescent="0.25">
      <c r="A27" t="s">
        <v>34</v>
      </c>
      <c r="B27" t="s">
        <v>41</v>
      </c>
      <c r="C27" t="s">
        <v>42</v>
      </c>
      <c r="D27" t="s">
        <v>37</v>
      </c>
      <c r="E27" t="s">
        <v>38</v>
      </c>
      <c r="F27" s="94"/>
      <c r="G27" s="94"/>
      <c r="H27" s="94">
        <v>0</v>
      </c>
      <c r="I27" s="94"/>
      <c r="J27" s="94"/>
      <c r="K27" s="94"/>
      <c r="L27" s="94"/>
      <c r="M27" s="94"/>
      <c r="N27" s="94"/>
      <c r="O27" s="94"/>
      <c r="P27" s="94"/>
      <c r="Q27" s="94"/>
      <c r="R27" s="94">
        <f t="shared" si="6"/>
        <v>0</v>
      </c>
      <c r="S27" s="92" t="str">
        <f t="shared" si="7"/>
        <v>117001310820</v>
      </c>
      <c r="T27" s="80">
        <f>VLOOKUP(S27,Factors!$F$4:$H$5971,3,FALSE)</f>
        <v>0.1053</v>
      </c>
      <c r="U27" t="str">
        <f>VLOOKUP(S27,Factors!$F$4:$G$5971,2,FALSE)</f>
        <v>Firm Sales Volumes</v>
      </c>
      <c r="V27" s="170">
        <f t="shared" si="8"/>
        <v>0</v>
      </c>
      <c r="W27" s="165">
        <f t="shared" si="9"/>
        <v>0</v>
      </c>
      <c r="X27" s="171">
        <f t="shared" si="10"/>
        <v>0</v>
      </c>
      <c r="Y27" s="170">
        <f t="shared" si="11"/>
        <v>0</v>
      </c>
      <c r="Z27" s="165">
        <f t="shared" si="12"/>
        <v>0</v>
      </c>
      <c r="AA27" s="171">
        <f t="shared" si="13"/>
        <v>0</v>
      </c>
      <c r="AB27" s="170">
        <f t="shared" si="14"/>
        <v>0</v>
      </c>
      <c r="AC27" s="165">
        <f t="shared" si="15"/>
        <v>0</v>
      </c>
      <c r="AD27" s="171">
        <f t="shared" si="16"/>
        <v>0</v>
      </c>
      <c r="AE27" s="81">
        <f t="shared" si="17"/>
        <v>0</v>
      </c>
      <c r="AF27" s="81">
        <f t="shared" si="18"/>
        <v>0</v>
      </c>
      <c r="AG27" s="81">
        <f t="shared" si="19"/>
        <v>0</v>
      </c>
      <c r="AH27" t="str">
        <f>VLOOKUP(A27,'FERC Description'!$A$4:$C$51,3,FALSE)</f>
        <v>820 Measuring and Regulator Station Expense</v>
      </c>
    </row>
    <row r="28" spans="1:34" x14ac:dyDescent="0.25">
      <c r="A28" t="s">
        <v>34</v>
      </c>
      <c r="B28" t="s">
        <v>43</v>
      </c>
      <c r="C28" t="s">
        <v>44</v>
      </c>
      <c r="D28" t="s">
        <v>37</v>
      </c>
      <c r="E28" t="s">
        <v>38</v>
      </c>
      <c r="F28" s="94">
        <v>402.78</v>
      </c>
      <c r="G28" s="94">
        <v>353.62</v>
      </c>
      <c r="H28" s="94">
        <v>626</v>
      </c>
      <c r="I28" s="94"/>
      <c r="J28" s="94"/>
      <c r="K28" s="94"/>
      <c r="L28" s="94"/>
      <c r="M28" s="94"/>
      <c r="N28" s="94"/>
      <c r="O28" s="94"/>
      <c r="P28" s="94"/>
      <c r="Q28" s="94"/>
      <c r="R28" s="94">
        <f t="shared" si="6"/>
        <v>1382.4</v>
      </c>
      <c r="S28" s="92" t="str">
        <f t="shared" si="7"/>
        <v>151001310820</v>
      </c>
      <c r="T28" s="80">
        <f>VLOOKUP(S28,Factors!$F$4:$H$5971,3,FALSE)</f>
        <v>0</v>
      </c>
      <c r="U28" t="str">
        <f>VLOOKUP(S28,Factors!$F$4:$G$5971,2,FALSE)</f>
        <v>Direct-OR</v>
      </c>
      <c r="V28" s="170">
        <f t="shared" si="8"/>
        <v>0</v>
      </c>
      <c r="W28" s="165">
        <f t="shared" si="9"/>
        <v>402.78</v>
      </c>
      <c r="X28" s="171">
        <f t="shared" si="10"/>
        <v>402.78</v>
      </c>
      <c r="Y28" s="170">
        <f t="shared" si="11"/>
        <v>0</v>
      </c>
      <c r="Z28" s="165">
        <f t="shared" si="12"/>
        <v>353.62</v>
      </c>
      <c r="AA28" s="171">
        <f t="shared" si="13"/>
        <v>353.62</v>
      </c>
      <c r="AB28" s="170">
        <f t="shared" si="14"/>
        <v>0</v>
      </c>
      <c r="AC28" s="165">
        <f t="shared" si="15"/>
        <v>626</v>
      </c>
      <c r="AD28" s="171">
        <f t="shared" si="16"/>
        <v>626</v>
      </c>
      <c r="AE28" s="81">
        <f t="shared" si="17"/>
        <v>0</v>
      </c>
      <c r="AF28" s="81">
        <f t="shared" si="18"/>
        <v>1382.4</v>
      </c>
      <c r="AG28" s="81">
        <f t="shared" si="19"/>
        <v>1382.4</v>
      </c>
      <c r="AH28" t="str">
        <f>VLOOKUP(A28,'FERC Description'!$A$4:$C$51,3,FALSE)</f>
        <v>820 Measuring and Regulator Station Expense</v>
      </c>
    </row>
    <row r="29" spans="1:34" x14ac:dyDescent="0.25">
      <c r="A29" t="s">
        <v>45</v>
      </c>
      <c r="B29" t="s">
        <v>39</v>
      </c>
      <c r="C29" t="s">
        <v>40</v>
      </c>
      <c r="D29" t="s">
        <v>46</v>
      </c>
      <c r="E29" t="s">
        <v>47</v>
      </c>
      <c r="F29" s="94"/>
      <c r="G29" s="94">
        <v>-147.84</v>
      </c>
      <c r="H29" s="94">
        <v>-135.83000000000001</v>
      </c>
      <c r="I29" s="94"/>
      <c r="J29" s="94"/>
      <c r="K29" s="94"/>
      <c r="L29" s="94"/>
      <c r="M29" s="94"/>
      <c r="N29" s="94"/>
      <c r="O29" s="94"/>
      <c r="P29" s="94"/>
      <c r="Q29" s="94"/>
      <c r="R29" s="94">
        <f t="shared" si="6"/>
        <v>-283.67</v>
      </c>
      <c r="S29" s="92" t="str">
        <f t="shared" si="7"/>
        <v>112004500821</v>
      </c>
      <c r="T29" s="80">
        <f>VLOOKUP(S29,Factors!$F$4:$H$5971,3,FALSE)</f>
        <v>0.1053</v>
      </c>
      <c r="U29" t="str">
        <f>VLOOKUP(S29,Factors!$F$4:$G$5971,2,FALSE)</f>
        <v>Firm Sales Volumes</v>
      </c>
      <c r="V29" s="170">
        <f t="shared" si="8"/>
        <v>0</v>
      </c>
      <c r="W29" s="165">
        <f t="shared" si="9"/>
        <v>0</v>
      </c>
      <c r="X29" s="171">
        <f t="shared" si="10"/>
        <v>0</v>
      </c>
      <c r="Y29" s="170">
        <f t="shared" si="11"/>
        <v>-15.567552000000001</v>
      </c>
      <c r="Z29" s="165">
        <f t="shared" si="12"/>
        <v>-132.272448</v>
      </c>
      <c r="AA29" s="171">
        <f t="shared" si="13"/>
        <v>-147.84</v>
      </c>
      <c r="AB29" s="170">
        <f t="shared" si="14"/>
        <v>-14.302899000000002</v>
      </c>
      <c r="AC29" s="165">
        <f t="shared" si="15"/>
        <v>-121.52710100000002</v>
      </c>
      <c r="AD29" s="171">
        <f t="shared" si="16"/>
        <v>-135.83000000000001</v>
      </c>
      <c r="AE29" s="81">
        <f t="shared" si="17"/>
        <v>-29.870451000000003</v>
      </c>
      <c r="AF29" s="81">
        <f t="shared" si="18"/>
        <v>-253.79954900000001</v>
      </c>
      <c r="AG29" s="81">
        <f t="shared" si="19"/>
        <v>-283.67</v>
      </c>
      <c r="AH29" t="str">
        <f>VLOOKUP(A29,'FERC Description'!$A$4:$C$51,3,FALSE)</f>
        <v>821 Purification Expense</v>
      </c>
    </row>
    <row r="30" spans="1:34" x14ac:dyDescent="0.25">
      <c r="A30" t="s">
        <v>48</v>
      </c>
      <c r="B30" t="s">
        <v>26</v>
      </c>
      <c r="C30" t="s">
        <v>27</v>
      </c>
      <c r="D30" t="s">
        <v>49</v>
      </c>
      <c r="E30" t="s">
        <v>50</v>
      </c>
      <c r="F30" s="94">
        <v>16065.7</v>
      </c>
      <c r="G30" s="94">
        <v>13181.45</v>
      </c>
      <c r="H30" s="94">
        <v>18172.669999999998</v>
      </c>
      <c r="I30" s="94"/>
      <c r="J30" s="94"/>
      <c r="K30" s="94"/>
      <c r="L30" s="94"/>
      <c r="M30" s="94"/>
      <c r="N30" s="94"/>
      <c r="O30" s="94"/>
      <c r="P30" s="94"/>
      <c r="Q30" s="94"/>
      <c r="R30" s="94">
        <f t="shared" si="6"/>
        <v>47419.82</v>
      </c>
      <c r="S30" s="92" t="str">
        <f t="shared" si="7"/>
        <v>116001295832</v>
      </c>
      <c r="T30" s="80">
        <f>VLOOKUP(S30,Factors!$F$4:$H$5971,3,FALSE)</f>
        <v>0.1053</v>
      </c>
      <c r="U30" t="str">
        <f>VLOOKUP(S30,Factors!$F$4:$G$5971,2,FALSE)</f>
        <v>Firm Sales Volumes</v>
      </c>
      <c r="V30" s="170">
        <f t="shared" si="8"/>
        <v>1691.7182100000002</v>
      </c>
      <c r="W30" s="165">
        <f t="shared" si="9"/>
        <v>14373.98179</v>
      </c>
      <c r="X30" s="171">
        <f t="shared" si="10"/>
        <v>16065.7</v>
      </c>
      <c r="Y30" s="170">
        <f t="shared" si="11"/>
        <v>1388.0066850000001</v>
      </c>
      <c r="Z30" s="165">
        <f t="shared" si="12"/>
        <v>11793.443315</v>
      </c>
      <c r="AA30" s="171">
        <f t="shared" si="13"/>
        <v>13181.45</v>
      </c>
      <c r="AB30" s="170">
        <f t="shared" si="14"/>
        <v>1913.5821509999998</v>
      </c>
      <c r="AC30" s="165">
        <f t="shared" si="15"/>
        <v>16259.087848999998</v>
      </c>
      <c r="AD30" s="171">
        <f t="shared" si="16"/>
        <v>18172.669999999998</v>
      </c>
      <c r="AE30" s="81">
        <f t="shared" si="17"/>
        <v>4993.3070459999999</v>
      </c>
      <c r="AF30" s="81">
        <f t="shared" si="18"/>
        <v>42426.512953999998</v>
      </c>
      <c r="AG30" s="81">
        <f t="shared" si="19"/>
        <v>47419.82</v>
      </c>
      <c r="AH30" t="str">
        <f>VLOOKUP(A30,'FERC Description'!$A$4:$C$51,3,FALSE)</f>
        <v>832 Wells Expense</v>
      </c>
    </row>
    <row r="31" spans="1:34" x14ac:dyDescent="0.25">
      <c r="A31" t="s">
        <v>51</v>
      </c>
      <c r="B31" t="s">
        <v>26</v>
      </c>
      <c r="C31" t="s">
        <v>27</v>
      </c>
      <c r="D31" t="s">
        <v>52</v>
      </c>
      <c r="E31" t="s">
        <v>53</v>
      </c>
      <c r="F31" s="94">
        <v>22575.39</v>
      </c>
      <c r="G31" s="94">
        <v>22575.39</v>
      </c>
      <c r="H31" s="94">
        <v>22575.39</v>
      </c>
      <c r="I31" s="94"/>
      <c r="J31" s="94"/>
      <c r="K31" s="94"/>
      <c r="L31" s="94"/>
      <c r="M31" s="94"/>
      <c r="N31" s="94"/>
      <c r="O31" s="94"/>
      <c r="P31" s="94"/>
      <c r="Q31" s="94"/>
      <c r="R31" s="94">
        <f t="shared" si="6"/>
        <v>67726.17</v>
      </c>
      <c r="S31" s="92" t="str">
        <f t="shared" si="7"/>
        <v>116001505834</v>
      </c>
      <c r="T31" s="80">
        <f>VLOOKUP(S31,Factors!$F$4:$H$5971,3,FALSE)</f>
        <v>0.1053</v>
      </c>
      <c r="U31" t="str">
        <f>VLOOKUP(S31,Factors!$F$4:$G$5971,2,FALSE)</f>
        <v>Firm Sales Volumes</v>
      </c>
      <c r="V31" s="170">
        <f t="shared" si="8"/>
        <v>2377.1885670000001</v>
      </c>
      <c r="W31" s="165">
        <f t="shared" si="9"/>
        <v>20198.201432999998</v>
      </c>
      <c r="X31" s="171">
        <f t="shared" si="10"/>
        <v>22575.39</v>
      </c>
      <c r="Y31" s="170">
        <f t="shared" si="11"/>
        <v>2377.1885670000001</v>
      </c>
      <c r="Z31" s="165">
        <f t="shared" si="12"/>
        <v>20198.201432999998</v>
      </c>
      <c r="AA31" s="171">
        <f t="shared" si="13"/>
        <v>22575.39</v>
      </c>
      <c r="AB31" s="170">
        <f t="shared" si="14"/>
        <v>2377.1885670000001</v>
      </c>
      <c r="AC31" s="165">
        <f t="shared" si="15"/>
        <v>20198.201432999998</v>
      </c>
      <c r="AD31" s="171">
        <f t="shared" si="16"/>
        <v>22575.39</v>
      </c>
      <c r="AE31" s="81">
        <f t="shared" si="17"/>
        <v>7131.5657010000004</v>
      </c>
      <c r="AF31" s="81">
        <f t="shared" si="18"/>
        <v>60594.604298999999</v>
      </c>
      <c r="AG31" s="81">
        <f t="shared" si="19"/>
        <v>67726.17</v>
      </c>
      <c r="AH31" t="str">
        <f>VLOOKUP(A31,'FERC Description'!$A$4:$C$51,3,FALSE)</f>
        <v>834 Compressor Expense</v>
      </c>
    </row>
    <row r="32" spans="1:34" x14ac:dyDescent="0.25">
      <c r="A32" t="s">
        <v>54</v>
      </c>
      <c r="B32" t="s">
        <v>22</v>
      </c>
      <c r="C32" t="s">
        <v>23</v>
      </c>
      <c r="D32" t="s">
        <v>55</v>
      </c>
      <c r="E32" t="s">
        <v>56</v>
      </c>
      <c r="F32" s="94">
        <v>7155.42</v>
      </c>
      <c r="G32" s="94">
        <v>7601.32</v>
      </c>
      <c r="H32" s="94">
        <v>7997.19</v>
      </c>
      <c r="I32" s="94"/>
      <c r="J32" s="94"/>
      <c r="K32" s="94"/>
      <c r="L32" s="94"/>
      <c r="M32" s="94"/>
      <c r="N32" s="94"/>
      <c r="O32" s="94"/>
      <c r="P32" s="94"/>
      <c r="Q32" s="94"/>
      <c r="R32" s="94">
        <f t="shared" si="6"/>
        <v>22753.93</v>
      </c>
      <c r="S32" s="92" t="str">
        <f t="shared" si="7"/>
        <v>113001630840</v>
      </c>
      <c r="T32" s="80">
        <f>VLOOKUP(S32,Factors!$F$4:$H$5971,3,FALSE)</f>
        <v>0.1053</v>
      </c>
      <c r="U32" t="str">
        <f>VLOOKUP(S32,Factors!$F$4:$G$5971,2,FALSE)</f>
        <v>Firm Sales Volumes</v>
      </c>
      <c r="V32" s="170">
        <f t="shared" si="8"/>
        <v>753.46572600000002</v>
      </c>
      <c r="W32" s="165">
        <f t="shared" si="9"/>
        <v>6401.9542739999997</v>
      </c>
      <c r="X32" s="171">
        <f t="shared" si="10"/>
        <v>7155.42</v>
      </c>
      <c r="Y32" s="170">
        <f t="shared" si="11"/>
        <v>800.41899599999999</v>
      </c>
      <c r="Z32" s="165">
        <f t="shared" si="12"/>
        <v>6800.9010039999994</v>
      </c>
      <c r="AA32" s="171">
        <f t="shared" si="13"/>
        <v>7601.32</v>
      </c>
      <c r="AB32" s="170">
        <f t="shared" si="14"/>
        <v>842.104107</v>
      </c>
      <c r="AC32" s="165">
        <f t="shared" si="15"/>
        <v>7155.0858929999995</v>
      </c>
      <c r="AD32" s="171">
        <f t="shared" si="16"/>
        <v>7997.19</v>
      </c>
      <c r="AE32" s="81">
        <f t="shared" si="17"/>
        <v>2395.9888290000004</v>
      </c>
      <c r="AF32" s="81">
        <f t="shared" si="18"/>
        <v>20357.941170999999</v>
      </c>
      <c r="AG32" s="81">
        <f t="shared" si="19"/>
        <v>22753.93</v>
      </c>
      <c r="AH32" t="str">
        <f>VLOOKUP(A32,'FERC Description'!$A$4:$C$51,3,FALSE)</f>
        <v>840 Supervision and Engineering</v>
      </c>
    </row>
    <row r="33" spans="1:34" x14ac:dyDescent="0.25">
      <c r="A33" t="s">
        <v>54</v>
      </c>
      <c r="B33" t="s">
        <v>26</v>
      </c>
      <c r="C33" t="s">
        <v>27</v>
      </c>
      <c r="D33" t="s">
        <v>55</v>
      </c>
      <c r="E33" t="s">
        <v>56</v>
      </c>
      <c r="F33" s="94"/>
      <c r="G33" s="94"/>
      <c r="H33" s="94">
        <v>300</v>
      </c>
      <c r="I33" s="94"/>
      <c r="J33" s="94"/>
      <c r="K33" s="94"/>
      <c r="L33" s="94"/>
      <c r="M33" s="94"/>
      <c r="N33" s="94"/>
      <c r="O33" s="94"/>
      <c r="P33" s="94"/>
      <c r="Q33" s="94"/>
      <c r="R33" s="94">
        <f t="shared" si="6"/>
        <v>300</v>
      </c>
      <c r="S33" s="92" t="str">
        <f t="shared" si="7"/>
        <v>116001630840</v>
      </c>
      <c r="T33" s="80">
        <f>VLOOKUP(S33,Factors!$F$4:$H$5971,3,FALSE)</f>
        <v>0.1053</v>
      </c>
      <c r="U33" t="str">
        <f>VLOOKUP(S33,Factors!$F$4:$G$5971,2,FALSE)</f>
        <v>Firm Sales Volumes</v>
      </c>
      <c r="V33" s="170">
        <f t="shared" si="8"/>
        <v>0</v>
      </c>
      <c r="W33" s="165">
        <f t="shared" si="9"/>
        <v>0</v>
      </c>
      <c r="X33" s="171">
        <f t="shared" si="10"/>
        <v>0</v>
      </c>
      <c r="Y33" s="170">
        <f t="shared" si="11"/>
        <v>0</v>
      </c>
      <c r="Z33" s="165">
        <f t="shared" si="12"/>
        <v>0</v>
      </c>
      <c r="AA33" s="171">
        <f t="shared" si="13"/>
        <v>0</v>
      </c>
      <c r="AB33" s="170">
        <f t="shared" si="14"/>
        <v>31.59</v>
      </c>
      <c r="AC33" s="165">
        <f t="shared" si="15"/>
        <v>268.41000000000003</v>
      </c>
      <c r="AD33" s="171">
        <f t="shared" si="16"/>
        <v>300</v>
      </c>
      <c r="AE33" s="81">
        <f t="shared" si="17"/>
        <v>31.59</v>
      </c>
      <c r="AF33" s="81">
        <f t="shared" si="18"/>
        <v>268.41000000000003</v>
      </c>
      <c r="AG33" s="81">
        <f t="shared" si="19"/>
        <v>300</v>
      </c>
      <c r="AH33" t="str">
        <f>VLOOKUP(A33,'FERC Description'!$A$4:$C$51,3,FALSE)</f>
        <v>840 Supervision and Engineering</v>
      </c>
    </row>
    <row r="34" spans="1:34" x14ac:dyDescent="0.25">
      <c r="A34" t="s">
        <v>54</v>
      </c>
      <c r="B34" t="s">
        <v>43</v>
      </c>
      <c r="C34" t="s">
        <v>44</v>
      </c>
      <c r="D34" t="s">
        <v>55</v>
      </c>
      <c r="E34" t="s">
        <v>56</v>
      </c>
      <c r="F34" s="94">
        <v>805.51</v>
      </c>
      <c r="G34" s="94">
        <v>707.19</v>
      </c>
      <c r="H34" s="94">
        <v>1252.02</v>
      </c>
      <c r="I34" s="94"/>
      <c r="J34" s="94"/>
      <c r="K34" s="94"/>
      <c r="L34" s="94"/>
      <c r="M34" s="94"/>
      <c r="N34" s="94"/>
      <c r="O34" s="94"/>
      <c r="P34" s="94"/>
      <c r="Q34" s="94"/>
      <c r="R34" s="94">
        <f t="shared" si="6"/>
        <v>2764.7200000000003</v>
      </c>
      <c r="S34" s="92" t="str">
        <f t="shared" si="7"/>
        <v>151001630840</v>
      </c>
      <c r="T34" s="80">
        <f>VLOOKUP(S34,Factors!$F$4:$H$5971,3,FALSE)</f>
        <v>0.1053</v>
      </c>
      <c r="U34" t="str">
        <f>VLOOKUP(S34,Factors!$F$4:$G$5971,2,FALSE)</f>
        <v>Firm Sales Volumes</v>
      </c>
      <c r="V34" s="170">
        <f t="shared" si="8"/>
        <v>84.820203000000006</v>
      </c>
      <c r="W34" s="165">
        <f t="shared" si="9"/>
        <v>720.689797</v>
      </c>
      <c r="X34" s="171">
        <f t="shared" si="10"/>
        <v>805.51</v>
      </c>
      <c r="Y34" s="170">
        <f t="shared" si="11"/>
        <v>74.467107000000013</v>
      </c>
      <c r="Z34" s="165">
        <f t="shared" si="12"/>
        <v>632.722893</v>
      </c>
      <c r="AA34" s="171">
        <f t="shared" si="13"/>
        <v>707.19</v>
      </c>
      <c r="AB34" s="170">
        <f t="shared" si="14"/>
        <v>131.837706</v>
      </c>
      <c r="AC34" s="165">
        <f t="shared" si="15"/>
        <v>1120.182294</v>
      </c>
      <c r="AD34" s="171">
        <f t="shared" si="16"/>
        <v>1252.02</v>
      </c>
      <c r="AE34" s="81">
        <f t="shared" si="17"/>
        <v>291.12501600000002</v>
      </c>
      <c r="AF34" s="81">
        <f t="shared" si="18"/>
        <v>2473.5949840000003</v>
      </c>
      <c r="AG34" s="81">
        <f t="shared" si="19"/>
        <v>2764.7200000000003</v>
      </c>
      <c r="AH34" t="str">
        <f>VLOOKUP(A34,'FERC Description'!$A$4:$C$51,3,FALSE)</f>
        <v>840 Supervision and Engineering</v>
      </c>
    </row>
    <row r="35" spans="1:34" x14ac:dyDescent="0.25">
      <c r="A35" t="s">
        <v>57</v>
      </c>
      <c r="B35" t="s">
        <v>39</v>
      </c>
      <c r="C35" t="s">
        <v>40</v>
      </c>
      <c r="D35" t="s">
        <v>58</v>
      </c>
      <c r="E35" t="s">
        <v>59</v>
      </c>
      <c r="F35" s="94">
        <v>-5.0199999999999996</v>
      </c>
      <c r="G35" s="94">
        <v>-82.08</v>
      </c>
      <c r="H35" s="94">
        <v>-77.89</v>
      </c>
      <c r="I35" s="94"/>
      <c r="J35" s="94"/>
      <c r="K35" s="94"/>
      <c r="L35" s="94"/>
      <c r="M35" s="94"/>
      <c r="N35" s="94"/>
      <c r="O35" s="94"/>
      <c r="P35" s="94"/>
      <c r="Q35" s="94"/>
      <c r="R35" s="94">
        <f t="shared" si="6"/>
        <v>-164.99</v>
      </c>
      <c r="S35" s="92" t="str">
        <f t="shared" si="7"/>
        <v>112004470844</v>
      </c>
      <c r="T35" s="80">
        <f>VLOOKUP(S35,Factors!$F$4:$H$5971,3,FALSE)</f>
        <v>0.1053</v>
      </c>
      <c r="U35" t="str">
        <f>VLOOKUP(S35,Factors!$F$4:$G$5971,2,FALSE)</f>
        <v>Firm Sales Volumes</v>
      </c>
      <c r="V35" s="170">
        <f t="shared" si="8"/>
        <v>-0.52860600000000002</v>
      </c>
      <c r="W35" s="165">
        <f t="shared" si="9"/>
        <v>-4.4913939999999997</v>
      </c>
      <c r="X35" s="171">
        <f t="shared" si="10"/>
        <v>-5.0199999999999996</v>
      </c>
      <c r="Y35" s="170">
        <f t="shared" si="11"/>
        <v>-8.6430240000000005</v>
      </c>
      <c r="Z35" s="165">
        <f t="shared" si="12"/>
        <v>-73.436976000000001</v>
      </c>
      <c r="AA35" s="171">
        <f t="shared" si="13"/>
        <v>-82.08</v>
      </c>
      <c r="AB35" s="170">
        <f t="shared" si="14"/>
        <v>-8.2018170000000001</v>
      </c>
      <c r="AC35" s="165">
        <f t="shared" si="15"/>
        <v>-69.688182999999995</v>
      </c>
      <c r="AD35" s="171">
        <f t="shared" si="16"/>
        <v>-77.89</v>
      </c>
      <c r="AE35" s="81">
        <f t="shared" si="17"/>
        <v>-17.373447000000002</v>
      </c>
      <c r="AF35" s="81">
        <f t="shared" si="18"/>
        <v>-147.61655300000001</v>
      </c>
      <c r="AG35" s="81">
        <f t="shared" si="19"/>
        <v>-164.99</v>
      </c>
      <c r="AH35" t="str">
        <f>VLOOKUP(A35,'FERC Description'!$A$4:$C$51,3,FALSE)</f>
        <v>844 Supervision and Engineering</v>
      </c>
    </row>
    <row r="36" spans="1:34" x14ac:dyDescent="0.25">
      <c r="A36" t="s">
        <v>57</v>
      </c>
      <c r="B36" t="s">
        <v>39</v>
      </c>
      <c r="C36" t="s">
        <v>40</v>
      </c>
      <c r="D36" t="s">
        <v>60</v>
      </c>
      <c r="E36" t="s">
        <v>61</v>
      </c>
      <c r="F36" s="94"/>
      <c r="G36" s="94"/>
      <c r="H36" s="94">
        <v>50.54</v>
      </c>
      <c r="I36" s="94"/>
      <c r="J36" s="94"/>
      <c r="K36" s="94"/>
      <c r="L36" s="94"/>
      <c r="M36" s="94"/>
      <c r="N36" s="94"/>
      <c r="O36" s="94"/>
      <c r="P36" s="94"/>
      <c r="Q36" s="94"/>
      <c r="R36" s="94">
        <f t="shared" si="6"/>
        <v>50.54</v>
      </c>
      <c r="S36" s="92" t="str">
        <f t="shared" si="7"/>
        <v>112004475844</v>
      </c>
      <c r="T36" s="80">
        <f>VLOOKUP(S36,Factors!$F$4:$H$5971,3,FALSE)</f>
        <v>0.1053</v>
      </c>
      <c r="U36" t="str">
        <f>VLOOKUP(S36,Factors!$F$4:$G$5971,2,FALSE)</f>
        <v>Firm Sales Volumes</v>
      </c>
      <c r="V36" s="170">
        <f t="shared" si="8"/>
        <v>0</v>
      </c>
      <c r="W36" s="165">
        <f t="shared" si="9"/>
        <v>0</v>
      </c>
      <c r="X36" s="171">
        <f t="shared" si="10"/>
        <v>0</v>
      </c>
      <c r="Y36" s="170">
        <f t="shared" si="11"/>
        <v>0</v>
      </c>
      <c r="Z36" s="165">
        <f t="shared" si="12"/>
        <v>0</v>
      </c>
      <c r="AA36" s="171">
        <f t="shared" si="13"/>
        <v>0</v>
      </c>
      <c r="AB36" s="170">
        <f t="shared" si="14"/>
        <v>5.3218620000000003</v>
      </c>
      <c r="AC36" s="165">
        <f t="shared" si="15"/>
        <v>45.218137999999996</v>
      </c>
      <c r="AD36" s="171">
        <f t="shared" si="16"/>
        <v>50.54</v>
      </c>
      <c r="AE36" s="81">
        <f t="shared" si="17"/>
        <v>5.3218620000000003</v>
      </c>
      <c r="AF36" s="81">
        <f t="shared" si="18"/>
        <v>45.218137999999996</v>
      </c>
      <c r="AG36" s="81">
        <f t="shared" si="19"/>
        <v>50.54</v>
      </c>
      <c r="AH36" t="str">
        <f>VLOOKUP(A36,'FERC Description'!$A$4:$C$51,3,FALSE)</f>
        <v>844 Supervision and Engineering</v>
      </c>
    </row>
    <row r="37" spans="1:34" x14ac:dyDescent="0.25">
      <c r="A37" t="s">
        <v>57</v>
      </c>
      <c r="B37" t="s">
        <v>39</v>
      </c>
      <c r="C37" t="s">
        <v>40</v>
      </c>
      <c r="D37" t="s">
        <v>62</v>
      </c>
      <c r="E37" t="s">
        <v>63</v>
      </c>
      <c r="F37" s="94">
        <v>26.89</v>
      </c>
      <c r="G37" s="94">
        <v>26.13</v>
      </c>
      <c r="H37" s="94">
        <v>26.16</v>
      </c>
      <c r="I37" s="94"/>
      <c r="J37" s="94"/>
      <c r="K37" s="94"/>
      <c r="L37" s="94"/>
      <c r="M37" s="94"/>
      <c r="N37" s="94"/>
      <c r="O37" s="94"/>
      <c r="P37" s="94"/>
      <c r="Q37" s="94"/>
      <c r="R37" s="94">
        <f t="shared" si="6"/>
        <v>79.179999999999993</v>
      </c>
      <c r="S37" s="92" t="str">
        <f t="shared" si="7"/>
        <v>112004480844</v>
      </c>
      <c r="T37" s="80">
        <f>VLOOKUP(S37,Factors!$F$4:$H$5971,3,FALSE)</f>
        <v>0.1053</v>
      </c>
      <c r="U37" t="str">
        <f>VLOOKUP(S37,Factors!$F$4:$G$5971,2,FALSE)</f>
        <v>Firm Sales Volumes</v>
      </c>
      <c r="V37" s="170">
        <f t="shared" si="8"/>
        <v>2.8315170000000003</v>
      </c>
      <c r="W37" s="165">
        <f t="shared" si="9"/>
        <v>24.058482999999999</v>
      </c>
      <c r="X37" s="171">
        <f t="shared" si="10"/>
        <v>26.89</v>
      </c>
      <c r="Y37" s="170">
        <f t="shared" si="11"/>
        <v>2.7514889999999999</v>
      </c>
      <c r="Z37" s="165">
        <f t="shared" si="12"/>
        <v>23.378511</v>
      </c>
      <c r="AA37" s="171">
        <f t="shared" si="13"/>
        <v>26.13</v>
      </c>
      <c r="AB37" s="170">
        <f t="shared" si="14"/>
        <v>2.754648</v>
      </c>
      <c r="AC37" s="165">
        <f t="shared" si="15"/>
        <v>23.405352000000001</v>
      </c>
      <c r="AD37" s="171">
        <f t="shared" si="16"/>
        <v>26.16</v>
      </c>
      <c r="AE37" s="81">
        <f t="shared" si="17"/>
        <v>8.3376539999999988</v>
      </c>
      <c r="AF37" s="81">
        <f t="shared" si="18"/>
        <v>70.842345999999992</v>
      </c>
      <c r="AG37" s="81">
        <f t="shared" si="19"/>
        <v>79.179999999999993</v>
      </c>
      <c r="AH37" t="str">
        <f>VLOOKUP(A37,'FERC Description'!$A$4:$C$51,3,FALSE)</f>
        <v>844 Supervision and Engineering</v>
      </c>
    </row>
    <row r="38" spans="1:34" x14ac:dyDescent="0.25">
      <c r="A38" t="s">
        <v>57</v>
      </c>
      <c r="B38" t="s">
        <v>22</v>
      </c>
      <c r="C38" t="s">
        <v>23</v>
      </c>
      <c r="D38" t="s">
        <v>62</v>
      </c>
      <c r="E38" t="s">
        <v>63</v>
      </c>
      <c r="F38" s="94">
        <v>3577.69</v>
      </c>
      <c r="G38" s="94">
        <v>3800.68</v>
      </c>
      <c r="H38" s="94">
        <v>3998.59</v>
      </c>
      <c r="I38" s="94"/>
      <c r="J38" s="94"/>
      <c r="K38" s="94"/>
      <c r="L38" s="94"/>
      <c r="M38" s="94"/>
      <c r="N38" s="94"/>
      <c r="O38" s="94"/>
      <c r="P38" s="94"/>
      <c r="Q38" s="94"/>
      <c r="R38" s="94">
        <f t="shared" si="6"/>
        <v>11376.96</v>
      </c>
      <c r="S38" s="92" t="str">
        <f t="shared" si="7"/>
        <v>113004480844</v>
      </c>
      <c r="T38" s="80">
        <f>VLOOKUP(S38,Factors!$F$4:$H$5971,3,FALSE)</f>
        <v>0.1053</v>
      </c>
      <c r="U38" t="str">
        <f>VLOOKUP(S38,Factors!$F$4:$G$5971,2,FALSE)</f>
        <v>Firm Sales Volumes</v>
      </c>
      <c r="V38" s="170">
        <f t="shared" si="8"/>
        <v>376.73075700000004</v>
      </c>
      <c r="W38" s="165">
        <f t="shared" si="9"/>
        <v>3200.9592430000002</v>
      </c>
      <c r="X38" s="171">
        <f t="shared" si="10"/>
        <v>3577.6900000000005</v>
      </c>
      <c r="Y38" s="170">
        <f t="shared" si="11"/>
        <v>400.21160400000002</v>
      </c>
      <c r="Z38" s="165">
        <f t="shared" si="12"/>
        <v>3400.4683959999998</v>
      </c>
      <c r="AA38" s="171">
        <f t="shared" si="13"/>
        <v>3800.68</v>
      </c>
      <c r="AB38" s="170">
        <f t="shared" si="14"/>
        <v>421.05152700000002</v>
      </c>
      <c r="AC38" s="165">
        <f t="shared" si="15"/>
        <v>3577.5384730000001</v>
      </c>
      <c r="AD38" s="171">
        <f t="shared" si="16"/>
        <v>3998.59</v>
      </c>
      <c r="AE38" s="81">
        <f t="shared" si="17"/>
        <v>1197.993888</v>
      </c>
      <c r="AF38" s="81">
        <f t="shared" si="18"/>
        <v>10178.966111999998</v>
      </c>
      <c r="AG38" s="81">
        <f t="shared" si="19"/>
        <v>11376.96</v>
      </c>
      <c r="AH38" t="str">
        <f>VLOOKUP(A38,'FERC Description'!$A$4:$C$51,3,FALSE)</f>
        <v>844 Supervision and Engineering</v>
      </c>
    </row>
    <row r="39" spans="1:34" x14ac:dyDescent="0.25">
      <c r="A39" t="s">
        <v>57</v>
      </c>
      <c r="B39" t="s">
        <v>22</v>
      </c>
      <c r="C39" t="s">
        <v>23</v>
      </c>
      <c r="D39" t="s">
        <v>64</v>
      </c>
      <c r="E39" t="s">
        <v>65</v>
      </c>
      <c r="F39" s="94">
        <v>3577.69</v>
      </c>
      <c r="G39" s="94">
        <v>3800.68</v>
      </c>
      <c r="H39" s="94">
        <v>3998.59</v>
      </c>
      <c r="I39" s="94"/>
      <c r="J39" s="94"/>
      <c r="K39" s="94"/>
      <c r="L39" s="94"/>
      <c r="M39" s="94"/>
      <c r="N39" s="94"/>
      <c r="O39" s="94"/>
      <c r="P39" s="94"/>
      <c r="Q39" s="94"/>
      <c r="R39" s="94">
        <f t="shared" si="6"/>
        <v>11376.96</v>
      </c>
      <c r="S39" s="92" t="str">
        <f t="shared" si="7"/>
        <v>113004485844</v>
      </c>
      <c r="T39" s="80">
        <f>VLOOKUP(S39,Factors!$F$4:$H$5971,3,FALSE)</f>
        <v>0.1053</v>
      </c>
      <c r="U39" t="str">
        <f>VLOOKUP(S39,Factors!$F$4:$G$5971,2,FALSE)</f>
        <v>Firm Sales Volumes</v>
      </c>
      <c r="V39" s="170">
        <f t="shared" si="8"/>
        <v>376.73075700000004</v>
      </c>
      <c r="W39" s="165">
        <f t="shared" si="9"/>
        <v>3200.9592430000002</v>
      </c>
      <c r="X39" s="171">
        <f t="shared" si="10"/>
        <v>3577.6900000000005</v>
      </c>
      <c r="Y39" s="170">
        <f t="shared" si="11"/>
        <v>400.21160400000002</v>
      </c>
      <c r="Z39" s="165">
        <f t="shared" si="12"/>
        <v>3400.4683959999998</v>
      </c>
      <c r="AA39" s="171">
        <f t="shared" si="13"/>
        <v>3800.68</v>
      </c>
      <c r="AB39" s="170">
        <f t="shared" si="14"/>
        <v>421.05152700000002</v>
      </c>
      <c r="AC39" s="165">
        <f t="shared" si="15"/>
        <v>3577.5384730000001</v>
      </c>
      <c r="AD39" s="171">
        <f t="shared" si="16"/>
        <v>3998.59</v>
      </c>
      <c r="AE39" s="81">
        <f t="shared" si="17"/>
        <v>1197.993888</v>
      </c>
      <c r="AF39" s="81">
        <f t="shared" si="18"/>
        <v>10178.966111999998</v>
      </c>
      <c r="AG39" s="81">
        <f t="shared" si="19"/>
        <v>11376.96</v>
      </c>
      <c r="AH39" t="str">
        <f>VLOOKUP(A39,'FERC Description'!$A$4:$C$51,3,FALSE)</f>
        <v>844 Supervision and Engineering</v>
      </c>
    </row>
    <row r="40" spans="1:34" x14ac:dyDescent="0.25">
      <c r="A40" t="s">
        <v>57</v>
      </c>
      <c r="B40" t="s">
        <v>66</v>
      </c>
      <c r="C40" t="s">
        <v>67</v>
      </c>
      <c r="D40" t="s">
        <v>60</v>
      </c>
      <c r="E40" t="s">
        <v>61</v>
      </c>
      <c r="F40" s="94">
        <v>93315.98</v>
      </c>
      <c r="G40" s="94">
        <v>99998.38</v>
      </c>
      <c r="H40" s="94">
        <v>102173.38</v>
      </c>
      <c r="I40" s="94"/>
      <c r="J40" s="94"/>
      <c r="K40" s="94"/>
      <c r="L40" s="94"/>
      <c r="M40" s="94"/>
      <c r="N40" s="94"/>
      <c r="O40" s="94"/>
      <c r="P40" s="94"/>
      <c r="Q40" s="94"/>
      <c r="R40" s="94">
        <f t="shared" si="6"/>
        <v>295487.74</v>
      </c>
      <c r="S40" s="92" t="str">
        <f t="shared" si="7"/>
        <v>114004475844</v>
      </c>
      <c r="T40" s="80">
        <f>VLOOKUP(S40,Factors!$F$4:$H$5971,3,FALSE)</f>
        <v>0.1053</v>
      </c>
      <c r="U40" t="str">
        <f>VLOOKUP(S40,Factors!$F$4:$G$5971,2,FALSE)</f>
        <v>Firm Sales Volumes</v>
      </c>
      <c r="V40" s="170">
        <f t="shared" si="8"/>
        <v>9826.1726940000008</v>
      </c>
      <c r="W40" s="165">
        <f t="shared" si="9"/>
        <v>83489.807306000002</v>
      </c>
      <c r="X40" s="171">
        <f t="shared" si="10"/>
        <v>93315.98000000001</v>
      </c>
      <c r="Y40" s="170">
        <f t="shared" si="11"/>
        <v>10529.829414000002</v>
      </c>
      <c r="Z40" s="165">
        <f t="shared" si="12"/>
        <v>89468.550585999998</v>
      </c>
      <c r="AA40" s="171">
        <f t="shared" si="13"/>
        <v>99998.38</v>
      </c>
      <c r="AB40" s="170">
        <f t="shared" si="14"/>
        <v>10758.856914000002</v>
      </c>
      <c r="AC40" s="165">
        <f t="shared" si="15"/>
        <v>91414.523086000001</v>
      </c>
      <c r="AD40" s="171">
        <f t="shared" si="16"/>
        <v>102173.38</v>
      </c>
      <c r="AE40" s="81">
        <f t="shared" si="17"/>
        <v>31114.859022000001</v>
      </c>
      <c r="AF40" s="81">
        <f t="shared" si="18"/>
        <v>264372.880978</v>
      </c>
      <c r="AG40" s="81">
        <f t="shared" si="19"/>
        <v>295487.74</v>
      </c>
      <c r="AH40" t="str">
        <f>VLOOKUP(A40,'FERC Description'!$A$4:$C$51,3,FALSE)</f>
        <v>844 Supervision and Engineering</v>
      </c>
    </row>
    <row r="41" spans="1:34" x14ac:dyDescent="0.25">
      <c r="A41" t="s">
        <v>57</v>
      </c>
      <c r="B41" t="s">
        <v>66</v>
      </c>
      <c r="C41" t="s">
        <v>67</v>
      </c>
      <c r="D41" t="s">
        <v>64</v>
      </c>
      <c r="E41" t="s">
        <v>65</v>
      </c>
      <c r="F41" s="94">
        <v>2382.88</v>
      </c>
      <c r="G41" s="94">
        <v>2868.61</v>
      </c>
      <c r="H41" s="94">
        <v>3356.21</v>
      </c>
      <c r="I41" s="94"/>
      <c r="J41" s="94"/>
      <c r="K41" s="94"/>
      <c r="L41" s="94"/>
      <c r="M41" s="94"/>
      <c r="N41" s="94"/>
      <c r="O41" s="94"/>
      <c r="P41" s="94"/>
      <c r="Q41" s="94"/>
      <c r="R41" s="94">
        <f t="shared" si="6"/>
        <v>8607.7000000000007</v>
      </c>
      <c r="S41" s="92" t="str">
        <f t="shared" si="7"/>
        <v>114004485844</v>
      </c>
      <c r="T41" s="80">
        <f>VLOOKUP(S41,Factors!$F$4:$H$5971,3,FALSE)</f>
        <v>0.1053</v>
      </c>
      <c r="U41" t="str">
        <f>VLOOKUP(S41,Factors!$F$4:$G$5971,2,FALSE)</f>
        <v>Firm Sales Volumes</v>
      </c>
      <c r="V41" s="170">
        <f t="shared" si="8"/>
        <v>250.91726400000002</v>
      </c>
      <c r="W41" s="165">
        <f t="shared" si="9"/>
        <v>2131.9627359999999</v>
      </c>
      <c r="X41" s="171">
        <f t="shared" si="10"/>
        <v>2382.88</v>
      </c>
      <c r="Y41" s="170">
        <f t="shared" si="11"/>
        <v>302.06463300000001</v>
      </c>
      <c r="Z41" s="165">
        <f t="shared" si="12"/>
        <v>2566.5453670000002</v>
      </c>
      <c r="AA41" s="171">
        <f t="shared" si="13"/>
        <v>2868.61</v>
      </c>
      <c r="AB41" s="170">
        <f t="shared" si="14"/>
        <v>353.40891300000004</v>
      </c>
      <c r="AC41" s="165">
        <f t="shared" si="15"/>
        <v>3002.8010869999998</v>
      </c>
      <c r="AD41" s="171">
        <f t="shared" si="16"/>
        <v>3356.21</v>
      </c>
      <c r="AE41" s="81">
        <f t="shared" si="17"/>
        <v>906.3908100000001</v>
      </c>
      <c r="AF41" s="81">
        <f t="shared" si="18"/>
        <v>7701.3091900000009</v>
      </c>
      <c r="AG41" s="81">
        <f t="shared" si="19"/>
        <v>8607.7000000000007</v>
      </c>
      <c r="AH41" t="str">
        <f>VLOOKUP(A41,'FERC Description'!$A$4:$C$51,3,FALSE)</f>
        <v>844 Supervision and Engineering</v>
      </c>
    </row>
    <row r="42" spans="1:34" x14ac:dyDescent="0.25">
      <c r="A42" t="s">
        <v>57</v>
      </c>
      <c r="B42" t="s">
        <v>68</v>
      </c>
      <c r="C42" t="s">
        <v>69</v>
      </c>
      <c r="D42" t="s">
        <v>58</v>
      </c>
      <c r="E42" t="s">
        <v>59</v>
      </c>
      <c r="F42" s="94">
        <v>18204.240000000002</v>
      </c>
      <c r="G42" s="94">
        <v>18061.169999999998</v>
      </c>
      <c r="H42" s="94">
        <v>32116.06</v>
      </c>
      <c r="I42" s="94"/>
      <c r="J42" s="94"/>
      <c r="K42" s="94"/>
      <c r="L42" s="94"/>
      <c r="M42" s="94"/>
      <c r="N42" s="94"/>
      <c r="O42" s="94"/>
      <c r="P42" s="94"/>
      <c r="Q42" s="94"/>
      <c r="R42" s="94">
        <f t="shared" si="6"/>
        <v>68381.47</v>
      </c>
      <c r="S42" s="92" t="str">
        <f t="shared" si="7"/>
        <v>115004470844</v>
      </c>
      <c r="T42" s="80">
        <f>VLOOKUP(S42,Factors!$F$4:$H$5971,3,FALSE)</f>
        <v>0.1053</v>
      </c>
      <c r="U42" t="str">
        <f>VLOOKUP(S42,Factors!$F$4:$G$5971,2,FALSE)</f>
        <v>Firm Sales Volumes</v>
      </c>
      <c r="V42" s="170">
        <f t="shared" si="8"/>
        <v>1916.9064720000003</v>
      </c>
      <c r="W42" s="165">
        <f t="shared" si="9"/>
        <v>16287.333528000001</v>
      </c>
      <c r="X42" s="171">
        <f t="shared" si="10"/>
        <v>18204.240000000002</v>
      </c>
      <c r="Y42" s="170">
        <f t="shared" si="11"/>
        <v>1901.841201</v>
      </c>
      <c r="Z42" s="165">
        <f t="shared" si="12"/>
        <v>16159.328798999999</v>
      </c>
      <c r="AA42" s="171">
        <f t="shared" si="13"/>
        <v>18061.169999999998</v>
      </c>
      <c r="AB42" s="170">
        <f t="shared" si="14"/>
        <v>3381.8211180000003</v>
      </c>
      <c r="AC42" s="165">
        <f t="shared" si="15"/>
        <v>28734.238882000001</v>
      </c>
      <c r="AD42" s="171">
        <f t="shared" si="16"/>
        <v>32116.06</v>
      </c>
      <c r="AE42" s="81">
        <f t="shared" si="17"/>
        <v>7200.5687910000006</v>
      </c>
      <c r="AF42" s="81">
        <f t="shared" si="18"/>
        <v>61180.901209000003</v>
      </c>
      <c r="AG42" s="81">
        <f t="shared" si="19"/>
        <v>68381.47</v>
      </c>
      <c r="AH42" t="str">
        <f>VLOOKUP(A42,'FERC Description'!$A$4:$C$51,3,FALSE)</f>
        <v>844 Supervision and Engineering</v>
      </c>
    </row>
    <row r="43" spans="1:34" x14ac:dyDescent="0.25">
      <c r="A43" t="s">
        <v>57</v>
      </c>
      <c r="B43" t="s">
        <v>68</v>
      </c>
      <c r="C43" t="s">
        <v>69</v>
      </c>
      <c r="D43" t="s">
        <v>62</v>
      </c>
      <c r="E43" t="s">
        <v>63</v>
      </c>
      <c r="F43" s="94"/>
      <c r="G43" s="94">
        <v>36</v>
      </c>
      <c r="H43" s="94">
        <v>6851.83</v>
      </c>
      <c r="I43" s="94"/>
      <c r="J43" s="94"/>
      <c r="K43" s="94"/>
      <c r="L43" s="94"/>
      <c r="M43" s="94"/>
      <c r="N43" s="94"/>
      <c r="O43" s="94"/>
      <c r="P43" s="94"/>
      <c r="Q43" s="94"/>
      <c r="R43" s="94">
        <f t="shared" si="6"/>
        <v>6887.83</v>
      </c>
      <c r="S43" s="92" t="str">
        <f t="shared" si="7"/>
        <v>115004480844</v>
      </c>
      <c r="T43" s="80">
        <f>VLOOKUP(S43,Factors!$F$4:$H$5971,3,FALSE)</f>
        <v>0.1053</v>
      </c>
      <c r="U43" t="str">
        <f>VLOOKUP(S43,Factors!$F$4:$G$5971,2,FALSE)</f>
        <v>Firm Sales Volumes</v>
      </c>
      <c r="V43" s="170">
        <f t="shared" si="8"/>
        <v>0</v>
      </c>
      <c r="W43" s="165">
        <f t="shared" si="9"/>
        <v>0</v>
      </c>
      <c r="X43" s="171">
        <f t="shared" si="10"/>
        <v>0</v>
      </c>
      <c r="Y43" s="170">
        <f t="shared" si="11"/>
        <v>3.7907999999999999</v>
      </c>
      <c r="Z43" s="165">
        <f t="shared" si="12"/>
        <v>32.209200000000003</v>
      </c>
      <c r="AA43" s="171">
        <f t="shared" si="13"/>
        <v>36</v>
      </c>
      <c r="AB43" s="170">
        <f t="shared" si="14"/>
        <v>721.49769900000001</v>
      </c>
      <c r="AC43" s="165">
        <f t="shared" si="15"/>
        <v>6130.3323010000004</v>
      </c>
      <c r="AD43" s="171">
        <f t="shared" si="16"/>
        <v>6851.83</v>
      </c>
      <c r="AE43" s="81">
        <f t="shared" si="17"/>
        <v>725.288499</v>
      </c>
      <c r="AF43" s="81">
        <f t="shared" si="18"/>
        <v>6162.5415009999997</v>
      </c>
      <c r="AG43" s="81">
        <f t="shared" si="19"/>
        <v>6887.83</v>
      </c>
      <c r="AH43" t="str">
        <f>VLOOKUP(A43,'FERC Description'!$A$4:$C$51,3,FALSE)</f>
        <v>844 Supervision and Engineering</v>
      </c>
    </row>
    <row r="44" spans="1:34" x14ac:dyDescent="0.25">
      <c r="A44" t="s">
        <v>57</v>
      </c>
      <c r="B44" t="s">
        <v>70</v>
      </c>
      <c r="C44" t="s">
        <v>71</v>
      </c>
      <c r="D44" t="s">
        <v>58</v>
      </c>
      <c r="E44" t="s">
        <v>59</v>
      </c>
      <c r="F44" s="94"/>
      <c r="G44" s="94"/>
      <c r="H44" s="94">
        <v>470.25</v>
      </c>
      <c r="I44" s="94"/>
      <c r="J44" s="94"/>
      <c r="K44" s="94"/>
      <c r="L44" s="94"/>
      <c r="M44" s="94"/>
      <c r="N44" s="94"/>
      <c r="O44" s="94"/>
      <c r="P44" s="94"/>
      <c r="Q44" s="94"/>
      <c r="R44" s="94">
        <f t="shared" si="6"/>
        <v>470.25</v>
      </c>
      <c r="S44" s="92" t="str">
        <f t="shared" si="7"/>
        <v>115504470844</v>
      </c>
      <c r="T44" s="80">
        <f>VLOOKUP(S44,Factors!$F$4:$H$5971,3,FALSE)</f>
        <v>0.1053</v>
      </c>
      <c r="U44" t="str">
        <f>VLOOKUP(S44,Factors!$F$4:$G$5971,2,FALSE)</f>
        <v>Firm Sales Volumes</v>
      </c>
      <c r="V44" s="170">
        <f t="shared" si="8"/>
        <v>0</v>
      </c>
      <c r="W44" s="165">
        <f t="shared" si="9"/>
        <v>0</v>
      </c>
      <c r="X44" s="171">
        <f t="shared" si="10"/>
        <v>0</v>
      </c>
      <c r="Y44" s="170">
        <f t="shared" si="11"/>
        <v>0</v>
      </c>
      <c r="Z44" s="165">
        <f t="shared" si="12"/>
        <v>0</v>
      </c>
      <c r="AA44" s="171">
        <f t="shared" si="13"/>
        <v>0</v>
      </c>
      <c r="AB44" s="170">
        <f t="shared" si="14"/>
        <v>49.517325</v>
      </c>
      <c r="AC44" s="165">
        <f t="shared" si="15"/>
        <v>420.73267499999997</v>
      </c>
      <c r="AD44" s="171">
        <f t="shared" si="16"/>
        <v>470.25</v>
      </c>
      <c r="AE44" s="81">
        <f t="shared" si="17"/>
        <v>49.517325</v>
      </c>
      <c r="AF44" s="81">
        <f t="shared" si="18"/>
        <v>420.73267499999997</v>
      </c>
      <c r="AG44" s="81">
        <f t="shared" si="19"/>
        <v>470.25</v>
      </c>
      <c r="AH44" t="str">
        <f>VLOOKUP(A44,'FERC Description'!$A$4:$C$51,3,FALSE)</f>
        <v>844 Supervision and Engineering</v>
      </c>
    </row>
    <row r="45" spans="1:34" x14ac:dyDescent="0.25">
      <c r="A45" t="s">
        <v>57</v>
      </c>
      <c r="B45" t="s">
        <v>43</v>
      </c>
      <c r="C45" t="s">
        <v>44</v>
      </c>
      <c r="D45" t="s">
        <v>62</v>
      </c>
      <c r="E45" t="s">
        <v>63</v>
      </c>
      <c r="F45" s="94">
        <v>402.78</v>
      </c>
      <c r="G45" s="94">
        <v>353.62</v>
      </c>
      <c r="H45" s="94">
        <v>626.21</v>
      </c>
      <c r="I45" s="94"/>
      <c r="J45" s="94"/>
      <c r="K45" s="94"/>
      <c r="L45" s="94"/>
      <c r="M45" s="94"/>
      <c r="N45" s="94"/>
      <c r="O45" s="94"/>
      <c r="P45" s="94"/>
      <c r="Q45" s="94"/>
      <c r="R45" s="94">
        <f t="shared" si="6"/>
        <v>1382.6100000000001</v>
      </c>
      <c r="S45" s="92" t="str">
        <f t="shared" si="7"/>
        <v>151004480844</v>
      </c>
      <c r="T45" s="80">
        <f>VLOOKUP(S45,Factors!$F$4:$H$5971,3,FALSE)</f>
        <v>0.1053</v>
      </c>
      <c r="U45" t="str">
        <f>VLOOKUP(S45,Factors!$F$4:$G$5971,2,FALSE)</f>
        <v>Firm Sales Volumes</v>
      </c>
      <c r="V45" s="170">
        <f t="shared" si="8"/>
        <v>42.412734</v>
      </c>
      <c r="W45" s="165">
        <f t="shared" si="9"/>
        <v>360.36726599999997</v>
      </c>
      <c r="X45" s="171">
        <f t="shared" si="10"/>
        <v>402.78</v>
      </c>
      <c r="Y45" s="170">
        <f t="shared" si="11"/>
        <v>37.236186000000004</v>
      </c>
      <c r="Z45" s="165">
        <f t="shared" si="12"/>
        <v>316.38381400000003</v>
      </c>
      <c r="AA45" s="171">
        <f t="shared" si="13"/>
        <v>353.62</v>
      </c>
      <c r="AB45" s="170">
        <f t="shared" si="14"/>
        <v>65.939913000000004</v>
      </c>
      <c r="AC45" s="165">
        <f t="shared" si="15"/>
        <v>560.27008699999999</v>
      </c>
      <c r="AD45" s="171">
        <f t="shared" si="16"/>
        <v>626.21</v>
      </c>
      <c r="AE45" s="81">
        <f t="shared" si="17"/>
        <v>145.58883300000002</v>
      </c>
      <c r="AF45" s="81">
        <f t="shared" si="18"/>
        <v>1237.0211670000001</v>
      </c>
      <c r="AG45" s="81">
        <f t="shared" si="19"/>
        <v>1382.6100000000001</v>
      </c>
      <c r="AH45" t="str">
        <f>VLOOKUP(A45,'FERC Description'!$A$4:$C$51,3,FALSE)</f>
        <v>844 Supervision and Engineering</v>
      </c>
    </row>
    <row r="46" spans="1:34" x14ac:dyDescent="0.25">
      <c r="A46" t="s">
        <v>57</v>
      </c>
      <c r="B46" t="s">
        <v>43</v>
      </c>
      <c r="C46" t="s">
        <v>44</v>
      </c>
      <c r="D46" t="s">
        <v>64</v>
      </c>
      <c r="E46" t="s">
        <v>65</v>
      </c>
      <c r="F46" s="94">
        <v>402.78</v>
      </c>
      <c r="G46" s="94">
        <v>353.62</v>
      </c>
      <c r="H46" s="94">
        <v>626</v>
      </c>
      <c r="I46" s="94"/>
      <c r="J46" s="94"/>
      <c r="K46" s="94"/>
      <c r="L46" s="94"/>
      <c r="M46" s="94"/>
      <c r="N46" s="94"/>
      <c r="O46" s="94"/>
      <c r="P46" s="94"/>
      <c r="Q46" s="94"/>
      <c r="R46" s="94">
        <f t="shared" si="6"/>
        <v>1382.4</v>
      </c>
      <c r="S46" s="92" t="str">
        <f t="shared" si="7"/>
        <v>151004485844</v>
      </c>
      <c r="T46" s="80">
        <f>VLOOKUP(S46,Factors!$F$4:$H$5971,3,FALSE)</f>
        <v>0.1053</v>
      </c>
      <c r="U46" t="str">
        <f>VLOOKUP(S46,Factors!$F$4:$G$5971,2,FALSE)</f>
        <v>Firm Sales Volumes</v>
      </c>
      <c r="V46" s="170">
        <f t="shared" si="8"/>
        <v>42.412734</v>
      </c>
      <c r="W46" s="165">
        <f t="shared" si="9"/>
        <v>360.36726599999997</v>
      </c>
      <c r="X46" s="171">
        <f t="shared" si="10"/>
        <v>402.78</v>
      </c>
      <c r="Y46" s="170">
        <f t="shared" si="11"/>
        <v>37.236186000000004</v>
      </c>
      <c r="Z46" s="165">
        <f t="shared" si="12"/>
        <v>316.38381400000003</v>
      </c>
      <c r="AA46" s="171">
        <f t="shared" si="13"/>
        <v>353.62</v>
      </c>
      <c r="AB46" s="170">
        <f t="shared" si="14"/>
        <v>65.9178</v>
      </c>
      <c r="AC46" s="165">
        <f t="shared" si="15"/>
        <v>560.08220000000006</v>
      </c>
      <c r="AD46" s="171">
        <f t="shared" si="16"/>
        <v>626</v>
      </c>
      <c r="AE46" s="81">
        <f t="shared" si="17"/>
        <v>145.56672</v>
      </c>
      <c r="AF46" s="81">
        <f t="shared" si="18"/>
        <v>1236.8332800000001</v>
      </c>
      <c r="AG46" s="81">
        <f t="shared" si="19"/>
        <v>1382.4</v>
      </c>
      <c r="AH46" t="str">
        <f>VLOOKUP(A46,'FERC Description'!$A$4:$C$51,3,FALSE)</f>
        <v>844 Supervision and Engineering</v>
      </c>
    </row>
    <row r="47" spans="1:34" x14ac:dyDescent="0.25">
      <c r="A47" t="s">
        <v>72</v>
      </c>
      <c r="B47" t="s">
        <v>39</v>
      </c>
      <c r="C47" t="s">
        <v>40</v>
      </c>
      <c r="D47" t="s">
        <v>73</v>
      </c>
      <c r="E47" t="s">
        <v>74</v>
      </c>
      <c r="F47" s="94">
        <v>405.28</v>
      </c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>
        <f t="shared" si="6"/>
        <v>405.28</v>
      </c>
      <c r="S47" s="92" t="str">
        <f t="shared" si="7"/>
        <v>112004475847</v>
      </c>
      <c r="T47" s="80">
        <f>VLOOKUP(S47,Factors!$F$4:$H$5971,3,FALSE)</f>
        <v>0.1053</v>
      </c>
      <c r="U47" t="str">
        <f>VLOOKUP(S47,Factors!$F$4:$G$5971,2,FALSE)</f>
        <v>Firm Sales Volumes</v>
      </c>
      <c r="V47" s="170">
        <f t="shared" si="8"/>
        <v>42.675984</v>
      </c>
      <c r="W47" s="165">
        <f t="shared" si="9"/>
        <v>362.604016</v>
      </c>
      <c r="X47" s="171">
        <f t="shared" si="10"/>
        <v>405.28</v>
      </c>
      <c r="Y47" s="170">
        <f t="shared" si="11"/>
        <v>0</v>
      </c>
      <c r="Z47" s="165">
        <f t="shared" si="12"/>
        <v>0</v>
      </c>
      <c r="AA47" s="171">
        <f t="shared" si="13"/>
        <v>0</v>
      </c>
      <c r="AB47" s="170">
        <f t="shared" si="14"/>
        <v>0</v>
      </c>
      <c r="AC47" s="165">
        <f t="shared" si="15"/>
        <v>0</v>
      </c>
      <c r="AD47" s="171">
        <f t="shared" si="16"/>
        <v>0</v>
      </c>
      <c r="AE47" s="81">
        <f t="shared" si="17"/>
        <v>42.675984</v>
      </c>
      <c r="AF47" s="81">
        <f t="shared" si="18"/>
        <v>362.604016</v>
      </c>
      <c r="AG47" s="81">
        <f t="shared" si="19"/>
        <v>405.28</v>
      </c>
      <c r="AH47" t="str">
        <f>VLOOKUP(A47,'FERC Description'!$A$4:$C$51,3,FALSE)</f>
        <v>847 Supervision and Engineering</v>
      </c>
    </row>
    <row r="48" spans="1:34" x14ac:dyDescent="0.25">
      <c r="A48" t="s">
        <v>72</v>
      </c>
      <c r="B48" t="s">
        <v>66</v>
      </c>
      <c r="C48" t="s">
        <v>67</v>
      </c>
      <c r="D48" t="s">
        <v>73</v>
      </c>
      <c r="E48" t="s">
        <v>74</v>
      </c>
      <c r="F48" s="94">
        <v>30352.85</v>
      </c>
      <c r="G48" s="94">
        <v>49470.53</v>
      </c>
      <c r="H48" s="94">
        <v>53004.89</v>
      </c>
      <c r="I48" s="94"/>
      <c r="J48" s="94"/>
      <c r="K48" s="94"/>
      <c r="L48" s="94"/>
      <c r="M48" s="94"/>
      <c r="N48" s="94"/>
      <c r="O48" s="94"/>
      <c r="P48" s="94"/>
      <c r="Q48" s="94"/>
      <c r="R48" s="94">
        <f t="shared" si="6"/>
        <v>132828.27000000002</v>
      </c>
      <c r="S48" s="92" t="str">
        <f t="shared" si="7"/>
        <v>114004475847</v>
      </c>
      <c r="T48" s="80">
        <f>VLOOKUP(S48,Factors!$F$4:$H$5971,3,FALSE)</f>
        <v>0.1053</v>
      </c>
      <c r="U48" t="str">
        <f>VLOOKUP(S48,Factors!$F$4:$G$5971,2,FALSE)</f>
        <v>Firm Sales Volumes</v>
      </c>
      <c r="V48" s="170">
        <f t="shared" si="8"/>
        <v>3196.1551049999998</v>
      </c>
      <c r="W48" s="165">
        <f t="shared" si="9"/>
        <v>27156.694895000001</v>
      </c>
      <c r="X48" s="171">
        <f t="shared" si="10"/>
        <v>30352.85</v>
      </c>
      <c r="Y48" s="170">
        <f t="shared" si="11"/>
        <v>5209.2468090000002</v>
      </c>
      <c r="Z48" s="165">
        <f t="shared" si="12"/>
        <v>44261.283190999995</v>
      </c>
      <c r="AA48" s="171">
        <f t="shared" si="13"/>
        <v>49470.53</v>
      </c>
      <c r="AB48" s="170">
        <f t="shared" si="14"/>
        <v>5581.4149170000001</v>
      </c>
      <c r="AC48" s="165">
        <f t="shared" si="15"/>
        <v>47423.475082999998</v>
      </c>
      <c r="AD48" s="171">
        <f t="shared" si="16"/>
        <v>53004.89</v>
      </c>
      <c r="AE48" s="81">
        <f t="shared" si="17"/>
        <v>13986.816831000002</v>
      </c>
      <c r="AF48" s="81">
        <f t="shared" si="18"/>
        <v>118841.45316900001</v>
      </c>
      <c r="AG48" s="81">
        <f t="shared" si="19"/>
        <v>132828.27000000002</v>
      </c>
      <c r="AH48" t="str">
        <f>VLOOKUP(A48,'FERC Description'!$A$4:$C$51,3,FALSE)</f>
        <v>847 Supervision and Engineering</v>
      </c>
    </row>
    <row r="49" spans="1:34" x14ac:dyDescent="0.25">
      <c r="A49" t="s">
        <v>72</v>
      </c>
      <c r="B49" t="s">
        <v>68</v>
      </c>
      <c r="C49" t="s">
        <v>69</v>
      </c>
      <c r="D49" t="s">
        <v>75</v>
      </c>
      <c r="E49" t="s">
        <v>76</v>
      </c>
      <c r="F49" s="94">
        <v>47072.34</v>
      </c>
      <c r="G49" s="94">
        <v>45672.33</v>
      </c>
      <c r="H49" s="94">
        <v>55132.35</v>
      </c>
      <c r="I49" s="94"/>
      <c r="J49" s="94"/>
      <c r="K49" s="94"/>
      <c r="L49" s="94"/>
      <c r="M49" s="94"/>
      <c r="N49" s="94"/>
      <c r="O49" s="94"/>
      <c r="P49" s="94"/>
      <c r="Q49" s="94"/>
      <c r="R49" s="94">
        <f t="shared" si="6"/>
        <v>147877.01999999999</v>
      </c>
      <c r="S49" s="92" t="str">
        <f t="shared" si="7"/>
        <v>115004470847</v>
      </c>
      <c r="T49" s="80">
        <f>VLOOKUP(S49,Factors!$F$4:$H$5971,3,FALSE)</f>
        <v>0.1053</v>
      </c>
      <c r="U49" t="str">
        <f>VLOOKUP(S49,Factors!$F$4:$G$5971,2,FALSE)</f>
        <v>Firm Sales Volumes</v>
      </c>
      <c r="V49" s="170">
        <f t="shared" si="8"/>
        <v>4956.7174020000002</v>
      </c>
      <c r="W49" s="165">
        <f t="shared" si="9"/>
        <v>42115.622597999994</v>
      </c>
      <c r="X49" s="171">
        <f t="shared" si="10"/>
        <v>47072.34</v>
      </c>
      <c r="Y49" s="170">
        <f t="shared" si="11"/>
        <v>4809.2963490000002</v>
      </c>
      <c r="Z49" s="165">
        <f t="shared" si="12"/>
        <v>40863.033651000005</v>
      </c>
      <c r="AA49" s="171">
        <f t="shared" si="13"/>
        <v>45672.33</v>
      </c>
      <c r="AB49" s="170">
        <f t="shared" si="14"/>
        <v>5805.436455</v>
      </c>
      <c r="AC49" s="165">
        <f t="shared" si="15"/>
        <v>49326.913544999996</v>
      </c>
      <c r="AD49" s="171">
        <f t="shared" si="16"/>
        <v>55132.35</v>
      </c>
      <c r="AE49" s="81">
        <f t="shared" si="17"/>
        <v>15571.450206</v>
      </c>
      <c r="AF49" s="81">
        <f t="shared" si="18"/>
        <v>132305.56979399998</v>
      </c>
      <c r="AG49" s="81">
        <f t="shared" si="19"/>
        <v>147877.01999999999</v>
      </c>
      <c r="AH49" t="str">
        <f>VLOOKUP(A49,'FERC Description'!$A$4:$C$51,3,FALSE)</f>
        <v>847 Supervision and Engineering</v>
      </c>
    </row>
    <row r="50" spans="1:34" x14ac:dyDescent="0.25">
      <c r="A50" t="s">
        <v>72</v>
      </c>
      <c r="B50" t="s">
        <v>77</v>
      </c>
      <c r="C50" t="s">
        <v>78</v>
      </c>
      <c r="D50" t="s">
        <v>75</v>
      </c>
      <c r="E50" t="s">
        <v>76</v>
      </c>
      <c r="F50" s="94"/>
      <c r="G50" s="94"/>
      <c r="H50" s="94">
        <v>158.11000000000001</v>
      </c>
      <c r="I50" s="94"/>
      <c r="J50" s="94"/>
      <c r="K50" s="94"/>
      <c r="L50" s="94"/>
      <c r="M50" s="94"/>
      <c r="N50" s="94"/>
      <c r="O50" s="94"/>
      <c r="P50" s="94"/>
      <c r="Q50" s="94"/>
      <c r="R50" s="94">
        <f t="shared" si="6"/>
        <v>158.11000000000001</v>
      </c>
      <c r="S50" s="92" t="str">
        <f t="shared" si="7"/>
        <v>131004470847</v>
      </c>
      <c r="T50" s="80">
        <f>VLOOKUP(S50,Factors!$F$4:$H$5971,3,FALSE)</f>
        <v>0.1053</v>
      </c>
      <c r="U50" t="str">
        <f>VLOOKUP(S50,Factors!$F$4:$G$5971,2,FALSE)</f>
        <v>Firm Sales Volumes</v>
      </c>
      <c r="V50" s="170">
        <f t="shared" si="8"/>
        <v>0</v>
      </c>
      <c r="W50" s="165">
        <f t="shared" si="9"/>
        <v>0</v>
      </c>
      <c r="X50" s="171">
        <f t="shared" si="10"/>
        <v>0</v>
      </c>
      <c r="Y50" s="170">
        <f t="shared" si="11"/>
        <v>0</v>
      </c>
      <c r="Z50" s="165">
        <f t="shared" si="12"/>
        <v>0</v>
      </c>
      <c r="AA50" s="171">
        <f t="shared" si="13"/>
        <v>0</v>
      </c>
      <c r="AB50" s="170">
        <f t="shared" si="14"/>
        <v>16.648983000000001</v>
      </c>
      <c r="AC50" s="165">
        <f t="shared" si="15"/>
        <v>141.46101700000003</v>
      </c>
      <c r="AD50" s="171">
        <f t="shared" si="16"/>
        <v>158.11000000000001</v>
      </c>
      <c r="AE50" s="81">
        <f t="shared" si="17"/>
        <v>16.648983000000001</v>
      </c>
      <c r="AF50" s="81">
        <f t="shared" si="18"/>
        <v>141.46101700000003</v>
      </c>
      <c r="AG50" s="81">
        <f t="shared" si="19"/>
        <v>158.11000000000001</v>
      </c>
      <c r="AH50" t="str">
        <f>VLOOKUP(A50,'FERC Description'!$A$4:$C$51,3,FALSE)</f>
        <v>847 Supervision and Engineering</v>
      </c>
    </row>
    <row r="51" spans="1:34" x14ac:dyDescent="0.25">
      <c r="A51" t="s">
        <v>72</v>
      </c>
      <c r="B51" t="s">
        <v>77</v>
      </c>
      <c r="C51" t="s">
        <v>78</v>
      </c>
      <c r="D51" t="s">
        <v>73</v>
      </c>
      <c r="E51" t="s">
        <v>74</v>
      </c>
      <c r="F51" s="94"/>
      <c r="G51" s="94">
        <v>632.42999999999995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>
        <f t="shared" si="6"/>
        <v>632.42999999999995</v>
      </c>
      <c r="S51" s="92" t="str">
        <f t="shared" si="7"/>
        <v>131004475847</v>
      </c>
      <c r="T51" s="80">
        <f>VLOOKUP(S51,Factors!$F$4:$H$5971,3,FALSE)</f>
        <v>0.1053</v>
      </c>
      <c r="U51" t="str">
        <f>VLOOKUP(S51,Factors!$F$4:$G$5971,2,FALSE)</f>
        <v>Firm Sales Volumes</v>
      </c>
      <c r="V51" s="170">
        <f t="shared" si="8"/>
        <v>0</v>
      </c>
      <c r="W51" s="165">
        <f t="shared" si="9"/>
        <v>0</v>
      </c>
      <c r="X51" s="171">
        <f t="shared" si="10"/>
        <v>0</v>
      </c>
      <c r="Y51" s="170">
        <f t="shared" si="11"/>
        <v>66.594878999999992</v>
      </c>
      <c r="Z51" s="165">
        <f t="shared" si="12"/>
        <v>565.83512099999996</v>
      </c>
      <c r="AA51" s="171">
        <f t="shared" si="13"/>
        <v>632.42999999999995</v>
      </c>
      <c r="AB51" s="170">
        <f t="shared" si="14"/>
        <v>0</v>
      </c>
      <c r="AC51" s="165">
        <f t="shared" si="15"/>
        <v>0</v>
      </c>
      <c r="AD51" s="171">
        <f t="shared" si="16"/>
        <v>0</v>
      </c>
      <c r="AE51" s="81">
        <f t="shared" si="17"/>
        <v>66.594878999999992</v>
      </c>
      <c r="AF51" s="81">
        <f t="shared" si="18"/>
        <v>565.83512099999996</v>
      </c>
      <c r="AG51" s="81">
        <f t="shared" si="19"/>
        <v>632.42999999999995</v>
      </c>
      <c r="AH51" t="str">
        <f>VLOOKUP(A51,'FERC Description'!$A$4:$C$51,3,FALSE)</f>
        <v>847 Supervision and Engineering</v>
      </c>
    </row>
    <row r="52" spans="1:34" x14ac:dyDescent="0.25">
      <c r="A52" t="s">
        <v>79</v>
      </c>
      <c r="B52" t="s">
        <v>35</v>
      </c>
      <c r="C52" t="s">
        <v>36</v>
      </c>
      <c r="D52" t="s">
        <v>80</v>
      </c>
      <c r="E52" t="s">
        <v>81</v>
      </c>
      <c r="F52" s="94">
        <v>1503.92</v>
      </c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>
        <f t="shared" si="6"/>
        <v>1503.92</v>
      </c>
      <c r="S52" s="92" t="str">
        <f t="shared" si="7"/>
        <v>111001695856</v>
      </c>
      <c r="T52" s="80">
        <f>VLOOKUP(S52,Factors!$F$4:$H$5971,3,FALSE)</f>
        <v>8.4599999999999995E-2</v>
      </c>
      <c r="U52" t="str">
        <f>VLOOKUP(S52,Factors!$F$4:$G$5971,2,FALSE)</f>
        <v>Sendout Volumes</v>
      </c>
      <c r="V52" s="170">
        <f t="shared" si="8"/>
        <v>127.231632</v>
      </c>
      <c r="W52" s="165">
        <f t="shared" si="9"/>
        <v>1376.6883680000001</v>
      </c>
      <c r="X52" s="171">
        <f t="shared" si="10"/>
        <v>1503.92</v>
      </c>
      <c r="Y52" s="170">
        <f t="shared" si="11"/>
        <v>0</v>
      </c>
      <c r="Z52" s="165">
        <f t="shared" si="12"/>
        <v>0</v>
      </c>
      <c r="AA52" s="171">
        <f t="shared" si="13"/>
        <v>0</v>
      </c>
      <c r="AB52" s="170">
        <f t="shared" si="14"/>
        <v>0</v>
      </c>
      <c r="AC52" s="165">
        <f t="shared" si="15"/>
        <v>0</v>
      </c>
      <c r="AD52" s="171">
        <f t="shared" si="16"/>
        <v>0</v>
      </c>
      <c r="AE52" s="81">
        <f t="shared" si="17"/>
        <v>127.231632</v>
      </c>
      <c r="AF52" s="81">
        <f t="shared" si="18"/>
        <v>1376.6883680000001</v>
      </c>
      <c r="AG52" s="81">
        <f t="shared" si="19"/>
        <v>1503.92</v>
      </c>
      <c r="AH52" t="str">
        <f>VLOOKUP(A52,'FERC Description'!$A$4:$C$51,3,FALSE)</f>
        <v>856 Mains Expense</v>
      </c>
    </row>
    <row r="53" spans="1:34" x14ac:dyDescent="0.25">
      <c r="A53" t="s">
        <v>79</v>
      </c>
      <c r="B53" t="s">
        <v>82</v>
      </c>
      <c r="C53" t="s">
        <v>83</v>
      </c>
      <c r="D53" t="s">
        <v>84</v>
      </c>
      <c r="E53" t="s">
        <v>85</v>
      </c>
      <c r="F53" s="94"/>
      <c r="G53" s="94"/>
      <c r="H53" s="94">
        <v>1707.98</v>
      </c>
      <c r="I53" s="94"/>
      <c r="J53" s="94"/>
      <c r="K53" s="94"/>
      <c r="L53" s="94"/>
      <c r="M53" s="94"/>
      <c r="N53" s="94"/>
      <c r="O53" s="94"/>
      <c r="P53" s="94"/>
      <c r="Q53" s="94"/>
      <c r="R53" s="94">
        <f t="shared" si="6"/>
        <v>1707.98</v>
      </c>
      <c r="S53" s="92" t="str">
        <f t="shared" si="7"/>
        <v>141001542856</v>
      </c>
      <c r="T53" s="80">
        <f>VLOOKUP(S53,Factors!$F$4:$H$5971,3,FALSE)</f>
        <v>1.17E-2</v>
      </c>
      <c r="U53" t="str">
        <f>VLOOKUP(S53,Factors!$F$4:$G$5971,2,FALSE)</f>
        <v>Transmission</v>
      </c>
      <c r="V53" s="170">
        <f t="shared" si="8"/>
        <v>0</v>
      </c>
      <c r="W53" s="165">
        <f t="shared" si="9"/>
        <v>0</v>
      </c>
      <c r="X53" s="171">
        <f t="shared" si="10"/>
        <v>0</v>
      </c>
      <c r="Y53" s="170">
        <f t="shared" si="11"/>
        <v>0</v>
      </c>
      <c r="Z53" s="165">
        <f t="shared" si="12"/>
        <v>0</v>
      </c>
      <c r="AA53" s="171">
        <f t="shared" si="13"/>
        <v>0</v>
      </c>
      <c r="AB53" s="170">
        <f t="shared" si="14"/>
        <v>19.983366</v>
      </c>
      <c r="AC53" s="165">
        <f t="shared" si="15"/>
        <v>1687.9966340000001</v>
      </c>
      <c r="AD53" s="171">
        <f t="shared" si="16"/>
        <v>1707.98</v>
      </c>
      <c r="AE53" s="81">
        <f t="shared" si="17"/>
        <v>19.983366</v>
      </c>
      <c r="AF53" s="81">
        <f t="shared" si="18"/>
        <v>1687.9966340000001</v>
      </c>
      <c r="AG53" s="81">
        <f t="shared" si="19"/>
        <v>1707.98</v>
      </c>
      <c r="AH53" t="str">
        <f>VLOOKUP(A53,'FERC Description'!$A$4:$C$51,3,FALSE)</f>
        <v>856 Mains Expense</v>
      </c>
    </row>
    <row r="54" spans="1:34" x14ac:dyDescent="0.25">
      <c r="A54" t="s">
        <v>79</v>
      </c>
      <c r="B54" t="s">
        <v>82</v>
      </c>
      <c r="C54" t="s">
        <v>83</v>
      </c>
      <c r="D54" t="s">
        <v>86</v>
      </c>
      <c r="E54" t="s">
        <v>87</v>
      </c>
      <c r="F54" s="94">
        <v>7825.85</v>
      </c>
      <c r="G54" s="94">
        <v>6243.13</v>
      </c>
      <c r="H54" s="94">
        <v>7299.44</v>
      </c>
      <c r="I54" s="94"/>
      <c r="J54" s="94"/>
      <c r="K54" s="94"/>
      <c r="L54" s="94"/>
      <c r="M54" s="94"/>
      <c r="N54" s="94"/>
      <c r="O54" s="94"/>
      <c r="P54" s="94"/>
      <c r="Q54" s="94"/>
      <c r="R54" s="94">
        <f t="shared" si="6"/>
        <v>21368.42</v>
      </c>
      <c r="S54" s="92" t="str">
        <f t="shared" si="7"/>
        <v>141001670856</v>
      </c>
      <c r="T54" s="80">
        <f>VLOOKUP(S54,Factors!$F$4:$H$5971,3,FALSE)</f>
        <v>1.17E-2</v>
      </c>
      <c r="U54" t="str">
        <f>VLOOKUP(S54,Factors!$F$4:$G$5971,2,FALSE)</f>
        <v>Transmission</v>
      </c>
      <c r="V54" s="170">
        <f t="shared" si="8"/>
        <v>91.562445000000011</v>
      </c>
      <c r="W54" s="165">
        <f t="shared" si="9"/>
        <v>7734.2875550000008</v>
      </c>
      <c r="X54" s="171">
        <f t="shared" si="10"/>
        <v>7825.85</v>
      </c>
      <c r="Y54" s="170">
        <f t="shared" si="11"/>
        <v>73.044621000000006</v>
      </c>
      <c r="Z54" s="165">
        <f t="shared" si="12"/>
        <v>6170.0853790000001</v>
      </c>
      <c r="AA54" s="171">
        <f t="shared" si="13"/>
        <v>6243.13</v>
      </c>
      <c r="AB54" s="170">
        <f t="shared" si="14"/>
        <v>85.403447999999997</v>
      </c>
      <c r="AC54" s="165">
        <f t="shared" si="15"/>
        <v>7214.0365519999996</v>
      </c>
      <c r="AD54" s="171">
        <f t="shared" si="16"/>
        <v>7299.44</v>
      </c>
      <c r="AE54" s="81">
        <f t="shared" si="17"/>
        <v>250.010514</v>
      </c>
      <c r="AF54" s="81">
        <f t="shared" si="18"/>
        <v>21118.409485999997</v>
      </c>
      <c r="AG54" s="81">
        <f t="shared" si="19"/>
        <v>21368.42</v>
      </c>
      <c r="AH54" t="str">
        <f>VLOOKUP(A54,'FERC Description'!$A$4:$C$51,3,FALSE)</f>
        <v>856 Mains Expense</v>
      </c>
    </row>
    <row r="55" spans="1:34" x14ac:dyDescent="0.25">
      <c r="A55" t="s">
        <v>79</v>
      </c>
      <c r="B55" t="s">
        <v>82</v>
      </c>
      <c r="C55" t="s">
        <v>83</v>
      </c>
      <c r="D55" t="s">
        <v>88</v>
      </c>
      <c r="E55" t="s">
        <v>89</v>
      </c>
      <c r="F55" s="94">
        <v>28935.84</v>
      </c>
      <c r="G55" s="94">
        <v>13853.33</v>
      </c>
      <c r="H55" s="94">
        <v>52425.84</v>
      </c>
      <c r="I55" s="94"/>
      <c r="J55" s="94"/>
      <c r="K55" s="94"/>
      <c r="L55" s="94"/>
      <c r="M55" s="94"/>
      <c r="N55" s="94"/>
      <c r="O55" s="94"/>
      <c r="P55" s="94"/>
      <c r="Q55" s="94"/>
      <c r="R55" s="94">
        <f t="shared" si="6"/>
        <v>95215.01</v>
      </c>
      <c r="S55" s="92" t="str">
        <f t="shared" si="7"/>
        <v>141001675856</v>
      </c>
      <c r="T55" s="80">
        <f>VLOOKUP(S55,Factors!$F$4:$H$5971,3,FALSE)</f>
        <v>1.17E-2</v>
      </c>
      <c r="U55" t="str">
        <f>VLOOKUP(S55,Factors!$F$4:$G$5971,2,FALSE)</f>
        <v>Transmission</v>
      </c>
      <c r="V55" s="170">
        <f t="shared" si="8"/>
        <v>338.549328</v>
      </c>
      <c r="W55" s="165">
        <f t="shared" si="9"/>
        <v>28597.290671999999</v>
      </c>
      <c r="X55" s="171">
        <f t="shared" si="10"/>
        <v>28935.84</v>
      </c>
      <c r="Y55" s="170">
        <f t="shared" si="11"/>
        <v>162.08396100000002</v>
      </c>
      <c r="Z55" s="165">
        <f t="shared" si="12"/>
        <v>13691.246039</v>
      </c>
      <c r="AA55" s="171">
        <f t="shared" si="13"/>
        <v>13853.33</v>
      </c>
      <c r="AB55" s="170">
        <f t="shared" si="14"/>
        <v>613.38232800000003</v>
      </c>
      <c r="AC55" s="165">
        <f t="shared" si="15"/>
        <v>51812.457671999997</v>
      </c>
      <c r="AD55" s="171">
        <f t="shared" si="16"/>
        <v>52425.84</v>
      </c>
      <c r="AE55" s="81">
        <f t="shared" si="17"/>
        <v>1114.015617</v>
      </c>
      <c r="AF55" s="81">
        <f t="shared" si="18"/>
        <v>94100.994382999997</v>
      </c>
      <c r="AG55" s="81">
        <f t="shared" si="19"/>
        <v>95215.01</v>
      </c>
      <c r="AH55" t="str">
        <f>VLOOKUP(A55,'FERC Description'!$A$4:$C$51,3,FALSE)</f>
        <v>856 Mains Expense</v>
      </c>
    </row>
    <row r="56" spans="1:34" x14ac:dyDescent="0.25">
      <c r="A56" t="s">
        <v>79</v>
      </c>
      <c r="B56" t="s">
        <v>82</v>
      </c>
      <c r="C56" t="s">
        <v>83</v>
      </c>
      <c r="D56" t="s">
        <v>90</v>
      </c>
      <c r="E56" t="s">
        <v>91</v>
      </c>
      <c r="F56" s="94"/>
      <c r="G56" s="94"/>
      <c r="H56" s="94">
        <v>7148.45</v>
      </c>
      <c r="I56" s="94"/>
      <c r="J56" s="94"/>
      <c r="K56" s="94"/>
      <c r="L56" s="94"/>
      <c r="M56" s="94"/>
      <c r="N56" s="94"/>
      <c r="O56" s="94"/>
      <c r="P56" s="94"/>
      <c r="Q56" s="94"/>
      <c r="R56" s="94">
        <f t="shared" si="6"/>
        <v>7148.45</v>
      </c>
      <c r="S56" s="92" t="str">
        <f t="shared" si="7"/>
        <v>141001676856</v>
      </c>
      <c r="T56" s="80">
        <f>VLOOKUP(S56,Factors!$F$4:$H$5971,3,FALSE)</f>
        <v>1.17E-2</v>
      </c>
      <c r="U56" t="str">
        <f>VLOOKUP(S56,Factors!$F$4:$G$5971,2,FALSE)</f>
        <v>Transmission</v>
      </c>
      <c r="V56" s="170">
        <f t="shared" si="8"/>
        <v>0</v>
      </c>
      <c r="W56" s="165">
        <f t="shared" si="9"/>
        <v>0</v>
      </c>
      <c r="X56" s="171">
        <f t="shared" si="10"/>
        <v>0</v>
      </c>
      <c r="Y56" s="170">
        <f t="shared" si="11"/>
        <v>0</v>
      </c>
      <c r="Z56" s="165">
        <f t="shared" si="12"/>
        <v>0</v>
      </c>
      <c r="AA56" s="171">
        <f t="shared" si="13"/>
        <v>0</v>
      </c>
      <c r="AB56" s="170">
        <f t="shared" si="14"/>
        <v>83.636865</v>
      </c>
      <c r="AC56" s="165">
        <f t="shared" si="15"/>
        <v>7064.8131349999994</v>
      </c>
      <c r="AD56" s="171">
        <f t="shared" si="16"/>
        <v>7148.45</v>
      </c>
      <c r="AE56" s="81">
        <f t="shared" si="17"/>
        <v>83.636865</v>
      </c>
      <c r="AF56" s="81">
        <f t="shared" si="18"/>
        <v>7064.8131349999994</v>
      </c>
      <c r="AG56" s="81">
        <f t="shared" si="19"/>
        <v>7148.45</v>
      </c>
      <c r="AH56" t="str">
        <f>VLOOKUP(A56,'FERC Description'!$A$4:$C$51,3,FALSE)</f>
        <v>856 Mains Expense</v>
      </c>
    </row>
    <row r="57" spans="1:34" x14ac:dyDescent="0.25">
      <c r="A57" t="s">
        <v>79</v>
      </c>
      <c r="B57" t="s">
        <v>82</v>
      </c>
      <c r="C57" t="s">
        <v>83</v>
      </c>
      <c r="D57" t="s">
        <v>80</v>
      </c>
      <c r="E57" t="s">
        <v>81</v>
      </c>
      <c r="F57" s="94">
        <v>34260.79</v>
      </c>
      <c r="G57" s="94">
        <v>25329.34</v>
      </c>
      <c r="H57" s="94">
        <v>15690.52</v>
      </c>
      <c r="I57" s="94"/>
      <c r="J57" s="94"/>
      <c r="K57" s="94"/>
      <c r="L57" s="94"/>
      <c r="M57" s="94"/>
      <c r="N57" s="94"/>
      <c r="O57" s="94"/>
      <c r="P57" s="94"/>
      <c r="Q57" s="94"/>
      <c r="R57" s="94">
        <f t="shared" si="6"/>
        <v>75280.650000000009</v>
      </c>
      <c r="S57" s="92" t="str">
        <f t="shared" si="7"/>
        <v>141001695856</v>
      </c>
      <c r="T57" s="80">
        <f>VLOOKUP(S57,Factors!$F$4:$H$5971,3,FALSE)</f>
        <v>1.17E-2</v>
      </c>
      <c r="U57" t="str">
        <f>VLOOKUP(S57,Factors!$F$4:$G$5971,2,FALSE)</f>
        <v>Transmission</v>
      </c>
      <c r="V57" s="170">
        <f t="shared" si="8"/>
        <v>400.85124300000001</v>
      </c>
      <c r="W57" s="165">
        <f t="shared" si="9"/>
        <v>33859.938757000004</v>
      </c>
      <c r="X57" s="171">
        <f t="shared" si="10"/>
        <v>34260.79</v>
      </c>
      <c r="Y57" s="170">
        <f t="shared" si="11"/>
        <v>296.35327799999999</v>
      </c>
      <c r="Z57" s="165">
        <f t="shared" si="12"/>
        <v>25032.986722000001</v>
      </c>
      <c r="AA57" s="171">
        <f t="shared" si="13"/>
        <v>25329.34</v>
      </c>
      <c r="AB57" s="170">
        <f t="shared" si="14"/>
        <v>183.57908400000002</v>
      </c>
      <c r="AC57" s="165">
        <f t="shared" si="15"/>
        <v>15506.940916</v>
      </c>
      <c r="AD57" s="171">
        <f t="shared" si="16"/>
        <v>15690.52</v>
      </c>
      <c r="AE57" s="81">
        <f t="shared" si="17"/>
        <v>880.78360500000008</v>
      </c>
      <c r="AF57" s="81">
        <f t="shared" si="18"/>
        <v>74399.866395000005</v>
      </c>
      <c r="AG57" s="81">
        <f t="shared" si="19"/>
        <v>75280.650000000009</v>
      </c>
      <c r="AH57" t="str">
        <f>VLOOKUP(A57,'FERC Description'!$A$4:$C$51,3,FALSE)</f>
        <v>856 Mains Expense</v>
      </c>
    </row>
    <row r="58" spans="1:34" x14ac:dyDescent="0.25">
      <c r="A58" t="s">
        <v>79</v>
      </c>
      <c r="B58" t="s">
        <v>92</v>
      </c>
      <c r="C58" t="s">
        <v>93</v>
      </c>
      <c r="D58" t="s">
        <v>94</v>
      </c>
      <c r="E58" t="s">
        <v>95</v>
      </c>
      <c r="F58" s="94">
        <v>900.54</v>
      </c>
      <c r="G58" s="94">
        <v>123.24</v>
      </c>
      <c r="H58" s="94">
        <v>194.44</v>
      </c>
      <c r="I58" s="94"/>
      <c r="J58" s="94"/>
      <c r="K58" s="94"/>
      <c r="L58" s="94"/>
      <c r="M58" s="94"/>
      <c r="N58" s="94"/>
      <c r="O58" s="94"/>
      <c r="P58" s="94"/>
      <c r="Q58" s="94"/>
      <c r="R58" s="94">
        <f t="shared" si="6"/>
        <v>1218.22</v>
      </c>
      <c r="S58" s="92" t="str">
        <f t="shared" si="7"/>
        <v>155051544856</v>
      </c>
      <c r="T58" s="80">
        <f>VLOOKUP(S58,Factors!$F$4:$H$5971,3,FALSE)</f>
        <v>1.17E-2</v>
      </c>
      <c r="U58" t="str">
        <f>VLOOKUP(S58,Factors!$F$4:$G$5971,2,FALSE)</f>
        <v>TRANSMISSION</v>
      </c>
      <c r="V58" s="170">
        <f t="shared" si="8"/>
        <v>10.536318</v>
      </c>
      <c r="W58" s="165">
        <f t="shared" si="9"/>
        <v>890.00368199999991</v>
      </c>
      <c r="X58" s="171">
        <f t="shared" si="10"/>
        <v>900.54</v>
      </c>
      <c r="Y58" s="170">
        <f t="shared" si="11"/>
        <v>1.441908</v>
      </c>
      <c r="Z58" s="165">
        <f t="shared" si="12"/>
        <v>121.798092</v>
      </c>
      <c r="AA58" s="171">
        <f t="shared" si="13"/>
        <v>123.24</v>
      </c>
      <c r="AB58" s="170">
        <f t="shared" si="14"/>
        <v>2.2749480000000002</v>
      </c>
      <c r="AC58" s="165">
        <f t="shared" si="15"/>
        <v>192.165052</v>
      </c>
      <c r="AD58" s="171">
        <f t="shared" si="16"/>
        <v>194.44</v>
      </c>
      <c r="AE58" s="81">
        <f t="shared" si="17"/>
        <v>14.253174000000001</v>
      </c>
      <c r="AF58" s="81">
        <f t="shared" si="18"/>
        <v>1203.9668260000001</v>
      </c>
      <c r="AG58" s="81">
        <f t="shared" si="19"/>
        <v>1218.22</v>
      </c>
      <c r="AH58" t="str">
        <f>VLOOKUP(A58,'FERC Description'!$A$4:$C$51,3,FALSE)</f>
        <v>856 Mains Expense</v>
      </c>
    </row>
    <row r="59" spans="1:34" x14ac:dyDescent="0.25">
      <c r="A59" t="s">
        <v>79</v>
      </c>
      <c r="B59" t="s">
        <v>92</v>
      </c>
      <c r="C59" t="s">
        <v>93</v>
      </c>
      <c r="D59" t="s">
        <v>88</v>
      </c>
      <c r="E59" t="s">
        <v>89</v>
      </c>
      <c r="F59" s="94">
        <v>5070.28</v>
      </c>
      <c r="G59" s="94">
        <v>36734.53</v>
      </c>
      <c r="H59" s="94">
        <v>28907.35</v>
      </c>
      <c r="I59" s="94"/>
      <c r="J59" s="94"/>
      <c r="K59" s="94"/>
      <c r="L59" s="94"/>
      <c r="M59" s="94"/>
      <c r="N59" s="94"/>
      <c r="O59" s="94"/>
      <c r="P59" s="94"/>
      <c r="Q59" s="94"/>
      <c r="R59" s="94">
        <f t="shared" si="6"/>
        <v>70712.160000000003</v>
      </c>
      <c r="S59" s="92" t="str">
        <f t="shared" si="7"/>
        <v>155051675856</v>
      </c>
      <c r="T59" s="80">
        <f>VLOOKUP(S59,Factors!$F$4:$H$5971,3,FALSE)</f>
        <v>0.1124</v>
      </c>
      <c r="U59" t="str">
        <f>VLOOKUP(S59,Factors!$F$4:$G$5971,2,FALSE)</f>
        <v>3-factor</v>
      </c>
      <c r="V59" s="170">
        <f t="shared" si="8"/>
        <v>569.89947199999995</v>
      </c>
      <c r="W59" s="165">
        <f t="shared" si="9"/>
        <v>4500.3805279999997</v>
      </c>
      <c r="X59" s="171">
        <f t="shared" si="10"/>
        <v>5070.28</v>
      </c>
      <c r="Y59" s="170">
        <f t="shared" si="11"/>
        <v>4128.9611720000003</v>
      </c>
      <c r="Z59" s="165">
        <f t="shared" si="12"/>
        <v>32605.568827999999</v>
      </c>
      <c r="AA59" s="171">
        <f t="shared" si="13"/>
        <v>36734.53</v>
      </c>
      <c r="AB59" s="170">
        <f t="shared" si="14"/>
        <v>3249.1861399999998</v>
      </c>
      <c r="AC59" s="165">
        <f t="shared" si="15"/>
        <v>25658.163860000001</v>
      </c>
      <c r="AD59" s="171">
        <f t="shared" si="16"/>
        <v>28907.35</v>
      </c>
      <c r="AE59" s="81">
        <f t="shared" si="17"/>
        <v>7948.0467840000001</v>
      </c>
      <c r="AF59" s="81">
        <f t="shared" si="18"/>
        <v>62764.113216000005</v>
      </c>
      <c r="AG59" s="81">
        <f t="shared" si="19"/>
        <v>70712.160000000003</v>
      </c>
      <c r="AH59" t="str">
        <f>VLOOKUP(A59,'FERC Description'!$A$4:$C$51,3,FALSE)</f>
        <v>856 Mains Expense</v>
      </c>
    </row>
    <row r="60" spans="1:34" x14ac:dyDescent="0.25">
      <c r="A60" t="s">
        <v>79</v>
      </c>
      <c r="B60" t="s">
        <v>92</v>
      </c>
      <c r="C60" t="s">
        <v>93</v>
      </c>
      <c r="D60" t="s">
        <v>80</v>
      </c>
      <c r="E60" t="s">
        <v>81</v>
      </c>
      <c r="F60" s="94">
        <v>1232.4000000000001</v>
      </c>
      <c r="G60" s="94">
        <v>2214.88</v>
      </c>
      <c r="H60" s="94">
        <v>6282.77</v>
      </c>
      <c r="I60" s="94"/>
      <c r="J60" s="94"/>
      <c r="K60" s="94"/>
      <c r="L60" s="94"/>
      <c r="M60" s="94"/>
      <c r="N60" s="94"/>
      <c r="O60" s="94"/>
      <c r="P60" s="94"/>
      <c r="Q60" s="94"/>
      <c r="R60" s="94">
        <f t="shared" si="6"/>
        <v>9730.0500000000011</v>
      </c>
      <c r="S60" s="92" t="str">
        <f t="shared" si="7"/>
        <v>155051695856</v>
      </c>
      <c r="T60" s="80">
        <f>VLOOKUP(S60,Factors!$F$4:$H$5971,3,FALSE)</f>
        <v>0.1124</v>
      </c>
      <c r="U60" t="str">
        <f>VLOOKUP(S60,Factors!$F$4:$G$5971,2,FALSE)</f>
        <v>3-factor</v>
      </c>
      <c r="V60" s="170">
        <f t="shared" si="8"/>
        <v>138.52176</v>
      </c>
      <c r="W60" s="165">
        <f t="shared" si="9"/>
        <v>1093.87824</v>
      </c>
      <c r="X60" s="171">
        <f t="shared" si="10"/>
        <v>1232.4000000000001</v>
      </c>
      <c r="Y60" s="170">
        <f t="shared" si="11"/>
        <v>248.95251200000001</v>
      </c>
      <c r="Z60" s="165">
        <f t="shared" si="12"/>
        <v>1965.927488</v>
      </c>
      <c r="AA60" s="171">
        <f t="shared" si="13"/>
        <v>2214.88</v>
      </c>
      <c r="AB60" s="170">
        <f t="shared" si="14"/>
        <v>706.18334800000002</v>
      </c>
      <c r="AC60" s="165">
        <f t="shared" si="15"/>
        <v>5576.586652</v>
      </c>
      <c r="AD60" s="171">
        <f t="shared" si="16"/>
        <v>6282.77</v>
      </c>
      <c r="AE60" s="81">
        <f t="shared" si="17"/>
        <v>1093.6576200000002</v>
      </c>
      <c r="AF60" s="81">
        <f t="shared" si="18"/>
        <v>8636.3923800000011</v>
      </c>
      <c r="AG60" s="81">
        <f t="shared" si="19"/>
        <v>9730.0500000000011</v>
      </c>
      <c r="AH60" t="str">
        <f>VLOOKUP(A60,'FERC Description'!$A$4:$C$51,3,FALSE)</f>
        <v>856 Mains Expense</v>
      </c>
    </row>
    <row r="61" spans="1:34" x14ac:dyDescent="0.25">
      <c r="A61" t="s">
        <v>79</v>
      </c>
      <c r="B61" t="s">
        <v>96</v>
      </c>
      <c r="C61" t="s">
        <v>97</v>
      </c>
      <c r="D61" t="s">
        <v>88</v>
      </c>
      <c r="E61" t="s">
        <v>89</v>
      </c>
      <c r="F61" s="94">
        <v>420</v>
      </c>
      <c r="G61" s="94">
        <v>420</v>
      </c>
      <c r="H61" s="94">
        <v>420</v>
      </c>
      <c r="I61" s="94"/>
      <c r="J61" s="94"/>
      <c r="K61" s="94"/>
      <c r="L61" s="94"/>
      <c r="M61" s="94"/>
      <c r="N61" s="94"/>
      <c r="O61" s="94"/>
      <c r="P61" s="94"/>
      <c r="Q61" s="94"/>
      <c r="R61" s="94">
        <f t="shared" si="6"/>
        <v>1260</v>
      </c>
      <c r="S61" s="92" t="str">
        <f t="shared" si="7"/>
        <v>155061675856</v>
      </c>
      <c r="T61" s="80">
        <f>VLOOKUP(S61,Factors!$F$4:$H$5971,3,FALSE)</f>
        <v>0</v>
      </c>
      <c r="U61" t="str">
        <f>VLOOKUP(S61,Factors!$F$4:$G$5971,2,FALSE)</f>
        <v>Direct-OR</v>
      </c>
      <c r="V61" s="170">
        <f t="shared" si="8"/>
        <v>0</v>
      </c>
      <c r="W61" s="165">
        <f t="shared" si="9"/>
        <v>420</v>
      </c>
      <c r="X61" s="171">
        <f t="shared" si="10"/>
        <v>420</v>
      </c>
      <c r="Y61" s="170">
        <f t="shared" si="11"/>
        <v>0</v>
      </c>
      <c r="Z61" s="165">
        <f t="shared" si="12"/>
        <v>420</v>
      </c>
      <c r="AA61" s="171">
        <f t="shared" si="13"/>
        <v>420</v>
      </c>
      <c r="AB61" s="170">
        <f t="shared" si="14"/>
        <v>0</v>
      </c>
      <c r="AC61" s="165">
        <f t="shared" si="15"/>
        <v>420</v>
      </c>
      <c r="AD61" s="171">
        <f t="shared" si="16"/>
        <v>420</v>
      </c>
      <c r="AE61" s="81">
        <f t="shared" si="17"/>
        <v>0</v>
      </c>
      <c r="AF61" s="81">
        <f t="shared" si="18"/>
        <v>1260</v>
      </c>
      <c r="AG61" s="81">
        <f t="shared" si="19"/>
        <v>1260</v>
      </c>
      <c r="AH61" t="str">
        <f>VLOOKUP(A61,'FERC Description'!$A$4:$C$51,3,FALSE)</f>
        <v>856 Mains Expense</v>
      </c>
    </row>
    <row r="62" spans="1:34" x14ac:dyDescent="0.25">
      <c r="A62" t="s">
        <v>79</v>
      </c>
      <c r="B62" t="s">
        <v>96</v>
      </c>
      <c r="C62" t="s">
        <v>97</v>
      </c>
      <c r="D62" t="s">
        <v>80</v>
      </c>
      <c r="E62" t="s">
        <v>81</v>
      </c>
      <c r="F62" s="94">
        <v>5810</v>
      </c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>
        <f t="shared" si="6"/>
        <v>5810</v>
      </c>
      <c r="S62" s="92" t="str">
        <f t="shared" si="7"/>
        <v>155061695856</v>
      </c>
      <c r="T62" s="80">
        <f>VLOOKUP(S62,Factors!$F$4:$H$5971,3,FALSE)</f>
        <v>0</v>
      </c>
      <c r="U62" t="str">
        <f>VLOOKUP(S62,Factors!$F$4:$G$5971,2,FALSE)</f>
        <v>Direct-OR</v>
      </c>
      <c r="V62" s="170">
        <f t="shared" si="8"/>
        <v>0</v>
      </c>
      <c r="W62" s="165">
        <f t="shared" si="9"/>
        <v>5810</v>
      </c>
      <c r="X62" s="171">
        <f t="shared" si="10"/>
        <v>5810</v>
      </c>
      <c r="Y62" s="170">
        <f t="shared" si="11"/>
        <v>0</v>
      </c>
      <c r="Z62" s="165">
        <f t="shared" si="12"/>
        <v>0</v>
      </c>
      <c r="AA62" s="171">
        <f t="shared" si="13"/>
        <v>0</v>
      </c>
      <c r="AB62" s="170">
        <f t="shared" si="14"/>
        <v>0</v>
      </c>
      <c r="AC62" s="165">
        <f t="shared" si="15"/>
        <v>0</v>
      </c>
      <c r="AD62" s="171">
        <f t="shared" si="16"/>
        <v>0</v>
      </c>
      <c r="AE62" s="81">
        <f t="shared" si="17"/>
        <v>0</v>
      </c>
      <c r="AF62" s="81">
        <f t="shared" si="18"/>
        <v>5810</v>
      </c>
      <c r="AG62" s="81">
        <f t="shared" si="19"/>
        <v>5810</v>
      </c>
      <c r="AH62" t="str">
        <f>VLOOKUP(A62,'FERC Description'!$A$4:$C$51,3,FALSE)</f>
        <v>856 Mains Expense</v>
      </c>
    </row>
    <row r="63" spans="1:34" x14ac:dyDescent="0.25">
      <c r="A63" t="s">
        <v>98</v>
      </c>
      <c r="B63" t="s">
        <v>41</v>
      </c>
      <c r="C63" t="s">
        <v>42</v>
      </c>
      <c r="D63" t="s">
        <v>99</v>
      </c>
      <c r="E63" t="s">
        <v>100</v>
      </c>
      <c r="F63" s="94"/>
      <c r="G63" s="94"/>
      <c r="H63" s="94">
        <v>0</v>
      </c>
      <c r="I63" s="94"/>
      <c r="J63" s="94"/>
      <c r="K63" s="94"/>
      <c r="L63" s="94"/>
      <c r="M63" s="94"/>
      <c r="N63" s="94"/>
      <c r="O63" s="94"/>
      <c r="P63" s="94"/>
      <c r="Q63" s="94"/>
      <c r="R63" s="94">
        <f t="shared" si="6"/>
        <v>0</v>
      </c>
      <c r="S63" s="92" t="str">
        <f t="shared" si="7"/>
        <v>117001680863</v>
      </c>
      <c r="T63" s="80">
        <f>VLOOKUP(S63,Factors!$F$4:$H$5971,3,FALSE)</f>
        <v>1.17E-2</v>
      </c>
      <c r="U63" t="str">
        <f>VLOOKUP(S63,Factors!$F$4:$G$5971,2,FALSE)</f>
        <v>TRANSMISSION</v>
      </c>
      <c r="V63" s="170">
        <f t="shared" si="8"/>
        <v>0</v>
      </c>
      <c r="W63" s="165">
        <f t="shared" si="9"/>
        <v>0</v>
      </c>
      <c r="X63" s="171">
        <f t="shared" si="10"/>
        <v>0</v>
      </c>
      <c r="Y63" s="170">
        <f t="shared" si="11"/>
        <v>0</v>
      </c>
      <c r="Z63" s="165">
        <f t="shared" si="12"/>
        <v>0</v>
      </c>
      <c r="AA63" s="171">
        <f t="shared" si="13"/>
        <v>0</v>
      </c>
      <c r="AB63" s="170">
        <f t="shared" si="14"/>
        <v>0</v>
      </c>
      <c r="AC63" s="165">
        <f t="shared" si="15"/>
        <v>0</v>
      </c>
      <c r="AD63" s="171">
        <f t="shared" si="16"/>
        <v>0</v>
      </c>
      <c r="AE63" s="81">
        <f t="shared" si="17"/>
        <v>0</v>
      </c>
      <c r="AF63" s="81">
        <f t="shared" si="18"/>
        <v>0</v>
      </c>
      <c r="AG63" s="81">
        <f t="shared" si="19"/>
        <v>0</v>
      </c>
      <c r="AH63" t="str">
        <f>VLOOKUP(A63,'FERC Description'!$A$4:$C$51,3,FALSE)</f>
        <v>863 Maintenance of Mains</v>
      </c>
    </row>
    <row r="64" spans="1:34" x14ac:dyDescent="0.25">
      <c r="A64" t="s">
        <v>98</v>
      </c>
      <c r="B64" t="s">
        <v>92</v>
      </c>
      <c r="C64" t="s">
        <v>93</v>
      </c>
      <c r="D64" t="s">
        <v>101</v>
      </c>
      <c r="E64" t="s">
        <v>102</v>
      </c>
      <c r="F64" s="94">
        <v>5182.8599999999997</v>
      </c>
      <c r="G64" s="94">
        <v>4676.3100000000004</v>
      </c>
      <c r="H64" s="94">
        <v>57642.21</v>
      </c>
      <c r="I64" s="94"/>
      <c r="J64" s="94"/>
      <c r="K64" s="94"/>
      <c r="L64" s="94"/>
      <c r="M64" s="94"/>
      <c r="N64" s="94"/>
      <c r="O64" s="94"/>
      <c r="P64" s="94"/>
      <c r="Q64" s="94"/>
      <c r="R64" s="94">
        <f t="shared" si="6"/>
        <v>67501.38</v>
      </c>
      <c r="S64" s="92" t="str">
        <f t="shared" si="7"/>
        <v>155051675863</v>
      </c>
      <c r="T64" s="80">
        <f>VLOOKUP(S64,Factors!$F$4:$H$5971,3,FALSE)</f>
        <v>0.1124</v>
      </c>
      <c r="U64" t="str">
        <f>VLOOKUP(S64,Factors!$F$4:$G$5971,2,FALSE)</f>
        <v>3-factor</v>
      </c>
      <c r="V64" s="170">
        <f t="shared" si="8"/>
        <v>582.55346399999996</v>
      </c>
      <c r="W64" s="165">
        <f t="shared" si="9"/>
        <v>4600.3065360000001</v>
      </c>
      <c r="X64" s="171">
        <f t="shared" si="10"/>
        <v>5182.8599999999997</v>
      </c>
      <c r="Y64" s="170">
        <f t="shared" si="11"/>
        <v>525.61724400000003</v>
      </c>
      <c r="Z64" s="165">
        <f t="shared" si="12"/>
        <v>4150.6927560000004</v>
      </c>
      <c r="AA64" s="171">
        <f t="shared" si="13"/>
        <v>4676.3100000000004</v>
      </c>
      <c r="AB64" s="170">
        <f t="shared" si="14"/>
        <v>6478.9844039999998</v>
      </c>
      <c r="AC64" s="165">
        <f t="shared" si="15"/>
        <v>51163.225595999997</v>
      </c>
      <c r="AD64" s="171">
        <f t="shared" si="16"/>
        <v>57642.21</v>
      </c>
      <c r="AE64" s="81">
        <f t="shared" si="17"/>
        <v>7587.1551120000004</v>
      </c>
      <c r="AF64" s="81">
        <f t="shared" si="18"/>
        <v>59914.224888000004</v>
      </c>
      <c r="AG64" s="81">
        <f t="shared" si="19"/>
        <v>67501.38</v>
      </c>
      <c r="AH64" t="str">
        <f>VLOOKUP(A64,'FERC Description'!$A$4:$C$51,3,FALSE)</f>
        <v>863 Maintenance of Mains</v>
      </c>
    </row>
    <row r="65" spans="1:34" x14ac:dyDescent="0.25">
      <c r="A65" t="s">
        <v>103</v>
      </c>
      <c r="B65" t="s">
        <v>35</v>
      </c>
      <c r="C65" t="s">
        <v>36</v>
      </c>
      <c r="D65" t="s">
        <v>104</v>
      </c>
      <c r="E65" t="s">
        <v>105</v>
      </c>
      <c r="F65" s="94">
        <v>37620.67</v>
      </c>
      <c r="G65" s="94">
        <v>41176.85</v>
      </c>
      <c r="H65" s="94">
        <v>42847.75</v>
      </c>
      <c r="I65" s="94"/>
      <c r="J65" s="94"/>
      <c r="K65" s="94"/>
      <c r="L65" s="94"/>
      <c r="M65" s="94"/>
      <c r="N65" s="94"/>
      <c r="O65" s="94"/>
      <c r="P65" s="94"/>
      <c r="Q65" s="94"/>
      <c r="R65" s="94">
        <f t="shared" si="6"/>
        <v>121645.26999999999</v>
      </c>
      <c r="S65" s="92" t="str">
        <f t="shared" si="7"/>
        <v>111001630870</v>
      </c>
      <c r="T65" s="80">
        <f>VLOOKUP(S65,Factors!$F$4:$H$5971,3,FALSE)</f>
        <v>8.4599999999999995E-2</v>
      </c>
      <c r="U65" t="str">
        <f>VLOOKUP(S65,Factors!$F$4:$G$5971,2,FALSE)</f>
        <v>Sendout Volumes</v>
      </c>
      <c r="V65" s="170">
        <f t="shared" si="8"/>
        <v>3182.7086819999995</v>
      </c>
      <c r="W65" s="165">
        <f t="shared" si="9"/>
        <v>34437.961318000001</v>
      </c>
      <c r="X65" s="171">
        <f t="shared" si="10"/>
        <v>37620.67</v>
      </c>
      <c r="Y65" s="170">
        <f t="shared" si="11"/>
        <v>3483.5615099999995</v>
      </c>
      <c r="Z65" s="165">
        <f t="shared" si="12"/>
        <v>37693.288489999999</v>
      </c>
      <c r="AA65" s="171">
        <f t="shared" si="13"/>
        <v>41176.85</v>
      </c>
      <c r="AB65" s="170">
        <f t="shared" si="14"/>
        <v>3624.9196499999998</v>
      </c>
      <c r="AC65" s="165">
        <f t="shared" si="15"/>
        <v>39222.830350000004</v>
      </c>
      <c r="AD65" s="171">
        <f t="shared" si="16"/>
        <v>42847.75</v>
      </c>
      <c r="AE65" s="81">
        <f t="shared" si="17"/>
        <v>10291.189841999998</v>
      </c>
      <c r="AF65" s="81">
        <f t="shared" si="18"/>
        <v>111354.080158</v>
      </c>
      <c r="AG65" s="81">
        <f t="shared" si="19"/>
        <v>121645.26999999999</v>
      </c>
      <c r="AH65" t="str">
        <f>VLOOKUP(A65,'FERC Description'!$A$4:$C$51,3,FALSE)</f>
        <v>870 Supervision and Engineering</v>
      </c>
    </row>
    <row r="66" spans="1:34" x14ac:dyDescent="0.25">
      <c r="A66" t="s">
        <v>103</v>
      </c>
      <c r="B66" t="s">
        <v>12</v>
      </c>
      <c r="C66" t="s">
        <v>13</v>
      </c>
      <c r="D66" t="s">
        <v>106</v>
      </c>
      <c r="E66" t="s">
        <v>107</v>
      </c>
      <c r="F66" s="94">
        <v>84826.42</v>
      </c>
      <c r="G66" s="94">
        <v>126091.79</v>
      </c>
      <c r="H66" s="94">
        <v>133894.39000000001</v>
      </c>
      <c r="I66" s="94"/>
      <c r="J66" s="94"/>
      <c r="K66" s="94"/>
      <c r="L66" s="94"/>
      <c r="M66" s="94"/>
      <c r="N66" s="94"/>
      <c r="O66" s="94"/>
      <c r="P66" s="94"/>
      <c r="Q66" s="94"/>
      <c r="R66" s="94">
        <f t="shared" si="6"/>
        <v>344812.6</v>
      </c>
      <c r="S66" s="92" t="str">
        <f t="shared" si="7"/>
        <v>111504415870</v>
      </c>
      <c r="T66" s="80">
        <f>VLOOKUP(S66,Factors!$F$4:$H$5971,3,FALSE)</f>
        <v>8.4599999999999995E-2</v>
      </c>
      <c r="U66" t="str">
        <f>VLOOKUP(S66,Factors!$F$4:$G$5971,2,FALSE)</f>
        <v>Sendout Volumes</v>
      </c>
      <c r="V66" s="170">
        <f t="shared" si="8"/>
        <v>7176.3151319999997</v>
      </c>
      <c r="W66" s="165">
        <f t="shared" si="9"/>
        <v>77650.104867999995</v>
      </c>
      <c r="X66" s="171">
        <f t="shared" si="10"/>
        <v>84826.42</v>
      </c>
      <c r="Y66" s="170">
        <f t="shared" si="11"/>
        <v>10667.365433999999</v>
      </c>
      <c r="Z66" s="165">
        <f t="shared" si="12"/>
        <v>115424.424566</v>
      </c>
      <c r="AA66" s="171">
        <f t="shared" si="13"/>
        <v>126091.79000000001</v>
      </c>
      <c r="AB66" s="170">
        <f t="shared" si="14"/>
        <v>11327.465394000001</v>
      </c>
      <c r="AC66" s="165">
        <f t="shared" si="15"/>
        <v>122566.92460600002</v>
      </c>
      <c r="AD66" s="171">
        <f t="shared" si="16"/>
        <v>133894.39000000001</v>
      </c>
      <c r="AE66" s="81">
        <f t="shared" si="17"/>
        <v>29171.145959999994</v>
      </c>
      <c r="AF66" s="81">
        <f t="shared" si="18"/>
        <v>315641.45403999998</v>
      </c>
      <c r="AG66" s="81">
        <f t="shared" si="19"/>
        <v>344812.6</v>
      </c>
      <c r="AH66" t="str">
        <f>VLOOKUP(A66,'FERC Description'!$A$4:$C$51,3,FALSE)</f>
        <v>870 Supervision and Engineering</v>
      </c>
    </row>
    <row r="67" spans="1:34" x14ac:dyDescent="0.25">
      <c r="A67" t="s">
        <v>103</v>
      </c>
      <c r="B67" t="s">
        <v>22</v>
      </c>
      <c r="C67" t="s">
        <v>23</v>
      </c>
      <c r="D67" t="s">
        <v>104</v>
      </c>
      <c r="E67" t="s">
        <v>105</v>
      </c>
      <c r="F67" s="94">
        <v>162371.91</v>
      </c>
      <c r="G67" s="94">
        <v>155077.31</v>
      </c>
      <c r="H67" s="94">
        <v>185288.19</v>
      </c>
      <c r="I67" s="94"/>
      <c r="J67" s="94"/>
      <c r="K67" s="94"/>
      <c r="L67" s="94"/>
      <c r="M67" s="94"/>
      <c r="N67" s="94"/>
      <c r="O67" s="94"/>
      <c r="P67" s="94"/>
      <c r="Q67" s="94"/>
      <c r="R67" s="94">
        <f t="shared" si="6"/>
        <v>502737.41</v>
      </c>
      <c r="S67" s="92" t="str">
        <f t="shared" si="7"/>
        <v>113001630870</v>
      </c>
      <c r="T67" s="80">
        <f>VLOOKUP(S67,Factors!$F$4:$H$5971,3,FALSE)</f>
        <v>8.4599999999999995E-2</v>
      </c>
      <c r="U67" t="str">
        <f>VLOOKUP(S67,Factors!$F$4:$G$5971,2,FALSE)</f>
        <v>SENDOUT VOLUMES</v>
      </c>
      <c r="V67" s="170">
        <f t="shared" si="8"/>
        <v>13736.663585999999</v>
      </c>
      <c r="W67" s="165">
        <f t="shared" si="9"/>
        <v>148635.24641399999</v>
      </c>
      <c r="X67" s="171">
        <f t="shared" si="10"/>
        <v>162371.91</v>
      </c>
      <c r="Y67" s="170">
        <f t="shared" si="11"/>
        <v>13119.540426</v>
      </c>
      <c r="Z67" s="165">
        <f t="shared" si="12"/>
        <v>141957.76957400001</v>
      </c>
      <c r="AA67" s="171">
        <f t="shared" si="13"/>
        <v>155077.31</v>
      </c>
      <c r="AB67" s="170">
        <f t="shared" si="14"/>
        <v>15675.380873999999</v>
      </c>
      <c r="AC67" s="165">
        <f t="shared" si="15"/>
        <v>169612.80912600001</v>
      </c>
      <c r="AD67" s="171">
        <f t="shared" si="16"/>
        <v>185288.19</v>
      </c>
      <c r="AE67" s="81">
        <f t="shared" si="17"/>
        <v>42531.584885999997</v>
      </c>
      <c r="AF67" s="81">
        <f t="shared" si="18"/>
        <v>460205.82511400001</v>
      </c>
      <c r="AG67" s="81">
        <f t="shared" si="19"/>
        <v>502737.41000000003</v>
      </c>
      <c r="AH67" t="str">
        <f>VLOOKUP(A67,'FERC Description'!$A$4:$C$51,3,FALSE)</f>
        <v>870 Supervision and Engineering</v>
      </c>
    </row>
    <row r="68" spans="1:34" x14ac:dyDescent="0.25">
      <c r="A68" t="s">
        <v>103</v>
      </c>
      <c r="B68" t="s">
        <v>22</v>
      </c>
      <c r="C68" t="s">
        <v>23</v>
      </c>
      <c r="D68" t="s">
        <v>106</v>
      </c>
      <c r="E68" t="s">
        <v>107</v>
      </c>
      <c r="F68" s="94">
        <v>8210.08</v>
      </c>
      <c r="G68" s="94">
        <v>16406.38</v>
      </c>
      <c r="H68" s="94">
        <v>950.58</v>
      </c>
      <c r="I68" s="94"/>
      <c r="J68" s="94"/>
      <c r="K68" s="94"/>
      <c r="L68" s="94"/>
      <c r="M68" s="94"/>
      <c r="N68" s="94"/>
      <c r="O68" s="94"/>
      <c r="P68" s="94"/>
      <c r="Q68" s="94"/>
      <c r="R68" s="94">
        <f t="shared" si="6"/>
        <v>25567.040000000001</v>
      </c>
      <c r="S68" s="92" t="str">
        <f t="shared" si="7"/>
        <v>113004415870</v>
      </c>
      <c r="T68" s="80">
        <f>VLOOKUP(S68,Factors!$F$4:$H$5971,3,FALSE)</f>
        <v>8.4599999999999995E-2</v>
      </c>
      <c r="U68" t="str">
        <f>VLOOKUP(S68,Factors!$F$4:$G$5971,2,FALSE)</f>
        <v>SENDOUT VOLUMES</v>
      </c>
      <c r="V68" s="170">
        <f t="shared" si="8"/>
        <v>694.572768</v>
      </c>
      <c r="W68" s="165">
        <f t="shared" si="9"/>
        <v>7515.5072319999999</v>
      </c>
      <c r="X68" s="171">
        <f t="shared" si="10"/>
        <v>8210.08</v>
      </c>
      <c r="Y68" s="170">
        <f t="shared" si="11"/>
        <v>1387.979748</v>
      </c>
      <c r="Z68" s="165">
        <f t="shared" si="12"/>
        <v>15018.400252000001</v>
      </c>
      <c r="AA68" s="171">
        <f t="shared" si="13"/>
        <v>16406.38</v>
      </c>
      <c r="AB68" s="170">
        <f t="shared" si="14"/>
        <v>80.419067999999996</v>
      </c>
      <c r="AC68" s="165">
        <f t="shared" si="15"/>
        <v>870.160932</v>
      </c>
      <c r="AD68" s="171">
        <f t="shared" si="16"/>
        <v>950.58</v>
      </c>
      <c r="AE68" s="81">
        <f t="shared" si="17"/>
        <v>2162.9715839999999</v>
      </c>
      <c r="AF68" s="81">
        <f t="shared" si="18"/>
        <v>23404.068416000002</v>
      </c>
      <c r="AG68" s="81">
        <f t="shared" si="19"/>
        <v>25567.040000000001</v>
      </c>
      <c r="AH68" t="str">
        <f>VLOOKUP(A68,'FERC Description'!$A$4:$C$51,3,FALSE)</f>
        <v>870 Supervision and Engineering</v>
      </c>
    </row>
    <row r="69" spans="1:34" x14ac:dyDescent="0.25">
      <c r="A69" t="s">
        <v>103</v>
      </c>
      <c r="B69" t="s">
        <v>82</v>
      </c>
      <c r="C69" t="s">
        <v>83</v>
      </c>
      <c r="D69" t="s">
        <v>104</v>
      </c>
      <c r="E69" t="s">
        <v>105</v>
      </c>
      <c r="F69" s="94">
        <v>24.04</v>
      </c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>
        <f t="shared" si="6"/>
        <v>24.04</v>
      </c>
      <c r="S69" s="92" t="str">
        <f t="shared" si="7"/>
        <v>141001630870</v>
      </c>
      <c r="T69" s="80">
        <f>VLOOKUP(S69,Factors!$F$4:$H$5971,3,FALSE)</f>
        <v>1.17E-2</v>
      </c>
      <c r="U69" t="str">
        <f>VLOOKUP(S69,Factors!$F$4:$G$5971,2,FALSE)</f>
        <v>Transmission</v>
      </c>
      <c r="V69" s="170">
        <f t="shared" si="8"/>
        <v>0.28126800000000002</v>
      </c>
      <c r="W69" s="165">
        <f t="shared" si="9"/>
        <v>23.758731999999998</v>
      </c>
      <c r="X69" s="171">
        <f t="shared" si="10"/>
        <v>24.04</v>
      </c>
      <c r="Y69" s="170">
        <f t="shared" si="11"/>
        <v>0</v>
      </c>
      <c r="Z69" s="165">
        <f t="shared" si="12"/>
        <v>0</v>
      </c>
      <c r="AA69" s="171">
        <f t="shared" si="13"/>
        <v>0</v>
      </c>
      <c r="AB69" s="170">
        <f t="shared" si="14"/>
        <v>0</v>
      </c>
      <c r="AC69" s="165">
        <f t="shared" si="15"/>
        <v>0</v>
      </c>
      <c r="AD69" s="171">
        <f t="shared" si="16"/>
        <v>0</v>
      </c>
      <c r="AE69" s="81">
        <f t="shared" si="17"/>
        <v>0.28126800000000002</v>
      </c>
      <c r="AF69" s="81">
        <f t="shared" si="18"/>
        <v>23.758731999999998</v>
      </c>
      <c r="AG69" s="81">
        <f t="shared" si="19"/>
        <v>24.04</v>
      </c>
      <c r="AH69" t="str">
        <f>VLOOKUP(A69,'FERC Description'!$A$4:$C$51,3,FALSE)</f>
        <v>870 Supervision and Engineering</v>
      </c>
    </row>
    <row r="70" spans="1:34" x14ac:dyDescent="0.25">
      <c r="A70" t="s">
        <v>103</v>
      </c>
      <c r="B70" t="s">
        <v>43</v>
      </c>
      <c r="C70" t="s">
        <v>44</v>
      </c>
      <c r="D70" t="s">
        <v>104</v>
      </c>
      <c r="E70" t="s">
        <v>105</v>
      </c>
      <c r="F70" s="94">
        <v>23350</v>
      </c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>
        <f t="shared" si="6"/>
        <v>23350</v>
      </c>
      <c r="S70" s="92" t="str">
        <f t="shared" si="7"/>
        <v>151001630870</v>
      </c>
      <c r="T70" s="80">
        <f>VLOOKUP(S70,Factors!$F$4:$H$5971,3,FALSE)</f>
        <v>8.4599999999999995E-2</v>
      </c>
      <c r="U70" t="str">
        <f>VLOOKUP(S70,Factors!$F$4:$G$5971,2,FALSE)</f>
        <v>sendout volumes</v>
      </c>
      <c r="V70" s="170">
        <f t="shared" si="8"/>
        <v>1975.4099999999999</v>
      </c>
      <c r="W70" s="165">
        <f t="shared" si="9"/>
        <v>21374.59</v>
      </c>
      <c r="X70" s="171">
        <f t="shared" si="10"/>
        <v>23350</v>
      </c>
      <c r="Y70" s="170">
        <f t="shared" si="11"/>
        <v>0</v>
      </c>
      <c r="Z70" s="165">
        <f t="shared" si="12"/>
        <v>0</v>
      </c>
      <c r="AA70" s="171">
        <f t="shared" si="13"/>
        <v>0</v>
      </c>
      <c r="AB70" s="170">
        <f t="shared" si="14"/>
        <v>0</v>
      </c>
      <c r="AC70" s="165">
        <f t="shared" si="15"/>
        <v>0</v>
      </c>
      <c r="AD70" s="171">
        <f t="shared" si="16"/>
        <v>0</v>
      </c>
      <c r="AE70" s="81">
        <f t="shared" si="17"/>
        <v>1975.4099999999999</v>
      </c>
      <c r="AF70" s="81">
        <f t="shared" si="18"/>
        <v>21374.59</v>
      </c>
      <c r="AG70" s="81">
        <f t="shared" si="19"/>
        <v>23350</v>
      </c>
      <c r="AH70" t="str">
        <f>VLOOKUP(A70,'FERC Description'!$A$4:$C$51,3,FALSE)</f>
        <v>870 Supervision and Engineering</v>
      </c>
    </row>
    <row r="71" spans="1:34" x14ac:dyDescent="0.25">
      <c r="A71" t="s">
        <v>103</v>
      </c>
      <c r="B71" t="s">
        <v>108</v>
      </c>
      <c r="C71" t="s">
        <v>109</v>
      </c>
      <c r="D71" t="s">
        <v>106</v>
      </c>
      <c r="E71" t="s">
        <v>107</v>
      </c>
      <c r="F71" s="94"/>
      <c r="G71" s="94">
        <v>191.35</v>
      </c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>
        <f t="shared" si="6"/>
        <v>191.35</v>
      </c>
      <c r="S71" s="92" t="str">
        <f t="shared" si="7"/>
        <v>830244415870</v>
      </c>
      <c r="T71" s="80">
        <f>VLOOKUP(S71,Factors!$F$4:$H$5971,3,FALSE)</f>
        <v>0.1124</v>
      </c>
      <c r="U71" t="str">
        <f>VLOOKUP(S71,Factors!$F$4:$G$5971,2,FALSE)</f>
        <v>3-factor</v>
      </c>
      <c r="V71" s="170">
        <f t="shared" si="8"/>
        <v>0</v>
      </c>
      <c r="W71" s="165">
        <f t="shared" si="9"/>
        <v>0</v>
      </c>
      <c r="X71" s="171">
        <f t="shared" si="10"/>
        <v>0</v>
      </c>
      <c r="Y71" s="170">
        <f t="shared" si="11"/>
        <v>21.507739999999998</v>
      </c>
      <c r="Z71" s="165">
        <f t="shared" si="12"/>
        <v>169.84226000000001</v>
      </c>
      <c r="AA71" s="171">
        <f t="shared" si="13"/>
        <v>191.35000000000002</v>
      </c>
      <c r="AB71" s="170">
        <f t="shared" si="14"/>
        <v>0</v>
      </c>
      <c r="AC71" s="165">
        <f t="shared" si="15"/>
        <v>0</v>
      </c>
      <c r="AD71" s="171">
        <f t="shared" si="16"/>
        <v>0</v>
      </c>
      <c r="AE71" s="81">
        <f t="shared" si="17"/>
        <v>21.507739999999998</v>
      </c>
      <c r="AF71" s="81">
        <f t="shared" si="18"/>
        <v>169.84226000000001</v>
      </c>
      <c r="AG71" s="81">
        <f t="shared" si="19"/>
        <v>191.35000000000002</v>
      </c>
      <c r="AH71" t="str">
        <f>VLOOKUP(A71,'FERC Description'!$A$4:$C$51,3,FALSE)</f>
        <v>870 Supervision and Engineering</v>
      </c>
    </row>
    <row r="72" spans="1:34" x14ac:dyDescent="0.25">
      <c r="A72" t="s">
        <v>110</v>
      </c>
      <c r="B72" t="s">
        <v>35</v>
      </c>
      <c r="C72" t="s">
        <v>36</v>
      </c>
      <c r="D72" t="s">
        <v>111</v>
      </c>
      <c r="E72" t="s">
        <v>112</v>
      </c>
      <c r="F72" s="94">
        <v>288.64</v>
      </c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>
        <f t="shared" si="6"/>
        <v>288.64</v>
      </c>
      <c r="S72" s="92" t="str">
        <f t="shared" si="7"/>
        <v>111001170874</v>
      </c>
      <c r="T72" s="80">
        <f>VLOOKUP(S72,Factors!$F$4:$H$5971,3,FALSE)</f>
        <v>8.4599999999999995E-2</v>
      </c>
      <c r="U72" t="str">
        <f>VLOOKUP(S72,Factors!$F$4:$G$5971,2,FALSE)</f>
        <v>Sendout Volumes</v>
      </c>
      <c r="V72" s="170">
        <f t="shared" si="8"/>
        <v>24.418943999999996</v>
      </c>
      <c r="W72" s="165">
        <f t="shared" si="9"/>
        <v>264.22105599999998</v>
      </c>
      <c r="X72" s="171">
        <f t="shared" si="10"/>
        <v>288.64</v>
      </c>
      <c r="Y72" s="170">
        <f t="shared" si="11"/>
        <v>0</v>
      </c>
      <c r="Z72" s="165">
        <f t="shared" si="12"/>
        <v>0</v>
      </c>
      <c r="AA72" s="171">
        <f t="shared" si="13"/>
        <v>0</v>
      </c>
      <c r="AB72" s="170">
        <f t="shared" si="14"/>
        <v>0</v>
      </c>
      <c r="AC72" s="165">
        <f t="shared" si="15"/>
        <v>0</v>
      </c>
      <c r="AD72" s="171">
        <f t="shared" si="16"/>
        <v>0</v>
      </c>
      <c r="AE72" s="81">
        <f t="shared" si="17"/>
        <v>24.418943999999996</v>
      </c>
      <c r="AF72" s="81">
        <f t="shared" si="18"/>
        <v>264.22105599999998</v>
      </c>
      <c r="AG72" s="81">
        <f t="shared" si="19"/>
        <v>288.64</v>
      </c>
      <c r="AH72" t="str">
        <f>VLOOKUP(A72,'FERC Description'!$A$4:$C$51,3,FALSE)</f>
        <v>874 Mains and Services Expense</v>
      </c>
    </row>
    <row r="73" spans="1:34" x14ac:dyDescent="0.25">
      <c r="A73" t="s">
        <v>110</v>
      </c>
      <c r="B73" t="s">
        <v>35</v>
      </c>
      <c r="C73" t="s">
        <v>36</v>
      </c>
      <c r="D73" t="s">
        <v>113</v>
      </c>
      <c r="E73" t="s">
        <v>114</v>
      </c>
      <c r="F73" s="94"/>
      <c r="G73" s="94">
        <v>10268.4</v>
      </c>
      <c r="H73" s="94">
        <v>3428.75</v>
      </c>
      <c r="I73" s="94"/>
      <c r="J73" s="94"/>
      <c r="K73" s="94"/>
      <c r="L73" s="94"/>
      <c r="M73" s="94"/>
      <c r="N73" s="94"/>
      <c r="O73" s="94"/>
      <c r="P73" s="94"/>
      <c r="Q73" s="94"/>
      <c r="R73" s="94">
        <f t="shared" si="6"/>
        <v>13697.15</v>
      </c>
      <c r="S73" s="92" t="str">
        <f t="shared" si="7"/>
        <v>111001275874</v>
      </c>
      <c r="T73" s="80">
        <f>VLOOKUP(S73,Factors!$F$4:$H$5971,3,FALSE)</f>
        <v>8.4599999999999995E-2</v>
      </c>
      <c r="U73" t="str">
        <f>VLOOKUP(S73,Factors!$F$4:$G$5971,2,FALSE)</f>
        <v>sendout volumes</v>
      </c>
      <c r="V73" s="170">
        <f t="shared" si="8"/>
        <v>0</v>
      </c>
      <c r="W73" s="165">
        <f t="shared" si="9"/>
        <v>0</v>
      </c>
      <c r="X73" s="171">
        <f t="shared" si="10"/>
        <v>0</v>
      </c>
      <c r="Y73" s="170">
        <f t="shared" si="11"/>
        <v>868.70663999999988</v>
      </c>
      <c r="Z73" s="165">
        <f t="shared" si="12"/>
        <v>9399.6933599999993</v>
      </c>
      <c r="AA73" s="171">
        <f t="shared" si="13"/>
        <v>10268.4</v>
      </c>
      <c r="AB73" s="170">
        <f t="shared" si="14"/>
        <v>290.07225</v>
      </c>
      <c r="AC73" s="165">
        <f t="shared" si="15"/>
        <v>3138.6777499999998</v>
      </c>
      <c r="AD73" s="171">
        <f t="shared" si="16"/>
        <v>3428.75</v>
      </c>
      <c r="AE73" s="81">
        <f t="shared" si="17"/>
        <v>1158.7788899999998</v>
      </c>
      <c r="AF73" s="81">
        <f t="shared" si="18"/>
        <v>12538.37111</v>
      </c>
      <c r="AG73" s="81">
        <f t="shared" si="19"/>
        <v>13697.15</v>
      </c>
      <c r="AH73" t="str">
        <f>VLOOKUP(A73,'FERC Description'!$A$4:$C$51,3,FALSE)</f>
        <v>874 Mains and Services Expense</v>
      </c>
    </row>
    <row r="74" spans="1:34" x14ac:dyDescent="0.25">
      <c r="A74" t="s">
        <v>110</v>
      </c>
      <c r="B74" t="s">
        <v>35</v>
      </c>
      <c r="C74" t="s">
        <v>36</v>
      </c>
      <c r="D74" t="s">
        <v>115</v>
      </c>
      <c r="E74" t="s">
        <v>116</v>
      </c>
      <c r="F74" s="94"/>
      <c r="G74" s="94"/>
      <c r="H74" s="94">
        <v>126</v>
      </c>
      <c r="I74" s="94"/>
      <c r="J74" s="94"/>
      <c r="K74" s="94"/>
      <c r="L74" s="94"/>
      <c r="M74" s="94"/>
      <c r="N74" s="94"/>
      <c r="O74" s="94"/>
      <c r="P74" s="94"/>
      <c r="Q74" s="94"/>
      <c r="R74" s="94">
        <f t="shared" si="6"/>
        <v>126</v>
      </c>
      <c r="S74" s="92" t="str">
        <f t="shared" si="7"/>
        <v>111001280874</v>
      </c>
      <c r="T74" s="80">
        <f>VLOOKUP(S74,Factors!$F$4:$H$5971,3,FALSE)</f>
        <v>8.4599999999999995E-2</v>
      </c>
      <c r="U74" t="str">
        <f>VLOOKUP(S74,Factors!$F$4:$G$5971,2,FALSE)</f>
        <v>Sendout Volumes</v>
      </c>
      <c r="V74" s="170">
        <f t="shared" si="8"/>
        <v>0</v>
      </c>
      <c r="W74" s="165">
        <f t="shared" si="9"/>
        <v>0</v>
      </c>
      <c r="X74" s="171">
        <f t="shared" si="10"/>
        <v>0</v>
      </c>
      <c r="Y74" s="170">
        <f t="shared" si="11"/>
        <v>0</v>
      </c>
      <c r="Z74" s="165">
        <f t="shared" si="12"/>
        <v>0</v>
      </c>
      <c r="AA74" s="171">
        <f t="shared" si="13"/>
        <v>0</v>
      </c>
      <c r="AB74" s="170">
        <f t="shared" si="14"/>
        <v>10.659599999999999</v>
      </c>
      <c r="AC74" s="165">
        <f t="shared" si="15"/>
        <v>115.3404</v>
      </c>
      <c r="AD74" s="171">
        <f t="shared" si="16"/>
        <v>126</v>
      </c>
      <c r="AE74" s="81">
        <f t="shared" si="17"/>
        <v>10.659599999999999</v>
      </c>
      <c r="AF74" s="81">
        <f t="shared" si="18"/>
        <v>115.3404</v>
      </c>
      <c r="AG74" s="81">
        <f t="shared" si="19"/>
        <v>126</v>
      </c>
      <c r="AH74" t="str">
        <f>VLOOKUP(A74,'FERC Description'!$A$4:$C$51,3,FALSE)</f>
        <v>874 Mains and Services Expense</v>
      </c>
    </row>
    <row r="75" spans="1:34" x14ac:dyDescent="0.25">
      <c r="A75" t="s">
        <v>110</v>
      </c>
      <c r="B75" t="s">
        <v>77</v>
      </c>
      <c r="C75" t="s">
        <v>78</v>
      </c>
      <c r="D75" t="s">
        <v>117</v>
      </c>
      <c r="E75" t="s">
        <v>118</v>
      </c>
      <c r="F75" s="94">
        <v>1577.71</v>
      </c>
      <c r="G75" s="94">
        <v>1341.6</v>
      </c>
      <c r="H75" s="94">
        <v>1125.08</v>
      </c>
      <c r="I75" s="94"/>
      <c r="J75" s="94"/>
      <c r="K75" s="94"/>
      <c r="L75" s="94"/>
      <c r="M75" s="94"/>
      <c r="N75" s="94"/>
      <c r="O75" s="94"/>
      <c r="P75" s="94"/>
      <c r="Q75" s="94"/>
      <c r="R75" s="94">
        <f t="shared" ref="R75:R138" si="20">SUM(F75:Q75)</f>
        <v>4044.39</v>
      </c>
      <c r="S75" s="92" t="str">
        <f t="shared" ref="S75:S138" si="21">CONCATENATE(B75,RIGHT(D75,4),A75)</f>
        <v>131001250874</v>
      </c>
      <c r="T75" s="80">
        <f>VLOOKUP(S75,Factors!$F$4:$H$5971,3,FALSE)</f>
        <v>0.1124</v>
      </c>
      <c r="U75" t="str">
        <f>VLOOKUP(S75,Factors!$F$4:$G$5971,2,FALSE)</f>
        <v>3-factor</v>
      </c>
      <c r="V75" s="170">
        <f t="shared" ref="V75:V138" si="22">F75*T75</f>
        <v>177.33460400000001</v>
      </c>
      <c r="W75" s="165">
        <f t="shared" ref="W75:W138" si="23">F75-V75</f>
        <v>1400.3753959999999</v>
      </c>
      <c r="X75" s="171">
        <f t="shared" ref="X75:X138" si="24">V75+W75</f>
        <v>1577.71</v>
      </c>
      <c r="Y75" s="170">
        <f t="shared" ref="Y75:Y138" si="25">G75*T75</f>
        <v>150.79584</v>
      </c>
      <c r="Z75" s="165">
        <f t="shared" ref="Z75:Z138" si="26">G75-Y75</f>
        <v>1190.8041599999999</v>
      </c>
      <c r="AA75" s="171">
        <f t="shared" ref="AA75:AA138" si="27">Y75+Z75</f>
        <v>1341.6</v>
      </c>
      <c r="AB75" s="170">
        <f t="shared" ref="AB75:AB138" si="28">H75*T75</f>
        <v>126.45899199999999</v>
      </c>
      <c r="AC75" s="165">
        <f t="shared" ref="AC75:AC138" si="29">H75-AB75</f>
        <v>998.62100799999996</v>
      </c>
      <c r="AD75" s="171">
        <f t="shared" ref="AD75:AD138" si="30">AB75+AC75</f>
        <v>1125.08</v>
      </c>
      <c r="AE75" s="81">
        <f t="shared" ref="AE75:AE138" si="31">R75*T75</f>
        <v>454.58943599999998</v>
      </c>
      <c r="AF75" s="81">
        <f t="shared" ref="AF75:AF138" si="32">R75-AE75</f>
        <v>3589.8005640000001</v>
      </c>
      <c r="AG75" s="81">
        <f t="shared" ref="AG75:AG138" si="33">AE75+AF75</f>
        <v>4044.3900000000003</v>
      </c>
      <c r="AH75" t="str">
        <f>VLOOKUP(A75,'FERC Description'!$A$4:$C$51,3,FALSE)</f>
        <v>874 Mains and Services Expense</v>
      </c>
    </row>
    <row r="76" spans="1:34" x14ac:dyDescent="0.25">
      <c r="A76" t="s">
        <v>110</v>
      </c>
      <c r="B76" t="s">
        <v>119</v>
      </c>
      <c r="C76" t="s">
        <v>120</v>
      </c>
      <c r="D76" t="s">
        <v>111</v>
      </c>
      <c r="E76" t="s">
        <v>112</v>
      </c>
      <c r="F76" s="94">
        <v>70613.36</v>
      </c>
      <c r="G76" s="94">
        <v>72179.27</v>
      </c>
      <c r="H76" s="94">
        <v>75535.33</v>
      </c>
      <c r="I76" s="94"/>
      <c r="J76" s="94"/>
      <c r="K76" s="94"/>
      <c r="L76" s="94"/>
      <c r="M76" s="94"/>
      <c r="N76" s="94"/>
      <c r="O76" s="94"/>
      <c r="P76" s="94"/>
      <c r="Q76" s="94"/>
      <c r="R76" s="94">
        <f t="shared" si="20"/>
        <v>218327.96000000002</v>
      </c>
      <c r="S76" s="92" t="str">
        <f t="shared" si="21"/>
        <v>135101170874</v>
      </c>
      <c r="T76" s="80">
        <f>VLOOKUP(S76,Factors!$F$4:$H$5971,3,FALSE)</f>
        <v>0.1119</v>
      </c>
      <c r="U76" t="str">
        <f>VLOOKUP(S76,Factors!$F$4:$G$5971,2,FALSE)</f>
        <v>Customers-All</v>
      </c>
      <c r="V76" s="170">
        <f t="shared" si="22"/>
        <v>7901.6349840000003</v>
      </c>
      <c r="W76" s="165">
        <f t="shared" si="23"/>
        <v>62711.725015999997</v>
      </c>
      <c r="X76" s="171">
        <f t="shared" si="24"/>
        <v>70613.36</v>
      </c>
      <c r="Y76" s="170">
        <f t="shared" si="25"/>
        <v>8076.8603130000001</v>
      </c>
      <c r="Z76" s="165">
        <f t="shared" si="26"/>
        <v>64102.409687000007</v>
      </c>
      <c r="AA76" s="171">
        <f t="shared" si="27"/>
        <v>72179.27</v>
      </c>
      <c r="AB76" s="170">
        <f t="shared" si="28"/>
        <v>8452.4034269999993</v>
      </c>
      <c r="AC76" s="165">
        <f t="shared" si="29"/>
        <v>67082.926573000004</v>
      </c>
      <c r="AD76" s="171">
        <f t="shared" si="30"/>
        <v>75535.33</v>
      </c>
      <c r="AE76" s="81">
        <f t="shared" si="31"/>
        <v>24430.898724000002</v>
      </c>
      <c r="AF76" s="81">
        <f t="shared" si="32"/>
        <v>193897.06127600002</v>
      </c>
      <c r="AG76" s="81">
        <f t="shared" si="33"/>
        <v>218327.96000000002</v>
      </c>
      <c r="AH76" t="str">
        <f>VLOOKUP(A76,'FERC Description'!$A$4:$C$51,3,FALSE)</f>
        <v>874 Mains and Services Expense</v>
      </c>
    </row>
    <row r="77" spans="1:34" x14ac:dyDescent="0.25">
      <c r="A77" t="s">
        <v>110</v>
      </c>
      <c r="B77" t="s">
        <v>119</v>
      </c>
      <c r="C77" t="s">
        <v>120</v>
      </c>
      <c r="D77" t="s">
        <v>121</v>
      </c>
      <c r="E77" t="s">
        <v>122</v>
      </c>
      <c r="F77" s="94">
        <v>10610.87</v>
      </c>
      <c r="G77" s="94">
        <v>3993.19</v>
      </c>
      <c r="H77" s="94">
        <v>757.33</v>
      </c>
      <c r="I77" s="94"/>
      <c r="J77" s="94"/>
      <c r="K77" s="94"/>
      <c r="L77" s="94"/>
      <c r="M77" s="94"/>
      <c r="N77" s="94"/>
      <c r="O77" s="94"/>
      <c r="P77" s="94"/>
      <c r="Q77" s="94"/>
      <c r="R77" s="94">
        <f t="shared" si="20"/>
        <v>15361.390000000001</v>
      </c>
      <c r="S77" s="92" t="str">
        <f t="shared" si="21"/>
        <v>135101180874</v>
      </c>
      <c r="T77" s="80">
        <f>VLOOKUP(S77,Factors!$F$4:$H$5971,3,FALSE)</f>
        <v>0.1119</v>
      </c>
      <c r="U77" t="str">
        <f>VLOOKUP(S77,Factors!$F$4:$G$5971,2,FALSE)</f>
        <v>Customers-All</v>
      </c>
      <c r="V77" s="170">
        <f t="shared" si="22"/>
        <v>1187.3563530000001</v>
      </c>
      <c r="W77" s="165">
        <f t="shared" si="23"/>
        <v>9423.5136469999998</v>
      </c>
      <c r="X77" s="171">
        <f t="shared" si="24"/>
        <v>10610.869999999999</v>
      </c>
      <c r="Y77" s="170">
        <f t="shared" si="25"/>
        <v>446.83796100000001</v>
      </c>
      <c r="Z77" s="165">
        <f t="shared" si="26"/>
        <v>3546.3520389999999</v>
      </c>
      <c r="AA77" s="171">
        <f t="shared" si="27"/>
        <v>3993.19</v>
      </c>
      <c r="AB77" s="170">
        <f t="shared" si="28"/>
        <v>84.745227</v>
      </c>
      <c r="AC77" s="165">
        <f t="shared" si="29"/>
        <v>672.58477300000004</v>
      </c>
      <c r="AD77" s="171">
        <f t="shared" si="30"/>
        <v>757.33</v>
      </c>
      <c r="AE77" s="81">
        <f t="shared" si="31"/>
        <v>1718.9395410000002</v>
      </c>
      <c r="AF77" s="81">
        <f t="shared" si="32"/>
        <v>13642.450459000002</v>
      </c>
      <c r="AG77" s="81">
        <f t="shared" si="33"/>
        <v>15361.390000000001</v>
      </c>
      <c r="AH77" t="str">
        <f>VLOOKUP(A77,'FERC Description'!$A$4:$C$51,3,FALSE)</f>
        <v>874 Mains and Services Expense</v>
      </c>
    </row>
    <row r="78" spans="1:34" x14ac:dyDescent="0.25">
      <c r="A78" t="s">
        <v>110</v>
      </c>
      <c r="B78" t="s">
        <v>119</v>
      </c>
      <c r="C78" t="s">
        <v>120</v>
      </c>
      <c r="D78" t="s">
        <v>117</v>
      </c>
      <c r="E78" t="s">
        <v>118</v>
      </c>
      <c r="F78" s="94"/>
      <c r="G78" s="94"/>
      <c r="H78" s="94">
        <v>172.12</v>
      </c>
      <c r="I78" s="94"/>
      <c r="J78" s="94"/>
      <c r="K78" s="94"/>
      <c r="L78" s="94"/>
      <c r="M78" s="94"/>
      <c r="N78" s="94"/>
      <c r="O78" s="94"/>
      <c r="P78" s="94"/>
      <c r="Q78" s="94"/>
      <c r="R78" s="94">
        <f t="shared" si="20"/>
        <v>172.12</v>
      </c>
      <c r="S78" s="92" t="str">
        <f t="shared" si="21"/>
        <v>135101250874</v>
      </c>
      <c r="T78" s="80">
        <f>VLOOKUP(S78,Factors!$F$4:$H$5971,3,FALSE)</f>
        <v>0.1119</v>
      </c>
      <c r="U78" t="str">
        <f>VLOOKUP(S78,Factors!$F$4:$G$5971,2,FALSE)</f>
        <v>Customers-All</v>
      </c>
      <c r="V78" s="170">
        <f t="shared" si="22"/>
        <v>0</v>
      </c>
      <c r="W78" s="165">
        <f t="shared" si="23"/>
        <v>0</v>
      </c>
      <c r="X78" s="171">
        <f t="shared" si="24"/>
        <v>0</v>
      </c>
      <c r="Y78" s="170">
        <f t="shared" si="25"/>
        <v>0</v>
      </c>
      <c r="Z78" s="165">
        <f t="shared" si="26"/>
        <v>0</v>
      </c>
      <c r="AA78" s="171">
        <f t="shared" si="27"/>
        <v>0</v>
      </c>
      <c r="AB78" s="170">
        <f t="shared" si="28"/>
        <v>19.260228000000001</v>
      </c>
      <c r="AC78" s="165">
        <f t="shared" si="29"/>
        <v>152.85977199999999</v>
      </c>
      <c r="AD78" s="171">
        <f t="shared" si="30"/>
        <v>172.12</v>
      </c>
      <c r="AE78" s="81">
        <f t="shared" si="31"/>
        <v>19.260228000000001</v>
      </c>
      <c r="AF78" s="81">
        <f t="shared" si="32"/>
        <v>152.85977199999999</v>
      </c>
      <c r="AG78" s="81">
        <f t="shared" si="33"/>
        <v>172.12</v>
      </c>
      <c r="AH78" t="str">
        <f>VLOOKUP(A78,'FERC Description'!$A$4:$C$51,3,FALSE)</f>
        <v>874 Mains and Services Expense</v>
      </c>
    </row>
    <row r="79" spans="1:34" x14ac:dyDescent="0.25">
      <c r="A79" t="s">
        <v>110</v>
      </c>
      <c r="B79" t="s">
        <v>119</v>
      </c>
      <c r="C79" t="s">
        <v>120</v>
      </c>
      <c r="D79" t="s">
        <v>113</v>
      </c>
      <c r="E79" t="s">
        <v>114</v>
      </c>
      <c r="F79" s="94"/>
      <c r="G79" s="94">
        <v>68.849999999999994</v>
      </c>
      <c r="H79" s="94">
        <v>100.88</v>
      </c>
      <c r="I79" s="94"/>
      <c r="J79" s="94"/>
      <c r="K79" s="94"/>
      <c r="L79" s="94"/>
      <c r="M79" s="94"/>
      <c r="N79" s="94"/>
      <c r="O79" s="94"/>
      <c r="P79" s="94"/>
      <c r="Q79" s="94"/>
      <c r="R79" s="94">
        <f t="shared" si="20"/>
        <v>169.73</v>
      </c>
      <c r="S79" s="92" t="str">
        <f t="shared" si="21"/>
        <v>135101275874</v>
      </c>
      <c r="T79" s="80">
        <f>VLOOKUP(S79,Factors!$F$4:$H$5971,3,FALSE)</f>
        <v>0.1119</v>
      </c>
      <c r="U79" t="str">
        <f>VLOOKUP(S79,Factors!$F$4:$G$5971,2,FALSE)</f>
        <v>Customers-All</v>
      </c>
      <c r="V79" s="170">
        <f t="shared" si="22"/>
        <v>0</v>
      </c>
      <c r="W79" s="165">
        <f t="shared" si="23"/>
        <v>0</v>
      </c>
      <c r="X79" s="171">
        <f t="shared" si="24"/>
        <v>0</v>
      </c>
      <c r="Y79" s="170">
        <f t="shared" si="25"/>
        <v>7.7043149999999994</v>
      </c>
      <c r="Z79" s="165">
        <f t="shared" si="26"/>
        <v>61.145684999999993</v>
      </c>
      <c r="AA79" s="171">
        <f t="shared" si="27"/>
        <v>68.849999999999994</v>
      </c>
      <c r="AB79" s="170">
        <f t="shared" si="28"/>
        <v>11.288471999999999</v>
      </c>
      <c r="AC79" s="165">
        <f t="shared" si="29"/>
        <v>89.591527999999997</v>
      </c>
      <c r="AD79" s="171">
        <f t="shared" si="30"/>
        <v>100.88</v>
      </c>
      <c r="AE79" s="81">
        <f t="shared" si="31"/>
        <v>18.992787</v>
      </c>
      <c r="AF79" s="81">
        <f t="shared" si="32"/>
        <v>150.737213</v>
      </c>
      <c r="AG79" s="81">
        <f t="shared" si="33"/>
        <v>169.73</v>
      </c>
      <c r="AH79" t="str">
        <f>VLOOKUP(A79,'FERC Description'!$A$4:$C$51,3,FALSE)</f>
        <v>874 Mains and Services Expense</v>
      </c>
    </row>
    <row r="80" spans="1:34" x14ac:dyDescent="0.25">
      <c r="A80" t="s">
        <v>110</v>
      </c>
      <c r="B80" t="s">
        <v>119</v>
      </c>
      <c r="C80" t="s">
        <v>120</v>
      </c>
      <c r="D80" t="s">
        <v>123</v>
      </c>
      <c r="E80" t="s">
        <v>124</v>
      </c>
      <c r="F80" s="94">
        <v>5096.6400000000003</v>
      </c>
      <c r="G80" s="94">
        <v>-16.309999999999999</v>
      </c>
      <c r="H80" s="94">
        <v>894.06</v>
      </c>
      <c r="I80" s="94"/>
      <c r="J80" s="94"/>
      <c r="K80" s="94"/>
      <c r="L80" s="94"/>
      <c r="M80" s="94"/>
      <c r="N80" s="94"/>
      <c r="O80" s="94"/>
      <c r="P80" s="94"/>
      <c r="Q80" s="94"/>
      <c r="R80" s="94">
        <f t="shared" si="20"/>
        <v>5974.3899999999994</v>
      </c>
      <c r="S80" s="92" t="str">
        <f t="shared" si="21"/>
        <v>135102090874</v>
      </c>
      <c r="T80" s="80">
        <f>VLOOKUP(S80,Factors!$F$4:$H$5971,3,FALSE)</f>
        <v>0.1119</v>
      </c>
      <c r="U80" t="str">
        <f>VLOOKUP(S80,Factors!$F$4:$G$5971,2,FALSE)</f>
        <v>Customers-All</v>
      </c>
      <c r="V80" s="170">
        <f t="shared" si="22"/>
        <v>570.31401600000004</v>
      </c>
      <c r="W80" s="165">
        <f t="shared" si="23"/>
        <v>4526.3259840000001</v>
      </c>
      <c r="X80" s="171">
        <f t="shared" si="24"/>
        <v>5096.6400000000003</v>
      </c>
      <c r="Y80" s="170">
        <f t="shared" si="25"/>
        <v>-1.8250889999999997</v>
      </c>
      <c r="Z80" s="165">
        <f t="shared" si="26"/>
        <v>-14.484910999999999</v>
      </c>
      <c r="AA80" s="171">
        <f t="shared" si="27"/>
        <v>-16.309999999999999</v>
      </c>
      <c r="AB80" s="170">
        <f t="shared" si="28"/>
        <v>100.04531399999999</v>
      </c>
      <c r="AC80" s="165">
        <f t="shared" si="29"/>
        <v>794.01468599999998</v>
      </c>
      <c r="AD80" s="171">
        <f t="shared" si="30"/>
        <v>894.06</v>
      </c>
      <c r="AE80" s="81">
        <f t="shared" si="31"/>
        <v>668.53424099999995</v>
      </c>
      <c r="AF80" s="81">
        <f t="shared" si="32"/>
        <v>5305.8557589999991</v>
      </c>
      <c r="AG80" s="81">
        <f t="shared" si="33"/>
        <v>5974.3899999999994</v>
      </c>
      <c r="AH80" t="str">
        <f>VLOOKUP(A80,'FERC Description'!$A$4:$C$51,3,FALSE)</f>
        <v>874 Mains and Services Expense</v>
      </c>
    </row>
    <row r="81" spans="1:34" x14ac:dyDescent="0.25">
      <c r="A81" t="s">
        <v>110</v>
      </c>
      <c r="B81" t="s">
        <v>82</v>
      </c>
      <c r="C81" t="s">
        <v>83</v>
      </c>
      <c r="D81" t="s">
        <v>121</v>
      </c>
      <c r="E81" t="s">
        <v>122</v>
      </c>
      <c r="F81" s="94"/>
      <c r="G81" s="94"/>
      <c r="H81" s="94">
        <v>386.87</v>
      </c>
      <c r="I81" s="94"/>
      <c r="J81" s="94"/>
      <c r="K81" s="94"/>
      <c r="L81" s="94"/>
      <c r="M81" s="94"/>
      <c r="N81" s="94"/>
      <c r="O81" s="94"/>
      <c r="P81" s="94"/>
      <c r="Q81" s="94"/>
      <c r="R81" s="94">
        <f t="shared" si="20"/>
        <v>386.87</v>
      </c>
      <c r="S81" s="92" t="str">
        <f t="shared" si="21"/>
        <v>141001180874</v>
      </c>
      <c r="T81" s="80">
        <f>VLOOKUP(S81,Factors!$F$4:$H$5971,3,FALSE)</f>
        <v>1.17E-2</v>
      </c>
      <c r="U81" t="str">
        <f>VLOOKUP(S81,Factors!$F$4:$G$5971,2,FALSE)</f>
        <v>Transmission</v>
      </c>
      <c r="V81" s="170">
        <f t="shared" si="22"/>
        <v>0</v>
      </c>
      <c r="W81" s="165">
        <f t="shared" si="23"/>
        <v>0</v>
      </c>
      <c r="X81" s="171">
        <f t="shared" si="24"/>
        <v>0</v>
      </c>
      <c r="Y81" s="170">
        <f t="shared" si="25"/>
        <v>0</v>
      </c>
      <c r="Z81" s="165">
        <f t="shared" si="26"/>
        <v>0</v>
      </c>
      <c r="AA81" s="171">
        <f t="shared" si="27"/>
        <v>0</v>
      </c>
      <c r="AB81" s="170">
        <f t="shared" si="28"/>
        <v>4.5263790000000004</v>
      </c>
      <c r="AC81" s="165">
        <f t="shared" si="29"/>
        <v>382.34362099999998</v>
      </c>
      <c r="AD81" s="171">
        <f t="shared" si="30"/>
        <v>386.87</v>
      </c>
      <c r="AE81" s="81">
        <f t="shared" si="31"/>
        <v>4.5263790000000004</v>
      </c>
      <c r="AF81" s="81">
        <f t="shared" si="32"/>
        <v>382.34362099999998</v>
      </c>
      <c r="AG81" s="81">
        <f t="shared" si="33"/>
        <v>386.87</v>
      </c>
      <c r="AH81" t="str">
        <f>VLOOKUP(A81,'FERC Description'!$A$4:$C$51,3,FALSE)</f>
        <v>874 Mains and Services Expense</v>
      </c>
    </row>
    <row r="82" spans="1:34" x14ac:dyDescent="0.25">
      <c r="A82" t="s">
        <v>110</v>
      </c>
      <c r="B82" t="s">
        <v>82</v>
      </c>
      <c r="C82" t="s">
        <v>83</v>
      </c>
      <c r="D82" t="s">
        <v>117</v>
      </c>
      <c r="E82" t="s">
        <v>118</v>
      </c>
      <c r="F82" s="94"/>
      <c r="G82" s="94">
        <v>117.07</v>
      </c>
      <c r="H82" s="94">
        <v>190.94</v>
      </c>
      <c r="I82" s="94"/>
      <c r="J82" s="94"/>
      <c r="K82" s="94"/>
      <c r="L82" s="94"/>
      <c r="M82" s="94"/>
      <c r="N82" s="94"/>
      <c r="O82" s="94"/>
      <c r="P82" s="94"/>
      <c r="Q82" s="94"/>
      <c r="R82" s="94">
        <f t="shared" si="20"/>
        <v>308.01</v>
      </c>
      <c r="S82" s="92" t="str">
        <f t="shared" si="21"/>
        <v>141001250874</v>
      </c>
      <c r="T82" s="80">
        <f>VLOOKUP(S82,Factors!$F$4:$H$5971,3,FALSE)</f>
        <v>1.17E-2</v>
      </c>
      <c r="U82" t="str">
        <f>VLOOKUP(S82,Factors!$F$4:$G$5971,2,FALSE)</f>
        <v>Transmission</v>
      </c>
      <c r="V82" s="170">
        <f t="shared" si="22"/>
        <v>0</v>
      </c>
      <c r="W82" s="165">
        <f t="shared" si="23"/>
        <v>0</v>
      </c>
      <c r="X82" s="171">
        <f t="shared" si="24"/>
        <v>0</v>
      </c>
      <c r="Y82" s="170">
        <f t="shared" si="25"/>
        <v>1.3697189999999999</v>
      </c>
      <c r="Z82" s="165">
        <f t="shared" si="26"/>
        <v>115.70028099999999</v>
      </c>
      <c r="AA82" s="171">
        <f t="shared" si="27"/>
        <v>117.07</v>
      </c>
      <c r="AB82" s="170">
        <f t="shared" si="28"/>
        <v>2.2339980000000002</v>
      </c>
      <c r="AC82" s="165">
        <f t="shared" si="29"/>
        <v>188.70600199999998</v>
      </c>
      <c r="AD82" s="171">
        <f t="shared" si="30"/>
        <v>190.94</v>
      </c>
      <c r="AE82" s="81">
        <f t="shared" si="31"/>
        <v>3.6037170000000001</v>
      </c>
      <c r="AF82" s="81">
        <f t="shared" si="32"/>
        <v>304.40628299999997</v>
      </c>
      <c r="AG82" s="81">
        <f t="shared" si="33"/>
        <v>308.01</v>
      </c>
      <c r="AH82" t="str">
        <f>VLOOKUP(A82,'FERC Description'!$A$4:$C$51,3,FALSE)</f>
        <v>874 Mains and Services Expense</v>
      </c>
    </row>
    <row r="83" spans="1:34" x14ac:dyDescent="0.25">
      <c r="A83" t="s">
        <v>110</v>
      </c>
      <c r="B83" t="s">
        <v>82</v>
      </c>
      <c r="C83" t="s">
        <v>83</v>
      </c>
      <c r="D83" t="s">
        <v>115</v>
      </c>
      <c r="E83" t="s">
        <v>116</v>
      </c>
      <c r="F83" s="94">
        <v>36158.92</v>
      </c>
      <c r="G83" s="94">
        <v>28086.720000000001</v>
      </c>
      <c r="H83" s="94">
        <v>27409.06</v>
      </c>
      <c r="I83" s="94"/>
      <c r="J83" s="94"/>
      <c r="K83" s="94"/>
      <c r="L83" s="94"/>
      <c r="M83" s="94"/>
      <c r="N83" s="94"/>
      <c r="O83" s="94"/>
      <c r="P83" s="94"/>
      <c r="Q83" s="94"/>
      <c r="R83" s="94">
        <f t="shared" si="20"/>
        <v>91654.7</v>
      </c>
      <c r="S83" s="92" t="str">
        <f t="shared" si="21"/>
        <v>141001280874</v>
      </c>
      <c r="T83" s="80">
        <f>VLOOKUP(S83,Factors!$F$4:$H$5971,3,FALSE)</f>
        <v>1.17E-2</v>
      </c>
      <c r="U83" t="str">
        <f>VLOOKUP(S83,Factors!$F$4:$G$5971,2,FALSE)</f>
        <v>Transmission</v>
      </c>
      <c r="V83" s="170">
        <f t="shared" si="22"/>
        <v>423.05936400000002</v>
      </c>
      <c r="W83" s="165">
        <f t="shared" si="23"/>
        <v>35735.860635999998</v>
      </c>
      <c r="X83" s="171">
        <f t="shared" si="24"/>
        <v>36158.92</v>
      </c>
      <c r="Y83" s="170">
        <f t="shared" si="25"/>
        <v>328.61462400000005</v>
      </c>
      <c r="Z83" s="165">
        <f t="shared" si="26"/>
        <v>27758.105376</v>
      </c>
      <c r="AA83" s="171">
        <f t="shared" si="27"/>
        <v>28086.720000000001</v>
      </c>
      <c r="AB83" s="170">
        <f t="shared" si="28"/>
        <v>320.68600200000003</v>
      </c>
      <c r="AC83" s="165">
        <f t="shared" si="29"/>
        <v>27088.373998000003</v>
      </c>
      <c r="AD83" s="171">
        <f t="shared" si="30"/>
        <v>27409.06</v>
      </c>
      <c r="AE83" s="81">
        <f t="shared" si="31"/>
        <v>1072.3599899999999</v>
      </c>
      <c r="AF83" s="81">
        <f t="shared" si="32"/>
        <v>90582.34001</v>
      </c>
      <c r="AG83" s="81">
        <f t="shared" si="33"/>
        <v>91654.7</v>
      </c>
      <c r="AH83" t="str">
        <f>VLOOKUP(A83,'FERC Description'!$A$4:$C$51,3,FALSE)</f>
        <v>874 Mains and Services Expense</v>
      </c>
    </row>
    <row r="84" spans="1:34" x14ac:dyDescent="0.25">
      <c r="A84" t="s">
        <v>110</v>
      </c>
      <c r="B84" t="s">
        <v>82</v>
      </c>
      <c r="C84" t="s">
        <v>83</v>
      </c>
      <c r="D84" t="s">
        <v>125</v>
      </c>
      <c r="E84" t="s">
        <v>126</v>
      </c>
      <c r="F84" s="94"/>
      <c r="G84" s="94"/>
      <c r="H84" s="94">
        <v>2342.5</v>
      </c>
      <c r="I84" s="94"/>
      <c r="J84" s="94"/>
      <c r="K84" s="94"/>
      <c r="L84" s="94"/>
      <c r="M84" s="94"/>
      <c r="N84" s="94"/>
      <c r="O84" s="94"/>
      <c r="P84" s="94"/>
      <c r="Q84" s="94"/>
      <c r="R84" s="94">
        <f t="shared" si="20"/>
        <v>2342.5</v>
      </c>
      <c r="S84" s="92" t="str">
        <f t="shared" si="21"/>
        <v>141001695874</v>
      </c>
      <c r="T84" s="80">
        <f>VLOOKUP(S84,Factors!$F$4:$H$5971,3,FALSE)</f>
        <v>1.17E-2</v>
      </c>
      <c r="U84" t="str">
        <f>VLOOKUP(S84,Factors!$F$4:$G$5971,2,FALSE)</f>
        <v>Transmission</v>
      </c>
      <c r="V84" s="170">
        <f t="shared" si="22"/>
        <v>0</v>
      </c>
      <c r="W84" s="165">
        <f t="shared" si="23"/>
        <v>0</v>
      </c>
      <c r="X84" s="171">
        <f t="shared" si="24"/>
        <v>0</v>
      </c>
      <c r="Y84" s="170">
        <f t="shared" si="25"/>
        <v>0</v>
      </c>
      <c r="Z84" s="165">
        <f t="shared" si="26"/>
        <v>0</v>
      </c>
      <c r="AA84" s="171">
        <f t="shared" si="27"/>
        <v>0</v>
      </c>
      <c r="AB84" s="170">
        <f t="shared" si="28"/>
        <v>27.407250000000001</v>
      </c>
      <c r="AC84" s="165">
        <f t="shared" si="29"/>
        <v>2315.0927499999998</v>
      </c>
      <c r="AD84" s="171">
        <f t="shared" si="30"/>
        <v>2342.5</v>
      </c>
      <c r="AE84" s="81">
        <f t="shared" si="31"/>
        <v>27.407250000000001</v>
      </c>
      <c r="AF84" s="81">
        <f t="shared" si="32"/>
        <v>2315.0927499999998</v>
      </c>
      <c r="AG84" s="81">
        <f t="shared" si="33"/>
        <v>2342.5</v>
      </c>
      <c r="AH84" t="str">
        <f>VLOOKUP(A84,'FERC Description'!$A$4:$C$51,3,FALSE)</f>
        <v>874 Mains and Services Expense</v>
      </c>
    </row>
    <row r="85" spans="1:34" x14ac:dyDescent="0.25">
      <c r="A85" t="s">
        <v>110</v>
      </c>
      <c r="B85" t="s">
        <v>82</v>
      </c>
      <c r="C85" t="s">
        <v>83</v>
      </c>
      <c r="D85" t="s">
        <v>123</v>
      </c>
      <c r="E85" t="s">
        <v>124</v>
      </c>
      <c r="F85" s="94">
        <v>3589.07</v>
      </c>
      <c r="G85" s="94">
        <v>-5826.49</v>
      </c>
      <c r="H85" s="94">
        <v>14229.42</v>
      </c>
      <c r="I85" s="94"/>
      <c r="J85" s="94"/>
      <c r="K85" s="94"/>
      <c r="L85" s="94"/>
      <c r="M85" s="94"/>
      <c r="N85" s="94"/>
      <c r="O85" s="94"/>
      <c r="P85" s="94"/>
      <c r="Q85" s="94"/>
      <c r="R85" s="94">
        <f t="shared" si="20"/>
        <v>11992</v>
      </c>
      <c r="S85" s="92" t="str">
        <f t="shared" si="21"/>
        <v>141002090874</v>
      </c>
      <c r="T85" s="80">
        <f>VLOOKUP(S85,Factors!$F$4:$H$5971,3,FALSE)</f>
        <v>1.17E-2</v>
      </c>
      <c r="U85" t="str">
        <f>VLOOKUP(S85,Factors!$F$4:$G$5971,2,FALSE)</f>
        <v>Transmission</v>
      </c>
      <c r="V85" s="170">
        <f t="shared" si="22"/>
        <v>41.992119000000002</v>
      </c>
      <c r="W85" s="165">
        <f t="shared" si="23"/>
        <v>3547.0778810000002</v>
      </c>
      <c r="X85" s="171">
        <f t="shared" si="24"/>
        <v>3589.07</v>
      </c>
      <c r="Y85" s="170">
        <f t="shared" si="25"/>
        <v>-68.169933</v>
      </c>
      <c r="Z85" s="165">
        <f t="shared" si="26"/>
        <v>-5758.3200669999997</v>
      </c>
      <c r="AA85" s="171">
        <f t="shared" si="27"/>
        <v>-5826.49</v>
      </c>
      <c r="AB85" s="170">
        <f t="shared" si="28"/>
        <v>166.48421400000001</v>
      </c>
      <c r="AC85" s="165">
        <f t="shared" si="29"/>
        <v>14062.935786</v>
      </c>
      <c r="AD85" s="171">
        <f t="shared" si="30"/>
        <v>14229.42</v>
      </c>
      <c r="AE85" s="81">
        <f t="shared" si="31"/>
        <v>140.3064</v>
      </c>
      <c r="AF85" s="81">
        <f t="shared" si="32"/>
        <v>11851.693600000001</v>
      </c>
      <c r="AG85" s="81">
        <f t="shared" si="33"/>
        <v>11992</v>
      </c>
      <c r="AH85" t="str">
        <f>VLOOKUP(A85,'FERC Description'!$A$4:$C$51,3,FALSE)</f>
        <v>874 Mains and Services Expense</v>
      </c>
    </row>
    <row r="86" spans="1:34" x14ac:dyDescent="0.25">
      <c r="A86" t="s">
        <v>110</v>
      </c>
      <c r="B86" t="s">
        <v>127</v>
      </c>
      <c r="C86" t="s">
        <v>128</v>
      </c>
      <c r="D86" t="s">
        <v>111</v>
      </c>
      <c r="E86" t="s">
        <v>112</v>
      </c>
      <c r="F86" s="94">
        <v>2656.4</v>
      </c>
      <c r="G86" s="94">
        <v>3175.14</v>
      </c>
      <c r="H86" s="94">
        <v>2305.8000000000002</v>
      </c>
      <c r="I86" s="94"/>
      <c r="J86" s="94"/>
      <c r="K86" s="94"/>
      <c r="L86" s="94"/>
      <c r="M86" s="94"/>
      <c r="N86" s="94"/>
      <c r="O86" s="94"/>
      <c r="P86" s="94"/>
      <c r="Q86" s="94"/>
      <c r="R86" s="94">
        <f t="shared" si="20"/>
        <v>8137.34</v>
      </c>
      <c r="S86" s="92" t="str">
        <f t="shared" si="21"/>
        <v>141091170874</v>
      </c>
      <c r="T86" s="80">
        <f>VLOOKUP(S86,Factors!$F$4:$H$5971,3,FALSE)</f>
        <v>1</v>
      </c>
      <c r="U86" t="str">
        <f>VLOOKUP(S86,Factors!$F$4:$G$5971,2,FALSE)</f>
        <v>Direct-WA</v>
      </c>
      <c r="V86" s="170">
        <f t="shared" si="22"/>
        <v>2656.4</v>
      </c>
      <c r="W86" s="165">
        <f t="shared" si="23"/>
        <v>0</v>
      </c>
      <c r="X86" s="171">
        <f t="shared" si="24"/>
        <v>2656.4</v>
      </c>
      <c r="Y86" s="170">
        <f t="shared" si="25"/>
        <v>3175.14</v>
      </c>
      <c r="Z86" s="165">
        <f t="shared" si="26"/>
        <v>0</v>
      </c>
      <c r="AA86" s="171">
        <f t="shared" si="27"/>
        <v>3175.14</v>
      </c>
      <c r="AB86" s="170">
        <f t="shared" si="28"/>
        <v>2305.8000000000002</v>
      </c>
      <c r="AC86" s="165">
        <f t="shared" si="29"/>
        <v>0</v>
      </c>
      <c r="AD86" s="171">
        <f t="shared" si="30"/>
        <v>2305.8000000000002</v>
      </c>
      <c r="AE86" s="81">
        <f t="shared" si="31"/>
        <v>8137.34</v>
      </c>
      <c r="AF86" s="81">
        <f t="shared" si="32"/>
        <v>0</v>
      </c>
      <c r="AG86" s="81">
        <f t="shared" si="33"/>
        <v>8137.34</v>
      </c>
      <c r="AH86" t="str">
        <f>VLOOKUP(A86,'FERC Description'!$A$4:$C$51,3,FALSE)</f>
        <v>874 Mains and Services Expense</v>
      </c>
    </row>
    <row r="87" spans="1:34" x14ac:dyDescent="0.25">
      <c r="A87" t="s">
        <v>110</v>
      </c>
      <c r="B87" t="s">
        <v>127</v>
      </c>
      <c r="C87" t="s">
        <v>128</v>
      </c>
      <c r="D87" t="s">
        <v>121</v>
      </c>
      <c r="E87" t="s">
        <v>122</v>
      </c>
      <c r="F87" s="94">
        <v>7974.31</v>
      </c>
      <c r="G87" s="94">
        <v>8467.68</v>
      </c>
      <c r="H87" s="94">
        <v>10309.75</v>
      </c>
      <c r="I87" s="94"/>
      <c r="J87" s="94"/>
      <c r="K87" s="94"/>
      <c r="L87" s="94"/>
      <c r="M87" s="94"/>
      <c r="N87" s="94"/>
      <c r="O87" s="94"/>
      <c r="P87" s="94"/>
      <c r="Q87" s="94"/>
      <c r="R87" s="94">
        <f t="shared" si="20"/>
        <v>26751.74</v>
      </c>
      <c r="S87" s="92" t="str">
        <f t="shared" si="21"/>
        <v>141091180874</v>
      </c>
      <c r="T87" s="80">
        <f>VLOOKUP(S87,Factors!$F$4:$H$5971,3,FALSE)</f>
        <v>1</v>
      </c>
      <c r="U87" t="str">
        <f>VLOOKUP(S87,Factors!$F$4:$G$5971,2,FALSE)</f>
        <v>Direct-WA</v>
      </c>
      <c r="V87" s="170">
        <f t="shared" si="22"/>
        <v>7974.31</v>
      </c>
      <c r="W87" s="165">
        <f t="shared" si="23"/>
        <v>0</v>
      </c>
      <c r="X87" s="171">
        <f t="shared" si="24"/>
        <v>7974.31</v>
      </c>
      <c r="Y87" s="170">
        <f t="shared" si="25"/>
        <v>8467.68</v>
      </c>
      <c r="Z87" s="165">
        <f t="shared" si="26"/>
        <v>0</v>
      </c>
      <c r="AA87" s="171">
        <f t="shared" si="27"/>
        <v>8467.68</v>
      </c>
      <c r="AB87" s="170">
        <f t="shared" si="28"/>
        <v>10309.75</v>
      </c>
      <c r="AC87" s="165">
        <f t="shared" si="29"/>
        <v>0</v>
      </c>
      <c r="AD87" s="171">
        <f t="shared" si="30"/>
        <v>10309.75</v>
      </c>
      <c r="AE87" s="81">
        <f t="shared" si="31"/>
        <v>26751.74</v>
      </c>
      <c r="AF87" s="81">
        <f t="shared" si="32"/>
        <v>0</v>
      </c>
      <c r="AG87" s="81">
        <f t="shared" si="33"/>
        <v>26751.74</v>
      </c>
      <c r="AH87" t="str">
        <f>VLOOKUP(A87,'FERC Description'!$A$4:$C$51,3,FALSE)</f>
        <v>874 Mains and Services Expense</v>
      </c>
    </row>
    <row r="88" spans="1:34" x14ac:dyDescent="0.25">
      <c r="A88" t="s">
        <v>110</v>
      </c>
      <c r="B88" t="s">
        <v>127</v>
      </c>
      <c r="C88" t="s">
        <v>128</v>
      </c>
      <c r="D88" t="s">
        <v>129</v>
      </c>
      <c r="E88" t="s">
        <v>130</v>
      </c>
      <c r="F88" s="94">
        <v>6902.87</v>
      </c>
      <c r="G88" s="94">
        <v>3063.57</v>
      </c>
      <c r="H88" s="94">
        <v>4184.66</v>
      </c>
      <c r="I88" s="94"/>
      <c r="J88" s="94"/>
      <c r="K88" s="94"/>
      <c r="L88" s="94"/>
      <c r="M88" s="94"/>
      <c r="N88" s="94"/>
      <c r="O88" s="94"/>
      <c r="P88" s="94"/>
      <c r="Q88" s="94"/>
      <c r="R88" s="94">
        <f t="shared" si="20"/>
        <v>14151.1</v>
      </c>
      <c r="S88" s="92" t="str">
        <f t="shared" si="21"/>
        <v>141091187874</v>
      </c>
      <c r="T88" s="80">
        <f>VLOOKUP(S88,Factors!$F$4:$H$5971,3,FALSE)</f>
        <v>1</v>
      </c>
      <c r="U88" t="str">
        <f>VLOOKUP(S88,Factors!$F$4:$G$5971,2,FALSE)</f>
        <v>direct-wa</v>
      </c>
      <c r="V88" s="170">
        <f t="shared" si="22"/>
        <v>6902.87</v>
      </c>
      <c r="W88" s="165">
        <f t="shared" si="23"/>
        <v>0</v>
      </c>
      <c r="X88" s="171">
        <f t="shared" si="24"/>
        <v>6902.87</v>
      </c>
      <c r="Y88" s="170">
        <f t="shared" si="25"/>
        <v>3063.57</v>
      </c>
      <c r="Z88" s="165">
        <f t="shared" si="26"/>
        <v>0</v>
      </c>
      <c r="AA88" s="171">
        <f t="shared" si="27"/>
        <v>3063.57</v>
      </c>
      <c r="AB88" s="170">
        <f t="shared" si="28"/>
        <v>4184.66</v>
      </c>
      <c r="AC88" s="165">
        <f t="shared" si="29"/>
        <v>0</v>
      </c>
      <c r="AD88" s="171">
        <f t="shared" si="30"/>
        <v>4184.66</v>
      </c>
      <c r="AE88" s="81">
        <f t="shared" si="31"/>
        <v>14151.1</v>
      </c>
      <c r="AF88" s="81">
        <f t="shared" si="32"/>
        <v>0</v>
      </c>
      <c r="AG88" s="81">
        <f t="shared" si="33"/>
        <v>14151.1</v>
      </c>
      <c r="AH88" t="str">
        <f>VLOOKUP(A88,'FERC Description'!$A$4:$C$51,3,FALSE)</f>
        <v>874 Mains and Services Expense</v>
      </c>
    </row>
    <row r="89" spans="1:34" x14ac:dyDescent="0.25">
      <c r="A89" t="s">
        <v>110</v>
      </c>
      <c r="B89" t="s">
        <v>127</v>
      </c>
      <c r="C89" t="s">
        <v>128</v>
      </c>
      <c r="D89" t="s">
        <v>117</v>
      </c>
      <c r="E89" t="s">
        <v>118</v>
      </c>
      <c r="F89" s="94"/>
      <c r="G89" s="94"/>
      <c r="H89" s="94">
        <v>309.19</v>
      </c>
      <c r="I89" s="94"/>
      <c r="J89" s="94"/>
      <c r="K89" s="94"/>
      <c r="L89" s="94"/>
      <c r="M89" s="94"/>
      <c r="N89" s="94"/>
      <c r="O89" s="94"/>
      <c r="P89" s="94"/>
      <c r="Q89" s="94"/>
      <c r="R89" s="94">
        <f t="shared" si="20"/>
        <v>309.19</v>
      </c>
      <c r="S89" s="92" t="str">
        <f t="shared" si="21"/>
        <v>141091250874</v>
      </c>
      <c r="T89" s="80">
        <f>VLOOKUP(S89,Factors!$F$4:$H$5971,3,FALSE)</f>
        <v>1</v>
      </c>
      <c r="U89" t="str">
        <f>VLOOKUP(S89,Factors!$F$4:$G$5971,2,FALSE)</f>
        <v>Direct-WA</v>
      </c>
      <c r="V89" s="170">
        <f t="shared" si="22"/>
        <v>0</v>
      </c>
      <c r="W89" s="165">
        <f t="shared" si="23"/>
        <v>0</v>
      </c>
      <c r="X89" s="171">
        <f t="shared" si="24"/>
        <v>0</v>
      </c>
      <c r="Y89" s="170">
        <f t="shared" si="25"/>
        <v>0</v>
      </c>
      <c r="Z89" s="165">
        <f t="shared" si="26"/>
        <v>0</v>
      </c>
      <c r="AA89" s="171">
        <f t="shared" si="27"/>
        <v>0</v>
      </c>
      <c r="AB89" s="170">
        <f t="shared" si="28"/>
        <v>309.19</v>
      </c>
      <c r="AC89" s="165">
        <f t="shared" si="29"/>
        <v>0</v>
      </c>
      <c r="AD89" s="171">
        <f t="shared" si="30"/>
        <v>309.19</v>
      </c>
      <c r="AE89" s="81">
        <f t="shared" si="31"/>
        <v>309.19</v>
      </c>
      <c r="AF89" s="81">
        <f t="shared" si="32"/>
        <v>0</v>
      </c>
      <c r="AG89" s="81">
        <f t="shared" si="33"/>
        <v>309.19</v>
      </c>
      <c r="AH89" t="str">
        <f>VLOOKUP(A89,'FERC Description'!$A$4:$C$51,3,FALSE)</f>
        <v>874 Mains and Services Expense</v>
      </c>
    </row>
    <row r="90" spans="1:34" x14ac:dyDescent="0.25">
      <c r="A90" t="s">
        <v>110</v>
      </c>
      <c r="B90" t="s">
        <v>127</v>
      </c>
      <c r="C90" t="s">
        <v>128</v>
      </c>
      <c r="D90" t="s">
        <v>113</v>
      </c>
      <c r="E90" t="s">
        <v>114</v>
      </c>
      <c r="F90" s="94">
        <v>4018.48</v>
      </c>
      <c r="G90" s="94">
        <v>3204.85</v>
      </c>
      <c r="H90" s="94">
        <v>3746.98</v>
      </c>
      <c r="I90" s="94"/>
      <c r="J90" s="94"/>
      <c r="K90" s="94"/>
      <c r="L90" s="94"/>
      <c r="M90" s="94"/>
      <c r="N90" s="94"/>
      <c r="O90" s="94"/>
      <c r="P90" s="94"/>
      <c r="Q90" s="94"/>
      <c r="R90" s="94">
        <f t="shared" si="20"/>
        <v>10970.31</v>
      </c>
      <c r="S90" s="92" t="str">
        <f t="shared" si="21"/>
        <v>141091275874</v>
      </c>
      <c r="T90" s="80">
        <f>VLOOKUP(S90,Factors!$F$4:$H$5971,3,FALSE)</f>
        <v>1</v>
      </c>
      <c r="U90" t="str">
        <f>VLOOKUP(S90,Factors!$F$4:$G$5971,2,FALSE)</f>
        <v>Direct-WA</v>
      </c>
      <c r="V90" s="170">
        <f t="shared" si="22"/>
        <v>4018.48</v>
      </c>
      <c r="W90" s="165">
        <f t="shared" si="23"/>
        <v>0</v>
      </c>
      <c r="X90" s="171">
        <f t="shared" si="24"/>
        <v>4018.48</v>
      </c>
      <c r="Y90" s="170">
        <f t="shared" si="25"/>
        <v>3204.85</v>
      </c>
      <c r="Z90" s="165">
        <f t="shared" si="26"/>
        <v>0</v>
      </c>
      <c r="AA90" s="171">
        <f t="shared" si="27"/>
        <v>3204.85</v>
      </c>
      <c r="AB90" s="170">
        <f t="shared" si="28"/>
        <v>3746.98</v>
      </c>
      <c r="AC90" s="165">
        <f t="shared" si="29"/>
        <v>0</v>
      </c>
      <c r="AD90" s="171">
        <f t="shared" si="30"/>
        <v>3746.98</v>
      </c>
      <c r="AE90" s="81">
        <f t="shared" si="31"/>
        <v>10970.31</v>
      </c>
      <c r="AF90" s="81">
        <f t="shared" si="32"/>
        <v>0</v>
      </c>
      <c r="AG90" s="81">
        <f t="shared" si="33"/>
        <v>10970.31</v>
      </c>
      <c r="AH90" t="str">
        <f>VLOOKUP(A90,'FERC Description'!$A$4:$C$51,3,FALSE)</f>
        <v>874 Mains and Services Expense</v>
      </c>
    </row>
    <row r="91" spans="1:34" x14ac:dyDescent="0.25">
      <c r="A91" t="s">
        <v>110</v>
      </c>
      <c r="B91" t="s">
        <v>127</v>
      </c>
      <c r="C91" t="s">
        <v>128</v>
      </c>
      <c r="D91" t="s">
        <v>125</v>
      </c>
      <c r="E91" t="s">
        <v>126</v>
      </c>
      <c r="F91" s="94">
        <v>852.65</v>
      </c>
      <c r="G91" s="94">
        <v>15095.29</v>
      </c>
      <c r="H91" s="94">
        <v>20079.18</v>
      </c>
      <c r="I91" s="94"/>
      <c r="J91" s="94"/>
      <c r="K91" s="94"/>
      <c r="L91" s="94"/>
      <c r="M91" s="94"/>
      <c r="N91" s="94"/>
      <c r="O91" s="94"/>
      <c r="P91" s="94"/>
      <c r="Q91" s="94"/>
      <c r="R91" s="94">
        <f t="shared" si="20"/>
        <v>36027.120000000003</v>
      </c>
      <c r="S91" s="92" t="str">
        <f t="shared" si="21"/>
        <v>141091695874</v>
      </c>
      <c r="T91" s="80">
        <f>VLOOKUP(S91,Factors!$F$4:$H$5971,3,FALSE)</f>
        <v>1</v>
      </c>
      <c r="U91" t="str">
        <f>VLOOKUP(S91,Factors!$F$4:$G$5971,2,FALSE)</f>
        <v>Direct-WA</v>
      </c>
      <c r="V91" s="170">
        <f t="shared" si="22"/>
        <v>852.65</v>
      </c>
      <c r="W91" s="165">
        <f t="shared" si="23"/>
        <v>0</v>
      </c>
      <c r="X91" s="171">
        <f t="shared" si="24"/>
        <v>852.65</v>
      </c>
      <c r="Y91" s="170">
        <f t="shared" si="25"/>
        <v>15095.29</v>
      </c>
      <c r="Z91" s="165">
        <f t="shared" si="26"/>
        <v>0</v>
      </c>
      <c r="AA91" s="171">
        <f t="shared" si="27"/>
        <v>15095.29</v>
      </c>
      <c r="AB91" s="170">
        <f t="shared" si="28"/>
        <v>20079.18</v>
      </c>
      <c r="AC91" s="165">
        <f t="shared" si="29"/>
        <v>0</v>
      </c>
      <c r="AD91" s="171">
        <f t="shared" si="30"/>
        <v>20079.18</v>
      </c>
      <c r="AE91" s="81">
        <f t="shared" si="31"/>
        <v>36027.120000000003</v>
      </c>
      <c r="AF91" s="81">
        <f t="shared" si="32"/>
        <v>0</v>
      </c>
      <c r="AG91" s="81">
        <f t="shared" si="33"/>
        <v>36027.120000000003</v>
      </c>
      <c r="AH91" t="str">
        <f>VLOOKUP(A91,'FERC Description'!$A$4:$C$51,3,FALSE)</f>
        <v>874 Mains and Services Expense</v>
      </c>
    </row>
    <row r="92" spans="1:34" x14ac:dyDescent="0.25">
      <c r="A92" t="s">
        <v>110</v>
      </c>
      <c r="B92" t="s">
        <v>127</v>
      </c>
      <c r="C92" t="s">
        <v>128</v>
      </c>
      <c r="D92" t="s">
        <v>123</v>
      </c>
      <c r="E92" t="s">
        <v>124</v>
      </c>
      <c r="F92" s="94">
        <v>13817.7</v>
      </c>
      <c r="G92" s="94">
        <v>4080.01</v>
      </c>
      <c r="H92" s="94">
        <v>14922.49</v>
      </c>
      <c r="I92" s="94"/>
      <c r="J92" s="94"/>
      <c r="K92" s="94"/>
      <c r="L92" s="94"/>
      <c r="M92" s="94"/>
      <c r="N92" s="94"/>
      <c r="O92" s="94"/>
      <c r="P92" s="94"/>
      <c r="Q92" s="94"/>
      <c r="R92" s="94">
        <f t="shared" si="20"/>
        <v>32820.199999999997</v>
      </c>
      <c r="S92" s="92" t="str">
        <f t="shared" si="21"/>
        <v>141092090874</v>
      </c>
      <c r="T92" s="80">
        <f>VLOOKUP(S92,Factors!$F$4:$H$5971,3,FALSE)</f>
        <v>1</v>
      </c>
      <c r="U92" t="str">
        <f>VLOOKUP(S92,Factors!$F$4:$G$5971,2,FALSE)</f>
        <v>direct-wa</v>
      </c>
      <c r="V92" s="170">
        <f t="shared" si="22"/>
        <v>13817.7</v>
      </c>
      <c r="W92" s="165">
        <f t="shared" si="23"/>
        <v>0</v>
      </c>
      <c r="X92" s="171">
        <f t="shared" si="24"/>
        <v>13817.7</v>
      </c>
      <c r="Y92" s="170">
        <f t="shared" si="25"/>
        <v>4080.01</v>
      </c>
      <c r="Z92" s="165">
        <f t="shared" si="26"/>
        <v>0</v>
      </c>
      <c r="AA92" s="171">
        <f t="shared" si="27"/>
        <v>4080.01</v>
      </c>
      <c r="AB92" s="170">
        <f t="shared" si="28"/>
        <v>14922.49</v>
      </c>
      <c r="AC92" s="165">
        <f t="shared" si="29"/>
        <v>0</v>
      </c>
      <c r="AD92" s="171">
        <f t="shared" si="30"/>
        <v>14922.49</v>
      </c>
      <c r="AE92" s="81">
        <f t="shared" si="31"/>
        <v>32820.199999999997</v>
      </c>
      <c r="AF92" s="81">
        <f t="shared" si="32"/>
        <v>0</v>
      </c>
      <c r="AG92" s="81">
        <f t="shared" si="33"/>
        <v>32820.199999999997</v>
      </c>
      <c r="AH92" t="str">
        <f>VLOOKUP(A92,'FERC Description'!$A$4:$C$51,3,FALSE)</f>
        <v>874 Mains and Services Expense</v>
      </c>
    </row>
    <row r="93" spans="1:34" x14ac:dyDescent="0.25">
      <c r="A93" t="s">
        <v>110</v>
      </c>
      <c r="B93" t="s">
        <v>43</v>
      </c>
      <c r="C93" t="s">
        <v>44</v>
      </c>
      <c r="D93" t="s">
        <v>131</v>
      </c>
      <c r="E93" t="s">
        <v>122</v>
      </c>
      <c r="F93" s="94">
        <v>403.16</v>
      </c>
      <c r="G93" s="94">
        <v>1598.77</v>
      </c>
      <c r="H93" s="94">
        <v>33159.15</v>
      </c>
      <c r="I93" s="94"/>
      <c r="J93" s="94"/>
      <c r="K93" s="94"/>
      <c r="L93" s="94"/>
      <c r="M93" s="94"/>
      <c r="N93" s="94"/>
      <c r="O93" s="94"/>
      <c r="P93" s="94"/>
      <c r="Q93" s="94"/>
      <c r="R93" s="94">
        <f t="shared" si="20"/>
        <v>35161.08</v>
      </c>
      <c r="S93" s="92" t="str">
        <f t="shared" si="21"/>
        <v>151001175874</v>
      </c>
      <c r="T93" s="80">
        <f>VLOOKUP(S93,Factors!$F$4:$H$5971,3,FALSE)</f>
        <v>0</v>
      </c>
      <c r="U93" t="str">
        <f>VLOOKUP(S93,Factors!$F$4:$G$5971,2,FALSE)</f>
        <v>Direct-OR</v>
      </c>
      <c r="V93" s="170">
        <f t="shared" si="22"/>
        <v>0</v>
      </c>
      <c r="W93" s="165">
        <f t="shared" si="23"/>
        <v>403.16</v>
      </c>
      <c r="X93" s="171">
        <f t="shared" si="24"/>
        <v>403.16</v>
      </c>
      <c r="Y93" s="170">
        <f t="shared" si="25"/>
        <v>0</v>
      </c>
      <c r="Z93" s="165">
        <f t="shared" si="26"/>
        <v>1598.77</v>
      </c>
      <c r="AA93" s="171">
        <f t="shared" si="27"/>
        <v>1598.77</v>
      </c>
      <c r="AB93" s="170">
        <f t="shared" si="28"/>
        <v>0</v>
      </c>
      <c r="AC93" s="165">
        <f t="shared" si="29"/>
        <v>33159.15</v>
      </c>
      <c r="AD93" s="171">
        <f t="shared" si="30"/>
        <v>33159.15</v>
      </c>
      <c r="AE93" s="81">
        <f t="shared" si="31"/>
        <v>0</v>
      </c>
      <c r="AF93" s="81">
        <f t="shared" si="32"/>
        <v>35161.08</v>
      </c>
      <c r="AG93" s="81">
        <f t="shared" si="33"/>
        <v>35161.08</v>
      </c>
      <c r="AH93" t="str">
        <f>VLOOKUP(A93,'FERC Description'!$A$4:$C$51,3,FALSE)</f>
        <v>874 Mains and Services Expense</v>
      </c>
    </row>
    <row r="94" spans="1:34" x14ac:dyDescent="0.25">
      <c r="A94" t="s">
        <v>110</v>
      </c>
      <c r="B94" t="s">
        <v>43</v>
      </c>
      <c r="C94" t="s">
        <v>44</v>
      </c>
      <c r="D94" t="s">
        <v>121</v>
      </c>
      <c r="E94" t="s">
        <v>122</v>
      </c>
      <c r="F94" s="94">
        <v>101.79</v>
      </c>
      <c r="G94" s="94">
        <v>955.1</v>
      </c>
      <c r="H94" s="94">
        <v>205.45</v>
      </c>
      <c r="I94" s="94"/>
      <c r="J94" s="94"/>
      <c r="K94" s="94"/>
      <c r="L94" s="94"/>
      <c r="M94" s="94"/>
      <c r="N94" s="94"/>
      <c r="O94" s="94"/>
      <c r="P94" s="94"/>
      <c r="Q94" s="94"/>
      <c r="R94" s="94">
        <f t="shared" si="20"/>
        <v>1262.3400000000001</v>
      </c>
      <c r="S94" s="92" t="str">
        <f t="shared" si="21"/>
        <v>151001180874</v>
      </c>
      <c r="T94" s="80">
        <f>VLOOKUP(S94,Factors!$F$4:$H$5971,3,FALSE)</f>
        <v>0</v>
      </c>
      <c r="U94" t="str">
        <f>VLOOKUP(S94,Factors!$F$4:$G$5971,2,FALSE)</f>
        <v>Direct-OR</v>
      </c>
      <c r="V94" s="170">
        <f t="shared" si="22"/>
        <v>0</v>
      </c>
      <c r="W94" s="165">
        <f t="shared" si="23"/>
        <v>101.79</v>
      </c>
      <c r="X94" s="171">
        <f t="shared" si="24"/>
        <v>101.79</v>
      </c>
      <c r="Y94" s="170">
        <f t="shared" si="25"/>
        <v>0</v>
      </c>
      <c r="Z94" s="165">
        <f t="shared" si="26"/>
        <v>955.1</v>
      </c>
      <c r="AA94" s="171">
        <f t="shared" si="27"/>
        <v>955.1</v>
      </c>
      <c r="AB94" s="170">
        <f t="shared" si="28"/>
        <v>0</v>
      </c>
      <c r="AC94" s="165">
        <f t="shared" si="29"/>
        <v>205.45</v>
      </c>
      <c r="AD94" s="171">
        <f t="shared" si="30"/>
        <v>205.45</v>
      </c>
      <c r="AE94" s="81">
        <f t="shared" si="31"/>
        <v>0</v>
      </c>
      <c r="AF94" s="81">
        <f t="shared" si="32"/>
        <v>1262.3400000000001</v>
      </c>
      <c r="AG94" s="81">
        <f t="shared" si="33"/>
        <v>1262.3400000000001</v>
      </c>
      <c r="AH94" t="str">
        <f>VLOOKUP(A94,'FERC Description'!$A$4:$C$51,3,FALSE)</f>
        <v>874 Mains and Services Expense</v>
      </c>
    </row>
    <row r="95" spans="1:34" x14ac:dyDescent="0.25">
      <c r="A95" t="s">
        <v>110</v>
      </c>
      <c r="B95" t="s">
        <v>43</v>
      </c>
      <c r="C95" t="s">
        <v>44</v>
      </c>
      <c r="D95" t="s">
        <v>129</v>
      </c>
      <c r="E95" t="s">
        <v>130</v>
      </c>
      <c r="F95" s="94">
        <v>91.22</v>
      </c>
      <c r="G95" s="94">
        <v>145.96</v>
      </c>
      <c r="H95" s="94">
        <v>72.98</v>
      </c>
      <c r="I95" s="94"/>
      <c r="J95" s="94"/>
      <c r="K95" s="94"/>
      <c r="L95" s="94"/>
      <c r="M95" s="94"/>
      <c r="N95" s="94"/>
      <c r="O95" s="94"/>
      <c r="P95" s="94"/>
      <c r="Q95" s="94"/>
      <c r="R95" s="94">
        <f t="shared" si="20"/>
        <v>310.16000000000003</v>
      </c>
      <c r="S95" s="92" t="str">
        <f t="shared" si="21"/>
        <v>151001187874</v>
      </c>
      <c r="T95" s="80">
        <f>VLOOKUP(S95,Factors!$F$4:$H$5971,3,FALSE)</f>
        <v>0</v>
      </c>
      <c r="U95" t="str">
        <f>VLOOKUP(S95,Factors!$F$4:$G$5971,2,FALSE)</f>
        <v>Direct-OR</v>
      </c>
      <c r="V95" s="170">
        <f t="shared" si="22"/>
        <v>0</v>
      </c>
      <c r="W95" s="165">
        <f t="shared" si="23"/>
        <v>91.22</v>
      </c>
      <c r="X95" s="171">
        <f t="shared" si="24"/>
        <v>91.22</v>
      </c>
      <c r="Y95" s="170">
        <f t="shared" si="25"/>
        <v>0</v>
      </c>
      <c r="Z95" s="165">
        <f t="shared" si="26"/>
        <v>145.96</v>
      </c>
      <c r="AA95" s="171">
        <f t="shared" si="27"/>
        <v>145.96</v>
      </c>
      <c r="AB95" s="170">
        <f t="shared" si="28"/>
        <v>0</v>
      </c>
      <c r="AC95" s="165">
        <f t="shared" si="29"/>
        <v>72.98</v>
      </c>
      <c r="AD95" s="171">
        <f t="shared" si="30"/>
        <v>72.98</v>
      </c>
      <c r="AE95" s="81">
        <f t="shared" si="31"/>
        <v>0</v>
      </c>
      <c r="AF95" s="81">
        <f t="shared" si="32"/>
        <v>310.16000000000003</v>
      </c>
      <c r="AG95" s="81">
        <f t="shared" si="33"/>
        <v>310.16000000000003</v>
      </c>
      <c r="AH95" t="str">
        <f>VLOOKUP(A95,'FERC Description'!$A$4:$C$51,3,FALSE)</f>
        <v>874 Mains and Services Expense</v>
      </c>
    </row>
    <row r="96" spans="1:34" x14ac:dyDescent="0.25">
      <c r="A96" t="s">
        <v>110</v>
      </c>
      <c r="B96" t="s">
        <v>43</v>
      </c>
      <c r="C96" t="s">
        <v>44</v>
      </c>
      <c r="D96" t="s">
        <v>117</v>
      </c>
      <c r="E96" t="s">
        <v>118</v>
      </c>
      <c r="F96" s="94"/>
      <c r="G96" s="94"/>
      <c r="H96" s="94">
        <v>9.68</v>
      </c>
      <c r="I96" s="94"/>
      <c r="J96" s="94"/>
      <c r="K96" s="94"/>
      <c r="L96" s="94"/>
      <c r="M96" s="94"/>
      <c r="N96" s="94"/>
      <c r="O96" s="94"/>
      <c r="P96" s="94"/>
      <c r="Q96" s="94"/>
      <c r="R96" s="94">
        <f t="shared" si="20"/>
        <v>9.68</v>
      </c>
      <c r="S96" s="92" t="str">
        <f t="shared" si="21"/>
        <v>151001250874</v>
      </c>
      <c r="T96" s="80">
        <f>VLOOKUP(S96,Factors!$F$4:$H$5971,3,FALSE)</f>
        <v>0</v>
      </c>
      <c r="U96" t="str">
        <f>VLOOKUP(S96,Factors!$F$4:$G$5971,2,FALSE)</f>
        <v>Direct-OR</v>
      </c>
      <c r="V96" s="170">
        <f t="shared" si="22"/>
        <v>0</v>
      </c>
      <c r="W96" s="165">
        <f t="shared" si="23"/>
        <v>0</v>
      </c>
      <c r="X96" s="171">
        <f t="shared" si="24"/>
        <v>0</v>
      </c>
      <c r="Y96" s="170">
        <f t="shared" si="25"/>
        <v>0</v>
      </c>
      <c r="Z96" s="165">
        <f t="shared" si="26"/>
        <v>0</v>
      </c>
      <c r="AA96" s="171">
        <f t="shared" si="27"/>
        <v>0</v>
      </c>
      <c r="AB96" s="170">
        <f t="shared" si="28"/>
        <v>0</v>
      </c>
      <c r="AC96" s="165">
        <f t="shared" si="29"/>
        <v>9.68</v>
      </c>
      <c r="AD96" s="171">
        <f t="shared" si="30"/>
        <v>9.68</v>
      </c>
      <c r="AE96" s="81">
        <f t="shared" si="31"/>
        <v>0</v>
      </c>
      <c r="AF96" s="81">
        <f t="shared" si="32"/>
        <v>9.68</v>
      </c>
      <c r="AG96" s="81">
        <f t="shared" si="33"/>
        <v>9.68</v>
      </c>
      <c r="AH96" t="str">
        <f>VLOOKUP(A96,'FERC Description'!$A$4:$C$51,3,FALSE)</f>
        <v>874 Mains and Services Expense</v>
      </c>
    </row>
    <row r="97" spans="1:34" x14ac:dyDescent="0.25">
      <c r="A97" t="s">
        <v>110</v>
      </c>
      <c r="B97" t="s">
        <v>43</v>
      </c>
      <c r="C97" t="s">
        <v>44</v>
      </c>
      <c r="D97" t="s">
        <v>113</v>
      </c>
      <c r="E97" t="s">
        <v>114</v>
      </c>
      <c r="F97" s="94"/>
      <c r="G97" s="94">
        <v>223.68</v>
      </c>
      <c r="H97" s="94">
        <v>1728.22</v>
      </c>
      <c r="I97" s="94"/>
      <c r="J97" s="94"/>
      <c r="K97" s="94"/>
      <c r="L97" s="94"/>
      <c r="M97" s="94"/>
      <c r="N97" s="94"/>
      <c r="O97" s="94"/>
      <c r="P97" s="94"/>
      <c r="Q97" s="94"/>
      <c r="R97" s="94">
        <f t="shared" si="20"/>
        <v>1951.9</v>
      </c>
      <c r="S97" s="92" t="str">
        <f t="shared" si="21"/>
        <v>151001275874</v>
      </c>
      <c r="T97" s="80">
        <f>VLOOKUP(S97,Factors!$F$4:$H$5971,3,FALSE)</f>
        <v>0</v>
      </c>
      <c r="U97" t="str">
        <f>VLOOKUP(S97,Factors!$F$4:$G$5971,2,FALSE)</f>
        <v>Direct-OR</v>
      </c>
      <c r="V97" s="170">
        <f t="shared" si="22"/>
        <v>0</v>
      </c>
      <c r="W97" s="165">
        <f t="shared" si="23"/>
        <v>0</v>
      </c>
      <c r="X97" s="171">
        <f t="shared" si="24"/>
        <v>0</v>
      </c>
      <c r="Y97" s="170">
        <f t="shared" si="25"/>
        <v>0</v>
      </c>
      <c r="Z97" s="165">
        <f t="shared" si="26"/>
        <v>223.68</v>
      </c>
      <c r="AA97" s="171">
        <f t="shared" si="27"/>
        <v>223.68</v>
      </c>
      <c r="AB97" s="170">
        <f t="shared" si="28"/>
        <v>0</v>
      </c>
      <c r="AC97" s="165">
        <f t="shared" si="29"/>
        <v>1728.22</v>
      </c>
      <c r="AD97" s="171">
        <f t="shared" si="30"/>
        <v>1728.22</v>
      </c>
      <c r="AE97" s="81">
        <f t="shared" si="31"/>
        <v>0</v>
      </c>
      <c r="AF97" s="81">
        <f t="shared" si="32"/>
        <v>1951.9</v>
      </c>
      <c r="AG97" s="81">
        <f t="shared" si="33"/>
        <v>1951.9</v>
      </c>
      <c r="AH97" t="str">
        <f>VLOOKUP(A97,'FERC Description'!$A$4:$C$51,3,FALSE)</f>
        <v>874 Mains and Services Expense</v>
      </c>
    </row>
    <row r="98" spans="1:34" x14ac:dyDescent="0.25">
      <c r="A98" t="s">
        <v>110</v>
      </c>
      <c r="B98" t="s">
        <v>43</v>
      </c>
      <c r="C98" t="s">
        <v>44</v>
      </c>
      <c r="D98" t="s">
        <v>125</v>
      </c>
      <c r="E98" t="s">
        <v>126</v>
      </c>
      <c r="F98" s="94"/>
      <c r="G98" s="94">
        <v>282.05</v>
      </c>
      <c r="H98" s="94">
        <v>77.53</v>
      </c>
      <c r="I98" s="94"/>
      <c r="J98" s="94"/>
      <c r="K98" s="94"/>
      <c r="L98" s="94"/>
      <c r="M98" s="94"/>
      <c r="N98" s="94"/>
      <c r="O98" s="94"/>
      <c r="P98" s="94"/>
      <c r="Q98" s="94"/>
      <c r="R98" s="94">
        <f t="shared" si="20"/>
        <v>359.58000000000004</v>
      </c>
      <c r="S98" s="92" t="str">
        <f t="shared" si="21"/>
        <v>151001695874</v>
      </c>
      <c r="T98" s="80">
        <f>VLOOKUP(S98,Factors!$F$4:$H$5971,3,FALSE)</f>
        <v>0</v>
      </c>
      <c r="U98" t="str">
        <f>VLOOKUP(S98,Factors!$F$4:$G$5971,2,FALSE)</f>
        <v>Direct-OR</v>
      </c>
      <c r="V98" s="170">
        <f t="shared" si="22"/>
        <v>0</v>
      </c>
      <c r="W98" s="165">
        <f t="shared" si="23"/>
        <v>0</v>
      </c>
      <c r="X98" s="171">
        <f t="shared" si="24"/>
        <v>0</v>
      </c>
      <c r="Y98" s="170">
        <f t="shared" si="25"/>
        <v>0</v>
      </c>
      <c r="Z98" s="165">
        <f t="shared" si="26"/>
        <v>282.05</v>
      </c>
      <c r="AA98" s="171">
        <f t="shared" si="27"/>
        <v>282.05</v>
      </c>
      <c r="AB98" s="170">
        <f t="shared" si="28"/>
        <v>0</v>
      </c>
      <c r="AC98" s="165">
        <f t="shared" si="29"/>
        <v>77.53</v>
      </c>
      <c r="AD98" s="171">
        <f t="shared" si="30"/>
        <v>77.53</v>
      </c>
      <c r="AE98" s="81">
        <f t="shared" si="31"/>
        <v>0</v>
      </c>
      <c r="AF98" s="81">
        <f t="shared" si="32"/>
        <v>359.58000000000004</v>
      </c>
      <c r="AG98" s="81">
        <f t="shared" si="33"/>
        <v>359.58000000000004</v>
      </c>
      <c r="AH98" t="str">
        <f>VLOOKUP(A98,'FERC Description'!$A$4:$C$51,3,FALSE)</f>
        <v>874 Mains and Services Expense</v>
      </c>
    </row>
    <row r="99" spans="1:34" x14ac:dyDescent="0.25">
      <c r="A99" t="s">
        <v>110</v>
      </c>
      <c r="B99" t="s">
        <v>43</v>
      </c>
      <c r="C99" t="s">
        <v>44</v>
      </c>
      <c r="D99" t="s">
        <v>123</v>
      </c>
      <c r="E99" t="s">
        <v>124</v>
      </c>
      <c r="F99" s="94">
        <v>91.17</v>
      </c>
      <c r="G99" s="94">
        <v>-1113.58</v>
      </c>
      <c r="H99" s="94">
        <v>23894.38</v>
      </c>
      <c r="I99" s="94"/>
      <c r="J99" s="94"/>
      <c r="K99" s="94"/>
      <c r="L99" s="94"/>
      <c r="M99" s="94"/>
      <c r="N99" s="94"/>
      <c r="O99" s="94"/>
      <c r="P99" s="94"/>
      <c r="Q99" s="94"/>
      <c r="R99" s="94">
        <f t="shared" si="20"/>
        <v>22871.97</v>
      </c>
      <c r="S99" s="92" t="str">
        <f t="shared" si="21"/>
        <v>151002090874</v>
      </c>
      <c r="T99" s="80">
        <f>VLOOKUP(S99,Factors!$F$4:$H$5971,3,FALSE)</f>
        <v>0</v>
      </c>
      <c r="U99" t="str">
        <f>VLOOKUP(S99,Factors!$F$4:$G$5971,2,FALSE)</f>
        <v>Direct-OR</v>
      </c>
      <c r="V99" s="170">
        <f t="shared" si="22"/>
        <v>0</v>
      </c>
      <c r="W99" s="165">
        <f t="shared" si="23"/>
        <v>91.17</v>
      </c>
      <c r="X99" s="171">
        <f t="shared" si="24"/>
        <v>91.17</v>
      </c>
      <c r="Y99" s="170">
        <f t="shared" si="25"/>
        <v>0</v>
      </c>
      <c r="Z99" s="165">
        <f t="shared" si="26"/>
        <v>-1113.58</v>
      </c>
      <c r="AA99" s="171">
        <f t="shared" si="27"/>
        <v>-1113.58</v>
      </c>
      <c r="AB99" s="170">
        <f t="shared" si="28"/>
        <v>0</v>
      </c>
      <c r="AC99" s="165">
        <f t="shared" si="29"/>
        <v>23894.38</v>
      </c>
      <c r="AD99" s="171">
        <f t="shared" si="30"/>
        <v>23894.38</v>
      </c>
      <c r="AE99" s="81">
        <f t="shared" si="31"/>
        <v>0</v>
      </c>
      <c r="AF99" s="81">
        <f t="shared" si="32"/>
        <v>22871.97</v>
      </c>
      <c r="AG99" s="81">
        <f t="shared" si="33"/>
        <v>22871.97</v>
      </c>
      <c r="AH99" t="str">
        <f>VLOOKUP(A99,'FERC Description'!$A$4:$C$51,3,FALSE)</f>
        <v>874 Mains and Services Expense</v>
      </c>
    </row>
    <row r="100" spans="1:34" x14ac:dyDescent="0.25">
      <c r="A100" t="s">
        <v>110</v>
      </c>
      <c r="B100" t="s">
        <v>96</v>
      </c>
      <c r="C100" t="s">
        <v>97</v>
      </c>
      <c r="D100" t="s">
        <v>111</v>
      </c>
      <c r="E100" t="s">
        <v>112</v>
      </c>
      <c r="F100" s="94">
        <v>23724.02</v>
      </c>
      <c r="G100" s="94">
        <v>26639.25</v>
      </c>
      <c r="H100" s="94">
        <v>25745.5</v>
      </c>
      <c r="I100" s="94"/>
      <c r="J100" s="94"/>
      <c r="K100" s="94"/>
      <c r="L100" s="94"/>
      <c r="M100" s="94"/>
      <c r="N100" s="94"/>
      <c r="O100" s="94"/>
      <c r="P100" s="94"/>
      <c r="Q100" s="94"/>
      <c r="R100" s="94">
        <f t="shared" si="20"/>
        <v>76108.77</v>
      </c>
      <c r="S100" s="92" t="str">
        <f t="shared" si="21"/>
        <v>155061170874</v>
      </c>
      <c r="T100" s="80">
        <f>VLOOKUP(S100,Factors!$F$4:$H$5971,3,FALSE)</f>
        <v>0</v>
      </c>
      <c r="U100" t="str">
        <f>VLOOKUP(S100,Factors!$F$4:$G$5971,2,FALSE)</f>
        <v>Direct-OR</v>
      </c>
      <c r="V100" s="170">
        <f t="shared" si="22"/>
        <v>0</v>
      </c>
      <c r="W100" s="165">
        <f t="shared" si="23"/>
        <v>23724.02</v>
      </c>
      <c r="X100" s="171">
        <f t="shared" si="24"/>
        <v>23724.02</v>
      </c>
      <c r="Y100" s="170">
        <f t="shared" si="25"/>
        <v>0</v>
      </c>
      <c r="Z100" s="165">
        <f t="shared" si="26"/>
        <v>26639.25</v>
      </c>
      <c r="AA100" s="171">
        <f t="shared" si="27"/>
        <v>26639.25</v>
      </c>
      <c r="AB100" s="170">
        <f t="shared" si="28"/>
        <v>0</v>
      </c>
      <c r="AC100" s="165">
        <f t="shared" si="29"/>
        <v>25745.5</v>
      </c>
      <c r="AD100" s="171">
        <f t="shared" si="30"/>
        <v>25745.5</v>
      </c>
      <c r="AE100" s="81">
        <f t="shared" si="31"/>
        <v>0</v>
      </c>
      <c r="AF100" s="81">
        <f t="shared" si="32"/>
        <v>76108.77</v>
      </c>
      <c r="AG100" s="81">
        <f t="shared" si="33"/>
        <v>76108.77</v>
      </c>
      <c r="AH100" t="str">
        <f>VLOOKUP(A100,'FERC Description'!$A$4:$C$51,3,FALSE)</f>
        <v>874 Mains and Services Expense</v>
      </c>
    </row>
    <row r="101" spans="1:34" x14ac:dyDescent="0.25">
      <c r="A101" t="s">
        <v>110</v>
      </c>
      <c r="B101" t="s">
        <v>96</v>
      </c>
      <c r="C101" t="s">
        <v>97</v>
      </c>
      <c r="D101" t="s">
        <v>131</v>
      </c>
      <c r="E101" t="s">
        <v>122</v>
      </c>
      <c r="F101" s="94"/>
      <c r="G101" s="94">
        <v>4332.9399999999996</v>
      </c>
      <c r="H101" s="94">
        <v>616.15</v>
      </c>
      <c r="I101" s="94"/>
      <c r="J101" s="94"/>
      <c r="K101" s="94"/>
      <c r="L101" s="94"/>
      <c r="M101" s="94"/>
      <c r="N101" s="94"/>
      <c r="O101" s="94"/>
      <c r="P101" s="94"/>
      <c r="Q101" s="94"/>
      <c r="R101" s="94">
        <f t="shared" si="20"/>
        <v>4949.0899999999992</v>
      </c>
      <c r="S101" s="92" t="str">
        <f t="shared" si="21"/>
        <v>155061175874</v>
      </c>
      <c r="T101" s="80">
        <f>VLOOKUP(S101,Factors!$F$4:$H$5971,3,FALSE)</f>
        <v>0</v>
      </c>
      <c r="U101" t="str">
        <f>VLOOKUP(S101,Factors!$F$4:$G$5971,2,FALSE)</f>
        <v>Direct-OR</v>
      </c>
      <c r="V101" s="170">
        <f t="shared" si="22"/>
        <v>0</v>
      </c>
      <c r="W101" s="165">
        <f t="shared" si="23"/>
        <v>0</v>
      </c>
      <c r="X101" s="171">
        <f t="shared" si="24"/>
        <v>0</v>
      </c>
      <c r="Y101" s="170">
        <f t="shared" si="25"/>
        <v>0</v>
      </c>
      <c r="Z101" s="165">
        <f t="shared" si="26"/>
        <v>4332.9399999999996</v>
      </c>
      <c r="AA101" s="171">
        <f t="shared" si="27"/>
        <v>4332.9399999999996</v>
      </c>
      <c r="AB101" s="170">
        <f t="shared" si="28"/>
        <v>0</v>
      </c>
      <c r="AC101" s="165">
        <f t="shared" si="29"/>
        <v>616.15</v>
      </c>
      <c r="AD101" s="171">
        <f t="shared" si="30"/>
        <v>616.15</v>
      </c>
      <c r="AE101" s="81">
        <f t="shared" si="31"/>
        <v>0</v>
      </c>
      <c r="AF101" s="81">
        <f t="shared" si="32"/>
        <v>4949.0899999999992</v>
      </c>
      <c r="AG101" s="81">
        <f t="shared" si="33"/>
        <v>4949.0899999999992</v>
      </c>
      <c r="AH101" t="str">
        <f>VLOOKUP(A101,'FERC Description'!$A$4:$C$51,3,FALSE)</f>
        <v>874 Mains and Services Expense</v>
      </c>
    </row>
    <row r="102" spans="1:34" x14ac:dyDescent="0.25">
      <c r="A102" t="s">
        <v>110</v>
      </c>
      <c r="B102" t="s">
        <v>96</v>
      </c>
      <c r="C102" t="s">
        <v>97</v>
      </c>
      <c r="D102" t="s">
        <v>121</v>
      </c>
      <c r="E102" t="s">
        <v>122</v>
      </c>
      <c r="F102" s="94">
        <v>76479.45</v>
      </c>
      <c r="G102" s="94">
        <v>47425.75</v>
      </c>
      <c r="H102" s="94">
        <v>58944.99</v>
      </c>
      <c r="I102" s="94"/>
      <c r="J102" s="94"/>
      <c r="K102" s="94"/>
      <c r="L102" s="94"/>
      <c r="M102" s="94"/>
      <c r="N102" s="94"/>
      <c r="O102" s="94"/>
      <c r="P102" s="94"/>
      <c r="Q102" s="94"/>
      <c r="R102" s="94">
        <f t="shared" si="20"/>
        <v>182850.19</v>
      </c>
      <c r="S102" s="92" t="str">
        <f t="shared" si="21"/>
        <v>155061180874</v>
      </c>
      <c r="T102" s="80">
        <f>VLOOKUP(S102,Factors!$F$4:$H$5971,3,FALSE)</f>
        <v>0</v>
      </c>
      <c r="U102" t="str">
        <f>VLOOKUP(S102,Factors!$F$4:$G$5971,2,FALSE)</f>
        <v>Direct-OR</v>
      </c>
      <c r="V102" s="170">
        <f t="shared" si="22"/>
        <v>0</v>
      </c>
      <c r="W102" s="165">
        <f t="shared" si="23"/>
        <v>76479.45</v>
      </c>
      <c r="X102" s="171">
        <f t="shared" si="24"/>
        <v>76479.45</v>
      </c>
      <c r="Y102" s="170">
        <f t="shared" si="25"/>
        <v>0</v>
      </c>
      <c r="Z102" s="165">
        <f t="shared" si="26"/>
        <v>47425.75</v>
      </c>
      <c r="AA102" s="171">
        <f t="shared" si="27"/>
        <v>47425.75</v>
      </c>
      <c r="AB102" s="170">
        <f t="shared" si="28"/>
        <v>0</v>
      </c>
      <c r="AC102" s="165">
        <f t="shared" si="29"/>
        <v>58944.99</v>
      </c>
      <c r="AD102" s="171">
        <f t="shared" si="30"/>
        <v>58944.99</v>
      </c>
      <c r="AE102" s="81">
        <f t="shared" si="31"/>
        <v>0</v>
      </c>
      <c r="AF102" s="81">
        <f t="shared" si="32"/>
        <v>182850.19</v>
      </c>
      <c r="AG102" s="81">
        <f t="shared" si="33"/>
        <v>182850.19</v>
      </c>
      <c r="AH102" t="str">
        <f>VLOOKUP(A102,'FERC Description'!$A$4:$C$51,3,FALSE)</f>
        <v>874 Mains and Services Expense</v>
      </c>
    </row>
    <row r="103" spans="1:34" x14ac:dyDescent="0.25">
      <c r="A103" t="s">
        <v>110</v>
      </c>
      <c r="B103" t="s">
        <v>96</v>
      </c>
      <c r="C103" t="s">
        <v>97</v>
      </c>
      <c r="D103" t="s">
        <v>129</v>
      </c>
      <c r="E103" t="s">
        <v>130</v>
      </c>
      <c r="F103" s="94">
        <v>6933.11</v>
      </c>
      <c r="G103" s="94">
        <v>8794.26</v>
      </c>
      <c r="H103" s="94">
        <v>12609.4</v>
      </c>
      <c r="I103" s="94"/>
      <c r="J103" s="94"/>
      <c r="K103" s="94"/>
      <c r="L103" s="94"/>
      <c r="M103" s="94"/>
      <c r="N103" s="94"/>
      <c r="O103" s="94"/>
      <c r="P103" s="94"/>
      <c r="Q103" s="94"/>
      <c r="R103" s="94">
        <f t="shared" si="20"/>
        <v>28336.769999999997</v>
      </c>
      <c r="S103" s="92" t="str">
        <f t="shared" si="21"/>
        <v>155061187874</v>
      </c>
      <c r="T103" s="80">
        <f>VLOOKUP(S103,Factors!$F$4:$H$5971,3,FALSE)</f>
        <v>0</v>
      </c>
      <c r="U103" t="str">
        <f>VLOOKUP(S103,Factors!$F$4:$G$5971,2,FALSE)</f>
        <v>Direct-OR</v>
      </c>
      <c r="V103" s="170">
        <f t="shared" si="22"/>
        <v>0</v>
      </c>
      <c r="W103" s="165">
        <f t="shared" si="23"/>
        <v>6933.11</v>
      </c>
      <c r="X103" s="171">
        <f t="shared" si="24"/>
        <v>6933.11</v>
      </c>
      <c r="Y103" s="170">
        <f t="shared" si="25"/>
        <v>0</v>
      </c>
      <c r="Z103" s="165">
        <f t="shared" si="26"/>
        <v>8794.26</v>
      </c>
      <c r="AA103" s="171">
        <f t="shared" si="27"/>
        <v>8794.26</v>
      </c>
      <c r="AB103" s="170">
        <f t="shared" si="28"/>
        <v>0</v>
      </c>
      <c r="AC103" s="165">
        <f t="shared" si="29"/>
        <v>12609.4</v>
      </c>
      <c r="AD103" s="171">
        <f t="shared" si="30"/>
        <v>12609.4</v>
      </c>
      <c r="AE103" s="81">
        <f t="shared" si="31"/>
        <v>0</v>
      </c>
      <c r="AF103" s="81">
        <f t="shared" si="32"/>
        <v>28336.769999999997</v>
      </c>
      <c r="AG103" s="81">
        <f t="shared" si="33"/>
        <v>28336.769999999997</v>
      </c>
      <c r="AH103" t="str">
        <f>VLOOKUP(A103,'FERC Description'!$A$4:$C$51,3,FALSE)</f>
        <v>874 Mains and Services Expense</v>
      </c>
    </row>
    <row r="104" spans="1:34" x14ac:dyDescent="0.25">
      <c r="A104" t="s">
        <v>110</v>
      </c>
      <c r="B104" t="s">
        <v>96</v>
      </c>
      <c r="C104" t="s">
        <v>97</v>
      </c>
      <c r="D104" t="s">
        <v>113</v>
      </c>
      <c r="E104" t="s">
        <v>114</v>
      </c>
      <c r="F104" s="94">
        <v>25164.31</v>
      </c>
      <c r="G104" s="94">
        <v>19229.060000000001</v>
      </c>
      <c r="H104" s="94">
        <v>22582.62</v>
      </c>
      <c r="I104" s="94"/>
      <c r="J104" s="94"/>
      <c r="K104" s="94"/>
      <c r="L104" s="94"/>
      <c r="M104" s="94"/>
      <c r="N104" s="94"/>
      <c r="O104" s="94"/>
      <c r="P104" s="94"/>
      <c r="Q104" s="94"/>
      <c r="R104" s="94">
        <f t="shared" si="20"/>
        <v>66975.990000000005</v>
      </c>
      <c r="S104" s="92" t="str">
        <f t="shared" si="21"/>
        <v>155061275874</v>
      </c>
      <c r="T104" s="80">
        <f>VLOOKUP(S104,Factors!$F$4:$H$5971,3,FALSE)</f>
        <v>0</v>
      </c>
      <c r="U104" t="str">
        <f>VLOOKUP(S104,Factors!$F$4:$G$5971,2,FALSE)</f>
        <v>Direct-OR</v>
      </c>
      <c r="V104" s="170">
        <f t="shared" si="22"/>
        <v>0</v>
      </c>
      <c r="W104" s="165">
        <f t="shared" si="23"/>
        <v>25164.31</v>
      </c>
      <c r="X104" s="171">
        <f t="shared" si="24"/>
        <v>25164.31</v>
      </c>
      <c r="Y104" s="170">
        <f t="shared" si="25"/>
        <v>0</v>
      </c>
      <c r="Z104" s="165">
        <f t="shared" si="26"/>
        <v>19229.060000000001</v>
      </c>
      <c r="AA104" s="171">
        <f t="shared" si="27"/>
        <v>19229.060000000001</v>
      </c>
      <c r="AB104" s="170">
        <f t="shared" si="28"/>
        <v>0</v>
      </c>
      <c r="AC104" s="165">
        <f t="shared" si="29"/>
        <v>22582.62</v>
      </c>
      <c r="AD104" s="171">
        <f t="shared" si="30"/>
        <v>22582.62</v>
      </c>
      <c r="AE104" s="81">
        <f t="shared" si="31"/>
        <v>0</v>
      </c>
      <c r="AF104" s="81">
        <f t="shared" si="32"/>
        <v>66975.990000000005</v>
      </c>
      <c r="AG104" s="81">
        <f t="shared" si="33"/>
        <v>66975.990000000005</v>
      </c>
      <c r="AH104" t="str">
        <f>VLOOKUP(A104,'FERC Description'!$A$4:$C$51,3,FALSE)</f>
        <v>874 Mains and Services Expense</v>
      </c>
    </row>
    <row r="105" spans="1:34" x14ac:dyDescent="0.25">
      <c r="A105" t="s">
        <v>110</v>
      </c>
      <c r="B105" t="s">
        <v>96</v>
      </c>
      <c r="C105" t="s">
        <v>97</v>
      </c>
      <c r="D105" t="s">
        <v>115</v>
      </c>
      <c r="E105" t="s">
        <v>116</v>
      </c>
      <c r="F105" s="94">
        <v>189</v>
      </c>
      <c r="G105" s="94">
        <v>126</v>
      </c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>
        <f t="shared" si="20"/>
        <v>315</v>
      </c>
      <c r="S105" s="92" t="str">
        <f t="shared" si="21"/>
        <v>155061280874</v>
      </c>
      <c r="T105" s="80">
        <f>VLOOKUP(S105,Factors!$F$4:$H$5971,3,FALSE)</f>
        <v>0</v>
      </c>
      <c r="U105" t="str">
        <f>VLOOKUP(S105,Factors!$F$4:$G$5971,2,FALSE)</f>
        <v>Direct-OR</v>
      </c>
      <c r="V105" s="170">
        <f t="shared" si="22"/>
        <v>0</v>
      </c>
      <c r="W105" s="165">
        <f t="shared" si="23"/>
        <v>189</v>
      </c>
      <c r="X105" s="171">
        <f t="shared" si="24"/>
        <v>189</v>
      </c>
      <c r="Y105" s="170">
        <f t="shared" si="25"/>
        <v>0</v>
      </c>
      <c r="Z105" s="165">
        <f t="shared" si="26"/>
        <v>126</v>
      </c>
      <c r="AA105" s="171">
        <f t="shared" si="27"/>
        <v>126</v>
      </c>
      <c r="AB105" s="170">
        <f t="shared" si="28"/>
        <v>0</v>
      </c>
      <c r="AC105" s="165">
        <f t="shared" si="29"/>
        <v>0</v>
      </c>
      <c r="AD105" s="171">
        <f t="shared" si="30"/>
        <v>0</v>
      </c>
      <c r="AE105" s="81">
        <f t="shared" si="31"/>
        <v>0</v>
      </c>
      <c r="AF105" s="81">
        <f t="shared" si="32"/>
        <v>315</v>
      </c>
      <c r="AG105" s="81">
        <f t="shared" si="33"/>
        <v>315</v>
      </c>
      <c r="AH105" t="str">
        <f>VLOOKUP(A105,'FERC Description'!$A$4:$C$51,3,FALSE)</f>
        <v>874 Mains and Services Expense</v>
      </c>
    </row>
    <row r="106" spans="1:34" x14ac:dyDescent="0.25">
      <c r="A106" t="s">
        <v>110</v>
      </c>
      <c r="B106" t="s">
        <v>96</v>
      </c>
      <c r="C106" t="s">
        <v>97</v>
      </c>
      <c r="D106" t="s">
        <v>125</v>
      </c>
      <c r="E106" t="s">
        <v>126</v>
      </c>
      <c r="F106" s="94">
        <v>23305.99</v>
      </c>
      <c r="G106" s="94">
        <v>91496.99</v>
      </c>
      <c r="H106" s="94">
        <v>96676.49</v>
      </c>
      <c r="I106" s="94"/>
      <c r="J106" s="94"/>
      <c r="K106" s="94"/>
      <c r="L106" s="94"/>
      <c r="M106" s="94"/>
      <c r="N106" s="94"/>
      <c r="O106" s="94"/>
      <c r="P106" s="94"/>
      <c r="Q106" s="94"/>
      <c r="R106" s="94">
        <f t="shared" si="20"/>
        <v>211479.47000000003</v>
      </c>
      <c r="S106" s="92" t="str">
        <f t="shared" si="21"/>
        <v>155061695874</v>
      </c>
      <c r="T106" s="80">
        <f>VLOOKUP(S106,Factors!$F$4:$H$5971,3,FALSE)</f>
        <v>0</v>
      </c>
      <c r="U106" t="str">
        <f>VLOOKUP(S106,Factors!$F$4:$G$5971,2,FALSE)</f>
        <v>Direct-OR</v>
      </c>
      <c r="V106" s="170">
        <f t="shared" si="22"/>
        <v>0</v>
      </c>
      <c r="W106" s="165">
        <f t="shared" si="23"/>
        <v>23305.99</v>
      </c>
      <c r="X106" s="171">
        <f t="shared" si="24"/>
        <v>23305.99</v>
      </c>
      <c r="Y106" s="170">
        <f t="shared" si="25"/>
        <v>0</v>
      </c>
      <c r="Z106" s="165">
        <f t="shared" si="26"/>
        <v>91496.99</v>
      </c>
      <c r="AA106" s="171">
        <f t="shared" si="27"/>
        <v>91496.99</v>
      </c>
      <c r="AB106" s="170">
        <f t="shared" si="28"/>
        <v>0</v>
      </c>
      <c r="AC106" s="165">
        <f t="shared" si="29"/>
        <v>96676.49</v>
      </c>
      <c r="AD106" s="171">
        <f t="shared" si="30"/>
        <v>96676.49</v>
      </c>
      <c r="AE106" s="81">
        <f t="shared" si="31"/>
        <v>0</v>
      </c>
      <c r="AF106" s="81">
        <f t="shared" si="32"/>
        <v>211479.47000000003</v>
      </c>
      <c r="AG106" s="81">
        <f t="shared" si="33"/>
        <v>211479.47000000003</v>
      </c>
      <c r="AH106" t="str">
        <f>VLOOKUP(A106,'FERC Description'!$A$4:$C$51,3,FALSE)</f>
        <v>874 Mains and Services Expense</v>
      </c>
    </row>
    <row r="107" spans="1:34" x14ac:dyDescent="0.25">
      <c r="A107" t="s">
        <v>110</v>
      </c>
      <c r="B107" t="s">
        <v>96</v>
      </c>
      <c r="C107" t="s">
        <v>97</v>
      </c>
      <c r="D107" t="s">
        <v>123</v>
      </c>
      <c r="E107" t="s">
        <v>124</v>
      </c>
      <c r="F107" s="94">
        <v>80049.919999999998</v>
      </c>
      <c r="G107" s="94">
        <v>40251.480000000003</v>
      </c>
      <c r="H107" s="94">
        <v>38219.910000000003</v>
      </c>
      <c r="I107" s="94"/>
      <c r="J107" s="94"/>
      <c r="K107" s="94"/>
      <c r="L107" s="94"/>
      <c r="M107" s="94"/>
      <c r="N107" s="94"/>
      <c r="O107" s="94"/>
      <c r="P107" s="94"/>
      <c r="Q107" s="94"/>
      <c r="R107" s="94">
        <f t="shared" si="20"/>
        <v>158521.31</v>
      </c>
      <c r="S107" s="92" t="str">
        <f t="shared" si="21"/>
        <v>155062090874</v>
      </c>
      <c r="T107" s="80">
        <f>VLOOKUP(S107,Factors!$F$4:$H$5971,3,FALSE)</f>
        <v>0</v>
      </c>
      <c r="U107" t="str">
        <f>VLOOKUP(S107,Factors!$F$4:$G$5971,2,FALSE)</f>
        <v>Direct-OR</v>
      </c>
      <c r="V107" s="170">
        <f t="shared" si="22"/>
        <v>0</v>
      </c>
      <c r="W107" s="165">
        <f t="shared" si="23"/>
        <v>80049.919999999998</v>
      </c>
      <c r="X107" s="171">
        <f t="shared" si="24"/>
        <v>80049.919999999998</v>
      </c>
      <c r="Y107" s="170">
        <f t="shared" si="25"/>
        <v>0</v>
      </c>
      <c r="Z107" s="165">
        <f t="shared" si="26"/>
        <v>40251.480000000003</v>
      </c>
      <c r="AA107" s="171">
        <f t="shared" si="27"/>
        <v>40251.480000000003</v>
      </c>
      <c r="AB107" s="170">
        <f t="shared" si="28"/>
        <v>0</v>
      </c>
      <c r="AC107" s="165">
        <f t="shared" si="29"/>
        <v>38219.910000000003</v>
      </c>
      <c r="AD107" s="171">
        <f t="shared" si="30"/>
        <v>38219.910000000003</v>
      </c>
      <c r="AE107" s="81">
        <f t="shared" si="31"/>
        <v>0</v>
      </c>
      <c r="AF107" s="81">
        <f t="shared" si="32"/>
        <v>158521.31</v>
      </c>
      <c r="AG107" s="81">
        <f t="shared" si="33"/>
        <v>158521.31</v>
      </c>
      <c r="AH107" t="str">
        <f>VLOOKUP(A107,'FERC Description'!$A$4:$C$51,3,FALSE)</f>
        <v>874 Mains and Services Expense</v>
      </c>
    </row>
    <row r="108" spans="1:34" x14ac:dyDescent="0.25">
      <c r="A108" t="s">
        <v>110</v>
      </c>
      <c r="B108" t="s">
        <v>132</v>
      </c>
      <c r="C108" t="s">
        <v>133</v>
      </c>
      <c r="D108" t="s">
        <v>111</v>
      </c>
      <c r="E108" t="s">
        <v>112</v>
      </c>
      <c r="F108" s="94">
        <v>4804.38</v>
      </c>
      <c r="G108" s="94">
        <v>5332.18</v>
      </c>
      <c r="H108" s="94">
        <v>4472.24</v>
      </c>
      <c r="I108" s="94"/>
      <c r="J108" s="94"/>
      <c r="K108" s="94"/>
      <c r="L108" s="94"/>
      <c r="M108" s="94"/>
      <c r="N108" s="94"/>
      <c r="O108" s="94"/>
      <c r="P108" s="94"/>
      <c r="Q108" s="94"/>
      <c r="R108" s="94">
        <f t="shared" si="20"/>
        <v>14608.800000000001</v>
      </c>
      <c r="S108" s="92" t="str">
        <f t="shared" si="21"/>
        <v>155071170874</v>
      </c>
      <c r="T108" s="80">
        <f>VLOOKUP(S108,Factors!$F$4:$H$5971,3,FALSE)</f>
        <v>6.5216999999999997E-2</v>
      </c>
      <c r="U108" t="str">
        <f>VLOOKUP(S108,Factors!$F$4:$G$5971,2,FALSE)</f>
        <v>Perimeter</v>
      </c>
      <c r="V108" s="170">
        <f t="shared" si="22"/>
        <v>313.32725046000002</v>
      </c>
      <c r="W108" s="165">
        <f t="shared" si="23"/>
        <v>4491.0527495400001</v>
      </c>
      <c r="X108" s="171">
        <f t="shared" si="24"/>
        <v>4804.38</v>
      </c>
      <c r="Y108" s="170">
        <f t="shared" si="25"/>
        <v>347.74878305999999</v>
      </c>
      <c r="Z108" s="165">
        <f t="shared" si="26"/>
        <v>4984.43121694</v>
      </c>
      <c r="AA108" s="171">
        <f t="shared" si="27"/>
        <v>5332.18</v>
      </c>
      <c r="AB108" s="170">
        <f t="shared" si="28"/>
        <v>291.66607607999998</v>
      </c>
      <c r="AC108" s="165">
        <f t="shared" si="29"/>
        <v>4180.5739239200002</v>
      </c>
      <c r="AD108" s="171">
        <f t="shared" si="30"/>
        <v>4472.24</v>
      </c>
      <c r="AE108" s="81">
        <f t="shared" si="31"/>
        <v>952.74210960000005</v>
      </c>
      <c r="AF108" s="81">
        <f t="shared" si="32"/>
        <v>13656.057890400001</v>
      </c>
      <c r="AG108" s="81">
        <f t="shared" si="33"/>
        <v>14608.800000000001</v>
      </c>
      <c r="AH108" t="str">
        <f>VLOOKUP(A108,'FERC Description'!$A$4:$C$51,3,FALSE)</f>
        <v>874 Mains and Services Expense</v>
      </c>
    </row>
    <row r="109" spans="1:34" x14ac:dyDescent="0.25">
      <c r="A109" t="s">
        <v>110</v>
      </c>
      <c r="B109" t="s">
        <v>132</v>
      </c>
      <c r="C109" t="s">
        <v>133</v>
      </c>
      <c r="D109" t="s">
        <v>131</v>
      </c>
      <c r="E109" t="s">
        <v>122</v>
      </c>
      <c r="F109" s="94">
        <v>10035.65</v>
      </c>
      <c r="G109" s="94">
        <v>6957.15</v>
      </c>
      <c r="H109" s="94">
        <v>21990.03</v>
      </c>
      <c r="I109" s="94"/>
      <c r="J109" s="94"/>
      <c r="K109" s="94"/>
      <c r="L109" s="94"/>
      <c r="M109" s="94"/>
      <c r="N109" s="94"/>
      <c r="O109" s="94"/>
      <c r="P109" s="94"/>
      <c r="Q109" s="94"/>
      <c r="R109" s="94">
        <f t="shared" si="20"/>
        <v>38982.83</v>
      </c>
      <c r="S109" s="92" t="str">
        <f t="shared" si="21"/>
        <v>155071175874</v>
      </c>
      <c r="T109" s="80">
        <f>VLOOKUP(S109,Factors!$F$4:$H$5971,3,FALSE)</f>
        <v>6.5216999999999997E-2</v>
      </c>
      <c r="U109" t="str">
        <f>VLOOKUP(S109,Factors!$F$4:$G$5971,2,FALSE)</f>
        <v>Perimeter</v>
      </c>
      <c r="V109" s="170">
        <f t="shared" si="22"/>
        <v>654.49498604999997</v>
      </c>
      <c r="W109" s="165">
        <f t="shared" si="23"/>
        <v>9381.1550139499996</v>
      </c>
      <c r="X109" s="171">
        <f t="shared" si="24"/>
        <v>10035.65</v>
      </c>
      <c r="Y109" s="170">
        <f t="shared" si="25"/>
        <v>453.72445154999997</v>
      </c>
      <c r="Z109" s="165">
        <f t="shared" si="26"/>
        <v>6503.42554845</v>
      </c>
      <c r="AA109" s="171">
        <f t="shared" si="27"/>
        <v>6957.15</v>
      </c>
      <c r="AB109" s="170">
        <f t="shared" si="28"/>
        <v>1434.1237865099999</v>
      </c>
      <c r="AC109" s="165">
        <f t="shared" si="29"/>
        <v>20555.906213489998</v>
      </c>
      <c r="AD109" s="171">
        <f t="shared" si="30"/>
        <v>21990.03</v>
      </c>
      <c r="AE109" s="81">
        <f t="shared" si="31"/>
        <v>2542.3432241099999</v>
      </c>
      <c r="AF109" s="81">
        <f t="shared" si="32"/>
        <v>36440.48677589</v>
      </c>
      <c r="AG109" s="81">
        <f t="shared" si="33"/>
        <v>38982.83</v>
      </c>
      <c r="AH109" t="str">
        <f>VLOOKUP(A109,'FERC Description'!$A$4:$C$51,3,FALSE)</f>
        <v>874 Mains and Services Expense</v>
      </c>
    </row>
    <row r="110" spans="1:34" x14ac:dyDescent="0.25">
      <c r="A110" t="s">
        <v>110</v>
      </c>
      <c r="B110" t="s">
        <v>132</v>
      </c>
      <c r="C110" t="s">
        <v>133</v>
      </c>
      <c r="D110" t="s">
        <v>121</v>
      </c>
      <c r="E110" t="s">
        <v>122</v>
      </c>
      <c r="F110" s="94">
        <v>12257.74</v>
      </c>
      <c r="G110" s="94">
        <v>4834.28</v>
      </c>
      <c r="H110" s="94">
        <v>7133.23</v>
      </c>
      <c r="I110" s="94"/>
      <c r="J110" s="94"/>
      <c r="K110" s="94"/>
      <c r="L110" s="94"/>
      <c r="M110" s="94"/>
      <c r="N110" s="94"/>
      <c r="O110" s="94"/>
      <c r="P110" s="94"/>
      <c r="Q110" s="94"/>
      <c r="R110" s="94">
        <f t="shared" si="20"/>
        <v>24225.25</v>
      </c>
      <c r="S110" s="92" t="str">
        <f t="shared" si="21"/>
        <v>155071180874</v>
      </c>
      <c r="T110" s="80">
        <f>VLOOKUP(S110,Factors!$F$4:$H$5971,3,FALSE)</f>
        <v>6.5216999999999997E-2</v>
      </c>
      <c r="U110" t="str">
        <f>VLOOKUP(S110,Factors!$F$4:$G$5971,2,FALSE)</f>
        <v>Perimeter</v>
      </c>
      <c r="V110" s="170">
        <f t="shared" si="22"/>
        <v>799.41302957999994</v>
      </c>
      <c r="W110" s="165">
        <f t="shared" si="23"/>
        <v>11458.326970419999</v>
      </c>
      <c r="X110" s="171">
        <f t="shared" si="24"/>
        <v>12257.74</v>
      </c>
      <c r="Y110" s="170">
        <f t="shared" si="25"/>
        <v>315.27723875999999</v>
      </c>
      <c r="Z110" s="165">
        <f t="shared" si="26"/>
        <v>4519.0027612399999</v>
      </c>
      <c r="AA110" s="171">
        <f t="shared" si="27"/>
        <v>4834.28</v>
      </c>
      <c r="AB110" s="170">
        <f t="shared" si="28"/>
        <v>465.20786090999997</v>
      </c>
      <c r="AC110" s="165">
        <f t="shared" si="29"/>
        <v>6668.0221390899997</v>
      </c>
      <c r="AD110" s="171">
        <f t="shared" si="30"/>
        <v>7133.23</v>
      </c>
      <c r="AE110" s="81">
        <f t="shared" si="31"/>
        <v>1579.89812925</v>
      </c>
      <c r="AF110" s="81">
        <f t="shared" si="32"/>
        <v>22645.351870750001</v>
      </c>
      <c r="AG110" s="81">
        <f t="shared" si="33"/>
        <v>24225.25</v>
      </c>
      <c r="AH110" t="str">
        <f>VLOOKUP(A110,'FERC Description'!$A$4:$C$51,3,FALSE)</f>
        <v>874 Mains and Services Expense</v>
      </c>
    </row>
    <row r="111" spans="1:34" x14ac:dyDescent="0.25">
      <c r="A111" t="s">
        <v>110</v>
      </c>
      <c r="B111" t="s">
        <v>132</v>
      </c>
      <c r="C111" t="s">
        <v>133</v>
      </c>
      <c r="D111" t="s">
        <v>129</v>
      </c>
      <c r="E111" t="s">
        <v>130</v>
      </c>
      <c r="F111" s="94">
        <v>913.92</v>
      </c>
      <c r="G111" s="94">
        <v>1246.8</v>
      </c>
      <c r="H111" s="94">
        <v>961.91</v>
      </c>
      <c r="I111" s="94"/>
      <c r="J111" s="94"/>
      <c r="K111" s="94"/>
      <c r="L111" s="94"/>
      <c r="M111" s="94"/>
      <c r="N111" s="94"/>
      <c r="O111" s="94"/>
      <c r="P111" s="94"/>
      <c r="Q111" s="94"/>
      <c r="R111" s="94">
        <f t="shared" si="20"/>
        <v>3122.6299999999997</v>
      </c>
      <c r="S111" s="92" t="str">
        <f t="shared" si="21"/>
        <v>155071187874</v>
      </c>
      <c r="T111" s="80">
        <f>VLOOKUP(S111,Factors!$F$4:$H$5971,3,FALSE)</f>
        <v>6.5216999999999997E-2</v>
      </c>
      <c r="U111" t="str">
        <f>VLOOKUP(S111,Factors!$F$4:$G$5971,2,FALSE)</f>
        <v>Perimeter</v>
      </c>
      <c r="V111" s="170">
        <f t="shared" si="22"/>
        <v>59.603120639999993</v>
      </c>
      <c r="W111" s="165">
        <f t="shared" si="23"/>
        <v>854.31687935999992</v>
      </c>
      <c r="X111" s="171">
        <f t="shared" si="24"/>
        <v>913.92</v>
      </c>
      <c r="Y111" s="170">
        <f t="shared" si="25"/>
        <v>81.312555599999996</v>
      </c>
      <c r="Z111" s="165">
        <f t="shared" si="26"/>
        <v>1165.4874444</v>
      </c>
      <c r="AA111" s="171">
        <f t="shared" si="27"/>
        <v>1246.8</v>
      </c>
      <c r="AB111" s="170">
        <f t="shared" si="28"/>
        <v>62.732884469999995</v>
      </c>
      <c r="AC111" s="165">
        <f t="shared" si="29"/>
        <v>899.17711552999992</v>
      </c>
      <c r="AD111" s="171">
        <f t="shared" si="30"/>
        <v>961.91</v>
      </c>
      <c r="AE111" s="81">
        <f t="shared" si="31"/>
        <v>203.64856070999997</v>
      </c>
      <c r="AF111" s="81">
        <f t="shared" si="32"/>
        <v>2918.9814392899998</v>
      </c>
      <c r="AG111" s="81">
        <f t="shared" si="33"/>
        <v>3122.6299999999997</v>
      </c>
      <c r="AH111" t="str">
        <f>VLOOKUP(A111,'FERC Description'!$A$4:$C$51,3,FALSE)</f>
        <v>874 Mains and Services Expense</v>
      </c>
    </row>
    <row r="112" spans="1:34" x14ac:dyDescent="0.25">
      <c r="A112" t="s">
        <v>110</v>
      </c>
      <c r="B112" t="s">
        <v>132</v>
      </c>
      <c r="C112" t="s">
        <v>133</v>
      </c>
      <c r="D112" t="s">
        <v>117</v>
      </c>
      <c r="E112" t="s">
        <v>118</v>
      </c>
      <c r="F112" s="94"/>
      <c r="G112" s="94">
        <v>397.2</v>
      </c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>
        <f t="shared" si="20"/>
        <v>397.2</v>
      </c>
      <c r="S112" s="92" t="str">
        <f t="shared" si="21"/>
        <v>155071250874</v>
      </c>
      <c r="T112" s="80">
        <f>VLOOKUP(S112,Factors!$F$4:$H$5971,3,FALSE)</f>
        <v>6.5216999999999997E-2</v>
      </c>
      <c r="U112" t="str">
        <f>VLOOKUP(S112,Factors!$F$4:$G$5971,2,FALSE)</f>
        <v>Perimeter</v>
      </c>
      <c r="V112" s="170">
        <f t="shared" si="22"/>
        <v>0</v>
      </c>
      <c r="W112" s="165">
        <f t="shared" si="23"/>
        <v>0</v>
      </c>
      <c r="X112" s="171">
        <f t="shared" si="24"/>
        <v>0</v>
      </c>
      <c r="Y112" s="170">
        <f t="shared" si="25"/>
        <v>25.904192399999999</v>
      </c>
      <c r="Z112" s="165">
        <f t="shared" si="26"/>
        <v>371.29580759999999</v>
      </c>
      <c r="AA112" s="171">
        <f t="shared" si="27"/>
        <v>397.2</v>
      </c>
      <c r="AB112" s="170">
        <f t="shared" si="28"/>
        <v>0</v>
      </c>
      <c r="AC112" s="165">
        <f t="shared" si="29"/>
        <v>0</v>
      </c>
      <c r="AD112" s="171">
        <f t="shared" si="30"/>
        <v>0</v>
      </c>
      <c r="AE112" s="81">
        <f t="shared" si="31"/>
        <v>25.904192399999999</v>
      </c>
      <c r="AF112" s="81">
        <f t="shared" si="32"/>
        <v>371.29580759999999</v>
      </c>
      <c r="AG112" s="81">
        <f t="shared" si="33"/>
        <v>397.2</v>
      </c>
      <c r="AH112" t="str">
        <f>VLOOKUP(A112,'FERC Description'!$A$4:$C$51,3,FALSE)</f>
        <v>874 Mains and Services Expense</v>
      </c>
    </row>
    <row r="113" spans="1:34" x14ac:dyDescent="0.25">
      <c r="A113" t="s">
        <v>110</v>
      </c>
      <c r="B113" t="s">
        <v>132</v>
      </c>
      <c r="C113" t="s">
        <v>133</v>
      </c>
      <c r="D113" t="s">
        <v>113</v>
      </c>
      <c r="E113" t="s">
        <v>114</v>
      </c>
      <c r="F113" s="94">
        <v>3665.54</v>
      </c>
      <c r="G113" s="94">
        <v>2926.28</v>
      </c>
      <c r="H113" s="94">
        <v>3421.79</v>
      </c>
      <c r="I113" s="94"/>
      <c r="J113" s="94"/>
      <c r="K113" s="94"/>
      <c r="L113" s="94"/>
      <c r="M113" s="94"/>
      <c r="N113" s="94"/>
      <c r="O113" s="94"/>
      <c r="P113" s="94"/>
      <c r="Q113" s="94"/>
      <c r="R113" s="94">
        <f t="shared" si="20"/>
        <v>10013.61</v>
      </c>
      <c r="S113" s="92" t="str">
        <f t="shared" si="21"/>
        <v>155071275874</v>
      </c>
      <c r="T113" s="80">
        <f>VLOOKUP(S113,Factors!$F$4:$H$5971,3,FALSE)</f>
        <v>6.5216999999999997E-2</v>
      </c>
      <c r="U113" t="str">
        <f>VLOOKUP(S113,Factors!$F$4:$G$5971,2,FALSE)</f>
        <v>Perimeter</v>
      </c>
      <c r="V113" s="170">
        <f t="shared" si="22"/>
        <v>239.05552218</v>
      </c>
      <c r="W113" s="165">
        <f t="shared" si="23"/>
        <v>3426.4844778199999</v>
      </c>
      <c r="X113" s="171">
        <f t="shared" si="24"/>
        <v>3665.54</v>
      </c>
      <c r="Y113" s="170">
        <f t="shared" si="25"/>
        <v>190.84320276</v>
      </c>
      <c r="Z113" s="165">
        <f t="shared" si="26"/>
        <v>2735.43679724</v>
      </c>
      <c r="AA113" s="171">
        <f t="shared" si="27"/>
        <v>2926.28</v>
      </c>
      <c r="AB113" s="170">
        <f t="shared" si="28"/>
        <v>223.15887842999999</v>
      </c>
      <c r="AC113" s="165">
        <f t="shared" si="29"/>
        <v>3198.6311215699998</v>
      </c>
      <c r="AD113" s="171">
        <f t="shared" si="30"/>
        <v>3421.79</v>
      </c>
      <c r="AE113" s="81">
        <f t="shared" si="31"/>
        <v>653.05760337000004</v>
      </c>
      <c r="AF113" s="81">
        <f t="shared" si="32"/>
        <v>9360.5523966300007</v>
      </c>
      <c r="AG113" s="81">
        <f t="shared" si="33"/>
        <v>10013.61</v>
      </c>
      <c r="AH113" t="str">
        <f>VLOOKUP(A113,'FERC Description'!$A$4:$C$51,3,FALSE)</f>
        <v>874 Mains and Services Expense</v>
      </c>
    </row>
    <row r="114" spans="1:34" x14ac:dyDescent="0.25">
      <c r="A114" t="s">
        <v>110</v>
      </c>
      <c r="B114" t="s">
        <v>132</v>
      </c>
      <c r="C114" t="s">
        <v>133</v>
      </c>
      <c r="D114" t="s">
        <v>125</v>
      </c>
      <c r="E114" t="s">
        <v>126</v>
      </c>
      <c r="F114" s="94"/>
      <c r="G114" s="94">
        <v>4988.45</v>
      </c>
      <c r="H114" s="94">
        <v>13128.43</v>
      </c>
      <c r="I114" s="94"/>
      <c r="J114" s="94"/>
      <c r="K114" s="94"/>
      <c r="L114" s="94"/>
      <c r="M114" s="94"/>
      <c r="N114" s="94"/>
      <c r="O114" s="94"/>
      <c r="P114" s="94"/>
      <c r="Q114" s="94"/>
      <c r="R114" s="94">
        <f t="shared" si="20"/>
        <v>18116.88</v>
      </c>
      <c r="S114" s="92" t="str">
        <f t="shared" si="21"/>
        <v>155071695874</v>
      </c>
      <c r="T114" s="80">
        <f>VLOOKUP(S114,Factors!$F$4:$H$5971,3,FALSE)</f>
        <v>6.5216999999999997E-2</v>
      </c>
      <c r="U114" t="str">
        <f>VLOOKUP(S114,Factors!$F$4:$G$5971,2,FALSE)</f>
        <v>Perimeter</v>
      </c>
      <c r="V114" s="170">
        <f t="shared" si="22"/>
        <v>0</v>
      </c>
      <c r="W114" s="165">
        <f t="shared" si="23"/>
        <v>0</v>
      </c>
      <c r="X114" s="171">
        <f t="shared" si="24"/>
        <v>0</v>
      </c>
      <c r="Y114" s="170">
        <f t="shared" si="25"/>
        <v>325.33174364999996</v>
      </c>
      <c r="Z114" s="165">
        <f t="shared" si="26"/>
        <v>4663.1182563499997</v>
      </c>
      <c r="AA114" s="171">
        <f t="shared" si="27"/>
        <v>4988.45</v>
      </c>
      <c r="AB114" s="170">
        <f t="shared" si="28"/>
        <v>856.19681931000002</v>
      </c>
      <c r="AC114" s="165">
        <f t="shared" si="29"/>
        <v>12272.23318069</v>
      </c>
      <c r="AD114" s="171">
        <f t="shared" si="30"/>
        <v>13128.43</v>
      </c>
      <c r="AE114" s="81">
        <f t="shared" si="31"/>
        <v>1181.52856296</v>
      </c>
      <c r="AF114" s="81">
        <f t="shared" si="32"/>
        <v>16935.351437040001</v>
      </c>
      <c r="AG114" s="81">
        <f t="shared" si="33"/>
        <v>18116.88</v>
      </c>
      <c r="AH114" t="str">
        <f>VLOOKUP(A114,'FERC Description'!$A$4:$C$51,3,FALSE)</f>
        <v>874 Mains and Services Expense</v>
      </c>
    </row>
    <row r="115" spans="1:34" x14ac:dyDescent="0.25">
      <c r="A115" t="s">
        <v>110</v>
      </c>
      <c r="B115" t="s">
        <v>132</v>
      </c>
      <c r="C115" t="s">
        <v>133</v>
      </c>
      <c r="D115" t="s">
        <v>123</v>
      </c>
      <c r="E115" t="s">
        <v>124</v>
      </c>
      <c r="F115" s="94">
        <v>14038.24</v>
      </c>
      <c r="G115" s="94">
        <v>-4538.54</v>
      </c>
      <c r="H115" s="94">
        <v>12084.68</v>
      </c>
      <c r="I115" s="94"/>
      <c r="J115" s="94"/>
      <c r="K115" s="94"/>
      <c r="L115" s="94"/>
      <c r="M115" s="94"/>
      <c r="N115" s="94"/>
      <c r="O115" s="94"/>
      <c r="P115" s="94"/>
      <c r="Q115" s="94"/>
      <c r="R115" s="94">
        <f t="shared" si="20"/>
        <v>21584.38</v>
      </c>
      <c r="S115" s="92" t="str">
        <f t="shared" si="21"/>
        <v>155072090874</v>
      </c>
      <c r="T115" s="80">
        <f>VLOOKUP(S115,Factors!$F$4:$H$5971,3,FALSE)</f>
        <v>6.5216999999999997E-2</v>
      </c>
      <c r="U115" t="str">
        <f>VLOOKUP(S115,Factors!$F$4:$G$5971,2,FALSE)</f>
        <v>Perimeter</v>
      </c>
      <c r="V115" s="170">
        <f t="shared" si="22"/>
        <v>915.53189807999991</v>
      </c>
      <c r="W115" s="165">
        <f t="shared" si="23"/>
        <v>13122.70810192</v>
      </c>
      <c r="X115" s="171">
        <f t="shared" si="24"/>
        <v>14038.24</v>
      </c>
      <c r="Y115" s="170">
        <f t="shared" si="25"/>
        <v>-295.98996317999996</v>
      </c>
      <c r="Z115" s="165">
        <f t="shared" si="26"/>
        <v>-4242.5500368200001</v>
      </c>
      <c r="AA115" s="171">
        <f t="shared" si="27"/>
        <v>-4538.54</v>
      </c>
      <c r="AB115" s="170">
        <f t="shared" si="28"/>
        <v>788.12657555999999</v>
      </c>
      <c r="AC115" s="165">
        <f t="shared" si="29"/>
        <v>11296.553424440001</v>
      </c>
      <c r="AD115" s="171">
        <f t="shared" si="30"/>
        <v>12084.68</v>
      </c>
      <c r="AE115" s="81">
        <f t="shared" si="31"/>
        <v>1407.6685104600001</v>
      </c>
      <c r="AF115" s="81">
        <f t="shared" si="32"/>
        <v>20176.711489540001</v>
      </c>
      <c r="AG115" s="81">
        <f t="shared" si="33"/>
        <v>21584.38</v>
      </c>
      <c r="AH115" t="str">
        <f>VLOOKUP(A115,'FERC Description'!$A$4:$C$51,3,FALSE)</f>
        <v>874 Mains and Services Expense</v>
      </c>
    </row>
    <row r="116" spans="1:34" x14ac:dyDescent="0.25">
      <c r="A116" t="s">
        <v>110</v>
      </c>
      <c r="B116" t="s">
        <v>134</v>
      </c>
      <c r="C116" t="s">
        <v>135</v>
      </c>
      <c r="D116" t="s">
        <v>121</v>
      </c>
      <c r="E116" t="s">
        <v>122</v>
      </c>
      <c r="F116" s="94">
        <v>248534.32</v>
      </c>
      <c r="G116" s="94">
        <v>333373.76</v>
      </c>
      <c r="H116" s="94">
        <v>338188.65</v>
      </c>
      <c r="I116" s="94"/>
      <c r="J116" s="94"/>
      <c r="K116" s="94"/>
      <c r="L116" s="94"/>
      <c r="M116" s="94"/>
      <c r="N116" s="94"/>
      <c r="O116" s="94"/>
      <c r="P116" s="94"/>
      <c r="Q116" s="94"/>
      <c r="R116" s="94">
        <f t="shared" si="20"/>
        <v>920096.7300000001</v>
      </c>
      <c r="S116" s="92" t="str">
        <f t="shared" si="21"/>
        <v>155091180874</v>
      </c>
      <c r="T116" s="80">
        <f>VLOOKUP(S116,Factors!$F$4:$H$5971,3,FALSE)</f>
        <v>0.1119</v>
      </c>
      <c r="U116" t="str">
        <f>VLOOKUP(S116,Factors!$F$4:$G$5971,2,FALSE)</f>
        <v>Customers-All</v>
      </c>
      <c r="V116" s="170">
        <f t="shared" si="22"/>
        <v>27810.990408000001</v>
      </c>
      <c r="W116" s="165">
        <f t="shared" si="23"/>
        <v>220723.32959199999</v>
      </c>
      <c r="X116" s="171">
        <f t="shared" si="24"/>
        <v>248534.32</v>
      </c>
      <c r="Y116" s="170">
        <f t="shared" si="25"/>
        <v>37304.523743999998</v>
      </c>
      <c r="Z116" s="165">
        <f t="shared" si="26"/>
        <v>296069.236256</v>
      </c>
      <c r="AA116" s="171">
        <f t="shared" si="27"/>
        <v>333373.76</v>
      </c>
      <c r="AB116" s="170">
        <f t="shared" si="28"/>
        <v>37843.309935000005</v>
      </c>
      <c r="AC116" s="165">
        <f t="shared" si="29"/>
        <v>300345.340065</v>
      </c>
      <c r="AD116" s="171">
        <f t="shared" si="30"/>
        <v>338188.65</v>
      </c>
      <c r="AE116" s="81">
        <f t="shared" si="31"/>
        <v>102958.82408700002</v>
      </c>
      <c r="AF116" s="81">
        <f t="shared" si="32"/>
        <v>817137.90591300011</v>
      </c>
      <c r="AG116" s="81">
        <f t="shared" si="33"/>
        <v>920096.7300000001</v>
      </c>
      <c r="AH116" t="str">
        <f>VLOOKUP(A116,'FERC Description'!$A$4:$C$51,3,FALSE)</f>
        <v>874 Mains and Services Expense</v>
      </c>
    </row>
    <row r="117" spans="1:34" x14ac:dyDescent="0.25">
      <c r="A117" t="s">
        <v>110</v>
      </c>
      <c r="B117" t="s">
        <v>134</v>
      </c>
      <c r="C117" t="s">
        <v>135</v>
      </c>
      <c r="D117" t="s">
        <v>117</v>
      </c>
      <c r="E117" t="s">
        <v>118</v>
      </c>
      <c r="F117" s="94">
        <v>50989.58</v>
      </c>
      <c r="G117" s="94">
        <v>51966.3</v>
      </c>
      <c r="H117" s="94">
        <v>78338.63</v>
      </c>
      <c r="I117" s="94"/>
      <c r="J117" s="94"/>
      <c r="K117" s="94"/>
      <c r="L117" s="94"/>
      <c r="M117" s="94"/>
      <c r="N117" s="94"/>
      <c r="O117" s="94"/>
      <c r="P117" s="94"/>
      <c r="Q117" s="94"/>
      <c r="R117" s="94">
        <f t="shared" si="20"/>
        <v>181294.51</v>
      </c>
      <c r="S117" s="92" t="str">
        <f t="shared" si="21"/>
        <v>155091250874</v>
      </c>
      <c r="T117" s="80">
        <f>VLOOKUP(S117,Factors!$F$4:$H$5971,3,FALSE)</f>
        <v>0.1124</v>
      </c>
      <c r="U117" t="str">
        <f>VLOOKUP(S117,Factors!$F$4:$G$5971,2,FALSE)</f>
        <v>3-factor</v>
      </c>
      <c r="V117" s="170">
        <f t="shared" si="22"/>
        <v>5731.2287919999999</v>
      </c>
      <c r="W117" s="165">
        <f t="shared" si="23"/>
        <v>45258.351208</v>
      </c>
      <c r="X117" s="171">
        <f t="shared" si="24"/>
        <v>50989.58</v>
      </c>
      <c r="Y117" s="170">
        <f t="shared" si="25"/>
        <v>5841.0121200000003</v>
      </c>
      <c r="Z117" s="165">
        <f t="shared" si="26"/>
        <v>46125.287880000003</v>
      </c>
      <c r="AA117" s="171">
        <f t="shared" si="27"/>
        <v>51966.3</v>
      </c>
      <c r="AB117" s="170">
        <f t="shared" si="28"/>
        <v>8805.2620120000011</v>
      </c>
      <c r="AC117" s="165">
        <f t="shared" si="29"/>
        <v>69533.367987999998</v>
      </c>
      <c r="AD117" s="171">
        <f t="shared" si="30"/>
        <v>78338.63</v>
      </c>
      <c r="AE117" s="81">
        <f t="shared" si="31"/>
        <v>20377.502924</v>
      </c>
      <c r="AF117" s="81">
        <f t="shared" si="32"/>
        <v>160917.00707600001</v>
      </c>
      <c r="AG117" s="81">
        <f t="shared" si="33"/>
        <v>181294.51</v>
      </c>
      <c r="AH117" t="str">
        <f>VLOOKUP(A117,'FERC Description'!$A$4:$C$51,3,FALSE)</f>
        <v>874 Mains and Services Expense</v>
      </c>
    </row>
    <row r="118" spans="1:34" x14ac:dyDescent="0.25">
      <c r="A118" t="s">
        <v>110</v>
      </c>
      <c r="B118" t="s">
        <v>136</v>
      </c>
      <c r="C118" t="s">
        <v>137</v>
      </c>
      <c r="D118" t="s">
        <v>131</v>
      </c>
      <c r="E118" t="s">
        <v>122</v>
      </c>
      <c r="F118" s="94">
        <v>484.26</v>
      </c>
      <c r="G118" s="94">
        <v>800.37</v>
      </c>
      <c r="H118" s="94">
        <v>202.46</v>
      </c>
      <c r="I118" s="94"/>
      <c r="J118" s="94"/>
      <c r="K118" s="94"/>
      <c r="L118" s="94"/>
      <c r="M118" s="94"/>
      <c r="N118" s="94"/>
      <c r="O118" s="94"/>
      <c r="P118" s="94"/>
      <c r="Q118" s="94"/>
      <c r="R118" s="94">
        <f t="shared" si="20"/>
        <v>1487.0900000000001</v>
      </c>
      <c r="S118" s="92" t="str">
        <f t="shared" si="21"/>
        <v>155201175874</v>
      </c>
      <c r="T118" s="80">
        <f>VLOOKUP(S118,Factors!$F$4:$H$5971,3,FALSE)</f>
        <v>0.1124</v>
      </c>
      <c r="U118" t="str">
        <f>VLOOKUP(S118,Factors!$F$4:$G$5971,2,FALSE)</f>
        <v>3-factor</v>
      </c>
      <c r="V118" s="170">
        <f t="shared" si="22"/>
        <v>54.430824000000001</v>
      </c>
      <c r="W118" s="165">
        <f t="shared" si="23"/>
        <v>429.82917599999996</v>
      </c>
      <c r="X118" s="171">
        <f t="shared" si="24"/>
        <v>484.26</v>
      </c>
      <c r="Y118" s="170">
        <f t="shared" si="25"/>
        <v>89.961588000000006</v>
      </c>
      <c r="Z118" s="165">
        <f t="shared" si="26"/>
        <v>710.408412</v>
      </c>
      <c r="AA118" s="171">
        <f t="shared" si="27"/>
        <v>800.37</v>
      </c>
      <c r="AB118" s="170">
        <f t="shared" si="28"/>
        <v>22.756504</v>
      </c>
      <c r="AC118" s="165">
        <f t="shared" si="29"/>
        <v>179.703496</v>
      </c>
      <c r="AD118" s="171">
        <f t="shared" si="30"/>
        <v>202.46</v>
      </c>
      <c r="AE118" s="81">
        <f t="shared" si="31"/>
        <v>167.14891600000001</v>
      </c>
      <c r="AF118" s="81">
        <f t="shared" si="32"/>
        <v>1319.941084</v>
      </c>
      <c r="AG118" s="81">
        <f t="shared" si="33"/>
        <v>1487.0900000000001</v>
      </c>
      <c r="AH118" t="str">
        <f>VLOOKUP(A118,'FERC Description'!$A$4:$C$51,3,FALSE)</f>
        <v>874 Mains and Services Expense</v>
      </c>
    </row>
    <row r="119" spans="1:34" x14ac:dyDescent="0.25">
      <c r="A119" t="s">
        <v>110</v>
      </c>
      <c r="B119" t="s">
        <v>136</v>
      </c>
      <c r="C119" t="s">
        <v>137</v>
      </c>
      <c r="D119" t="s">
        <v>121</v>
      </c>
      <c r="E119" t="s">
        <v>122</v>
      </c>
      <c r="F119" s="94">
        <v>61311.08</v>
      </c>
      <c r="G119" s="94">
        <v>47333.4</v>
      </c>
      <c r="H119" s="94">
        <v>101457.34</v>
      </c>
      <c r="I119" s="94"/>
      <c r="J119" s="94"/>
      <c r="K119" s="94"/>
      <c r="L119" s="94"/>
      <c r="M119" s="94"/>
      <c r="N119" s="94"/>
      <c r="O119" s="94"/>
      <c r="P119" s="94"/>
      <c r="Q119" s="94"/>
      <c r="R119" s="94">
        <f t="shared" si="20"/>
        <v>210101.82</v>
      </c>
      <c r="S119" s="92" t="str">
        <f t="shared" si="21"/>
        <v>155201180874</v>
      </c>
      <c r="T119" s="80">
        <f>VLOOKUP(S119,Factors!$F$4:$H$5971,3,FALSE)</f>
        <v>0.1124</v>
      </c>
      <c r="U119" t="str">
        <f>VLOOKUP(S119,Factors!$F$4:$G$5971,2,FALSE)</f>
        <v>3-factor</v>
      </c>
      <c r="V119" s="170">
        <f t="shared" si="22"/>
        <v>6891.3653920000006</v>
      </c>
      <c r="W119" s="165">
        <f t="shared" si="23"/>
        <v>54419.714608000002</v>
      </c>
      <c r="X119" s="171">
        <f t="shared" si="24"/>
        <v>61311.08</v>
      </c>
      <c r="Y119" s="170">
        <f t="shared" si="25"/>
        <v>5320.2741599999999</v>
      </c>
      <c r="Z119" s="165">
        <f t="shared" si="26"/>
        <v>42013.125840000001</v>
      </c>
      <c r="AA119" s="171">
        <f t="shared" si="27"/>
        <v>47333.4</v>
      </c>
      <c r="AB119" s="170">
        <f t="shared" si="28"/>
        <v>11403.805016</v>
      </c>
      <c r="AC119" s="165">
        <f t="shared" si="29"/>
        <v>90053.534983999998</v>
      </c>
      <c r="AD119" s="171">
        <f t="shared" si="30"/>
        <v>101457.34</v>
      </c>
      <c r="AE119" s="81">
        <f t="shared" si="31"/>
        <v>23615.444567999999</v>
      </c>
      <c r="AF119" s="81">
        <f t="shared" si="32"/>
        <v>186486.375432</v>
      </c>
      <c r="AG119" s="81">
        <f t="shared" si="33"/>
        <v>210101.82</v>
      </c>
      <c r="AH119" t="str">
        <f>VLOOKUP(A119,'FERC Description'!$A$4:$C$51,3,FALSE)</f>
        <v>874 Mains and Services Expense</v>
      </c>
    </row>
    <row r="120" spans="1:34" x14ac:dyDescent="0.25">
      <c r="A120" t="s">
        <v>110</v>
      </c>
      <c r="B120" t="s">
        <v>136</v>
      </c>
      <c r="C120" t="s">
        <v>137</v>
      </c>
      <c r="D120" t="s">
        <v>129</v>
      </c>
      <c r="E120" t="s">
        <v>130</v>
      </c>
      <c r="F120" s="94">
        <v>23673.56</v>
      </c>
      <c r="G120" s="94">
        <v>20045.810000000001</v>
      </c>
      <c r="H120" s="94">
        <v>23222.14</v>
      </c>
      <c r="I120" s="94"/>
      <c r="J120" s="94"/>
      <c r="K120" s="94"/>
      <c r="L120" s="94"/>
      <c r="M120" s="94"/>
      <c r="N120" s="94"/>
      <c r="O120" s="94"/>
      <c r="P120" s="94"/>
      <c r="Q120" s="94"/>
      <c r="R120" s="94">
        <f t="shared" si="20"/>
        <v>66941.510000000009</v>
      </c>
      <c r="S120" s="92" t="str">
        <f t="shared" si="21"/>
        <v>155201187874</v>
      </c>
      <c r="T120" s="80">
        <f>VLOOKUP(S120,Factors!$F$4:$H$5971,3,FALSE)</f>
        <v>0.1124</v>
      </c>
      <c r="U120" t="str">
        <f>VLOOKUP(S120,Factors!$F$4:$G$5971,2,FALSE)</f>
        <v>3-factor</v>
      </c>
      <c r="V120" s="170">
        <f t="shared" si="22"/>
        <v>2660.908144</v>
      </c>
      <c r="W120" s="165">
        <f t="shared" si="23"/>
        <v>21012.651856</v>
      </c>
      <c r="X120" s="171">
        <f t="shared" si="24"/>
        <v>23673.56</v>
      </c>
      <c r="Y120" s="170">
        <f t="shared" si="25"/>
        <v>2253.1490440000002</v>
      </c>
      <c r="Z120" s="165">
        <f t="shared" si="26"/>
        <v>17792.660956</v>
      </c>
      <c r="AA120" s="171">
        <f t="shared" si="27"/>
        <v>20045.810000000001</v>
      </c>
      <c r="AB120" s="170">
        <f t="shared" si="28"/>
        <v>2610.1685360000001</v>
      </c>
      <c r="AC120" s="165">
        <f t="shared" si="29"/>
        <v>20611.971463999998</v>
      </c>
      <c r="AD120" s="171">
        <f t="shared" si="30"/>
        <v>23222.14</v>
      </c>
      <c r="AE120" s="81">
        <f t="shared" si="31"/>
        <v>7524.2257240000008</v>
      </c>
      <c r="AF120" s="81">
        <f t="shared" si="32"/>
        <v>59417.284276000006</v>
      </c>
      <c r="AG120" s="81">
        <f t="shared" si="33"/>
        <v>66941.510000000009</v>
      </c>
      <c r="AH120" t="str">
        <f>VLOOKUP(A120,'FERC Description'!$A$4:$C$51,3,FALSE)</f>
        <v>874 Mains and Services Expense</v>
      </c>
    </row>
    <row r="121" spans="1:34" x14ac:dyDescent="0.25">
      <c r="A121" t="s">
        <v>110</v>
      </c>
      <c r="B121" t="s">
        <v>136</v>
      </c>
      <c r="C121" t="s">
        <v>137</v>
      </c>
      <c r="D121" t="s">
        <v>117</v>
      </c>
      <c r="E121" t="s">
        <v>118</v>
      </c>
      <c r="F121" s="94">
        <v>107386.86</v>
      </c>
      <c r="G121" s="94">
        <v>102779.35</v>
      </c>
      <c r="H121" s="94">
        <v>121436.51</v>
      </c>
      <c r="I121" s="94"/>
      <c r="J121" s="94"/>
      <c r="K121" s="94"/>
      <c r="L121" s="94"/>
      <c r="M121" s="94"/>
      <c r="N121" s="94"/>
      <c r="O121" s="94"/>
      <c r="P121" s="94"/>
      <c r="Q121" s="94"/>
      <c r="R121" s="94">
        <f t="shared" si="20"/>
        <v>331602.72000000003</v>
      </c>
      <c r="S121" s="92" t="str">
        <f t="shared" si="21"/>
        <v>155201250874</v>
      </c>
      <c r="T121" s="80">
        <f>VLOOKUP(S121,Factors!$F$4:$H$5971,3,FALSE)</f>
        <v>0.1124</v>
      </c>
      <c r="U121" t="str">
        <f>VLOOKUP(S121,Factors!$F$4:$G$5971,2,FALSE)</f>
        <v>3-factor</v>
      </c>
      <c r="V121" s="170">
        <f t="shared" si="22"/>
        <v>12070.283063999999</v>
      </c>
      <c r="W121" s="165">
        <f t="shared" si="23"/>
        <v>95316.576935999998</v>
      </c>
      <c r="X121" s="171">
        <f t="shared" si="24"/>
        <v>107386.86</v>
      </c>
      <c r="Y121" s="170">
        <f t="shared" si="25"/>
        <v>11552.398940000001</v>
      </c>
      <c r="Z121" s="165">
        <f t="shared" si="26"/>
        <v>91226.951060000007</v>
      </c>
      <c r="AA121" s="171">
        <f t="shared" si="27"/>
        <v>102779.35</v>
      </c>
      <c r="AB121" s="170">
        <f t="shared" si="28"/>
        <v>13649.463723999999</v>
      </c>
      <c r="AC121" s="165">
        <f t="shared" si="29"/>
        <v>107787.04627599999</v>
      </c>
      <c r="AD121" s="171">
        <f t="shared" si="30"/>
        <v>121436.51</v>
      </c>
      <c r="AE121" s="81">
        <f t="shared" si="31"/>
        <v>37272.145728000003</v>
      </c>
      <c r="AF121" s="81">
        <f t="shared" si="32"/>
        <v>294330.574272</v>
      </c>
      <c r="AG121" s="81">
        <f t="shared" si="33"/>
        <v>331602.71999999997</v>
      </c>
      <c r="AH121" t="str">
        <f>VLOOKUP(A121,'FERC Description'!$A$4:$C$51,3,FALSE)</f>
        <v>874 Mains and Services Expense</v>
      </c>
    </row>
    <row r="122" spans="1:34" x14ac:dyDescent="0.25">
      <c r="A122" t="s">
        <v>110</v>
      </c>
      <c r="B122" t="s">
        <v>138</v>
      </c>
      <c r="C122" t="s">
        <v>139</v>
      </c>
      <c r="D122" t="s">
        <v>140</v>
      </c>
      <c r="E122" t="s">
        <v>141</v>
      </c>
      <c r="F122" s="94">
        <v>1637.48</v>
      </c>
      <c r="G122" s="94">
        <v>1525.83</v>
      </c>
      <c r="H122" s="94">
        <v>1616.16</v>
      </c>
      <c r="I122" s="94"/>
      <c r="J122" s="94"/>
      <c r="K122" s="94"/>
      <c r="L122" s="94"/>
      <c r="M122" s="94"/>
      <c r="N122" s="94"/>
      <c r="O122" s="94"/>
      <c r="P122" s="94"/>
      <c r="Q122" s="94"/>
      <c r="R122" s="94">
        <f t="shared" si="20"/>
        <v>4779.47</v>
      </c>
      <c r="S122" s="92" t="str">
        <f t="shared" si="21"/>
        <v>162002345874</v>
      </c>
      <c r="T122" s="80">
        <f>VLOOKUP(S122,Factors!$F$4:$H$5971,3,FALSE)</f>
        <v>0.1124</v>
      </c>
      <c r="U122" t="str">
        <f>VLOOKUP(S122,Factors!$F$4:$G$5971,2,FALSE)</f>
        <v>3-factor</v>
      </c>
      <c r="V122" s="170">
        <f t="shared" si="22"/>
        <v>184.052752</v>
      </c>
      <c r="W122" s="165">
        <f t="shared" si="23"/>
        <v>1453.427248</v>
      </c>
      <c r="X122" s="171">
        <f t="shared" si="24"/>
        <v>1637.48</v>
      </c>
      <c r="Y122" s="170">
        <f t="shared" si="25"/>
        <v>171.50329199999999</v>
      </c>
      <c r="Z122" s="165">
        <f t="shared" si="26"/>
        <v>1354.3267080000001</v>
      </c>
      <c r="AA122" s="171">
        <f t="shared" si="27"/>
        <v>1525.83</v>
      </c>
      <c r="AB122" s="170">
        <f t="shared" si="28"/>
        <v>181.656384</v>
      </c>
      <c r="AC122" s="165">
        <f t="shared" si="29"/>
        <v>1434.503616</v>
      </c>
      <c r="AD122" s="171">
        <f t="shared" si="30"/>
        <v>1616.1599999999999</v>
      </c>
      <c r="AE122" s="81">
        <f t="shared" si="31"/>
        <v>537.21242800000005</v>
      </c>
      <c r="AF122" s="81">
        <f t="shared" si="32"/>
        <v>4242.2575720000004</v>
      </c>
      <c r="AG122" s="81">
        <f t="shared" si="33"/>
        <v>4779.47</v>
      </c>
      <c r="AH122" t="str">
        <f>VLOOKUP(A122,'FERC Description'!$A$4:$C$51,3,FALSE)</f>
        <v>874 Mains and Services Expense</v>
      </c>
    </row>
    <row r="123" spans="1:34" x14ac:dyDescent="0.25">
      <c r="A123" t="s">
        <v>142</v>
      </c>
      <c r="B123" t="s">
        <v>35</v>
      </c>
      <c r="C123" t="s">
        <v>36</v>
      </c>
      <c r="D123" t="s">
        <v>143</v>
      </c>
      <c r="E123" t="s">
        <v>144</v>
      </c>
      <c r="F123" s="94">
        <v>8.3000000000000007</v>
      </c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>
        <f t="shared" si="20"/>
        <v>8.3000000000000007</v>
      </c>
      <c r="S123" s="92" t="str">
        <f t="shared" si="21"/>
        <v>111001125875</v>
      </c>
      <c r="T123" s="80">
        <f>VLOOKUP(S123,Factors!$F$4:$H$5971,3,FALSE)</f>
        <v>8.4599999999999995E-2</v>
      </c>
      <c r="U123" t="str">
        <f>VLOOKUP(S123,Factors!$F$4:$G$5971,2,FALSE)</f>
        <v>Sendout Volumes</v>
      </c>
      <c r="V123" s="170">
        <f t="shared" si="22"/>
        <v>0.70218000000000003</v>
      </c>
      <c r="W123" s="165">
        <f t="shared" si="23"/>
        <v>7.5978200000000005</v>
      </c>
      <c r="X123" s="171">
        <f t="shared" si="24"/>
        <v>8.3000000000000007</v>
      </c>
      <c r="Y123" s="170">
        <f t="shared" si="25"/>
        <v>0</v>
      </c>
      <c r="Z123" s="165">
        <f t="shared" si="26"/>
        <v>0</v>
      </c>
      <c r="AA123" s="171">
        <f t="shared" si="27"/>
        <v>0</v>
      </c>
      <c r="AB123" s="170">
        <f t="shared" si="28"/>
        <v>0</v>
      </c>
      <c r="AC123" s="165">
        <f t="shared" si="29"/>
        <v>0</v>
      </c>
      <c r="AD123" s="171">
        <f t="shared" si="30"/>
        <v>0</v>
      </c>
      <c r="AE123" s="81">
        <f t="shared" si="31"/>
        <v>0.70218000000000003</v>
      </c>
      <c r="AF123" s="81">
        <f t="shared" si="32"/>
        <v>7.5978200000000005</v>
      </c>
      <c r="AG123" s="81">
        <f t="shared" si="33"/>
        <v>8.3000000000000007</v>
      </c>
      <c r="AH123" t="str">
        <f>VLOOKUP(A123,'FERC Description'!$A$4:$C$51,3,FALSE)</f>
        <v>875 Measuring and Regulator Station Expense - General</v>
      </c>
    </row>
    <row r="124" spans="1:34" x14ac:dyDescent="0.25">
      <c r="A124" t="s">
        <v>142</v>
      </c>
      <c r="B124" t="s">
        <v>35</v>
      </c>
      <c r="C124" t="s">
        <v>36</v>
      </c>
      <c r="D124" t="s">
        <v>145</v>
      </c>
      <c r="E124" t="s">
        <v>146</v>
      </c>
      <c r="F124" s="94">
        <v>-1447.46</v>
      </c>
      <c r="G124" s="94">
        <v>22642.54</v>
      </c>
      <c r="H124" s="94">
        <v>8795.06</v>
      </c>
      <c r="I124" s="94"/>
      <c r="J124" s="94"/>
      <c r="K124" s="94"/>
      <c r="L124" s="94"/>
      <c r="M124" s="94"/>
      <c r="N124" s="94"/>
      <c r="O124" s="94"/>
      <c r="P124" s="94"/>
      <c r="Q124" s="94"/>
      <c r="R124" s="94">
        <f t="shared" si="20"/>
        <v>29990.14</v>
      </c>
      <c r="S124" s="92" t="str">
        <f t="shared" si="21"/>
        <v>111001545875</v>
      </c>
      <c r="T124" s="80">
        <f>VLOOKUP(S124,Factors!$F$4:$H$5971,3,FALSE)</f>
        <v>8.4599999999999995E-2</v>
      </c>
      <c r="U124" t="str">
        <f>VLOOKUP(S124,Factors!$F$4:$G$5971,2,FALSE)</f>
        <v>Sendout Volumes</v>
      </c>
      <c r="V124" s="170">
        <f t="shared" si="22"/>
        <v>-122.45511599999999</v>
      </c>
      <c r="W124" s="165">
        <f t="shared" si="23"/>
        <v>-1325.0048839999999</v>
      </c>
      <c r="X124" s="171">
        <f t="shared" si="24"/>
        <v>-1447.46</v>
      </c>
      <c r="Y124" s="170">
        <f t="shared" si="25"/>
        <v>1915.558884</v>
      </c>
      <c r="Z124" s="165">
        <f t="shared" si="26"/>
        <v>20726.981116000003</v>
      </c>
      <c r="AA124" s="171">
        <f t="shared" si="27"/>
        <v>22642.54</v>
      </c>
      <c r="AB124" s="170">
        <f t="shared" si="28"/>
        <v>744.06207599999993</v>
      </c>
      <c r="AC124" s="165">
        <f t="shared" si="29"/>
        <v>8050.9979239999993</v>
      </c>
      <c r="AD124" s="171">
        <f t="shared" si="30"/>
        <v>8795.06</v>
      </c>
      <c r="AE124" s="81">
        <f t="shared" si="31"/>
        <v>2537.1658439999997</v>
      </c>
      <c r="AF124" s="81">
        <f t="shared" si="32"/>
        <v>27452.974156</v>
      </c>
      <c r="AG124" s="81">
        <f t="shared" si="33"/>
        <v>29990.14</v>
      </c>
      <c r="AH124" t="str">
        <f>VLOOKUP(A124,'FERC Description'!$A$4:$C$51,3,FALSE)</f>
        <v>875 Measuring and Regulator Station Expense - General</v>
      </c>
    </row>
    <row r="125" spans="1:34" x14ac:dyDescent="0.25">
      <c r="A125" t="s">
        <v>142</v>
      </c>
      <c r="B125" t="s">
        <v>35</v>
      </c>
      <c r="C125" t="s">
        <v>36</v>
      </c>
      <c r="D125" t="s">
        <v>147</v>
      </c>
      <c r="E125" t="s">
        <v>148</v>
      </c>
      <c r="F125" s="94">
        <v>667.38</v>
      </c>
      <c r="G125" s="94">
        <v>121.46</v>
      </c>
      <c r="H125" s="94">
        <v>539.20000000000005</v>
      </c>
      <c r="I125" s="94"/>
      <c r="J125" s="94"/>
      <c r="K125" s="94"/>
      <c r="L125" s="94"/>
      <c r="M125" s="94"/>
      <c r="N125" s="94"/>
      <c r="O125" s="94"/>
      <c r="P125" s="94"/>
      <c r="Q125" s="94"/>
      <c r="R125" s="94">
        <f t="shared" si="20"/>
        <v>1328.04</v>
      </c>
      <c r="S125" s="92" t="str">
        <f t="shared" si="21"/>
        <v>111004420875</v>
      </c>
      <c r="T125" s="80">
        <f>VLOOKUP(S125,Factors!$F$4:$H$5971,3,FALSE)</f>
        <v>8.4599999999999995E-2</v>
      </c>
      <c r="U125" t="str">
        <f>VLOOKUP(S125,Factors!$F$4:$G$5971,2,FALSE)</f>
        <v>Sendout Volumes</v>
      </c>
      <c r="V125" s="170">
        <f t="shared" si="22"/>
        <v>56.460347999999996</v>
      </c>
      <c r="W125" s="165">
        <f t="shared" si="23"/>
        <v>610.91965200000004</v>
      </c>
      <c r="X125" s="171">
        <f t="shared" si="24"/>
        <v>667.38</v>
      </c>
      <c r="Y125" s="170">
        <f t="shared" si="25"/>
        <v>10.275516</v>
      </c>
      <c r="Z125" s="165">
        <f t="shared" si="26"/>
        <v>111.184484</v>
      </c>
      <c r="AA125" s="171">
        <f t="shared" si="27"/>
        <v>121.46</v>
      </c>
      <c r="AB125" s="170">
        <f t="shared" si="28"/>
        <v>45.616320000000002</v>
      </c>
      <c r="AC125" s="165">
        <f t="shared" si="29"/>
        <v>493.58368000000007</v>
      </c>
      <c r="AD125" s="171">
        <f t="shared" si="30"/>
        <v>539.20000000000005</v>
      </c>
      <c r="AE125" s="81">
        <f t="shared" si="31"/>
        <v>112.35218399999999</v>
      </c>
      <c r="AF125" s="81">
        <f t="shared" si="32"/>
        <v>1215.6878159999999</v>
      </c>
      <c r="AG125" s="81">
        <f t="shared" si="33"/>
        <v>1328.04</v>
      </c>
      <c r="AH125" t="str">
        <f>VLOOKUP(A125,'FERC Description'!$A$4:$C$51,3,FALSE)</f>
        <v>875 Measuring and Regulator Station Expense - General</v>
      </c>
    </row>
    <row r="126" spans="1:34" x14ac:dyDescent="0.25">
      <c r="A126" t="s">
        <v>142</v>
      </c>
      <c r="B126" t="s">
        <v>77</v>
      </c>
      <c r="C126" t="s">
        <v>78</v>
      </c>
      <c r="D126" t="s">
        <v>145</v>
      </c>
      <c r="E126" t="s">
        <v>146</v>
      </c>
      <c r="F126" s="94"/>
      <c r="G126" s="94"/>
      <c r="H126" s="94">
        <v>39.06</v>
      </c>
      <c r="I126" s="94"/>
      <c r="J126" s="94"/>
      <c r="K126" s="94"/>
      <c r="L126" s="94"/>
      <c r="M126" s="94"/>
      <c r="N126" s="94"/>
      <c r="O126" s="94"/>
      <c r="P126" s="94"/>
      <c r="Q126" s="94"/>
      <c r="R126" s="94">
        <f t="shared" si="20"/>
        <v>39.06</v>
      </c>
      <c r="S126" s="92" t="str">
        <f t="shared" si="21"/>
        <v>131001545875</v>
      </c>
      <c r="T126" s="80">
        <f>VLOOKUP(S126,Factors!$F$4:$H$5971,3,FALSE)</f>
        <v>8.4599999999999995E-2</v>
      </c>
      <c r="U126" t="str">
        <f>VLOOKUP(S126,Factors!$F$4:$G$5971,2,FALSE)</f>
        <v>Sendout Volumes</v>
      </c>
      <c r="V126" s="170">
        <f t="shared" si="22"/>
        <v>0</v>
      </c>
      <c r="W126" s="165">
        <f t="shared" si="23"/>
        <v>0</v>
      </c>
      <c r="X126" s="171">
        <f t="shared" si="24"/>
        <v>0</v>
      </c>
      <c r="Y126" s="170">
        <f t="shared" si="25"/>
        <v>0</v>
      </c>
      <c r="Z126" s="165">
        <f t="shared" si="26"/>
        <v>0</v>
      </c>
      <c r="AA126" s="171">
        <f t="shared" si="27"/>
        <v>0</v>
      </c>
      <c r="AB126" s="170">
        <f t="shared" si="28"/>
        <v>3.3044760000000002</v>
      </c>
      <c r="AC126" s="165">
        <f t="shared" si="29"/>
        <v>35.755524000000001</v>
      </c>
      <c r="AD126" s="171">
        <f t="shared" si="30"/>
        <v>39.06</v>
      </c>
      <c r="AE126" s="81">
        <f t="shared" si="31"/>
        <v>3.3044760000000002</v>
      </c>
      <c r="AF126" s="81">
        <f t="shared" si="32"/>
        <v>35.755524000000001</v>
      </c>
      <c r="AG126" s="81">
        <f t="shared" si="33"/>
        <v>39.06</v>
      </c>
      <c r="AH126" t="str">
        <f>VLOOKUP(A126,'FERC Description'!$A$4:$C$51,3,FALSE)</f>
        <v>875 Measuring and Regulator Station Expense - General</v>
      </c>
    </row>
    <row r="127" spans="1:34" x14ac:dyDescent="0.25">
      <c r="A127" t="s">
        <v>142</v>
      </c>
      <c r="B127" t="s">
        <v>77</v>
      </c>
      <c r="C127" t="s">
        <v>78</v>
      </c>
      <c r="D127" t="s">
        <v>149</v>
      </c>
      <c r="E127" t="s">
        <v>150</v>
      </c>
      <c r="F127" s="94">
        <v>8165.41</v>
      </c>
      <c r="G127" s="94">
        <v>4461.78</v>
      </c>
      <c r="H127" s="94">
        <v>4853.54</v>
      </c>
      <c r="I127" s="94"/>
      <c r="J127" s="94"/>
      <c r="K127" s="94"/>
      <c r="L127" s="94"/>
      <c r="M127" s="94"/>
      <c r="N127" s="94"/>
      <c r="O127" s="94"/>
      <c r="P127" s="94"/>
      <c r="Q127" s="94"/>
      <c r="R127" s="94">
        <f t="shared" si="20"/>
        <v>17480.73</v>
      </c>
      <c r="S127" s="92" t="str">
        <f t="shared" si="21"/>
        <v>131001645875</v>
      </c>
      <c r="T127" s="80">
        <f>VLOOKUP(S127,Factors!$F$4:$H$5971,3,FALSE)</f>
        <v>0.12766</v>
      </c>
      <c r="U127" t="str">
        <f>VLOOKUP(S127,Factors!$F$4:$G$5971,2,FALSE)</f>
        <v>Telemetering</v>
      </c>
      <c r="V127" s="170">
        <f t="shared" si="22"/>
        <v>1042.3962406000001</v>
      </c>
      <c r="W127" s="165">
        <f t="shared" si="23"/>
        <v>7123.0137593999998</v>
      </c>
      <c r="X127" s="171">
        <f t="shared" si="24"/>
        <v>8165.41</v>
      </c>
      <c r="Y127" s="170">
        <f t="shared" si="25"/>
        <v>569.59083479999993</v>
      </c>
      <c r="Z127" s="165">
        <f t="shared" si="26"/>
        <v>3892.1891651999999</v>
      </c>
      <c r="AA127" s="171">
        <f t="shared" si="27"/>
        <v>4461.78</v>
      </c>
      <c r="AB127" s="170">
        <f t="shared" si="28"/>
        <v>619.60291640000003</v>
      </c>
      <c r="AC127" s="165">
        <f t="shared" si="29"/>
        <v>4233.9370835999998</v>
      </c>
      <c r="AD127" s="171">
        <f t="shared" si="30"/>
        <v>4853.54</v>
      </c>
      <c r="AE127" s="81">
        <f t="shared" si="31"/>
        <v>2231.5899918</v>
      </c>
      <c r="AF127" s="81">
        <f t="shared" si="32"/>
        <v>15249.1400082</v>
      </c>
      <c r="AG127" s="81">
        <f t="shared" si="33"/>
        <v>17480.73</v>
      </c>
      <c r="AH127" t="str">
        <f>VLOOKUP(A127,'FERC Description'!$A$4:$C$51,3,FALSE)</f>
        <v>875 Measuring and Regulator Station Expense - General</v>
      </c>
    </row>
    <row r="128" spans="1:34" x14ac:dyDescent="0.25">
      <c r="A128" t="s">
        <v>142</v>
      </c>
      <c r="B128" t="s">
        <v>77</v>
      </c>
      <c r="C128" t="s">
        <v>78</v>
      </c>
      <c r="D128" t="s">
        <v>147</v>
      </c>
      <c r="E128" t="s">
        <v>148</v>
      </c>
      <c r="F128" s="94">
        <v>585.76</v>
      </c>
      <c r="G128" s="94"/>
      <c r="H128" s="94">
        <v>1756.98</v>
      </c>
      <c r="I128" s="94"/>
      <c r="J128" s="94"/>
      <c r="K128" s="94"/>
      <c r="L128" s="94"/>
      <c r="M128" s="94"/>
      <c r="N128" s="94"/>
      <c r="O128" s="94"/>
      <c r="P128" s="94"/>
      <c r="Q128" s="94"/>
      <c r="R128" s="94">
        <f t="shared" si="20"/>
        <v>2342.7399999999998</v>
      </c>
      <c r="S128" s="92" t="str">
        <f t="shared" si="21"/>
        <v>131004420875</v>
      </c>
      <c r="T128" s="80">
        <f>VLOOKUP(S128,Factors!$F$4:$H$5971,3,FALSE)</f>
        <v>0.1124</v>
      </c>
      <c r="U128" t="str">
        <f>VLOOKUP(S128,Factors!$F$4:$G$5971,2,FALSE)</f>
        <v>3-factor</v>
      </c>
      <c r="V128" s="170">
        <f t="shared" si="22"/>
        <v>65.839423999999994</v>
      </c>
      <c r="W128" s="165">
        <f t="shared" si="23"/>
        <v>519.92057599999998</v>
      </c>
      <c r="X128" s="171">
        <f t="shared" si="24"/>
        <v>585.76</v>
      </c>
      <c r="Y128" s="170">
        <f t="shared" si="25"/>
        <v>0</v>
      </c>
      <c r="Z128" s="165">
        <f t="shared" si="26"/>
        <v>0</v>
      </c>
      <c r="AA128" s="171">
        <f t="shared" si="27"/>
        <v>0</v>
      </c>
      <c r="AB128" s="170">
        <f t="shared" si="28"/>
        <v>197.48455200000001</v>
      </c>
      <c r="AC128" s="165">
        <f t="shared" si="29"/>
        <v>1559.4954480000001</v>
      </c>
      <c r="AD128" s="171">
        <f t="shared" si="30"/>
        <v>1756.98</v>
      </c>
      <c r="AE128" s="81">
        <f t="shared" si="31"/>
        <v>263.32397599999996</v>
      </c>
      <c r="AF128" s="81">
        <f t="shared" si="32"/>
        <v>2079.4160239999997</v>
      </c>
      <c r="AG128" s="81">
        <f t="shared" si="33"/>
        <v>2342.7399999999998</v>
      </c>
      <c r="AH128" t="str">
        <f>VLOOKUP(A128,'FERC Description'!$A$4:$C$51,3,FALSE)</f>
        <v>875 Measuring and Regulator Station Expense - General</v>
      </c>
    </row>
    <row r="129" spans="1:34" x14ac:dyDescent="0.25">
      <c r="A129" t="s">
        <v>142</v>
      </c>
      <c r="B129" t="s">
        <v>119</v>
      </c>
      <c r="C129" t="s">
        <v>120</v>
      </c>
      <c r="D129" t="s">
        <v>145</v>
      </c>
      <c r="E129" t="s">
        <v>146</v>
      </c>
      <c r="F129" s="94"/>
      <c r="G129" s="94">
        <v>-711.05</v>
      </c>
      <c r="H129" s="94">
        <v>0</v>
      </c>
      <c r="I129" s="94"/>
      <c r="J129" s="94"/>
      <c r="K129" s="94"/>
      <c r="L129" s="94"/>
      <c r="M129" s="94"/>
      <c r="N129" s="94"/>
      <c r="O129" s="94"/>
      <c r="P129" s="94"/>
      <c r="Q129" s="94"/>
      <c r="R129" s="94">
        <f t="shared" si="20"/>
        <v>-711.05</v>
      </c>
      <c r="S129" s="92" t="str">
        <f t="shared" si="21"/>
        <v>135101545875</v>
      </c>
      <c r="T129" s="80">
        <f>VLOOKUP(S129,Factors!$F$4:$H$5971,3,FALSE)</f>
        <v>0.1119</v>
      </c>
      <c r="U129" t="str">
        <f>VLOOKUP(S129,Factors!$F$4:$G$5971,2,FALSE)</f>
        <v>Customers-All</v>
      </c>
      <c r="V129" s="170">
        <f t="shared" si="22"/>
        <v>0</v>
      </c>
      <c r="W129" s="165">
        <f t="shared" si="23"/>
        <v>0</v>
      </c>
      <c r="X129" s="171">
        <f t="shared" si="24"/>
        <v>0</v>
      </c>
      <c r="Y129" s="170">
        <f t="shared" si="25"/>
        <v>-79.566494999999989</v>
      </c>
      <c r="Z129" s="165">
        <f t="shared" si="26"/>
        <v>-631.48350499999992</v>
      </c>
      <c r="AA129" s="171">
        <f t="shared" si="27"/>
        <v>-711.05</v>
      </c>
      <c r="AB129" s="170">
        <f t="shared" si="28"/>
        <v>0</v>
      </c>
      <c r="AC129" s="165">
        <f t="shared" si="29"/>
        <v>0</v>
      </c>
      <c r="AD129" s="171">
        <f t="shared" si="30"/>
        <v>0</v>
      </c>
      <c r="AE129" s="81">
        <f t="shared" si="31"/>
        <v>-79.566494999999989</v>
      </c>
      <c r="AF129" s="81">
        <f t="shared" si="32"/>
        <v>-631.48350499999992</v>
      </c>
      <c r="AG129" s="81">
        <f t="shared" si="33"/>
        <v>-711.05</v>
      </c>
      <c r="AH129" t="str">
        <f>VLOOKUP(A129,'FERC Description'!$A$4:$C$51,3,FALSE)</f>
        <v>875 Measuring and Regulator Station Expense - General</v>
      </c>
    </row>
    <row r="130" spans="1:34" x14ac:dyDescent="0.25">
      <c r="A130" t="s">
        <v>142</v>
      </c>
      <c r="B130" t="s">
        <v>151</v>
      </c>
      <c r="C130" t="s">
        <v>152</v>
      </c>
      <c r="D130" t="s">
        <v>149</v>
      </c>
      <c r="E130" t="s">
        <v>150</v>
      </c>
      <c r="F130" s="94">
        <v>1959.21</v>
      </c>
      <c r="G130" s="94">
        <v>1953.48</v>
      </c>
      <c r="H130" s="94">
        <v>2181.04</v>
      </c>
      <c r="I130" s="94"/>
      <c r="J130" s="94"/>
      <c r="K130" s="94"/>
      <c r="L130" s="94"/>
      <c r="M130" s="94"/>
      <c r="N130" s="94"/>
      <c r="O130" s="94"/>
      <c r="P130" s="94"/>
      <c r="Q130" s="94"/>
      <c r="R130" s="94">
        <f t="shared" si="20"/>
        <v>6093.73</v>
      </c>
      <c r="S130" s="92" t="str">
        <f t="shared" si="21"/>
        <v>161001645875</v>
      </c>
      <c r="T130" s="80">
        <f>VLOOKUP(S130,Factors!$F$4:$H$5971,3,FALSE)</f>
        <v>0.12766</v>
      </c>
      <c r="U130" t="str">
        <f>VLOOKUP(S130,Factors!$F$4:$G$5971,2,FALSE)</f>
        <v>telemetering</v>
      </c>
      <c r="V130" s="170">
        <f t="shared" si="22"/>
        <v>250.1127486</v>
      </c>
      <c r="W130" s="165">
        <f t="shared" si="23"/>
        <v>1709.0972514</v>
      </c>
      <c r="X130" s="171">
        <f t="shared" si="24"/>
        <v>1959.21</v>
      </c>
      <c r="Y130" s="170">
        <f t="shared" si="25"/>
        <v>249.38125679999999</v>
      </c>
      <c r="Z130" s="165">
        <f t="shared" si="26"/>
        <v>1704.0987431999999</v>
      </c>
      <c r="AA130" s="171">
        <f t="shared" si="27"/>
        <v>1953.48</v>
      </c>
      <c r="AB130" s="170">
        <f t="shared" si="28"/>
        <v>278.43156640000001</v>
      </c>
      <c r="AC130" s="165">
        <f t="shared" si="29"/>
        <v>1902.6084335999999</v>
      </c>
      <c r="AD130" s="171">
        <f t="shared" si="30"/>
        <v>2181.04</v>
      </c>
      <c r="AE130" s="81">
        <f t="shared" si="31"/>
        <v>777.92557179999994</v>
      </c>
      <c r="AF130" s="81">
        <f t="shared" si="32"/>
        <v>5315.8044281999992</v>
      </c>
      <c r="AG130" s="81">
        <f t="shared" si="33"/>
        <v>6093.73</v>
      </c>
      <c r="AH130" t="str">
        <f>VLOOKUP(A130,'FERC Description'!$A$4:$C$51,3,FALSE)</f>
        <v>875 Measuring and Regulator Station Expense - General</v>
      </c>
    </row>
    <row r="131" spans="1:34" x14ac:dyDescent="0.25">
      <c r="A131" t="s">
        <v>142</v>
      </c>
      <c r="B131" t="s">
        <v>153</v>
      </c>
      <c r="C131" t="s">
        <v>154</v>
      </c>
      <c r="D131" t="s">
        <v>149</v>
      </c>
      <c r="E131" t="s">
        <v>150</v>
      </c>
      <c r="F131" s="94">
        <v>1276.8399999999999</v>
      </c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>
        <f t="shared" si="20"/>
        <v>1276.8399999999999</v>
      </c>
      <c r="S131" s="92" t="str">
        <f t="shared" si="21"/>
        <v>161151645875</v>
      </c>
      <c r="T131" s="80">
        <f>VLOOKUP(S131,Factors!$F$4:$H$5971,3,FALSE)</f>
        <v>0.12766</v>
      </c>
      <c r="U131" t="str">
        <f>VLOOKUP(S131,Factors!$F$4:$G$5971,2,FALSE)</f>
        <v>telemetering</v>
      </c>
      <c r="V131" s="170">
        <f t="shared" si="22"/>
        <v>163.00139439999998</v>
      </c>
      <c r="W131" s="165">
        <f t="shared" si="23"/>
        <v>1113.8386055999999</v>
      </c>
      <c r="X131" s="171">
        <f t="shared" si="24"/>
        <v>1276.8399999999999</v>
      </c>
      <c r="Y131" s="170">
        <f t="shared" si="25"/>
        <v>0</v>
      </c>
      <c r="Z131" s="165">
        <f t="shared" si="26"/>
        <v>0</v>
      </c>
      <c r="AA131" s="171">
        <f t="shared" si="27"/>
        <v>0</v>
      </c>
      <c r="AB131" s="170">
        <f t="shared" si="28"/>
        <v>0</v>
      </c>
      <c r="AC131" s="165">
        <f t="shared" si="29"/>
        <v>0</v>
      </c>
      <c r="AD131" s="171">
        <f t="shared" si="30"/>
        <v>0</v>
      </c>
      <c r="AE131" s="81">
        <f t="shared" si="31"/>
        <v>163.00139439999998</v>
      </c>
      <c r="AF131" s="81">
        <f t="shared" si="32"/>
        <v>1113.8386055999999</v>
      </c>
      <c r="AG131" s="81">
        <f t="shared" si="33"/>
        <v>1276.8399999999999</v>
      </c>
      <c r="AH131" t="str">
        <f>VLOOKUP(A131,'FERC Description'!$A$4:$C$51,3,FALSE)</f>
        <v>875 Measuring and Regulator Station Expense - General</v>
      </c>
    </row>
    <row r="132" spans="1:34" x14ac:dyDescent="0.25">
      <c r="A132" t="s">
        <v>155</v>
      </c>
      <c r="B132" t="s">
        <v>35</v>
      </c>
      <c r="C132" t="s">
        <v>36</v>
      </c>
      <c r="D132" t="s">
        <v>156</v>
      </c>
      <c r="E132" t="s">
        <v>157</v>
      </c>
      <c r="F132" s="94">
        <v>800.86</v>
      </c>
      <c r="G132" s="94"/>
      <c r="H132" s="94">
        <v>280.19</v>
      </c>
      <c r="I132" s="94"/>
      <c r="J132" s="94"/>
      <c r="K132" s="94"/>
      <c r="L132" s="94"/>
      <c r="M132" s="94"/>
      <c r="N132" s="94"/>
      <c r="O132" s="94"/>
      <c r="P132" s="94"/>
      <c r="Q132" s="94"/>
      <c r="R132" s="94">
        <f t="shared" si="20"/>
        <v>1081.05</v>
      </c>
      <c r="S132" s="92" t="str">
        <f t="shared" si="21"/>
        <v>111001040877</v>
      </c>
      <c r="T132" s="80">
        <f>VLOOKUP(S132,Factors!$F$4:$H$5971,3,FALSE)</f>
        <v>8.4599999999999995E-2</v>
      </c>
      <c r="U132" t="str">
        <f>VLOOKUP(S132,Factors!$F$4:$G$5971,2,FALSE)</f>
        <v>Sendout Volumes</v>
      </c>
      <c r="V132" s="170">
        <f t="shared" si="22"/>
        <v>67.752755999999991</v>
      </c>
      <c r="W132" s="165">
        <f t="shared" si="23"/>
        <v>733.10724400000004</v>
      </c>
      <c r="X132" s="171">
        <f t="shared" si="24"/>
        <v>800.86</v>
      </c>
      <c r="Y132" s="170">
        <f t="shared" si="25"/>
        <v>0</v>
      </c>
      <c r="Z132" s="165">
        <f t="shared" si="26"/>
        <v>0</v>
      </c>
      <c r="AA132" s="171">
        <f t="shared" si="27"/>
        <v>0</v>
      </c>
      <c r="AB132" s="170">
        <f t="shared" si="28"/>
        <v>23.704073999999999</v>
      </c>
      <c r="AC132" s="165">
        <f t="shared" si="29"/>
        <v>256.48592600000001</v>
      </c>
      <c r="AD132" s="171">
        <f t="shared" si="30"/>
        <v>280.19</v>
      </c>
      <c r="AE132" s="81">
        <f t="shared" si="31"/>
        <v>91.456829999999997</v>
      </c>
      <c r="AF132" s="81">
        <f t="shared" si="32"/>
        <v>989.59316999999999</v>
      </c>
      <c r="AG132" s="81">
        <f t="shared" si="33"/>
        <v>1081.05</v>
      </c>
      <c r="AH132" t="str">
        <f>VLOOKUP(A132,'FERC Description'!$A$4:$C$51,3,FALSE)</f>
        <v>877 Measuring and Regulator Station Expense - City Gate</v>
      </c>
    </row>
    <row r="133" spans="1:34" x14ac:dyDescent="0.25">
      <c r="A133" t="s">
        <v>155</v>
      </c>
      <c r="B133" t="s">
        <v>35</v>
      </c>
      <c r="C133" t="s">
        <v>36</v>
      </c>
      <c r="D133" t="s">
        <v>158</v>
      </c>
      <c r="E133" t="s">
        <v>159</v>
      </c>
      <c r="F133" s="94">
        <v>19685.439999999999</v>
      </c>
      <c r="G133" s="94">
        <v>11109.23</v>
      </c>
      <c r="H133" s="94">
        <v>17211.5</v>
      </c>
      <c r="I133" s="94"/>
      <c r="J133" s="94"/>
      <c r="K133" s="94"/>
      <c r="L133" s="94"/>
      <c r="M133" s="94"/>
      <c r="N133" s="94"/>
      <c r="O133" s="94"/>
      <c r="P133" s="94"/>
      <c r="Q133" s="94"/>
      <c r="R133" s="94">
        <f t="shared" si="20"/>
        <v>48006.17</v>
      </c>
      <c r="S133" s="92" t="str">
        <f t="shared" si="21"/>
        <v>111001480877</v>
      </c>
      <c r="T133" s="80">
        <f>VLOOKUP(S133,Factors!$F$4:$H$5971,3,FALSE)</f>
        <v>8.4599999999999995E-2</v>
      </c>
      <c r="U133" t="str">
        <f>VLOOKUP(S133,Factors!$F$4:$G$5971,2,FALSE)</f>
        <v>Sendout Volumes</v>
      </c>
      <c r="V133" s="170">
        <f t="shared" si="22"/>
        <v>1665.3882239999998</v>
      </c>
      <c r="W133" s="165">
        <f t="shared" si="23"/>
        <v>18020.051776</v>
      </c>
      <c r="X133" s="171">
        <f t="shared" si="24"/>
        <v>19685.439999999999</v>
      </c>
      <c r="Y133" s="170">
        <f t="shared" si="25"/>
        <v>939.84085799999991</v>
      </c>
      <c r="Z133" s="165">
        <f t="shared" si="26"/>
        <v>10169.389142</v>
      </c>
      <c r="AA133" s="171">
        <f t="shared" si="27"/>
        <v>11109.23</v>
      </c>
      <c r="AB133" s="170">
        <f t="shared" si="28"/>
        <v>1456.0928999999999</v>
      </c>
      <c r="AC133" s="165">
        <f t="shared" si="29"/>
        <v>15755.4071</v>
      </c>
      <c r="AD133" s="171">
        <f t="shared" si="30"/>
        <v>17211.5</v>
      </c>
      <c r="AE133" s="81">
        <f t="shared" si="31"/>
        <v>4061.3219819999995</v>
      </c>
      <c r="AF133" s="81">
        <f t="shared" si="32"/>
        <v>43944.848017999997</v>
      </c>
      <c r="AG133" s="81">
        <f t="shared" si="33"/>
        <v>48006.17</v>
      </c>
      <c r="AH133" t="str">
        <f>VLOOKUP(A133,'FERC Description'!$A$4:$C$51,3,FALSE)</f>
        <v>877 Measuring and Regulator Station Expense - City Gate</v>
      </c>
    </row>
    <row r="134" spans="1:34" x14ac:dyDescent="0.25">
      <c r="A134" t="s">
        <v>155</v>
      </c>
      <c r="B134" t="s">
        <v>35</v>
      </c>
      <c r="C134" t="s">
        <v>36</v>
      </c>
      <c r="D134" t="s">
        <v>160</v>
      </c>
      <c r="E134" t="s">
        <v>161</v>
      </c>
      <c r="F134" s="94">
        <v>37423.160000000003</v>
      </c>
      <c r="G134" s="94">
        <v>74965.710000000006</v>
      </c>
      <c r="H134" s="94">
        <v>26273.46</v>
      </c>
      <c r="I134" s="94"/>
      <c r="J134" s="94"/>
      <c r="K134" s="94"/>
      <c r="L134" s="94"/>
      <c r="M134" s="94"/>
      <c r="N134" s="94"/>
      <c r="O134" s="94"/>
      <c r="P134" s="94"/>
      <c r="Q134" s="94"/>
      <c r="R134" s="94">
        <f t="shared" si="20"/>
        <v>138662.33000000002</v>
      </c>
      <c r="S134" s="92" t="str">
        <f t="shared" si="21"/>
        <v>111001485877</v>
      </c>
      <c r="T134" s="80">
        <f>VLOOKUP(S134,Factors!$F$4:$H$5971,3,FALSE)</f>
        <v>8.4599999999999995E-2</v>
      </c>
      <c r="U134" t="str">
        <f>VLOOKUP(S134,Factors!$F$4:$G$5971,2,FALSE)</f>
        <v>Sendout Volumes</v>
      </c>
      <c r="V134" s="170">
        <f t="shared" si="22"/>
        <v>3165.9993360000003</v>
      </c>
      <c r="W134" s="165">
        <f t="shared" si="23"/>
        <v>34257.160664000003</v>
      </c>
      <c r="X134" s="171">
        <f t="shared" si="24"/>
        <v>37423.160000000003</v>
      </c>
      <c r="Y134" s="170">
        <f t="shared" si="25"/>
        <v>6342.0990659999998</v>
      </c>
      <c r="Z134" s="165">
        <f t="shared" si="26"/>
        <v>68623.610934000011</v>
      </c>
      <c r="AA134" s="171">
        <f t="shared" si="27"/>
        <v>74965.710000000006</v>
      </c>
      <c r="AB134" s="170">
        <f t="shared" si="28"/>
        <v>2222.7347159999999</v>
      </c>
      <c r="AC134" s="165">
        <f t="shared" si="29"/>
        <v>24050.725284</v>
      </c>
      <c r="AD134" s="171">
        <f t="shared" si="30"/>
        <v>26273.46</v>
      </c>
      <c r="AE134" s="81">
        <f t="shared" si="31"/>
        <v>11730.833118</v>
      </c>
      <c r="AF134" s="81">
        <f t="shared" si="32"/>
        <v>126931.49688200002</v>
      </c>
      <c r="AG134" s="81">
        <f t="shared" si="33"/>
        <v>138662.33000000002</v>
      </c>
      <c r="AH134" t="str">
        <f>VLOOKUP(A134,'FERC Description'!$A$4:$C$51,3,FALSE)</f>
        <v>877 Measuring and Regulator Station Expense - City Gate</v>
      </c>
    </row>
    <row r="135" spans="1:34" x14ac:dyDescent="0.25">
      <c r="A135" t="s">
        <v>155</v>
      </c>
      <c r="B135" t="s">
        <v>35</v>
      </c>
      <c r="C135" t="s">
        <v>36</v>
      </c>
      <c r="D135" t="s">
        <v>162</v>
      </c>
      <c r="E135" t="s">
        <v>163</v>
      </c>
      <c r="F135" s="94"/>
      <c r="G135" s="94">
        <v>440.44</v>
      </c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>
        <f t="shared" si="20"/>
        <v>440.44</v>
      </c>
      <c r="S135" s="92" t="str">
        <f t="shared" si="21"/>
        <v>111001490877</v>
      </c>
      <c r="T135" s="80">
        <f>VLOOKUP(S135,Factors!$F$4:$H$5971,3,FALSE)</f>
        <v>8.4599999999999995E-2</v>
      </c>
      <c r="U135" t="str">
        <f>VLOOKUP(S135,Factors!$F$4:$G$5971,2,FALSE)</f>
        <v>Sendout Volumes</v>
      </c>
      <c r="V135" s="170">
        <f t="shared" si="22"/>
        <v>0</v>
      </c>
      <c r="W135" s="165">
        <f t="shared" si="23"/>
        <v>0</v>
      </c>
      <c r="X135" s="171">
        <f t="shared" si="24"/>
        <v>0</v>
      </c>
      <c r="Y135" s="170">
        <f t="shared" si="25"/>
        <v>37.261223999999999</v>
      </c>
      <c r="Z135" s="165">
        <f t="shared" si="26"/>
        <v>403.17877599999997</v>
      </c>
      <c r="AA135" s="171">
        <f t="shared" si="27"/>
        <v>440.43999999999994</v>
      </c>
      <c r="AB135" s="170">
        <f t="shared" si="28"/>
        <v>0</v>
      </c>
      <c r="AC135" s="165">
        <f t="shared" si="29"/>
        <v>0</v>
      </c>
      <c r="AD135" s="171">
        <f t="shared" si="30"/>
        <v>0</v>
      </c>
      <c r="AE135" s="81">
        <f t="shared" si="31"/>
        <v>37.261223999999999</v>
      </c>
      <c r="AF135" s="81">
        <f t="shared" si="32"/>
        <v>403.17877599999997</v>
      </c>
      <c r="AG135" s="81">
        <f t="shared" si="33"/>
        <v>440.43999999999994</v>
      </c>
      <c r="AH135" t="str">
        <f>VLOOKUP(A135,'FERC Description'!$A$4:$C$51,3,FALSE)</f>
        <v>877 Measuring and Regulator Station Expense - City Gate</v>
      </c>
    </row>
    <row r="136" spans="1:34" x14ac:dyDescent="0.25">
      <c r="A136" t="s">
        <v>155</v>
      </c>
      <c r="B136" t="s">
        <v>35</v>
      </c>
      <c r="C136" t="s">
        <v>36</v>
      </c>
      <c r="D136" t="s">
        <v>164</v>
      </c>
      <c r="E136" t="s">
        <v>165</v>
      </c>
      <c r="F136" s="94">
        <v>2322.35</v>
      </c>
      <c r="G136" s="94">
        <v>2446.84</v>
      </c>
      <c r="H136" s="94">
        <v>2656.86</v>
      </c>
      <c r="I136" s="94"/>
      <c r="J136" s="94"/>
      <c r="K136" s="94"/>
      <c r="L136" s="94"/>
      <c r="M136" s="94"/>
      <c r="N136" s="94"/>
      <c r="O136" s="94"/>
      <c r="P136" s="94"/>
      <c r="Q136" s="94"/>
      <c r="R136" s="94">
        <f t="shared" si="20"/>
        <v>7426.0500000000011</v>
      </c>
      <c r="S136" s="92" t="str">
        <f t="shared" si="21"/>
        <v>111001495877</v>
      </c>
      <c r="T136" s="80">
        <f>VLOOKUP(S136,Factors!$F$4:$H$5971,3,FALSE)</f>
        <v>8.4599999999999995E-2</v>
      </c>
      <c r="U136" t="str">
        <f>VLOOKUP(S136,Factors!$F$4:$G$5971,2,FALSE)</f>
        <v>Sendout Volumes</v>
      </c>
      <c r="V136" s="170">
        <f t="shared" si="22"/>
        <v>196.47080999999997</v>
      </c>
      <c r="W136" s="165">
        <f t="shared" si="23"/>
        <v>2125.8791900000001</v>
      </c>
      <c r="X136" s="171">
        <f t="shared" si="24"/>
        <v>2322.35</v>
      </c>
      <c r="Y136" s="170">
        <f t="shared" si="25"/>
        <v>207.00266400000001</v>
      </c>
      <c r="Z136" s="165">
        <f t="shared" si="26"/>
        <v>2239.8373360000001</v>
      </c>
      <c r="AA136" s="171">
        <f t="shared" si="27"/>
        <v>2446.84</v>
      </c>
      <c r="AB136" s="170">
        <f t="shared" si="28"/>
        <v>224.77035599999999</v>
      </c>
      <c r="AC136" s="165">
        <f t="shared" si="29"/>
        <v>2432.0896440000001</v>
      </c>
      <c r="AD136" s="171">
        <f t="shared" si="30"/>
        <v>2656.86</v>
      </c>
      <c r="AE136" s="81">
        <f t="shared" si="31"/>
        <v>628.24383</v>
      </c>
      <c r="AF136" s="81">
        <f t="shared" si="32"/>
        <v>6797.8061700000007</v>
      </c>
      <c r="AG136" s="81">
        <f t="shared" si="33"/>
        <v>7426.0500000000011</v>
      </c>
      <c r="AH136" t="str">
        <f>VLOOKUP(A136,'FERC Description'!$A$4:$C$51,3,FALSE)</f>
        <v>877 Measuring and Regulator Station Expense - City Gate</v>
      </c>
    </row>
    <row r="137" spans="1:34" x14ac:dyDescent="0.25">
      <c r="A137" t="s">
        <v>155</v>
      </c>
      <c r="B137" t="s">
        <v>166</v>
      </c>
      <c r="C137" t="s">
        <v>167</v>
      </c>
      <c r="D137" t="s">
        <v>164</v>
      </c>
      <c r="E137" t="s">
        <v>165</v>
      </c>
      <c r="F137" s="94">
        <v>1488.78</v>
      </c>
      <c r="G137" s="94">
        <v>1068.43</v>
      </c>
      <c r="H137" s="94">
        <v>1383.69</v>
      </c>
      <c r="I137" s="94"/>
      <c r="J137" s="94"/>
      <c r="K137" s="94"/>
      <c r="L137" s="94"/>
      <c r="M137" s="94"/>
      <c r="N137" s="94"/>
      <c r="O137" s="94"/>
      <c r="P137" s="94"/>
      <c r="Q137" s="94"/>
      <c r="R137" s="94">
        <f t="shared" si="20"/>
        <v>3940.9</v>
      </c>
      <c r="S137" s="92" t="str">
        <f t="shared" si="21"/>
        <v>113201495877</v>
      </c>
      <c r="T137" s="80">
        <f>VLOOKUP(S137,Factors!$F$4:$H$5971,3,FALSE)</f>
        <v>8.4599999999999995E-2</v>
      </c>
      <c r="U137" t="str">
        <f>VLOOKUP(S137,Factors!$F$4:$G$5971,2,FALSE)</f>
        <v>Sendout Volumes</v>
      </c>
      <c r="V137" s="170">
        <f t="shared" si="22"/>
        <v>125.95078799999999</v>
      </c>
      <c r="W137" s="165">
        <f t="shared" si="23"/>
        <v>1362.8292120000001</v>
      </c>
      <c r="X137" s="171">
        <f t="shared" si="24"/>
        <v>1488.7800000000002</v>
      </c>
      <c r="Y137" s="170">
        <f t="shared" si="25"/>
        <v>90.389178000000001</v>
      </c>
      <c r="Z137" s="165">
        <f t="shared" si="26"/>
        <v>978.04082200000005</v>
      </c>
      <c r="AA137" s="171">
        <f t="shared" si="27"/>
        <v>1068.43</v>
      </c>
      <c r="AB137" s="170">
        <f t="shared" si="28"/>
        <v>117.060174</v>
      </c>
      <c r="AC137" s="165">
        <f t="shared" si="29"/>
        <v>1266.6298260000001</v>
      </c>
      <c r="AD137" s="171">
        <f t="shared" si="30"/>
        <v>1383.69</v>
      </c>
      <c r="AE137" s="81">
        <f t="shared" si="31"/>
        <v>333.40013999999996</v>
      </c>
      <c r="AF137" s="81">
        <f t="shared" si="32"/>
        <v>3607.4998599999999</v>
      </c>
      <c r="AG137" s="81">
        <f t="shared" si="33"/>
        <v>3940.8999999999996</v>
      </c>
      <c r="AH137" t="str">
        <f>VLOOKUP(A137,'FERC Description'!$A$4:$C$51,3,FALSE)</f>
        <v>877 Measuring and Regulator Station Expense - City Gate</v>
      </c>
    </row>
    <row r="138" spans="1:34" x14ac:dyDescent="0.25">
      <c r="A138" t="s">
        <v>155</v>
      </c>
      <c r="B138" t="s">
        <v>77</v>
      </c>
      <c r="C138" t="s">
        <v>78</v>
      </c>
      <c r="D138" t="s">
        <v>156</v>
      </c>
      <c r="E138" t="s">
        <v>157</v>
      </c>
      <c r="F138" s="94">
        <v>2857.22</v>
      </c>
      <c r="G138" s="94">
        <v>8917.6</v>
      </c>
      <c r="H138" s="94">
        <v>6155.04</v>
      </c>
      <c r="I138" s="94"/>
      <c r="J138" s="94"/>
      <c r="K138" s="94"/>
      <c r="L138" s="94"/>
      <c r="M138" s="94"/>
      <c r="N138" s="94"/>
      <c r="O138" s="94"/>
      <c r="P138" s="94"/>
      <c r="Q138" s="94"/>
      <c r="R138" s="94">
        <f t="shared" si="20"/>
        <v>17929.86</v>
      </c>
      <c r="S138" s="92" t="str">
        <f t="shared" si="21"/>
        <v>131001040877</v>
      </c>
      <c r="T138" s="80">
        <f>VLOOKUP(S138,Factors!$F$4:$H$5971,3,FALSE)</f>
        <v>0.1124</v>
      </c>
      <c r="U138" t="str">
        <f>VLOOKUP(S138,Factors!$F$4:$G$5971,2,FALSE)</f>
        <v>3-factor</v>
      </c>
      <c r="V138" s="170">
        <f t="shared" si="22"/>
        <v>321.15152799999998</v>
      </c>
      <c r="W138" s="165">
        <f t="shared" si="23"/>
        <v>2536.0684719999999</v>
      </c>
      <c r="X138" s="171">
        <f t="shared" si="24"/>
        <v>2857.22</v>
      </c>
      <c r="Y138" s="170">
        <f t="shared" si="25"/>
        <v>1002.33824</v>
      </c>
      <c r="Z138" s="165">
        <f t="shared" si="26"/>
        <v>7915.2617600000003</v>
      </c>
      <c r="AA138" s="171">
        <f t="shared" si="27"/>
        <v>8917.6</v>
      </c>
      <c r="AB138" s="170">
        <f t="shared" si="28"/>
        <v>691.82649600000002</v>
      </c>
      <c r="AC138" s="165">
        <f t="shared" si="29"/>
        <v>5463.2135040000003</v>
      </c>
      <c r="AD138" s="171">
        <f t="shared" si="30"/>
        <v>6155.04</v>
      </c>
      <c r="AE138" s="81">
        <f t="shared" si="31"/>
        <v>2015.316264</v>
      </c>
      <c r="AF138" s="81">
        <f t="shared" si="32"/>
        <v>15914.543736</v>
      </c>
      <c r="AG138" s="81">
        <f t="shared" si="33"/>
        <v>17929.86</v>
      </c>
      <c r="AH138" t="str">
        <f>VLOOKUP(A138,'FERC Description'!$A$4:$C$51,3,FALSE)</f>
        <v>877 Measuring and Regulator Station Expense - City Gate</v>
      </c>
    </row>
    <row r="139" spans="1:34" x14ac:dyDescent="0.25">
      <c r="A139" t="s">
        <v>155</v>
      </c>
      <c r="B139" t="s">
        <v>119</v>
      </c>
      <c r="C139" t="s">
        <v>120</v>
      </c>
      <c r="D139" t="s">
        <v>164</v>
      </c>
      <c r="E139" t="s">
        <v>165</v>
      </c>
      <c r="F139" s="94">
        <v>2191.39</v>
      </c>
      <c r="G139" s="94">
        <v>1354.03</v>
      </c>
      <c r="H139" s="94">
        <v>1532.19</v>
      </c>
      <c r="I139" s="94"/>
      <c r="J139" s="94"/>
      <c r="K139" s="94"/>
      <c r="L139" s="94"/>
      <c r="M139" s="94"/>
      <c r="N139" s="94"/>
      <c r="O139" s="94"/>
      <c r="P139" s="94"/>
      <c r="Q139" s="94"/>
      <c r="R139" s="94">
        <f t="shared" ref="R139:R202" si="34">SUM(F139:Q139)</f>
        <v>5077.6100000000006</v>
      </c>
      <c r="S139" s="92" t="str">
        <f t="shared" ref="S139:S202" si="35">CONCATENATE(B139,RIGHT(D139,4),A139)</f>
        <v>135101495877</v>
      </c>
      <c r="T139" s="80">
        <f>VLOOKUP(S139,Factors!$F$4:$H$5971,3,FALSE)</f>
        <v>0.1119</v>
      </c>
      <c r="U139" t="str">
        <f>VLOOKUP(S139,Factors!$F$4:$G$5971,2,FALSE)</f>
        <v>Customers-All</v>
      </c>
      <c r="V139" s="170">
        <f t="shared" ref="V139:V202" si="36">F139*T139</f>
        <v>245.21654099999998</v>
      </c>
      <c r="W139" s="165">
        <f t="shared" ref="W139:W202" si="37">F139-V139</f>
        <v>1946.1734589999999</v>
      </c>
      <c r="X139" s="171">
        <f t="shared" ref="X139:X202" si="38">V139+W139</f>
        <v>2191.39</v>
      </c>
      <c r="Y139" s="170">
        <f t="shared" ref="Y139:Y202" si="39">G139*T139</f>
        <v>151.51595699999999</v>
      </c>
      <c r="Z139" s="165">
        <f t="shared" ref="Z139:Z202" si="40">G139-Y139</f>
        <v>1202.5140429999999</v>
      </c>
      <c r="AA139" s="171">
        <f t="shared" ref="AA139:AA202" si="41">Y139+Z139</f>
        <v>1354.03</v>
      </c>
      <c r="AB139" s="170">
        <f t="shared" ref="AB139:AB202" si="42">H139*T139</f>
        <v>171.45206100000001</v>
      </c>
      <c r="AC139" s="165">
        <f t="shared" ref="AC139:AC202" si="43">H139-AB139</f>
        <v>1360.7379390000001</v>
      </c>
      <c r="AD139" s="171">
        <f t="shared" ref="AD139:AD202" si="44">AB139+AC139</f>
        <v>1532.19</v>
      </c>
      <c r="AE139" s="81">
        <f t="shared" ref="AE139:AE202" si="45">R139*T139</f>
        <v>568.18455900000004</v>
      </c>
      <c r="AF139" s="81">
        <f t="shared" ref="AF139:AF202" si="46">R139-AE139</f>
        <v>4509.4254410000003</v>
      </c>
      <c r="AG139" s="81">
        <f t="shared" ref="AG139:AG202" si="47">AE139+AF139</f>
        <v>5077.6100000000006</v>
      </c>
      <c r="AH139" t="str">
        <f>VLOOKUP(A139,'FERC Description'!$A$4:$C$51,3,FALSE)</f>
        <v>877 Measuring and Regulator Station Expense - City Gate</v>
      </c>
    </row>
    <row r="140" spans="1:34" x14ac:dyDescent="0.25">
      <c r="A140" t="s">
        <v>168</v>
      </c>
      <c r="B140" t="s">
        <v>35</v>
      </c>
      <c r="C140" t="s">
        <v>36</v>
      </c>
      <c r="D140" t="s">
        <v>169</v>
      </c>
      <c r="E140" t="s">
        <v>170</v>
      </c>
      <c r="F140" s="94"/>
      <c r="G140" s="94"/>
      <c r="H140" s="94">
        <v>7.04</v>
      </c>
      <c r="I140" s="94"/>
      <c r="J140" s="94"/>
      <c r="K140" s="94"/>
      <c r="L140" s="94"/>
      <c r="M140" s="94"/>
      <c r="N140" s="94"/>
      <c r="O140" s="94"/>
      <c r="P140" s="94"/>
      <c r="Q140" s="94"/>
      <c r="R140" s="94">
        <f t="shared" si="34"/>
        <v>7.04</v>
      </c>
      <c r="S140" s="92" t="str">
        <f t="shared" si="35"/>
        <v>111001410878</v>
      </c>
      <c r="T140" s="80">
        <f>VLOOKUP(S140,Factors!$F$4:$H$5971,3,FALSE)</f>
        <v>8.4099999999999994E-2</v>
      </c>
      <c r="U140" t="str">
        <f>VLOOKUP(S140,Factors!$F$4:$G$5971,2,FALSE)</f>
        <v>Customers-Ind</v>
      </c>
      <c r="V140" s="170">
        <f t="shared" si="36"/>
        <v>0</v>
      </c>
      <c r="W140" s="165">
        <f t="shared" si="37"/>
        <v>0</v>
      </c>
      <c r="X140" s="171">
        <f t="shared" si="38"/>
        <v>0</v>
      </c>
      <c r="Y140" s="170">
        <f t="shared" si="39"/>
        <v>0</v>
      </c>
      <c r="Z140" s="165">
        <f t="shared" si="40"/>
        <v>0</v>
      </c>
      <c r="AA140" s="171">
        <f t="shared" si="41"/>
        <v>0</v>
      </c>
      <c r="AB140" s="170">
        <f t="shared" si="42"/>
        <v>0.59206399999999992</v>
      </c>
      <c r="AC140" s="165">
        <f t="shared" si="43"/>
        <v>6.4479360000000003</v>
      </c>
      <c r="AD140" s="171">
        <f t="shared" si="44"/>
        <v>7.04</v>
      </c>
      <c r="AE140" s="81">
        <f t="shared" si="45"/>
        <v>0.59206399999999992</v>
      </c>
      <c r="AF140" s="81">
        <f t="shared" si="46"/>
        <v>6.4479360000000003</v>
      </c>
      <c r="AG140" s="81">
        <f t="shared" si="47"/>
        <v>7.04</v>
      </c>
      <c r="AH140" t="str">
        <f>VLOOKUP(A140,'FERC Description'!$A$4:$C$51,3,FALSE)</f>
        <v>878 Meter and House Regulator Expense</v>
      </c>
    </row>
    <row r="141" spans="1:34" x14ac:dyDescent="0.25">
      <c r="A141" t="s">
        <v>168</v>
      </c>
      <c r="B141" t="s">
        <v>35</v>
      </c>
      <c r="C141" t="s">
        <v>36</v>
      </c>
      <c r="D141" t="s">
        <v>171</v>
      </c>
      <c r="E141" t="s">
        <v>172</v>
      </c>
      <c r="F141" s="94">
        <v>1469.27</v>
      </c>
      <c r="G141" s="94">
        <v>293.91000000000003</v>
      </c>
      <c r="H141" s="94">
        <v>1522</v>
      </c>
      <c r="I141" s="94"/>
      <c r="J141" s="94"/>
      <c r="K141" s="94"/>
      <c r="L141" s="94"/>
      <c r="M141" s="94"/>
      <c r="N141" s="94"/>
      <c r="O141" s="94"/>
      <c r="P141" s="94"/>
      <c r="Q141" s="94"/>
      <c r="R141" s="94">
        <f t="shared" si="34"/>
        <v>3285.1800000000003</v>
      </c>
      <c r="S141" s="92" t="str">
        <f t="shared" si="35"/>
        <v>111001430878</v>
      </c>
      <c r="T141" s="80">
        <f>VLOOKUP(S141,Factors!$F$4:$H$5971,3,FALSE)</f>
        <v>8.4599999999999995E-2</v>
      </c>
      <c r="U141" t="str">
        <f>VLOOKUP(S141,Factors!$F$4:$G$5971,2,FALSE)</f>
        <v>Sendout Volumes</v>
      </c>
      <c r="V141" s="170">
        <f t="shared" si="36"/>
        <v>124.300242</v>
      </c>
      <c r="W141" s="165">
        <f t="shared" si="37"/>
        <v>1344.969758</v>
      </c>
      <c r="X141" s="171">
        <f t="shared" si="38"/>
        <v>1469.27</v>
      </c>
      <c r="Y141" s="170">
        <f t="shared" si="39"/>
        <v>24.864786000000002</v>
      </c>
      <c r="Z141" s="165">
        <f t="shared" si="40"/>
        <v>269.04521400000004</v>
      </c>
      <c r="AA141" s="171">
        <f t="shared" si="41"/>
        <v>293.91000000000003</v>
      </c>
      <c r="AB141" s="170">
        <f t="shared" si="42"/>
        <v>128.7612</v>
      </c>
      <c r="AC141" s="165">
        <f t="shared" si="43"/>
        <v>1393.2388000000001</v>
      </c>
      <c r="AD141" s="171">
        <f t="shared" si="44"/>
        <v>1522</v>
      </c>
      <c r="AE141" s="81">
        <f t="shared" si="45"/>
        <v>277.92622799999998</v>
      </c>
      <c r="AF141" s="81">
        <f t="shared" si="46"/>
        <v>3007.2537720000005</v>
      </c>
      <c r="AG141" s="81">
        <f t="shared" si="47"/>
        <v>3285.1800000000003</v>
      </c>
      <c r="AH141" t="str">
        <f>VLOOKUP(A141,'FERC Description'!$A$4:$C$51,3,FALSE)</f>
        <v>878 Meter and House Regulator Expense</v>
      </c>
    </row>
    <row r="142" spans="1:34" x14ac:dyDescent="0.25">
      <c r="A142" t="s">
        <v>168</v>
      </c>
      <c r="B142" t="s">
        <v>35</v>
      </c>
      <c r="C142" t="s">
        <v>36</v>
      </c>
      <c r="D142" t="s">
        <v>173</v>
      </c>
      <c r="E142" t="s">
        <v>174</v>
      </c>
      <c r="F142" s="94">
        <v>760.14</v>
      </c>
      <c r="G142" s="94">
        <v>1435.98</v>
      </c>
      <c r="H142" s="94">
        <v>0</v>
      </c>
      <c r="I142" s="94"/>
      <c r="J142" s="94"/>
      <c r="K142" s="94"/>
      <c r="L142" s="94"/>
      <c r="M142" s="94"/>
      <c r="N142" s="94"/>
      <c r="O142" s="94"/>
      <c r="P142" s="94"/>
      <c r="Q142" s="94"/>
      <c r="R142" s="94">
        <f t="shared" si="34"/>
        <v>2196.12</v>
      </c>
      <c r="S142" s="92" t="str">
        <f t="shared" si="35"/>
        <v>111001470878</v>
      </c>
      <c r="T142" s="80">
        <f>VLOOKUP(S142,Factors!$F$4:$H$5971,3,FALSE)</f>
        <v>8.4599999999999995E-2</v>
      </c>
      <c r="U142" t="str">
        <f>VLOOKUP(S142,Factors!$F$4:$G$5971,2,FALSE)</f>
        <v>Sendout Volumes</v>
      </c>
      <c r="V142" s="170">
        <f t="shared" si="36"/>
        <v>64.307843999999989</v>
      </c>
      <c r="W142" s="165">
        <f t="shared" si="37"/>
        <v>695.83215599999994</v>
      </c>
      <c r="X142" s="171">
        <f t="shared" si="38"/>
        <v>760.13999999999987</v>
      </c>
      <c r="Y142" s="170">
        <f t="shared" si="39"/>
        <v>121.483908</v>
      </c>
      <c r="Z142" s="165">
        <f t="shared" si="40"/>
        <v>1314.4960920000001</v>
      </c>
      <c r="AA142" s="171">
        <f t="shared" si="41"/>
        <v>1435.98</v>
      </c>
      <c r="AB142" s="170">
        <f t="shared" si="42"/>
        <v>0</v>
      </c>
      <c r="AC142" s="165">
        <f t="shared" si="43"/>
        <v>0</v>
      </c>
      <c r="AD142" s="171">
        <f t="shared" si="44"/>
        <v>0</v>
      </c>
      <c r="AE142" s="81">
        <f t="shared" si="45"/>
        <v>185.79175199999997</v>
      </c>
      <c r="AF142" s="81">
        <f t="shared" si="46"/>
        <v>2010.3282479999998</v>
      </c>
      <c r="AG142" s="81">
        <f t="shared" si="47"/>
        <v>2196.12</v>
      </c>
      <c r="AH142" t="str">
        <f>VLOOKUP(A142,'FERC Description'!$A$4:$C$51,3,FALSE)</f>
        <v>878 Meter and House Regulator Expense</v>
      </c>
    </row>
    <row r="143" spans="1:34" x14ac:dyDescent="0.25">
      <c r="A143" t="s">
        <v>168</v>
      </c>
      <c r="B143" t="s">
        <v>35</v>
      </c>
      <c r="C143" t="s">
        <v>36</v>
      </c>
      <c r="D143" t="s">
        <v>175</v>
      </c>
      <c r="E143" t="s">
        <v>176</v>
      </c>
      <c r="F143" s="94">
        <v>878.7</v>
      </c>
      <c r="G143" s="94">
        <v>1435.91</v>
      </c>
      <c r="H143" s="94">
        <v>1739.62</v>
      </c>
      <c r="I143" s="94"/>
      <c r="J143" s="94"/>
      <c r="K143" s="94"/>
      <c r="L143" s="94"/>
      <c r="M143" s="94"/>
      <c r="N143" s="94"/>
      <c r="O143" s="94"/>
      <c r="P143" s="94"/>
      <c r="Q143" s="94"/>
      <c r="R143" s="94">
        <f t="shared" si="34"/>
        <v>4054.23</v>
      </c>
      <c r="S143" s="92" t="str">
        <f t="shared" si="35"/>
        <v>111004655878</v>
      </c>
      <c r="T143" s="80">
        <f>VLOOKUP(S143,Factors!$F$4:$H$5971,3,FALSE)</f>
        <v>8.4099999999999994E-2</v>
      </c>
      <c r="U143" t="str">
        <f>VLOOKUP(S143,Factors!$F$4:$G$5971,2,FALSE)</f>
        <v>Customers-Ind</v>
      </c>
      <c r="V143" s="170">
        <f t="shared" si="36"/>
        <v>73.898669999999996</v>
      </c>
      <c r="W143" s="165">
        <f t="shared" si="37"/>
        <v>804.80133000000001</v>
      </c>
      <c r="X143" s="171">
        <f t="shared" si="38"/>
        <v>878.7</v>
      </c>
      <c r="Y143" s="170">
        <f t="shared" si="39"/>
        <v>120.760031</v>
      </c>
      <c r="Z143" s="165">
        <f t="shared" si="40"/>
        <v>1315.1499690000001</v>
      </c>
      <c r="AA143" s="171">
        <f t="shared" si="41"/>
        <v>1435.91</v>
      </c>
      <c r="AB143" s="170">
        <f t="shared" si="42"/>
        <v>146.30204199999997</v>
      </c>
      <c r="AC143" s="165">
        <f t="shared" si="43"/>
        <v>1593.3179579999999</v>
      </c>
      <c r="AD143" s="171">
        <f t="shared" si="44"/>
        <v>1739.62</v>
      </c>
      <c r="AE143" s="81">
        <f t="shared" si="45"/>
        <v>340.96074299999998</v>
      </c>
      <c r="AF143" s="81">
        <f t="shared" si="46"/>
        <v>3713.2692569999999</v>
      </c>
      <c r="AG143" s="81">
        <f t="shared" si="47"/>
        <v>4054.23</v>
      </c>
      <c r="AH143" t="str">
        <f>VLOOKUP(A143,'FERC Description'!$A$4:$C$51,3,FALSE)</f>
        <v>878 Meter and House Regulator Expense</v>
      </c>
    </row>
    <row r="144" spans="1:34" x14ac:dyDescent="0.25">
      <c r="A144" t="s">
        <v>168</v>
      </c>
      <c r="B144" t="s">
        <v>166</v>
      </c>
      <c r="C144" t="s">
        <v>167</v>
      </c>
      <c r="D144" t="s">
        <v>177</v>
      </c>
      <c r="E144" t="s">
        <v>178</v>
      </c>
      <c r="F144" s="94">
        <v>1363.6</v>
      </c>
      <c r="G144" s="94">
        <v>1471.28</v>
      </c>
      <c r="H144" s="94">
        <v>2732.38</v>
      </c>
      <c r="I144" s="94"/>
      <c r="J144" s="94"/>
      <c r="K144" s="94"/>
      <c r="L144" s="94"/>
      <c r="M144" s="94"/>
      <c r="N144" s="94"/>
      <c r="O144" s="94"/>
      <c r="P144" s="94"/>
      <c r="Q144" s="94"/>
      <c r="R144" s="94">
        <f t="shared" si="34"/>
        <v>5567.26</v>
      </c>
      <c r="S144" s="92" t="str">
        <f t="shared" si="35"/>
        <v>113201620878</v>
      </c>
      <c r="T144" s="80">
        <f>VLOOKUP(S144,Factors!$F$4:$H$5971,3,FALSE)</f>
        <v>0.1119</v>
      </c>
      <c r="U144" t="str">
        <f>VLOOKUP(S144,Factors!$F$4:$G$5971,2,FALSE)</f>
        <v>Customers-All</v>
      </c>
      <c r="V144" s="170">
        <f t="shared" si="36"/>
        <v>152.58684</v>
      </c>
      <c r="W144" s="165">
        <f t="shared" si="37"/>
        <v>1211.01316</v>
      </c>
      <c r="X144" s="171">
        <f t="shared" si="38"/>
        <v>1363.6</v>
      </c>
      <c r="Y144" s="170">
        <f t="shared" si="39"/>
        <v>164.63623200000001</v>
      </c>
      <c r="Z144" s="165">
        <f t="shared" si="40"/>
        <v>1306.6437679999999</v>
      </c>
      <c r="AA144" s="171">
        <f t="shared" si="41"/>
        <v>1471.28</v>
      </c>
      <c r="AB144" s="170">
        <f t="shared" si="42"/>
        <v>305.75332200000003</v>
      </c>
      <c r="AC144" s="165">
        <f t="shared" si="43"/>
        <v>2426.6266780000001</v>
      </c>
      <c r="AD144" s="171">
        <f t="shared" si="44"/>
        <v>2732.38</v>
      </c>
      <c r="AE144" s="81">
        <f t="shared" si="45"/>
        <v>622.97639400000003</v>
      </c>
      <c r="AF144" s="81">
        <f t="shared" si="46"/>
        <v>4944.283606</v>
      </c>
      <c r="AG144" s="81">
        <f t="shared" si="47"/>
        <v>5567.26</v>
      </c>
      <c r="AH144" t="str">
        <f>VLOOKUP(A144,'FERC Description'!$A$4:$C$51,3,FALSE)</f>
        <v>878 Meter and House Regulator Expense</v>
      </c>
    </row>
    <row r="145" spans="1:34" x14ac:dyDescent="0.25">
      <c r="A145" t="s">
        <v>168</v>
      </c>
      <c r="B145" t="s">
        <v>166</v>
      </c>
      <c r="C145" t="s">
        <v>167</v>
      </c>
      <c r="D145" t="s">
        <v>179</v>
      </c>
      <c r="E145" t="s">
        <v>180</v>
      </c>
      <c r="F145" s="94"/>
      <c r="G145" s="94">
        <v>408.88</v>
      </c>
      <c r="H145" s="94">
        <v>-399.98</v>
      </c>
      <c r="I145" s="94"/>
      <c r="J145" s="94"/>
      <c r="K145" s="94"/>
      <c r="L145" s="94"/>
      <c r="M145" s="94"/>
      <c r="N145" s="94"/>
      <c r="O145" s="94"/>
      <c r="P145" s="94"/>
      <c r="Q145" s="94"/>
      <c r="R145" s="94">
        <f t="shared" si="34"/>
        <v>8.8999999999999773</v>
      </c>
      <c r="S145" s="92" t="str">
        <f t="shared" si="35"/>
        <v>113201630878</v>
      </c>
      <c r="T145" s="80">
        <f>VLOOKUP(S145,Factors!$F$4:$H$5971,3,FALSE)</f>
        <v>0.1119</v>
      </c>
      <c r="U145" t="str">
        <f>VLOOKUP(S145,Factors!$F$4:$G$5971,2,FALSE)</f>
        <v>Customers-All</v>
      </c>
      <c r="V145" s="170">
        <f t="shared" si="36"/>
        <v>0</v>
      </c>
      <c r="W145" s="165">
        <f t="shared" si="37"/>
        <v>0</v>
      </c>
      <c r="X145" s="171">
        <f t="shared" si="38"/>
        <v>0</v>
      </c>
      <c r="Y145" s="170">
        <f t="shared" si="39"/>
        <v>45.753672000000002</v>
      </c>
      <c r="Z145" s="165">
        <f t="shared" si="40"/>
        <v>363.126328</v>
      </c>
      <c r="AA145" s="171">
        <f t="shared" si="41"/>
        <v>408.88</v>
      </c>
      <c r="AB145" s="170">
        <f t="shared" si="42"/>
        <v>-44.757762</v>
      </c>
      <c r="AC145" s="165">
        <f t="shared" si="43"/>
        <v>-355.222238</v>
      </c>
      <c r="AD145" s="171">
        <f t="shared" si="44"/>
        <v>-399.98</v>
      </c>
      <c r="AE145" s="81">
        <f t="shared" si="45"/>
        <v>0.99590999999999741</v>
      </c>
      <c r="AF145" s="81">
        <f t="shared" si="46"/>
        <v>7.9040899999999796</v>
      </c>
      <c r="AG145" s="81">
        <f t="shared" si="47"/>
        <v>8.8999999999999773</v>
      </c>
      <c r="AH145" t="str">
        <f>VLOOKUP(A145,'FERC Description'!$A$4:$C$51,3,FALSE)</f>
        <v>878 Meter and House Regulator Expense</v>
      </c>
    </row>
    <row r="146" spans="1:34" x14ac:dyDescent="0.25">
      <c r="A146" t="s">
        <v>168</v>
      </c>
      <c r="B146" t="s">
        <v>166</v>
      </c>
      <c r="C146" t="s">
        <v>167</v>
      </c>
      <c r="D146" t="s">
        <v>175</v>
      </c>
      <c r="E146" t="s">
        <v>176</v>
      </c>
      <c r="F146" s="94"/>
      <c r="G146" s="94">
        <v>910.78</v>
      </c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>
        <f t="shared" si="34"/>
        <v>910.78</v>
      </c>
      <c r="S146" s="92" t="str">
        <f t="shared" si="35"/>
        <v>113204655878</v>
      </c>
      <c r="T146" s="80">
        <f>VLOOKUP(S146,Factors!$F$4:$H$5971,3,FALSE)</f>
        <v>8.4099999999999994E-2</v>
      </c>
      <c r="U146" t="str">
        <f>VLOOKUP(S146,Factors!$F$4:$G$5971,2,FALSE)</f>
        <v>customers-ind</v>
      </c>
      <c r="V146" s="170">
        <f t="shared" si="36"/>
        <v>0</v>
      </c>
      <c r="W146" s="165">
        <f t="shared" si="37"/>
        <v>0</v>
      </c>
      <c r="X146" s="171">
        <f t="shared" si="38"/>
        <v>0</v>
      </c>
      <c r="Y146" s="170">
        <f t="shared" si="39"/>
        <v>76.596597999999986</v>
      </c>
      <c r="Z146" s="165">
        <f t="shared" si="40"/>
        <v>834.183402</v>
      </c>
      <c r="AA146" s="171">
        <f t="shared" si="41"/>
        <v>910.78</v>
      </c>
      <c r="AB146" s="170">
        <f t="shared" si="42"/>
        <v>0</v>
      </c>
      <c r="AC146" s="165">
        <f t="shared" si="43"/>
        <v>0</v>
      </c>
      <c r="AD146" s="171">
        <f t="shared" si="44"/>
        <v>0</v>
      </c>
      <c r="AE146" s="81">
        <f t="shared" si="45"/>
        <v>76.596597999999986</v>
      </c>
      <c r="AF146" s="81">
        <f t="shared" si="46"/>
        <v>834.183402</v>
      </c>
      <c r="AG146" s="81">
        <f t="shared" si="47"/>
        <v>910.78</v>
      </c>
      <c r="AH146" t="str">
        <f>VLOOKUP(A146,'FERC Description'!$A$4:$C$51,3,FALSE)</f>
        <v>878 Meter and House Regulator Expense</v>
      </c>
    </row>
    <row r="147" spans="1:34" x14ac:dyDescent="0.25">
      <c r="A147" t="s">
        <v>168</v>
      </c>
      <c r="B147" t="s">
        <v>119</v>
      </c>
      <c r="C147" t="s">
        <v>120</v>
      </c>
      <c r="D147" t="s">
        <v>181</v>
      </c>
      <c r="E147" t="s">
        <v>182</v>
      </c>
      <c r="F147" s="94">
        <v>690.68</v>
      </c>
      <c r="G147" s="94">
        <v>16.77</v>
      </c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>
        <f t="shared" si="34"/>
        <v>707.44999999999993</v>
      </c>
      <c r="S147" s="92" t="str">
        <f t="shared" si="35"/>
        <v>135101330878</v>
      </c>
      <c r="T147" s="80">
        <f>VLOOKUP(S147,Factors!$F$4:$H$5971,3,FALSE)</f>
        <v>0.1119</v>
      </c>
      <c r="U147" t="str">
        <f>VLOOKUP(S147,Factors!$F$4:$G$5971,2,FALSE)</f>
        <v>Customers-All</v>
      </c>
      <c r="V147" s="170">
        <f t="shared" si="36"/>
        <v>77.287091999999987</v>
      </c>
      <c r="W147" s="165">
        <f t="shared" si="37"/>
        <v>613.39290799999992</v>
      </c>
      <c r="X147" s="171">
        <f t="shared" si="38"/>
        <v>690.68</v>
      </c>
      <c r="Y147" s="170">
        <f t="shared" si="39"/>
        <v>1.876563</v>
      </c>
      <c r="Z147" s="165">
        <f t="shared" si="40"/>
        <v>14.893436999999999</v>
      </c>
      <c r="AA147" s="171">
        <f t="shared" si="41"/>
        <v>16.77</v>
      </c>
      <c r="AB147" s="170">
        <f t="shared" si="42"/>
        <v>0</v>
      </c>
      <c r="AC147" s="165">
        <f t="shared" si="43"/>
        <v>0</v>
      </c>
      <c r="AD147" s="171">
        <f t="shared" si="44"/>
        <v>0</v>
      </c>
      <c r="AE147" s="81">
        <f t="shared" si="45"/>
        <v>79.163654999999991</v>
      </c>
      <c r="AF147" s="81">
        <f t="shared" si="46"/>
        <v>628.28634499999998</v>
      </c>
      <c r="AG147" s="81">
        <f t="shared" si="47"/>
        <v>707.44999999999993</v>
      </c>
      <c r="AH147" t="str">
        <f>VLOOKUP(A147,'FERC Description'!$A$4:$C$51,3,FALSE)</f>
        <v>878 Meter and House Regulator Expense</v>
      </c>
    </row>
    <row r="148" spans="1:34" x14ac:dyDescent="0.25">
      <c r="A148" t="s">
        <v>168</v>
      </c>
      <c r="B148" t="s">
        <v>119</v>
      </c>
      <c r="C148" t="s">
        <v>120</v>
      </c>
      <c r="D148" t="s">
        <v>169</v>
      </c>
      <c r="E148" t="s">
        <v>170</v>
      </c>
      <c r="F148" s="94"/>
      <c r="G148" s="94">
        <v>33.5</v>
      </c>
      <c r="H148" s="94">
        <v>16.75</v>
      </c>
      <c r="I148" s="94"/>
      <c r="J148" s="94"/>
      <c r="K148" s="94"/>
      <c r="L148" s="94"/>
      <c r="M148" s="94"/>
      <c r="N148" s="94"/>
      <c r="O148" s="94"/>
      <c r="P148" s="94"/>
      <c r="Q148" s="94"/>
      <c r="R148" s="94">
        <f t="shared" si="34"/>
        <v>50.25</v>
      </c>
      <c r="S148" s="92" t="str">
        <f t="shared" si="35"/>
        <v>135101410878</v>
      </c>
      <c r="T148" s="80">
        <f>VLOOKUP(S148,Factors!$F$4:$H$5971,3,FALSE)</f>
        <v>0.1119</v>
      </c>
      <c r="U148" t="str">
        <f>VLOOKUP(S148,Factors!$F$4:$G$5971,2,FALSE)</f>
        <v>Customers-All</v>
      </c>
      <c r="V148" s="170">
        <f t="shared" si="36"/>
        <v>0</v>
      </c>
      <c r="W148" s="165">
        <f t="shared" si="37"/>
        <v>0</v>
      </c>
      <c r="X148" s="171">
        <f t="shared" si="38"/>
        <v>0</v>
      </c>
      <c r="Y148" s="170">
        <f t="shared" si="39"/>
        <v>3.74865</v>
      </c>
      <c r="Z148" s="165">
        <f t="shared" si="40"/>
        <v>29.751349999999999</v>
      </c>
      <c r="AA148" s="171">
        <f t="shared" si="41"/>
        <v>33.5</v>
      </c>
      <c r="AB148" s="170">
        <f t="shared" si="42"/>
        <v>1.874325</v>
      </c>
      <c r="AC148" s="165">
        <f t="shared" si="43"/>
        <v>14.875674999999999</v>
      </c>
      <c r="AD148" s="171">
        <f t="shared" si="44"/>
        <v>16.75</v>
      </c>
      <c r="AE148" s="81">
        <f t="shared" si="45"/>
        <v>5.6229750000000003</v>
      </c>
      <c r="AF148" s="81">
        <f t="shared" si="46"/>
        <v>44.627025000000003</v>
      </c>
      <c r="AG148" s="81">
        <f t="shared" si="47"/>
        <v>50.25</v>
      </c>
      <c r="AH148" t="str">
        <f>VLOOKUP(A148,'FERC Description'!$A$4:$C$51,3,FALSE)</f>
        <v>878 Meter and House Regulator Expense</v>
      </c>
    </row>
    <row r="149" spans="1:34" x14ac:dyDescent="0.25">
      <c r="A149" t="s">
        <v>168</v>
      </c>
      <c r="B149" t="s">
        <v>119</v>
      </c>
      <c r="C149" t="s">
        <v>120</v>
      </c>
      <c r="D149" t="s">
        <v>171</v>
      </c>
      <c r="E149" t="s">
        <v>172</v>
      </c>
      <c r="F149" s="94"/>
      <c r="G149" s="94">
        <v>0</v>
      </c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>
        <f t="shared" si="34"/>
        <v>0</v>
      </c>
      <c r="S149" s="92" t="str">
        <f t="shared" si="35"/>
        <v>135101430878</v>
      </c>
      <c r="T149" s="80">
        <f>VLOOKUP(S149,Factors!$F$4:$H$5971,3,FALSE)</f>
        <v>0.1119</v>
      </c>
      <c r="U149" t="str">
        <f>VLOOKUP(S149,Factors!$F$4:$G$5971,2,FALSE)</f>
        <v>Customers-All</v>
      </c>
      <c r="V149" s="170">
        <f t="shared" si="36"/>
        <v>0</v>
      </c>
      <c r="W149" s="165">
        <f t="shared" si="37"/>
        <v>0</v>
      </c>
      <c r="X149" s="171">
        <f t="shared" si="38"/>
        <v>0</v>
      </c>
      <c r="Y149" s="170">
        <f t="shared" si="39"/>
        <v>0</v>
      </c>
      <c r="Z149" s="165">
        <f t="shared" si="40"/>
        <v>0</v>
      </c>
      <c r="AA149" s="171">
        <f t="shared" si="41"/>
        <v>0</v>
      </c>
      <c r="AB149" s="170">
        <f t="shared" si="42"/>
        <v>0</v>
      </c>
      <c r="AC149" s="165">
        <f t="shared" si="43"/>
        <v>0</v>
      </c>
      <c r="AD149" s="171">
        <f t="shared" si="44"/>
        <v>0</v>
      </c>
      <c r="AE149" s="81">
        <f t="shared" si="45"/>
        <v>0</v>
      </c>
      <c r="AF149" s="81">
        <f t="shared" si="46"/>
        <v>0</v>
      </c>
      <c r="AG149" s="81">
        <f t="shared" si="47"/>
        <v>0</v>
      </c>
      <c r="AH149" t="str">
        <f>VLOOKUP(A149,'FERC Description'!$A$4:$C$51,3,FALSE)</f>
        <v>878 Meter and House Regulator Expense</v>
      </c>
    </row>
    <row r="150" spans="1:34" x14ac:dyDescent="0.25">
      <c r="A150" t="s">
        <v>168</v>
      </c>
      <c r="B150" t="s">
        <v>119</v>
      </c>
      <c r="C150" t="s">
        <v>120</v>
      </c>
      <c r="D150" t="s">
        <v>173</v>
      </c>
      <c r="E150" t="s">
        <v>174</v>
      </c>
      <c r="F150" s="94"/>
      <c r="G150" s="94"/>
      <c r="H150" s="94">
        <v>350.41</v>
      </c>
      <c r="I150" s="94"/>
      <c r="J150" s="94"/>
      <c r="K150" s="94"/>
      <c r="L150" s="94"/>
      <c r="M150" s="94"/>
      <c r="N150" s="94"/>
      <c r="O150" s="94"/>
      <c r="P150" s="94"/>
      <c r="Q150" s="94"/>
      <c r="R150" s="94">
        <f t="shared" si="34"/>
        <v>350.41</v>
      </c>
      <c r="S150" s="92" t="str">
        <f t="shared" si="35"/>
        <v>135101470878</v>
      </c>
      <c r="T150" s="80">
        <f>VLOOKUP(S150,Factors!$F$4:$H$5971,3,FALSE)</f>
        <v>0.1119</v>
      </c>
      <c r="U150" t="str">
        <f>VLOOKUP(S150,Factors!$F$4:$G$5971,2,FALSE)</f>
        <v>customers-all</v>
      </c>
      <c r="V150" s="170">
        <f t="shared" si="36"/>
        <v>0</v>
      </c>
      <c r="W150" s="165">
        <f t="shared" si="37"/>
        <v>0</v>
      </c>
      <c r="X150" s="171">
        <f t="shared" si="38"/>
        <v>0</v>
      </c>
      <c r="Y150" s="170">
        <f t="shared" si="39"/>
        <v>0</v>
      </c>
      <c r="Z150" s="165">
        <f t="shared" si="40"/>
        <v>0</v>
      </c>
      <c r="AA150" s="171">
        <f t="shared" si="41"/>
        <v>0</v>
      </c>
      <c r="AB150" s="170">
        <f t="shared" si="42"/>
        <v>39.210879000000006</v>
      </c>
      <c r="AC150" s="165">
        <f t="shared" si="43"/>
        <v>311.19912099999999</v>
      </c>
      <c r="AD150" s="171">
        <f t="shared" si="44"/>
        <v>350.40999999999997</v>
      </c>
      <c r="AE150" s="81">
        <f t="shared" si="45"/>
        <v>39.210879000000006</v>
      </c>
      <c r="AF150" s="81">
        <f t="shared" si="46"/>
        <v>311.19912099999999</v>
      </c>
      <c r="AG150" s="81">
        <f t="shared" si="47"/>
        <v>350.40999999999997</v>
      </c>
      <c r="AH150" t="str">
        <f>VLOOKUP(A150,'FERC Description'!$A$4:$C$51,3,FALSE)</f>
        <v>878 Meter and House Regulator Expense</v>
      </c>
    </row>
    <row r="151" spans="1:34" x14ac:dyDescent="0.25">
      <c r="A151" t="s">
        <v>168</v>
      </c>
      <c r="B151" t="s">
        <v>119</v>
      </c>
      <c r="C151" t="s">
        <v>120</v>
      </c>
      <c r="D151" t="s">
        <v>177</v>
      </c>
      <c r="E151" t="s">
        <v>178</v>
      </c>
      <c r="F151" s="94">
        <v>402034.52</v>
      </c>
      <c r="G151" s="94">
        <v>278763.12</v>
      </c>
      <c r="H151" s="94">
        <v>300073.11</v>
      </c>
      <c r="I151" s="94"/>
      <c r="J151" s="94"/>
      <c r="K151" s="94"/>
      <c r="L151" s="94"/>
      <c r="M151" s="94"/>
      <c r="N151" s="94"/>
      <c r="O151" s="94"/>
      <c r="P151" s="94"/>
      <c r="Q151" s="94"/>
      <c r="R151" s="94">
        <f t="shared" si="34"/>
        <v>980870.75</v>
      </c>
      <c r="S151" s="92" t="str">
        <f t="shared" si="35"/>
        <v>135101620878</v>
      </c>
      <c r="T151" s="80">
        <f>VLOOKUP(S151,Factors!$F$4:$H$5971,3,FALSE)</f>
        <v>0.1119</v>
      </c>
      <c r="U151" t="str">
        <f>VLOOKUP(S151,Factors!$F$4:$G$5971,2,FALSE)</f>
        <v>Customers-All</v>
      </c>
      <c r="V151" s="170">
        <f t="shared" si="36"/>
        <v>44987.662788000001</v>
      </c>
      <c r="W151" s="165">
        <f t="shared" si="37"/>
        <v>357046.857212</v>
      </c>
      <c r="X151" s="171">
        <f t="shared" si="38"/>
        <v>402034.52</v>
      </c>
      <c r="Y151" s="170">
        <f t="shared" si="39"/>
        <v>31193.593128</v>
      </c>
      <c r="Z151" s="165">
        <f t="shared" si="40"/>
        <v>247569.52687199999</v>
      </c>
      <c r="AA151" s="171">
        <f t="shared" si="41"/>
        <v>278763.12</v>
      </c>
      <c r="AB151" s="170">
        <f t="shared" si="42"/>
        <v>33578.181009</v>
      </c>
      <c r="AC151" s="165">
        <f t="shared" si="43"/>
        <v>266494.92899099999</v>
      </c>
      <c r="AD151" s="171">
        <f t="shared" si="44"/>
        <v>300073.11</v>
      </c>
      <c r="AE151" s="81">
        <f t="shared" si="45"/>
        <v>109759.436925</v>
      </c>
      <c r="AF151" s="81">
        <f t="shared" si="46"/>
        <v>871111.31307499995</v>
      </c>
      <c r="AG151" s="81">
        <f t="shared" si="47"/>
        <v>980870.75</v>
      </c>
      <c r="AH151" t="str">
        <f>VLOOKUP(A151,'FERC Description'!$A$4:$C$51,3,FALSE)</f>
        <v>878 Meter and House Regulator Expense</v>
      </c>
    </row>
    <row r="152" spans="1:34" x14ac:dyDescent="0.25">
      <c r="A152" t="s">
        <v>168</v>
      </c>
      <c r="B152" t="s">
        <v>119</v>
      </c>
      <c r="C152" t="s">
        <v>120</v>
      </c>
      <c r="D152" t="s">
        <v>179</v>
      </c>
      <c r="E152" t="s">
        <v>180</v>
      </c>
      <c r="F152" s="94">
        <v>179464.57</v>
      </c>
      <c r="G152" s="94">
        <v>177452.41</v>
      </c>
      <c r="H152" s="94">
        <v>179030.66</v>
      </c>
      <c r="I152" s="94"/>
      <c r="J152" s="94"/>
      <c r="K152" s="94"/>
      <c r="L152" s="94"/>
      <c r="M152" s="94"/>
      <c r="N152" s="94"/>
      <c r="O152" s="94"/>
      <c r="P152" s="94"/>
      <c r="Q152" s="94"/>
      <c r="R152" s="94">
        <f t="shared" si="34"/>
        <v>535947.64</v>
      </c>
      <c r="S152" s="92" t="str">
        <f t="shared" si="35"/>
        <v>135101630878</v>
      </c>
      <c r="T152" s="80">
        <f>VLOOKUP(S152,Factors!$F$4:$H$5971,3,FALSE)</f>
        <v>0.1119</v>
      </c>
      <c r="U152" t="str">
        <f>VLOOKUP(S152,Factors!$F$4:$G$5971,2,FALSE)</f>
        <v>Customers-All</v>
      </c>
      <c r="V152" s="170">
        <f t="shared" si="36"/>
        <v>20082.085383000001</v>
      </c>
      <c r="W152" s="165">
        <f t="shared" si="37"/>
        <v>159382.48461700001</v>
      </c>
      <c r="X152" s="171">
        <f t="shared" si="38"/>
        <v>179464.57</v>
      </c>
      <c r="Y152" s="170">
        <f t="shared" si="39"/>
        <v>19856.924679</v>
      </c>
      <c r="Z152" s="165">
        <f t="shared" si="40"/>
        <v>157595.48532100001</v>
      </c>
      <c r="AA152" s="171">
        <f t="shared" si="41"/>
        <v>177452.41</v>
      </c>
      <c r="AB152" s="170">
        <f t="shared" si="42"/>
        <v>20033.530854000001</v>
      </c>
      <c r="AC152" s="165">
        <f t="shared" si="43"/>
        <v>158997.12914599999</v>
      </c>
      <c r="AD152" s="171">
        <f t="shared" si="44"/>
        <v>179030.66</v>
      </c>
      <c r="AE152" s="81">
        <f t="shared" si="45"/>
        <v>59972.540915999998</v>
      </c>
      <c r="AF152" s="81">
        <f t="shared" si="46"/>
        <v>475975.09908399999</v>
      </c>
      <c r="AG152" s="81">
        <f t="shared" si="47"/>
        <v>535947.64</v>
      </c>
      <c r="AH152" t="str">
        <f>VLOOKUP(A152,'FERC Description'!$A$4:$C$51,3,FALSE)</f>
        <v>878 Meter and House Regulator Expense</v>
      </c>
    </row>
    <row r="153" spans="1:34" x14ac:dyDescent="0.25">
      <c r="A153" t="s">
        <v>168</v>
      </c>
      <c r="B153" t="s">
        <v>119</v>
      </c>
      <c r="C153" t="s">
        <v>120</v>
      </c>
      <c r="D153" t="s">
        <v>175</v>
      </c>
      <c r="E153" t="s">
        <v>176</v>
      </c>
      <c r="F153" s="94">
        <v>60.35</v>
      </c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>
        <f t="shared" si="34"/>
        <v>60.35</v>
      </c>
      <c r="S153" s="92" t="str">
        <f t="shared" si="35"/>
        <v>135104655878</v>
      </c>
      <c r="T153" s="80">
        <f>VLOOKUP(S153,Factors!$F$4:$H$5971,3,FALSE)</f>
        <v>8.4099999999999994E-2</v>
      </c>
      <c r="U153" t="str">
        <f>VLOOKUP(S153,Factors!$F$4:$G$5971,2,FALSE)</f>
        <v>customers-ind</v>
      </c>
      <c r="V153" s="170">
        <f t="shared" si="36"/>
        <v>5.0754349999999997</v>
      </c>
      <c r="W153" s="165">
        <f t="shared" si="37"/>
        <v>55.274565000000003</v>
      </c>
      <c r="X153" s="171">
        <f t="shared" si="38"/>
        <v>60.35</v>
      </c>
      <c r="Y153" s="170">
        <f t="shared" si="39"/>
        <v>0</v>
      </c>
      <c r="Z153" s="165">
        <f t="shared" si="40"/>
        <v>0</v>
      </c>
      <c r="AA153" s="171">
        <f t="shared" si="41"/>
        <v>0</v>
      </c>
      <c r="AB153" s="170">
        <f t="shared" si="42"/>
        <v>0</v>
      </c>
      <c r="AC153" s="165">
        <f t="shared" si="43"/>
        <v>0</v>
      </c>
      <c r="AD153" s="171">
        <f t="shared" si="44"/>
        <v>0</v>
      </c>
      <c r="AE153" s="81">
        <f t="shared" si="45"/>
        <v>5.0754349999999997</v>
      </c>
      <c r="AF153" s="81">
        <f t="shared" si="46"/>
        <v>55.274565000000003</v>
      </c>
      <c r="AG153" s="81">
        <f t="shared" si="47"/>
        <v>60.35</v>
      </c>
      <c r="AH153" t="str">
        <f>VLOOKUP(A153,'FERC Description'!$A$4:$C$51,3,FALSE)</f>
        <v>878 Meter and House Regulator Expense</v>
      </c>
    </row>
    <row r="154" spans="1:34" x14ac:dyDescent="0.25">
      <c r="A154" t="s">
        <v>168</v>
      </c>
      <c r="B154" t="s">
        <v>82</v>
      </c>
      <c r="C154" t="s">
        <v>83</v>
      </c>
      <c r="D154" t="s">
        <v>179</v>
      </c>
      <c r="E154" t="s">
        <v>180</v>
      </c>
      <c r="F154" s="94"/>
      <c r="G154" s="94"/>
      <c r="H154" s="94">
        <v>229.6</v>
      </c>
      <c r="I154" s="94"/>
      <c r="J154" s="94"/>
      <c r="K154" s="94"/>
      <c r="L154" s="94"/>
      <c r="M154" s="94"/>
      <c r="N154" s="94"/>
      <c r="O154" s="94"/>
      <c r="P154" s="94"/>
      <c r="Q154" s="94"/>
      <c r="R154" s="94">
        <f t="shared" si="34"/>
        <v>229.6</v>
      </c>
      <c r="S154" s="92" t="str">
        <f t="shared" si="35"/>
        <v>141001630878</v>
      </c>
      <c r="T154" s="80">
        <f>VLOOKUP(S154,Factors!$F$4:$H$5971,3,FALSE)</f>
        <v>1.17E-2</v>
      </c>
      <c r="U154" t="str">
        <f>VLOOKUP(S154,Factors!$F$4:$G$5971,2,FALSE)</f>
        <v>Transmission</v>
      </c>
      <c r="V154" s="170">
        <f t="shared" si="36"/>
        <v>0</v>
      </c>
      <c r="W154" s="165">
        <f t="shared" si="37"/>
        <v>0</v>
      </c>
      <c r="X154" s="171">
        <f t="shared" si="38"/>
        <v>0</v>
      </c>
      <c r="Y154" s="170">
        <f t="shared" si="39"/>
        <v>0</v>
      </c>
      <c r="Z154" s="165">
        <f t="shared" si="40"/>
        <v>0</v>
      </c>
      <c r="AA154" s="171">
        <f t="shared" si="41"/>
        <v>0</v>
      </c>
      <c r="AB154" s="170">
        <f t="shared" si="42"/>
        <v>2.6863199999999998</v>
      </c>
      <c r="AC154" s="165">
        <f t="shared" si="43"/>
        <v>226.91368</v>
      </c>
      <c r="AD154" s="171">
        <f t="shared" si="44"/>
        <v>229.6</v>
      </c>
      <c r="AE154" s="81">
        <f t="shared" si="45"/>
        <v>2.6863199999999998</v>
      </c>
      <c r="AF154" s="81">
        <f t="shared" si="46"/>
        <v>226.91368</v>
      </c>
      <c r="AG154" s="81">
        <f t="shared" si="47"/>
        <v>229.6</v>
      </c>
      <c r="AH154" t="str">
        <f>VLOOKUP(A154,'FERC Description'!$A$4:$C$51,3,FALSE)</f>
        <v>878 Meter and House Regulator Expense</v>
      </c>
    </row>
    <row r="155" spans="1:34" x14ac:dyDescent="0.25">
      <c r="A155" t="s">
        <v>168</v>
      </c>
      <c r="B155" t="s">
        <v>96</v>
      </c>
      <c r="C155" t="s">
        <v>97</v>
      </c>
      <c r="D155" t="s">
        <v>173</v>
      </c>
      <c r="E155" t="s">
        <v>174</v>
      </c>
      <c r="F155" s="94">
        <v>31.64</v>
      </c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>
        <f t="shared" si="34"/>
        <v>31.64</v>
      </c>
      <c r="S155" s="92" t="str">
        <f t="shared" si="35"/>
        <v>155061470878</v>
      </c>
      <c r="T155" s="80">
        <f>VLOOKUP(S155,Factors!$F$4:$H$5971,3,FALSE)</f>
        <v>0</v>
      </c>
      <c r="U155" t="str">
        <f>VLOOKUP(S155,Factors!$F$4:$G$5971,2,FALSE)</f>
        <v>Direct-OR</v>
      </c>
      <c r="V155" s="170">
        <f t="shared" si="36"/>
        <v>0</v>
      </c>
      <c r="W155" s="165">
        <f t="shared" si="37"/>
        <v>31.64</v>
      </c>
      <c r="X155" s="171">
        <f t="shared" si="38"/>
        <v>31.64</v>
      </c>
      <c r="Y155" s="170">
        <f t="shared" si="39"/>
        <v>0</v>
      </c>
      <c r="Z155" s="165">
        <f t="shared" si="40"/>
        <v>0</v>
      </c>
      <c r="AA155" s="171">
        <f t="shared" si="41"/>
        <v>0</v>
      </c>
      <c r="AB155" s="170">
        <f t="shared" si="42"/>
        <v>0</v>
      </c>
      <c r="AC155" s="165">
        <f t="shared" si="43"/>
        <v>0</v>
      </c>
      <c r="AD155" s="171">
        <f t="shared" si="44"/>
        <v>0</v>
      </c>
      <c r="AE155" s="81">
        <f t="shared" si="45"/>
        <v>0</v>
      </c>
      <c r="AF155" s="81">
        <f t="shared" si="46"/>
        <v>31.64</v>
      </c>
      <c r="AG155" s="81">
        <f t="shared" si="47"/>
        <v>31.64</v>
      </c>
      <c r="AH155" t="str">
        <f>VLOOKUP(A155,'FERC Description'!$A$4:$C$51,3,FALSE)</f>
        <v>878 Meter and House Regulator Expense</v>
      </c>
    </row>
    <row r="156" spans="1:34" x14ac:dyDescent="0.25">
      <c r="A156" t="s">
        <v>168</v>
      </c>
      <c r="B156" t="s">
        <v>96</v>
      </c>
      <c r="C156" t="s">
        <v>97</v>
      </c>
      <c r="D156" t="s">
        <v>177</v>
      </c>
      <c r="E156" t="s">
        <v>178</v>
      </c>
      <c r="F156" s="94">
        <v>745.21</v>
      </c>
      <c r="G156" s="94">
        <v>704.97</v>
      </c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>
        <f t="shared" si="34"/>
        <v>1450.18</v>
      </c>
      <c r="S156" s="92" t="str">
        <f t="shared" si="35"/>
        <v>155061620878</v>
      </c>
      <c r="T156" s="80">
        <f>VLOOKUP(S156,Factors!$F$4:$H$5971,3,FALSE)</f>
        <v>0</v>
      </c>
      <c r="U156" t="str">
        <f>VLOOKUP(S156,Factors!$F$4:$G$5971,2,FALSE)</f>
        <v>Direct-OR</v>
      </c>
      <c r="V156" s="170">
        <f t="shared" si="36"/>
        <v>0</v>
      </c>
      <c r="W156" s="165">
        <f t="shared" si="37"/>
        <v>745.21</v>
      </c>
      <c r="X156" s="171">
        <f t="shared" si="38"/>
        <v>745.21</v>
      </c>
      <c r="Y156" s="170">
        <f t="shared" si="39"/>
        <v>0</v>
      </c>
      <c r="Z156" s="165">
        <f t="shared" si="40"/>
        <v>704.97</v>
      </c>
      <c r="AA156" s="171">
        <f t="shared" si="41"/>
        <v>704.97</v>
      </c>
      <c r="AB156" s="170">
        <f t="shared" si="42"/>
        <v>0</v>
      </c>
      <c r="AC156" s="165">
        <f t="shared" si="43"/>
        <v>0</v>
      </c>
      <c r="AD156" s="171">
        <f t="shared" si="44"/>
        <v>0</v>
      </c>
      <c r="AE156" s="81">
        <f t="shared" si="45"/>
        <v>0</v>
      </c>
      <c r="AF156" s="81">
        <f t="shared" si="46"/>
        <v>1450.18</v>
      </c>
      <c r="AG156" s="81">
        <f t="shared" si="47"/>
        <v>1450.18</v>
      </c>
      <c r="AH156" t="str">
        <f>VLOOKUP(A156,'FERC Description'!$A$4:$C$51,3,FALSE)</f>
        <v>878 Meter and House Regulator Expense</v>
      </c>
    </row>
    <row r="157" spans="1:34" x14ac:dyDescent="0.25">
      <c r="A157" t="s">
        <v>168</v>
      </c>
      <c r="B157" t="s">
        <v>132</v>
      </c>
      <c r="C157" t="s">
        <v>133</v>
      </c>
      <c r="D157" t="s">
        <v>175</v>
      </c>
      <c r="E157" t="s">
        <v>176</v>
      </c>
      <c r="F157" s="94"/>
      <c r="G157" s="94"/>
      <c r="H157" s="94">
        <v>397.2</v>
      </c>
      <c r="I157" s="94"/>
      <c r="J157" s="94"/>
      <c r="K157" s="94"/>
      <c r="L157" s="94"/>
      <c r="M157" s="94"/>
      <c r="N157" s="94"/>
      <c r="O157" s="94"/>
      <c r="P157" s="94"/>
      <c r="Q157" s="94"/>
      <c r="R157" s="94">
        <f t="shared" si="34"/>
        <v>397.2</v>
      </c>
      <c r="S157" s="92" t="str">
        <f t="shared" si="35"/>
        <v>155074655878</v>
      </c>
      <c r="T157" s="80">
        <f>VLOOKUP(S157,Factors!$F$4:$H$5971,3,FALSE)</f>
        <v>8.4099999999999994E-2</v>
      </c>
      <c r="U157" t="str">
        <f>VLOOKUP(S157,Factors!$F$4:$G$5971,2,FALSE)</f>
        <v>Customers-Ind</v>
      </c>
      <c r="V157" s="170">
        <f t="shared" si="36"/>
        <v>0</v>
      </c>
      <c r="W157" s="165">
        <f t="shared" si="37"/>
        <v>0</v>
      </c>
      <c r="X157" s="171">
        <f t="shared" si="38"/>
        <v>0</v>
      </c>
      <c r="Y157" s="170">
        <f t="shared" si="39"/>
        <v>0</v>
      </c>
      <c r="Z157" s="165">
        <f t="shared" si="40"/>
        <v>0</v>
      </c>
      <c r="AA157" s="171">
        <f t="shared" si="41"/>
        <v>0</v>
      </c>
      <c r="AB157" s="170">
        <f t="shared" si="42"/>
        <v>33.404519999999998</v>
      </c>
      <c r="AC157" s="165">
        <f t="shared" si="43"/>
        <v>363.79548</v>
      </c>
      <c r="AD157" s="171">
        <f t="shared" si="44"/>
        <v>397.2</v>
      </c>
      <c r="AE157" s="81">
        <f t="shared" si="45"/>
        <v>33.404519999999998</v>
      </c>
      <c r="AF157" s="81">
        <f t="shared" si="46"/>
        <v>363.79548</v>
      </c>
      <c r="AG157" s="81">
        <f t="shared" si="47"/>
        <v>397.2</v>
      </c>
      <c r="AH157" t="str">
        <f>VLOOKUP(A157,'FERC Description'!$A$4:$C$51,3,FALSE)</f>
        <v>878 Meter and House Regulator Expense</v>
      </c>
    </row>
    <row r="158" spans="1:34" x14ac:dyDescent="0.25">
      <c r="A158" t="s">
        <v>183</v>
      </c>
      <c r="B158" t="s">
        <v>35</v>
      </c>
      <c r="C158" t="s">
        <v>36</v>
      </c>
      <c r="D158" t="s">
        <v>184</v>
      </c>
      <c r="E158" t="s">
        <v>185</v>
      </c>
      <c r="F158" s="94">
        <v>21.27</v>
      </c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>
        <f t="shared" si="34"/>
        <v>21.27</v>
      </c>
      <c r="S158" s="92" t="str">
        <f t="shared" si="35"/>
        <v>111001620879</v>
      </c>
      <c r="T158" s="80">
        <f>VLOOKUP(S158,Factors!$F$4:$H$5971,3,FALSE)</f>
        <v>0.1119</v>
      </c>
      <c r="U158" t="str">
        <f>VLOOKUP(S158,Factors!$F$4:$G$5971,2,FALSE)</f>
        <v>Customers-All</v>
      </c>
      <c r="V158" s="170">
        <f t="shared" si="36"/>
        <v>2.3801130000000001</v>
      </c>
      <c r="W158" s="165">
        <f t="shared" si="37"/>
        <v>18.889886999999998</v>
      </c>
      <c r="X158" s="171">
        <f t="shared" si="38"/>
        <v>21.27</v>
      </c>
      <c r="Y158" s="170">
        <f t="shared" si="39"/>
        <v>0</v>
      </c>
      <c r="Z158" s="165">
        <f t="shared" si="40"/>
        <v>0</v>
      </c>
      <c r="AA158" s="171">
        <f t="shared" si="41"/>
        <v>0</v>
      </c>
      <c r="AB158" s="170">
        <f t="shared" si="42"/>
        <v>0</v>
      </c>
      <c r="AC158" s="165">
        <f t="shared" si="43"/>
        <v>0</v>
      </c>
      <c r="AD158" s="171">
        <f t="shared" si="44"/>
        <v>0</v>
      </c>
      <c r="AE158" s="81">
        <f t="shared" si="45"/>
        <v>2.3801130000000001</v>
      </c>
      <c r="AF158" s="81">
        <f t="shared" si="46"/>
        <v>18.889886999999998</v>
      </c>
      <c r="AG158" s="81">
        <f t="shared" si="47"/>
        <v>21.27</v>
      </c>
      <c r="AH158" t="str">
        <f>VLOOKUP(A158,'FERC Description'!$A$4:$C$51,3,FALSE)</f>
        <v>879 Customer Installation Expense</v>
      </c>
    </row>
    <row r="159" spans="1:34" x14ac:dyDescent="0.25">
      <c r="A159" t="s">
        <v>183</v>
      </c>
      <c r="B159" t="s">
        <v>166</v>
      </c>
      <c r="C159" t="s">
        <v>167</v>
      </c>
      <c r="D159" t="s">
        <v>184</v>
      </c>
      <c r="E159" t="s">
        <v>185</v>
      </c>
      <c r="F159" s="94">
        <v>1593.92</v>
      </c>
      <c r="G159" s="94">
        <v>1996.52</v>
      </c>
      <c r="H159" s="94">
        <v>1173.57</v>
      </c>
      <c r="I159" s="94"/>
      <c r="J159" s="94"/>
      <c r="K159" s="94"/>
      <c r="L159" s="94"/>
      <c r="M159" s="94"/>
      <c r="N159" s="94"/>
      <c r="O159" s="94"/>
      <c r="P159" s="94"/>
      <c r="Q159" s="94"/>
      <c r="R159" s="94">
        <f t="shared" si="34"/>
        <v>4764.01</v>
      </c>
      <c r="S159" s="92" t="str">
        <f t="shared" si="35"/>
        <v>113201620879</v>
      </c>
      <c r="T159" s="80">
        <f>VLOOKUP(S159,Factors!$F$4:$H$5971,3,FALSE)</f>
        <v>0.1119</v>
      </c>
      <c r="U159" t="str">
        <f>VLOOKUP(S159,Factors!$F$4:$G$5971,2,FALSE)</f>
        <v>Customers-All</v>
      </c>
      <c r="V159" s="170">
        <f t="shared" si="36"/>
        <v>178.35964800000002</v>
      </c>
      <c r="W159" s="165">
        <f t="shared" si="37"/>
        <v>1415.560352</v>
      </c>
      <c r="X159" s="171">
        <f t="shared" si="38"/>
        <v>1593.92</v>
      </c>
      <c r="Y159" s="170">
        <f t="shared" si="39"/>
        <v>223.41058799999999</v>
      </c>
      <c r="Z159" s="165">
        <f t="shared" si="40"/>
        <v>1773.109412</v>
      </c>
      <c r="AA159" s="171">
        <f t="shared" si="41"/>
        <v>1996.52</v>
      </c>
      <c r="AB159" s="170">
        <f t="shared" si="42"/>
        <v>131.32248300000001</v>
      </c>
      <c r="AC159" s="165">
        <f t="shared" si="43"/>
        <v>1042.247517</v>
      </c>
      <c r="AD159" s="171">
        <f t="shared" si="44"/>
        <v>1173.57</v>
      </c>
      <c r="AE159" s="81">
        <f t="shared" si="45"/>
        <v>533.09271899999999</v>
      </c>
      <c r="AF159" s="81">
        <f t="shared" si="46"/>
        <v>4230.917281</v>
      </c>
      <c r="AG159" s="81">
        <f t="shared" si="47"/>
        <v>4764.01</v>
      </c>
      <c r="AH159" t="str">
        <f>VLOOKUP(A159,'FERC Description'!$A$4:$C$51,3,FALSE)</f>
        <v>879 Customer Installation Expense</v>
      </c>
    </row>
    <row r="160" spans="1:34" x14ac:dyDescent="0.25">
      <c r="A160" t="s">
        <v>183</v>
      </c>
      <c r="B160" t="s">
        <v>166</v>
      </c>
      <c r="C160" t="s">
        <v>167</v>
      </c>
      <c r="D160" t="s">
        <v>186</v>
      </c>
      <c r="E160" t="s">
        <v>185</v>
      </c>
      <c r="F160" s="94">
        <v>52351.43</v>
      </c>
      <c r="G160" s="94">
        <v>45615.49</v>
      </c>
      <c r="H160" s="94">
        <v>51933.42</v>
      </c>
      <c r="I160" s="94"/>
      <c r="J160" s="94"/>
      <c r="K160" s="94"/>
      <c r="L160" s="94"/>
      <c r="M160" s="94"/>
      <c r="N160" s="94"/>
      <c r="O160" s="94"/>
      <c r="P160" s="94"/>
      <c r="Q160" s="94"/>
      <c r="R160" s="94">
        <f t="shared" si="34"/>
        <v>149900.34</v>
      </c>
      <c r="S160" s="92" t="str">
        <f t="shared" si="35"/>
        <v>113201625879</v>
      </c>
      <c r="T160" s="80">
        <f>VLOOKUP(S160,Factors!$F$4:$H$5971,3,FALSE)</f>
        <v>0.1119</v>
      </c>
      <c r="U160" t="str">
        <f>VLOOKUP(S160,Factors!$F$4:$G$5971,2,FALSE)</f>
        <v>Customers-All</v>
      </c>
      <c r="V160" s="170">
        <f t="shared" si="36"/>
        <v>5858.1250170000003</v>
      </c>
      <c r="W160" s="165">
        <f t="shared" si="37"/>
        <v>46493.304983000002</v>
      </c>
      <c r="X160" s="171">
        <f t="shared" si="38"/>
        <v>52351.43</v>
      </c>
      <c r="Y160" s="170">
        <f t="shared" si="39"/>
        <v>5104.3733309999998</v>
      </c>
      <c r="Z160" s="165">
        <f t="shared" si="40"/>
        <v>40511.116668999995</v>
      </c>
      <c r="AA160" s="171">
        <f t="shared" si="41"/>
        <v>45615.49</v>
      </c>
      <c r="AB160" s="170">
        <f t="shared" si="42"/>
        <v>5811.349698</v>
      </c>
      <c r="AC160" s="165">
        <f t="shared" si="43"/>
        <v>46122.070302</v>
      </c>
      <c r="AD160" s="171">
        <f t="shared" si="44"/>
        <v>51933.42</v>
      </c>
      <c r="AE160" s="81">
        <f t="shared" si="45"/>
        <v>16773.848045999999</v>
      </c>
      <c r="AF160" s="81">
        <f t="shared" si="46"/>
        <v>133126.491954</v>
      </c>
      <c r="AG160" s="81">
        <f t="shared" si="47"/>
        <v>149900.34</v>
      </c>
      <c r="AH160" t="str">
        <f>VLOOKUP(A160,'FERC Description'!$A$4:$C$51,3,FALSE)</f>
        <v>879 Customer Installation Expense</v>
      </c>
    </row>
    <row r="161" spans="1:34" x14ac:dyDescent="0.25">
      <c r="A161" t="s">
        <v>183</v>
      </c>
      <c r="B161" t="s">
        <v>187</v>
      </c>
      <c r="C161" t="s">
        <v>188</v>
      </c>
      <c r="D161" t="s">
        <v>189</v>
      </c>
      <c r="E161" t="s">
        <v>190</v>
      </c>
      <c r="F161" s="94"/>
      <c r="G161" s="94">
        <v>8.14</v>
      </c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>
        <f t="shared" si="34"/>
        <v>8.14</v>
      </c>
      <c r="S161" s="92" t="str">
        <f t="shared" si="35"/>
        <v>134001505879</v>
      </c>
      <c r="T161" s="80">
        <f>VLOOKUP(S161,Factors!$F$4:$H$5971,3,FALSE)</f>
        <v>0.1119</v>
      </c>
      <c r="U161" t="str">
        <f>VLOOKUP(S161,Factors!$F$4:$G$5971,2,FALSE)</f>
        <v>Customers-All</v>
      </c>
      <c r="V161" s="170">
        <f t="shared" si="36"/>
        <v>0</v>
      </c>
      <c r="W161" s="165">
        <f t="shared" si="37"/>
        <v>0</v>
      </c>
      <c r="X161" s="171">
        <f t="shared" si="38"/>
        <v>0</v>
      </c>
      <c r="Y161" s="170">
        <f t="shared" si="39"/>
        <v>0.91086600000000006</v>
      </c>
      <c r="Z161" s="165">
        <f t="shared" si="40"/>
        <v>7.2291340000000002</v>
      </c>
      <c r="AA161" s="171">
        <f t="shared" si="41"/>
        <v>8.14</v>
      </c>
      <c r="AB161" s="170">
        <f t="shared" si="42"/>
        <v>0</v>
      </c>
      <c r="AC161" s="165">
        <f t="shared" si="43"/>
        <v>0</v>
      </c>
      <c r="AD161" s="171">
        <f t="shared" si="44"/>
        <v>0</v>
      </c>
      <c r="AE161" s="81">
        <f t="shared" si="45"/>
        <v>0.91086600000000006</v>
      </c>
      <c r="AF161" s="81">
        <f t="shared" si="46"/>
        <v>7.2291340000000002</v>
      </c>
      <c r="AG161" s="81">
        <f t="shared" si="47"/>
        <v>8.14</v>
      </c>
      <c r="AH161" t="str">
        <f>VLOOKUP(A161,'FERC Description'!$A$4:$C$51,3,FALSE)</f>
        <v>879 Customer Installation Expense</v>
      </c>
    </row>
    <row r="162" spans="1:34" x14ac:dyDescent="0.25">
      <c r="A162" t="s">
        <v>183</v>
      </c>
      <c r="B162" t="s">
        <v>119</v>
      </c>
      <c r="C162" t="s">
        <v>120</v>
      </c>
      <c r="D162" t="s">
        <v>191</v>
      </c>
      <c r="E162" t="s">
        <v>192</v>
      </c>
      <c r="F162" s="94"/>
      <c r="G162" s="94">
        <v>36.92</v>
      </c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>
        <f t="shared" si="34"/>
        <v>36.92</v>
      </c>
      <c r="S162" s="92" t="str">
        <f t="shared" si="35"/>
        <v>135101170879</v>
      </c>
      <c r="T162" s="80">
        <f>VLOOKUP(S162,Factors!$F$4:$H$5971,3,FALSE)</f>
        <v>0.1119</v>
      </c>
      <c r="U162" t="str">
        <f>VLOOKUP(S162,Factors!$F$4:$G$5971,2,FALSE)</f>
        <v>customers-all</v>
      </c>
      <c r="V162" s="170">
        <f t="shared" si="36"/>
        <v>0</v>
      </c>
      <c r="W162" s="165">
        <f t="shared" si="37"/>
        <v>0</v>
      </c>
      <c r="X162" s="171">
        <f t="shared" si="38"/>
        <v>0</v>
      </c>
      <c r="Y162" s="170">
        <f t="shared" si="39"/>
        <v>4.131348</v>
      </c>
      <c r="Z162" s="165">
        <f t="shared" si="40"/>
        <v>32.788651999999999</v>
      </c>
      <c r="AA162" s="171">
        <f t="shared" si="41"/>
        <v>36.92</v>
      </c>
      <c r="AB162" s="170">
        <f t="shared" si="42"/>
        <v>0</v>
      </c>
      <c r="AC162" s="165">
        <f t="shared" si="43"/>
        <v>0</v>
      </c>
      <c r="AD162" s="171">
        <f t="shared" si="44"/>
        <v>0</v>
      </c>
      <c r="AE162" s="81">
        <f t="shared" si="45"/>
        <v>4.131348</v>
      </c>
      <c r="AF162" s="81">
        <f t="shared" si="46"/>
        <v>32.788651999999999</v>
      </c>
      <c r="AG162" s="81">
        <f t="shared" si="47"/>
        <v>36.92</v>
      </c>
      <c r="AH162" t="str">
        <f>VLOOKUP(A162,'FERC Description'!$A$4:$C$51,3,FALSE)</f>
        <v>879 Customer Installation Expense</v>
      </c>
    </row>
    <row r="163" spans="1:34" x14ac:dyDescent="0.25">
      <c r="A163" t="s">
        <v>183</v>
      </c>
      <c r="B163" t="s">
        <v>119</v>
      </c>
      <c r="C163" t="s">
        <v>120</v>
      </c>
      <c r="D163" t="s">
        <v>189</v>
      </c>
      <c r="E163" t="s">
        <v>190</v>
      </c>
      <c r="F163" s="94">
        <v>30116.69</v>
      </c>
      <c r="G163" s="94">
        <v>39214.75</v>
      </c>
      <c r="H163" s="94">
        <v>38152.47</v>
      </c>
      <c r="I163" s="94"/>
      <c r="J163" s="94"/>
      <c r="K163" s="94"/>
      <c r="L163" s="94"/>
      <c r="M163" s="94"/>
      <c r="N163" s="94"/>
      <c r="O163" s="94"/>
      <c r="P163" s="94"/>
      <c r="Q163" s="94"/>
      <c r="R163" s="94">
        <f t="shared" si="34"/>
        <v>107483.91</v>
      </c>
      <c r="S163" s="92" t="str">
        <f t="shared" si="35"/>
        <v>135101505879</v>
      </c>
      <c r="T163" s="80">
        <f>VLOOKUP(S163,Factors!$F$4:$H$5971,3,FALSE)</f>
        <v>0.1119</v>
      </c>
      <c r="U163" t="str">
        <f>VLOOKUP(S163,Factors!$F$4:$G$5971,2,FALSE)</f>
        <v>Customers-All</v>
      </c>
      <c r="V163" s="170">
        <f t="shared" si="36"/>
        <v>3370.0576109999997</v>
      </c>
      <c r="W163" s="165">
        <f t="shared" si="37"/>
        <v>26746.632388999999</v>
      </c>
      <c r="X163" s="171">
        <f t="shared" si="38"/>
        <v>30116.69</v>
      </c>
      <c r="Y163" s="170">
        <f t="shared" si="39"/>
        <v>4388.1305249999996</v>
      </c>
      <c r="Z163" s="165">
        <f t="shared" si="40"/>
        <v>34826.619475</v>
      </c>
      <c r="AA163" s="171">
        <f t="shared" si="41"/>
        <v>39214.75</v>
      </c>
      <c r="AB163" s="170">
        <f t="shared" si="42"/>
        <v>4269.2613929999998</v>
      </c>
      <c r="AC163" s="165">
        <f t="shared" si="43"/>
        <v>33883.208607</v>
      </c>
      <c r="AD163" s="171">
        <f t="shared" si="44"/>
        <v>38152.47</v>
      </c>
      <c r="AE163" s="81">
        <f t="shared" si="45"/>
        <v>12027.449529</v>
      </c>
      <c r="AF163" s="81">
        <f t="shared" si="46"/>
        <v>95456.460470999999</v>
      </c>
      <c r="AG163" s="81">
        <f t="shared" si="47"/>
        <v>107483.91</v>
      </c>
      <c r="AH163" t="str">
        <f>VLOOKUP(A163,'FERC Description'!$A$4:$C$51,3,FALSE)</f>
        <v>879 Customer Installation Expense</v>
      </c>
    </row>
    <row r="164" spans="1:34" x14ac:dyDescent="0.25">
      <c r="A164" t="s">
        <v>183</v>
      </c>
      <c r="B164" t="s">
        <v>119</v>
      </c>
      <c r="C164" t="s">
        <v>120</v>
      </c>
      <c r="D164" t="s">
        <v>184</v>
      </c>
      <c r="E164" t="s">
        <v>185</v>
      </c>
      <c r="F164" s="94">
        <v>650297.37</v>
      </c>
      <c r="G164" s="94">
        <v>647008.96</v>
      </c>
      <c r="H164" s="94">
        <v>712536.03</v>
      </c>
      <c r="I164" s="94"/>
      <c r="J164" s="94"/>
      <c r="K164" s="94"/>
      <c r="L164" s="94"/>
      <c r="M164" s="94"/>
      <c r="N164" s="94"/>
      <c r="O164" s="94"/>
      <c r="P164" s="94"/>
      <c r="Q164" s="94"/>
      <c r="R164" s="94">
        <f t="shared" si="34"/>
        <v>2009842.36</v>
      </c>
      <c r="S164" s="92" t="str">
        <f t="shared" si="35"/>
        <v>135101620879</v>
      </c>
      <c r="T164" s="80">
        <f>VLOOKUP(S164,Factors!$F$4:$H$5971,3,FALSE)</f>
        <v>0.1119</v>
      </c>
      <c r="U164" t="str">
        <f>VLOOKUP(S164,Factors!$F$4:$G$5971,2,FALSE)</f>
        <v>Customers-All</v>
      </c>
      <c r="V164" s="170">
        <f t="shared" si="36"/>
        <v>72768.275702999992</v>
      </c>
      <c r="W164" s="165">
        <f t="shared" si="37"/>
        <v>577529.09429699997</v>
      </c>
      <c r="X164" s="171">
        <f t="shared" si="38"/>
        <v>650297.37</v>
      </c>
      <c r="Y164" s="170">
        <f t="shared" si="39"/>
        <v>72400.302623999989</v>
      </c>
      <c r="Z164" s="165">
        <f t="shared" si="40"/>
        <v>574608.65737599996</v>
      </c>
      <c r="AA164" s="171">
        <f t="shared" si="41"/>
        <v>647008.96</v>
      </c>
      <c r="AB164" s="170">
        <f t="shared" si="42"/>
        <v>79732.781757000004</v>
      </c>
      <c r="AC164" s="165">
        <f t="shared" si="43"/>
        <v>632803.24824300001</v>
      </c>
      <c r="AD164" s="171">
        <f t="shared" si="44"/>
        <v>712536.03</v>
      </c>
      <c r="AE164" s="81">
        <f t="shared" si="45"/>
        <v>224901.36008400001</v>
      </c>
      <c r="AF164" s="81">
        <f t="shared" si="46"/>
        <v>1784940.9999160001</v>
      </c>
      <c r="AG164" s="81">
        <f t="shared" si="47"/>
        <v>2009842.36</v>
      </c>
      <c r="AH164" t="str">
        <f>VLOOKUP(A164,'FERC Description'!$A$4:$C$51,3,FALSE)</f>
        <v>879 Customer Installation Expense</v>
      </c>
    </row>
    <row r="165" spans="1:34" x14ac:dyDescent="0.25">
      <c r="A165" t="s">
        <v>183</v>
      </c>
      <c r="B165" t="s">
        <v>119</v>
      </c>
      <c r="C165" t="s">
        <v>120</v>
      </c>
      <c r="D165" t="s">
        <v>186</v>
      </c>
      <c r="E165" t="s">
        <v>185</v>
      </c>
      <c r="F165" s="94">
        <v>37.840000000000003</v>
      </c>
      <c r="G165" s="94">
        <v>180.65</v>
      </c>
      <c r="H165" s="94">
        <v>37.83</v>
      </c>
      <c r="I165" s="94"/>
      <c r="J165" s="94"/>
      <c r="K165" s="94"/>
      <c r="L165" s="94"/>
      <c r="M165" s="94"/>
      <c r="N165" s="94"/>
      <c r="O165" s="94"/>
      <c r="P165" s="94"/>
      <c r="Q165" s="94"/>
      <c r="R165" s="94">
        <f t="shared" si="34"/>
        <v>256.32</v>
      </c>
      <c r="S165" s="92" t="str">
        <f t="shared" si="35"/>
        <v>135101625879</v>
      </c>
      <c r="T165" s="80">
        <f>VLOOKUP(S165,Factors!$F$4:$H$5971,3,FALSE)</f>
        <v>0.1119</v>
      </c>
      <c r="U165" t="str">
        <f>VLOOKUP(S165,Factors!$F$4:$G$5971,2,FALSE)</f>
        <v>Customers-All</v>
      </c>
      <c r="V165" s="170">
        <f t="shared" si="36"/>
        <v>4.2342960000000005</v>
      </c>
      <c r="W165" s="165">
        <f t="shared" si="37"/>
        <v>33.605704000000003</v>
      </c>
      <c r="X165" s="171">
        <f t="shared" si="38"/>
        <v>37.840000000000003</v>
      </c>
      <c r="Y165" s="170">
        <f t="shared" si="39"/>
        <v>20.214735000000001</v>
      </c>
      <c r="Z165" s="165">
        <f t="shared" si="40"/>
        <v>160.43526500000002</v>
      </c>
      <c r="AA165" s="171">
        <f t="shared" si="41"/>
        <v>180.65</v>
      </c>
      <c r="AB165" s="170">
        <f t="shared" si="42"/>
        <v>4.2331769999999995</v>
      </c>
      <c r="AC165" s="165">
        <f t="shared" si="43"/>
        <v>33.596823000000001</v>
      </c>
      <c r="AD165" s="171">
        <f t="shared" si="44"/>
        <v>37.83</v>
      </c>
      <c r="AE165" s="81">
        <f t="shared" si="45"/>
        <v>28.682207999999999</v>
      </c>
      <c r="AF165" s="81">
        <f t="shared" si="46"/>
        <v>227.63779199999999</v>
      </c>
      <c r="AG165" s="81">
        <f t="shared" si="47"/>
        <v>256.32</v>
      </c>
      <c r="AH165" t="str">
        <f>VLOOKUP(A165,'FERC Description'!$A$4:$C$51,3,FALSE)</f>
        <v>879 Customer Installation Expense</v>
      </c>
    </row>
    <row r="166" spans="1:34" x14ac:dyDescent="0.25">
      <c r="A166" t="s">
        <v>183</v>
      </c>
      <c r="B166" t="s">
        <v>119</v>
      </c>
      <c r="C166" t="s">
        <v>120</v>
      </c>
      <c r="D166" t="s">
        <v>193</v>
      </c>
      <c r="E166" t="s">
        <v>194</v>
      </c>
      <c r="F166" s="94">
        <v>237.91</v>
      </c>
      <c r="G166" s="94">
        <v>188.76</v>
      </c>
      <c r="H166" s="94">
        <v>573.24</v>
      </c>
      <c r="I166" s="94"/>
      <c r="J166" s="94"/>
      <c r="K166" s="94"/>
      <c r="L166" s="94"/>
      <c r="M166" s="94"/>
      <c r="N166" s="94"/>
      <c r="O166" s="94"/>
      <c r="P166" s="94"/>
      <c r="Q166" s="94"/>
      <c r="R166" s="94">
        <f t="shared" si="34"/>
        <v>999.91</v>
      </c>
      <c r="S166" s="92" t="str">
        <f t="shared" si="35"/>
        <v>135101630879</v>
      </c>
      <c r="T166" s="80">
        <f>VLOOKUP(S166,Factors!$F$4:$H$5971,3,FALSE)</f>
        <v>0.1119</v>
      </c>
      <c r="U166" t="str">
        <f>VLOOKUP(S166,Factors!$F$4:$G$5971,2,FALSE)</f>
        <v>Customers-All</v>
      </c>
      <c r="V166" s="170">
        <f t="shared" si="36"/>
        <v>26.622129000000001</v>
      </c>
      <c r="W166" s="165">
        <f t="shared" si="37"/>
        <v>211.287871</v>
      </c>
      <c r="X166" s="171">
        <f t="shared" si="38"/>
        <v>237.91</v>
      </c>
      <c r="Y166" s="170">
        <f t="shared" si="39"/>
        <v>21.122243999999998</v>
      </c>
      <c r="Z166" s="165">
        <f t="shared" si="40"/>
        <v>167.637756</v>
      </c>
      <c r="AA166" s="171">
        <f t="shared" si="41"/>
        <v>188.76</v>
      </c>
      <c r="AB166" s="170">
        <f t="shared" si="42"/>
        <v>64.145555999999999</v>
      </c>
      <c r="AC166" s="165">
        <f t="shared" si="43"/>
        <v>509.09444400000001</v>
      </c>
      <c r="AD166" s="171">
        <f t="shared" si="44"/>
        <v>573.24</v>
      </c>
      <c r="AE166" s="81">
        <f t="shared" si="45"/>
        <v>111.889929</v>
      </c>
      <c r="AF166" s="81">
        <f t="shared" si="46"/>
        <v>888.02007099999992</v>
      </c>
      <c r="AG166" s="81">
        <f t="shared" si="47"/>
        <v>999.90999999999985</v>
      </c>
      <c r="AH166" t="str">
        <f>VLOOKUP(A166,'FERC Description'!$A$4:$C$51,3,FALSE)</f>
        <v>879 Customer Installation Expense</v>
      </c>
    </row>
    <row r="167" spans="1:34" x14ac:dyDescent="0.25">
      <c r="A167" t="s">
        <v>183</v>
      </c>
      <c r="B167" t="s">
        <v>195</v>
      </c>
      <c r="C167" t="s">
        <v>196</v>
      </c>
      <c r="D167" t="s">
        <v>189</v>
      </c>
      <c r="E167" t="s">
        <v>190</v>
      </c>
      <c r="F167" s="94">
        <v>181540.63</v>
      </c>
      <c r="G167" s="94">
        <v>193075.9</v>
      </c>
      <c r="H167" s="94">
        <v>194696.66</v>
      </c>
      <c r="I167" s="94"/>
      <c r="J167" s="94"/>
      <c r="K167" s="94"/>
      <c r="L167" s="94"/>
      <c r="M167" s="94"/>
      <c r="N167" s="94"/>
      <c r="O167" s="94"/>
      <c r="P167" s="94"/>
      <c r="Q167" s="94"/>
      <c r="R167" s="94">
        <f t="shared" si="34"/>
        <v>569313.19000000006</v>
      </c>
      <c r="S167" s="92" t="str">
        <f t="shared" si="35"/>
        <v>135201505879</v>
      </c>
      <c r="T167" s="80">
        <f>VLOOKUP(S167,Factors!$F$4:$H$5971,3,FALSE)</f>
        <v>0.1119</v>
      </c>
      <c r="U167" t="str">
        <f>VLOOKUP(S167,Factors!$F$4:$G$5971,2,FALSE)</f>
        <v>Customers-All</v>
      </c>
      <c r="V167" s="170">
        <f t="shared" si="36"/>
        <v>20314.396497000002</v>
      </c>
      <c r="W167" s="165">
        <f t="shared" si="37"/>
        <v>161226.233503</v>
      </c>
      <c r="X167" s="171">
        <f t="shared" si="38"/>
        <v>181540.63</v>
      </c>
      <c r="Y167" s="170">
        <f t="shared" si="39"/>
        <v>21605.193209999998</v>
      </c>
      <c r="Z167" s="165">
        <f t="shared" si="40"/>
        <v>171470.70679</v>
      </c>
      <c r="AA167" s="171">
        <f t="shared" si="41"/>
        <v>193075.9</v>
      </c>
      <c r="AB167" s="170">
        <f t="shared" si="42"/>
        <v>21786.556253999999</v>
      </c>
      <c r="AC167" s="165">
        <f t="shared" si="43"/>
        <v>172910.10374600001</v>
      </c>
      <c r="AD167" s="171">
        <f t="shared" si="44"/>
        <v>194696.66</v>
      </c>
      <c r="AE167" s="81">
        <f t="shared" si="45"/>
        <v>63706.145961000009</v>
      </c>
      <c r="AF167" s="81">
        <f t="shared" si="46"/>
        <v>505607.04403900006</v>
      </c>
      <c r="AG167" s="81">
        <f t="shared" si="47"/>
        <v>569313.19000000006</v>
      </c>
      <c r="AH167" t="str">
        <f>VLOOKUP(A167,'FERC Description'!$A$4:$C$51,3,FALSE)</f>
        <v>879 Customer Installation Expense</v>
      </c>
    </row>
    <row r="168" spans="1:34" x14ac:dyDescent="0.25">
      <c r="A168" t="s">
        <v>183</v>
      </c>
      <c r="B168" t="s">
        <v>127</v>
      </c>
      <c r="C168" t="s">
        <v>128</v>
      </c>
      <c r="D168" t="s">
        <v>184</v>
      </c>
      <c r="E168" t="s">
        <v>185</v>
      </c>
      <c r="F168" s="94">
        <v>1670.59</v>
      </c>
      <c r="G168" s="94">
        <v>3380.16</v>
      </c>
      <c r="H168" s="94">
        <v>2125.9</v>
      </c>
      <c r="I168" s="94"/>
      <c r="J168" s="94"/>
      <c r="K168" s="94"/>
      <c r="L168" s="94"/>
      <c r="M168" s="94"/>
      <c r="N168" s="94"/>
      <c r="O168" s="94"/>
      <c r="P168" s="94"/>
      <c r="Q168" s="94"/>
      <c r="R168" s="94">
        <f t="shared" si="34"/>
        <v>7176.65</v>
      </c>
      <c r="S168" s="92" t="str">
        <f t="shared" si="35"/>
        <v>141091620879</v>
      </c>
      <c r="T168" s="80">
        <f>VLOOKUP(S168,Factors!$F$4:$H$5971,3,FALSE)</f>
        <v>1</v>
      </c>
      <c r="U168" t="str">
        <f>VLOOKUP(S168,Factors!$F$4:$G$5971,2,FALSE)</f>
        <v>Direct-WA</v>
      </c>
      <c r="V168" s="170">
        <f t="shared" si="36"/>
        <v>1670.59</v>
      </c>
      <c r="W168" s="165">
        <f t="shared" si="37"/>
        <v>0</v>
      </c>
      <c r="X168" s="171">
        <f t="shared" si="38"/>
        <v>1670.59</v>
      </c>
      <c r="Y168" s="170">
        <f t="shared" si="39"/>
        <v>3380.16</v>
      </c>
      <c r="Z168" s="165">
        <f t="shared" si="40"/>
        <v>0</v>
      </c>
      <c r="AA168" s="171">
        <f t="shared" si="41"/>
        <v>3380.16</v>
      </c>
      <c r="AB168" s="170">
        <f t="shared" si="42"/>
        <v>2125.9</v>
      </c>
      <c r="AC168" s="165">
        <f t="shared" si="43"/>
        <v>0</v>
      </c>
      <c r="AD168" s="171">
        <f t="shared" si="44"/>
        <v>2125.9</v>
      </c>
      <c r="AE168" s="81">
        <f t="shared" si="45"/>
        <v>7176.65</v>
      </c>
      <c r="AF168" s="81">
        <f t="shared" si="46"/>
        <v>0</v>
      </c>
      <c r="AG168" s="81">
        <f t="shared" si="47"/>
        <v>7176.65</v>
      </c>
      <c r="AH168" t="str">
        <f>VLOOKUP(A168,'FERC Description'!$A$4:$C$51,3,FALSE)</f>
        <v>879 Customer Installation Expense</v>
      </c>
    </row>
    <row r="169" spans="1:34" x14ac:dyDescent="0.25">
      <c r="A169" t="s">
        <v>183</v>
      </c>
      <c r="B169" t="s">
        <v>43</v>
      </c>
      <c r="C169" t="s">
        <v>44</v>
      </c>
      <c r="D169" t="s">
        <v>184</v>
      </c>
      <c r="E169" t="s">
        <v>185</v>
      </c>
      <c r="F169" s="94"/>
      <c r="G169" s="94">
        <v>89.26</v>
      </c>
      <c r="H169" s="94">
        <v>35.700000000000003</v>
      </c>
      <c r="I169" s="94"/>
      <c r="J169" s="94"/>
      <c r="K169" s="94"/>
      <c r="L169" s="94"/>
      <c r="M169" s="94"/>
      <c r="N169" s="94"/>
      <c r="O169" s="94"/>
      <c r="P169" s="94"/>
      <c r="Q169" s="94"/>
      <c r="R169" s="94">
        <f t="shared" si="34"/>
        <v>124.96000000000001</v>
      </c>
      <c r="S169" s="92" t="str">
        <f t="shared" si="35"/>
        <v>151001620879</v>
      </c>
      <c r="T169" s="80">
        <f>VLOOKUP(S169,Factors!$F$4:$H$5971,3,FALSE)</f>
        <v>0</v>
      </c>
      <c r="U169" t="str">
        <f>VLOOKUP(S169,Factors!$F$4:$G$5971,2,FALSE)</f>
        <v>Direct-OR</v>
      </c>
      <c r="V169" s="170">
        <f t="shared" si="36"/>
        <v>0</v>
      </c>
      <c r="W169" s="165">
        <f t="shared" si="37"/>
        <v>0</v>
      </c>
      <c r="X169" s="171">
        <f t="shared" si="38"/>
        <v>0</v>
      </c>
      <c r="Y169" s="170">
        <f t="shared" si="39"/>
        <v>0</v>
      </c>
      <c r="Z169" s="165">
        <f t="shared" si="40"/>
        <v>89.26</v>
      </c>
      <c r="AA169" s="171">
        <f t="shared" si="41"/>
        <v>89.26</v>
      </c>
      <c r="AB169" s="170">
        <f t="shared" si="42"/>
        <v>0</v>
      </c>
      <c r="AC169" s="165">
        <f t="shared" si="43"/>
        <v>35.700000000000003</v>
      </c>
      <c r="AD169" s="171">
        <f t="shared" si="44"/>
        <v>35.700000000000003</v>
      </c>
      <c r="AE169" s="81">
        <f t="shared" si="45"/>
        <v>0</v>
      </c>
      <c r="AF169" s="81">
        <f t="shared" si="46"/>
        <v>124.96000000000001</v>
      </c>
      <c r="AG169" s="81">
        <f t="shared" si="47"/>
        <v>124.96000000000001</v>
      </c>
      <c r="AH169" t="str">
        <f>VLOOKUP(A169,'FERC Description'!$A$4:$C$51,3,FALSE)</f>
        <v>879 Customer Installation Expense</v>
      </c>
    </row>
    <row r="170" spans="1:34" x14ac:dyDescent="0.25">
      <c r="A170" t="s">
        <v>183</v>
      </c>
      <c r="B170" t="s">
        <v>96</v>
      </c>
      <c r="C170" t="s">
        <v>97</v>
      </c>
      <c r="D170" t="s">
        <v>184</v>
      </c>
      <c r="E170" t="s">
        <v>185</v>
      </c>
      <c r="F170" s="94">
        <v>11032.2</v>
      </c>
      <c r="G170" s="94">
        <v>21108.3</v>
      </c>
      <c r="H170" s="94">
        <v>20766.060000000001</v>
      </c>
      <c r="I170" s="94"/>
      <c r="J170" s="94"/>
      <c r="K170" s="94"/>
      <c r="L170" s="94"/>
      <c r="M170" s="94"/>
      <c r="N170" s="94"/>
      <c r="O170" s="94"/>
      <c r="P170" s="94"/>
      <c r="Q170" s="94"/>
      <c r="R170" s="94">
        <f t="shared" si="34"/>
        <v>52906.559999999998</v>
      </c>
      <c r="S170" s="92" t="str">
        <f t="shared" si="35"/>
        <v>155061620879</v>
      </c>
      <c r="T170" s="80">
        <f>VLOOKUP(S170,Factors!$F$4:$H$5971,3,FALSE)</f>
        <v>0</v>
      </c>
      <c r="U170" t="str">
        <f>VLOOKUP(S170,Factors!$F$4:$G$5971,2,FALSE)</f>
        <v>Direct-OR</v>
      </c>
      <c r="V170" s="170">
        <f t="shared" si="36"/>
        <v>0</v>
      </c>
      <c r="W170" s="165">
        <f t="shared" si="37"/>
        <v>11032.2</v>
      </c>
      <c r="X170" s="171">
        <f t="shared" si="38"/>
        <v>11032.2</v>
      </c>
      <c r="Y170" s="170">
        <f t="shared" si="39"/>
        <v>0</v>
      </c>
      <c r="Z170" s="165">
        <f t="shared" si="40"/>
        <v>21108.3</v>
      </c>
      <c r="AA170" s="171">
        <f t="shared" si="41"/>
        <v>21108.3</v>
      </c>
      <c r="AB170" s="170">
        <f t="shared" si="42"/>
        <v>0</v>
      </c>
      <c r="AC170" s="165">
        <f t="shared" si="43"/>
        <v>20766.060000000001</v>
      </c>
      <c r="AD170" s="171">
        <f t="shared" si="44"/>
        <v>20766.060000000001</v>
      </c>
      <c r="AE170" s="81">
        <f t="shared" si="45"/>
        <v>0</v>
      </c>
      <c r="AF170" s="81">
        <f t="shared" si="46"/>
        <v>52906.559999999998</v>
      </c>
      <c r="AG170" s="81">
        <f t="shared" si="47"/>
        <v>52906.559999999998</v>
      </c>
      <c r="AH170" t="str">
        <f>VLOOKUP(A170,'FERC Description'!$A$4:$C$51,3,FALSE)</f>
        <v>879 Customer Installation Expense</v>
      </c>
    </row>
    <row r="171" spans="1:34" x14ac:dyDescent="0.25">
      <c r="A171" t="s">
        <v>183</v>
      </c>
      <c r="B171" t="s">
        <v>132</v>
      </c>
      <c r="C171" t="s">
        <v>133</v>
      </c>
      <c r="D171" t="s">
        <v>184</v>
      </c>
      <c r="E171" t="s">
        <v>185</v>
      </c>
      <c r="F171" s="94">
        <v>2051.7399999999998</v>
      </c>
      <c r="G171" s="94">
        <v>4215.12</v>
      </c>
      <c r="H171" s="94">
        <v>3754.29</v>
      </c>
      <c r="I171" s="94"/>
      <c r="J171" s="94"/>
      <c r="K171" s="94"/>
      <c r="L171" s="94"/>
      <c r="M171" s="94"/>
      <c r="N171" s="94"/>
      <c r="O171" s="94"/>
      <c r="P171" s="94"/>
      <c r="Q171" s="94"/>
      <c r="R171" s="94">
        <f t="shared" si="34"/>
        <v>10021.15</v>
      </c>
      <c r="S171" s="92" t="str">
        <f t="shared" si="35"/>
        <v>155071620879</v>
      </c>
      <c r="T171" s="80">
        <f>VLOOKUP(S171,Factors!$F$4:$H$5971,3,FALSE)</f>
        <v>6.5216999999999997E-2</v>
      </c>
      <c r="U171" t="str">
        <f>VLOOKUP(S171,Factors!$F$4:$G$5971,2,FALSE)</f>
        <v>Perimeter</v>
      </c>
      <c r="V171" s="170">
        <f t="shared" si="36"/>
        <v>133.80832757999997</v>
      </c>
      <c r="W171" s="165">
        <f t="shared" si="37"/>
        <v>1917.9316724199998</v>
      </c>
      <c r="X171" s="171">
        <f t="shared" si="38"/>
        <v>2051.7399999999998</v>
      </c>
      <c r="Y171" s="170">
        <f t="shared" si="39"/>
        <v>274.89748104</v>
      </c>
      <c r="Z171" s="165">
        <f t="shared" si="40"/>
        <v>3940.2225189599999</v>
      </c>
      <c r="AA171" s="171">
        <f t="shared" si="41"/>
        <v>4215.12</v>
      </c>
      <c r="AB171" s="170">
        <f t="shared" si="42"/>
        <v>244.84353092999999</v>
      </c>
      <c r="AC171" s="165">
        <f t="shared" si="43"/>
        <v>3509.4464690700001</v>
      </c>
      <c r="AD171" s="171">
        <f t="shared" si="44"/>
        <v>3754.29</v>
      </c>
      <c r="AE171" s="81">
        <f t="shared" si="45"/>
        <v>653.5493395499999</v>
      </c>
      <c r="AF171" s="81">
        <f t="shared" si="46"/>
        <v>9367.6006604499999</v>
      </c>
      <c r="AG171" s="81">
        <f t="shared" si="47"/>
        <v>10021.15</v>
      </c>
      <c r="AH171" t="str">
        <f>VLOOKUP(A171,'FERC Description'!$A$4:$C$51,3,FALSE)</f>
        <v>879 Customer Installation Expense</v>
      </c>
    </row>
    <row r="172" spans="1:34" x14ac:dyDescent="0.25">
      <c r="A172" t="s">
        <v>183</v>
      </c>
      <c r="B172" t="s">
        <v>134</v>
      </c>
      <c r="C172" t="s">
        <v>135</v>
      </c>
      <c r="D172" t="s">
        <v>189</v>
      </c>
      <c r="E172" t="s">
        <v>190</v>
      </c>
      <c r="F172" s="94">
        <v>-4791.7299999999996</v>
      </c>
      <c r="G172" s="94">
        <v>15697.29</v>
      </c>
      <c r="H172" s="94">
        <v>-6326.9</v>
      </c>
      <c r="I172" s="94"/>
      <c r="J172" s="94"/>
      <c r="K172" s="94"/>
      <c r="L172" s="94"/>
      <c r="M172" s="94"/>
      <c r="N172" s="94"/>
      <c r="O172" s="94"/>
      <c r="P172" s="94"/>
      <c r="Q172" s="94"/>
      <c r="R172" s="94">
        <f t="shared" si="34"/>
        <v>4578.6600000000017</v>
      </c>
      <c r="S172" s="92" t="str">
        <f t="shared" si="35"/>
        <v>155091505879</v>
      </c>
      <c r="T172" s="80">
        <f>VLOOKUP(S172,Factors!$F$4:$H$5971,3,FALSE)</f>
        <v>0.1124</v>
      </c>
      <c r="U172" t="str">
        <f>VLOOKUP(S172,Factors!$F$4:$G$5971,2,FALSE)</f>
        <v>3-factor</v>
      </c>
      <c r="V172" s="170">
        <f t="shared" si="36"/>
        <v>-538.59045199999991</v>
      </c>
      <c r="W172" s="165">
        <f t="shared" si="37"/>
        <v>-4253.1395479999992</v>
      </c>
      <c r="X172" s="171">
        <f t="shared" si="38"/>
        <v>-4791.7299999999996</v>
      </c>
      <c r="Y172" s="170">
        <f t="shared" si="39"/>
        <v>1764.3753960000001</v>
      </c>
      <c r="Z172" s="165">
        <f t="shared" si="40"/>
        <v>13932.914604000001</v>
      </c>
      <c r="AA172" s="171">
        <f t="shared" si="41"/>
        <v>15697.29</v>
      </c>
      <c r="AB172" s="170">
        <f t="shared" si="42"/>
        <v>-711.14355999999998</v>
      </c>
      <c r="AC172" s="165">
        <f t="shared" si="43"/>
        <v>-5615.7564399999992</v>
      </c>
      <c r="AD172" s="171">
        <f t="shared" si="44"/>
        <v>-6326.9</v>
      </c>
      <c r="AE172" s="81">
        <f t="shared" si="45"/>
        <v>514.64138400000024</v>
      </c>
      <c r="AF172" s="81">
        <f t="shared" si="46"/>
        <v>4064.0186160000012</v>
      </c>
      <c r="AG172" s="81">
        <f t="shared" si="47"/>
        <v>4578.6600000000017</v>
      </c>
      <c r="AH172" t="str">
        <f>VLOOKUP(A172,'FERC Description'!$A$4:$C$51,3,FALSE)</f>
        <v>879 Customer Installation Expense</v>
      </c>
    </row>
    <row r="173" spans="1:34" x14ac:dyDescent="0.25">
      <c r="A173" t="s">
        <v>183</v>
      </c>
      <c r="B173" t="s">
        <v>136</v>
      </c>
      <c r="C173" t="s">
        <v>137</v>
      </c>
      <c r="D173" t="s">
        <v>184</v>
      </c>
      <c r="E173" t="s">
        <v>185</v>
      </c>
      <c r="F173" s="94">
        <v>8747.91</v>
      </c>
      <c r="G173" s="94">
        <v>7403.63</v>
      </c>
      <c r="H173" s="94">
        <v>8960.1200000000008</v>
      </c>
      <c r="I173" s="94"/>
      <c r="J173" s="94"/>
      <c r="K173" s="94"/>
      <c r="L173" s="94"/>
      <c r="M173" s="94"/>
      <c r="N173" s="94"/>
      <c r="O173" s="94"/>
      <c r="P173" s="94"/>
      <c r="Q173" s="94"/>
      <c r="R173" s="94">
        <f t="shared" si="34"/>
        <v>25111.660000000003</v>
      </c>
      <c r="S173" s="92" t="str">
        <f t="shared" si="35"/>
        <v>155201620879</v>
      </c>
      <c r="T173" s="80">
        <f>VLOOKUP(S173,Factors!$F$4:$H$5971,3,FALSE)</f>
        <v>0.1124</v>
      </c>
      <c r="U173" t="str">
        <f>VLOOKUP(S173,Factors!$F$4:$G$5971,2,FALSE)</f>
        <v>3-factor</v>
      </c>
      <c r="V173" s="170">
        <f t="shared" si="36"/>
        <v>983.265084</v>
      </c>
      <c r="W173" s="165">
        <f t="shared" si="37"/>
        <v>7764.6449160000002</v>
      </c>
      <c r="X173" s="171">
        <f t="shared" si="38"/>
        <v>8747.91</v>
      </c>
      <c r="Y173" s="170">
        <f t="shared" si="39"/>
        <v>832.16801199999998</v>
      </c>
      <c r="Z173" s="165">
        <f t="shared" si="40"/>
        <v>6571.461988</v>
      </c>
      <c r="AA173" s="171">
        <f t="shared" si="41"/>
        <v>7403.63</v>
      </c>
      <c r="AB173" s="170">
        <f t="shared" si="42"/>
        <v>1007.1174880000001</v>
      </c>
      <c r="AC173" s="165">
        <f t="shared" si="43"/>
        <v>7953.0025120000009</v>
      </c>
      <c r="AD173" s="171">
        <f t="shared" si="44"/>
        <v>8960.1200000000008</v>
      </c>
      <c r="AE173" s="81">
        <f t="shared" si="45"/>
        <v>2822.5505840000005</v>
      </c>
      <c r="AF173" s="81">
        <f t="shared" si="46"/>
        <v>22289.109416000003</v>
      </c>
      <c r="AG173" s="81">
        <f t="shared" si="47"/>
        <v>25111.660000000003</v>
      </c>
      <c r="AH173" t="str">
        <f>VLOOKUP(A173,'FERC Description'!$A$4:$C$51,3,FALSE)</f>
        <v>879 Customer Installation Expense</v>
      </c>
    </row>
    <row r="174" spans="1:34" x14ac:dyDescent="0.25">
      <c r="A174" t="s">
        <v>183</v>
      </c>
      <c r="B174" t="s">
        <v>138</v>
      </c>
      <c r="C174" t="s">
        <v>139</v>
      </c>
      <c r="D174" t="s">
        <v>197</v>
      </c>
      <c r="E174" t="s">
        <v>198</v>
      </c>
      <c r="F174" s="94">
        <v>8420.9599999999991</v>
      </c>
      <c r="G174" s="94">
        <v>7826.45</v>
      </c>
      <c r="H174" s="94">
        <v>8279.5300000000007</v>
      </c>
      <c r="I174" s="94"/>
      <c r="J174" s="94"/>
      <c r="K174" s="94"/>
      <c r="L174" s="94"/>
      <c r="M174" s="94"/>
      <c r="N174" s="94"/>
      <c r="O174" s="94"/>
      <c r="P174" s="94"/>
      <c r="Q174" s="94"/>
      <c r="R174" s="94">
        <f t="shared" si="34"/>
        <v>24526.940000000002</v>
      </c>
      <c r="S174" s="92" t="str">
        <f t="shared" si="35"/>
        <v>162002345879</v>
      </c>
      <c r="T174" s="80">
        <f>VLOOKUP(S174,Factors!$F$4:$H$5971,3,FALSE)</f>
        <v>0.1124</v>
      </c>
      <c r="U174" t="str">
        <f>VLOOKUP(S174,Factors!$F$4:$G$5971,2,FALSE)</f>
        <v>3-factor</v>
      </c>
      <c r="V174" s="170">
        <f t="shared" si="36"/>
        <v>946.51590399999986</v>
      </c>
      <c r="W174" s="165">
        <f t="shared" si="37"/>
        <v>7474.4440959999993</v>
      </c>
      <c r="X174" s="171">
        <f t="shared" si="38"/>
        <v>8420.9599999999991</v>
      </c>
      <c r="Y174" s="170">
        <f t="shared" si="39"/>
        <v>879.69298000000003</v>
      </c>
      <c r="Z174" s="165">
        <f t="shared" si="40"/>
        <v>6946.75702</v>
      </c>
      <c r="AA174" s="171">
        <f t="shared" si="41"/>
        <v>7826.45</v>
      </c>
      <c r="AB174" s="170">
        <f t="shared" si="42"/>
        <v>930.61917200000005</v>
      </c>
      <c r="AC174" s="165">
        <f t="shared" si="43"/>
        <v>7348.9108280000009</v>
      </c>
      <c r="AD174" s="171">
        <f t="shared" si="44"/>
        <v>8279.5300000000007</v>
      </c>
      <c r="AE174" s="81">
        <f t="shared" si="45"/>
        <v>2756.8280560000003</v>
      </c>
      <c r="AF174" s="81">
        <f t="shared" si="46"/>
        <v>21770.111944000004</v>
      </c>
      <c r="AG174" s="81">
        <f t="shared" si="47"/>
        <v>24526.940000000002</v>
      </c>
      <c r="AH174" t="str">
        <f>VLOOKUP(A174,'FERC Description'!$A$4:$C$51,3,FALSE)</f>
        <v>879 Customer Installation Expense</v>
      </c>
    </row>
    <row r="175" spans="1:34" x14ac:dyDescent="0.25">
      <c r="A175" t="s">
        <v>199</v>
      </c>
      <c r="B175" t="s">
        <v>35</v>
      </c>
      <c r="C175" t="s">
        <v>36</v>
      </c>
      <c r="D175" t="s">
        <v>200</v>
      </c>
      <c r="E175" t="s">
        <v>201</v>
      </c>
      <c r="F175" s="94">
        <v>191.08</v>
      </c>
      <c r="G175" s="94">
        <v>581.03</v>
      </c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>
        <f t="shared" si="34"/>
        <v>772.11</v>
      </c>
      <c r="S175" s="92" t="str">
        <f t="shared" si="35"/>
        <v>111001070880</v>
      </c>
      <c r="T175" s="80">
        <f>VLOOKUP(S175,Factors!$F$4:$H$5971,3,FALSE)</f>
        <v>8.4599999999999995E-2</v>
      </c>
      <c r="U175" t="str">
        <f>VLOOKUP(S175,Factors!$F$4:$G$5971,2,FALSE)</f>
        <v>Sendout Volumes</v>
      </c>
      <c r="V175" s="170">
        <f t="shared" si="36"/>
        <v>16.165368000000001</v>
      </c>
      <c r="W175" s="165">
        <f t="shared" si="37"/>
        <v>174.91463200000001</v>
      </c>
      <c r="X175" s="171">
        <f t="shared" si="38"/>
        <v>191.08</v>
      </c>
      <c r="Y175" s="170">
        <f t="shared" si="39"/>
        <v>49.155137999999994</v>
      </c>
      <c r="Z175" s="165">
        <f t="shared" si="40"/>
        <v>531.87486200000001</v>
      </c>
      <c r="AA175" s="171">
        <f t="shared" si="41"/>
        <v>581.03</v>
      </c>
      <c r="AB175" s="170">
        <f t="shared" si="42"/>
        <v>0</v>
      </c>
      <c r="AC175" s="165">
        <f t="shared" si="43"/>
        <v>0</v>
      </c>
      <c r="AD175" s="171">
        <f t="shared" si="44"/>
        <v>0</v>
      </c>
      <c r="AE175" s="81">
        <f t="shared" si="45"/>
        <v>65.320505999999995</v>
      </c>
      <c r="AF175" s="81">
        <f t="shared" si="46"/>
        <v>706.78949399999999</v>
      </c>
      <c r="AG175" s="81">
        <f t="shared" si="47"/>
        <v>772.11</v>
      </c>
      <c r="AH175" t="str">
        <f>VLOOKUP(A175,'FERC Description'!$A$4:$C$51,3,FALSE)</f>
        <v>880 Other Expense</v>
      </c>
    </row>
    <row r="176" spans="1:34" x14ac:dyDescent="0.25">
      <c r="A176" t="s">
        <v>199</v>
      </c>
      <c r="B176" t="s">
        <v>35</v>
      </c>
      <c r="C176" t="s">
        <v>36</v>
      </c>
      <c r="D176" t="s">
        <v>202</v>
      </c>
      <c r="E176" t="s">
        <v>203</v>
      </c>
      <c r="F176" s="94">
        <v>917.62</v>
      </c>
      <c r="G176" s="94">
        <v>535.25</v>
      </c>
      <c r="H176" s="94">
        <v>382.3</v>
      </c>
      <c r="I176" s="94"/>
      <c r="J176" s="94"/>
      <c r="K176" s="94"/>
      <c r="L176" s="94"/>
      <c r="M176" s="94"/>
      <c r="N176" s="94"/>
      <c r="O176" s="94"/>
      <c r="P176" s="94"/>
      <c r="Q176" s="94"/>
      <c r="R176" s="94">
        <f t="shared" si="34"/>
        <v>1835.1699999999998</v>
      </c>
      <c r="S176" s="92" t="str">
        <f t="shared" si="35"/>
        <v>111001270880</v>
      </c>
      <c r="T176" s="80">
        <f>VLOOKUP(S176,Factors!$F$4:$H$5971,3,FALSE)</f>
        <v>8.4599999999999995E-2</v>
      </c>
      <c r="U176" t="str">
        <f>VLOOKUP(S176,Factors!$F$4:$G$5971,2,FALSE)</f>
        <v>Sendout Volumes</v>
      </c>
      <c r="V176" s="170">
        <f t="shared" si="36"/>
        <v>77.630651999999998</v>
      </c>
      <c r="W176" s="165">
        <f t="shared" si="37"/>
        <v>839.98934800000006</v>
      </c>
      <c r="X176" s="171">
        <f t="shared" si="38"/>
        <v>917.62000000000012</v>
      </c>
      <c r="Y176" s="170">
        <f t="shared" si="39"/>
        <v>45.282149999999994</v>
      </c>
      <c r="Z176" s="165">
        <f t="shared" si="40"/>
        <v>489.96785</v>
      </c>
      <c r="AA176" s="171">
        <f t="shared" si="41"/>
        <v>535.25</v>
      </c>
      <c r="AB176" s="170">
        <f t="shared" si="42"/>
        <v>32.342579999999998</v>
      </c>
      <c r="AC176" s="165">
        <f t="shared" si="43"/>
        <v>349.95742000000001</v>
      </c>
      <c r="AD176" s="171">
        <f t="shared" si="44"/>
        <v>382.3</v>
      </c>
      <c r="AE176" s="81">
        <f t="shared" si="45"/>
        <v>155.25538199999997</v>
      </c>
      <c r="AF176" s="81">
        <f t="shared" si="46"/>
        <v>1679.9146179999998</v>
      </c>
      <c r="AG176" s="81">
        <f t="shared" si="47"/>
        <v>1835.1699999999998</v>
      </c>
      <c r="AH176" t="str">
        <f>VLOOKUP(A176,'FERC Description'!$A$4:$C$51,3,FALSE)</f>
        <v>880 Other Expense</v>
      </c>
    </row>
    <row r="177" spans="1:34" x14ac:dyDescent="0.25">
      <c r="A177" t="s">
        <v>199</v>
      </c>
      <c r="B177" t="s">
        <v>35</v>
      </c>
      <c r="C177" t="s">
        <v>36</v>
      </c>
      <c r="D177" t="s">
        <v>204</v>
      </c>
      <c r="E177" t="s">
        <v>205</v>
      </c>
      <c r="F177" s="94">
        <v>4159.83</v>
      </c>
      <c r="G177" s="94">
        <v>931.38</v>
      </c>
      <c r="H177" s="94">
        <v>8154.66</v>
      </c>
      <c r="I177" s="94"/>
      <c r="J177" s="94"/>
      <c r="K177" s="94"/>
      <c r="L177" s="94"/>
      <c r="M177" s="94"/>
      <c r="N177" s="94"/>
      <c r="O177" s="94"/>
      <c r="P177" s="94"/>
      <c r="Q177" s="94"/>
      <c r="R177" s="94">
        <f t="shared" si="34"/>
        <v>13245.869999999999</v>
      </c>
      <c r="S177" s="92" t="str">
        <f t="shared" si="35"/>
        <v>111001315880</v>
      </c>
      <c r="T177" s="80">
        <f>VLOOKUP(S177,Factors!$F$4:$H$5971,3,FALSE)</f>
        <v>8.4599999999999995E-2</v>
      </c>
      <c r="U177" t="str">
        <f>VLOOKUP(S177,Factors!$F$4:$G$5971,2,FALSE)</f>
        <v>Sendout Volumes</v>
      </c>
      <c r="V177" s="170">
        <f t="shared" si="36"/>
        <v>351.92161799999997</v>
      </c>
      <c r="W177" s="165">
        <f t="shared" si="37"/>
        <v>3807.9083820000001</v>
      </c>
      <c r="X177" s="171">
        <f t="shared" si="38"/>
        <v>4159.83</v>
      </c>
      <c r="Y177" s="170">
        <f t="shared" si="39"/>
        <v>78.794747999999998</v>
      </c>
      <c r="Z177" s="165">
        <f t="shared" si="40"/>
        <v>852.58525199999997</v>
      </c>
      <c r="AA177" s="171">
        <f t="shared" si="41"/>
        <v>931.38</v>
      </c>
      <c r="AB177" s="170">
        <f t="shared" si="42"/>
        <v>689.88423599999999</v>
      </c>
      <c r="AC177" s="165">
        <f t="shared" si="43"/>
        <v>7464.775764</v>
      </c>
      <c r="AD177" s="171">
        <f t="shared" si="44"/>
        <v>8154.66</v>
      </c>
      <c r="AE177" s="81">
        <f t="shared" si="45"/>
        <v>1120.6006019999998</v>
      </c>
      <c r="AF177" s="81">
        <f t="shared" si="46"/>
        <v>12125.269397999999</v>
      </c>
      <c r="AG177" s="81">
        <f t="shared" si="47"/>
        <v>13245.869999999999</v>
      </c>
      <c r="AH177" t="str">
        <f>VLOOKUP(A177,'FERC Description'!$A$4:$C$51,3,FALSE)</f>
        <v>880 Other Expense</v>
      </c>
    </row>
    <row r="178" spans="1:34" x14ac:dyDescent="0.25">
      <c r="A178" t="s">
        <v>199</v>
      </c>
      <c r="B178" t="s">
        <v>35</v>
      </c>
      <c r="C178" t="s">
        <v>36</v>
      </c>
      <c r="D178" t="s">
        <v>206</v>
      </c>
      <c r="E178" t="s">
        <v>207</v>
      </c>
      <c r="F178" s="94">
        <v>5298.92</v>
      </c>
      <c r="G178" s="94">
        <v>1998.82</v>
      </c>
      <c r="H178" s="94">
        <v>7909.18</v>
      </c>
      <c r="I178" s="94"/>
      <c r="J178" s="94"/>
      <c r="K178" s="94"/>
      <c r="L178" s="94"/>
      <c r="M178" s="94"/>
      <c r="N178" s="94"/>
      <c r="O178" s="94"/>
      <c r="P178" s="94"/>
      <c r="Q178" s="94"/>
      <c r="R178" s="94">
        <f t="shared" si="34"/>
        <v>15206.92</v>
      </c>
      <c r="S178" s="92" t="str">
        <f t="shared" si="35"/>
        <v>111001440880</v>
      </c>
      <c r="T178" s="80">
        <f>VLOOKUP(S178,Factors!$F$4:$H$5971,3,FALSE)</f>
        <v>8.4599999999999995E-2</v>
      </c>
      <c r="U178" t="str">
        <f>VLOOKUP(S178,Factors!$F$4:$G$5971,2,FALSE)</f>
        <v>Sendout Volumes</v>
      </c>
      <c r="V178" s="170">
        <f t="shared" si="36"/>
        <v>448.28863199999995</v>
      </c>
      <c r="W178" s="165">
        <f t="shared" si="37"/>
        <v>4850.6313680000003</v>
      </c>
      <c r="X178" s="171">
        <f t="shared" si="38"/>
        <v>5298.92</v>
      </c>
      <c r="Y178" s="170">
        <f t="shared" si="39"/>
        <v>169.10017199999999</v>
      </c>
      <c r="Z178" s="165">
        <f t="shared" si="40"/>
        <v>1829.719828</v>
      </c>
      <c r="AA178" s="171">
        <f t="shared" si="41"/>
        <v>1998.82</v>
      </c>
      <c r="AB178" s="170">
        <f t="shared" si="42"/>
        <v>669.11662799999999</v>
      </c>
      <c r="AC178" s="165">
        <f t="shared" si="43"/>
        <v>7240.0633720000005</v>
      </c>
      <c r="AD178" s="171">
        <f t="shared" si="44"/>
        <v>7909.18</v>
      </c>
      <c r="AE178" s="81">
        <f t="shared" si="45"/>
        <v>1286.5054319999999</v>
      </c>
      <c r="AF178" s="81">
        <f t="shared" si="46"/>
        <v>13920.414568</v>
      </c>
      <c r="AG178" s="81">
        <f t="shared" si="47"/>
        <v>15206.92</v>
      </c>
      <c r="AH178" t="str">
        <f>VLOOKUP(A178,'FERC Description'!$A$4:$C$51,3,FALSE)</f>
        <v>880 Other Expense</v>
      </c>
    </row>
    <row r="179" spans="1:34" x14ac:dyDescent="0.25">
      <c r="A179" t="s">
        <v>199</v>
      </c>
      <c r="B179" t="s">
        <v>35</v>
      </c>
      <c r="C179" t="s">
        <v>36</v>
      </c>
      <c r="D179" t="s">
        <v>208</v>
      </c>
      <c r="E179" t="s">
        <v>209</v>
      </c>
      <c r="F179" s="94">
        <v>229.42</v>
      </c>
      <c r="G179" s="94"/>
      <c r="H179" s="94">
        <v>2764.38</v>
      </c>
      <c r="I179" s="94"/>
      <c r="J179" s="94"/>
      <c r="K179" s="94"/>
      <c r="L179" s="94"/>
      <c r="M179" s="94"/>
      <c r="N179" s="94"/>
      <c r="O179" s="94"/>
      <c r="P179" s="94"/>
      <c r="Q179" s="94"/>
      <c r="R179" s="94">
        <f t="shared" si="34"/>
        <v>2993.8</v>
      </c>
      <c r="S179" s="92" t="str">
        <f t="shared" si="35"/>
        <v>111001512880</v>
      </c>
      <c r="T179" s="80">
        <f>VLOOKUP(S179,Factors!$F$4:$H$5971,3,FALSE)</f>
        <v>8.4599999999999995E-2</v>
      </c>
      <c r="U179" t="str">
        <f>VLOOKUP(S179,Factors!$F$4:$G$5971,2,FALSE)</f>
        <v>Sendout Volumes</v>
      </c>
      <c r="V179" s="170">
        <f t="shared" si="36"/>
        <v>19.408931999999997</v>
      </c>
      <c r="W179" s="165">
        <f t="shared" si="37"/>
        <v>210.01106799999999</v>
      </c>
      <c r="X179" s="171">
        <f t="shared" si="38"/>
        <v>229.42</v>
      </c>
      <c r="Y179" s="170">
        <f t="shared" si="39"/>
        <v>0</v>
      </c>
      <c r="Z179" s="165">
        <f t="shared" si="40"/>
        <v>0</v>
      </c>
      <c r="AA179" s="171">
        <f t="shared" si="41"/>
        <v>0</v>
      </c>
      <c r="AB179" s="170">
        <f t="shared" si="42"/>
        <v>233.86654799999999</v>
      </c>
      <c r="AC179" s="165">
        <f t="shared" si="43"/>
        <v>2530.5134520000001</v>
      </c>
      <c r="AD179" s="171">
        <f t="shared" si="44"/>
        <v>2764.38</v>
      </c>
      <c r="AE179" s="81">
        <f t="shared" si="45"/>
        <v>253.27547999999999</v>
      </c>
      <c r="AF179" s="81">
        <f t="shared" si="46"/>
        <v>2740.5245200000004</v>
      </c>
      <c r="AG179" s="81">
        <f t="shared" si="47"/>
        <v>2993.8</v>
      </c>
      <c r="AH179" t="str">
        <f>VLOOKUP(A179,'FERC Description'!$A$4:$C$51,3,FALSE)</f>
        <v>880 Other Expense</v>
      </c>
    </row>
    <row r="180" spans="1:34" x14ac:dyDescent="0.25">
      <c r="A180" t="s">
        <v>199</v>
      </c>
      <c r="B180" t="s">
        <v>35</v>
      </c>
      <c r="C180" t="s">
        <v>36</v>
      </c>
      <c r="D180" t="s">
        <v>210</v>
      </c>
      <c r="E180" t="s">
        <v>211</v>
      </c>
      <c r="F180" s="94">
        <v>1776.84</v>
      </c>
      <c r="G180" s="94">
        <v>3257.16</v>
      </c>
      <c r="H180" s="94">
        <v>1110.29</v>
      </c>
      <c r="I180" s="94"/>
      <c r="J180" s="94"/>
      <c r="K180" s="94"/>
      <c r="L180" s="94"/>
      <c r="M180" s="94"/>
      <c r="N180" s="94"/>
      <c r="O180" s="94"/>
      <c r="P180" s="94"/>
      <c r="Q180" s="94"/>
      <c r="R180" s="94">
        <f t="shared" si="34"/>
        <v>6144.29</v>
      </c>
      <c r="S180" s="92" t="str">
        <f t="shared" si="35"/>
        <v>111001580880</v>
      </c>
      <c r="T180" s="80">
        <f>VLOOKUP(S180,Factors!$F$4:$H$5971,3,FALSE)</f>
        <v>8.4599999999999995E-2</v>
      </c>
      <c r="U180" t="str">
        <f>VLOOKUP(S180,Factors!$F$4:$G$5971,2,FALSE)</f>
        <v>Sendout Volumes</v>
      </c>
      <c r="V180" s="170">
        <f t="shared" si="36"/>
        <v>150.32066399999999</v>
      </c>
      <c r="W180" s="165">
        <f t="shared" si="37"/>
        <v>1626.5193359999998</v>
      </c>
      <c r="X180" s="171">
        <f t="shared" si="38"/>
        <v>1776.84</v>
      </c>
      <c r="Y180" s="170">
        <f t="shared" si="39"/>
        <v>275.55573599999997</v>
      </c>
      <c r="Z180" s="165">
        <f t="shared" si="40"/>
        <v>2981.6042640000001</v>
      </c>
      <c r="AA180" s="171">
        <f t="shared" si="41"/>
        <v>3257.16</v>
      </c>
      <c r="AB180" s="170">
        <f t="shared" si="42"/>
        <v>93.930533999999994</v>
      </c>
      <c r="AC180" s="165">
        <f t="shared" si="43"/>
        <v>1016.359466</v>
      </c>
      <c r="AD180" s="171">
        <f t="shared" si="44"/>
        <v>1110.29</v>
      </c>
      <c r="AE180" s="81">
        <f t="shared" si="45"/>
        <v>519.80693399999996</v>
      </c>
      <c r="AF180" s="81">
        <f t="shared" si="46"/>
        <v>5624.4830659999998</v>
      </c>
      <c r="AG180" s="81">
        <f t="shared" si="47"/>
        <v>6144.29</v>
      </c>
      <c r="AH180" t="str">
        <f>VLOOKUP(A180,'FERC Description'!$A$4:$C$51,3,FALSE)</f>
        <v>880 Other Expense</v>
      </c>
    </row>
    <row r="181" spans="1:34" x14ac:dyDescent="0.25">
      <c r="A181" t="s">
        <v>199</v>
      </c>
      <c r="B181" t="s">
        <v>35</v>
      </c>
      <c r="C181" t="s">
        <v>36</v>
      </c>
      <c r="D181" t="s">
        <v>212</v>
      </c>
      <c r="E181" t="s">
        <v>213</v>
      </c>
      <c r="F181" s="94">
        <v>255.42</v>
      </c>
      <c r="G181" s="94">
        <v>12713.55</v>
      </c>
      <c r="H181" s="94">
        <v>6588.07</v>
      </c>
      <c r="I181" s="94"/>
      <c r="J181" s="94"/>
      <c r="K181" s="94"/>
      <c r="L181" s="94"/>
      <c r="M181" s="94"/>
      <c r="N181" s="94"/>
      <c r="O181" s="94"/>
      <c r="P181" s="94"/>
      <c r="Q181" s="94"/>
      <c r="R181" s="94">
        <f t="shared" si="34"/>
        <v>19557.04</v>
      </c>
      <c r="S181" s="92" t="str">
        <f t="shared" si="35"/>
        <v>111001670880</v>
      </c>
      <c r="T181" s="80">
        <f>VLOOKUP(S181,Factors!$F$4:$H$5971,3,FALSE)</f>
        <v>8.4599999999999995E-2</v>
      </c>
      <c r="U181" t="str">
        <f>VLOOKUP(S181,Factors!$F$4:$G$5971,2,FALSE)</f>
        <v>Sendout Volumes</v>
      </c>
      <c r="V181" s="170">
        <f t="shared" si="36"/>
        <v>21.608531999999997</v>
      </c>
      <c r="W181" s="165">
        <f t="shared" si="37"/>
        <v>233.81146799999999</v>
      </c>
      <c r="X181" s="171">
        <f t="shared" si="38"/>
        <v>255.42</v>
      </c>
      <c r="Y181" s="170">
        <f t="shared" si="39"/>
        <v>1075.5663299999999</v>
      </c>
      <c r="Z181" s="165">
        <f t="shared" si="40"/>
        <v>11637.98367</v>
      </c>
      <c r="AA181" s="171">
        <f t="shared" si="41"/>
        <v>12713.55</v>
      </c>
      <c r="AB181" s="170">
        <f t="shared" si="42"/>
        <v>557.35072199999991</v>
      </c>
      <c r="AC181" s="165">
        <f t="shared" si="43"/>
        <v>6030.7192779999996</v>
      </c>
      <c r="AD181" s="171">
        <f t="shared" si="44"/>
        <v>6588.07</v>
      </c>
      <c r="AE181" s="81">
        <f t="shared" si="45"/>
        <v>1654.525584</v>
      </c>
      <c r="AF181" s="81">
        <f t="shared" si="46"/>
        <v>17902.514416000002</v>
      </c>
      <c r="AG181" s="81">
        <f t="shared" si="47"/>
        <v>19557.04</v>
      </c>
      <c r="AH181" t="str">
        <f>VLOOKUP(A181,'FERC Description'!$A$4:$C$51,3,FALSE)</f>
        <v>880 Other Expense</v>
      </c>
    </row>
    <row r="182" spans="1:34" x14ac:dyDescent="0.25">
      <c r="A182" t="s">
        <v>199</v>
      </c>
      <c r="B182" t="s">
        <v>35</v>
      </c>
      <c r="C182" t="s">
        <v>36</v>
      </c>
      <c r="D182" t="s">
        <v>214</v>
      </c>
      <c r="E182" t="s">
        <v>215</v>
      </c>
      <c r="F182" s="94">
        <v>665.07</v>
      </c>
      <c r="G182" s="94">
        <v>797.6</v>
      </c>
      <c r="H182" s="94">
        <v>3187.98</v>
      </c>
      <c r="I182" s="94"/>
      <c r="J182" s="94"/>
      <c r="K182" s="94"/>
      <c r="L182" s="94"/>
      <c r="M182" s="94"/>
      <c r="N182" s="94"/>
      <c r="O182" s="94"/>
      <c r="P182" s="94"/>
      <c r="Q182" s="94"/>
      <c r="R182" s="94">
        <f t="shared" si="34"/>
        <v>4650.6499999999996</v>
      </c>
      <c r="S182" s="92" t="str">
        <f t="shared" si="35"/>
        <v>111001680880</v>
      </c>
      <c r="T182" s="80">
        <f>VLOOKUP(S182,Factors!$F$4:$H$5971,3,FALSE)</f>
        <v>8.4599999999999995E-2</v>
      </c>
      <c r="U182" t="str">
        <f>VLOOKUP(S182,Factors!$F$4:$G$5971,2,FALSE)</f>
        <v>sendout volumes</v>
      </c>
      <c r="V182" s="170">
        <f t="shared" si="36"/>
        <v>56.264921999999999</v>
      </c>
      <c r="W182" s="165">
        <f t="shared" si="37"/>
        <v>608.80507800000009</v>
      </c>
      <c r="X182" s="171">
        <f t="shared" si="38"/>
        <v>665.07</v>
      </c>
      <c r="Y182" s="170">
        <f t="shared" si="39"/>
        <v>67.476959999999991</v>
      </c>
      <c r="Z182" s="165">
        <f t="shared" si="40"/>
        <v>730.12304000000006</v>
      </c>
      <c r="AA182" s="171">
        <f t="shared" si="41"/>
        <v>797.6</v>
      </c>
      <c r="AB182" s="170">
        <f t="shared" si="42"/>
        <v>269.70310799999999</v>
      </c>
      <c r="AC182" s="165">
        <f t="shared" si="43"/>
        <v>2918.2768919999999</v>
      </c>
      <c r="AD182" s="171">
        <f t="shared" si="44"/>
        <v>3187.98</v>
      </c>
      <c r="AE182" s="81">
        <f t="shared" si="45"/>
        <v>393.44498999999996</v>
      </c>
      <c r="AF182" s="81">
        <f t="shared" si="46"/>
        <v>4257.2050099999997</v>
      </c>
      <c r="AG182" s="81">
        <f t="shared" si="47"/>
        <v>4650.6499999999996</v>
      </c>
      <c r="AH182" t="str">
        <f>VLOOKUP(A182,'FERC Description'!$A$4:$C$51,3,FALSE)</f>
        <v>880 Other Expense</v>
      </c>
    </row>
    <row r="183" spans="1:34" x14ac:dyDescent="0.25">
      <c r="A183" t="s">
        <v>199</v>
      </c>
      <c r="B183" t="s">
        <v>166</v>
      </c>
      <c r="C183" t="s">
        <v>167</v>
      </c>
      <c r="D183" t="s">
        <v>200</v>
      </c>
      <c r="E183" t="s">
        <v>201</v>
      </c>
      <c r="F183" s="94"/>
      <c r="G183" s="94"/>
      <c r="H183" s="94">
        <v>244.97</v>
      </c>
      <c r="I183" s="94"/>
      <c r="J183" s="94"/>
      <c r="K183" s="94"/>
      <c r="L183" s="94"/>
      <c r="M183" s="94"/>
      <c r="N183" s="94"/>
      <c r="O183" s="94"/>
      <c r="P183" s="94"/>
      <c r="Q183" s="94"/>
      <c r="R183" s="94">
        <f t="shared" si="34"/>
        <v>244.97</v>
      </c>
      <c r="S183" s="92" t="str">
        <f t="shared" si="35"/>
        <v>113201070880</v>
      </c>
      <c r="T183" s="80">
        <f>VLOOKUP(S183,Factors!$F$4:$H$5971,3,FALSE)</f>
        <v>0.1119</v>
      </c>
      <c r="U183" t="str">
        <f>VLOOKUP(S183,Factors!$F$4:$G$5971,2,FALSE)</f>
        <v>customers-all</v>
      </c>
      <c r="V183" s="170">
        <f t="shared" si="36"/>
        <v>0</v>
      </c>
      <c r="W183" s="165">
        <f t="shared" si="37"/>
        <v>0</v>
      </c>
      <c r="X183" s="171">
        <f t="shared" si="38"/>
        <v>0</v>
      </c>
      <c r="Y183" s="170">
        <f t="shared" si="39"/>
        <v>0</v>
      </c>
      <c r="Z183" s="165">
        <f t="shared" si="40"/>
        <v>0</v>
      </c>
      <c r="AA183" s="171">
        <f t="shared" si="41"/>
        <v>0</v>
      </c>
      <c r="AB183" s="170">
        <f t="shared" si="42"/>
        <v>27.412143</v>
      </c>
      <c r="AC183" s="165">
        <f t="shared" si="43"/>
        <v>217.55785700000001</v>
      </c>
      <c r="AD183" s="171">
        <f t="shared" si="44"/>
        <v>244.97000000000003</v>
      </c>
      <c r="AE183" s="81">
        <f t="shared" si="45"/>
        <v>27.412143</v>
      </c>
      <c r="AF183" s="81">
        <f t="shared" si="46"/>
        <v>217.55785700000001</v>
      </c>
      <c r="AG183" s="81">
        <f t="shared" si="47"/>
        <v>244.97000000000003</v>
      </c>
      <c r="AH183" t="str">
        <f>VLOOKUP(A183,'FERC Description'!$A$4:$C$51,3,FALSE)</f>
        <v>880 Other Expense</v>
      </c>
    </row>
    <row r="184" spans="1:34" x14ac:dyDescent="0.25">
      <c r="A184" t="s">
        <v>199</v>
      </c>
      <c r="B184" t="s">
        <v>166</v>
      </c>
      <c r="C184" t="s">
        <v>167</v>
      </c>
      <c r="D184" t="s">
        <v>202</v>
      </c>
      <c r="E184" t="s">
        <v>203</v>
      </c>
      <c r="F184" s="94">
        <v>2452.1</v>
      </c>
      <c r="G184" s="94">
        <v>2469.39</v>
      </c>
      <c r="H184" s="94">
        <v>1698.86</v>
      </c>
      <c r="I184" s="94"/>
      <c r="J184" s="94"/>
      <c r="K184" s="94"/>
      <c r="L184" s="94"/>
      <c r="M184" s="94"/>
      <c r="N184" s="94"/>
      <c r="O184" s="94"/>
      <c r="P184" s="94"/>
      <c r="Q184" s="94"/>
      <c r="R184" s="94">
        <f t="shared" si="34"/>
        <v>6620.3499999999995</v>
      </c>
      <c r="S184" s="92" t="str">
        <f t="shared" si="35"/>
        <v>113201270880</v>
      </c>
      <c r="T184" s="80">
        <f>VLOOKUP(S184,Factors!$F$4:$H$5971,3,FALSE)</f>
        <v>0.1119</v>
      </c>
      <c r="U184" t="str">
        <f>VLOOKUP(S184,Factors!$F$4:$G$5971,2,FALSE)</f>
        <v>Customers-All</v>
      </c>
      <c r="V184" s="170">
        <f t="shared" si="36"/>
        <v>274.38999000000001</v>
      </c>
      <c r="W184" s="165">
        <f t="shared" si="37"/>
        <v>2177.7100099999998</v>
      </c>
      <c r="X184" s="171">
        <f t="shared" si="38"/>
        <v>2452.1</v>
      </c>
      <c r="Y184" s="170">
        <f t="shared" si="39"/>
        <v>276.32474099999996</v>
      </c>
      <c r="Z184" s="165">
        <f t="shared" si="40"/>
        <v>2193.065259</v>
      </c>
      <c r="AA184" s="171">
        <f t="shared" si="41"/>
        <v>2469.39</v>
      </c>
      <c r="AB184" s="170">
        <f t="shared" si="42"/>
        <v>190.10243399999999</v>
      </c>
      <c r="AC184" s="165">
        <f t="shared" si="43"/>
        <v>1508.757566</v>
      </c>
      <c r="AD184" s="171">
        <f t="shared" si="44"/>
        <v>1698.86</v>
      </c>
      <c r="AE184" s="81">
        <f t="shared" si="45"/>
        <v>740.81716499999993</v>
      </c>
      <c r="AF184" s="81">
        <f t="shared" si="46"/>
        <v>5879.532835</v>
      </c>
      <c r="AG184" s="81">
        <f t="shared" si="47"/>
        <v>6620.35</v>
      </c>
      <c r="AH184" t="str">
        <f>VLOOKUP(A184,'FERC Description'!$A$4:$C$51,3,FALSE)</f>
        <v>880 Other Expense</v>
      </c>
    </row>
    <row r="185" spans="1:34" x14ac:dyDescent="0.25">
      <c r="A185" t="s">
        <v>199</v>
      </c>
      <c r="B185" t="s">
        <v>166</v>
      </c>
      <c r="C185" t="s">
        <v>167</v>
      </c>
      <c r="D185" t="s">
        <v>204</v>
      </c>
      <c r="E185" t="s">
        <v>205</v>
      </c>
      <c r="F185" s="94">
        <v>1401.2</v>
      </c>
      <c r="G185" s="94">
        <v>490.42</v>
      </c>
      <c r="H185" s="94">
        <v>0</v>
      </c>
      <c r="I185" s="94"/>
      <c r="J185" s="94"/>
      <c r="K185" s="94"/>
      <c r="L185" s="94"/>
      <c r="M185" s="94"/>
      <c r="N185" s="94"/>
      <c r="O185" s="94"/>
      <c r="P185" s="94"/>
      <c r="Q185" s="94"/>
      <c r="R185" s="94">
        <f t="shared" si="34"/>
        <v>1891.6200000000001</v>
      </c>
      <c r="S185" s="92" t="str">
        <f t="shared" si="35"/>
        <v>113201315880</v>
      </c>
      <c r="T185" s="80">
        <f>VLOOKUP(S185,Factors!$F$4:$H$5971,3,FALSE)</f>
        <v>0.1119</v>
      </c>
      <c r="U185" t="str">
        <f>VLOOKUP(S185,Factors!$F$4:$G$5971,2,FALSE)</f>
        <v>Customers-All</v>
      </c>
      <c r="V185" s="170">
        <f t="shared" si="36"/>
        <v>156.79428000000001</v>
      </c>
      <c r="W185" s="165">
        <f t="shared" si="37"/>
        <v>1244.40572</v>
      </c>
      <c r="X185" s="171">
        <f t="shared" si="38"/>
        <v>1401.2</v>
      </c>
      <c r="Y185" s="170">
        <f t="shared" si="39"/>
        <v>54.877997999999998</v>
      </c>
      <c r="Z185" s="165">
        <f t="shared" si="40"/>
        <v>435.54200200000002</v>
      </c>
      <c r="AA185" s="171">
        <f t="shared" si="41"/>
        <v>490.42</v>
      </c>
      <c r="AB185" s="170">
        <f t="shared" si="42"/>
        <v>0</v>
      </c>
      <c r="AC185" s="165">
        <f t="shared" si="43"/>
        <v>0</v>
      </c>
      <c r="AD185" s="171">
        <f t="shared" si="44"/>
        <v>0</v>
      </c>
      <c r="AE185" s="81">
        <f t="shared" si="45"/>
        <v>211.67227800000001</v>
      </c>
      <c r="AF185" s="81">
        <f t="shared" si="46"/>
        <v>1679.9477220000001</v>
      </c>
      <c r="AG185" s="81">
        <f t="shared" si="47"/>
        <v>1891.6200000000001</v>
      </c>
      <c r="AH185" t="str">
        <f>VLOOKUP(A185,'FERC Description'!$A$4:$C$51,3,FALSE)</f>
        <v>880 Other Expense</v>
      </c>
    </row>
    <row r="186" spans="1:34" x14ac:dyDescent="0.25">
      <c r="A186" t="s">
        <v>199</v>
      </c>
      <c r="B186" t="s">
        <v>166</v>
      </c>
      <c r="C186" t="s">
        <v>167</v>
      </c>
      <c r="D186" t="s">
        <v>208</v>
      </c>
      <c r="E186" t="s">
        <v>209</v>
      </c>
      <c r="F186" s="94"/>
      <c r="G186" s="94">
        <v>1400.92</v>
      </c>
      <c r="H186" s="94">
        <v>1348.52</v>
      </c>
      <c r="I186" s="94"/>
      <c r="J186" s="94"/>
      <c r="K186" s="94"/>
      <c r="L186" s="94"/>
      <c r="M186" s="94"/>
      <c r="N186" s="94"/>
      <c r="O186" s="94"/>
      <c r="P186" s="94"/>
      <c r="Q186" s="94"/>
      <c r="R186" s="94">
        <f t="shared" si="34"/>
        <v>2749.44</v>
      </c>
      <c r="S186" s="92" t="str">
        <f t="shared" si="35"/>
        <v>113201512880</v>
      </c>
      <c r="T186" s="80">
        <f>VLOOKUP(S186,Factors!$F$4:$H$5971,3,FALSE)</f>
        <v>0.1119</v>
      </c>
      <c r="U186" t="str">
        <f>VLOOKUP(S186,Factors!$F$4:$G$5971,2,FALSE)</f>
        <v>Customers-All</v>
      </c>
      <c r="V186" s="170">
        <f t="shared" si="36"/>
        <v>0</v>
      </c>
      <c r="W186" s="165">
        <f t="shared" si="37"/>
        <v>0</v>
      </c>
      <c r="X186" s="171">
        <f t="shared" si="38"/>
        <v>0</v>
      </c>
      <c r="Y186" s="170">
        <f t="shared" si="39"/>
        <v>156.76294799999999</v>
      </c>
      <c r="Z186" s="165">
        <f t="shared" si="40"/>
        <v>1244.157052</v>
      </c>
      <c r="AA186" s="171">
        <f t="shared" si="41"/>
        <v>1400.92</v>
      </c>
      <c r="AB186" s="170">
        <f t="shared" si="42"/>
        <v>150.89938799999999</v>
      </c>
      <c r="AC186" s="165">
        <f t="shared" si="43"/>
        <v>1197.6206119999999</v>
      </c>
      <c r="AD186" s="171">
        <f t="shared" si="44"/>
        <v>1348.52</v>
      </c>
      <c r="AE186" s="81">
        <f t="shared" si="45"/>
        <v>307.66233599999998</v>
      </c>
      <c r="AF186" s="81">
        <f t="shared" si="46"/>
        <v>2441.7776640000002</v>
      </c>
      <c r="AG186" s="81">
        <f t="shared" si="47"/>
        <v>2749.44</v>
      </c>
      <c r="AH186" t="str">
        <f>VLOOKUP(A186,'FERC Description'!$A$4:$C$51,3,FALSE)</f>
        <v>880 Other Expense</v>
      </c>
    </row>
    <row r="187" spans="1:34" x14ac:dyDescent="0.25">
      <c r="A187" t="s">
        <v>199</v>
      </c>
      <c r="B187" t="s">
        <v>216</v>
      </c>
      <c r="C187" t="s">
        <v>217</v>
      </c>
      <c r="D187" t="s">
        <v>202</v>
      </c>
      <c r="E187" t="s">
        <v>203</v>
      </c>
      <c r="F187" s="94">
        <v>374.56</v>
      </c>
      <c r="G187" s="94">
        <v>291.32</v>
      </c>
      <c r="H187" s="94">
        <v>235.84</v>
      </c>
      <c r="I187" s="94"/>
      <c r="J187" s="94"/>
      <c r="K187" s="94"/>
      <c r="L187" s="94"/>
      <c r="M187" s="94"/>
      <c r="N187" s="94"/>
      <c r="O187" s="94"/>
      <c r="P187" s="94"/>
      <c r="Q187" s="94"/>
      <c r="R187" s="94">
        <f t="shared" si="34"/>
        <v>901.72</v>
      </c>
      <c r="S187" s="92" t="str">
        <f t="shared" si="35"/>
        <v>113481270880</v>
      </c>
      <c r="T187" s="80">
        <f>VLOOKUP(S187,Factors!$F$4:$H$5971,3,FALSE)</f>
        <v>8.4099999999999994E-2</v>
      </c>
      <c r="U187" t="str">
        <f>VLOOKUP(S187,Factors!$F$4:$G$5971,2,FALSE)</f>
        <v>customers-ind</v>
      </c>
      <c r="V187" s="170">
        <f t="shared" si="36"/>
        <v>31.500495999999998</v>
      </c>
      <c r="W187" s="165">
        <f t="shared" si="37"/>
        <v>343.059504</v>
      </c>
      <c r="X187" s="171">
        <f t="shared" si="38"/>
        <v>374.56</v>
      </c>
      <c r="Y187" s="170">
        <f t="shared" si="39"/>
        <v>24.500011999999998</v>
      </c>
      <c r="Z187" s="165">
        <f t="shared" si="40"/>
        <v>266.81998799999997</v>
      </c>
      <c r="AA187" s="171">
        <f t="shared" si="41"/>
        <v>291.31999999999994</v>
      </c>
      <c r="AB187" s="170">
        <f t="shared" si="42"/>
        <v>19.834143999999998</v>
      </c>
      <c r="AC187" s="165">
        <f t="shared" si="43"/>
        <v>216.00585599999999</v>
      </c>
      <c r="AD187" s="171">
        <f t="shared" si="44"/>
        <v>235.84</v>
      </c>
      <c r="AE187" s="81">
        <f t="shared" si="45"/>
        <v>75.834651999999991</v>
      </c>
      <c r="AF187" s="81">
        <f t="shared" si="46"/>
        <v>825.88534800000002</v>
      </c>
      <c r="AG187" s="81">
        <f t="shared" si="47"/>
        <v>901.72</v>
      </c>
      <c r="AH187" t="str">
        <f>VLOOKUP(A187,'FERC Description'!$A$4:$C$51,3,FALSE)</f>
        <v>880 Other Expense</v>
      </c>
    </row>
    <row r="188" spans="1:34" x14ac:dyDescent="0.25">
      <c r="A188" t="s">
        <v>199</v>
      </c>
      <c r="B188" t="s">
        <v>26</v>
      </c>
      <c r="C188" t="s">
        <v>27</v>
      </c>
      <c r="D188" t="s">
        <v>202</v>
      </c>
      <c r="E188" t="s">
        <v>203</v>
      </c>
      <c r="F188" s="94">
        <v>374.04</v>
      </c>
      <c r="G188" s="94">
        <v>1059.3599999999999</v>
      </c>
      <c r="H188" s="94">
        <v>46.71</v>
      </c>
      <c r="I188" s="94"/>
      <c r="J188" s="94"/>
      <c r="K188" s="94"/>
      <c r="L188" s="94"/>
      <c r="M188" s="94"/>
      <c r="N188" s="94"/>
      <c r="O188" s="94"/>
      <c r="P188" s="94"/>
      <c r="Q188" s="94"/>
      <c r="R188" s="94">
        <f t="shared" si="34"/>
        <v>1480.11</v>
      </c>
      <c r="S188" s="92" t="str">
        <f t="shared" si="35"/>
        <v>116001270880</v>
      </c>
      <c r="T188" s="80">
        <f>VLOOKUP(S188,Factors!$F$4:$H$5971,3,FALSE)</f>
        <v>0.1119</v>
      </c>
      <c r="U188" t="str">
        <f>VLOOKUP(S188,Factors!$F$4:$G$5971,2,FALSE)</f>
        <v>Customers-All</v>
      </c>
      <c r="V188" s="170">
        <f t="shared" si="36"/>
        <v>41.855076000000004</v>
      </c>
      <c r="W188" s="165">
        <f t="shared" si="37"/>
        <v>332.18492400000002</v>
      </c>
      <c r="X188" s="171">
        <f t="shared" si="38"/>
        <v>374.04</v>
      </c>
      <c r="Y188" s="170">
        <f t="shared" si="39"/>
        <v>118.54238399999998</v>
      </c>
      <c r="Z188" s="165">
        <f t="shared" si="40"/>
        <v>940.81761599999993</v>
      </c>
      <c r="AA188" s="171">
        <f t="shared" si="41"/>
        <v>1059.3599999999999</v>
      </c>
      <c r="AB188" s="170">
        <f t="shared" si="42"/>
        <v>5.2268489999999996</v>
      </c>
      <c r="AC188" s="165">
        <f t="shared" si="43"/>
        <v>41.483150999999999</v>
      </c>
      <c r="AD188" s="171">
        <f t="shared" si="44"/>
        <v>46.71</v>
      </c>
      <c r="AE188" s="81">
        <f t="shared" si="45"/>
        <v>165.62430899999998</v>
      </c>
      <c r="AF188" s="81">
        <f t="shared" si="46"/>
        <v>1314.4856909999999</v>
      </c>
      <c r="AG188" s="81">
        <f t="shared" si="47"/>
        <v>1480.11</v>
      </c>
      <c r="AH188" t="str">
        <f>VLOOKUP(A188,'FERC Description'!$A$4:$C$51,3,FALSE)</f>
        <v>880 Other Expense</v>
      </c>
    </row>
    <row r="189" spans="1:34" x14ac:dyDescent="0.25">
      <c r="A189" t="s">
        <v>199</v>
      </c>
      <c r="B189" t="s">
        <v>218</v>
      </c>
      <c r="C189" t="s">
        <v>219</v>
      </c>
      <c r="D189" t="s">
        <v>204</v>
      </c>
      <c r="E189" t="s">
        <v>205</v>
      </c>
      <c r="F189" s="94"/>
      <c r="G189" s="94">
        <v>1038.74</v>
      </c>
      <c r="H189" s="94">
        <v>-0.06</v>
      </c>
      <c r="I189" s="94"/>
      <c r="J189" s="94"/>
      <c r="K189" s="94"/>
      <c r="L189" s="94"/>
      <c r="M189" s="94"/>
      <c r="N189" s="94"/>
      <c r="O189" s="94"/>
      <c r="P189" s="94"/>
      <c r="Q189" s="94"/>
      <c r="R189" s="94">
        <f t="shared" si="34"/>
        <v>1038.68</v>
      </c>
      <c r="S189" s="92" t="str">
        <f t="shared" si="35"/>
        <v>123591315880</v>
      </c>
      <c r="T189" s="80">
        <f>VLOOKUP(S189,Factors!$F$4:$H$5971,3,FALSE)</f>
        <v>1</v>
      </c>
      <c r="U189" t="str">
        <f>VLOOKUP(S189,Factors!$F$4:$G$5971,2,FALSE)</f>
        <v>Direct-WA</v>
      </c>
      <c r="V189" s="170">
        <f t="shared" si="36"/>
        <v>0</v>
      </c>
      <c r="W189" s="165">
        <f t="shared" si="37"/>
        <v>0</v>
      </c>
      <c r="X189" s="171">
        <f t="shared" si="38"/>
        <v>0</v>
      </c>
      <c r="Y189" s="170">
        <f t="shared" si="39"/>
        <v>1038.74</v>
      </c>
      <c r="Z189" s="165">
        <f t="shared" si="40"/>
        <v>0</v>
      </c>
      <c r="AA189" s="171">
        <f t="shared" si="41"/>
        <v>1038.74</v>
      </c>
      <c r="AB189" s="170">
        <f t="shared" si="42"/>
        <v>-0.06</v>
      </c>
      <c r="AC189" s="165">
        <f t="shared" si="43"/>
        <v>0</v>
      </c>
      <c r="AD189" s="171">
        <f t="shared" si="44"/>
        <v>-0.06</v>
      </c>
      <c r="AE189" s="81">
        <f t="shared" si="45"/>
        <v>1038.68</v>
      </c>
      <c r="AF189" s="81">
        <f t="shared" si="46"/>
        <v>0</v>
      </c>
      <c r="AG189" s="81">
        <f t="shared" si="47"/>
        <v>1038.68</v>
      </c>
      <c r="AH189" t="str">
        <f>VLOOKUP(A189,'FERC Description'!$A$4:$C$51,3,FALSE)</f>
        <v>880 Other Expense</v>
      </c>
    </row>
    <row r="190" spans="1:34" x14ac:dyDescent="0.25">
      <c r="A190" t="s">
        <v>199</v>
      </c>
      <c r="B190" t="s">
        <v>218</v>
      </c>
      <c r="C190" t="s">
        <v>219</v>
      </c>
      <c r="D190" t="s">
        <v>208</v>
      </c>
      <c r="E190" t="s">
        <v>209</v>
      </c>
      <c r="F190" s="94"/>
      <c r="G190" s="94">
        <v>1905.18</v>
      </c>
      <c r="H190" s="94">
        <v>0</v>
      </c>
      <c r="I190" s="94"/>
      <c r="J190" s="94"/>
      <c r="K190" s="94"/>
      <c r="L190" s="94"/>
      <c r="M190" s="94"/>
      <c r="N190" s="94"/>
      <c r="O190" s="94"/>
      <c r="P190" s="94"/>
      <c r="Q190" s="94"/>
      <c r="R190" s="94">
        <f t="shared" si="34"/>
        <v>1905.18</v>
      </c>
      <c r="S190" s="92" t="str">
        <f t="shared" si="35"/>
        <v>123591512880</v>
      </c>
      <c r="T190" s="80">
        <f>VLOOKUP(S190,Factors!$F$4:$H$5971,3,FALSE)</f>
        <v>1</v>
      </c>
      <c r="U190" t="str">
        <f>VLOOKUP(S190,Factors!$F$4:$G$5971,2,FALSE)</f>
        <v>Direct-WA</v>
      </c>
      <c r="V190" s="170">
        <f t="shared" si="36"/>
        <v>0</v>
      </c>
      <c r="W190" s="165">
        <f t="shared" si="37"/>
        <v>0</v>
      </c>
      <c r="X190" s="171">
        <f t="shared" si="38"/>
        <v>0</v>
      </c>
      <c r="Y190" s="170">
        <f t="shared" si="39"/>
        <v>1905.18</v>
      </c>
      <c r="Z190" s="165">
        <f t="shared" si="40"/>
        <v>0</v>
      </c>
      <c r="AA190" s="171">
        <f t="shared" si="41"/>
        <v>1905.18</v>
      </c>
      <c r="AB190" s="170">
        <f t="shared" si="42"/>
        <v>0</v>
      </c>
      <c r="AC190" s="165">
        <f t="shared" si="43"/>
        <v>0</v>
      </c>
      <c r="AD190" s="171">
        <f t="shared" si="44"/>
        <v>0</v>
      </c>
      <c r="AE190" s="81">
        <f t="shared" si="45"/>
        <v>1905.18</v>
      </c>
      <c r="AF190" s="81">
        <f t="shared" si="46"/>
        <v>0</v>
      </c>
      <c r="AG190" s="81">
        <f t="shared" si="47"/>
        <v>1905.18</v>
      </c>
      <c r="AH190" t="str">
        <f>VLOOKUP(A190,'FERC Description'!$A$4:$C$51,3,FALSE)</f>
        <v>880 Other Expense</v>
      </c>
    </row>
    <row r="191" spans="1:34" x14ac:dyDescent="0.25">
      <c r="A191" t="s">
        <v>199</v>
      </c>
      <c r="B191" t="s">
        <v>187</v>
      </c>
      <c r="C191" t="s">
        <v>188</v>
      </c>
      <c r="D191" t="s">
        <v>202</v>
      </c>
      <c r="E191" t="s">
        <v>203</v>
      </c>
      <c r="F191" s="94">
        <v>58.81</v>
      </c>
      <c r="G191" s="94"/>
      <c r="H191" s="94">
        <v>29.41</v>
      </c>
      <c r="I191" s="94"/>
      <c r="J191" s="94"/>
      <c r="K191" s="94"/>
      <c r="L191" s="94"/>
      <c r="M191" s="94"/>
      <c r="N191" s="94"/>
      <c r="O191" s="94"/>
      <c r="P191" s="94"/>
      <c r="Q191" s="94"/>
      <c r="R191" s="94">
        <f t="shared" si="34"/>
        <v>88.22</v>
      </c>
      <c r="S191" s="92" t="str">
        <f t="shared" si="35"/>
        <v>134001270880</v>
      </c>
      <c r="T191" s="80">
        <f>VLOOKUP(S191,Factors!$F$4:$H$5971,3,FALSE)</f>
        <v>0.1119</v>
      </c>
      <c r="U191" t="str">
        <f>VLOOKUP(S191,Factors!$F$4:$G$5971,2,FALSE)</f>
        <v>customers-all</v>
      </c>
      <c r="V191" s="170">
        <f t="shared" si="36"/>
        <v>6.5808390000000001</v>
      </c>
      <c r="W191" s="165">
        <f t="shared" si="37"/>
        <v>52.229161000000005</v>
      </c>
      <c r="X191" s="171">
        <f t="shared" si="38"/>
        <v>58.81</v>
      </c>
      <c r="Y191" s="170">
        <f t="shared" si="39"/>
        <v>0</v>
      </c>
      <c r="Z191" s="165">
        <f t="shared" si="40"/>
        <v>0</v>
      </c>
      <c r="AA191" s="171">
        <f t="shared" si="41"/>
        <v>0</v>
      </c>
      <c r="AB191" s="170">
        <f t="shared" si="42"/>
        <v>3.2909790000000001</v>
      </c>
      <c r="AC191" s="165">
        <f t="shared" si="43"/>
        <v>26.119021</v>
      </c>
      <c r="AD191" s="171">
        <f t="shared" si="44"/>
        <v>29.41</v>
      </c>
      <c r="AE191" s="81">
        <f t="shared" si="45"/>
        <v>9.8718179999999993</v>
      </c>
      <c r="AF191" s="81">
        <f t="shared" si="46"/>
        <v>78.348181999999994</v>
      </c>
      <c r="AG191" s="81">
        <f t="shared" si="47"/>
        <v>88.22</v>
      </c>
      <c r="AH191" t="str">
        <f>VLOOKUP(A191,'FERC Description'!$A$4:$C$51,3,FALSE)</f>
        <v>880 Other Expense</v>
      </c>
    </row>
    <row r="192" spans="1:34" x14ac:dyDescent="0.25">
      <c r="A192" t="s">
        <v>199</v>
      </c>
      <c r="B192" t="s">
        <v>119</v>
      </c>
      <c r="C192" t="s">
        <v>120</v>
      </c>
      <c r="D192" t="s">
        <v>202</v>
      </c>
      <c r="E192" t="s">
        <v>203</v>
      </c>
      <c r="F192" s="94">
        <v>1460.1</v>
      </c>
      <c r="G192" s="94">
        <v>380.27</v>
      </c>
      <c r="H192" s="94">
        <v>508.7</v>
      </c>
      <c r="I192" s="94"/>
      <c r="J192" s="94"/>
      <c r="K192" s="94"/>
      <c r="L192" s="94"/>
      <c r="M192" s="94"/>
      <c r="N192" s="94"/>
      <c r="O192" s="94"/>
      <c r="P192" s="94"/>
      <c r="Q192" s="94"/>
      <c r="R192" s="94">
        <f t="shared" si="34"/>
        <v>2349.0699999999997</v>
      </c>
      <c r="S192" s="92" t="str">
        <f t="shared" si="35"/>
        <v>135101270880</v>
      </c>
      <c r="T192" s="80">
        <f>VLOOKUP(S192,Factors!$F$4:$H$5971,3,FALSE)</f>
        <v>0.1119</v>
      </c>
      <c r="U192" t="str">
        <f>VLOOKUP(S192,Factors!$F$4:$G$5971,2,FALSE)</f>
        <v>Customers-All</v>
      </c>
      <c r="V192" s="170">
        <f t="shared" si="36"/>
        <v>163.38518999999999</v>
      </c>
      <c r="W192" s="165">
        <f t="shared" si="37"/>
        <v>1296.7148099999999</v>
      </c>
      <c r="X192" s="171">
        <f t="shared" si="38"/>
        <v>1460.1</v>
      </c>
      <c r="Y192" s="170">
        <f t="shared" si="39"/>
        <v>42.552212999999995</v>
      </c>
      <c r="Z192" s="165">
        <f t="shared" si="40"/>
        <v>337.71778699999999</v>
      </c>
      <c r="AA192" s="171">
        <f t="shared" si="41"/>
        <v>380.27</v>
      </c>
      <c r="AB192" s="170">
        <f t="shared" si="42"/>
        <v>56.92353</v>
      </c>
      <c r="AC192" s="165">
        <f t="shared" si="43"/>
        <v>451.77647000000002</v>
      </c>
      <c r="AD192" s="171">
        <f t="shared" si="44"/>
        <v>508.70000000000005</v>
      </c>
      <c r="AE192" s="81">
        <f t="shared" si="45"/>
        <v>262.86093299999999</v>
      </c>
      <c r="AF192" s="81">
        <f t="shared" si="46"/>
        <v>2086.2090669999998</v>
      </c>
      <c r="AG192" s="81">
        <f t="shared" si="47"/>
        <v>2349.0699999999997</v>
      </c>
      <c r="AH192" t="str">
        <f>VLOOKUP(A192,'FERC Description'!$A$4:$C$51,3,FALSE)</f>
        <v>880 Other Expense</v>
      </c>
    </row>
    <row r="193" spans="1:34" x14ac:dyDescent="0.25">
      <c r="A193" t="s">
        <v>199</v>
      </c>
      <c r="B193" t="s">
        <v>119</v>
      </c>
      <c r="C193" t="s">
        <v>120</v>
      </c>
      <c r="D193" t="s">
        <v>204</v>
      </c>
      <c r="E193" t="s">
        <v>205</v>
      </c>
      <c r="F193" s="94">
        <v>14088.58</v>
      </c>
      <c r="G193" s="94">
        <v>4528.9799999999996</v>
      </c>
      <c r="H193" s="94">
        <v>54350.65</v>
      </c>
      <c r="I193" s="94"/>
      <c r="J193" s="94"/>
      <c r="K193" s="94"/>
      <c r="L193" s="94"/>
      <c r="M193" s="94"/>
      <c r="N193" s="94"/>
      <c r="O193" s="94"/>
      <c r="P193" s="94"/>
      <c r="Q193" s="94"/>
      <c r="R193" s="94">
        <f t="shared" si="34"/>
        <v>72968.209999999992</v>
      </c>
      <c r="S193" s="92" t="str">
        <f t="shared" si="35"/>
        <v>135101315880</v>
      </c>
      <c r="T193" s="80">
        <f>VLOOKUP(S193,Factors!$F$4:$H$5971,3,FALSE)</f>
        <v>0.1119</v>
      </c>
      <c r="U193" t="str">
        <f>VLOOKUP(S193,Factors!$F$4:$G$5971,2,FALSE)</f>
        <v>Customers-All</v>
      </c>
      <c r="V193" s="170">
        <f t="shared" si="36"/>
        <v>1576.5121019999999</v>
      </c>
      <c r="W193" s="165">
        <f t="shared" si="37"/>
        <v>12512.067897999999</v>
      </c>
      <c r="X193" s="171">
        <f t="shared" si="38"/>
        <v>14088.58</v>
      </c>
      <c r="Y193" s="170">
        <f t="shared" si="39"/>
        <v>506.79286199999996</v>
      </c>
      <c r="Z193" s="165">
        <f t="shared" si="40"/>
        <v>4022.1871379999998</v>
      </c>
      <c r="AA193" s="171">
        <f t="shared" si="41"/>
        <v>4528.9799999999996</v>
      </c>
      <c r="AB193" s="170">
        <f t="shared" si="42"/>
        <v>6081.8377350000001</v>
      </c>
      <c r="AC193" s="165">
        <f t="shared" si="43"/>
        <v>48268.812265</v>
      </c>
      <c r="AD193" s="171">
        <f t="shared" si="44"/>
        <v>54350.65</v>
      </c>
      <c r="AE193" s="81">
        <f t="shared" si="45"/>
        <v>8165.1426989999991</v>
      </c>
      <c r="AF193" s="81">
        <f t="shared" si="46"/>
        <v>64803.067300999995</v>
      </c>
      <c r="AG193" s="81">
        <f t="shared" si="47"/>
        <v>72968.209999999992</v>
      </c>
      <c r="AH193" t="str">
        <f>VLOOKUP(A193,'FERC Description'!$A$4:$C$51,3,FALSE)</f>
        <v>880 Other Expense</v>
      </c>
    </row>
    <row r="194" spans="1:34" x14ac:dyDescent="0.25">
      <c r="A194" t="s">
        <v>199</v>
      </c>
      <c r="B194" t="s">
        <v>119</v>
      </c>
      <c r="C194" t="s">
        <v>120</v>
      </c>
      <c r="D194" t="s">
        <v>206</v>
      </c>
      <c r="E194" t="s">
        <v>207</v>
      </c>
      <c r="F194" s="94">
        <v>561.75</v>
      </c>
      <c r="G194" s="94">
        <v>144.44999999999999</v>
      </c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>
        <f t="shared" si="34"/>
        <v>706.2</v>
      </c>
      <c r="S194" s="92" t="str">
        <f t="shared" si="35"/>
        <v>135101440880</v>
      </c>
      <c r="T194" s="80">
        <f>VLOOKUP(S194,Factors!$F$4:$H$5971,3,FALSE)</f>
        <v>0.1119</v>
      </c>
      <c r="U194" t="str">
        <f>VLOOKUP(S194,Factors!$F$4:$G$5971,2,FALSE)</f>
        <v>Customers-All</v>
      </c>
      <c r="V194" s="170">
        <f t="shared" si="36"/>
        <v>62.859825000000001</v>
      </c>
      <c r="W194" s="165">
        <f t="shared" si="37"/>
        <v>498.890175</v>
      </c>
      <c r="X194" s="171">
        <f t="shared" si="38"/>
        <v>561.75</v>
      </c>
      <c r="Y194" s="170">
        <f t="shared" si="39"/>
        <v>16.163954999999998</v>
      </c>
      <c r="Z194" s="165">
        <f t="shared" si="40"/>
        <v>128.286045</v>
      </c>
      <c r="AA194" s="171">
        <f t="shared" si="41"/>
        <v>144.44999999999999</v>
      </c>
      <c r="AB194" s="170">
        <f t="shared" si="42"/>
        <v>0</v>
      </c>
      <c r="AC194" s="165">
        <f t="shared" si="43"/>
        <v>0</v>
      </c>
      <c r="AD194" s="171">
        <f t="shared" si="44"/>
        <v>0</v>
      </c>
      <c r="AE194" s="81">
        <f t="shared" si="45"/>
        <v>79.023780000000002</v>
      </c>
      <c r="AF194" s="81">
        <f t="shared" si="46"/>
        <v>627.17622000000006</v>
      </c>
      <c r="AG194" s="81">
        <f t="shared" si="47"/>
        <v>706.2</v>
      </c>
      <c r="AH194" t="str">
        <f>VLOOKUP(A194,'FERC Description'!$A$4:$C$51,3,FALSE)</f>
        <v>880 Other Expense</v>
      </c>
    </row>
    <row r="195" spans="1:34" x14ac:dyDescent="0.25">
      <c r="A195" t="s">
        <v>199</v>
      </c>
      <c r="B195" t="s">
        <v>119</v>
      </c>
      <c r="C195" t="s">
        <v>120</v>
      </c>
      <c r="D195" t="s">
        <v>208</v>
      </c>
      <c r="E195" t="s">
        <v>209</v>
      </c>
      <c r="F195" s="94">
        <v>1444.48</v>
      </c>
      <c r="G195" s="94">
        <v>378.77</v>
      </c>
      <c r="H195" s="94">
        <v>30233.88</v>
      </c>
      <c r="I195" s="94"/>
      <c r="J195" s="94"/>
      <c r="K195" s="94"/>
      <c r="L195" s="94"/>
      <c r="M195" s="94"/>
      <c r="N195" s="94"/>
      <c r="O195" s="94"/>
      <c r="P195" s="94"/>
      <c r="Q195" s="94"/>
      <c r="R195" s="94">
        <f t="shared" si="34"/>
        <v>32057.13</v>
      </c>
      <c r="S195" s="92" t="str">
        <f t="shared" si="35"/>
        <v>135101512880</v>
      </c>
      <c r="T195" s="80">
        <f>VLOOKUP(S195,Factors!$F$4:$H$5971,3,FALSE)</f>
        <v>0.1119</v>
      </c>
      <c r="U195" t="str">
        <f>VLOOKUP(S195,Factors!$F$4:$G$5971,2,FALSE)</f>
        <v>Customers-All</v>
      </c>
      <c r="V195" s="170">
        <f t="shared" si="36"/>
        <v>161.63731200000001</v>
      </c>
      <c r="W195" s="165">
        <f t="shared" si="37"/>
        <v>1282.842688</v>
      </c>
      <c r="X195" s="171">
        <f t="shared" si="38"/>
        <v>1444.48</v>
      </c>
      <c r="Y195" s="170">
        <f t="shared" si="39"/>
        <v>42.384363</v>
      </c>
      <c r="Z195" s="165">
        <f t="shared" si="40"/>
        <v>336.38563699999997</v>
      </c>
      <c r="AA195" s="171">
        <f t="shared" si="41"/>
        <v>378.77</v>
      </c>
      <c r="AB195" s="170">
        <f t="shared" si="42"/>
        <v>3383.1711720000003</v>
      </c>
      <c r="AC195" s="165">
        <f t="shared" si="43"/>
        <v>26850.708828000003</v>
      </c>
      <c r="AD195" s="171">
        <f t="shared" si="44"/>
        <v>30233.880000000005</v>
      </c>
      <c r="AE195" s="81">
        <f t="shared" si="45"/>
        <v>3587.1928470000003</v>
      </c>
      <c r="AF195" s="81">
        <f t="shared" si="46"/>
        <v>28469.937152999999</v>
      </c>
      <c r="AG195" s="81">
        <f t="shared" si="47"/>
        <v>32057.129999999997</v>
      </c>
      <c r="AH195" t="str">
        <f>VLOOKUP(A195,'FERC Description'!$A$4:$C$51,3,FALSE)</f>
        <v>880 Other Expense</v>
      </c>
    </row>
    <row r="196" spans="1:34" x14ac:dyDescent="0.25">
      <c r="A196" t="s">
        <v>199</v>
      </c>
      <c r="B196" t="s">
        <v>119</v>
      </c>
      <c r="C196" t="s">
        <v>120</v>
      </c>
      <c r="D196" t="s">
        <v>210</v>
      </c>
      <c r="E196" t="s">
        <v>211</v>
      </c>
      <c r="F196" s="94">
        <v>3118.26</v>
      </c>
      <c r="G196" s="94">
        <v>3987</v>
      </c>
      <c r="H196" s="94">
        <v>2631.91</v>
      </c>
      <c r="I196" s="94"/>
      <c r="J196" s="94"/>
      <c r="K196" s="94"/>
      <c r="L196" s="94"/>
      <c r="M196" s="94"/>
      <c r="N196" s="94"/>
      <c r="O196" s="94"/>
      <c r="P196" s="94"/>
      <c r="Q196" s="94"/>
      <c r="R196" s="94">
        <f t="shared" si="34"/>
        <v>9737.17</v>
      </c>
      <c r="S196" s="92" t="str">
        <f t="shared" si="35"/>
        <v>135101580880</v>
      </c>
      <c r="T196" s="80">
        <f>VLOOKUP(S196,Factors!$F$4:$H$5971,3,FALSE)</f>
        <v>0.1119</v>
      </c>
      <c r="U196" t="str">
        <f>VLOOKUP(S196,Factors!$F$4:$G$5971,2,FALSE)</f>
        <v>Customers-All</v>
      </c>
      <c r="V196" s="170">
        <f t="shared" si="36"/>
        <v>348.93329400000005</v>
      </c>
      <c r="W196" s="165">
        <f t="shared" si="37"/>
        <v>2769.3267060000003</v>
      </c>
      <c r="X196" s="171">
        <f t="shared" si="38"/>
        <v>3118.26</v>
      </c>
      <c r="Y196" s="170">
        <f t="shared" si="39"/>
        <v>446.14530000000002</v>
      </c>
      <c r="Z196" s="165">
        <f t="shared" si="40"/>
        <v>3540.8546999999999</v>
      </c>
      <c r="AA196" s="171">
        <f t="shared" si="41"/>
        <v>3987</v>
      </c>
      <c r="AB196" s="170">
        <f t="shared" si="42"/>
        <v>294.51072899999997</v>
      </c>
      <c r="AC196" s="165">
        <f t="shared" si="43"/>
        <v>2337.3992709999998</v>
      </c>
      <c r="AD196" s="171">
        <f t="shared" si="44"/>
        <v>2631.91</v>
      </c>
      <c r="AE196" s="81">
        <f t="shared" si="45"/>
        <v>1089.5893229999999</v>
      </c>
      <c r="AF196" s="81">
        <f t="shared" si="46"/>
        <v>8647.5806769999999</v>
      </c>
      <c r="AG196" s="81">
        <f t="shared" si="47"/>
        <v>9737.17</v>
      </c>
      <c r="AH196" t="str">
        <f>VLOOKUP(A196,'FERC Description'!$A$4:$C$51,3,FALSE)</f>
        <v>880 Other Expense</v>
      </c>
    </row>
    <row r="197" spans="1:34" x14ac:dyDescent="0.25">
      <c r="A197" t="s">
        <v>199</v>
      </c>
      <c r="B197" t="s">
        <v>119</v>
      </c>
      <c r="C197" t="s">
        <v>120</v>
      </c>
      <c r="D197" t="s">
        <v>212</v>
      </c>
      <c r="E197" t="s">
        <v>213</v>
      </c>
      <c r="F197" s="94"/>
      <c r="G197" s="94">
        <v>17.45</v>
      </c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>
        <f t="shared" si="34"/>
        <v>17.45</v>
      </c>
      <c r="S197" s="92" t="str">
        <f t="shared" si="35"/>
        <v>135101670880</v>
      </c>
      <c r="T197" s="80">
        <f>VLOOKUP(S197,Factors!$F$4:$H$5971,3,FALSE)</f>
        <v>0.1119</v>
      </c>
      <c r="U197" t="str">
        <f>VLOOKUP(S197,Factors!$F$4:$G$5971,2,FALSE)</f>
        <v>Customers-All</v>
      </c>
      <c r="V197" s="170">
        <f t="shared" si="36"/>
        <v>0</v>
      </c>
      <c r="W197" s="165">
        <f t="shared" si="37"/>
        <v>0</v>
      </c>
      <c r="X197" s="171">
        <f t="shared" si="38"/>
        <v>0</v>
      </c>
      <c r="Y197" s="170">
        <f t="shared" si="39"/>
        <v>1.9526549999999998</v>
      </c>
      <c r="Z197" s="165">
        <f t="shared" si="40"/>
        <v>15.497344999999999</v>
      </c>
      <c r="AA197" s="171">
        <f t="shared" si="41"/>
        <v>17.45</v>
      </c>
      <c r="AB197" s="170">
        <f t="shared" si="42"/>
        <v>0</v>
      </c>
      <c r="AC197" s="165">
        <f t="shared" si="43"/>
        <v>0</v>
      </c>
      <c r="AD197" s="171">
        <f t="shared" si="44"/>
        <v>0</v>
      </c>
      <c r="AE197" s="81">
        <f t="shared" si="45"/>
        <v>1.9526549999999998</v>
      </c>
      <c r="AF197" s="81">
        <f t="shared" si="46"/>
        <v>15.497344999999999</v>
      </c>
      <c r="AG197" s="81">
        <f t="shared" si="47"/>
        <v>17.45</v>
      </c>
      <c r="AH197" t="str">
        <f>VLOOKUP(A197,'FERC Description'!$A$4:$C$51,3,FALSE)</f>
        <v>880 Other Expense</v>
      </c>
    </row>
    <row r="198" spans="1:34" x14ac:dyDescent="0.25">
      <c r="A198" t="s">
        <v>199</v>
      </c>
      <c r="B198" t="s">
        <v>119</v>
      </c>
      <c r="C198" t="s">
        <v>120</v>
      </c>
      <c r="D198" t="s">
        <v>220</v>
      </c>
      <c r="E198" t="s">
        <v>221</v>
      </c>
      <c r="F198" s="94">
        <v>329.77</v>
      </c>
      <c r="G198" s="94">
        <v>3701.98</v>
      </c>
      <c r="H198" s="94">
        <v>849.99</v>
      </c>
      <c r="I198" s="94"/>
      <c r="J198" s="94"/>
      <c r="K198" s="94"/>
      <c r="L198" s="94"/>
      <c r="M198" s="94"/>
      <c r="N198" s="94"/>
      <c r="O198" s="94"/>
      <c r="P198" s="94"/>
      <c r="Q198" s="94"/>
      <c r="R198" s="94">
        <f t="shared" si="34"/>
        <v>4881.74</v>
      </c>
      <c r="S198" s="92" t="str">
        <f t="shared" si="35"/>
        <v>135101671880</v>
      </c>
      <c r="T198" s="80">
        <f>VLOOKUP(S198,Factors!$F$4:$H$5971,3,FALSE)</f>
        <v>0.1119</v>
      </c>
      <c r="U198" t="str">
        <f>VLOOKUP(S198,Factors!$F$4:$G$5971,2,FALSE)</f>
        <v>Customers-All</v>
      </c>
      <c r="V198" s="170">
        <f t="shared" si="36"/>
        <v>36.901263</v>
      </c>
      <c r="W198" s="165">
        <f t="shared" si="37"/>
        <v>292.86873700000001</v>
      </c>
      <c r="X198" s="171">
        <f t="shared" si="38"/>
        <v>329.77</v>
      </c>
      <c r="Y198" s="170">
        <f t="shared" si="39"/>
        <v>414.25156199999998</v>
      </c>
      <c r="Z198" s="165">
        <f t="shared" si="40"/>
        <v>3287.7284380000001</v>
      </c>
      <c r="AA198" s="171">
        <f t="shared" si="41"/>
        <v>3701.98</v>
      </c>
      <c r="AB198" s="170">
        <f t="shared" si="42"/>
        <v>95.113881000000006</v>
      </c>
      <c r="AC198" s="165">
        <f t="shared" si="43"/>
        <v>754.87611900000002</v>
      </c>
      <c r="AD198" s="171">
        <f t="shared" si="44"/>
        <v>849.99</v>
      </c>
      <c r="AE198" s="81">
        <f t="shared" si="45"/>
        <v>546.266706</v>
      </c>
      <c r="AF198" s="81">
        <f t="shared" si="46"/>
        <v>4335.4732939999994</v>
      </c>
      <c r="AG198" s="81">
        <f t="shared" si="47"/>
        <v>4881.74</v>
      </c>
      <c r="AH198" t="str">
        <f>VLOOKUP(A198,'FERC Description'!$A$4:$C$51,3,FALSE)</f>
        <v>880 Other Expense</v>
      </c>
    </row>
    <row r="199" spans="1:34" x14ac:dyDescent="0.25">
      <c r="A199" t="s">
        <v>199</v>
      </c>
      <c r="B199" t="s">
        <v>82</v>
      </c>
      <c r="C199" t="s">
        <v>83</v>
      </c>
      <c r="D199" t="s">
        <v>204</v>
      </c>
      <c r="E199" t="s">
        <v>205</v>
      </c>
      <c r="F199" s="94"/>
      <c r="G199" s="94">
        <v>16454.580000000002</v>
      </c>
      <c r="H199" s="94">
        <v>1364.39</v>
      </c>
      <c r="I199" s="94"/>
      <c r="J199" s="94"/>
      <c r="K199" s="94"/>
      <c r="L199" s="94"/>
      <c r="M199" s="94"/>
      <c r="N199" s="94"/>
      <c r="O199" s="94"/>
      <c r="P199" s="94"/>
      <c r="Q199" s="94"/>
      <c r="R199" s="94">
        <f t="shared" si="34"/>
        <v>17818.97</v>
      </c>
      <c r="S199" s="92" t="str">
        <f t="shared" si="35"/>
        <v>141001315880</v>
      </c>
      <c r="T199" s="80">
        <f>VLOOKUP(S199,Factors!$F$4:$H$5971,3,FALSE)</f>
        <v>1.17E-2</v>
      </c>
      <c r="U199" t="str">
        <f>VLOOKUP(S199,Factors!$F$4:$G$5971,2,FALSE)</f>
        <v>Transmission</v>
      </c>
      <c r="V199" s="170">
        <f t="shared" si="36"/>
        <v>0</v>
      </c>
      <c r="W199" s="165">
        <f t="shared" si="37"/>
        <v>0</v>
      </c>
      <c r="X199" s="171">
        <f t="shared" si="38"/>
        <v>0</v>
      </c>
      <c r="Y199" s="170">
        <f t="shared" si="39"/>
        <v>192.51858600000003</v>
      </c>
      <c r="Z199" s="165">
        <f t="shared" si="40"/>
        <v>16262.061414000002</v>
      </c>
      <c r="AA199" s="171">
        <f t="shared" si="41"/>
        <v>16454.580000000002</v>
      </c>
      <c r="AB199" s="170">
        <f t="shared" si="42"/>
        <v>15.963363000000001</v>
      </c>
      <c r="AC199" s="165">
        <f t="shared" si="43"/>
        <v>1348.426637</v>
      </c>
      <c r="AD199" s="171">
        <f t="shared" si="44"/>
        <v>1364.39</v>
      </c>
      <c r="AE199" s="81">
        <f t="shared" si="45"/>
        <v>208.48194900000001</v>
      </c>
      <c r="AF199" s="81">
        <f t="shared" si="46"/>
        <v>17610.488051</v>
      </c>
      <c r="AG199" s="81">
        <f t="shared" si="47"/>
        <v>17818.97</v>
      </c>
      <c r="AH199" t="str">
        <f>VLOOKUP(A199,'FERC Description'!$A$4:$C$51,3,FALSE)</f>
        <v>880 Other Expense</v>
      </c>
    </row>
    <row r="200" spans="1:34" x14ac:dyDescent="0.25">
      <c r="A200" t="s">
        <v>199</v>
      </c>
      <c r="B200" t="s">
        <v>82</v>
      </c>
      <c r="C200" t="s">
        <v>83</v>
      </c>
      <c r="D200" t="s">
        <v>206</v>
      </c>
      <c r="E200" t="s">
        <v>207</v>
      </c>
      <c r="F200" s="94">
        <v>543.87</v>
      </c>
      <c r="G200" s="94">
        <v>271.94</v>
      </c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>
        <f t="shared" si="34"/>
        <v>815.81</v>
      </c>
      <c r="S200" s="92" t="str">
        <f t="shared" si="35"/>
        <v>141001440880</v>
      </c>
      <c r="T200" s="80">
        <f>VLOOKUP(S200,Factors!$F$4:$H$5971,3,FALSE)</f>
        <v>1.17E-2</v>
      </c>
      <c r="U200" t="str">
        <f>VLOOKUP(S200,Factors!$F$4:$G$5971,2,FALSE)</f>
        <v>Transmission</v>
      </c>
      <c r="V200" s="170">
        <f t="shared" si="36"/>
        <v>6.3632790000000004</v>
      </c>
      <c r="W200" s="165">
        <f t="shared" si="37"/>
        <v>537.50672099999997</v>
      </c>
      <c r="X200" s="171">
        <f t="shared" si="38"/>
        <v>543.87</v>
      </c>
      <c r="Y200" s="170">
        <f t="shared" si="39"/>
        <v>3.1816979999999999</v>
      </c>
      <c r="Z200" s="165">
        <f t="shared" si="40"/>
        <v>268.75830200000001</v>
      </c>
      <c r="AA200" s="171">
        <f t="shared" si="41"/>
        <v>271.94</v>
      </c>
      <c r="AB200" s="170">
        <f t="shared" si="42"/>
        <v>0</v>
      </c>
      <c r="AC200" s="165">
        <f t="shared" si="43"/>
        <v>0</v>
      </c>
      <c r="AD200" s="171">
        <f t="shared" si="44"/>
        <v>0</v>
      </c>
      <c r="AE200" s="81">
        <f t="shared" si="45"/>
        <v>9.5449769999999994</v>
      </c>
      <c r="AF200" s="81">
        <f t="shared" si="46"/>
        <v>806.26502299999993</v>
      </c>
      <c r="AG200" s="81">
        <f t="shared" si="47"/>
        <v>815.81</v>
      </c>
      <c r="AH200" t="str">
        <f>VLOOKUP(A200,'FERC Description'!$A$4:$C$51,3,FALSE)</f>
        <v>880 Other Expense</v>
      </c>
    </row>
    <row r="201" spans="1:34" x14ac:dyDescent="0.25">
      <c r="A201" t="s">
        <v>199</v>
      </c>
      <c r="B201" t="s">
        <v>82</v>
      </c>
      <c r="C201" t="s">
        <v>83</v>
      </c>
      <c r="D201" t="s">
        <v>208</v>
      </c>
      <c r="E201" t="s">
        <v>209</v>
      </c>
      <c r="F201" s="94">
        <v>619.34</v>
      </c>
      <c r="G201" s="94">
        <v>3724.41</v>
      </c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>
        <f t="shared" si="34"/>
        <v>4343.75</v>
      </c>
      <c r="S201" s="92" t="str">
        <f t="shared" si="35"/>
        <v>141001512880</v>
      </c>
      <c r="T201" s="80">
        <f>VLOOKUP(S201,Factors!$F$4:$H$5971,3,FALSE)</f>
        <v>1.17E-2</v>
      </c>
      <c r="U201" t="str">
        <f>VLOOKUP(S201,Factors!$F$4:$G$5971,2,FALSE)</f>
        <v>Transmission</v>
      </c>
      <c r="V201" s="170">
        <f t="shared" si="36"/>
        <v>7.2462780000000002</v>
      </c>
      <c r="W201" s="165">
        <f t="shared" si="37"/>
        <v>612.09372200000007</v>
      </c>
      <c r="X201" s="171">
        <f t="shared" si="38"/>
        <v>619.34</v>
      </c>
      <c r="Y201" s="170">
        <f t="shared" si="39"/>
        <v>43.575597000000002</v>
      </c>
      <c r="Z201" s="165">
        <f t="shared" si="40"/>
        <v>3680.8344029999998</v>
      </c>
      <c r="AA201" s="171">
        <f t="shared" si="41"/>
        <v>3724.41</v>
      </c>
      <c r="AB201" s="170">
        <f t="shared" si="42"/>
        <v>0</v>
      </c>
      <c r="AC201" s="165">
        <f t="shared" si="43"/>
        <v>0</v>
      </c>
      <c r="AD201" s="171">
        <f t="shared" si="44"/>
        <v>0</v>
      </c>
      <c r="AE201" s="81">
        <f t="shared" si="45"/>
        <v>50.821874999999999</v>
      </c>
      <c r="AF201" s="81">
        <f t="shared" si="46"/>
        <v>4292.9281250000004</v>
      </c>
      <c r="AG201" s="81">
        <f t="shared" si="47"/>
        <v>4343.75</v>
      </c>
      <c r="AH201" t="str">
        <f>VLOOKUP(A201,'FERC Description'!$A$4:$C$51,3,FALSE)</f>
        <v>880 Other Expense</v>
      </c>
    </row>
    <row r="202" spans="1:34" x14ac:dyDescent="0.25">
      <c r="A202" t="s">
        <v>199</v>
      </c>
      <c r="B202" t="s">
        <v>82</v>
      </c>
      <c r="C202" t="s">
        <v>83</v>
      </c>
      <c r="D202" t="s">
        <v>210</v>
      </c>
      <c r="E202" t="s">
        <v>211</v>
      </c>
      <c r="F202" s="94">
        <v>407.9</v>
      </c>
      <c r="G202" s="94">
        <v>76.47</v>
      </c>
      <c r="H202" s="94">
        <v>648.54</v>
      </c>
      <c r="I202" s="94"/>
      <c r="J202" s="94"/>
      <c r="K202" s="94"/>
      <c r="L202" s="94"/>
      <c r="M202" s="94"/>
      <c r="N202" s="94"/>
      <c r="O202" s="94"/>
      <c r="P202" s="94"/>
      <c r="Q202" s="94"/>
      <c r="R202" s="94">
        <f t="shared" si="34"/>
        <v>1132.9099999999999</v>
      </c>
      <c r="S202" s="92" t="str">
        <f t="shared" si="35"/>
        <v>141001580880</v>
      </c>
      <c r="T202" s="80">
        <f>VLOOKUP(S202,Factors!$F$4:$H$5971,3,FALSE)</f>
        <v>1.17E-2</v>
      </c>
      <c r="U202" t="str">
        <f>VLOOKUP(S202,Factors!$F$4:$G$5971,2,FALSE)</f>
        <v>Transmission</v>
      </c>
      <c r="V202" s="170">
        <f t="shared" si="36"/>
        <v>4.7724299999999999</v>
      </c>
      <c r="W202" s="165">
        <f t="shared" si="37"/>
        <v>403.12756999999999</v>
      </c>
      <c r="X202" s="171">
        <f t="shared" si="38"/>
        <v>407.9</v>
      </c>
      <c r="Y202" s="170">
        <f t="shared" si="39"/>
        <v>0.89469900000000002</v>
      </c>
      <c r="Z202" s="165">
        <f t="shared" si="40"/>
        <v>75.575300999999996</v>
      </c>
      <c r="AA202" s="171">
        <f t="shared" si="41"/>
        <v>76.47</v>
      </c>
      <c r="AB202" s="170">
        <f t="shared" si="42"/>
        <v>7.5879180000000002</v>
      </c>
      <c r="AC202" s="165">
        <f t="shared" si="43"/>
        <v>640.95208200000002</v>
      </c>
      <c r="AD202" s="171">
        <f t="shared" si="44"/>
        <v>648.54</v>
      </c>
      <c r="AE202" s="81">
        <f t="shared" si="45"/>
        <v>13.255046999999999</v>
      </c>
      <c r="AF202" s="81">
        <f t="shared" si="46"/>
        <v>1119.6549529999998</v>
      </c>
      <c r="AG202" s="81">
        <f t="shared" si="47"/>
        <v>1132.9099999999999</v>
      </c>
      <c r="AH202" t="str">
        <f>VLOOKUP(A202,'FERC Description'!$A$4:$C$51,3,FALSE)</f>
        <v>880 Other Expense</v>
      </c>
    </row>
    <row r="203" spans="1:34" x14ac:dyDescent="0.25">
      <c r="A203" t="s">
        <v>199</v>
      </c>
      <c r="B203" t="s">
        <v>127</v>
      </c>
      <c r="C203" t="s">
        <v>128</v>
      </c>
      <c r="D203" t="s">
        <v>204</v>
      </c>
      <c r="E203" t="s">
        <v>205</v>
      </c>
      <c r="F203" s="94"/>
      <c r="G203" s="94">
        <v>340.87</v>
      </c>
      <c r="H203" s="94">
        <v>2476.13</v>
      </c>
      <c r="I203" s="94"/>
      <c r="J203" s="94"/>
      <c r="K203" s="94"/>
      <c r="L203" s="94"/>
      <c r="M203" s="94"/>
      <c r="N203" s="94"/>
      <c r="O203" s="94"/>
      <c r="P203" s="94"/>
      <c r="Q203" s="94"/>
      <c r="R203" s="94">
        <f t="shared" ref="R203:R266" si="48">SUM(F203:Q203)</f>
        <v>2817</v>
      </c>
      <c r="S203" s="92" t="str">
        <f t="shared" ref="S203:S266" si="49">CONCATENATE(B203,RIGHT(D203,4),A203)</f>
        <v>141091315880</v>
      </c>
      <c r="T203" s="80">
        <f>VLOOKUP(S203,Factors!$F$4:$H$5971,3,FALSE)</f>
        <v>1</v>
      </c>
      <c r="U203" t="str">
        <f>VLOOKUP(S203,Factors!$F$4:$G$5971,2,FALSE)</f>
        <v>direct-wa</v>
      </c>
      <c r="V203" s="170">
        <f t="shared" ref="V203:V266" si="50">F203*T203</f>
        <v>0</v>
      </c>
      <c r="W203" s="165">
        <f t="shared" ref="W203:W266" si="51">F203-V203</f>
        <v>0</v>
      </c>
      <c r="X203" s="171">
        <f t="shared" ref="X203:X266" si="52">V203+W203</f>
        <v>0</v>
      </c>
      <c r="Y203" s="170">
        <f t="shared" ref="Y203:Y266" si="53">G203*T203</f>
        <v>340.87</v>
      </c>
      <c r="Z203" s="165">
        <f t="shared" ref="Z203:Z266" si="54">G203-Y203</f>
        <v>0</v>
      </c>
      <c r="AA203" s="171">
        <f t="shared" ref="AA203:AA266" si="55">Y203+Z203</f>
        <v>340.87</v>
      </c>
      <c r="AB203" s="170">
        <f t="shared" ref="AB203:AB266" si="56">H203*T203</f>
        <v>2476.13</v>
      </c>
      <c r="AC203" s="165">
        <f t="shared" ref="AC203:AC266" si="57">H203-AB203</f>
        <v>0</v>
      </c>
      <c r="AD203" s="171">
        <f t="shared" ref="AD203:AD266" si="58">AB203+AC203</f>
        <v>2476.13</v>
      </c>
      <c r="AE203" s="81">
        <f t="shared" ref="AE203:AE266" si="59">R203*T203</f>
        <v>2817</v>
      </c>
      <c r="AF203" s="81">
        <f t="shared" ref="AF203:AF266" si="60">R203-AE203</f>
        <v>0</v>
      </c>
      <c r="AG203" s="81">
        <f t="shared" ref="AG203:AG266" si="61">AE203+AF203</f>
        <v>2817</v>
      </c>
      <c r="AH203" t="str">
        <f>VLOOKUP(A203,'FERC Description'!$A$4:$C$51,3,FALSE)</f>
        <v>880 Other Expense</v>
      </c>
    </row>
    <row r="204" spans="1:34" x14ac:dyDescent="0.25">
      <c r="A204" t="s">
        <v>199</v>
      </c>
      <c r="B204" t="s">
        <v>127</v>
      </c>
      <c r="C204" t="s">
        <v>128</v>
      </c>
      <c r="D204" t="s">
        <v>222</v>
      </c>
      <c r="E204" t="s">
        <v>223</v>
      </c>
      <c r="F204" s="94">
        <v>-413.54</v>
      </c>
      <c r="G204" s="94">
        <v>-623.04</v>
      </c>
      <c r="H204" s="94">
        <v>-475.55</v>
      </c>
      <c r="I204" s="94"/>
      <c r="J204" s="94"/>
      <c r="K204" s="94"/>
      <c r="L204" s="94"/>
      <c r="M204" s="94"/>
      <c r="N204" s="94"/>
      <c r="O204" s="94"/>
      <c r="P204" s="94"/>
      <c r="Q204" s="94"/>
      <c r="R204" s="94">
        <f t="shared" si="48"/>
        <v>-1512.1299999999999</v>
      </c>
      <c r="S204" s="92" t="str">
        <f t="shared" si="49"/>
        <v>141091505880</v>
      </c>
      <c r="T204" s="80">
        <f>VLOOKUP(S204,Factors!$F$4:$H$5971,3,FALSE)</f>
        <v>1</v>
      </c>
      <c r="U204" t="str">
        <f>VLOOKUP(S204,Factors!$F$4:$G$5971,2,FALSE)</f>
        <v>direct-wa</v>
      </c>
      <c r="V204" s="170">
        <f t="shared" si="50"/>
        <v>-413.54</v>
      </c>
      <c r="W204" s="165">
        <f t="shared" si="51"/>
        <v>0</v>
      </c>
      <c r="X204" s="171">
        <f t="shared" si="52"/>
        <v>-413.54</v>
      </c>
      <c r="Y204" s="170">
        <f t="shared" si="53"/>
        <v>-623.04</v>
      </c>
      <c r="Z204" s="165">
        <f t="shared" si="54"/>
        <v>0</v>
      </c>
      <c r="AA204" s="171">
        <f t="shared" si="55"/>
        <v>-623.04</v>
      </c>
      <c r="AB204" s="170">
        <f t="shared" si="56"/>
        <v>-475.55</v>
      </c>
      <c r="AC204" s="165">
        <f t="shared" si="57"/>
        <v>0</v>
      </c>
      <c r="AD204" s="171">
        <f t="shared" si="58"/>
        <v>-475.55</v>
      </c>
      <c r="AE204" s="81">
        <f t="shared" si="59"/>
        <v>-1512.1299999999999</v>
      </c>
      <c r="AF204" s="81">
        <f t="shared" si="60"/>
        <v>0</v>
      </c>
      <c r="AG204" s="81">
        <f t="shared" si="61"/>
        <v>-1512.1299999999999</v>
      </c>
      <c r="AH204" t="str">
        <f>VLOOKUP(A204,'FERC Description'!$A$4:$C$51,3,FALSE)</f>
        <v>880 Other Expense</v>
      </c>
    </row>
    <row r="205" spans="1:34" x14ac:dyDescent="0.25">
      <c r="A205" t="s">
        <v>199</v>
      </c>
      <c r="B205" t="s">
        <v>127</v>
      </c>
      <c r="C205" t="s">
        <v>128</v>
      </c>
      <c r="D205" t="s">
        <v>208</v>
      </c>
      <c r="E205" t="s">
        <v>209</v>
      </c>
      <c r="F205" s="94"/>
      <c r="G205" s="94">
        <v>611.24</v>
      </c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>
        <f t="shared" si="48"/>
        <v>611.24</v>
      </c>
      <c r="S205" s="92" t="str">
        <f t="shared" si="49"/>
        <v>141091512880</v>
      </c>
      <c r="T205" s="80">
        <f>VLOOKUP(S205,Factors!$F$4:$H$5971,3,FALSE)</f>
        <v>1</v>
      </c>
      <c r="U205" t="str">
        <f>VLOOKUP(S205,Factors!$F$4:$G$5971,2,FALSE)</f>
        <v>direct-wa</v>
      </c>
      <c r="V205" s="170">
        <f t="shared" si="50"/>
        <v>0</v>
      </c>
      <c r="W205" s="165">
        <f t="shared" si="51"/>
        <v>0</v>
      </c>
      <c r="X205" s="171">
        <f t="shared" si="52"/>
        <v>0</v>
      </c>
      <c r="Y205" s="170">
        <f t="shared" si="53"/>
        <v>611.24</v>
      </c>
      <c r="Z205" s="165">
        <f t="shared" si="54"/>
        <v>0</v>
      </c>
      <c r="AA205" s="171">
        <f t="shared" si="55"/>
        <v>611.24</v>
      </c>
      <c r="AB205" s="170">
        <f t="shared" si="56"/>
        <v>0</v>
      </c>
      <c r="AC205" s="165">
        <f t="shared" si="57"/>
        <v>0</v>
      </c>
      <c r="AD205" s="171">
        <f t="shared" si="58"/>
        <v>0</v>
      </c>
      <c r="AE205" s="81">
        <f t="shared" si="59"/>
        <v>611.24</v>
      </c>
      <c r="AF205" s="81">
        <f t="shared" si="60"/>
        <v>0</v>
      </c>
      <c r="AG205" s="81">
        <f t="shared" si="61"/>
        <v>611.24</v>
      </c>
      <c r="AH205" t="str">
        <f>VLOOKUP(A205,'FERC Description'!$A$4:$C$51,3,FALSE)</f>
        <v>880 Other Expense</v>
      </c>
    </row>
    <row r="206" spans="1:34" x14ac:dyDescent="0.25">
      <c r="A206" t="s">
        <v>199</v>
      </c>
      <c r="B206" t="s">
        <v>127</v>
      </c>
      <c r="C206" t="s">
        <v>128</v>
      </c>
      <c r="D206" t="s">
        <v>210</v>
      </c>
      <c r="E206" t="s">
        <v>211</v>
      </c>
      <c r="F206" s="94">
        <v>643.70000000000005</v>
      </c>
      <c r="G206" s="94">
        <v>713.09</v>
      </c>
      <c r="H206" s="94">
        <v>612.48</v>
      </c>
      <c r="I206" s="94"/>
      <c r="J206" s="94"/>
      <c r="K206" s="94"/>
      <c r="L206" s="94"/>
      <c r="M206" s="94"/>
      <c r="N206" s="94"/>
      <c r="O206" s="94"/>
      <c r="P206" s="94"/>
      <c r="Q206" s="94"/>
      <c r="R206" s="94">
        <f t="shared" si="48"/>
        <v>1969.27</v>
      </c>
      <c r="S206" s="92" t="str">
        <f t="shared" si="49"/>
        <v>141091580880</v>
      </c>
      <c r="T206" s="80">
        <f>VLOOKUP(S206,Factors!$F$4:$H$5971,3,FALSE)</f>
        <v>1</v>
      </c>
      <c r="U206" t="str">
        <f>VLOOKUP(S206,Factors!$F$4:$G$5971,2,FALSE)</f>
        <v>Direct-WA</v>
      </c>
      <c r="V206" s="170">
        <f t="shared" si="50"/>
        <v>643.70000000000005</v>
      </c>
      <c r="W206" s="165">
        <f t="shared" si="51"/>
        <v>0</v>
      </c>
      <c r="X206" s="171">
        <f t="shared" si="52"/>
        <v>643.70000000000005</v>
      </c>
      <c r="Y206" s="170">
        <f t="shared" si="53"/>
        <v>713.09</v>
      </c>
      <c r="Z206" s="165">
        <f t="shared" si="54"/>
        <v>0</v>
      </c>
      <c r="AA206" s="171">
        <f t="shared" si="55"/>
        <v>713.09</v>
      </c>
      <c r="AB206" s="170">
        <f t="shared" si="56"/>
        <v>612.48</v>
      </c>
      <c r="AC206" s="165">
        <f t="shared" si="57"/>
        <v>0</v>
      </c>
      <c r="AD206" s="171">
        <f t="shared" si="58"/>
        <v>612.48</v>
      </c>
      <c r="AE206" s="81">
        <f t="shared" si="59"/>
        <v>1969.27</v>
      </c>
      <c r="AF206" s="81">
        <f t="shared" si="60"/>
        <v>0</v>
      </c>
      <c r="AG206" s="81">
        <f t="shared" si="61"/>
        <v>1969.27</v>
      </c>
      <c r="AH206" t="str">
        <f>VLOOKUP(A206,'FERC Description'!$A$4:$C$51,3,FALSE)</f>
        <v>880 Other Expense</v>
      </c>
    </row>
    <row r="207" spans="1:34" x14ac:dyDescent="0.25">
      <c r="A207" t="s">
        <v>199</v>
      </c>
      <c r="B207" t="s">
        <v>43</v>
      </c>
      <c r="C207" t="s">
        <v>44</v>
      </c>
      <c r="D207" t="s">
        <v>202</v>
      </c>
      <c r="E207" t="s">
        <v>203</v>
      </c>
      <c r="F207" s="94">
        <v>771.1</v>
      </c>
      <c r="G207" s="94">
        <v>521.83000000000004</v>
      </c>
      <c r="H207" s="94">
        <v>514.30999999999995</v>
      </c>
      <c r="I207" s="94"/>
      <c r="J207" s="94"/>
      <c r="K207" s="94"/>
      <c r="L207" s="94"/>
      <c r="M207" s="94"/>
      <c r="N207" s="94"/>
      <c r="O207" s="94"/>
      <c r="P207" s="94"/>
      <c r="Q207" s="94"/>
      <c r="R207" s="94">
        <f t="shared" si="48"/>
        <v>1807.24</v>
      </c>
      <c r="S207" s="92" t="str">
        <f t="shared" si="49"/>
        <v>151001270880</v>
      </c>
      <c r="T207" s="80">
        <f>VLOOKUP(S207,Factors!$F$4:$H$5971,3,FALSE)</f>
        <v>0</v>
      </c>
      <c r="U207" t="str">
        <f>VLOOKUP(S207,Factors!$F$4:$G$5971,2,FALSE)</f>
        <v>Direct-OR</v>
      </c>
      <c r="V207" s="170">
        <f t="shared" si="50"/>
        <v>0</v>
      </c>
      <c r="W207" s="165">
        <f t="shared" si="51"/>
        <v>771.1</v>
      </c>
      <c r="X207" s="171">
        <f t="shared" si="52"/>
        <v>771.1</v>
      </c>
      <c r="Y207" s="170">
        <f t="shared" si="53"/>
        <v>0</v>
      </c>
      <c r="Z207" s="165">
        <f t="shared" si="54"/>
        <v>521.83000000000004</v>
      </c>
      <c r="AA207" s="171">
        <f t="shared" si="55"/>
        <v>521.83000000000004</v>
      </c>
      <c r="AB207" s="170">
        <f t="shared" si="56"/>
        <v>0</v>
      </c>
      <c r="AC207" s="165">
        <f t="shared" si="57"/>
        <v>514.30999999999995</v>
      </c>
      <c r="AD207" s="171">
        <f t="shared" si="58"/>
        <v>514.30999999999995</v>
      </c>
      <c r="AE207" s="81">
        <f t="shared" si="59"/>
        <v>0</v>
      </c>
      <c r="AF207" s="81">
        <f t="shared" si="60"/>
        <v>1807.24</v>
      </c>
      <c r="AG207" s="81">
        <f t="shared" si="61"/>
        <v>1807.24</v>
      </c>
      <c r="AH207" t="str">
        <f>VLOOKUP(A207,'FERC Description'!$A$4:$C$51,3,FALSE)</f>
        <v>880 Other Expense</v>
      </c>
    </row>
    <row r="208" spans="1:34" x14ac:dyDescent="0.25">
      <c r="A208" t="s">
        <v>199</v>
      </c>
      <c r="B208" t="s">
        <v>43</v>
      </c>
      <c r="C208" t="s">
        <v>44</v>
      </c>
      <c r="D208" t="s">
        <v>204</v>
      </c>
      <c r="E208" t="s">
        <v>205</v>
      </c>
      <c r="F208" s="94">
        <v>450.53</v>
      </c>
      <c r="G208" s="94">
        <v>2347.19</v>
      </c>
      <c r="H208" s="94">
        <v>2842.84</v>
      </c>
      <c r="I208" s="94"/>
      <c r="J208" s="94"/>
      <c r="K208" s="94"/>
      <c r="L208" s="94"/>
      <c r="M208" s="94"/>
      <c r="N208" s="94"/>
      <c r="O208" s="94"/>
      <c r="P208" s="94"/>
      <c r="Q208" s="94"/>
      <c r="R208" s="94">
        <f t="shared" si="48"/>
        <v>5640.56</v>
      </c>
      <c r="S208" s="92" t="str">
        <f t="shared" si="49"/>
        <v>151001315880</v>
      </c>
      <c r="T208" s="80">
        <f>VLOOKUP(S208,Factors!$F$4:$H$5971,3,FALSE)</f>
        <v>0</v>
      </c>
      <c r="U208" t="str">
        <f>VLOOKUP(S208,Factors!$F$4:$G$5971,2,FALSE)</f>
        <v>Direct-OR</v>
      </c>
      <c r="V208" s="170">
        <f t="shared" si="50"/>
        <v>0</v>
      </c>
      <c r="W208" s="165">
        <f t="shared" si="51"/>
        <v>450.53</v>
      </c>
      <c r="X208" s="171">
        <f t="shared" si="52"/>
        <v>450.53</v>
      </c>
      <c r="Y208" s="170">
        <f t="shared" si="53"/>
        <v>0</v>
      </c>
      <c r="Z208" s="165">
        <f t="shared" si="54"/>
        <v>2347.19</v>
      </c>
      <c r="AA208" s="171">
        <f t="shared" si="55"/>
        <v>2347.19</v>
      </c>
      <c r="AB208" s="170">
        <f t="shared" si="56"/>
        <v>0</v>
      </c>
      <c r="AC208" s="165">
        <f t="shared" si="57"/>
        <v>2842.84</v>
      </c>
      <c r="AD208" s="171">
        <f t="shared" si="58"/>
        <v>2842.84</v>
      </c>
      <c r="AE208" s="81">
        <f t="shared" si="59"/>
        <v>0</v>
      </c>
      <c r="AF208" s="81">
        <f t="shared" si="60"/>
        <v>5640.56</v>
      </c>
      <c r="AG208" s="81">
        <f t="shared" si="61"/>
        <v>5640.56</v>
      </c>
      <c r="AH208" t="str">
        <f>VLOOKUP(A208,'FERC Description'!$A$4:$C$51,3,FALSE)</f>
        <v>880 Other Expense</v>
      </c>
    </row>
    <row r="209" spans="1:34" x14ac:dyDescent="0.25">
      <c r="A209" t="s">
        <v>199</v>
      </c>
      <c r="B209" t="s">
        <v>43</v>
      </c>
      <c r="C209" t="s">
        <v>44</v>
      </c>
      <c r="D209" t="s">
        <v>206</v>
      </c>
      <c r="E209" t="s">
        <v>207</v>
      </c>
      <c r="F209" s="94">
        <v>272.2</v>
      </c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>
        <f t="shared" si="48"/>
        <v>272.2</v>
      </c>
      <c r="S209" s="92" t="str">
        <f t="shared" si="49"/>
        <v>151001440880</v>
      </c>
      <c r="T209" s="80">
        <f>VLOOKUP(S209,Factors!$F$4:$H$5971,3,FALSE)</f>
        <v>0</v>
      </c>
      <c r="U209" t="str">
        <f>VLOOKUP(S209,Factors!$F$4:$G$5971,2,FALSE)</f>
        <v>Direct-OR</v>
      </c>
      <c r="V209" s="170">
        <f t="shared" si="50"/>
        <v>0</v>
      </c>
      <c r="W209" s="165">
        <f t="shared" si="51"/>
        <v>272.2</v>
      </c>
      <c r="X209" s="171">
        <f t="shared" si="52"/>
        <v>272.2</v>
      </c>
      <c r="Y209" s="170">
        <f t="shared" si="53"/>
        <v>0</v>
      </c>
      <c r="Z209" s="165">
        <f t="shared" si="54"/>
        <v>0</v>
      </c>
      <c r="AA209" s="171">
        <f t="shared" si="55"/>
        <v>0</v>
      </c>
      <c r="AB209" s="170">
        <f t="shared" si="56"/>
        <v>0</v>
      </c>
      <c r="AC209" s="165">
        <f t="shared" si="57"/>
        <v>0</v>
      </c>
      <c r="AD209" s="171">
        <f t="shared" si="58"/>
        <v>0</v>
      </c>
      <c r="AE209" s="81">
        <f t="shared" si="59"/>
        <v>0</v>
      </c>
      <c r="AF209" s="81">
        <f t="shared" si="60"/>
        <v>272.2</v>
      </c>
      <c r="AG209" s="81">
        <f t="shared" si="61"/>
        <v>272.2</v>
      </c>
      <c r="AH209" t="str">
        <f>VLOOKUP(A209,'FERC Description'!$A$4:$C$51,3,FALSE)</f>
        <v>880 Other Expense</v>
      </c>
    </row>
    <row r="210" spans="1:34" x14ac:dyDescent="0.25">
      <c r="A210" t="s">
        <v>199</v>
      </c>
      <c r="B210" t="s">
        <v>43</v>
      </c>
      <c r="C210" t="s">
        <v>44</v>
      </c>
      <c r="D210" t="s">
        <v>208</v>
      </c>
      <c r="E210" t="s">
        <v>209</v>
      </c>
      <c r="F210" s="94"/>
      <c r="G210" s="94">
        <v>9604.5400000000009</v>
      </c>
      <c r="H210" s="94">
        <v>256.8</v>
      </c>
      <c r="I210" s="94"/>
      <c r="J210" s="94"/>
      <c r="K210" s="94"/>
      <c r="L210" s="94"/>
      <c r="M210" s="94"/>
      <c r="N210" s="94"/>
      <c r="O210" s="94"/>
      <c r="P210" s="94"/>
      <c r="Q210" s="94"/>
      <c r="R210" s="94">
        <f t="shared" si="48"/>
        <v>9861.34</v>
      </c>
      <c r="S210" s="92" t="str">
        <f t="shared" si="49"/>
        <v>151001512880</v>
      </c>
      <c r="T210" s="80">
        <f>VLOOKUP(S210,Factors!$F$4:$H$5971,3,FALSE)</f>
        <v>0</v>
      </c>
      <c r="U210" t="str">
        <f>VLOOKUP(S210,Factors!$F$4:$G$5971,2,FALSE)</f>
        <v>Direct-OR</v>
      </c>
      <c r="V210" s="170">
        <f t="shared" si="50"/>
        <v>0</v>
      </c>
      <c r="W210" s="165">
        <f t="shared" si="51"/>
        <v>0</v>
      </c>
      <c r="X210" s="171">
        <f t="shared" si="52"/>
        <v>0</v>
      </c>
      <c r="Y210" s="170">
        <f t="shared" si="53"/>
        <v>0</v>
      </c>
      <c r="Z210" s="165">
        <f t="shared" si="54"/>
        <v>9604.5400000000009</v>
      </c>
      <c r="AA210" s="171">
        <f t="shared" si="55"/>
        <v>9604.5400000000009</v>
      </c>
      <c r="AB210" s="170">
        <f t="shared" si="56"/>
        <v>0</v>
      </c>
      <c r="AC210" s="165">
        <f t="shared" si="57"/>
        <v>256.8</v>
      </c>
      <c r="AD210" s="171">
        <f t="shared" si="58"/>
        <v>256.8</v>
      </c>
      <c r="AE210" s="81">
        <f t="shared" si="59"/>
        <v>0</v>
      </c>
      <c r="AF210" s="81">
        <f t="shared" si="60"/>
        <v>9861.34</v>
      </c>
      <c r="AG210" s="81">
        <f t="shared" si="61"/>
        <v>9861.34</v>
      </c>
      <c r="AH210" t="str">
        <f>VLOOKUP(A210,'FERC Description'!$A$4:$C$51,3,FALSE)</f>
        <v>880 Other Expense</v>
      </c>
    </row>
    <row r="211" spans="1:34" x14ac:dyDescent="0.25">
      <c r="A211" t="s">
        <v>199</v>
      </c>
      <c r="B211" t="s">
        <v>43</v>
      </c>
      <c r="C211" t="s">
        <v>44</v>
      </c>
      <c r="D211" t="s">
        <v>210</v>
      </c>
      <c r="E211" t="s">
        <v>211</v>
      </c>
      <c r="F211" s="94">
        <v>1025.6099999999999</v>
      </c>
      <c r="G211" s="94">
        <v>1073.6500000000001</v>
      </c>
      <c r="H211" s="94">
        <v>340.5</v>
      </c>
      <c r="I211" s="94"/>
      <c r="J211" s="94"/>
      <c r="K211" s="94"/>
      <c r="L211" s="94"/>
      <c r="M211" s="94"/>
      <c r="N211" s="94"/>
      <c r="O211" s="94"/>
      <c r="P211" s="94"/>
      <c r="Q211" s="94"/>
      <c r="R211" s="94">
        <f t="shared" si="48"/>
        <v>2439.7600000000002</v>
      </c>
      <c r="S211" s="92" t="str">
        <f t="shared" si="49"/>
        <v>151001580880</v>
      </c>
      <c r="T211" s="80">
        <f>VLOOKUP(S211,Factors!$F$4:$H$5971,3,FALSE)</f>
        <v>0</v>
      </c>
      <c r="U211" t="str">
        <f>VLOOKUP(S211,Factors!$F$4:$G$5971,2,FALSE)</f>
        <v>Direct-OR</v>
      </c>
      <c r="V211" s="170">
        <f t="shared" si="50"/>
        <v>0</v>
      </c>
      <c r="W211" s="165">
        <f t="shared" si="51"/>
        <v>1025.6099999999999</v>
      </c>
      <c r="X211" s="171">
        <f t="shared" si="52"/>
        <v>1025.6099999999999</v>
      </c>
      <c r="Y211" s="170">
        <f t="shared" si="53"/>
        <v>0</v>
      </c>
      <c r="Z211" s="165">
        <f t="shared" si="54"/>
        <v>1073.6500000000001</v>
      </c>
      <c r="AA211" s="171">
        <f t="shared" si="55"/>
        <v>1073.6500000000001</v>
      </c>
      <c r="AB211" s="170">
        <f t="shared" si="56"/>
        <v>0</v>
      </c>
      <c r="AC211" s="165">
        <f t="shared" si="57"/>
        <v>340.5</v>
      </c>
      <c r="AD211" s="171">
        <f t="shared" si="58"/>
        <v>340.5</v>
      </c>
      <c r="AE211" s="81">
        <f t="shared" si="59"/>
        <v>0</v>
      </c>
      <c r="AF211" s="81">
        <f t="shared" si="60"/>
        <v>2439.7600000000002</v>
      </c>
      <c r="AG211" s="81">
        <f t="shared" si="61"/>
        <v>2439.7600000000002</v>
      </c>
      <c r="AH211" t="str">
        <f>VLOOKUP(A211,'FERC Description'!$A$4:$C$51,3,FALSE)</f>
        <v>880 Other Expense</v>
      </c>
    </row>
    <row r="212" spans="1:34" x14ac:dyDescent="0.25">
      <c r="A212" t="s">
        <v>199</v>
      </c>
      <c r="B212" t="s">
        <v>43</v>
      </c>
      <c r="C212" t="s">
        <v>44</v>
      </c>
      <c r="D212" t="s">
        <v>214</v>
      </c>
      <c r="E212" t="s">
        <v>215</v>
      </c>
      <c r="F212" s="94"/>
      <c r="G212" s="94">
        <v>374.18</v>
      </c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>
        <f t="shared" si="48"/>
        <v>374.18</v>
      </c>
      <c r="S212" s="92" t="str">
        <f t="shared" si="49"/>
        <v>151001680880</v>
      </c>
      <c r="T212" s="80">
        <f>VLOOKUP(S212,Factors!$F$4:$H$5971,3,FALSE)</f>
        <v>0</v>
      </c>
      <c r="U212" t="str">
        <f>VLOOKUP(S212,Factors!$F$4:$G$5971,2,FALSE)</f>
        <v>Direct-OR</v>
      </c>
      <c r="V212" s="170">
        <f t="shared" si="50"/>
        <v>0</v>
      </c>
      <c r="W212" s="165">
        <f t="shared" si="51"/>
        <v>0</v>
      </c>
      <c r="X212" s="171">
        <f t="shared" si="52"/>
        <v>0</v>
      </c>
      <c r="Y212" s="170">
        <f t="shared" si="53"/>
        <v>0</v>
      </c>
      <c r="Z212" s="165">
        <f t="shared" si="54"/>
        <v>374.18</v>
      </c>
      <c r="AA212" s="171">
        <f t="shared" si="55"/>
        <v>374.18</v>
      </c>
      <c r="AB212" s="170">
        <f t="shared" si="56"/>
        <v>0</v>
      </c>
      <c r="AC212" s="165">
        <f t="shared" si="57"/>
        <v>0</v>
      </c>
      <c r="AD212" s="171">
        <f t="shared" si="58"/>
        <v>0</v>
      </c>
      <c r="AE212" s="81">
        <f t="shared" si="59"/>
        <v>0</v>
      </c>
      <c r="AF212" s="81">
        <f t="shared" si="60"/>
        <v>374.18</v>
      </c>
      <c r="AG212" s="81">
        <f t="shared" si="61"/>
        <v>374.18</v>
      </c>
      <c r="AH212" t="str">
        <f>VLOOKUP(A212,'FERC Description'!$A$4:$C$51,3,FALSE)</f>
        <v>880 Other Expense</v>
      </c>
    </row>
    <row r="213" spans="1:34" x14ac:dyDescent="0.25">
      <c r="A213" t="s">
        <v>199</v>
      </c>
      <c r="B213" t="s">
        <v>96</v>
      </c>
      <c r="C213" t="s">
        <v>97</v>
      </c>
      <c r="D213" t="s">
        <v>200</v>
      </c>
      <c r="E213" t="s">
        <v>201</v>
      </c>
      <c r="F213" s="94"/>
      <c r="G213" s="94">
        <v>121.13</v>
      </c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>
        <f t="shared" si="48"/>
        <v>121.13</v>
      </c>
      <c r="S213" s="92" t="str">
        <f t="shared" si="49"/>
        <v>155061070880</v>
      </c>
      <c r="T213" s="80">
        <f>VLOOKUP(S213,Factors!$F$4:$H$5971,3,FALSE)</f>
        <v>0</v>
      </c>
      <c r="U213" t="str">
        <f>VLOOKUP(S213,Factors!$F$4:$G$5971,2,FALSE)</f>
        <v>Direct-OR</v>
      </c>
      <c r="V213" s="170">
        <f t="shared" si="50"/>
        <v>0</v>
      </c>
      <c r="W213" s="165">
        <f t="shared" si="51"/>
        <v>0</v>
      </c>
      <c r="X213" s="171">
        <f t="shared" si="52"/>
        <v>0</v>
      </c>
      <c r="Y213" s="170">
        <f t="shared" si="53"/>
        <v>0</v>
      </c>
      <c r="Z213" s="165">
        <f t="shared" si="54"/>
        <v>121.13</v>
      </c>
      <c r="AA213" s="171">
        <f t="shared" si="55"/>
        <v>121.13</v>
      </c>
      <c r="AB213" s="170">
        <f t="shared" si="56"/>
        <v>0</v>
      </c>
      <c r="AC213" s="165">
        <f t="shared" si="57"/>
        <v>0</v>
      </c>
      <c r="AD213" s="171">
        <f t="shared" si="58"/>
        <v>0</v>
      </c>
      <c r="AE213" s="81">
        <f t="shared" si="59"/>
        <v>0</v>
      </c>
      <c r="AF213" s="81">
        <f t="shared" si="60"/>
        <v>121.13</v>
      </c>
      <c r="AG213" s="81">
        <f t="shared" si="61"/>
        <v>121.13</v>
      </c>
      <c r="AH213" t="str">
        <f>VLOOKUP(A213,'FERC Description'!$A$4:$C$51,3,FALSE)</f>
        <v>880 Other Expense</v>
      </c>
    </row>
    <row r="214" spans="1:34" x14ac:dyDescent="0.25">
      <c r="A214" t="s">
        <v>199</v>
      </c>
      <c r="B214" t="s">
        <v>96</v>
      </c>
      <c r="C214" t="s">
        <v>97</v>
      </c>
      <c r="D214" t="s">
        <v>202</v>
      </c>
      <c r="E214" t="s">
        <v>203</v>
      </c>
      <c r="F214" s="94">
        <v>1756.45</v>
      </c>
      <c r="G214" s="94">
        <v>2562.09</v>
      </c>
      <c r="H214" s="94">
        <v>1574.85</v>
      </c>
      <c r="I214" s="94"/>
      <c r="J214" s="94"/>
      <c r="K214" s="94"/>
      <c r="L214" s="94"/>
      <c r="M214" s="94"/>
      <c r="N214" s="94"/>
      <c r="O214" s="94"/>
      <c r="P214" s="94"/>
      <c r="Q214" s="94"/>
      <c r="R214" s="94">
        <f t="shared" si="48"/>
        <v>5893.3899999999994</v>
      </c>
      <c r="S214" s="92" t="str">
        <f t="shared" si="49"/>
        <v>155061270880</v>
      </c>
      <c r="T214" s="80">
        <f>VLOOKUP(S214,Factors!$F$4:$H$5971,3,FALSE)</f>
        <v>0</v>
      </c>
      <c r="U214" t="str">
        <f>VLOOKUP(S214,Factors!$F$4:$G$5971,2,FALSE)</f>
        <v>Direct-OR</v>
      </c>
      <c r="V214" s="170">
        <f t="shared" si="50"/>
        <v>0</v>
      </c>
      <c r="W214" s="165">
        <f t="shared" si="51"/>
        <v>1756.45</v>
      </c>
      <c r="X214" s="171">
        <f t="shared" si="52"/>
        <v>1756.45</v>
      </c>
      <c r="Y214" s="170">
        <f t="shared" si="53"/>
        <v>0</v>
      </c>
      <c r="Z214" s="165">
        <f t="shared" si="54"/>
        <v>2562.09</v>
      </c>
      <c r="AA214" s="171">
        <f t="shared" si="55"/>
        <v>2562.09</v>
      </c>
      <c r="AB214" s="170">
        <f t="shared" si="56"/>
        <v>0</v>
      </c>
      <c r="AC214" s="165">
        <f t="shared" si="57"/>
        <v>1574.85</v>
      </c>
      <c r="AD214" s="171">
        <f t="shared" si="58"/>
        <v>1574.85</v>
      </c>
      <c r="AE214" s="81">
        <f t="shared" si="59"/>
        <v>0</v>
      </c>
      <c r="AF214" s="81">
        <f t="shared" si="60"/>
        <v>5893.3899999999994</v>
      </c>
      <c r="AG214" s="81">
        <f t="shared" si="61"/>
        <v>5893.3899999999994</v>
      </c>
      <c r="AH214" t="str">
        <f>VLOOKUP(A214,'FERC Description'!$A$4:$C$51,3,FALSE)</f>
        <v>880 Other Expense</v>
      </c>
    </row>
    <row r="215" spans="1:34" x14ac:dyDescent="0.25">
      <c r="A215" t="s">
        <v>199</v>
      </c>
      <c r="B215" t="s">
        <v>96</v>
      </c>
      <c r="C215" t="s">
        <v>97</v>
      </c>
      <c r="D215" t="s">
        <v>204</v>
      </c>
      <c r="E215" t="s">
        <v>205</v>
      </c>
      <c r="F215" s="94">
        <v>2810.74</v>
      </c>
      <c r="G215" s="94">
        <v>3339.81</v>
      </c>
      <c r="H215" s="94">
        <v>7993.35</v>
      </c>
      <c r="I215" s="94"/>
      <c r="J215" s="94"/>
      <c r="K215" s="94"/>
      <c r="L215" s="94"/>
      <c r="M215" s="94"/>
      <c r="N215" s="94"/>
      <c r="O215" s="94"/>
      <c r="P215" s="94"/>
      <c r="Q215" s="94"/>
      <c r="R215" s="94">
        <f t="shared" si="48"/>
        <v>14143.9</v>
      </c>
      <c r="S215" s="92" t="str">
        <f t="shared" si="49"/>
        <v>155061315880</v>
      </c>
      <c r="T215" s="80">
        <f>VLOOKUP(S215,Factors!$F$4:$H$5971,3,FALSE)</f>
        <v>0</v>
      </c>
      <c r="U215" t="str">
        <f>VLOOKUP(S215,Factors!$F$4:$G$5971,2,FALSE)</f>
        <v>Direct-OR</v>
      </c>
      <c r="V215" s="170">
        <f t="shared" si="50"/>
        <v>0</v>
      </c>
      <c r="W215" s="165">
        <f t="shared" si="51"/>
        <v>2810.74</v>
      </c>
      <c r="X215" s="171">
        <f t="shared" si="52"/>
        <v>2810.74</v>
      </c>
      <c r="Y215" s="170">
        <f t="shared" si="53"/>
        <v>0</v>
      </c>
      <c r="Z215" s="165">
        <f t="shared" si="54"/>
        <v>3339.81</v>
      </c>
      <c r="AA215" s="171">
        <f t="shared" si="55"/>
        <v>3339.81</v>
      </c>
      <c r="AB215" s="170">
        <f t="shared" si="56"/>
        <v>0</v>
      </c>
      <c r="AC215" s="165">
        <f t="shared" si="57"/>
        <v>7993.35</v>
      </c>
      <c r="AD215" s="171">
        <f t="shared" si="58"/>
        <v>7993.35</v>
      </c>
      <c r="AE215" s="81">
        <f t="shared" si="59"/>
        <v>0</v>
      </c>
      <c r="AF215" s="81">
        <f t="shared" si="60"/>
        <v>14143.9</v>
      </c>
      <c r="AG215" s="81">
        <f t="shared" si="61"/>
        <v>14143.9</v>
      </c>
      <c r="AH215" t="str">
        <f>VLOOKUP(A215,'FERC Description'!$A$4:$C$51,3,FALSE)</f>
        <v>880 Other Expense</v>
      </c>
    </row>
    <row r="216" spans="1:34" x14ac:dyDescent="0.25">
      <c r="A216" t="s">
        <v>199</v>
      </c>
      <c r="B216" t="s">
        <v>96</v>
      </c>
      <c r="C216" t="s">
        <v>97</v>
      </c>
      <c r="D216" t="s">
        <v>222</v>
      </c>
      <c r="E216" t="s">
        <v>223</v>
      </c>
      <c r="F216" s="94">
        <v>3574.05</v>
      </c>
      <c r="G216" s="94">
        <v>-1197.45</v>
      </c>
      <c r="H216" s="94">
        <v>1994.47</v>
      </c>
      <c r="I216" s="94"/>
      <c r="J216" s="94"/>
      <c r="K216" s="94"/>
      <c r="L216" s="94"/>
      <c r="M216" s="94"/>
      <c r="N216" s="94"/>
      <c r="O216" s="94"/>
      <c r="P216" s="94"/>
      <c r="Q216" s="94"/>
      <c r="R216" s="94">
        <f t="shared" si="48"/>
        <v>4371.0700000000006</v>
      </c>
      <c r="S216" s="92" t="str">
        <f t="shared" si="49"/>
        <v>155061505880</v>
      </c>
      <c r="T216" s="80">
        <f>VLOOKUP(S216,Factors!$F$4:$H$5971,3,FALSE)</f>
        <v>0</v>
      </c>
      <c r="U216" t="str">
        <f>VLOOKUP(S216,Factors!$F$4:$G$5971,2,FALSE)</f>
        <v>Direct-OR</v>
      </c>
      <c r="V216" s="170">
        <f t="shared" si="50"/>
        <v>0</v>
      </c>
      <c r="W216" s="165">
        <f t="shared" si="51"/>
        <v>3574.05</v>
      </c>
      <c r="X216" s="171">
        <f t="shared" si="52"/>
        <v>3574.05</v>
      </c>
      <c r="Y216" s="170">
        <f t="shared" si="53"/>
        <v>0</v>
      </c>
      <c r="Z216" s="165">
        <f t="shared" si="54"/>
        <v>-1197.45</v>
      </c>
      <c r="AA216" s="171">
        <f t="shared" si="55"/>
        <v>-1197.45</v>
      </c>
      <c r="AB216" s="170">
        <f t="shared" si="56"/>
        <v>0</v>
      </c>
      <c r="AC216" s="165">
        <f t="shared" si="57"/>
        <v>1994.47</v>
      </c>
      <c r="AD216" s="171">
        <f t="shared" si="58"/>
        <v>1994.47</v>
      </c>
      <c r="AE216" s="81">
        <f t="shared" si="59"/>
        <v>0</v>
      </c>
      <c r="AF216" s="81">
        <f t="shared" si="60"/>
        <v>4371.0700000000006</v>
      </c>
      <c r="AG216" s="81">
        <f t="shared" si="61"/>
        <v>4371.0700000000006</v>
      </c>
      <c r="AH216" t="str">
        <f>VLOOKUP(A216,'FERC Description'!$A$4:$C$51,3,FALSE)</f>
        <v>880 Other Expense</v>
      </c>
    </row>
    <row r="217" spans="1:34" x14ac:dyDescent="0.25">
      <c r="A217" t="s">
        <v>199</v>
      </c>
      <c r="B217" t="s">
        <v>96</v>
      </c>
      <c r="C217" t="s">
        <v>97</v>
      </c>
      <c r="D217" t="s">
        <v>208</v>
      </c>
      <c r="E217" t="s">
        <v>209</v>
      </c>
      <c r="F217" s="94">
        <v>5891.95</v>
      </c>
      <c r="G217" s="94">
        <v>1178.75</v>
      </c>
      <c r="H217" s="94">
        <v>4072.02</v>
      </c>
      <c r="I217" s="94"/>
      <c r="J217" s="94"/>
      <c r="K217" s="94"/>
      <c r="L217" s="94"/>
      <c r="M217" s="94"/>
      <c r="N217" s="94"/>
      <c r="O217" s="94"/>
      <c r="P217" s="94"/>
      <c r="Q217" s="94"/>
      <c r="R217" s="94">
        <f t="shared" si="48"/>
        <v>11142.72</v>
      </c>
      <c r="S217" s="92" t="str">
        <f t="shared" si="49"/>
        <v>155061512880</v>
      </c>
      <c r="T217" s="80">
        <f>VLOOKUP(S217,Factors!$F$4:$H$5971,3,FALSE)</f>
        <v>0</v>
      </c>
      <c r="U217" t="str">
        <f>VLOOKUP(S217,Factors!$F$4:$G$5971,2,FALSE)</f>
        <v>Direct-OR</v>
      </c>
      <c r="V217" s="170">
        <f t="shared" si="50"/>
        <v>0</v>
      </c>
      <c r="W217" s="165">
        <f t="shared" si="51"/>
        <v>5891.95</v>
      </c>
      <c r="X217" s="171">
        <f t="shared" si="52"/>
        <v>5891.95</v>
      </c>
      <c r="Y217" s="170">
        <f t="shared" si="53"/>
        <v>0</v>
      </c>
      <c r="Z217" s="165">
        <f t="shared" si="54"/>
        <v>1178.75</v>
      </c>
      <c r="AA217" s="171">
        <f t="shared" si="55"/>
        <v>1178.75</v>
      </c>
      <c r="AB217" s="170">
        <f t="shared" si="56"/>
        <v>0</v>
      </c>
      <c r="AC217" s="165">
        <f t="shared" si="57"/>
        <v>4072.02</v>
      </c>
      <c r="AD217" s="171">
        <f t="shared" si="58"/>
        <v>4072.02</v>
      </c>
      <c r="AE217" s="81">
        <f t="shared" si="59"/>
        <v>0</v>
      </c>
      <c r="AF217" s="81">
        <f t="shared" si="60"/>
        <v>11142.72</v>
      </c>
      <c r="AG217" s="81">
        <f t="shared" si="61"/>
        <v>11142.72</v>
      </c>
      <c r="AH217" t="str">
        <f>VLOOKUP(A217,'FERC Description'!$A$4:$C$51,3,FALSE)</f>
        <v>880 Other Expense</v>
      </c>
    </row>
    <row r="218" spans="1:34" x14ac:dyDescent="0.25">
      <c r="A218" t="s">
        <v>199</v>
      </c>
      <c r="B218" t="s">
        <v>96</v>
      </c>
      <c r="C218" t="s">
        <v>97</v>
      </c>
      <c r="D218" t="s">
        <v>210</v>
      </c>
      <c r="E218" t="s">
        <v>211</v>
      </c>
      <c r="F218" s="94">
        <v>4279.97</v>
      </c>
      <c r="G218" s="94">
        <v>7505.54</v>
      </c>
      <c r="H218" s="94">
        <v>5095.21</v>
      </c>
      <c r="I218" s="94"/>
      <c r="J218" s="94"/>
      <c r="K218" s="94"/>
      <c r="L218" s="94"/>
      <c r="M218" s="94"/>
      <c r="N218" s="94"/>
      <c r="O218" s="94"/>
      <c r="P218" s="94"/>
      <c r="Q218" s="94"/>
      <c r="R218" s="94">
        <f t="shared" si="48"/>
        <v>16880.72</v>
      </c>
      <c r="S218" s="92" t="str">
        <f t="shared" si="49"/>
        <v>155061580880</v>
      </c>
      <c r="T218" s="80">
        <f>VLOOKUP(S218,Factors!$F$4:$H$5971,3,FALSE)</f>
        <v>0</v>
      </c>
      <c r="U218" t="str">
        <f>VLOOKUP(S218,Factors!$F$4:$G$5971,2,FALSE)</f>
        <v>Direct-OR</v>
      </c>
      <c r="V218" s="170">
        <f t="shared" si="50"/>
        <v>0</v>
      </c>
      <c r="W218" s="165">
        <f t="shared" si="51"/>
        <v>4279.97</v>
      </c>
      <c r="X218" s="171">
        <f t="shared" si="52"/>
        <v>4279.97</v>
      </c>
      <c r="Y218" s="170">
        <f t="shared" si="53"/>
        <v>0</v>
      </c>
      <c r="Z218" s="165">
        <f t="shared" si="54"/>
        <v>7505.54</v>
      </c>
      <c r="AA218" s="171">
        <f t="shared" si="55"/>
        <v>7505.54</v>
      </c>
      <c r="AB218" s="170">
        <f t="shared" si="56"/>
        <v>0</v>
      </c>
      <c r="AC218" s="165">
        <f t="shared" si="57"/>
        <v>5095.21</v>
      </c>
      <c r="AD218" s="171">
        <f t="shared" si="58"/>
        <v>5095.21</v>
      </c>
      <c r="AE218" s="81">
        <f t="shared" si="59"/>
        <v>0</v>
      </c>
      <c r="AF218" s="81">
        <f t="shared" si="60"/>
        <v>16880.72</v>
      </c>
      <c r="AG218" s="81">
        <f t="shared" si="61"/>
        <v>16880.72</v>
      </c>
      <c r="AH218" t="str">
        <f>VLOOKUP(A218,'FERC Description'!$A$4:$C$51,3,FALSE)</f>
        <v>880 Other Expense</v>
      </c>
    </row>
    <row r="219" spans="1:34" x14ac:dyDescent="0.25">
      <c r="A219" t="s">
        <v>199</v>
      </c>
      <c r="B219" t="s">
        <v>96</v>
      </c>
      <c r="C219" t="s">
        <v>97</v>
      </c>
      <c r="D219" t="s">
        <v>212</v>
      </c>
      <c r="E219" t="s">
        <v>213</v>
      </c>
      <c r="F219" s="94">
        <v>165.06</v>
      </c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>
        <f t="shared" si="48"/>
        <v>165.06</v>
      </c>
      <c r="S219" s="92" t="str">
        <f t="shared" si="49"/>
        <v>155061670880</v>
      </c>
      <c r="T219" s="80">
        <f>VLOOKUP(S219,Factors!$F$4:$H$5971,3,FALSE)</f>
        <v>0</v>
      </c>
      <c r="U219" t="str">
        <f>VLOOKUP(S219,Factors!$F$4:$G$5971,2,FALSE)</f>
        <v>Direct-OR</v>
      </c>
      <c r="V219" s="170">
        <f t="shared" si="50"/>
        <v>0</v>
      </c>
      <c r="W219" s="165">
        <f t="shared" si="51"/>
        <v>165.06</v>
      </c>
      <c r="X219" s="171">
        <f t="shared" si="52"/>
        <v>165.06</v>
      </c>
      <c r="Y219" s="170">
        <f t="shared" si="53"/>
        <v>0</v>
      </c>
      <c r="Z219" s="165">
        <f t="shared" si="54"/>
        <v>0</v>
      </c>
      <c r="AA219" s="171">
        <f t="shared" si="55"/>
        <v>0</v>
      </c>
      <c r="AB219" s="170">
        <f t="shared" si="56"/>
        <v>0</v>
      </c>
      <c r="AC219" s="165">
        <f t="shared" si="57"/>
        <v>0</v>
      </c>
      <c r="AD219" s="171">
        <f t="shared" si="58"/>
        <v>0</v>
      </c>
      <c r="AE219" s="81">
        <f t="shared" si="59"/>
        <v>0</v>
      </c>
      <c r="AF219" s="81">
        <f t="shared" si="60"/>
        <v>165.06</v>
      </c>
      <c r="AG219" s="81">
        <f t="shared" si="61"/>
        <v>165.06</v>
      </c>
      <c r="AH219" t="str">
        <f>VLOOKUP(A219,'FERC Description'!$A$4:$C$51,3,FALSE)</f>
        <v>880 Other Expense</v>
      </c>
    </row>
    <row r="220" spans="1:34" x14ac:dyDescent="0.25">
      <c r="A220" t="s">
        <v>199</v>
      </c>
      <c r="B220" t="s">
        <v>96</v>
      </c>
      <c r="C220" t="s">
        <v>97</v>
      </c>
      <c r="D220" t="s">
        <v>214</v>
      </c>
      <c r="E220" t="s">
        <v>215</v>
      </c>
      <c r="F220" s="94">
        <v>1304.31</v>
      </c>
      <c r="G220" s="94">
        <v>756.45</v>
      </c>
      <c r="H220" s="94">
        <v>160.5</v>
      </c>
      <c r="I220" s="94"/>
      <c r="J220" s="94"/>
      <c r="K220" s="94"/>
      <c r="L220" s="94"/>
      <c r="M220" s="94"/>
      <c r="N220" s="94"/>
      <c r="O220" s="94"/>
      <c r="P220" s="94"/>
      <c r="Q220" s="94"/>
      <c r="R220" s="94">
        <f t="shared" si="48"/>
        <v>2221.2600000000002</v>
      </c>
      <c r="S220" s="92" t="str">
        <f t="shared" si="49"/>
        <v>155061680880</v>
      </c>
      <c r="T220" s="80">
        <f>VLOOKUP(S220,Factors!$F$4:$H$5971,3,FALSE)</f>
        <v>0</v>
      </c>
      <c r="U220" t="str">
        <f>VLOOKUP(S220,Factors!$F$4:$G$5971,2,FALSE)</f>
        <v>Direct-OR</v>
      </c>
      <c r="V220" s="170">
        <f t="shared" si="50"/>
        <v>0</v>
      </c>
      <c r="W220" s="165">
        <f t="shared" si="51"/>
        <v>1304.31</v>
      </c>
      <c r="X220" s="171">
        <f t="shared" si="52"/>
        <v>1304.31</v>
      </c>
      <c r="Y220" s="170">
        <f t="shared" si="53"/>
        <v>0</v>
      </c>
      <c r="Z220" s="165">
        <f t="shared" si="54"/>
        <v>756.45</v>
      </c>
      <c r="AA220" s="171">
        <f t="shared" si="55"/>
        <v>756.45</v>
      </c>
      <c r="AB220" s="170">
        <f t="shared" si="56"/>
        <v>0</v>
      </c>
      <c r="AC220" s="165">
        <f t="shared" si="57"/>
        <v>160.5</v>
      </c>
      <c r="AD220" s="171">
        <f t="shared" si="58"/>
        <v>160.5</v>
      </c>
      <c r="AE220" s="81">
        <f t="shared" si="59"/>
        <v>0</v>
      </c>
      <c r="AF220" s="81">
        <f t="shared" si="60"/>
        <v>2221.2600000000002</v>
      </c>
      <c r="AG220" s="81">
        <f t="shared" si="61"/>
        <v>2221.2600000000002</v>
      </c>
      <c r="AH220" t="str">
        <f>VLOOKUP(A220,'FERC Description'!$A$4:$C$51,3,FALSE)</f>
        <v>880 Other Expense</v>
      </c>
    </row>
    <row r="221" spans="1:34" x14ac:dyDescent="0.25">
      <c r="A221" t="s">
        <v>199</v>
      </c>
      <c r="B221" t="s">
        <v>132</v>
      </c>
      <c r="C221" t="s">
        <v>133</v>
      </c>
      <c r="D221" t="s">
        <v>200</v>
      </c>
      <c r="E221" t="s">
        <v>201</v>
      </c>
      <c r="F221" s="94"/>
      <c r="G221" s="94">
        <v>140.12</v>
      </c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>
        <f t="shared" si="48"/>
        <v>140.12</v>
      </c>
      <c r="S221" s="92" t="str">
        <f t="shared" si="49"/>
        <v>155071070880</v>
      </c>
      <c r="T221" s="80">
        <f>VLOOKUP(S221,Factors!$F$4:$H$5971,3,FALSE)</f>
        <v>6.5216999999999997E-2</v>
      </c>
      <c r="U221" t="str">
        <f>VLOOKUP(S221,Factors!$F$4:$G$5971,2,FALSE)</f>
        <v>Perimeter</v>
      </c>
      <c r="V221" s="170">
        <f t="shared" si="50"/>
        <v>0</v>
      </c>
      <c r="W221" s="165">
        <f t="shared" si="51"/>
        <v>0</v>
      </c>
      <c r="X221" s="171">
        <f t="shared" si="52"/>
        <v>0</v>
      </c>
      <c r="Y221" s="170">
        <f t="shared" si="53"/>
        <v>9.13820604</v>
      </c>
      <c r="Z221" s="165">
        <f t="shared" si="54"/>
        <v>130.98179396</v>
      </c>
      <c r="AA221" s="171">
        <f t="shared" si="55"/>
        <v>140.12</v>
      </c>
      <c r="AB221" s="170">
        <f t="shared" si="56"/>
        <v>0</v>
      </c>
      <c r="AC221" s="165">
        <f t="shared" si="57"/>
        <v>0</v>
      </c>
      <c r="AD221" s="171">
        <f t="shared" si="58"/>
        <v>0</v>
      </c>
      <c r="AE221" s="81">
        <f t="shared" si="59"/>
        <v>9.13820604</v>
      </c>
      <c r="AF221" s="81">
        <f t="shared" si="60"/>
        <v>130.98179396</v>
      </c>
      <c r="AG221" s="81">
        <f t="shared" si="61"/>
        <v>140.12</v>
      </c>
      <c r="AH221" t="str">
        <f>VLOOKUP(A221,'FERC Description'!$A$4:$C$51,3,FALSE)</f>
        <v>880 Other Expense</v>
      </c>
    </row>
    <row r="222" spans="1:34" x14ac:dyDescent="0.25">
      <c r="A222" t="s">
        <v>199</v>
      </c>
      <c r="B222" t="s">
        <v>132</v>
      </c>
      <c r="C222" t="s">
        <v>133</v>
      </c>
      <c r="D222" t="s">
        <v>202</v>
      </c>
      <c r="E222" t="s">
        <v>203</v>
      </c>
      <c r="F222" s="94">
        <v>132.4</v>
      </c>
      <c r="G222" s="94">
        <v>-132.4</v>
      </c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>
        <f t="shared" si="48"/>
        <v>0</v>
      </c>
      <c r="S222" s="92" t="str">
        <f t="shared" si="49"/>
        <v>155071270880</v>
      </c>
      <c r="T222" s="80">
        <f>VLOOKUP(S222,Factors!$F$4:$H$5971,3,FALSE)</f>
        <v>6.5216999999999997E-2</v>
      </c>
      <c r="U222" t="str">
        <f>VLOOKUP(S222,Factors!$F$4:$G$5971,2,FALSE)</f>
        <v>Perimeter</v>
      </c>
      <c r="V222" s="170">
        <f t="shared" si="50"/>
        <v>8.6347307999999998</v>
      </c>
      <c r="W222" s="165">
        <f t="shared" si="51"/>
        <v>123.76526920000001</v>
      </c>
      <c r="X222" s="171">
        <f t="shared" si="52"/>
        <v>132.4</v>
      </c>
      <c r="Y222" s="170">
        <f t="shared" si="53"/>
        <v>-8.6347307999999998</v>
      </c>
      <c r="Z222" s="165">
        <f t="shared" si="54"/>
        <v>-123.76526920000001</v>
      </c>
      <c r="AA222" s="171">
        <f t="shared" si="55"/>
        <v>-132.4</v>
      </c>
      <c r="AB222" s="170">
        <f t="shared" si="56"/>
        <v>0</v>
      </c>
      <c r="AC222" s="165">
        <f t="shared" si="57"/>
        <v>0</v>
      </c>
      <c r="AD222" s="171">
        <f t="shared" si="58"/>
        <v>0</v>
      </c>
      <c r="AE222" s="81">
        <f t="shared" si="59"/>
        <v>0</v>
      </c>
      <c r="AF222" s="81">
        <f t="shared" si="60"/>
        <v>0</v>
      </c>
      <c r="AG222" s="81">
        <f t="shared" si="61"/>
        <v>0</v>
      </c>
      <c r="AH222" t="str">
        <f>VLOOKUP(A222,'FERC Description'!$A$4:$C$51,3,FALSE)</f>
        <v>880 Other Expense</v>
      </c>
    </row>
    <row r="223" spans="1:34" x14ac:dyDescent="0.25">
      <c r="A223" t="s">
        <v>199</v>
      </c>
      <c r="B223" t="s">
        <v>132</v>
      </c>
      <c r="C223" t="s">
        <v>133</v>
      </c>
      <c r="D223" t="s">
        <v>204</v>
      </c>
      <c r="E223" t="s">
        <v>205</v>
      </c>
      <c r="F223" s="94">
        <v>436.38</v>
      </c>
      <c r="G223" s="94">
        <v>2713.74</v>
      </c>
      <c r="H223" s="94">
        <v>1519.6</v>
      </c>
      <c r="I223" s="94"/>
      <c r="J223" s="94"/>
      <c r="K223" s="94"/>
      <c r="L223" s="94"/>
      <c r="M223" s="94"/>
      <c r="N223" s="94"/>
      <c r="O223" s="94"/>
      <c r="P223" s="94"/>
      <c r="Q223" s="94"/>
      <c r="R223" s="94">
        <f t="shared" si="48"/>
        <v>4669.7199999999993</v>
      </c>
      <c r="S223" s="92" t="str">
        <f t="shared" si="49"/>
        <v>155071315880</v>
      </c>
      <c r="T223" s="80">
        <f>VLOOKUP(S223,Factors!$F$4:$H$5971,3,FALSE)</f>
        <v>6.5216999999999997E-2</v>
      </c>
      <c r="U223" t="str">
        <f>VLOOKUP(S223,Factors!$F$4:$G$5971,2,FALSE)</f>
        <v>Perimeter</v>
      </c>
      <c r="V223" s="170">
        <f t="shared" si="50"/>
        <v>28.459394459999999</v>
      </c>
      <c r="W223" s="165">
        <f t="shared" si="51"/>
        <v>407.92060554</v>
      </c>
      <c r="X223" s="171">
        <f t="shared" si="52"/>
        <v>436.38</v>
      </c>
      <c r="Y223" s="170">
        <f t="shared" si="53"/>
        <v>176.98198157999997</v>
      </c>
      <c r="Z223" s="165">
        <f t="shared" si="54"/>
        <v>2536.7580184199996</v>
      </c>
      <c r="AA223" s="171">
        <f t="shared" si="55"/>
        <v>2713.74</v>
      </c>
      <c r="AB223" s="170">
        <f t="shared" si="56"/>
        <v>99.103753199999986</v>
      </c>
      <c r="AC223" s="165">
        <f t="shared" si="57"/>
        <v>1420.4962467999999</v>
      </c>
      <c r="AD223" s="171">
        <f t="shared" si="58"/>
        <v>1519.6</v>
      </c>
      <c r="AE223" s="81">
        <f t="shared" si="59"/>
        <v>304.54512923999994</v>
      </c>
      <c r="AF223" s="81">
        <f t="shared" si="60"/>
        <v>4365.1748707599991</v>
      </c>
      <c r="AG223" s="81">
        <f t="shared" si="61"/>
        <v>4669.7199999999993</v>
      </c>
      <c r="AH223" t="str">
        <f>VLOOKUP(A223,'FERC Description'!$A$4:$C$51,3,FALSE)</f>
        <v>880 Other Expense</v>
      </c>
    </row>
    <row r="224" spans="1:34" x14ac:dyDescent="0.25">
      <c r="A224" t="s">
        <v>199</v>
      </c>
      <c r="B224" t="s">
        <v>132</v>
      </c>
      <c r="C224" t="s">
        <v>133</v>
      </c>
      <c r="D224" t="s">
        <v>206</v>
      </c>
      <c r="E224" t="s">
        <v>207</v>
      </c>
      <c r="F224" s="94">
        <v>264.8</v>
      </c>
      <c r="G224" s="94">
        <v>202.46</v>
      </c>
      <c r="H224" s="94">
        <v>132.4</v>
      </c>
      <c r="I224" s="94"/>
      <c r="J224" s="94"/>
      <c r="K224" s="94"/>
      <c r="L224" s="94"/>
      <c r="M224" s="94"/>
      <c r="N224" s="94"/>
      <c r="O224" s="94"/>
      <c r="P224" s="94"/>
      <c r="Q224" s="94"/>
      <c r="R224" s="94">
        <f t="shared" si="48"/>
        <v>599.66</v>
      </c>
      <c r="S224" s="92" t="str">
        <f t="shared" si="49"/>
        <v>155071440880</v>
      </c>
      <c r="T224" s="80">
        <f>VLOOKUP(S224,Factors!$F$4:$H$5971,3,FALSE)</f>
        <v>6.5216999999999997E-2</v>
      </c>
      <c r="U224" t="str">
        <f>VLOOKUP(S224,Factors!$F$4:$G$5971,2,FALSE)</f>
        <v>Perimeter</v>
      </c>
      <c r="V224" s="170">
        <f t="shared" si="50"/>
        <v>17.2694616</v>
      </c>
      <c r="W224" s="165">
        <f t="shared" si="51"/>
        <v>247.53053840000001</v>
      </c>
      <c r="X224" s="171">
        <f t="shared" si="52"/>
        <v>264.8</v>
      </c>
      <c r="Y224" s="170">
        <f t="shared" si="53"/>
        <v>13.20383382</v>
      </c>
      <c r="Z224" s="165">
        <f t="shared" si="54"/>
        <v>189.25616618000001</v>
      </c>
      <c r="AA224" s="171">
        <f t="shared" si="55"/>
        <v>202.46</v>
      </c>
      <c r="AB224" s="170">
        <f t="shared" si="56"/>
        <v>8.6347307999999998</v>
      </c>
      <c r="AC224" s="165">
        <f t="shared" si="57"/>
        <v>123.76526920000001</v>
      </c>
      <c r="AD224" s="171">
        <f t="shared" si="58"/>
        <v>132.4</v>
      </c>
      <c r="AE224" s="81">
        <f t="shared" si="59"/>
        <v>39.108026219999999</v>
      </c>
      <c r="AF224" s="81">
        <f t="shared" si="60"/>
        <v>560.55197378000003</v>
      </c>
      <c r="AG224" s="81">
        <f t="shared" si="61"/>
        <v>599.66000000000008</v>
      </c>
      <c r="AH224" t="str">
        <f>VLOOKUP(A224,'FERC Description'!$A$4:$C$51,3,FALSE)</f>
        <v>880 Other Expense</v>
      </c>
    </row>
    <row r="225" spans="1:34" x14ac:dyDescent="0.25">
      <c r="A225" t="s">
        <v>199</v>
      </c>
      <c r="B225" t="s">
        <v>132</v>
      </c>
      <c r="C225" t="s">
        <v>133</v>
      </c>
      <c r="D225" t="s">
        <v>208</v>
      </c>
      <c r="E225" t="s">
        <v>209</v>
      </c>
      <c r="F225" s="94">
        <v>124.68</v>
      </c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>
        <f t="shared" si="48"/>
        <v>124.68</v>
      </c>
      <c r="S225" s="92" t="str">
        <f t="shared" si="49"/>
        <v>155071512880</v>
      </c>
      <c r="T225" s="80">
        <f>VLOOKUP(S225,Factors!$F$4:$H$5971,3,FALSE)</f>
        <v>6.5216999999999997E-2</v>
      </c>
      <c r="U225" t="str">
        <f>VLOOKUP(S225,Factors!$F$4:$G$5971,2,FALSE)</f>
        <v>Perimeter</v>
      </c>
      <c r="V225" s="170">
        <f t="shared" si="50"/>
        <v>8.1312555599999996</v>
      </c>
      <c r="W225" s="165">
        <f t="shared" si="51"/>
        <v>116.54874444000001</v>
      </c>
      <c r="X225" s="171">
        <f t="shared" si="52"/>
        <v>124.68</v>
      </c>
      <c r="Y225" s="170">
        <f t="shared" si="53"/>
        <v>0</v>
      </c>
      <c r="Z225" s="165">
        <f t="shared" si="54"/>
        <v>0</v>
      </c>
      <c r="AA225" s="171">
        <f t="shared" si="55"/>
        <v>0</v>
      </c>
      <c r="AB225" s="170">
        <f t="shared" si="56"/>
        <v>0</v>
      </c>
      <c r="AC225" s="165">
        <f t="shared" si="57"/>
        <v>0</v>
      </c>
      <c r="AD225" s="171">
        <f t="shared" si="58"/>
        <v>0</v>
      </c>
      <c r="AE225" s="81">
        <f t="shared" si="59"/>
        <v>8.1312555599999996</v>
      </c>
      <c r="AF225" s="81">
        <f t="shared" si="60"/>
        <v>116.54874444000001</v>
      </c>
      <c r="AG225" s="81">
        <f t="shared" si="61"/>
        <v>124.68</v>
      </c>
      <c r="AH225" t="str">
        <f>VLOOKUP(A225,'FERC Description'!$A$4:$C$51,3,FALSE)</f>
        <v>880 Other Expense</v>
      </c>
    </row>
    <row r="226" spans="1:34" x14ac:dyDescent="0.25">
      <c r="A226" t="s">
        <v>199</v>
      </c>
      <c r="B226" t="s">
        <v>132</v>
      </c>
      <c r="C226" t="s">
        <v>133</v>
      </c>
      <c r="D226" t="s">
        <v>210</v>
      </c>
      <c r="E226" t="s">
        <v>211</v>
      </c>
      <c r="F226" s="94">
        <v>1569.5</v>
      </c>
      <c r="G226" s="94">
        <v>591.94000000000005</v>
      </c>
      <c r="H226" s="94">
        <v>808.45</v>
      </c>
      <c r="I226" s="94"/>
      <c r="J226" s="94"/>
      <c r="K226" s="94"/>
      <c r="L226" s="94"/>
      <c r="M226" s="94"/>
      <c r="N226" s="94"/>
      <c r="O226" s="94"/>
      <c r="P226" s="94"/>
      <c r="Q226" s="94"/>
      <c r="R226" s="94">
        <f t="shared" si="48"/>
        <v>2969.8900000000003</v>
      </c>
      <c r="S226" s="92" t="str">
        <f t="shared" si="49"/>
        <v>155071580880</v>
      </c>
      <c r="T226" s="80">
        <f>VLOOKUP(S226,Factors!$F$4:$H$5971,3,FALSE)</f>
        <v>6.5216999999999997E-2</v>
      </c>
      <c r="U226" t="str">
        <f>VLOOKUP(S226,Factors!$F$4:$G$5971,2,FALSE)</f>
        <v>Perimeter</v>
      </c>
      <c r="V226" s="170">
        <f t="shared" si="50"/>
        <v>102.3580815</v>
      </c>
      <c r="W226" s="165">
        <f t="shared" si="51"/>
        <v>1467.1419185</v>
      </c>
      <c r="X226" s="171">
        <f t="shared" si="52"/>
        <v>1569.5</v>
      </c>
      <c r="Y226" s="170">
        <f t="shared" si="53"/>
        <v>38.604550979999999</v>
      </c>
      <c r="Z226" s="165">
        <f t="shared" si="54"/>
        <v>553.33544902000006</v>
      </c>
      <c r="AA226" s="171">
        <f t="shared" si="55"/>
        <v>591.94000000000005</v>
      </c>
      <c r="AB226" s="170">
        <f t="shared" si="56"/>
        <v>52.724683650000003</v>
      </c>
      <c r="AC226" s="165">
        <f t="shared" si="57"/>
        <v>755.72531635000007</v>
      </c>
      <c r="AD226" s="171">
        <f t="shared" si="58"/>
        <v>808.45</v>
      </c>
      <c r="AE226" s="81">
        <f t="shared" si="59"/>
        <v>193.68731613</v>
      </c>
      <c r="AF226" s="81">
        <f t="shared" si="60"/>
        <v>2776.2026838700003</v>
      </c>
      <c r="AG226" s="81">
        <f t="shared" si="61"/>
        <v>2969.8900000000003</v>
      </c>
      <c r="AH226" t="str">
        <f>VLOOKUP(A226,'FERC Description'!$A$4:$C$51,3,FALSE)</f>
        <v>880 Other Expense</v>
      </c>
    </row>
    <row r="227" spans="1:34" x14ac:dyDescent="0.25">
      <c r="A227" t="s">
        <v>199</v>
      </c>
      <c r="B227" t="s">
        <v>132</v>
      </c>
      <c r="C227" t="s">
        <v>133</v>
      </c>
      <c r="D227" t="s">
        <v>214</v>
      </c>
      <c r="E227" t="s">
        <v>215</v>
      </c>
      <c r="F227" s="94">
        <v>1474.57</v>
      </c>
      <c r="G227" s="94">
        <v>455.09</v>
      </c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>
        <f t="shared" si="48"/>
        <v>1929.6599999999999</v>
      </c>
      <c r="S227" s="92" t="str">
        <f t="shared" si="49"/>
        <v>155071680880</v>
      </c>
      <c r="T227" s="80">
        <f>VLOOKUP(S227,Factors!$F$4:$H$5971,3,FALSE)</f>
        <v>6.5216999999999997E-2</v>
      </c>
      <c r="U227" t="str">
        <f>VLOOKUP(S227,Factors!$F$4:$G$5971,2,FALSE)</f>
        <v>Perimeter</v>
      </c>
      <c r="V227" s="170">
        <f t="shared" si="50"/>
        <v>96.167031689999988</v>
      </c>
      <c r="W227" s="165">
        <f t="shared" si="51"/>
        <v>1378.40296831</v>
      </c>
      <c r="X227" s="171">
        <f t="shared" si="52"/>
        <v>1474.57</v>
      </c>
      <c r="Y227" s="170">
        <f t="shared" si="53"/>
        <v>29.679604529999995</v>
      </c>
      <c r="Z227" s="165">
        <f t="shared" si="54"/>
        <v>425.41039546999997</v>
      </c>
      <c r="AA227" s="171">
        <f t="shared" si="55"/>
        <v>455.09</v>
      </c>
      <c r="AB227" s="170">
        <f t="shared" si="56"/>
        <v>0</v>
      </c>
      <c r="AC227" s="165">
        <f t="shared" si="57"/>
        <v>0</v>
      </c>
      <c r="AD227" s="171">
        <f t="shared" si="58"/>
        <v>0</v>
      </c>
      <c r="AE227" s="81">
        <f t="shared" si="59"/>
        <v>125.84663621999998</v>
      </c>
      <c r="AF227" s="81">
        <f t="shared" si="60"/>
        <v>1803.8133637799999</v>
      </c>
      <c r="AG227" s="81">
        <f t="shared" si="61"/>
        <v>1929.6599999999999</v>
      </c>
      <c r="AH227" t="str">
        <f>VLOOKUP(A227,'FERC Description'!$A$4:$C$51,3,FALSE)</f>
        <v>880 Other Expense</v>
      </c>
    </row>
    <row r="228" spans="1:34" x14ac:dyDescent="0.25">
      <c r="A228" t="s">
        <v>199</v>
      </c>
      <c r="B228" t="s">
        <v>136</v>
      </c>
      <c r="C228" t="s">
        <v>137</v>
      </c>
      <c r="D228" t="s">
        <v>204</v>
      </c>
      <c r="E228" t="s">
        <v>205</v>
      </c>
      <c r="F228" s="94">
        <v>1158.2</v>
      </c>
      <c r="G228" s="94">
        <v>3645.8</v>
      </c>
      <c r="H228" s="94">
        <v>0</v>
      </c>
      <c r="I228" s="94"/>
      <c r="J228" s="94"/>
      <c r="K228" s="94"/>
      <c r="L228" s="94"/>
      <c r="M228" s="94"/>
      <c r="N228" s="94"/>
      <c r="O228" s="94"/>
      <c r="P228" s="94"/>
      <c r="Q228" s="94"/>
      <c r="R228" s="94">
        <f t="shared" si="48"/>
        <v>4804</v>
      </c>
      <c r="S228" s="92" t="str">
        <f t="shared" si="49"/>
        <v>155201315880</v>
      </c>
      <c r="T228" s="80">
        <f>VLOOKUP(S228,Factors!$F$4:$H$5971,3,FALSE)</f>
        <v>0.1124</v>
      </c>
      <c r="U228" t="str">
        <f>VLOOKUP(S228,Factors!$F$4:$G$5971,2,FALSE)</f>
        <v>3-factor</v>
      </c>
      <c r="V228" s="170">
        <f t="shared" si="50"/>
        <v>130.18168</v>
      </c>
      <c r="W228" s="165">
        <f t="shared" si="51"/>
        <v>1028.0183200000001</v>
      </c>
      <c r="X228" s="171">
        <f t="shared" si="52"/>
        <v>1158.2</v>
      </c>
      <c r="Y228" s="170">
        <f t="shared" si="53"/>
        <v>409.78792000000004</v>
      </c>
      <c r="Z228" s="165">
        <f t="shared" si="54"/>
        <v>3236.01208</v>
      </c>
      <c r="AA228" s="171">
        <f t="shared" si="55"/>
        <v>3645.8</v>
      </c>
      <c r="AB228" s="170">
        <f t="shared" si="56"/>
        <v>0</v>
      </c>
      <c r="AC228" s="165">
        <f t="shared" si="57"/>
        <v>0</v>
      </c>
      <c r="AD228" s="171">
        <f t="shared" si="58"/>
        <v>0</v>
      </c>
      <c r="AE228" s="81">
        <f t="shared" si="59"/>
        <v>539.96960000000001</v>
      </c>
      <c r="AF228" s="81">
        <f t="shared" si="60"/>
        <v>4264.0303999999996</v>
      </c>
      <c r="AG228" s="81">
        <f t="shared" si="61"/>
        <v>4804</v>
      </c>
      <c r="AH228" t="str">
        <f>VLOOKUP(A228,'FERC Description'!$A$4:$C$51,3,FALSE)</f>
        <v>880 Other Expense</v>
      </c>
    </row>
    <row r="229" spans="1:34" x14ac:dyDescent="0.25">
      <c r="A229" t="s">
        <v>199</v>
      </c>
      <c r="B229" t="s">
        <v>136</v>
      </c>
      <c r="C229" t="s">
        <v>137</v>
      </c>
      <c r="D229" t="s">
        <v>208</v>
      </c>
      <c r="E229" t="s">
        <v>209</v>
      </c>
      <c r="F229" s="94">
        <v>68.05</v>
      </c>
      <c r="G229" s="94">
        <v>5441.78</v>
      </c>
      <c r="H229" s="94">
        <v>0</v>
      </c>
      <c r="I229" s="94"/>
      <c r="J229" s="94"/>
      <c r="K229" s="94"/>
      <c r="L229" s="94"/>
      <c r="M229" s="94"/>
      <c r="N229" s="94"/>
      <c r="O229" s="94"/>
      <c r="P229" s="94"/>
      <c r="Q229" s="94"/>
      <c r="R229" s="94">
        <f t="shared" si="48"/>
        <v>5509.83</v>
      </c>
      <c r="S229" s="92" t="str">
        <f t="shared" si="49"/>
        <v>155201512880</v>
      </c>
      <c r="T229" s="80">
        <f>VLOOKUP(S229,Factors!$F$4:$H$5971,3,FALSE)</f>
        <v>0.1124</v>
      </c>
      <c r="U229" t="str">
        <f>VLOOKUP(S229,Factors!$F$4:$G$5971,2,FALSE)</f>
        <v>3-factor</v>
      </c>
      <c r="V229" s="170">
        <f t="shared" si="50"/>
        <v>7.6488199999999997</v>
      </c>
      <c r="W229" s="165">
        <f t="shared" si="51"/>
        <v>60.401179999999997</v>
      </c>
      <c r="X229" s="171">
        <f t="shared" si="52"/>
        <v>68.05</v>
      </c>
      <c r="Y229" s="170">
        <f t="shared" si="53"/>
        <v>611.65607199999999</v>
      </c>
      <c r="Z229" s="165">
        <f t="shared" si="54"/>
        <v>4830.123928</v>
      </c>
      <c r="AA229" s="171">
        <f t="shared" si="55"/>
        <v>5441.78</v>
      </c>
      <c r="AB229" s="170">
        <f t="shared" si="56"/>
        <v>0</v>
      </c>
      <c r="AC229" s="165">
        <f t="shared" si="57"/>
        <v>0</v>
      </c>
      <c r="AD229" s="171">
        <f t="shared" si="58"/>
        <v>0</v>
      </c>
      <c r="AE229" s="81">
        <f t="shared" si="59"/>
        <v>619.304892</v>
      </c>
      <c r="AF229" s="81">
        <f t="shared" si="60"/>
        <v>4890.5251079999998</v>
      </c>
      <c r="AG229" s="81">
        <f t="shared" si="61"/>
        <v>5509.83</v>
      </c>
      <c r="AH229" t="str">
        <f>VLOOKUP(A229,'FERC Description'!$A$4:$C$51,3,FALSE)</f>
        <v>880 Other Expense</v>
      </c>
    </row>
    <row r="230" spans="1:34" x14ac:dyDescent="0.25">
      <c r="A230" t="s">
        <v>199</v>
      </c>
      <c r="B230" t="s">
        <v>136</v>
      </c>
      <c r="C230" t="s">
        <v>137</v>
      </c>
      <c r="D230" t="s">
        <v>210</v>
      </c>
      <c r="E230" t="s">
        <v>211</v>
      </c>
      <c r="F230" s="94">
        <v>196.67</v>
      </c>
      <c r="G230" s="94">
        <v>756.86</v>
      </c>
      <c r="H230" s="94">
        <v>1467.77</v>
      </c>
      <c r="I230" s="94"/>
      <c r="J230" s="94"/>
      <c r="K230" s="94"/>
      <c r="L230" s="94"/>
      <c r="M230" s="94"/>
      <c r="N230" s="94"/>
      <c r="O230" s="94"/>
      <c r="P230" s="94"/>
      <c r="Q230" s="94"/>
      <c r="R230" s="94">
        <f t="shared" si="48"/>
        <v>2421.3000000000002</v>
      </c>
      <c r="S230" s="92" t="str">
        <f t="shared" si="49"/>
        <v>155201580880</v>
      </c>
      <c r="T230" s="80">
        <f>VLOOKUP(S230,Factors!$F$4:$H$5971,3,FALSE)</f>
        <v>0.1124</v>
      </c>
      <c r="U230" t="str">
        <f>VLOOKUP(S230,Factors!$F$4:$G$5971,2,FALSE)</f>
        <v>3-factor</v>
      </c>
      <c r="V230" s="170">
        <f t="shared" si="50"/>
        <v>22.105708</v>
      </c>
      <c r="W230" s="165">
        <f t="shared" si="51"/>
        <v>174.56429199999999</v>
      </c>
      <c r="X230" s="171">
        <f t="shared" si="52"/>
        <v>196.67</v>
      </c>
      <c r="Y230" s="170">
        <f t="shared" si="53"/>
        <v>85.071064000000007</v>
      </c>
      <c r="Z230" s="165">
        <f t="shared" si="54"/>
        <v>671.78893600000004</v>
      </c>
      <c r="AA230" s="171">
        <f t="shared" si="55"/>
        <v>756.86</v>
      </c>
      <c r="AB230" s="170">
        <f t="shared" si="56"/>
        <v>164.97734800000001</v>
      </c>
      <c r="AC230" s="165">
        <f t="shared" si="57"/>
        <v>1302.7926520000001</v>
      </c>
      <c r="AD230" s="171">
        <f t="shared" si="58"/>
        <v>1467.77</v>
      </c>
      <c r="AE230" s="81">
        <f t="shared" si="59"/>
        <v>272.15412000000003</v>
      </c>
      <c r="AF230" s="81">
        <f t="shared" si="60"/>
        <v>2149.14588</v>
      </c>
      <c r="AG230" s="81">
        <f t="shared" si="61"/>
        <v>2421.3000000000002</v>
      </c>
      <c r="AH230" t="str">
        <f>VLOOKUP(A230,'FERC Description'!$A$4:$C$51,3,FALSE)</f>
        <v>880 Other Expense</v>
      </c>
    </row>
    <row r="231" spans="1:34" x14ac:dyDescent="0.25">
      <c r="A231" t="s">
        <v>199</v>
      </c>
      <c r="B231" t="s">
        <v>138</v>
      </c>
      <c r="C231" t="s">
        <v>139</v>
      </c>
      <c r="D231" t="s">
        <v>222</v>
      </c>
      <c r="E231" t="s">
        <v>223</v>
      </c>
      <c r="F231" s="94">
        <v>8840.65</v>
      </c>
      <c r="G231" s="94">
        <v>658.72</v>
      </c>
      <c r="H231" s="94">
        <v>-6646.76</v>
      </c>
      <c r="I231" s="94"/>
      <c r="J231" s="94"/>
      <c r="K231" s="94"/>
      <c r="L231" s="94"/>
      <c r="M231" s="94"/>
      <c r="N231" s="94"/>
      <c r="O231" s="94"/>
      <c r="P231" s="94"/>
      <c r="Q231" s="94"/>
      <c r="R231" s="94">
        <f t="shared" si="48"/>
        <v>2852.6099999999988</v>
      </c>
      <c r="S231" s="92" t="str">
        <f t="shared" si="49"/>
        <v>162001505880</v>
      </c>
      <c r="T231" s="80">
        <f>VLOOKUP(S231,Factors!$F$4:$H$5971,3,FALSE)</f>
        <v>0.1124</v>
      </c>
      <c r="U231" t="str">
        <f>VLOOKUP(S231,Factors!$F$4:$G$5971,2,FALSE)</f>
        <v>3-factor</v>
      </c>
      <c r="V231" s="170">
        <f t="shared" si="50"/>
        <v>993.68905999999993</v>
      </c>
      <c r="W231" s="165">
        <f t="shared" si="51"/>
        <v>7846.9609399999999</v>
      </c>
      <c r="X231" s="171">
        <f t="shared" si="52"/>
        <v>8840.65</v>
      </c>
      <c r="Y231" s="170">
        <f t="shared" si="53"/>
        <v>74.04012800000001</v>
      </c>
      <c r="Z231" s="165">
        <f t="shared" si="54"/>
        <v>584.67987200000005</v>
      </c>
      <c r="AA231" s="171">
        <f t="shared" si="55"/>
        <v>658.72</v>
      </c>
      <c r="AB231" s="170">
        <f t="shared" si="56"/>
        <v>-747.09582399999999</v>
      </c>
      <c r="AC231" s="165">
        <f t="shared" si="57"/>
        <v>-5899.6641760000002</v>
      </c>
      <c r="AD231" s="171">
        <f t="shared" si="58"/>
        <v>-6646.76</v>
      </c>
      <c r="AE231" s="81">
        <f t="shared" si="59"/>
        <v>320.63336399999986</v>
      </c>
      <c r="AF231" s="81">
        <f t="shared" si="60"/>
        <v>2531.976635999999</v>
      </c>
      <c r="AG231" s="81">
        <f t="shared" si="61"/>
        <v>2852.6099999999988</v>
      </c>
      <c r="AH231" t="str">
        <f>VLOOKUP(A231,'FERC Description'!$A$4:$C$51,3,FALSE)</f>
        <v>880 Other Expense</v>
      </c>
    </row>
    <row r="232" spans="1:34" x14ac:dyDescent="0.25">
      <c r="A232" t="s">
        <v>224</v>
      </c>
      <c r="B232" t="s">
        <v>225</v>
      </c>
      <c r="C232" t="s">
        <v>226</v>
      </c>
      <c r="D232" t="s">
        <v>227</v>
      </c>
      <c r="E232" t="s">
        <v>228</v>
      </c>
      <c r="F232" s="94">
        <v>2777.78</v>
      </c>
      <c r="G232" s="94">
        <v>2514.67</v>
      </c>
      <c r="H232" s="94">
        <v>2514.67</v>
      </c>
      <c r="I232" s="94"/>
      <c r="J232" s="94"/>
      <c r="K232" s="94"/>
      <c r="L232" s="94"/>
      <c r="M232" s="94"/>
      <c r="N232" s="94"/>
      <c r="O232" s="94"/>
      <c r="P232" s="94"/>
      <c r="Q232" s="94"/>
      <c r="R232" s="94">
        <f t="shared" si="48"/>
        <v>7807.1200000000008</v>
      </c>
      <c r="S232" s="92" t="str">
        <f t="shared" si="49"/>
        <v>161701550881</v>
      </c>
      <c r="T232" s="80">
        <f>VLOOKUP(S232,Factors!$F$4:$H$5971,3,FALSE)</f>
        <v>0.25209999999999999</v>
      </c>
      <c r="U232" t="str">
        <f>VLOOKUP(S232,Factors!$F$4:$G$5971,2,FALSE)</f>
        <v>Customers-The Dalles</v>
      </c>
      <c r="V232" s="170">
        <f t="shared" si="50"/>
        <v>700.27833800000008</v>
      </c>
      <c r="W232" s="165">
        <f t="shared" si="51"/>
        <v>2077.5016620000001</v>
      </c>
      <c r="X232" s="171">
        <f t="shared" si="52"/>
        <v>2777.78</v>
      </c>
      <c r="Y232" s="170">
        <f t="shared" si="53"/>
        <v>633.948307</v>
      </c>
      <c r="Z232" s="165">
        <f t="shared" si="54"/>
        <v>1880.721693</v>
      </c>
      <c r="AA232" s="171">
        <f t="shared" si="55"/>
        <v>2514.67</v>
      </c>
      <c r="AB232" s="170">
        <f t="shared" si="56"/>
        <v>633.948307</v>
      </c>
      <c r="AC232" s="165">
        <f t="shared" si="57"/>
        <v>1880.721693</v>
      </c>
      <c r="AD232" s="171">
        <f t="shared" si="58"/>
        <v>2514.67</v>
      </c>
      <c r="AE232" s="81">
        <f t="shared" si="59"/>
        <v>1968.1749520000001</v>
      </c>
      <c r="AF232" s="81">
        <f t="shared" si="60"/>
        <v>5838.9450480000005</v>
      </c>
      <c r="AG232" s="81">
        <f t="shared" si="61"/>
        <v>7807.1200000000008</v>
      </c>
      <c r="AH232" t="str">
        <f>VLOOKUP(A232,'FERC Description'!$A$4:$C$51,3,FALSE)</f>
        <v>881 Rents</v>
      </c>
    </row>
    <row r="233" spans="1:34" x14ac:dyDescent="0.25">
      <c r="A233" t="s">
        <v>224</v>
      </c>
      <c r="B233" t="s">
        <v>229</v>
      </c>
      <c r="C233" t="s">
        <v>230</v>
      </c>
      <c r="D233" t="s">
        <v>227</v>
      </c>
      <c r="E233" t="s">
        <v>228</v>
      </c>
      <c r="F233" s="94">
        <v>7239.95</v>
      </c>
      <c r="G233" s="94">
        <v>9218.9599999999991</v>
      </c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>
        <f t="shared" si="48"/>
        <v>16458.91</v>
      </c>
      <c r="S233" s="92" t="str">
        <f t="shared" si="49"/>
        <v>510201550881</v>
      </c>
      <c r="T233" s="80">
        <f>VLOOKUP(S233,Factors!$F$4:$H$5971,3,FALSE)</f>
        <v>0.1124</v>
      </c>
      <c r="U233" t="str">
        <f>VLOOKUP(S233,Factors!$F$4:$G$5971,2,FALSE)</f>
        <v>3-factor</v>
      </c>
      <c r="V233" s="170">
        <f t="shared" si="50"/>
        <v>813.77037999999993</v>
      </c>
      <c r="W233" s="165">
        <f t="shared" si="51"/>
        <v>6426.1796199999999</v>
      </c>
      <c r="X233" s="171">
        <f t="shared" si="52"/>
        <v>7239.95</v>
      </c>
      <c r="Y233" s="170">
        <f t="shared" si="53"/>
        <v>1036.211104</v>
      </c>
      <c r="Z233" s="165">
        <f t="shared" si="54"/>
        <v>8182.7488959999991</v>
      </c>
      <c r="AA233" s="171">
        <f t="shared" si="55"/>
        <v>9218.9599999999991</v>
      </c>
      <c r="AB233" s="170">
        <f t="shared" si="56"/>
        <v>0</v>
      </c>
      <c r="AC233" s="165">
        <f t="shared" si="57"/>
        <v>0</v>
      </c>
      <c r="AD233" s="171">
        <f t="shared" si="58"/>
        <v>0</v>
      </c>
      <c r="AE233" s="81">
        <f t="shared" si="59"/>
        <v>1849.9814839999999</v>
      </c>
      <c r="AF233" s="81">
        <f t="shared" si="60"/>
        <v>14608.928516</v>
      </c>
      <c r="AG233" s="81">
        <f t="shared" si="61"/>
        <v>16458.91</v>
      </c>
      <c r="AH233" t="str">
        <f>VLOOKUP(A233,'FERC Description'!$A$4:$C$51,3,FALSE)</f>
        <v>881 Rents</v>
      </c>
    </row>
    <row r="234" spans="1:34" x14ac:dyDescent="0.25">
      <c r="A234" t="s">
        <v>231</v>
      </c>
      <c r="B234" t="s">
        <v>218</v>
      </c>
      <c r="C234" t="s">
        <v>219</v>
      </c>
      <c r="D234" t="s">
        <v>232</v>
      </c>
      <c r="E234" t="s">
        <v>233</v>
      </c>
      <c r="F234" s="94">
        <v>190.84</v>
      </c>
      <c r="G234" s="94">
        <v>-3021.9</v>
      </c>
      <c r="H234" s="94">
        <v>9208.4500000000007</v>
      </c>
      <c r="I234" s="94"/>
      <c r="J234" s="94"/>
      <c r="K234" s="94"/>
      <c r="L234" s="94"/>
      <c r="M234" s="94"/>
      <c r="N234" s="94"/>
      <c r="O234" s="94"/>
      <c r="P234" s="94"/>
      <c r="Q234" s="94"/>
      <c r="R234" s="94">
        <f t="shared" si="48"/>
        <v>6377.3900000000012</v>
      </c>
      <c r="S234" s="92" t="str">
        <f t="shared" si="49"/>
        <v>123591630885</v>
      </c>
      <c r="T234" s="80">
        <f>VLOOKUP(S234,Factors!$F$4:$H$5971,3,FALSE)</f>
        <v>1</v>
      </c>
      <c r="U234" t="str">
        <f>VLOOKUP(S234,Factors!$F$4:$G$5971,2,FALSE)</f>
        <v>Direct-WA</v>
      </c>
      <c r="V234" s="170">
        <f t="shared" si="50"/>
        <v>190.84</v>
      </c>
      <c r="W234" s="165">
        <f t="shared" si="51"/>
        <v>0</v>
      </c>
      <c r="X234" s="171">
        <f t="shared" si="52"/>
        <v>190.84</v>
      </c>
      <c r="Y234" s="170">
        <f t="shared" si="53"/>
        <v>-3021.9</v>
      </c>
      <c r="Z234" s="165">
        <f t="shared" si="54"/>
        <v>0</v>
      </c>
      <c r="AA234" s="171">
        <f t="shared" si="55"/>
        <v>-3021.9</v>
      </c>
      <c r="AB234" s="170">
        <f t="shared" si="56"/>
        <v>9208.4500000000007</v>
      </c>
      <c r="AC234" s="165">
        <f t="shared" si="57"/>
        <v>0</v>
      </c>
      <c r="AD234" s="171">
        <f t="shared" si="58"/>
        <v>9208.4500000000007</v>
      </c>
      <c r="AE234" s="81">
        <f t="shared" si="59"/>
        <v>6377.3900000000012</v>
      </c>
      <c r="AF234" s="81">
        <f t="shared" si="60"/>
        <v>0</v>
      </c>
      <c r="AG234" s="81">
        <f t="shared" si="61"/>
        <v>6377.3900000000012</v>
      </c>
      <c r="AH234" t="str">
        <f>VLOOKUP(A234,'FERC Description'!$A$4:$C$51,3,FALSE)</f>
        <v>885 Supervision and Engineering</v>
      </c>
    </row>
    <row r="235" spans="1:34" x14ac:dyDescent="0.25">
      <c r="A235" t="s">
        <v>231</v>
      </c>
      <c r="B235" t="s">
        <v>82</v>
      </c>
      <c r="C235" t="s">
        <v>83</v>
      </c>
      <c r="D235" t="s">
        <v>234</v>
      </c>
      <c r="E235" t="s">
        <v>235</v>
      </c>
      <c r="F235" s="94">
        <v>74.47</v>
      </c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>
        <f t="shared" si="48"/>
        <v>74.47</v>
      </c>
      <c r="S235" s="92" t="str">
        <f t="shared" si="49"/>
        <v>141001505885</v>
      </c>
      <c r="T235" s="80">
        <f>VLOOKUP(S235,Factors!$F$4:$H$5971,3,FALSE)</f>
        <v>1.17E-2</v>
      </c>
      <c r="U235" t="str">
        <f>VLOOKUP(S235,Factors!$F$4:$G$5971,2,FALSE)</f>
        <v>Transmission</v>
      </c>
      <c r="V235" s="170">
        <f t="shared" si="50"/>
        <v>0.87129900000000005</v>
      </c>
      <c r="W235" s="165">
        <f t="shared" si="51"/>
        <v>73.598701000000005</v>
      </c>
      <c r="X235" s="171">
        <f t="shared" si="52"/>
        <v>74.47</v>
      </c>
      <c r="Y235" s="170">
        <f t="shared" si="53"/>
        <v>0</v>
      </c>
      <c r="Z235" s="165">
        <f t="shared" si="54"/>
        <v>0</v>
      </c>
      <c r="AA235" s="171">
        <f t="shared" si="55"/>
        <v>0</v>
      </c>
      <c r="AB235" s="170">
        <f t="shared" si="56"/>
        <v>0</v>
      </c>
      <c r="AC235" s="165">
        <f t="shared" si="57"/>
        <v>0</v>
      </c>
      <c r="AD235" s="171">
        <f t="shared" si="58"/>
        <v>0</v>
      </c>
      <c r="AE235" s="81">
        <f t="shared" si="59"/>
        <v>0.87129900000000005</v>
      </c>
      <c r="AF235" s="81">
        <f t="shared" si="60"/>
        <v>73.598701000000005</v>
      </c>
      <c r="AG235" s="81">
        <f t="shared" si="61"/>
        <v>74.47</v>
      </c>
      <c r="AH235" t="str">
        <f>VLOOKUP(A235,'FERC Description'!$A$4:$C$51,3,FALSE)</f>
        <v>885 Supervision and Engineering</v>
      </c>
    </row>
    <row r="236" spans="1:34" x14ac:dyDescent="0.25">
      <c r="A236" t="s">
        <v>231</v>
      </c>
      <c r="B236" t="s">
        <v>82</v>
      </c>
      <c r="C236" t="s">
        <v>83</v>
      </c>
      <c r="D236" t="s">
        <v>232</v>
      </c>
      <c r="E236" t="s">
        <v>233</v>
      </c>
      <c r="F236" s="94">
        <v>11671.97</v>
      </c>
      <c r="G236" s="94">
        <v>13890.67</v>
      </c>
      <c r="H236" s="94">
        <v>14513.41</v>
      </c>
      <c r="I236" s="94"/>
      <c r="J236" s="94"/>
      <c r="K236" s="94"/>
      <c r="L236" s="94"/>
      <c r="M236" s="94"/>
      <c r="N236" s="94"/>
      <c r="O236" s="94"/>
      <c r="P236" s="94"/>
      <c r="Q236" s="94"/>
      <c r="R236" s="94">
        <f t="shared" si="48"/>
        <v>40076.050000000003</v>
      </c>
      <c r="S236" s="92" t="str">
        <f t="shared" si="49"/>
        <v>141001630885</v>
      </c>
      <c r="T236" s="80">
        <f>VLOOKUP(S236,Factors!$F$4:$H$5971,3,FALSE)</f>
        <v>1.17E-2</v>
      </c>
      <c r="U236" t="str">
        <f>VLOOKUP(S236,Factors!$F$4:$G$5971,2,FALSE)</f>
        <v>Transmission</v>
      </c>
      <c r="V236" s="170">
        <f t="shared" si="50"/>
        <v>136.562049</v>
      </c>
      <c r="W236" s="165">
        <f t="shared" si="51"/>
        <v>11535.407950999999</v>
      </c>
      <c r="X236" s="171">
        <f t="shared" si="52"/>
        <v>11671.97</v>
      </c>
      <c r="Y236" s="170">
        <f t="shared" si="53"/>
        <v>162.520839</v>
      </c>
      <c r="Z236" s="165">
        <f t="shared" si="54"/>
        <v>13728.149160999999</v>
      </c>
      <c r="AA236" s="171">
        <f t="shared" si="55"/>
        <v>13890.67</v>
      </c>
      <c r="AB236" s="170">
        <f t="shared" si="56"/>
        <v>169.80689699999999</v>
      </c>
      <c r="AC236" s="165">
        <f t="shared" si="57"/>
        <v>14343.603102999999</v>
      </c>
      <c r="AD236" s="171">
        <f t="shared" si="58"/>
        <v>14513.41</v>
      </c>
      <c r="AE236" s="81">
        <f t="shared" si="59"/>
        <v>468.88978500000007</v>
      </c>
      <c r="AF236" s="81">
        <f t="shared" si="60"/>
        <v>39607.160215000004</v>
      </c>
      <c r="AG236" s="81">
        <f t="shared" si="61"/>
        <v>40076.050000000003</v>
      </c>
      <c r="AH236" t="str">
        <f>VLOOKUP(A236,'FERC Description'!$A$4:$C$51,3,FALSE)</f>
        <v>885 Supervision and Engineering</v>
      </c>
    </row>
    <row r="237" spans="1:34" x14ac:dyDescent="0.25">
      <c r="A237" t="s">
        <v>231</v>
      </c>
      <c r="B237" t="s">
        <v>82</v>
      </c>
      <c r="C237" t="s">
        <v>83</v>
      </c>
      <c r="D237" t="s">
        <v>236</v>
      </c>
      <c r="E237" t="s">
        <v>233</v>
      </c>
      <c r="F237" s="94">
        <v>33.9</v>
      </c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>
        <f t="shared" si="48"/>
        <v>33.9</v>
      </c>
      <c r="S237" s="92" t="str">
        <f t="shared" si="49"/>
        <v>141001633885</v>
      </c>
      <c r="T237" s="80">
        <f>VLOOKUP(S237,Factors!$F$4:$H$5971,3,FALSE)</f>
        <v>1.17E-2</v>
      </c>
      <c r="U237" t="str">
        <f>VLOOKUP(S237,Factors!$F$4:$G$5971,2,FALSE)</f>
        <v>Transmission</v>
      </c>
      <c r="V237" s="170">
        <f t="shared" si="50"/>
        <v>0.39662999999999998</v>
      </c>
      <c r="W237" s="165">
        <f t="shared" si="51"/>
        <v>33.503369999999997</v>
      </c>
      <c r="X237" s="171">
        <f t="shared" si="52"/>
        <v>33.9</v>
      </c>
      <c r="Y237" s="170">
        <f t="shared" si="53"/>
        <v>0</v>
      </c>
      <c r="Z237" s="165">
        <f t="shared" si="54"/>
        <v>0</v>
      </c>
      <c r="AA237" s="171">
        <f t="shared" si="55"/>
        <v>0</v>
      </c>
      <c r="AB237" s="170">
        <f t="shared" si="56"/>
        <v>0</v>
      </c>
      <c r="AC237" s="165">
        <f t="shared" si="57"/>
        <v>0</v>
      </c>
      <c r="AD237" s="171">
        <f t="shared" si="58"/>
        <v>0</v>
      </c>
      <c r="AE237" s="81">
        <f t="shared" si="59"/>
        <v>0.39662999999999998</v>
      </c>
      <c r="AF237" s="81">
        <f t="shared" si="60"/>
        <v>33.503369999999997</v>
      </c>
      <c r="AG237" s="81">
        <f t="shared" si="61"/>
        <v>33.9</v>
      </c>
      <c r="AH237" t="str">
        <f>VLOOKUP(A237,'FERC Description'!$A$4:$C$51,3,FALSE)</f>
        <v>885 Supervision and Engineering</v>
      </c>
    </row>
    <row r="238" spans="1:34" x14ac:dyDescent="0.25">
      <c r="A238" t="s">
        <v>231</v>
      </c>
      <c r="B238" t="s">
        <v>127</v>
      </c>
      <c r="C238" t="s">
        <v>128</v>
      </c>
      <c r="D238" t="s">
        <v>232</v>
      </c>
      <c r="E238" t="s">
        <v>233</v>
      </c>
      <c r="F238" s="94">
        <v>2829.95</v>
      </c>
      <c r="G238" s="94">
        <v>4006.16</v>
      </c>
      <c r="H238" s="94">
        <v>3791.76</v>
      </c>
      <c r="I238" s="94"/>
      <c r="J238" s="94"/>
      <c r="K238" s="94"/>
      <c r="L238" s="94"/>
      <c r="M238" s="94"/>
      <c r="N238" s="94"/>
      <c r="O238" s="94"/>
      <c r="P238" s="94"/>
      <c r="Q238" s="94"/>
      <c r="R238" s="94">
        <f t="shared" si="48"/>
        <v>10627.869999999999</v>
      </c>
      <c r="S238" s="92" t="str">
        <f t="shared" si="49"/>
        <v>141091630885</v>
      </c>
      <c r="T238" s="80">
        <f>VLOOKUP(S238,Factors!$F$4:$H$5971,3,FALSE)</f>
        <v>1</v>
      </c>
      <c r="U238" t="str">
        <f>VLOOKUP(S238,Factors!$F$4:$G$5971,2,FALSE)</f>
        <v>Direct-WA</v>
      </c>
      <c r="V238" s="170">
        <f t="shared" si="50"/>
        <v>2829.95</v>
      </c>
      <c r="W238" s="165">
        <f t="shared" si="51"/>
        <v>0</v>
      </c>
      <c r="X238" s="171">
        <f t="shared" si="52"/>
        <v>2829.95</v>
      </c>
      <c r="Y238" s="170">
        <f t="shared" si="53"/>
        <v>4006.16</v>
      </c>
      <c r="Z238" s="165">
        <f t="shared" si="54"/>
        <v>0</v>
      </c>
      <c r="AA238" s="171">
        <f t="shared" si="55"/>
        <v>4006.16</v>
      </c>
      <c r="AB238" s="170">
        <f t="shared" si="56"/>
        <v>3791.76</v>
      </c>
      <c r="AC238" s="165">
        <f t="shared" si="57"/>
        <v>0</v>
      </c>
      <c r="AD238" s="171">
        <f t="shared" si="58"/>
        <v>3791.76</v>
      </c>
      <c r="AE238" s="81">
        <f t="shared" si="59"/>
        <v>10627.869999999999</v>
      </c>
      <c r="AF238" s="81">
        <f t="shared" si="60"/>
        <v>0</v>
      </c>
      <c r="AG238" s="81">
        <f t="shared" si="61"/>
        <v>10627.869999999999</v>
      </c>
      <c r="AH238" t="str">
        <f>VLOOKUP(A238,'FERC Description'!$A$4:$C$51,3,FALSE)</f>
        <v>885 Supervision and Engineering</v>
      </c>
    </row>
    <row r="239" spans="1:34" x14ac:dyDescent="0.25">
      <c r="A239" t="s">
        <v>231</v>
      </c>
      <c r="B239" t="s">
        <v>43</v>
      </c>
      <c r="C239" t="s">
        <v>44</v>
      </c>
      <c r="D239" t="s">
        <v>232</v>
      </c>
      <c r="E239" t="s">
        <v>233</v>
      </c>
      <c r="F239" s="94">
        <v>68258.740000000005</v>
      </c>
      <c r="G239" s="94">
        <v>130619.81</v>
      </c>
      <c r="H239" s="94">
        <v>130728.84</v>
      </c>
      <c r="I239" s="94"/>
      <c r="J239" s="94"/>
      <c r="K239" s="94"/>
      <c r="L239" s="94"/>
      <c r="M239" s="94"/>
      <c r="N239" s="94"/>
      <c r="O239" s="94"/>
      <c r="P239" s="94"/>
      <c r="Q239" s="94"/>
      <c r="R239" s="94">
        <f t="shared" si="48"/>
        <v>329607.39</v>
      </c>
      <c r="S239" s="92" t="str">
        <f t="shared" si="49"/>
        <v>151001630885</v>
      </c>
      <c r="T239" s="80">
        <f>VLOOKUP(S239,Factors!$F$4:$H$5971,3,FALSE)</f>
        <v>0</v>
      </c>
      <c r="U239" t="str">
        <f>VLOOKUP(S239,Factors!$F$4:$G$5971,2,FALSE)</f>
        <v>Direct-OR</v>
      </c>
      <c r="V239" s="170">
        <f t="shared" si="50"/>
        <v>0</v>
      </c>
      <c r="W239" s="165">
        <f t="shared" si="51"/>
        <v>68258.740000000005</v>
      </c>
      <c r="X239" s="171">
        <f t="shared" si="52"/>
        <v>68258.740000000005</v>
      </c>
      <c r="Y239" s="170">
        <f t="shared" si="53"/>
        <v>0</v>
      </c>
      <c r="Z239" s="165">
        <f t="shared" si="54"/>
        <v>130619.81</v>
      </c>
      <c r="AA239" s="171">
        <f t="shared" si="55"/>
        <v>130619.81</v>
      </c>
      <c r="AB239" s="170">
        <f t="shared" si="56"/>
        <v>0</v>
      </c>
      <c r="AC239" s="165">
        <f t="shared" si="57"/>
        <v>130728.84</v>
      </c>
      <c r="AD239" s="171">
        <f t="shared" si="58"/>
        <v>130728.84</v>
      </c>
      <c r="AE239" s="81">
        <f t="shared" si="59"/>
        <v>0</v>
      </c>
      <c r="AF239" s="81">
        <f t="shared" si="60"/>
        <v>329607.39</v>
      </c>
      <c r="AG239" s="81">
        <f t="shared" si="61"/>
        <v>329607.39</v>
      </c>
      <c r="AH239" t="str">
        <f>VLOOKUP(A239,'FERC Description'!$A$4:$C$51,3,FALSE)</f>
        <v>885 Supervision and Engineering</v>
      </c>
    </row>
    <row r="240" spans="1:34" x14ac:dyDescent="0.25">
      <c r="A240" t="s">
        <v>231</v>
      </c>
      <c r="B240" t="s">
        <v>43</v>
      </c>
      <c r="C240" t="s">
        <v>44</v>
      </c>
      <c r="D240" t="s">
        <v>236</v>
      </c>
      <c r="E240" t="s">
        <v>233</v>
      </c>
      <c r="F240" s="94">
        <v>-150.31</v>
      </c>
      <c r="G240" s="94">
        <v>-694.06</v>
      </c>
      <c r="H240" s="94">
        <v>3946.91</v>
      </c>
      <c r="I240" s="94"/>
      <c r="J240" s="94"/>
      <c r="K240" s="94"/>
      <c r="L240" s="94"/>
      <c r="M240" s="94"/>
      <c r="N240" s="94"/>
      <c r="O240" s="94"/>
      <c r="P240" s="94"/>
      <c r="Q240" s="94"/>
      <c r="R240" s="94">
        <f t="shared" si="48"/>
        <v>3102.54</v>
      </c>
      <c r="S240" s="92" t="str">
        <f t="shared" si="49"/>
        <v>151001633885</v>
      </c>
      <c r="T240" s="80">
        <f>VLOOKUP(S240,Factors!$F$4:$H$5971,3,FALSE)</f>
        <v>0</v>
      </c>
      <c r="U240" t="str">
        <f>VLOOKUP(S240,Factors!$F$4:$G$5971,2,FALSE)</f>
        <v>Direct-OR</v>
      </c>
      <c r="V240" s="170">
        <f t="shared" si="50"/>
        <v>0</v>
      </c>
      <c r="W240" s="165">
        <f t="shared" si="51"/>
        <v>-150.31</v>
      </c>
      <c r="X240" s="171">
        <f t="shared" si="52"/>
        <v>-150.31</v>
      </c>
      <c r="Y240" s="170">
        <f t="shared" si="53"/>
        <v>0</v>
      </c>
      <c r="Z240" s="165">
        <f t="shared" si="54"/>
        <v>-694.06</v>
      </c>
      <c r="AA240" s="171">
        <f t="shared" si="55"/>
        <v>-694.06</v>
      </c>
      <c r="AB240" s="170">
        <f t="shared" si="56"/>
        <v>0</v>
      </c>
      <c r="AC240" s="165">
        <f t="shared" si="57"/>
        <v>3946.91</v>
      </c>
      <c r="AD240" s="171">
        <f t="shared" si="58"/>
        <v>3946.91</v>
      </c>
      <c r="AE240" s="81">
        <f t="shared" si="59"/>
        <v>0</v>
      </c>
      <c r="AF240" s="81">
        <f t="shared" si="60"/>
        <v>3102.54</v>
      </c>
      <c r="AG240" s="81">
        <f t="shared" si="61"/>
        <v>3102.54</v>
      </c>
      <c r="AH240" t="str">
        <f>VLOOKUP(A240,'FERC Description'!$A$4:$C$51,3,FALSE)</f>
        <v>885 Supervision and Engineering</v>
      </c>
    </row>
    <row r="241" spans="1:34" x14ac:dyDescent="0.25">
      <c r="A241" t="s">
        <v>231</v>
      </c>
      <c r="B241" t="s">
        <v>237</v>
      </c>
      <c r="C241" t="s">
        <v>238</v>
      </c>
      <c r="D241" t="s">
        <v>234</v>
      </c>
      <c r="E241" t="s">
        <v>235</v>
      </c>
      <c r="F241" s="94">
        <v>63064.11</v>
      </c>
      <c r="G241" s="94">
        <v>65420.82</v>
      </c>
      <c r="H241" s="94">
        <v>66499.31</v>
      </c>
      <c r="I241" s="94"/>
      <c r="J241" s="94"/>
      <c r="K241" s="94"/>
      <c r="L241" s="94"/>
      <c r="M241" s="94"/>
      <c r="N241" s="94"/>
      <c r="O241" s="94"/>
      <c r="P241" s="94"/>
      <c r="Q241" s="94"/>
      <c r="R241" s="94">
        <f t="shared" si="48"/>
        <v>194984.24</v>
      </c>
      <c r="S241" s="92" t="str">
        <f t="shared" si="49"/>
        <v>154001505885</v>
      </c>
      <c r="T241" s="80">
        <f>VLOOKUP(S241,Factors!$F$4:$H$5971,3,FALSE)</f>
        <v>0.1124</v>
      </c>
      <c r="U241" t="str">
        <f>VLOOKUP(S241,Factors!$F$4:$G$5971,2,FALSE)</f>
        <v>3-factor</v>
      </c>
      <c r="V241" s="170">
        <f t="shared" si="50"/>
        <v>7088.4059640000005</v>
      </c>
      <c r="W241" s="165">
        <f t="shared" si="51"/>
        <v>55975.704036000003</v>
      </c>
      <c r="X241" s="171">
        <f t="shared" si="52"/>
        <v>63064.11</v>
      </c>
      <c r="Y241" s="170">
        <f t="shared" si="53"/>
        <v>7353.3001679999998</v>
      </c>
      <c r="Z241" s="165">
        <f t="shared" si="54"/>
        <v>58067.519831999998</v>
      </c>
      <c r="AA241" s="171">
        <f t="shared" si="55"/>
        <v>65420.82</v>
      </c>
      <c r="AB241" s="170">
        <f t="shared" si="56"/>
        <v>7474.5224440000002</v>
      </c>
      <c r="AC241" s="165">
        <f t="shared" si="57"/>
        <v>59024.787555999996</v>
      </c>
      <c r="AD241" s="171">
        <f t="shared" si="58"/>
        <v>66499.31</v>
      </c>
      <c r="AE241" s="81">
        <f t="shared" si="59"/>
        <v>21916.228575999998</v>
      </c>
      <c r="AF241" s="81">
        <f t="shared" si="60"/>
        <v>173068.011424</v>
      </c>
      <c r="AG241" s="81">
        <f t="shared" si="61"/>
        <v>194984.24</v>
      </c>
      <c r="AH241" t="str">
        <f>VLOOKUP(A241,'FERC Description'!$A$4:$C$51,3,FALSE)</f>
        <v>885 Supervision and Engineering</v>
      </c>
    </row>
    <row r="242" spans="1:34" x14ac:dyDescent="0.25">
      <c r="A242" t="s">
        <v>231</v>
      </c>
      <c r="B242" t="s">
        <v>237</v>
      </c>
      <c r="C242" t="s">
        <v>238</v>
      </c>
      <c r="D242" t="s">
        <v>232</v>
      </c>
      <c r="E242" t="s">
        <v>233</v>
      </c>
      <c r="F242" s="94">
        <v>20057.2</v>
      </c>
      <c r="G242" s="94">
        <v>10672.84</v>
      </c>
      <c r="H242" s="94">
        <v>2425.84</v>
      </c>
      <c r="I242" s="94"/>
      <c r="J242" s="94"/>
      <c r="K242" s="94"/>
      <c r="L242" s="94"/>
      <c r="M242" s="94"/>
      <c r="N242" s="94"/>
      <c r="O242" s="94"/>
      <c r="P242" s="94"/>
      <c r="Q242" s="94"/>
      <c r="R242" s="94">
        <f t="shared" si="48"/>
        <v>33155.880000000005</v>
      </c>
      <c r="S242" s="92" t="str">
        <f t="shared" si="49"/>
        <v>154001630885</v>
      </c>
      <c r="T242" s="80">
        <f>VLOOKUP(S242,Factors!$F$4:$H$5971,3,FALSE)</f>
        <v>0.1124</v>
      </c>
      <c r="U242" t="str">
        <f>VLOOKUP(S242,Factors!$F$4:$G$5971,2,FALSE)</f>
        <v>3-factor</v>
      </c>
      <c r="V242" s="170">
        <f t="shared" si="50"/>
        <v>2254.4292800000003</v>
      </c>
      <c r="W242" s="165">
        <f t="shared" si="51"/>
        <v>17802.77072</v>
      </c>
      <c r="X242" s="171">
        <f t="shared" si="52"/>
        <v>20057.2</v>
      </c>
      <c r="Y242" s="170">
        <f t="shared" si="53"/>
        <v>1199.6272160000001</v>
      </c>
      <c r="Z242" s="165">
        <f t="shared" si="54"/>
        <v>9473.2127839999994</v>
      </c>
      <c r="AA242" s="171">
        <f t="shared" si="55"/>
        <v>10672.84</v>
      </c>
      <c r="AB242" s="170">
        <f t="shared" si="56"/>
        <v>272.66441600000002</v>
      </c>
      <c r="AC242" s="165">
        <f t="shared" si="57"/>
        <v>2153.1755840000001</v>
      </c>
      <c r="AD242" s="171">
        <f t="shared" si="58"/>
        <v>2425.84</v>
      </c>
      <c r="AE242" s="81">
        <f t="shared" si="59"/>
        <v>3726.7209120000007</v>
      </c>
      <c r="AF242" s="81">
        <f t="shared" si="60"/>
        <v>29429.159088000004</v>
      </c>
      <c r="AG242" s="81">
        <f t="shared" si="61"/>
        <v>33155.880000000005</v>
      </c>
      <c r="AH242" t="str">
        <f>VLOOKUP(A242,'FERC Description'!$A$4:$C$51,3,FALSE)</f>
        <v>885 Supervision and Engineering</v>
      </c>
    </row>
    <row r="243" spans="1:34" x14ac:dyDescent="0.25">
      <c r="A243" t="s">
        <v>231</v>
      </c>
      <c r="B243" t="s">
        <v>237</v>
      </c>
      <c r="C243" t="s">
        <v>238</v>
      </c>
      <c r="D243" t="s">
        <v>236</v>
      </c>
      <c r="E243" t="s">
        <v>233</v>
      </c>
      <c r="F243" s="94">
        <v>334.95</v>
      </c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>
        <f t="shared" si="48"/>
        <v>334.95</v>
      </c>
      <c r="S243" s="92" t="str">
        <f t="shared" si="49"/>
        <v>154001633885</v>
      </c>
      <c r="T243" s="80">
        <f>VLOOKUP(S243,Factors!$F$4:$H$5971,3,FALSE)</f>
        <v>0.1124</v>
      </c>
      <c r="U243" t="str">
        <f>VLOOKUP(S243,Factors!$F$4:$G$5971,2,FALSE)</f>
        <v>3-factor</v>
      </c>
      <c r="V243" s="170">
        <f t="shared" si="50"/>
        <v>37.648379999999996</v>
      </c>
      <c r="W243" s="165">
        <f t="shared" si="51"/>
        <v>297.30162000000001</v>
      </c>
      <c r="X243" s="171">
        <f t="shared" si="52"/>
        <v>334.95</v>
      </c>
      <c r="Y243" s="170">
        <f t="shared" si="53"/>
        <v>0</v>
      </c>
      <c r="Z243" s="165">
        <f t="shared" si="54"/>
        <v>0</v>
      </c>
      <c r="AA243" s="171">
        <f t="shared" si="55"/>
        <v>0</v>
      </c>
      <c r="AB243" s="170">
        <f t="shared" si="56"/>
        <v>0</v>
      </c>
      <c r="AC243" s="165">
        <f t="shared" si="57"/>
        <v>0</v>
      </c>
      <c r="AD243" s="171">
        <f t="shared" si="58"/>
        <v>0</v>
      </c>
      <c r="AE243" s="81">
        <f t="shared" si="59"/>
        <v>37.648379999999996</v>
      </c>
      <c r="AF243" s="81">
        <f t="shared" si="60"/>
        <v>297.30162000000001</v>
      </c>
      <c r="AG243" s="81">
        <f t="shared" si="61"/>
        <v>334.95</v>
      </c>
      <c r="AH243" t="str">
        <f>VLOOKUP(A243,'FERC Description'!$A$4:$C$51,3,FALSE)</f>
        <v>885 Supervision and Engineering</v>
      </c>
    </row>
    <row r="244" spans="1:34" x14ac:dyDescent="0.25">
      <c r="A244" t="s">
        <v>231</v>
      </c>
      <c r="B244" t="s">
        <v>239</v>
      </c>
      <c r="C244" t="s">
        <v>240</v>
      </c>
      <c r="D244" t="s">
        <v>234</v>
      </c>
      <c r="E244" t="s">
        <v>235</v>
      </c>
      <c r="F244" s="94">
        <v>11232.01</v>
      </c>
      <c r="G244" s="94">
        <v>10718.31</v>
      </c>
      <c r="H244" s="94">
        <v>8871.9500000000007</v>
      </c>
      <c r="I244" s="94"/>
      <c r="J244" s="94"/>
      <c r="K244" s="94"/>
      <c r="L244" s="94"/>
      <c r="M244" s="94"/>
      <c r="N244" s="94"/>
      <c r="O244" s="94"/>
      <c r="P244" s="94"/>
      <c r="Q244" s="94"/>
      <c r="R244" s="94">
        <f t="shared" si="48"/>
        <v>30822.27</v>
      </c>
      <c r="S244" s="92" t="str">
        <f t="shared" si="49"/>
        <v>155011505885</v>
      </c>
      <c r="T244" s="80">
        <f>VLOOKUP(S244,Factors!$F$4:$H$5971,3,FALSE)</f>
        <v>0.1124</v>
      </c>
      <c r="U244" t="str">
        <f>VLOOKUP(S244,Factors!$F$4:$G$5971,2,FALSE)</f>
        <v>3-factor</v>
      </c>
      <c r="V244" s="170">
        <f t="shared" si="50"/>
        <v>1262.477924</v>
      </c>
      <c r="W244" s="165">
        <f t="shared" si="51"/>
        <v>9969.5320759999995</v>
      </c>
      <c r="X244" s="171">
        <f t="shared" si="52"/>
        <v>11232.01</v>
      </c>
      <c r="Y244" s="170">
        <f t="shared" si="53"/>
        <v>1204.7380439999999</v>
      </c>
      <c r="Z244" s="165">
        <f t="shared" si="54"/>
        <v>9513.5719559999998</v>
      </c>
      <c r="AA244" s="171">
        <f t="shared" si="55"/>
        <v>10718.31</v>
      </c>
      <c r="AB244" s="170">
        <f t="shared" si="56"/>
        <v>997.20718000000011</v>
      </c>
      <c r="AC244" s="165">
        <f t="shared" si="57"/>
        <v>7874.7428200000004</v>
      </c>
      <c r="AD244" s="171">
        <f t="shared" si="58"/>
        <v>8871.9500000000007</v>
      </c>
      <c r="AE244" s="81">
        <f t="shared" si="59"/>
        <v>3464.4231479999999</v>
      </c>
      <c r="AF244" s="81">
        <f t="shared" si="60"/>
        <v>27357.846852000002</v>
      </c>
      <c r="AG244" s="81">
        <f t="shared" si="61"/>
        <v>30822.270000000004</v>
      </c>
      <c r="AH244" t="str">
        <f>VLOOKUP(A244,'FERC Description'!$A$4:$C$51,3,FALSE)</f>
        <v>885 Supervision and Engineering</v>
      </c>
    </row>
    <row r="245" spans="1:34" x14ac:dyDescent="0.25">
      <c r="A245" t="s">
        <v>231</v>
      </c>
      <c r="B245" t="s">
        <v>239</v>
      </c>
      <c r="C245" t="s">
        <v>240</v>
      </c>
      <c r="D245" t="s">
        <v>232</v>
      </c>
      <c r="E245" t="s">
        <v>233</v>
      </c>
      <c r="F245" s="94"/>
      <c r="G245" s="94"/>
      <c r="H245" s="94">
        <v>52.38</v>
      </c>
      <c r="I245" s="94"/>
      <c r="J245" s="94"/>
      <c r="K245" s="94"/>
      <c r="L245" s="94"/>
      <c r="M245" s="94"/>
      <c r="N245" s="94"/>
      <c r="O245" s="94"/>
      <c r="P245" s="94"/>
      <c r="Q245" s="94"/>
      <c r="R245" s="94">
        <f t="shared" si="48"/>
        <v>52.38</v>
      </c>
      <c r="S245" s="92" t="str">
        <f t="shared" si="49"/>
        <v>155011630885</v>
      </c>
      <c r="T245" s="80">
        <f>VLOOKUP(S245,Factors!$F$4:$H$5971,3,FALSE)</f>
        <v>0.1124</v>
      </c>
      <c r="U245" t="str">
        <f>VLOOKUP(S245,Factors!$F$4:$G$5971,2,FALSE)</f>
        <v>3-factor</v>
      </c>
      <c r="V245" s="170">
        <f t="shared" si="50"/>
        <v>0</v>
      </c>
      <c r="W245" s="165">
        <f t="shared" si="51"/>
        <v>0</v>
      </c>
      <c r="X245" s="171">
        <f t="shared" si="52"/>
        <v>0</v>
      </c>
      <c r="Y245" s="170">
        <f t="shared" si="53"/>
        <v>0</v>
      </c>
      <c r="Z245" s="165">
        <f t="shared" si="54"/>
        <v>0</v>
      </c>
      <c r="AA245" s="171">
        <f t="shared" si="55"/>
        <v>0</v>
      </c>
      <c r="AB245" s="170">
        <f t="shared" si="56"/>
        <v>5.8875120000000001</v>
      </c>
      <c r="AC245" s="165">
        <f t="shared" si="57"/>
        <v>46.492488000000002</v>
      </c>
      <c r="AD245" s="171">
        <f t="shared" si="58"/>
        <v>52.38</v>
      </c>
      <c r="AE245" s="81">
        <f t="shared" si="59"/>
        <v>5.8875120000000001</v>
      </c>
      <c r="AF245" s="81">
        <f t="shared" si="60"/>
        <v>46.492488000000002</v>
      </c>
      <c r="AG245" s="81">
        <f t="shared" si="61"/>
        <v>52.38</v>
      </c>
      <c r="AH245" t="str">
        <f>VLOOKUP(A245,'FERC Description'!$A$4:$C$51,3,FALSE)</f>
        <v>885 Supervision and Engineering</v>
      </c>
    </row>
    <row r="246" spans="1:34" x14ac:dyDescent="0.25">
      <c r="A246" t="s">
        <v>231</v>
      </c>
      <c r="B246" t="s">
        <v>239</v>
      </c>
      <c r="C246" t="s">
        <v>240</v>
      </c>
      <c r="D246" t="s">
        <v>236</v>
      </c>
      <c r="E246" t="s">
        <v>233</v>
      </c>
      <c r="F246" s="94">
        <v>131.91999999999999</v>
      </c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>
        <f t="shared" si="48"/>
        <v>131.91999999999999</v>
      </c>
      <c r="S246" s="92" t="str">
        <f t="shared" si="49"/>
        <v>155011633885</v>
      </c>
      <c r="T246" s="80">
        <f>VLOOKUP(S246,Factors!$F$4:$H$5971,3,FALSE)</f>
        <v>0.1124</v>
      </c>
      <c r="U246" t="str">
        <f>VLOOKUP(S246,Factors!$F$4:$G$5971,2,FALSE)</f>
        <v>3-factor</v>
      </c>
      <c r="V246" s="170">
        <f t="shared" si="50"/>
        <v>14.827807999999999</v>
      </c>
      <c r="W246" s="165">
        <f t="shared" si="51"/>
        <v>117.09219199999998</v>
      </c>
      <c r="X246" s="171">
        <f t="shared" si="52"/>
        <v>131.91999999999999</v>
      </c>
      <c r="Y246" s="170">
        <f t="shared" si="53"/>
        <v>0</v>
      </c>
      <c r="Z246" s="165">
        <f t="shared" si="54"/>
        <v>0</v>
      </c>
      <c r="AA246" s="171">
        <f t="shared" si="55"/>
        <v>0</v>
      </c>
      <c r="AB246" s="170">
        <f t="shared" si="56"/>
        <v>0</v>
      </c>
      <c r="AC246" s="165">
        <f t="shared" si="57"/>
        <v>0</v>
      </c>
      <c r="AD246" s="171">
        <f t="shared" si="58"/>
        <v>0</v>
      </c>
      <c r="AE246" s="81">
        <f t="shared" si="59"/>
        <v>14.827807999999999</v>
      </c>
      <c r="AF246" s="81">
        <f t="shared" si="60"/>
        <v>117.09219199999998</v>
      </c>
      <c r="AG246" s="81">
        <f t="shared" si="61"/>
        <v>131.91999999999999</v>
      </c>
      <c r="AH246" t="str">
        <f>VLOOKUP(A246,'FERC Description'!$A$4:$C$51,3,FALSE)</f>
        <v>885 Supervision and Engineering</v>
      </c>
    </row>
    <row r="247" spans="1:34" x14ac:dyDescent="0.25">
      <c r="A247" t="s">
        <v>231</v>
      </c>
      <c r="B247" t="s">
        <v>92</v>
      </c>
      <c r="C247" t="s">
        <v>93</v>
      </c>
      <c r="D247" t="s">
        <v>241</v>
      </c>
      <c r="E247" t="s">
        <v>242</v>
      </c>
      <c r="F247" s="94">
        <v>127740.61</v>
      </c>
      <c r="G247" s="94">
        <v>237456.97</v>
      </c>
      <c r="H247" s="94">
        <v>295129.75</v>
      </c>
      <c r="I247" s="94"/>
      <c r="J247" s="94"/>
      <c r="K247" s="94"/>
      <c r="L247" s="94"/>
      <c r="M247" s="94"/>
      <c r="N247" s="94"/>
      <c r="O247" s="94"/>
      <c r="P247" s="94"/>
      <c r="Q247" s="94"/>
      <c r="R247" s="94">
        <f t="shared" si="48"/>
        <v>660327.33000000007</v>
      </c>
      <c r="S247" s="92" t="str">
        <f t="shared" si="49"/>
        <v>155051514885</v>
      </c>
      <c r="T247" s="80">
        <f>VLOOKUP(S247,Factors!$F$4:$H$5971,3,FALSE)</f>
        <v>0</v>
      </c>
      <c r="U247" t="str">
        <f>VLOOKUP(S247,Factors!$F$4:$G$5971,2,FALSE)</f>
        <v>Direct-OR</v>
      </c>
      <c r="V247" s="170">
        <f t="shared" si="50"/>
        <v>0</v>
      </c>
      <c r="W247" s="165">
        <f t="shared" si="51"/>
        <v>127740.61</v>
      </c>
      <c r="X247" s="171">
        <f t="shared" si="52"/>
        <v>127740.61</v>
      </c>
      <c r="Y247" s="170">
        <f t="shared" si="53"/>
        <v>0</v>
      </c>
      <c r="Z247" s="165">
        <f t="shared" si="54"/>
        <v>237456.97</v>
      </c>
      <c r="AA247" s="171">
        <f t="shared" si="55"/>
        <v>237456.97</v>
      </c>
      <c r="AB247" s="170">
        <f t="shared" si="56"/>
        <v>0</v>
      </c>
      <c r="AC247" s="165">
        <f t="shared" si="57"/>
        <v>295129.75</v>
      </c>
      <c r="AD247" s="171">
        <f t="shared" si="58"/>
        <v>295129.75</v>
      </c>
      <c r="AE247" s="81">
        <f t="shared" si="59"/>
        <v>0</v>
      </c>
      <c r="AF247" s="81">
        <f t="shared" si="60"/>
        <v>660327.33000000007</v>
      </c>
      <c r="AG247" s="81">
        <f t="shared" si="61"/>
        <v>660327.33000000007</v>
      </c>
      <c r="AH247" t="str">
        <f>VLOOKUP(A247,'FERC Description'!$A$4:$C$51,3,FALSE)</f>
        <v>885 Supervision and Engineering</v>
      </c>
    </row>
    <row r="248" spans="1:34" x14ac:dyDescent="0.25">
      <c r="A248" t="s">
        <v>231</v>
      </c>
      <c r="B248" t="s">
        <v>92</v>
      </c>
      <c r="C248" t="s">
        <v>93</v>
      </c>
      <c r="D248" t="s">
        <v>232</v>
      </c>
      <c r="E248" t="s">
        <v>233</v>
      </c>
      <c r="F248" s="94">
        <v>3869.67</v>
      </c>
      <c r="G248" s="94">
        <v>5186.57</v>
      </c>
      <c r="H248" s="94">
        <v>4139.1000000000004</v>
      </c>
      <c r="I248" s="94"/>
      <c r="J248" s="94"/>
      <c r="K248" s="94"/>
      <c r="L248" s="94"/>
      <c r="M248" s="94"/>
      <c r="N248" s="94"/>
      <c r="O248" s="94"/>
      <c r="P248" s="94"/>
      <c r="Q248" s="94"/>
      <c r="R248" s="94">
        <f t="shared" si="48"/>
        <v>13195.34</v>
      </c>
      <c r="S248" s="92" t="str">
        <f t="shared" si="49"/>
        <v>155051630885</v>
      </c>
      <c r="T248" s="80">
        <f>VLOOKUP(S248,Factors!$F$4:$H$5971,3,FALSE)</f>
        <v>0</v>
      </c>
      <c r="U248" t="str">
        <f>VLOOKUP(S248,Factors!$F$4:$G$5971,2,FALSE)</f>
        <v>Direct-OR</v>
      </c>
      <c r="V248" s="170">
        <f t="shared" si="50"/>
        <v>0</v>
      </c>
      <c r="W248" s="165">
        <f t="shared" si="51"/>
        <v>3869.67</v>
      </c>
      <c r="X248" s="171">
        <f t="shared" si="52"/>
        <v>3869.67</v>
      </c>
      <c r="Y248" s="170">
        <f t="shared" si="53"/>
        <v>0</v>
      </c>
      <c r="Z248" s="165">
        <f t="shared" si="54"/>
        <v>5186.57</v>
      </c>
      <c r="AA248" s="171">
        <f t="shared" si="55"/>
        <v>5186.57</v>
      </c>
      <c r="AB248" s="170">
        <f t="shared" si="56"/>
        <v>0</v>
      </c>
      <c r="AC248" s="165">
        <f t="shared" si="57"/>
        <v>4139.1000000000004</v>
      </c>
      <c r="AD248" s="171">
        <f t="shared" si="58"/>
        <v>4139.1000000000004</v>
      </c>
      <c r="AE248" s="81">
        <f t="shared" si="59"/>
        <v>0</v>
      </c>
      <c r="AF248" s="81">
        <f t="shared" si="60"/>
        <v>13195.34</v>
      </c>
      <c r="AG248" s="81">
        <f t="shared" si="61"/>
        <v>13195.34</v>
      </c>
      <c r="AH248" t="str">
        <f>VLOOKUP(A248,'FERC Description'!$A$4:$C$51,3,FALSE)</f>
        <v>885 Supervision and Engineering</v>
      </c>
    </row>
    <row r="249" spans="1:34" x14ac:dyDescent="0.25">
      <c r="A249" t="s">
        <v>231</v>
      </c>
      <c r="B249" t="s">
        <v>92</v>
      </c>
      <c r="C249" t="s">
        <v>93</v>
      </c>
      <c r="D249" t="s">
        <v>243</v>
      </c>
      <c r="E249" t="s">
        <v>244</v>
      </c>
      <c r="F249" s="94">
        <v>641.97</v>
      </c>
      <c r="G249" s="94">
        <v>855.97</v>
      </c>
      <c r="H249" s="94">
        <v>1163.43</v>
      </c>
      <c r="I249" s="94"/>
      <c r="J249" s="94"/>
      <c r="K249" s="94"/>
      <c r="L249" s="94"/>
      <c r="M249" s="94"/>
      <c r="N249" s="94"/>
      <c r="O249" s="94"/>
      <c r="P249" s="94"/>
      <c r="Q249" s="94"/>
      <c r="R249" s="94">
        <f t="shared" si="48"/>
        <v>2661.37</v>
      </c>
      <c r="S249" s="92" t="str">
        <f t="shared" si="49"/>
        <v>155051670885</v>
      </c>
      <c r="T249" s="80">
        <f>VLOOKUP(S249,Factors!$F$4:$H$5971,3,FALSE)</f>
        <v>0</v>
      </c>
      <c r="U249" t="str">
        <f>VLOOKUP(S249,Factors!$F$4:$G$5971,2,FALSE)</f>
        <v>direct-or</v>
      </c>
      <c r="V249" s="170">
        <f t="shared" si="50"/>
        <v>0</v>
      </c>
      <c r="W249" s="165">
        <f t="shared" si="51"/>
        <v>641.97</v>
      </c>
      <c r="X249" s="171">
        <f t="shared" si="52"/>
        <v>641.97</v>
      </c>
      <c r="Y249" s="170">
        <f t="shared" si="53"/>
        <v>0</v>
      </c>
      <c r="Z249" s="165">
        <f t="shared" si="54"/>
        <v>855.97</v>
      </c>
      <c r="AA249" s="171">
        <f t="shared" si="55"/>
        <v>855.97</v>
      </c>
      <c r="AB249" s="170">
        <f t="shared" si="56"/>
        <v>0</v>
      </c>
      <c r="AC249" s="165">
        <f t="shared" si="57"/>
        <v>1163.43</v>
      </c>
      <c r="AD249" s="171">
        <f t="shared" si="58"/>
        <v>1163.43</v>
      </c>
      <c r="AE249" s="81">
        <f t="shared" si="59"/>
        <v>0</v>
      </c>
      <c r="AF249" s="81">
        <f t="shared" si="60"/>
        <v>2661.37</v>
      </c>
      <c r="AG249" s="81">
        <f t="shared" si="61"/>
        <v>2661.37</v>
      </c>
      <c r="AH249" t="str">
        <f>VLOOKUP(A249,'FERC Description'!$A$4:$C$51,3,FALSE)</f>
        <v>885 Supervision and Engineering</v>
      </c>
    </row>
    <row r="250" spans="1:34" x14ac:dyDescent="0.25">
      <c r="A250" t="s">
        <v>231</v>
      </c>
      <c r="B250" t="s">
        <v>96</v>
      </c>
      <c r="C250" t="s">
        <v>97</v>
      </c>
      <c r="D250" t="s">
        <v>245</v>
      </c>
      <c r="E250" t="s">
        <v>246</v>
      </c>
      <c r="F250" s="94">
        <v>1758</v>
      </c>
      <c r="G250" s="94">
        <v>1758</v>
      </c>
      <c r="H250" s="94">
        <v>10227.42</v>
      </c>
      <c r="I250" s="94"/>
      <c r="J250" s="94"/>
      <c r="K250" s="94"/>
      <c r="L250" s="94"/>
      <c r="M250" s="94"/>
      <c r="N250" s="94"/>
      <c r="O250" s="94"/>
      <c r="P250" s="94"/>
      <c r="Q250" s="94"/>
      <c r="R250" s="94">
        <f t="shared" si="48"/>
        <v>13743.42</v>
      </c>
      <c r="S250" s="92" t="str">
        <f t="shared" si="49"/>
        <v>155061195885</v>
      </c>
      <c r="T250" s="80">
        <f>VLOOKUP(S250,Factors!$F$4:$H$5971,3,FALSE)</f>
        <v>0</v>
      </c>
      <c r="U250" t="str">
        <f>VLOOKUP(S250,Factors!$F$4:$G$5971,2,FALSE)</f>
        <v>Direct-OR</v>
      </c>
      <c r="V250" s="170">
        <f t="shared" si="50"/>
        <v>0</v>
      </c>
      <c r="W250" s="165">
        <f t="shared" si="51"/>
        <v>1758</v>
      </c>
      <c r="X250" s="171">
        <f t="shared" si="52"/>
        <v>1758</v>
      </c>
      <c r="Y250" s="170">
        <f t="shared" si="53"/>
        <v>0</v>
      </c>
      <c r="Z250" s="165">
        <f t="shared" si="54"/>
        <v>1758</v>
      </c>
      <c r="AA250" s="171">
        <f t="shared" si="55"/>
        <v>1758</v>
      </c>
      <c r="AB250" s="170">
        <f t="shared" si="56"/>
        <v>0</v>
      </c>
      <c r="AC250" s="165">
        <f t="shared" si="57"/>
        <v>10227.42</v>
      </c>
      <c r="AD250" s="171">
        <f t="shared" si="58"/>
        <v>10227.42</v>
      </c>
      <c r="AE250" s="81">
        <f t="shared" si="59"/>
        <v>0</v>
      </c>
      <c r="AF250" s="81">
        <f t="shared" si="60"/>
        <v>13743.42</v>
      </c>
      <c r="AG250" s="81">
        <f t="shared" si="61"/>
        <v>13743.42</v>
      </c>
      <c r="AH250" t="str">
        <f>VLOOKUP(A250,'FERC Description'!$A$4:$C$51,3,FALSE)</f>
        <v>885 Supervision and Engineering</v>
      </c>
    </row>
    <row r="251" spans="1:34" x14ac:dyDescent="0.25">
      <c r="A251" t="s">
        <v>231</v>
      </c>
      <c r="B251" t="s">
        <v>96</v>
      </c>
      <c r="C251" t="s">
        <v>97</v>
      </c>
      <c r="D251" t="s">
        <v>241</v>
      </c>
      <c r="E251" t="s">
        <v>242</v>
      </c>
      <c r="F251" s="94">
        <v>187.5</v>
      </c>
      <c r="G251" s="94">
        <v>319.01</v>
      </c>
      <c r="H251" s="94">
        <v>175.6</v>
      </c>
      <c r="I251" s="94"/>
      <c r="J251" s="94"/>
      <c r="K251" s="94"/>
      <c r="L251" s="94"/>
      <c r="M251" s="94"/>
      <c r="N251" s="94"/>
      <c r="O251" s="94"/>
      <c r="P251" s="94"/>
      <c r="Q251" s="94"/>
      <c r="R251" s="94">
        <f t="shared" si="48"/>
        <v>682.11</v>
      </c>
      <c r="S251" s="92" t="str">
        <f t="shared" si="49"/>
        <v>155061514885</v>
      </c>
      <c r="T251" s="80">
        <f>VLOOKUP(S251,Factors!$F$4:$H$5971,3,FALSE)</f>
        <v>0</v>
      </c>
      <c r="U251" t="str">
        <f>VLOOKUP(S251,Factors!$F$4:$G$5971,2,FALSE)</f>
        <v>Direct-OR</v>
      </c>
      <c r="V251" s="170">
        <f t="shared" si="50"/>
        <v>0</v>
      </c>
      <c r="W251" s="165">
        <f t="shared" si="51"/>
        <v>187.5</v>
      </c>
      <c r="X251" s="171">
        <f t="shared" si="52"/>
        <v>187.5</v>
      </c>
      <c r="Y251" s="170">
        <f t="shared" si="53"/>
        <v>0</v>
      </c>
      <c r="Z251" s="165">
        <f t="shared" si="54"/>
        <v>319.01</v>
      </c>
      <c r="AA251" s="171">
        <f t="shared" si="55"/>
        <v>319.01</v>
      </c>
      <c r="AB251" s="170">
        <f t="shared" si="56"/>
        <v>0</v>
      </c>
      <c r="AC251" s="165">
        <f t="shared" si="57"/>
        <v>175.6</v>
      </c>
      <c r="AD251" s="171">
        <f t="shared" si="58"/>
        <v>175.6</v>
      </c>
      <c r="AE251" s="81">
        <f t="shared" si="59"/>
        <v>0</v>
      </c>
      <c r="AF251" s="81">
        <f t="shared" si="60"/>
        <v>682.11</v>
      </c>
      <c r="AG251" s="81">
        <f t="shared" si="61"/>
        <v>682.11</v>
      </c>
      <c r="AH251" t="str">
        <f>VLOOKUP(A251,'FERC Description'!$A$4:$C$51,3,FALSE)</f>
        <v>885 Supervision and Engineering</v>
      </c>
    </row>
    <row r="252" spans="1:34" x14ac:dyDescent="0.25">
      <c r="A252" t="s">
        <v>231</v>
      </c>
      <c r="B252" t="s">
        <v>96</v>
      </c>
      <c r="C252" t="s">
        <v>97</v>
      </c>
      <c r="D252" t="s">
        <v>232</v>
      </c>
      <c r="E252" t="s">
        <v>233</v>
      </c>
      <c r="F252" s="94">
        <v>14949.85</v>
      </c>
      <c r="G252" s="94">
        <v>36339.57</v>
      </c>
      <c r="H252" s="94">
        <v>38940.04</v>
      </c>
      <c r="I252" s="94"/>
      <c r="J252" s="94"/>
      <c r="K252" s="94"/>
      <c r="L252" s="94"/>
      <c r="M252" s="94"/>
      <c r="N252" s="94"/>
      <c r="O252" s="94"/>
      <c r="P252" s="94"/>
      <c r="Q252" s="94"/>
      <c r="R252" s="94">
        <f t="shared" si="48"/>
        <v>90229.459999999992</v>
      </c>
      <c r="S252" s="92" t="str">
        <f t="shared" si="49"/>
        <v>155061630885</v>
      </c>
      <c r="T252" s="80">
        <f>VLOOKUP(S252,Factors!$F$4:$H$5971,3,FALSE)</f>
        <v>0</v>
      </c>
      <c r="U252" t="str">
        <f>VLOOKUP(S252,Factors!$F$4:$G$5971,2,FALSE)</f>
        <v>Direct-OR</v>
      </c>
      <c r="V252" s="170">
        <f t="shared" si="50"/>
        <v>0</v>
      </c>
      <c r="W252" s="165">
        <f t="shared" si="51"/>
        <v>14949.85</v>
      </c>
      <c r="X252" s="171">
        <f t="shared" si="52"/>
        <v>14949.85</v>
      </c>
      <c r="Y252" s="170">
        <f t="shared" si="53"/>
        <v>0</v>
      </c>
      <c r="Z252" s="165">
        <f t="shared" si="54"/>
        <v>36339.57</v>
      </c>
      <c r="AA252" s="171">
        <f t="shared" si="55"/>
        <v>36339.57</v>
      </c>
      <c r="AB252" s="170">
        <f t="shared" si="56"/>
        <v>0</v>
      </c>
      <c r="AC252" s="165">
        <f t="shared" si="57"/>
        <v>38940.04</v>
      </c>
      <c r="AD252" s="171">
        <f t="shared" si="58"/>
        <v>38940.04</v>
      </c>
      <c r="AE252" s="81">
        <f t="shared" si="59"/>
        <v>0</v>
      </c>
      <c r="AF252" s="81">
        <f t="shared" si="60"/>
        <v>90229.459999999992</v>
      </c>
      <c r="AG252" s="81">
        <f t="shared" si="61"/>
        <v>90229.459999999992</v>
      </c>
      <c r="AH252" t="str">
        <f>VLOOKUP(A252,'FERC Description'!$A$4:$C$51,3,FALSE)</f>
        <v>885 Supervision and Engineering</v>
      </c>
    </row>
    <row r="253" spans="1:34" x14ac:dyDescent="0.25">
      <c r="A253" t="s">
        <v>231</v>
      </c>
      <c r="B253" t="s">
        <v>96</v>
      </c>
      <c r="C253" t="s">
        <v>97</v>
      </c>
      <c r="D253" t="s">
        <v>236</v>
      </c>
      <c r="E253" t="s">
        <v>233</v>
      </c>
      <c r="F253" s="94">
        <v>226.25</v>
      </c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>
        <f t="shared" si="48"/>
        <v>226.25</v>
      </c>
      <c r="S253" s="92" t="str">
        <f t="shared" si="49"/>
        <v>155061633885</v>
      </c>
      <c r="T253" s="80">
        <f>VLOOKUP(S253,Factors!$F$4:$H$5971,3,FALSE)</f>
        <v>0</v>
      </c>
      <c r="U253" t="str">
        <f>VLOOKUP(S253,Factors!$F$4:$G$5971,2,FALSE)</f>
        <v>direct-or</v>
      </c>
      <c r="V253" s="170">
        <f t="shared" si="50"/>
        <v>0</v>
      </c>
      <c r="W253" s="165">
        <f t="shared" si="51"/>
        <v>226.25</v>
      </c>
      <c r="X253" s="171">
        <f t="shared" si="52"/>
        <v>226.25</v>
      </c>
      <c r="Y253" s="170">
        <f t="shared" si="53"/>
        <v>0</v>
      </c>
      <c r="Z253" s="165">
        <f t="shared" si="54"/>
        <v>0</v>
      </c>
      <c r="AA253" s="171">
        <f t="shared" si="55"/>
        <v>0</v>
      </c>
      <c r="AB253" s="170">
        <f t="shared" si="56"/>
        <v>0</v>
      </c>
      <c r="AC253" s="165">
        <f t="shared" si="57"/>
        <v>0</v>
      </c>
      <c r="AD253" s="171">
        <f t="shared" si="58"/>
        <v>0</v>
      </c>
      <c r="AE253" s="81">
        <f t="shared" si="59"/>
        <v>0</v>
      </c>
      <c r="AF253" s="81">
        <f t="shared" si="60"/>
        <v>226.25</v>
      </c>
      <c r="AG253" s="81">
        <f t="shared" si="61"/>
        <v>226.25</v>
      </c>
      <c r="AH253" t="str">
        <f>VLOOKUP(A253,'FERC Description'!$A$4:$C$51,3,FALSE)</f>
        <v>885 Supervision and Engineering</v>
      </c>
    </row>
    <row r="254" spans="1:34" x14ac:dyDescent="0.25">
      <c r="A254" t="s">
        <v>231</v>
      </c>
      <c r="B254" t="s">
        <v>132</v>
      </c>
      <c r="C254" t="s">
        <v>133</v>
      </c>
      <c r="D254" t="s">
        <v>232</v>
      </c>
      <c r="E254" t="s">
        <v>233</v>
      </c>
      <c r="F254" s="94">
        <v>7006.24</v>
      </c>
      <c r="G254" s="94">
        <v>15889.21</v>
      </c>
      <c r="H254" s="94">
        <v>11443.22</v>
      </c>
      <c r="I254" s="94"/>
      <c r="J254" s="94"/>
      <c r="K254" s="94"/>
      <c r="L254" s="94"/>
      <c r="M254" s="94"/>
      <c r="N254" s="94"/>
      <c r="O254" s="94"/>
      <c r="P254" s="94"/>
      <c r="Q254" s="94"/>
      <c r="R254" s="94">
        <f t="shared" si="48"/>
        <v>34338.67</v>
      </c>
      <c r="S254" s="92" t="str">
        <f t="shared" si="49"/>
        <v>155071630885</v>
      </c>
      <c r="T254" s="80">
        <f>VLOOKUP(S254,Factors!$F$4:$H$5971,3,FALSE)</f>
        <v>6.5216999999999997E-2</v>
      </c>
      <c r="U254" t="str">
        <f>VLOOKUP(S254,Factors!$F$4:$G$5971,2,FALSE)</f>
        <v>Perimeter</v>
      </c>
      <c r="V254" s="170">
        <f t="shared" si="50"/>
        <v>456.92595407999994</v>
      </c>
      <c r="W254" s="165">
        <f t="shared" si="51"/>
        <v>6549.3140459199994</v>
      </c>
      <c r="X254" s="171">
        <f t="shared" si="52"/>
        <v>7006.24</v>
      </c>
      <c r="Y254" s="170">
        <f t="shared" si="53"/>
        <v>1036.2466085699998</v>
      </c>
      <c r="Z254" s="165">
        <f t="shared" si="54"/>
        <v>14852.963391429999</v>
      </c>
      <c r="AA254" s="171">
        <f t="shared" si="55"/>
        <v>15889.21</v>
      </c>
      <c r="AB254" s="170">
        <f t="shared" si="56"/>
        <v>746.29247873999998</v>
      </c>
      <c r="AC254" s="165">
        <f t="shared" si="57"/>
        <v>10696.927521259999</v>
      </c>
      <c r="AD254" s="171">
        <f t="shared" si="58"/>
        <v>11443.22</v>
      </c>
      <c r="AE254" s="81">
        <f t="shared" si="59"/>
        <v>2239.4650413899999</v>
      </c>
      <c r="AF254" s="81">
        <f t="shared" si="60"/>
        <v>32099.204958609997</v>
      </c>
      <c r="AG254" s="81">
        <f t="shared" si="61"/>
        <v>34338.67</v>
      </c>
      <c r="AH254" t="str">
        <f>VLOOKUP(A254,'FERC Description'!$A$4:$C$51,3,FALSE)</f>
        <v>885 Supervision and Engineering</v>
      </c>
    </row>
    <row r="255" spans="1:34" x14ac:dyDescent="0.25">
      <c r="A255" t="s">
        <v>231</v>
      </c>
      <c r="B255" t="s">
        <v>134</v>
      </c>
      <c r="C255" t="s">
        <v>135</v>
      </c>
      <c r="D255" t="s">
        <v>245</v>
      </c>
      <c r="E255" t="s">
        <v>246</v>
      </c>
      <c r="F255" s="94">
        <v>480.86</v>
      </c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>
        <f t="shared" si="48"/>
        <v>480.86</v>
      </c>
      <c r="S255" s="92" t="str">
        <f t="shared" si="49"/>
        <v>155091195885</v>
      </c>
      <c r="T255" s="80">
        <f>VLOOKUP(S255,Factors!$F$4:$H$5971,3,FALSE)</f>
        <v>0.1124</v>
      </c>
      <c r="U255" t="str">
        <f>VLOOKUP(S255,Factors!$F$4:$G$5971,2,FALSE)</f>
        <v>3-factor</v>
      </c>
      <c r="V255" s="170">
        <f t="shared" si="50"/>
        <v>54.048664000000002</v>
      </c>
      <c r="W255" s="165">
        <f t="shared" si="51"/>
        <v>426.81133599999998</v>
      </c>
      <c r="X255" s="171">
        <f t="shared" si="52"/>
        <v>480.86</v>
      </c>
      <c r="Y255" s="170">
        <f t="shared" si="53"/>
        <v>0</v>
      </c>
      <c r="Z255" s="165">
        <f t="shared" si="54"/>
        <v>0</v>
      </c>
      <c r="AA255" s="171">
        <f t="shared" si="55"/>
        <v>0</v>
      </c>
      <c r="AB255" s="170">
        <f t="shared" si="56"/>
        <v>0</v>
      </c>
      <c r="AC255" s="165">
        <f t="shared" si="57"/>
        <v>0</v>
      </c>
      <c r="AD255" s="171">
        <f t="shared" si="58"/>
        <v>0</v>
      </c>
      <c r="AE255" s="81">
        <f t="shared" si="59"/>
        <v>54.048664000000002</v>
      </c>
      <c r="AF255" s="81">
        <f t="shared" si="60"/>
        <v>426.81133599999998</v>
      </c>
      <c r="AG255" s="81">
        <f t="shared" si="61"/>
        <v>480.86</v>
      </c>
      <c r="AH255" t="str">
        <f>VLOOKUP(A255,'FERC Description'!$A$4:$C$51,3,FALSE)</f>
        <v>885 Supervision and Engineering</v>
      </c>
    </row>
    <row r="256" spans="1:34" x14ac:dyDescent="0.25">
      <c r="A256" t="s">
        <v>231</v>
      </c>
      <c r="B256" t="s">
        <v>247</v>
      </c>
      <c r="C256" t="s">
        <v>248</v>
      </c>
      <c r="D256" t="s">
        <v>245</v>
      </c>
      <c r="E256" t="s">
        <v>246</v>
      </c>
      <c r="F256" s="94">
        <v>67601.009999999995</v>
      </c>
      <c r="G256" s="94">
        <v>93516.75</v>
      </c>
      <c r="H256" s="94">
        <v>94306.1</v>
      </c>
      <c r="I256" s="94"/>
      <c r="J256" s="94"/>
      <c r="K256" s="94"/>
      <c r="L256" s="94"/>
      <c r="M256" s="94"/>
      <c r="N256" s="94"/>
      <c r="O256" s="94"/>
      <c r="P256" s="94"/>
      <c r="Q256" s="94"/>
      <c r="R256" s="94">
        <f t="shared" si="48"/>
        <v>255423.86000000002</v>
      </c>
      <c r="S256" s="92" t="str">
        <f t="shared" si="49"/>
        <v>155101195885</v>
      </c>
      <c r="T256" s="80">
        <f>VLOOKUP(S256,Factors!$F$4:$H$5971,3,FALSE)</f>
        <v>0.1124</v>
      </c>
      <c r="U256" t="str">
        <f>VLOOKUP(S256,Factors!$F$4:$G$5971,2,FALSE)</f>
        <v>3-factor</v>
      </c>
      <c r="V256" s="170">
        <f t="shared" si="50"/>
        <v>7598.3535239999992</v>
      </c>
      <c r="W256" s="165">
        <f t="shared" si="51"/>
        <v>60002.656475999996</v>
      </c>
      <c r="X256" s="171">
        <f t="shared" si="52"/>
        <v>67601.009999999995</v>
      </c>
      <c r="Y256" s="170">
        <f t="shared" si="53"/>
        <v>10511.2827</v>
      </c>
      <c r="Z256" s="165">
        <f t="shared" si="54"/>
        <v>83005.467300000004</v>
      </c>
      <c r="AA256" s="171">
        <f t="shared" si="55"/>
        <v>93516.75</v>
      </c>
      <c r="AB256" s="170">
        <f t="shared" si="56"/>
        <v>10600.005640000001</v>
      </c>
      <c r="AC256" s="165">
        <f t="shared" si="57"/>
        <v>83706.094360000003</v>
      </c>
      <c r="AD256" s="171">
        <f t="shared" si="58"/>
        <v>94306.1</v>
      </c>
      <c r="AE256" s="81">
        <f t="shared" si="59"/>
        <v>28709.641864000001</v>
      </c>
      <c r="AF256" s="81">
        <f t="shared" si="60"/>
        <v>226714.21813600001</v>
      </c>
      <c r="AG256" s="81">
        <f t="shared" si="61"/>
        <v>255423.86000000002</v>
      </c>
      <c r="AH256" t="str">
        <f>VLOOKUP(A256,'FERC Description'!$A$4:$C$51,3,FALSE)</f>
        <v>885 Supervision and Engineering</v>
      </c>
    </row>
    <row r="257" spans="1:34" x14ac:dyDescent="0.25">
      <c r="A257" t="s">
        <v>231</v>
      </c>
      <c r="B257" t="s">
        <v>247</v>
      </c>
      <c r="C257" t="s">
        <v>248</v>
      </c>
      <c r="D257" t="s">
        <v>234</v>
      </c>
      <c r="E257" t="s">
        <v>235</v>
      </c>
      <c r="F257" s="94">
        <v>11759.08</v>
      </c>
      <c r="G257" s="94">
        <v>16407.689999999999</v>
      </c>
      <c r="H257" s="94">
        <v>15516.54</v>
      </c>
      <c r="I257" s="94"/>
      <c r="J257" s="94"/>
      <c r="K257" s="94"/>
      <c r="L257" s="94"/>
      <c r="M257" s="94"/>
      <c r="N257" s="94"/>
      <c r="O257" s="94"/>
      <c r="P257" s="94"/>
      <c r="Q257" s="94"/>
      <c r="R257" s="94">
        <f t="shared" si="48"/>
        <v>43683.31</v>
      </c>
      <c r="S257" s="92" t="str">
        <f t="shared" si="49"/>
        <v>155101505885</v>
      </c>
      <c r="T257" s="80">
        <f>VLOOKUP(S257,Factors!$F$4:$H$5971,3,FALSE)</f>
        <v>0.1124</v>
      </c>
      <c r="U257" t="str">
        <f>VLOOKUP(S257,Factors!$F$4:$G$5971,2,FALSE)</f>
        <v>3-factor</v>
      </c>
      <c r="V257" s="170">
        <f t="shared" si="50"/>
        <v>1321.7205919999999</v>
      </c>
      <c r="W257" s="165">
        <f t="shared" si="51"/>
        <v>10437.359408</v>
      </c>
      <c r="X257" s="171">
        <f t="shared" si="52"/>
        <v>11759.08</v>
      </c>
      <c r="Y257" s="170">
        <f t="shared" si="53"/>
        <v>1844.2243559999999</v>
      </c>
      <c r="Z257" s="165">
        <f t="shared" si="54"/>
        <v>14563.465643999998</v>
      </c>
      <c r="AA257" s="171">
        <f t="shared" si="55"/>
        <v>16407.689999999999</v>
      </c>
      <c r="AB257" s="170">
        <f t="shared" si="56"/>
        <v>1744.0590960000002</v>
      </c>
      <c r="AC257" s="165">
        <f t="shared" si="57"/>
        <v>13772.480904</v>
      </c>
      <c r="AD257" s="171">
        <f t="shared" si="58"/>
        <v>15516.54</v>
      </c>
      <c r="AE257" s="81">
        <f t="shared" si="59"/>
        <v>4910.0040439999993</v>
      </c>
      <c r="AF257" s="81">
        <f t="shared" si="60"/>
        <v>38773.305955999997</v>
      </c>
      <c r="AG257" s="81">
        <f t="shared" si="61"/>
        <v>43683.31</v>
      </c>
      <c r="AH257" t="str">
        <f>VLOOKUP(A257,'FERC Description'!$A$4:$C$51,3,FALSE)</f>
        <v>885 Supervision and Engineering</v>
      </c>
    </row>
    <row r="258" spans="1:34" x14ac:dyDescent="0.25">
      <c r="A258" t="s">
        <v>231</v>
      </c>
      <c r="B258" t="s">
        <v>247</v>
      </c>
      <c r="C258" t="s">
        <v>248</v>
      </c>
      <c r="D258" t="s">
        <v>241</v>
      </c>
      <c r="E258" t="s">
        <v>242</v>
      </c>
      <c r="F258" s="94"/>
      <c r="G258" s="94"/>
      <c r="H258" s="94">
        <v>241.61</v>
      </c>
      <c r="I258" s="94"/>
      <c r="J258" s="94"/>
      <c r="K258" s="94"/>
      <c r="L258" s="94"/>
      <c r="M258" s="94"/>
      <c r="N258" s="94"/>
      <c r="O258" s="94"/>
      <c r="P258" s="94"/>
      <c r="Q258" s="94"/>
      <c r="R258" s="94">
        <f t="shared" si="48"/>
        <v>241.61</v>
      </c>
      <c r="S258" s="92" t="str">
        <f t="shared" si="49"/>
        <v>155101514885</v>
      </c>
      <c r="T258" s="80">
        <f>VLOOKUP(S258,Factors!$F$4:$H$5971,3,FALSE)</f>
        <v>0.1124</v>
      </c>
      <c r="U258" t="str">
        <f>VLOOKUP(S258,Factors!$F$4:$G$5971,2,FALSE)</f>
        <v>3-factor</v>
      </c>
      <c r="V258" s="170">
        <f t="shared" si="50"/>
        <v>0</v>
      </c>
      <c r="W258" s="165">
        <f t="shared" si="51"/>
        <v>0</v>
      </c>
      <c r="X258" s="171">
        <f t="shared" si="52"/>
        <v>0</v>
      </c>
      <c r="Y258" s="170">
        <f t="shared" si="53"/>
        <v>0</v>
      </c>
      <c r="Z258" s="165">
        <f t="shared" si="54"/>
        <v>0</v>
      </c>
      <c r="AA258" s="171">
        <f t="shared" si="55"/>
        <v>0</v>
      </c>
      <c r="AB258" s="170">
        <f t="shared" si="56"/>
        <v>27.156964000000002</v>
      </c>
      <c r="AC258" s="165">
        <f t="shared" si="57"/>
        <v>214.453036</v>
      </c>
      <c r="AD258" s="171">
        <f t="shared" si="58"/>
        <v>241.61</v>
      </c>
      <c r="AE258" s="81">
        <f t="shared" si="59"/>
        <v>27.156964000000002</v>
      </c>
      <c r="AF258" s="81">
        <f t="shared" si="60"/>
        <v>214.453036</v>
      </c>
      <c r="AG258" s="81">
        <f t="shared" si="61"/>
        <v>241.61</v>
      </c>
      <c r="AH258" t="str">
        <f>VLOOKUP(A258,'FERC Description'!$A$4:$C$51,3,FALSE)</f>
        <v>885 Supervision and Engineering</v>
      </c>
    </row>
    <row r="259" spans="1:34" x14ac:dyDescent="0.25">
      <c r="A259" t="s">
        <v>231</v>
      </c>
      <c r="B259" t="s">
        <v>136</v>
      </c>
      <c r="C259" t="s">
        <v>137</v>
      </c>
      <c r="D259" t="s">
        <v>232</v>
      </c>
      <c r="E259" t="s">
        <v>233</v>
      </c>
      <c r="F259" s="94">
        <v>2618</v>
      </c>
      <c r="G259" s="94">
        <v>2559.3200000000002</v>
      </c>
      <c r="H259" s="94">
        <v>2575.29</v>
      </c>
      <c r="I259" s="94"/>
      <c r="J259" s="94"/>
      <c r="K259" s="94"/>
      <c r="L259" s="94"/>
      <c r="M259" s="94"/>
      <c r="N259" s="94"/>
      <c r="O259" s="94"/>
      <c r="P259" s="94"/>
      <c r="Q259" s="94"/>
      <c r="R259" s="94">
        <f t="shared" si="48"/>
        <v>7752.61</v>
      </c>
      <c r="S259" s="92" t="str">
        <f t="shared" si="49"/>
        <v>155201630885</v>
      </c>
      <c r="T259" s="80">
        <f>VLOOKUP(S259,Factors!$F$4:$H$5971,3,FALSE)</f>
        <v>0.1124</v>
      </c>
      <c r="U259" t="str">
        <f>VLOOKUP(S259,Factors!$F$4:$G$5971,2,FALSE)</f>
        <v>3-factor</v>
      </c>
      <c r="V259" s="170">
        <f t="shared" si="50"/>
        <v>294.26319999999998</v>
      </c>
      <c r="W259" s="165">
        <f t="shared" si="51"/>
        <v>2323.7368000000001</v>
      </c>
      <c r="X259" s="171">
        <f t="shared" si="52"/>
        <v>2618</v>
      </c>
      <c r="Y259" s="170">
        <f t="shared" si="53"/>
        <v>287.66756800000002</v>
      </c>
      <c r="Z259" s="165">
        <f t="shared" si="54"/>
        <v>2271.6524320000003</v>
      </c>
      <c r="AA259" s="171">
        <f t="shared" si="55"/>
        <v>2559.3200000000002</v>
      </c>
      <c r="AB259" s="170">
        <f t="shared" si="56"/>
        <v>289.46259600000002</v>
      </c>
      <c r="AC259" s="165">
        <f t="shared" si="57"/>
        <v>2285.8274040000001</v>
      </c>
      <c r="AD259" s="171">
        <f t="shared" si="58"/>
        <v>2575.29</v>
      </c>
      <c r="AE259" s="81">
        <f t="shared" si="59"/>
        <v>871.39336399999991</v>
      </c>
      <c r="AF259" s="81">
        <f t="shared" si="60"/>
        <v>6881.2166360000001</v>
      </c>
      <c r="AG259" s="81">
        <f t="shared" si="61"/>
        <v>7752.61</v>
      </c>
      <c r="AH259" t="str">
        <f>VLOOKUP(A259,'FERC Description'!$A$4:$C$51,3,FALSE)</f>
        <v>885 Supervision and Engineering</v>
      </c>
    </row>
    <row r="260" spans="1:34" x14ac:dyDescent="0.25">
      <c r="A260" t="s">
        <v>231</v>
      </c>
      <c r="B260" t="s">
        <v>249</v>
      </c>
      <c r="C260" t="s">
        <v>250</v>
      </c>
      <c r="D260" t="s">
        <v>232</v>
      </c>
      <c r="E260" t="s">
        <v>233</v>
      </c>
      <c r="F260" s="94">
        <v>21757.01</v>
      </c>
      <c r="G260" s="94">
        <v>23572.39</v>
      </c>
      <c r="H260" s="94">
        <v>24879.78</v>
      </c>
      <c r="I260" s="94"/>
      <c r="J260" s="94"/>
      <c r="K260" s="94"/>
      <c r="L260" s="94"/>
      <c r="M260" s="94"/>
      <c r="N260" s="94"/>
      <c r="O260" s="94"/>
      <c r="P260" s="94"/>
      <c r="Q260" s="94"/>
      <c r="R260" s="94">
        <f t="shared" si="48"/>
        <v>70209.179999999993</v>
      </c>
      <c r="S260" s="92" t="str">
        <f t="shared" si="49"/>
        <v>410401630885</v>
      </c>
      <c r="T260" s="80">
        <f>VLOOKUP(S260,Factors!$F$4:$H$5971,3,FALSE)</f>
        <v>0.1124</v>
      </c>
      <c r="U260" t="str">
        <f>VLOOKUP(S260,Factors!$F$4:$G$5971,2,FALSE)</f>
        <v>3-factor</v>
      </c>
      <c r="V260" s="170">
        <f t="shared" si="50"/>
        <v>2445.487924</v>
      </c>
      <c r="W260" s="165">
        <f t="shared" si="51"/>
        <v>19311.522075999997</v>
      </c>
      <c r="X260" s="171">
        <f t="shared" si="52"/>
        <v>21757.01</v>
      </c>
      <c r="Y260" s="170">
        <f t="shared" si="53"/>
        <v>2649.5366359999998</v>
      </c>
      <c r="Z260" s="165">
        <f t="shared" si="54"/>
        <v>20922.853363999999</v>
      </c>
      <c r="AA260" s="171">
        <f t="shared" si="55"/>
        <v>23572.39</v>
      </c>
      <c r="AB260" s="170">
        <f t="shared" si="56"/>
        <v>2796.4872719999998</v>
      </c>
      <c r="AC260" s="165">
        <f t="shared" si="57"/>
        <v>22083.292728</v>
      </c>
      <c r="AD260" s="171">
        <f t="shared" si="58"/>
        <v>24879.78</v>
      </c>
      <c r="AE260" s="81">
        <f t="shared" si="59"/>
        <v>7891.5118319999992</v>
      </c>
      <c r="AF260" s="81">
        <f t="shared" si="60"/>
        <v>62317.668167999997</v>
      </c>
      <c r="AG260" s="81">
        <f t="shared" si="61"/>
        <v>70209.179999999993</v>
      </c>
      <c r="AH260" t="str">
        <f>VLOOKUP(A260,'FERC Description'!$A$4:$C$51,3,FALSE)</f>
        <v>885 Supervision and Engineering</v>
      </c>
    </row>
    <row r="261" spans="1:34" x14ac:dyDescent="0.25">
      <c r="A261" t="s">
        <v>251</v>
      </c>
      <c r="B261" t="s">
        <v>218</v>
      </c>
      <c r="C261" t="s">
        <v>219</v>
      </c>
      <c r="D261" t="s">
        <v>252</v>
      </c>
      <c r="E261" t="s">
        <v>253</v>
      </c>
      <c r="F261" s="94"/>
      <c r="G261" s="94">
        <v>3812.94</v>
      </c>
      <c r="H261" s="94">
        <v>-3353.52</v>
      </c>
      <c r="I261" s="94"/>
      <c r="J261" s="94"/>
      <c r="K261" s="94"/>
      <c r="L261" s="94"/>
      <c r="M261" s="94"/>
      <c r="N261" s="94"/>
      <c r="O261" s="94"/>
      <c r="P261" s="94"/>
      <c r="Q261" s="94"/>
      <c r="R261" s="94">
        <f t="shared" si="48"/>
        <v>459.42000000000007</v>
      </c>
      <c r="S261" s="92" t="str">
        <f t="shared" si="49"/>
        <v>123593090887</v>
      </c>
      <c r="T261" s="80">
        <f>VLOOKUP(S261,Factors!$F$4:$H$5971,3,FALSE)</f>
        <v>1</v>
      </c>
      <c r="U261" t="str">
        <f>VLOOKUP(S261,Factors!$F$4:$G$5971,2,FALSE)</f>
        <v>Direct-WA</v>
      </c>
      <c r="V261" s="170">
        <f t="shared" si="50"/>
        <v>0</v>
      </c>
      <c r="W261" s="165">
        <f t="shared" si="51"/>
        <v>0</v>
      </c>
      <c r="X261" s="171">
        <f t="shared" si="52"/>
        <v>0</v>
      </c>
      <c r="Y261" s="170">
        <f t="shared" si="53"/>
        <v>3812.94</v>
      </c>
      <c r="Z261" s="165">
        <f t="shared" si="54"/>
        <v>0</v>
      </c>
      <c r="AA261" s="171">
        <f t="shared" si="55"/>
        <v>3812.94</v>
      </c>
      <c r="AB261" s="170">
        <f t="shared" si="56"/>
        <v>-3353.52</v>
      </c>
      <c r="AC261" s="165">
        <f t="shared" si="57"/>
        <v>0</v>
      </c>
      <c r="AD261" s="171">
        <f t="shared" si="58"/>
        <v>-3353.52</v>
      </c>
      <c r="AE261" s="81">
        <f t="shared" si="59"/>
        <v>459.42000000000007</v>
      </c>
      <c r="AF261" s="81">
        <f t="shared" si="60"/>
        <v>0</v>
      </c>
      <c r="AG261" s="81">
        <f t="shared" si="61"/>
        <v>459.42000000000007</v>
      </c>
      <c r="AH261" t="str">
        <f>VLOOKUP(A261,'FERC Description'!$A$4:$C$51,3,FALSE)</f>
        <v>887 Mains</v>
      </c>
    </row>
    <row r="262" spans="1:34" x14ac:dyDescent="0.25">
      <c r="A262" t="s">
        <v>251</v>
      </c>
      <c r="B262" t="s">
        <v>82</v>
      </c>
      <c r="C262" t="s">
        <v>83</v>
      </c>
      <c r="D262" t="s">
        <v>254</v>
      </c>
      <c r="E262" t="s">
        <v>255</v>
      </c>
      <c r="F262" s="94"/>
      <c r="G262" s="94">
        <v>201.14</v>
      </c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>
        <f t="shared" si="48"/>
        <v>201.14</v>
      </c>
      <c r="S262" s="92" t="str">
        <f t="shared" si="49"/>
        <v>141001025887</v>
      </c>
      <c r="T262" s="80">
        <f>VLOOKUP(S262,Factors!$F$4:$H$5971,3,FALSE)</f>
        <v>1.17E-2</v>
      </c>
      <c r="U262" t="str">
        <f>VLOOKUP(S262,Factors!$F$4:$G$5971,2,FALSE)</f>
        <v>Transmission</v>
      </c>
      <c r="V262" s="170">
        <f t="shared" si="50"/>
        <v>0</v>
      </c>
      <c r="W262" s="165">
        <f t="shared" si="51"/>
        <v>0</v>
      </c>
      <c r="X262" s="171">
        <f t="shared" si="52"/>
        <v>0</v>
      </c>
      <c r="Y262" s="170">
        <f t="shared" si="53"/>
        <v>2.3533379999999999</v>
      </c>
      <c r="Z262" s="165">
        <f t="shared" si="54"/>
        <v>198.78666199999998</v>
      </c>
      <c r="AA262" s="171">
        <f t="shared" si="55"/>
        <v>201.14</v>
      </c>
      <c r="AB262" s="170">
        <f t="shared" si="56"/>
        <v>0</v>
      </c>
      <c r="AC262" s="165">
        <f t="shared" si="57"/>
        <v>0</v>
      </c>
      <c r="AD262" s="171">
        <f t="shared" si="58"/>
        <v>0</v>
      </c>
      <c r="AE262" s="81">
        <f t="shared" si="59"/>
        <v>2.3533379999999999</v>
      </c>
      <c r="AF262" s="81">
        <f t="shared" si="60"/>
        <v>198.78666199999998</v>
      </c>
      <c r="AG262" s="81">
        <f t="shared" si="61"/>
        <v>201.14</v>
      </c>
      <c r="AH262" t="str">
        <f>VLOOKUP(A262,'FERC Description'!$A$4:$C$51,3,FALSE)</f>
        <v>887 Mains</v>
      </c>
    </row>
    <row r="263" spans="1:34" x14ac:dyDescent="0.25">
      <c r="A263" t="s">
        <v>251</v>
      </c>
      <c r="B263" t="s">
        <v>82</v>
      </c>
      <c r="C263" t="s">
        <v>83</v>
      </c>
      <c r="D263" t="s">
        <v>256</v>
      </c>
      <c r="E263" t="s">
        <v>257</v>
      </c>
      <c r="F263" s="94">
        <v>646.22</v>
      </c>
      <c r="G263" s="94">
        <v>1919.62</v>
      </c>
      <c r="H263" s="94">
        <v>1167.3900000000001</v>
      </c>
      <c r="I263" s="94"/>
      <c r="J263" s="94"/>
      <c r="K263" s="94"/>
      <c r="L263" s="94"/>
      <c r="M263" s="94"/>
      <c r="N263" s="94"/>
      <c r="O263" s="94"/>
      <c r="P263" s="94"/>
      <c r="Q263" s="94"/>
      <c r="R263" s="94">
        <f t="shared" si="48"/>
        <v>3733.2300000000005</v>
      </c>
      <c r="S263" s="92" t="str">
        <f t="shared" si="49"/>
        <v>141001285887</v>
      </c>
      <c r="T263" s="80">
        <f>VLOOKUP(S263,Factors!$F$4:$H$5971,3,FALSE)</f>
        <v>1.17E-2</v>
      </c>
      <c r="U263" t="str">
        <f>VLOOKUP(S263,Factors!$F$4:$G$5971,2,FALSE)</f>
        <v>Transmission</v>
      </c>
      <c r="V263" s="170">
        <f t="shared" si="50"/>
        <v>7.5607740000000003</v>
      </c>
      <c r="W263" s="165">
        <f t="shared" si="51"/>
        <v>638.65922599999999</v>
      </c>
      <c r="X263" s="171">
        <f t="shared" si="52"/>
        <v>646.22</v>
      </c>
      <c r="Y263" s="170">
        <f t="shared" si="53"/>
        <v>22.459554000000001</v>
      </c>
      <c r="Z263" s="165">
        <f t="shared" si="54"/>
        <v>1897.1604459999999</v>
      </c>
      <c r="AA263" s="171">
        <f t="shared" si="55"/>
        <v>1919.62</v>
      </c>
      <c r="AB263" s="170">
        <f t="shared" si="56"/>
        <v>13.658463000000001</v>
      </c>
      <c r="AC263" s="165">
        <f t="shared" si="57"/>
        <v>1153.7315370000001</v>
      </c>
      <c r="AD263" s="171">
        <f t="shared" si="58"/>
        <v>1167.3900000000001</v>
      </c>
      <c r="AE263" s="81">
        <f t="shared" si="59"/>
        <v>43.678791000000004</v>
      </c>
      <c r="AF263" s="81">
        <f t="shared" si="60"/>
        <v>3689.5512090000007</v>
      </c>
      <c r="AG263" s="81">
        <f t="shared" si="61"/>
        <v>3733.2300000000005</v>
      </c>
      <c r="AH263" t="str">
        <f>VLOOKUP(A263,'FERC Description'!$A$4:$C$51,3,FALSE)</f>
        <v>887 Mains</v>
      </c>
    </row>
    <row r="264" spans="1:34" x14ac:dyDescent="0.25">
      <c r="A264" t="s">
        <v>251</v>
      </c>
      <c r="B264" t="s">
        <v>82</v>
      </c>
      <c r="C264" t="s">
        <v>83</v>
      </c>
      <c r="D264" t="s">
        <v>258</v>
      </c>
      <c r="E264" t="s">
        <v>259</v>
      </c>
      <c r="F264" s="94">
        <v>592</v>
      </c>
      <c r="G264" s="94">
        <v>48.72</v>
      </c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>
        <f t="shared" si="48"/>
        <v>640.72</v>
      </c>
      <c r="S264" s="92" t="str">
        <f t="shared" si="49"/>
        <v>141001287887</v>
      </c>
      <c r="T264" s="80">
        <f>VLOOKUP(S264,Factors!$F$4:$H$5971,3,FALSE)</f>
        <v>1.17E-2</v>
      </c>
      <c r="U264" t="str">
        <f>VLOOKUP(S264,Factors!$F$4:$G$5971,2,FALSE)</f>
        <v>Transmission</v>
      </c>
      <c r="V264" s="170">
        <f t="shared" si="50"/>
        <v>6.9264000000000001</v>
      </c>
      <c r="W264" s="165">
        <f t="shared" si="51"/>
        <v>585.07360000000006</v>
      </c>
      <c r="X264" s="171">
        <f t="shared" si="52"/>
        <v>592</v>
      </c>
      <c r="Y264" s="170">
        <f t="shared" si="53"/>
        <v>0.57002399999999998</v>
      </c>
      <c r="Z264" s="165">
        <f t="shared" si="54"/>
        <v>48.149976000000002</v>
      </c>
      <c r="AA264" s="171">
        <f t="shared" si="55"/>
        <v>48.72</v>
      </c>
      <c r="AB264" s="170">
        <f t="shared" si="56"/>
        <v>0</v>
      </c>
      <c r="AC264" s="165">
        <f t="shared" si="57"/>
        <v>0</v>
      </c>
      <c r="AD264" s="171">
        <f t="shared" si="58"/>
        <v>0</v>
      </c>
      <c r="AE264" s="81">
        <f t="shared" si="59"/>
        <v>7.4964240000000002</v>
      </c>
      <c r="AF264" s="81">
        <f t="shared" si="60"/>
        <v>633.22357599999998</v>
      </c>
      <c r="AG264" s="81">
        <f t="shared" si="61"/>
        <v>640.72</v>
      </c>
      <c r="AH264" t="str">
        <f>VLOOKUP(A264,'FERC Description'!$A$4:$C$51,3,FALSE)</f>
        <v>887 Mains</v>
      </c>
    </row>
    <row r="265" spans="1:34" x14ac:dyDescent="0.25">
      <c r="A265" t="s">
        <v>251</v>
      </c>
      <c r="B265" t="s">
        <v>82</v>
      </c>
      <c r="C265" t="s">
        <v>83</v>
      </c>
      <c r="D265" t="s">
        <v>260</v>
      </c>
      <c r="E265" t="s">
        <v>261</v>
      </c>
      <c r="F265" s="94"/>
      <c r="G265" s="94"/>
      <c r="H265" s="94">
        <v>119.81</v>
      </c>
      <c r="I265" s="94"/>
      <c r="J265" s="94"/>
      <c r="K265" s="94"/>
      <c r="L265" s="94"/>
      <c r="M265" s="94"/>
      <c r="N265" s="94"/>
      <c r="O265" s="94"/>
      <c r="P265" s="94"/>
      <c r="Q265" s="94"/>
      <c r="R265" s="94">
        <f t="shared" si="48"/>
        <v>119.81</v>
      </c>
      <c r="S265" s="92" t="str">
        <f t="shared" si="49"/>
        <v>141001290887</v>
      </c>
      <c r="T265" s="80">
        <f>VLOOKUP(S265,Factors!$F$4:$H$5971,3,FALSE)</f>
        <v>1.17E-2</v>
      </c>
      <c r="U265" t="str">
        <f>VLOOKUP(S265,Factors!$F$4:$G$5971,2,FALSE)</f>
        <v>Transmission</v>
      </c>
      <c r="V265" s="170">
        <f t="shared" si="50"/>
        <v>0</v>
      </c>
      <c r="W265" s="165">
        <f t="shared" si="51"/>
        <v>0</v>
      </c>
      <c r="X265" s="171">
        <f t="shared" si="52"/>
        <v>0</v>
      </c>
      <c r="Y265" s="170">
        <f t="shared" si="53"/>
        <v>0</v>
      </c>
      <c r="Z265" s="165">
        <f t="shared" si="54"/>
        <v>0</v>
      </c>
      <c r="AA265" s="171">
        <f t="shared" si="55"/>
        <v>0</v>
      </c>
      <c r="AB265" s="170">
        <f t="shared" si="56"/>
        <v>1.4017770000000001</v>
      </c>
      <c r="AC265" s="165">
        <f t="shared" si="57"/>
        <v>118.40822300000001</v>
      </c>
      <c r="AD265" s="171">
        <f t="shared" si="58"/>
        <v>119.81</v>
      </c>
      <c r="AE265" s="81">
        <f t="shared" si="59"/>
        <v>1.4017770000000001</v>
      </c>
      <c r="AF265" s="81">
        <f t="shared" si="60"/>
        <v>118.40822300000001</v>
      </c>
      <c r="AG265" s="81">
        <f t="shared" si="61"/>
        <v>119.81</v>
      </c>
      <c r="AH265" t="str">
        <f>VLOOKUP(A265,'FERC Description'!$A$4:$C$51,3,FALSE)</f>
        <v>887 Mains</v>
      </c>
    </row>
    <row r="266" spans="1:34" x14ac:dyDescent="0.25">
      <c r="A266" t="s">
        <v>251</v>
      </c>
      <c r="B266" t="s">
        <v>127</v>
      </c>
      <c r="C266" t="s">
        <v>128</v>
      </c>
      <c r="D266" t="s">
        <v>262</v>
      </c>
      <c r="E266" t="s">
        <v>263</v>
      </c>
      <c r="F266" s="94">
        <v>2072.2399999999998</v>
      </c>
      <c r="G266" s="94">
        <v>1186.1400000000001</v>
      </c>
      <c r="H266" s="94">
        <v>5668.78</v>
      </c>
      <c r="I266" s="94"/>
      <c r="J266" s="94"/>
      <c r="K266" s="94"/>
      <c r="L266" s="94"/>
      <c r="M266" s="94"/>
      <c r="N266" s="94"/>
      <c r="O266" s="94"/>
      <c r="P266" s="94"/>
      <c r="Q266" s="94"/>
      <c r="R266" s="94">
        <f t="shared" si="48"/>
        <v>8927.16</v>
      </c>
      <c r="S266" s="92" t="str">
        <f t="shared" si="49"/>
        <v>141091100887</v>
      </c>
      <c r="T266" s="80">
        <f>VLOOKUP(S266,Factors!$F$4:$H$5971,3,FALSE)</f>
        <v>1</v>
      </c>
      <c r="U266" t="str">
        <f>VLOOKUP(S266,Factors!$F$4:$G$5971,2,FALSE)</f>
        <v>Direct-WA</v>
      </c>
      <c r="V266" s="170">
        <f t="shared" si="50"/>
        <v>2072.2399999999998</v>
      </c>
      <c r="W266" s="165">
        <f t="shared" si="51"/>
        <v>0</v>
      </c>
      <c r="X266" s="171">
        <f t="shared" si="52"/>
        <v>2072.2399999999998</v>
      </c>
      <c r="Y266" s="170">
        <f t="shared" si="53"/>
        <v>1186.1400000000001</v>
      </c>
      <c r="Z266" s="165">
        <f t="shared" si="54"/>
        <v>0</v>
      </c>
      <c r="AA266" s="171">
        <f t="shared" si="55"/>
        <v>1186.1400000000001</v>
      </c>
      <c r="AB266" s="170">
        <f t="shared" si="56"/>
        <v>5668.78</v>
      </c>
      <c r="AC266" s="165">
        <f t="shared" si="57"/>
        <v>0</v>
      </c>
      <c r="AD266" s="171">
        <f t="shared" si="58"/>
        <v>5668.78</v>
      </c>
      <c r="AE266" s="81">
        <f t="shared" si="59"/>
        <v>8927.16</v>
      </c>
      <c r="AF266" s="81">
        <f t="shared" si="60"/>
        <v>0</v>
      </c>
      <c r="AG266" s="81">
        <f t="shared" si="61"/>
        <v>8927.16</v>
      </c>
      <c r="AH266" t="str">
        <f>VLOOKUP(A266,'FERC Description'!$A$4:$C$51,3,FALSE)</f>
        <v>887 Mains</v>
      </c>
    </row>
    <row r="267" spans="1:34" x14ac:dyDescent="0.25">
      <c r="A267" t="s">
        <v>251</v>
      </c>
      <c r="B267" t="s">
        <v>127</v>
      </c>
      <c r="C267" t="s">
        <v>128</v>
      </c>
      <c r="D267" t="s">
        <v>260</v>
      </c>
      <c r="E267" t="s">
        <v>261</v>
      </c>
      <c r="F267" s="94">
        <v>286.33</v>
      </c>
      <c r="G267" s="94">
        <v>5664.48</v>
      </c>
      <c r="H267" s="94">
        <v>570.54</v>
      </c>
      <c r="I267" s="94"/>
      <c r="J267" s="94"/>
      <c r="K267" s="94"/>
      <c r="L267" s="94"/>
      <c r="M267" s="94"/>
      <c r="N267" s="94"/>
      <c r="O267" s="94"/>
      <c r="P267" s="94"/>
      <c r="Q267" s="94"/>
      <c r="R267" s="94">
        <f t="shared" ref="R267:R330" si="62">SUM(F267:Q267)</f>
        <v>6521.3499999999995</v>
      </c>
      <c r="S267" s="92" t="str">
        <f t="shared" ref="S267:S330" si="63">CONCATENATE(B267,RIGHT(D267,4),A267)</f>
        <v>141091290887</v>
      </c>
      <c r="T267" s="80">
        <f>VLOOKUP(S267,Factors!$F$4:$H$5971,3,FALSE)</f>
        <v>1</v>
      </c>
      <c r="U267" t="str">
        <f>VLOOKUP(S267,Factors!$F$4:$G$5971,2,FALSE)</f>
        <v>Direct-WA</v>
      </c>
      <c r="V267" s="170">
        <f t="shared" ref="V267:V330" si="64">F267*T267</f>
        <v>286.33</v>
      </c>
      <c r="W267" s="165">
        <f t="shared" ref="W267:W330" si="65">F267-V267</f>
        <v>0</v>
      </c>
      <c r="X267" s="171">
        <f t="shared" ref="X267:X330" si="66">V267+W267</f>
        <v>286.33</v>
      </c>
      <c r="Y267" s="170">
        <f t="shared" ref="Y267:Y330" si="67">G267*T267</f>
        <v>5664.48</v>
      </c>
      <c r="Z267" s="165">
        <f t="shared" ref="Z267:Z330" si="68">G267-Y267</f>
        <v>0</v>
      </c>
      <c r="AA267" s="171">
        <f t="shared" ref="AA267:AA330" si="69">Y267+Z267</f>
        <v>5664.48</v>
      </c>
      <c r="AB267" s="170">
        <f t="shared" ref="AB267:AB330" si="70">H267*T267</f>
        <v>570.54</v>
      </c>
      <c r="AC267" s="165">
        <f t="shared" ref="AC267:AC330" si="71">H267-AB267</f>
        <v>0</v>
      </c>
      <c r="AD267" s="171">
        <f t="shared" ref="AD267:AD330" si="72">AB267+AC267</f>
        <v>570.54</v>
      </c>
      <c r="AE267" s="81">
        <f t="shared" ref="AE267:AE330" si="73">R267*T267</f>
        <v>6521.3499999999995</v>
      </c>
      <c r="AF267" s="81">
        <f t="shared" ref="AF267:AF330" si="74">R267-AE267</f>
        <v>0</v>
      </c>
      <c r="AG267" s="81">
        <f t="shared" ref="AG267:AG330" si="75">AE267+AF267</f>
        <v>6521.3499999999995</v>
      </c>
      <c r="AH267" t="str">
        <f>VLOOKUP(A267,'FERC Description'!$A$4:$C$51,3,FALSE)</f>
        <v>887 Mains</v>
      </c>
    </row>
    <row r="268" spans="1:34" x14ac:dyDescent="0.25">
      <c r="A268" t="s">
        <v>251</v>
      </c>
      <c r="B268" t="s">
        <v>43</v>
      </c>
      <c r="C268" t="s">
        <v>44</v>
      </c>
      <c r="D268" t="s">
        <v>254</v>
      </c>
      <c r="E268" t="s">
        <v>255</v>
      </c>
      <c r="F268" s="94">
        <v>105917.58</v>
      </c>
      <c r="G268" s="94">
        <v>96215.05</v>
      </c>
      <c r="H268" s="94">
        <v>99304.72</v>
      </c>
      <c r="I268" s="94"/>
      <c r="J268" s="94"/>
      <c r="K268" s="94"/>
      <c r="L268" s="94"/>
      <c r="M268" s="94"/>
      <c r="N268" s="94"/>
      <c r="O268" s="94"/>
      <c r="P268" s="94"/>
      <c r="Q268" s="94"/>
      <c r="R268" s="94">
        <f t="shared" si="62"/>
        <v>301437.34999999998</v>
      </c>
      <c r="S268" s="92" t="str">
        <f t="shared" si="63"/>
        <v>151001025887</v>
      </c>
      <c r="T268" s="80">
        <f>VLOOKUP(S268,Factors!$F$4:$H$5971,3,FALSE)</f>
        <v>0</v>
      </c>
      <c r="U268" t="str">
        <f>VLOOKUP(S268,Factors!$F$4:$G$5971,2,FALSE)</f>
        <v>Direct-OR</v>
      </c>
      <c r="V268" s="170">
        <f t="shared" si="64"/>
        <v>0</v>
      </c>
      <c r="W268" s="165">
        <f t="shared" si="65"/>
        <v>105917.58</v>
      </c>
      <c r="X268" s="171">
        <f t="shared" si="66"/>
        <v>105917.58</v>
      </c>
      <c r="Y268" s="170">
        <f t="shared" si="67"/>
        <v>0</v>
      </c>
      <c r="Z268" s="165">
        <f t="shared" si="68"/>
        <v>96215.05</v>
      </c>
      <c r="AA268" s="171">
        <f t="shared" si="69"/>
        <v>96215.05</v>
      </c>
      <c r="AB268" s="170">
        <f t="shared" si="70"/>
        <v>0</v>
      </c>
      <c r="AC268" s="165">
        <f t="shared" si="71"/>
        <v>99304.72</v>
      </c>
      <c r="AD268" s="171">
        <f t="shared" si="72"/>
        <v>99304.72</v>
      </c>
      <c r="AE268" s="81">
        <f t="shared" si="73"/>
        <v>0</v>
      </c>
      <c r="AF268" s="81">
        <f t="shared" si="74"/>
        <v>301437.34999999998</v>
      </c>
      <c r="AG268" s="81">
        <f t="shared" si="75"/>
        <v>301437.34999999998</v>
      </c>
      <c r="AH268" t="str">
        <f>VLOOKUP(A268,'FERC Description'!$A$4:$C$51,3,FALSE)</f>
        <v>887 Mains</v>
      </c>
    </row>
    <row r="269" spans="1:34" x14ac:dyDescent="0.25">
      <c r="A269" t="s">
        <v>251</v>
      </c>
      <c r="B269" t="s">
        <v>43</v>
      </c>
      <c r="C269" t="s">
        <v>44</v>
      </c>
      <c r="D269" t="s">
        <v>264</v>
      </c>
      <c r="E269" t="s">
        <v>265</v>
      </c>
      <c r="F269" s="94"/>
      <c r="G269" s="94"/>
      <c r="H269" s="94">
        <v>559.11</v>
      </c>
      <c r="I269" s="94"/>
      <c r="J269" s="94"/>
      <c r="K269" s="94"/>
      <c r="L269" s="94"/>
      <c r="M269" s="94"/>
      <c r="N269" s="94"/>
      <c r="O269" s="94"/>
      <c r="P269" s="94"/>
      <c r="Q269" s="94"/>
      <c r="R269" s="94">
        <f t="shared" si="62"/>
        <v>559.11</v>
      </c>
      <c r="S269" s="92" t="str">
        <f t="shared" si="63"/>
        <v>151001518887</v>
      </c>
      <c r="T269" s="80">
        <f>VLOOKUP(S269,Factors!$F$4:$H$5971,3,FALSE)</f>
        <v>0.1124</v>
      </c>
      <c r="U269" t="str">
        <f>VLOOKUP(S269,Factors!$F$4:$G$5971,2,FALSE)</f>
        <v>3-factor</v>
      </c>
      <c r="V269" s="170">
        <f t="shared" si="64"/>
        <v>0</v>
      </c>
      <c r="W269" s="165">
        <f t="shared" si="65"/>
        <v>0</v>
      </c>
      <c r="X269" s="171">
        <f t="shared" si="66"/>
        <v>0</v>
      </c>
      <c r="Y269" s="170">
        <f t="shared" si="67"/>
        <v>0</v>
      </c>
      <c r="Z269" s="165">
        <f t="shared" si="68"/>
        <v>0</v>
      </c>
      <c r="AA269" s="171">
        <f t="shared" si="69"/>
        <v>0</v>
      </c>
      <c r="AB269" s="170">
        <f t="shared" si="70"/>
        <v>62.843964</v>
      </c>
      <c r="AC269" s="165">
        <f t="shared" si="71"/>
        <v>496.26603599999999</v>
      </c>
      <c r="AD269" s="171">
        <f t="shared" si="72"/>
        <v>559.11</v>
      </c>
      <c r="AE269" s="81">
        <f t="shared" si="73"/>
        <v>62.843964</v>
      </c>
      <c r="AF269" s="81">
        <f t="shared" si="74"/>
        <v>496.26603599999999</v>
      </c>
      <c r="AG269" s="81">
        <f t="shared" si="75"/>
        <v>559.11</v>
      </c>
      <c r="AH269" t="str">
        <f>VLOOKUP(A269,'FERC Description'!$A$4:$C$51,3,FALSE)</f>
        <v>887 Mains</v>
      </c>
    </row>
    <row r="270" spans="1:34" x14ac:dyDescent="0.25">
      <c r="A270" t="s">
        <v>251</v>
      </c>
      <c r="B270" t="s">
        <v>43</v>
      </c>
      <c r="C270" t="s">
        <v>44</v>
      </c>
      <c r="D270" t="s">
        <v>252</v>
      </c>
      <c r="E270" t="s">
        <v>253</v>
      </c>
      <c r="F270" s="94">
        <v>21.98</v>
      </c>
      <c r="G270" s="94">
        <v>13405.3</v>
      </c>
      <c r="H270" s="94">
        <v>-18918.14</v>
      </c>
      <c r="I270" s="94"/>
      <c r="J270" s="94"/>
      <c r="K270" s="94"/>
      <c r="L270" s="94"/>
      <c r="M270" s="94"/>
      <c r="N270" s="94"/>
      <c r="O270" s="94"/>
      <c r="P270" s="94"/>
      <c r="Q270" s="94"/>
      <c r="R270" s="94">
        <f t="shared" si="62"/>
        <v>-5490.8600000000006</v>
      </c>
      <c r="S270" s="92" t="str">
        <f t="shared" si="63"/>
        <v>151003090887</v>
      </c>
      <c r="T270" s="80">
        <f>VLOOKUP(S270,Factors!$F$4:$H$5971,3,FALSE)</f>
        <v>0</v>
      </c>
      <c r="U270" t="str">
        <f>VLOOKUP(S270,Factors!$F$4:$G$5971,2,FALSE)</f>
        <v>Direct-OR</v>
      </c>
      <c r="V270" s="170">
        <f t="shared" si="64"/>
        <v>0</v>
      </c>
      <c r="W270" s="165">
        <f t="shared" si="65"/>
        <v>21.98</v>
      </c>
      <c r="X270" s="171">
        <f t="shared" si="66"/>
        <v>21.98</v>
      </c>
      <c r="Y270" s="170">
        <f t="shared" si="67"/>
        <v>0</v>
      </c>
      <c r="Z270" s="165">
        <f t="shared" si="68"/>
        <v>13405.3</v>
      </c>
      <c r="AA270" s="171">
        <f t="shared" si="69"/>
        <v>13405.3</v>
      </c>
      <c r="AB270" s="170">
        <f t="shared" si="70"/>
        <v>0</v>
      </c>
      <c r="AC270" s="165">
        <f t="shared" si="71"/>
        <v>-18918.14</v>
      </c>
      <c r="AD270" s="171">
        <f t="shared" si="72"/>
        <v>-18918.14</v>
      </c>
      <c r="AE270" s="81">
        <f t="shared" si="73"/>
        <v>0</v>
      </c>
      <c r="AF270" s="81">
        <f t="shared" si="74"/>
        <v>-5490.8600000000006</v>
      </c>
      <c r="AG270" s="81">
        <f t="shared" si="75"/>
        <v>-5490.8600000000006</v>
      </c>
      <c r="AH270" t="str">
        <f>VLOOKUP(A270,'FERC Description'!$A$4:$C$51,3,FALSE)</f>
        <v>887 Mains</v>
      </c>
    </row>
    <row r="271" spans="1:34" x14ac:dyDescent="0.25">
      <c r="A271" t="s">
        <v>251</v>
      </c>
      <c r="B271" t="s">
        <v>96</v>
      </c>
      <c r="C271" t="s">
        <v>97</v>
      </c>
      <c r="D271" t="s">
        <v>254</v>
      </c>
      <c r="E271" t="s">
        <v>255</v>
      </c>
      <c r="F271" s="94">
        <v>9183.0499999999993</v>
      </c>
      <c r="G271" s="94">
        <v>14027.93</v>
      </c>
      <c r="H271" s="94">
        <v>8734.43</v>
      </c>
      <c r="I271" s="94"/>
      <c r="J271" s="94"/>
      <c r="K271" s="94"/>
      <c r="L271" s="94"/>
      <c r="M271" s="94"/>
      <c r="N271" s="94"/>
      <c r="O271" s="94"/>
      <c r="P271" s="94"/>
      <c r="Q271" s="94"/>
      <c r="R271" s="94">
        <f t="shared" si="62"/>
        <v>31945.41</v>
      </c>
      <c r="S271" s="92" t="str">
        <f t="shared" si="63"/>
        <v>155061025887</v>
      </c>
      <c r="T271" s="80">
        <f>VLOOKUP(S271,Factors!$F$4:$H$5971,3,FALSE)</f>
        <v>0</v>
      </c>
      <c r="U271" t="str">
        <f>VLOOKUP(S271,Factors!$F$4:$G$5971,2,FALSE)</f>
        <v>Direct-OR</v>
      </c>
      <c r="V271" s="170">
        <f t="shared" si="64"/>
        <v>0</v>
      </c>
      <c r="W271" s="165">
        <f t="shared" si="65"/>
        <v>9183.0499999999993</v>
      </c>
      <c r="X271" s="171">
        <f t="shared" si="66"/>
        <v>9183.0499999999993</v>
      </c>
      <c r="Y271" s="170">
        <f t="shared" si="67"/>
        <v>0</v>
      </c>
      <c r="Z271" s="165">
        <f t="shared" si="68"/>
        <v>14027.93</v>
      </c>
      <c r="AA271" s="171">
        <f t="shared" si="69"/>
        <v>14027.93</v>
      </c>
      <c r="AB271" s="170">
        <f t="shared" si="70"/>
        <v>0</v>
      </c>
      <c r="AC271" s="165">
        <f t="shared" si="71"/>
        <v>8734.43</v>
      </c>
      <c r="AD271" s="171">
        <f t="shared" si="72"/>
        <v>8734.43</v>
      </c>
      <c r="AE271" s="81">
        <f t="shared" si="73"/>
        <v>0</v>
      </c>
      <c r="AF271" s="81">
        <f t="shared" si="74"/>
        <v>31945.41</v>
      </c>
      <c r="AG271" s="81">
        <f t="shared" si="75"/>
        <v>31945.41</v>
      </c>
      <c r="AH271" t="str">
        <f>VLOOKUP(A271,'FERC Description'!$A$4:$C$51,3,FALSE)</f>
        <v>887 Mains</v>
      </c>
    </row>
    <row r="272" spans="1:34" x14ac:dyDescent="0.25">
      <c r="A272" t="s">
        <v>251</v>
      </c>
      <c r="B272" t="s">
        <v>96</v>
      </c>
      <c r="C272" t="s">
        <v>97</v>
      </c>
      <c r="D272" t="s">
        <v>262</v>
      </c>
      <c r="E272" t="s">
        <v>263</v>
      </c>
      <c r="F272" s="94">
        <v>97518</v>
      </c>
      <c r="G272" s="94">
        <v>2222.92</v>
      </c>
      <c r="H272" s="94">
        <v>53266.92</v>
      </c>
      <c r="I272" s="94"/>
      <c r="J272" s="94"/>
      <c r="K272" s="94"/>
      <c r="L272" s="94"/>
      <c r="M272" s="94"/>
      <c r="N272" s="94"/>
      <c r="O272" s="94"/>
      <c r="P272" s="94"/>
      <c r="Q272" s="94"/>
      <c r="R272" s="94">
        <f t="shared" si="62"/>
        <v>153007.84</v>
      </c>
      <c r="S272" s="92" t="str">
        <f t="shared" si="63"/>
        <v>155061100887</v>
      </c>
      <c r="T272" s="80">
        <f>VLOOKUP(S272,Factors!$F$4:$H$5971,3,FALSE)</f>
        <v>0</v>
      </c>
      <c r="U272" t="str">
        <f>VLOOKUP(S272,Factors!$F$4:$G$5971,2,FALSE)</f>
        <v>Direct-OR</v>
      </c>
      <c r="V272" s="170">
        <f t="shared" si="64"/>
        <v>0</v>
      </c>
      <c r="W272" s="165">
        <f t="shared" si="65"/>
        <v>97518</v>
      </c>
      <c r="X272" s="171">
        <f t="shared" si="66"/>
        <v>97518</v>
      </c>
      <c r="Y272" s="170">
        <f t="shared" si="67"/>
        <v>0</v>
      </c>
      <c r="Z272" s="165">
        <f t="shared" si="68"/>
        <v>2222.92</v>
      </c>
      <c r="AA272" s="171">
        <f t="shared" si="69"/>
        <v>2222.92</v>
      </c>
      <c r="AB272" s="170">
        <f t="shared" si="70"/>
        <v>0</v>
      </c>
      <c r="AC272" s="165">
        <f t="shared" si="71"/>
        <v>53266.92</v>
      </c>
      <c r="AD272" s="171">
        <f t="shared" si="72"/>
        <v>53266.92</v>
      </c>
      <c r="AE272" s="81">
        <f t="shared" si="73"/>
        <v>0</v>
      </c>
      <c r="AF272" s="81">
        <f t="shared" si="74"/>
        <v>153007.84</v>
      </c>
      <c r="AG272" s="81">
        <f t="shared" si="75"/>
        <v>153007.84</v>
      </c>
      <c r="AH272" t="str">
        <f>VLOOKUP(A272,'FERC Description'!$A$4:$C$51,3,FALSE)</f>
        <v>887 Mains</v>
      </c>
    </row>
    <row r="273" spans="1:34" x14ac:dyDescent="0.25">
      <c r="A273" t="s">
        <v>251</v>
      </c>
      <c r="B273" t="s">
        <v>96</v>
      </c>
      <c r="C273" t="s">
        <v>97</v>
      </c>
      <c r="D273" t="s">
        <v>266</v>
      </c>
      <c r="E273" t="s">
        <v>267</v>
      </c>
      <c r="F273" s="94">
        <v>39152.44</v>
      </c>
      <c r="G273" s="94">
        <v>37027.839999999997</v>
      </c>
      <c r="H273" s="94">
        <v>-5452.68</v>
      </c>
      <c r="I273" s="94"/>
      <c r="J273" s="94"/>
      <c r="K273" s="94"/>
      <c r="L273" s="94"/>
      <c r="M273" s="94"/>
      <c r="N273" s="94"/>
      <c r="O273" s="94"/>
      <c r="P273" s="94"/>
      <c r="Q273" s="94"/>
      <c r="R273" s="94">
        <f t="shared" si="62"/>
        <v>70727.600000000006</v>
      </c>
      <c r="S273" s="92" t="str">
        <f t="shared" si="63"/>
        <v>155061220887</v>
      </c>
      <c r="T273" s="80">
        <f>VLOOKUP(S273,Factors!$F$4:$H$5971,3,FALSE)</f>
        <v>0</v>
      </c>
      <c r="U273" t="str">
        <f>VLOOKUP(S273,Factors!$F$4:$G$5971,2,FALSE)</f>
        <v>Direct-OR</v>
      </c>
      <c r="V273" s="170">
        <f t="shared" si="64"/>
        <v>0</v>
      </c>
      <c r="W273" s="165">
        <f t="shared" si="65"/>
        <v>39152.44</v>
      </c>
      <c r="X273" s="171">
        <f t="shared" si="66"/>
        <v>39152.44</v>
      </c>
      <c r="Y273" s="170">
        <f t="shared" si="67"/>
        <v>0</v>
      </c>
      <c r="Z273" s="165">
        <f t="shared" si="68"/>
        <v>37027.839999999997</v>
      </c>
      <c r="AA273" s="171">
        <f t="shared" si="69"/>
        <v>37027.839999999997</v>
      </c>
      <c r="AB273" s="170">
        <f t="shared" si="70"/>
        <v>0</v>
      </c>
      <c r="AC273" s="165">
        <f t="shared" si="71"/>
        <v>-5452.68</v>
      </c>
      <c r="AD273" s="171">
        <f t="shared" si="72"/>
        <v>-5452.68</v>
      </c>
      <c r="AE273" s="81">
        <f t="shared" si="73"/>
        <v>0</v>
      </c>
      <c r="AF273" s="81">
        <f t="shared" si="74"/>
        <v>70727.600000000006</v>
      </c>
      <c r="AG273" s="81">
        <f t="shared" si="75"/>
        <v>70727.600000000006</v>
      </c>
      <c r="AH273" t="str">
        <f>VLOOKUP(A273,'FERC Description'!$A$4:$C$51,3,FALSE)</f>
        <v>887 Mains</v>
      </c>
    </row>
    <row r="274" spans="1:34" x14ac:dyDescent="0.25">
      <c r="A274" t="s">
        <v>251</v>
      </c>
      <c r="B274" t="s">
        <v>96</v>
      </c>
      <c r="C274" t="s">
        <v>97</v>
      </c>
      <c r="D274" t="s">
        <v>256</v>
      </c>
      <c r="E274" t="s">
        <v>257</v>
      </c>
      <c r="F274" s="94">
        <v>250</v>
      </c>
      <c r="G274" s="94">
        <v>250</v>
      </c>
      <c r="H274" s="94">
        <v>250</v>
      </c>
      <c r="I274" s="94"/>
      <c r="J274" s="94"/>
      <c r="K274" s="94"/>
      <c r="L274" s="94"/>
      <c r="M274" s="94"/>
      <c r="N274" s="94"/>
      <c r="O274" s="94"/>
      <c r="P274" s="94"/>
      <c r="Q274" s="94"/>
      <c r="R274" s="94">
        <f t="shared" si="62"/>
        <v>750</v>
      </c>
      <c r="S274" s="92" t="str">
        <f t="shared" si="63"/>
        <v>155061285887</v>
      </c>
      <c r="T274" s="80">
        <f>VLOOKUP(S274,Factors!$F$4:$H$5971,3,FALSE)</f>
        <v>0</v>
      </c>
      <c r="U274" t="str">
        <f>VLOOKUP(S274,Factors!$F$4:$G$5971,2,FALSE)</f>
        <v>Direct-OR</v>
      </c>
      <c r="V274" s="170">
        <f t="shared" si="64"/>
        <v>0</v>
      </c>
      <c r="W274" s="165">
        <f t="shared" si="65"/>
        <v>250</v>
      </c>
      <c r="X274" s="171">
        <f t="shared" si="66"/>
        <v>250</v>
      </c>
      <c r="Y274" s="170">
        <f t="shared" si="67"/>
        <v>0</v>
      </c>
      <c r="Z274" s="165">
        <f t="shared" si="68"/>
        <v>250</v>
      </c>
      <c r="AA274" s="171">
        <f t="shared" si="69"/>
        <v>250</v>
      </c>
      <c r="AB274" s="170">
        <f t="shared" si="70"/>
        <v>0</v>
      </c>
      <c r="AC274" s="165">
        <f t="shared" si="71"/>
        <v>250</v>
      </c>
      <c r="AD274" s="171">
        <f t="shared" si="72"/>
        <v>250</v>
      </c>
      <c r="AE274" s="81">
        <f t="shared" si="73"/>
        <v>0</v>
      </c>
      <c r="AF274" s="81">
        <f t="shared" si="74"/>
        <v>750</v>
      </c>
      <c r="AG274" s="81">
        <f t="shared" si="75"/>
        <v>750</v>
      </c>
      <c r="AH274" t="str">
        <f>VLOOKUP(A274,'FERC Description'!$A$4:$C$51,3,FALSE)</f>
        <v>887 Mains</v>
      </c>
    </row>
    <row r="275" spans="1:34" x14ac:dyDescent="0.25">
      <c r="A275" t="s">
        <v>251</v>
      </c>
      <c r="B275" t="s">
        <v>96</v>
      </c>
      <c r="C275" t="s">
        <v>97</v>
      </c>
      <c r="D275" t="s">
        <v>258</v>
      </c>
      <c r="E275" t="s">
        <v>259</v>
      </c>
      <c r="F275" s="94"/>
      <c r="G275" s="94"/>
      <c r="H275" s="94">
        <v>1677.25</v>
      </c>
      <c r="I275" s="94"/>
      <c r="J275" s="94"/>
      <c r="K275" s="94"/>
      <c r="L275" s="94"/>
      <c r="M275" s="94"/>
      <c r="N275" s="94"/>
      <c r="O275" s="94"/>
      <c r="P275" s="94"/>
      <c r="Q275" s="94"/>
      <c r="R275" s="94">
        <f t="shared" si="62"/>
        <v>1677.25</v>
      </c>
      <c r="S275" s="92" t="str">
        <f t="shared" si="63"/>
        <v>155061287887</v>
      </c>
      <c r="T275" s="80">
        <f>VLOOKUP(S275,Factors!$F$4:$H$5971,3,FALSE)</f>
        <v>0</v>
      </c>
      <c r="U275" t="str">
        <f>VLOOKUP(S275,Factors!$F$4:$G$5971,2,FALSE)</f>
        <v>Direct-OR</v>
      </c>
      <c r="V275" s="170">
        <f t="shared" si="64"/>
        <v>0</v>
      </c>
      <c r="W275" s="165">
        <f t="shared" si="65"/>
        <v>0</v>
      </c>
      <c r="X275" s="171">
        <f t="shared" si="66"/>
        <v>0</v>
      </c>
      <c r="Y275" s="170">
        <f t="shared" si="67"/>
        <v>0</v>
      </c>
      <c r="Z275" s="165">
        <f t="shared" si="68"/>
        <v>0</v>
      </c>
      <c r="AA275" s="171">
        <f t="shared" si="69"/>
        <v>0</v>
      </c>
      <c r="AB275" s="170">
        <f t="shared" si="70"/>
        <v>0</v>
      </c>
      <c r="AC275" s="165">
        <f t="shared" si="71"/>
        <v>1677.25</v>
      </c>
      <c r="AD275" s="171">
        <f t="shared" si="72"/>
        <v>1677.25</v>
      </c>
      <c r="AE275" s="81">
        <f t="shared" si="73"/>
        <v>0</v>
      </c>
      <c r="AF275" s="81">
        <f t="shared" si="74"/>
        <v>1677.25</v>
      </c>
      <c r="AG275" s="81">
        <f t="shared" si="75"/>
        <v>1677.25</v>
      </c>
      <c r="AH275" t="str">
        <f>VLOOKUP(A275,'FERC Description'!$A$4:$C$51,3,FALSE)</f>
        <v>887 Mains</v>
      </c>
    </row>
    <row r="276" spans="1:34" x14ac:dyDescent="0.25">
      <c r="A276" t="s">
        <v>251</v>
      </c>
      <c r="B276" t="s">
        <v>96</v>
      </c>
      <c r="C276" t="s">
        <v>97</v>
      </c>
      <c r="D276" t="s">
        <v>260</v>
      </c>
      <c r="E276" t="s">
        <v>261</v>
      </c>
      <c r="F276" s="94">
        <v>18643.04</v>
      </c>
      <c r="G276" s="94">
        <v>13839.06</v>
      </c>
      <c r="H276" s="94">
        <v>15147.3</v>
      </c>
      <c r="I276" s="94"/>
      <c r="J276" s="94"/>
      <c r="K276" s="94"/>
      <c r="L276" s="94"/>
      <c r="M276" s="94"/>
      <c r="N276" s="94"/>
      <c r="O276" s="94"/>
      <c r="P276" s="94"/>
      <c r="Q276" s="94"/>
      <c r="R276" s="94">
        <f t="shared" si="62"/>
        <v>47629.399999999994</v>
      </c>
      <c r="S276" s="92" t="str">
        <f t="shared" si="63"/>
        <v>155061290887</v>
      </c>
      <c r="T276" s="80">
        <f>VLOOKUP(S276,Factors!$F$4:$H$5971,3,FALSE)</f>
        <v>0</v>
      </c>
      <c r="U276" t="str">
        <f>VLOOKUP(S276,Factors!$F$4:$G$5971,2,FALSE)</f>
        <v>Direct-OR</v>
      </c>
      <c r="V276" s="170">
        <f t="shared" si="64"/>
        <v>0</v>
      </c>
      <c r="W276" s="165">
        <f t="shared" si="65"/>
        <v>18643.04</v>
      </c>
      <c r="X276" s="171">
        <f t="shared" si="66"/>
        <v>18643.04</v>
      </c>
      <c r="Y276" s="170">
        <f t="shared" si="67"/>
        <v>0</v>
      </c>
      <c r="Z276" s="165">
        <f t="shared" si="68"/>
        <v>13839.06</v>
      </c>
      <c r="AA276" s="171">
        <f t="shared" si="69"/>
        <v>13839.06</v>
      </c>
      <c r="AB276" s="170">
        <f t="shared" si="70"/>
        <v>0</v>
      </c>
      <c r="AC276" s="165">
        <f t="shared" si="71"/>
        <v>15147.3</v>
      </c>
      <c r="AD276" s="171">
        <f t="shared" si="72"/>
        <v>15147.3</v>
      </c>
      <c r="AE276" s="81">
        <f t="shared" si="73"/>
        <v>0</v>
      </c>
      <c r="AF276" s="81">
        <f t="shared" si="74"/>
        <v>47629.399999999994</v>
      </c>
      <c r="AG276" s="81">
        <f t="shared" si="75"/>
        <v>47629.399999999994</v>
      </c>
      <c r="AH276" t="str">
        <f>VLOOKUP(A276,'FERC Description'!$A$4:$C$51,3,FALSE)</f>
        <v>887 Mains</v>
      </c>
    </row>
    <row r="277" spans="1:34" x14ac:dyDescent="0.25">
      <c r="A277" t="s">
        <v>251</v>
      </c>
      <c r="B277" t="s">
        <v>132</v>
      </c>
      <c r="C277" t="s">
        <v>133</v>
      </c>
      <c r="D277" t="s">
        <v>262</v>
      </c>
      <c r="E277" t="s">
        <v>263</v>
      </c>
      <c r="F277" s="94">
        <v>2304.1999999999998</v>
      </c>
      <c r="G277" s="94">
        <v>2475.02</v>
      </c>
      <c r="H277" s="94">
        <v>3006.94</v>
      </c>
      <c r="I277" s="94"/>
      <c r="J277" s="94"/>
      <c r="K277" s="94"/>
      <c r="L277" s="94"/>
      <c r="M277" s="94"/>
      <c r="N277" s="94"/>
      <c r="O277" s="94"/>
      <c r="P277" s="94"/>
      <c r="Q277" s="94"/>
      <c r="R277" s="94">
        <f t="shared" si="62"/>
        <v>7786.16</v>
      </c>
      <c r="S277" s="92" t="str">
        <f t="shared" si="63"/>
        <v>155071100887</v>
      </c>
      <c r="T277" s="80">
        <f>VLOOKUP(S277,Factors!$F$4:$H$5971,3,FALSE)</f>
        <v>6.5216999999999997E-2</v>
      </c>
      <c r="U277" t="str">
        <f>VLOOKUP(S277,Factors!$F$4:$G$5971,2,FALSE)</f>
        <v>Perimeter</v>
      </c>
      <c r="V277" s="170">
        <f t="shared" si="64"/>
        <v>150.27301139999997</v>
      </c>
      <c r="W277" s="165">
        <f t="shared" si="65"/>
        <v>2153.9269885999997</v>
      </c>
      <c r="X277" s="171">
        <f t="shared" si="66"/>
        <v>2304.1999999999998</v>
      </c>
      <c r="Y277" s="170">
        <f t="shared" si="67"/>
        <v>161.41337934000001</v>
      </c>
      <c r="Z277" s="165">
        <f t="shared" si="68"/>
        <v>2313.6066206599999</v>
      </c>
      <c r="AA277" s="171">
        <f t="shared" si="69"/>
        <v>2475.02</v>
      </c>
      <c r="AB277" s="170">
        <f t="shared" si="70"/>
        <v>196.10360598</v>
      </c>
      <c r="AC277" s="165">
        <f t="shared" si="71"/>
        <v>2810.8363940200002</v>
      </c>
      <c r="AD277" s="171">
        <f t="shared" si="72"/>
        <v>3006.94</v>
      </c>
      <c r="AE277" s="81">
        <f t="shared" si="73"/>
        <v>507.78999671999998</v>
      </c>
      <c r="AF277" s="81">
        <f t="shared" si="74"/>
        <v>7278.3700032799998</v>
      </c>
      <c r="AG277" s="81">
        <f t="shared" si="75"/>
        <v>7786.16</v>
      </c>
      <c r="AH277" t="str">
        <f>VLOOKUP(A277,'FERC Description'!$A$4:$C$51,3,FALSE)</f>
        <v>887 Mains</v>
      </c>
    </row>
    <row r="278" spans="1:34" x14ac:dyDescent="0.25">
      <c r="A278" t="s">
        <v>251</v>
      </c>
      <c r="B278" t="s">
        <v>132</v>
      </c>
      <c r="C278" t="s">
        <v>133</v>
      </c>
      <c r="D278" t="s">
        <v>266</v>
      </c>
      <c r="E278" t="s">
        <v>267</v>
      </c>
      <c r="F278" s="94"/>
      <c r="G278" s="94"/>
      <c r="H278" s="94">
        <v>7304.35</v>
      </c>
      <c r="I278" s="94"/>
      <c r="J278" s="94"/>
      <c r="K278" s="94"/>
      <c r="L278" s="94"/>
      <c r="M278" s="94"/>
      <c r="N278" s="94"/>
      <c r="O278" s="94"/>
      <c r="P278" s="94"/>
      <c r="Q278" s="94"/>
      <c r="R278" s="94">
        <f t="shared" si="62"/>
        <v>7304.35</v>
      </c>
      <c r="S278" s="92" t="str">
        <f t="shared" si="63"/>
        <v>155071220887</v>
      </c>
      <c r="T278" s="80">
        <f>VLOOKUP(S278,Factors!$F$4:$H$5971,3,FALSE)</f>
        <v>6.5216999999999997E-2</v>
      </c>
      <c r="U278" t="str">
        <f>VLOOKUP(S278,Factors!$F$4:$G$5971,2,FALSE)</f>
        <v>Perimeter</v>
      </c>
      <c r="V278" s="170">
        <f t="shared" si="64"/>
        <v>0</v>
      </c>
      <c r="W278" s="165">
        <f t="shared" si="65"/>
        <v>0</v>
      </c>
      <c r="X278" s="171">
        <f t="shared" si="66"/>
        <v>0</v>
      </c>
      <c r="Y278" s="170">
        <f t="shared" si="67"/>
        <v>0</v>
      </c>
      <c r="Z278" s="165">
        <f t="shared" si="68"/>
        <v>0</v>
      </c>
      <c r="AA278" s="171">
        <f t="shared" si="69"/>
        <v>0</v>
      </c>
      <c r="AB278" s="170">
        <f t="shared" si="70"/>
        <v>476.36779395000002</v>
      </c>
      <c r="AC278" s="165">
        <f t="shared" si="71"/>
        <v>6827.9822060500001</v>
      </c>
      <c r="AD278" s="171">
        <f t="shared" si="72"/>
        <v>7304.35</v>
      </c>
      <c r="AE278" s="81">
        <f t="shared" si="73"/>
        <v>476.36779395000002</v>
      </c>
      <c r="AF278" s="81">
        <f t="shared" si="74"/>
        <v>6827.9822060500001</v>
      </c>
      <c r="AG278" s="81">
        <f t="shared" si="75"/>
        <v>7304.35</v>
      </c>
      <c r="AH278" t="str">
        <f>VLOOKUP(A278,'FERC Description'!$A$4:$C$51,3,FALSE)</f>
        <v>887 Mains</v>
      </c>
    </row>
    <row r="279" spans="1:34" x14ac:dyDescent="0.25">
      <c r="A279" t="s">
        <v>251</v>
      </c>
      <c r="B279" t="s">
        <v>132</v>
      </c>
      <c r="C279" t="s">
        <v>133</v>
      </c>
      <c r="D279" t="s">
        <v>260</v>
      </c>
      <c r="E279" t="s">
        <v>261</v>
      </c>
      <c r="F279" s="94">
        <v>6110.35</v>
      </c>
      <c r="G279" s="94"/>
      <c r="H279" s="94">
        <v>2036.86</v>
      </c>
      <c r="I279" s="94"/>
      <c r="J279" s="94"/>
      <c r="K279" s="94"/>
      <c r="L279" s="94"/>
      <c r="M279" s="94"/>
      <c r="N279" s="94"/>
      <c r="O279" s="94"/>
      <c r="P279" s="94"/>
      <c r="Q279" s="94"/>
      <c r="R279" s="94">
        <f t="shared" si="62"/>
        <v>8147.21</v>
      </c>
      <c r="S279" s="92" t="str">
        <f t="shared" si="63"/>
        <v>155071290887</v>
      </c>
      <c r="T279" s="80">
        <f>VLOOKUP(S279,Factors!$F$4:$H$5971,3,FALSE)</f>
        <v>6.5216999999999997E-2</v>
      </c>
      <c r="U279" t="str">
        <f>VLOOKUP(S279,Factors!$F$4:$G$5971,2,FALSE)</f>
        <v>Perimeter</v>
      </c>
      <c r="V279" s="170">
        <f t="shared" si="64"/>
        <v>398.49869595000001</v>
      </c>
      <c r="W279" s="165">
        <f t="shared" si="65"/>
        <v>5711.8513040500002</v>
      </c>
      <c r="X279" s="171">
        <f t="shared" si="66"/>
        <v>6110.35</v>
      </c>
      <c r="Y279" s="170">
        <f t="shared" si="67"/>
        <v>0</v>
      </c>
      <c r="Z279" s="165">
        <f t="shared" si="68"/>
        <v>0</v>
      </c>
      <c r="AA279" s="171">
        <f t="shared" si="69"/>
        <v>0</v>
      </c>
      <c r="AB279" s="170">
        <f t="shared" si="70"/>
        <v>132.83789861999998</v>
      </c>
      <c r="AC279" s="165">
        <f t="shared" si="71"/>
        <v>1904.0221013799999</v>
      </c>
      <c r="AD279" s="171">
        <f t="shared" si="72"/>
        <v>2036.86</v>
      </c>
      <c r="AE279" s="81">
        <f t="shared" si="73"/>
        <v>531.33659456999999</v>
      </c>
      <c r="AF279" s="81">
        <f t="shared" si="74"/>
        <v>7615.8734054300003</v>
      </c>
      <c r="AG279" s="81">
        <f t="shared" si="75"/>
        <v>8147.21</v>
      </c>
      <c r="AH279" t="str">
        <f>VLOOKUP(A279,'FERC Description'!$A$4:$C$51,3,FALSE)</f>
        <v>887 Mains</v>
      </c>
    </row>
    <row r="280" spans="1:34" x14ac:dyDescent="0.25">
      <c r="A280" t="s">
        <v>251</v>
      </c>
      <c r="B280" t="s">
        <v>136</v>
      </c>
      <c r="C280" t="s">
        <v>137</v>
      </c>
      <c r="D280" t="s">
        <v>254</v>
      </c>
      <c r="E280" t="s">
        <v>255</v>
      </c>
      <c r="F280" s="94">
        <v>249.7</v>
      </c>
      <c r="G280" s="94">
        <v>382.58</v>
      </c>
      <c r="H280" s="94">
        <v>539.64</v>
      </c>
      <c r="I280" s="94"/>
      <c r="J280" s="94"/>
      <c r="K280" s="94"/>
      <c r="L280" s="94"/>
      <c r="M280" s="94"/>
      <c r="N280" s="94"/>
      <c r="O280" s="94"/>
      <c r="P280" s="94"/>
      <c r="Q280" s="94"/>
      <c r="R280" s="94">
        <f t="shared" si="62"/>
        <v>1171.92</v>
      </c>
      <c r="S280" s="92" t="str">
        <f t="shared" si="63"/>
        <v>155201025887</v>
      </c>
      <c r="T280" s="80">
        <f>VLOOKUP(S280,Factors!$F$4:$H$5971,3,FALSE)</f>
        <v>0.1124</v>
      </c>
      <c r="U280" t="str">
        <f>VLOOKUP(S280,Factors!$F$4:$G$5971,2,FALSE)</f>
        <v>3-factor</v>
      </c>
      <c r="V280" s="170">
        <f t="shared" si="64"/>
        <v>28.066279999999999</v>
      </c>
      <c r="W280" s="165">
        <f t="shared" si="65"/>
        <v>221.63371999999998</v>
      </c>
      <c r="X280" s="171">
        <f t="shared" si="66"/>
        <v>249.7</v>
      </c>
      <c r="Y280" s="170">
        <f t="shared" si="67"/>
        <v>43.001992000000001</v>
      </c>
      <c r="Z280" s="165">
        <f t="shared" si="68"/>
        <v>339.57800799999995</v>
      </c>
      <c r="AA280" s="171">
        <f t="shared" si="69"/>
        <v>382.57999999999993</v>
      </c>
      <c r="AB280" s="170">
        <f t="shared" si="70"/>
        <v>60.655535999999998</v>
      </c>
      <c r="AC280" s="165">
        <f t="shared" si="71"/>
        <v>478.984464</v>
      </c>
      <c r="AD280" s="171">
        <f t="shared" si="72"/>
        <v>539.64</v>
      </c>
      <c r="AE280" s="81">
        <f t="shared" si="73"/>
        <v>131.72380800000002</v>
      </c>
      <c r="AF280" s="81">
        <f t="shared" si="74"/>
        <v>1040.1961920000001</v>
      </c>
      <c r="AG280" s="81">
        <f t="shared" si="75"/>
        <v>1171.92</v>
      </c>
      <c r="AH280" t="str">
        <f>VLOOKUP(A280,'FERC Description'!$A$4:$C$51,3,FALSE)</f>
        <v>887 Mains</v>
      </c>
    </row>
    <row r="281" spans="1:34" x14ac:dyDescent="0.25">
      <c r="A281" t="s">
        <v>251</v>
      </c>
      <c r="B281" t="s">
        <v>138</v>
      </c>
      <c r="C281" t="s">
        <v>139</v>
      </c>
      <c r="D281" t="s">
        <v>268</v>
      </c>
      <c r="E281" t="s">
        <v>269</v>
      </c>
      <c r="F281" s="94">
        <v>1678.15</v>
      </c>
      <c r="G281" s="94">
        <v>1560.2</v>
      </c>
      <c r="H281" s="94">
        <v>1650.76</v>
      </c>
      <c r="I281" s="94"/>
      <c r="J281" s="94"/>
      <c r="K281" s="94"/>
      <c r="L281" s="94"/>
      <c r="M281" s="94"/>
      <c r="N281" s="94"/>
      <c r="O281" s="94"/>
      <c r="P281" s="94"/>
      <c r="Q281" s="94"/>
      <c r="R281" s="94">
        <f t="shared" si="62"/>
        <v>4889.1100000000006</v>
      </c>
      <c r="S281" s="92" t="str">
        <f t="shared" si="63"/>
        <v>162002345887</v>
      </c>
      <c r="T281" s="80">
        <f>VLOOKUP(S281,Factors!$F$4:$H$5971,3,FALSE)</f>
        <v>0.1124</v>
      </c>
      <c r="U281" t="str">
        <f>VLOOKUP(S281,Factors!$F$4:$G$5971,2,FALSE)</f>
        <v>3-factor</v>
      </c>
      <c r="V281" s="170">
        <f t="shared" si="64"/>
        <v>188.62406000000001</v>
      </c>
      <c r="W281" s="165">
        <f t="shared" si="65"/>
        <v>1489.52594</v>
      </c>
      <c r="X281" s="171">
        <f t="shared" si="66"/>
        <v>1678.15</v>
      </c>
      <c r="Y281" s="170">
        <f t="shared" si="67"/>
        <v>175.36648</v>
      </c>
      <c r="Z281" s="165">
        <f t="shared" si="68"/>
        <v>1384.8335200000001</v>
      </c>
      <c r="AA281" s="171">
        <f t="shared" si="69"/>
        <v>1560.2</v>
      </c>
      <c r="AB281" s="170">
        <f t="shared" si="70"/>
        <v>185.545424</v>
      </c>
      <c r="AC281" s="165">
        <f t="shared" si="71"/>
        <v>1465.2145760000001</v>
      </c>
      <c r="AD281" s="171">
        <f t="shared" si="72"/>
        <v>1650.76</v>
      </c>
      <c r="AE281" s="81">
        <f t="shared" si="73"/>
        <v>549.53596400000004</v>
      </c>
      <c r="AF281" s="81">
        <f t="shared" si="74"/>
        <v>4339.5740360000009</v>
      </c>
      <c r="AG281" s="81">
        <f t="shared" si="75"/>
        <v>4889.1100000000006</v>
      </c>
      <c r="AH281" t="str">
        <f>VLOOKUP(A281,'FERC Description'!$A$4:$C$51,3,FALSE)</f>
        <v>887 Mains</v>
      </c>
    </row>
    <row r="282" spans="1:34" x14ac:dyDescent="0.25">
      <c r="A282" t="s">
        <v>251</v>
      </c>
      <c r="B282" t="s">
        <v>270</v>
      </c>
      <c r="C282" t="s">
        <v>271</v>
      </c>
      <c r="D282" t="s">
        <v>254</v>
      </c>
      <c r="E282" t="s">
        <v>255</v>
      </c>
      <c r="F282" s="94"/>
      <c r="G282" s="94"/>
      <c r="H282" s="94">
        <v>39.31</v>
      </c>
      <c r="I282" s="94"/>
      <c r="J282" s="94"/>
      <c r="K282" s="94"/>
      <c r="L282" s="94"/>
      <c r="M282" s="94"/>
      <c r="N282" s="94"/>
      <c r="O282" s="94"/>
      <c r="P282" s="94"/>
      <c r="Q282" s="94"/>
      <c r="R282" s="94">
        <f t="shared" si="62"/>
        <v>39.31</v>
      </c>
      <c r="S282" s="92" t="str">
        <f t="shared" si="63"/>
        <v>510101025887</v>
      </c>
      <c r="T282" s="80">
        <f>VLOOKUP(S282,Factors!$F$4:$H$5971,3,FALSE)</f>
        <v>0.10765</v>
      </c>
      <c r="U282" t="str">
        <f>VLOOKUP(S282,Factors!$F$4:$G$5971,2,FALSE)</f>
        <v>Employee Cost</v>
      </c>
      <c r="V282" s="170">
        <f t="shared" si="64"/>
        <v>0</v>
      </c>
      <c r="W282" s="165">
        <f t="shared" si="65"/>
        <v>0</v>
      </c>
      <c r="X282" s="171">
        <f t="shared" si="66"/>
        <v>0</v>
      </c>
      <c r="Y282" s="170">
        <f t="shared" si="67"/>
        <v>0</v>
      </c>
      <c r="Z282" s="165">
        <f t="shared" si="68"/>
        <v>0</v>
      </c>
      <c r="AA282" s="171">
        <f t="shared" si="69"/>
        <v>0</v>
      </c>
      <c r="AB282" s="170">
        <f t="shared" si="70"/>
        <v>4.2317214999999999</v>
      </c>
      <c r="AC282" s="165">
        <f t="shared" si="71"/>
        <v>35.078278500000003</v>
      </c>
      <c r="AD282" s="171">
        <f t="shared" si="72"/>
        <v>39.31</v>
      </c>
      <c r="AE282" s="81">
        <f t="shared" si="73"/>
        <v>4.2317214999999999</v>
      </c>
      <c r="AF282" s="81">
        <f t="shared" si="74"/>
        <v>35.078278500000003</v>
      </c>
      <c r="AG282" s="81">
        <f t="shared" si="75"/>
        <v>39.31</v>
      </c>
      <c r="AH282" t="str">
        <f>VLOOKUP(A282,'FERC Description'!$A$4:$C$51,3,FALSE)</f>
        <v>887 Mains</v>
      </c>
    </row>
    <row r="283" spans="1:34" x14ac:dyDescent="0.25">
      <c r="A283" t="s">
        <v>272</v>
      </c>
      <c r="B283" t="s">
        <v>35</v>
      </c>
      <c r="C283" t="s">
        <v>36</v>
      </c>
      <c r="D283" t="s">
        <v>273</v>
      </c>
      <c r="E283" t="s">
        <v>274</v>
      </c>
      <c r="F283" s="94">
        <v>135862.81</v>
      </c>
      <c r="G283" s="94">
        <v>100288.95</v>
      </c>
      <c r="H283" s="94">
        <v>68388.509999999995</v>
      </c>
      <c r="I283" s="94"/>
      <c r="J283" s="94"/>
      <c r="K283" s="94"/>
      <c r="L283" s="94"/>
      <c r="M283" s="94"/>
      <c r="N283" s="94"/>
      <c r="O283" s="94"/>
      <c r="P283" s="94"/>
      <c r="Q283" s="94"/>
      <c r="R283" s="94">
        <f t="shared" si="62"/>
        <v>304540.27</v>
      </c>
      <c r="S283" s="92" t="str">
        <f t="shared" si="63"/>
        <v>111001125889</v>
      </c>
      <c r="T283" s="80">
        <f>VLOOKUP(S283,Factors!$F$4:$H$5971,3,FALSE)</f>
        <v>8.4599999999999995E-2</v>
      </c>
      <c r="U283" t="str">
        <f>VLOOKUP(S283,Factors!$F$4:$G$5971,2,FALSE)</f>
        <v>Sendout Volumes</v>
      </c>
      <c r="V283" s="170">
        <f t="shared" si="64"/>
        <v>11493.993725999999</v>
      </c>
      <c r="W283" s="165">
        <f t="shared" si="65"/>
        <v>124368.816274</v>
      </c>
      <c r="X283" s="171">
        <f t="shared" si="66"/>
        <v>135862.81</v>
      </c>
      <c r="Y283" s="170">
        <f t="shared" si="67"/>
        <v>8484.4451699999991</v>
      </c>
      <c r="Z283" s="165">
        <f t="shared" si="68"/>
        <v>91804.504829999991</v>
      </c>
      <c r="AA283" s="171">
        <f t="shared" si="69"/>
        <v>100288.94999999998</v>
      </c>
      <c r="AB283" s="170">
        <f t="shared" si="70"/>
        <v>5785.6679459999996</v>
      </c>
      <c r="AC283" s="165">
        <f t="shared" si="71"/>
        <v>62602.842053999993</v>
      </c>
      <c r="AD283" s="171">
        <f t="shared" si="72"/>
        <v>68388.509999999995</v>
      </c>
      <c r="AE283" s="81">
        <f t="shared" si="73"/>
        <v>25764.106842000001</v>
      </c>
      <c r="AF283" s="81">
        <f t="shared" si="74"/>
        <v>278776.16315800004</v>
      </c>
      <c r="AG283" s="81">
        <f t="shared" si="75"/>
        <v>304540.27</v>
      </c>
      <c r="AH283" t="str">
        <f>VLOOKUP(A283,'FERC Description'!$A$4:$C$51,3,FALSE)</f>
        <v>889 Measuring and Regulator Station Expense - General</v>
      </c>
    </row>
    <row r="284" spans="1:34" x14ac:dyDescent="0.25">
      <c r="A284" t="s">
        <v>272</v>
      </c>
      <c r="B284" t="s">
        <v>35</v>
      </c>
      <c r="C284" t="s">
        <v>36</v>
      </c>
      <c r="D284" t="s">
        <v>275</v>
      </c>
      <c r="E284" t="s">
        <v>276</v>
      </c>
      <c r="F284" s="94">
        <v>8331.1200000000008</v>
      </c>
      <c r="G284" s="94">
        <v>13114.15</v>
      </c>
      <c r="H284" s="94">
        <v>12229.79</v>
      </c>
      <c r="I284" s="94"/>
      <c r="J284" s="94"/>
      <c r="K284" s="94"/>
      <c r="L284" s="94"/>
      <c r="M284" s="94"/>
      <c r="N284" s="94"/>
      <c r="O284" s="94"/>
      <c r="P284" s="94"/>
      <c r="Q284" s="94"/>
      <c r="R284" s="94">
        <f t="shared" si="62"/>
        <v>33675.06</v>
      </c>
      <c r="S284" s="92" t="str">
        <f t="shared" si="63"/>
        <v>111001130889</v>
      </c>
      <c r="T284" s="80">
        <f>VLOOKUP(S284,Factors!$F$4:$H$5971,3,FALSE)</f>
        <v>8.4599999999999995E-2</v>
      </c>
      <c r="U284" t="str">
        <f>VLOOKUP(S284,Factors!$F$4:$G$5971,2,FALSE)</f>
        <v>Sendout Volumes</v>
      </c>
      <c r="V284" s="170">
        <f t="shared" si="64"/>
        <v>704.81275200000005</v>
      </c>
      <c r="W284" s="165">
        <f t="shared" si="65"/>
        <v>7626.307248000001</v>
      </c>
      <c r="X284" s="171">
        <f t="shared" si="66"/>
        <v>8331.1200000000008</v>
      </c>
      <c r="Y284" s="170">
        <f t="shared" si="67"/>
        <v>1109.4570899999999</v>
      </c>
      <c r="Z284" s="165">
        <f t="shared" si="68"/>
        <v>12004.69291</v>
      </c>
      <c r="AA284" s="171">
        <f t="shared" si="69"/>
        <v>13114.15</v>
      </c>
      <c r="AB284" s="170">
        <f t="shared" si="70"/>
        <v>1034.640234</v>
      </c>
      <c r="AC284" s="165">
        <f t="shared" si="71"/>
        <v>11195.149766</v>
      </c>
      <c r="AD284" s="171">
        <f t="shared" si="72"/>
        <v>12229.79</v>
      </c>
      <c r="AE284" s="81">
        <f t="shared" si="73"/>
        <v>2848.9100759999997</v>
      </c>
      <c r="AF284" s="81">
        <f t="shared" si="74"/>
        <v>30826.149923999998</v>
      </c>
      <c r="AG284" s="81">
        <f t="shared" si="75"/>
        <v>33675.06</v>
      </c>
      <c r="AH284" t="str">
        <f>VLOOKUP(A284,'FERC Description'!$A$4:$C$51,3,FALSE)</f>
        <v>889 Measuring and Regulator Station Expense - General</v>
      </c>
    </row>
    <row r="285" spans="1:34" x14ac:dyDescent="0.25">
      <c r="A285" t="s">
        <v>272</v>
      </c>
      <c r="B285" t="s">
        <v>35</v>
      </c>
      <c r="C285" t="s">
        <v>36</v>
      </c>
      <c r="D285" t="s">
        <v>277</v>
      </c>
      <c r="E285" t="s">
        <v>278</v>
      </c>
      <c r="F285" s="94">
        <v>8710.9500000000007</v>
      </c>
      <c r="G285" s="94">
        <v>7098.18</v>
      </c>
      <c r="H285" s="94">
        <v>2091.7800000000002</v>
      </c>
      <c r="I285" s="94"/>
      <c r="J285" s="94"/>
      <c r="K285" s="94"/>
      <c r="L285" s="94"/>
      <c r="M285" s="94"/>
      <c r="N285" s="94"/>
      <c r="O285" s="94"/>
      <c r="P285" s="94"/>
      <c r="Q285" s="94"/>
      <c r="R285" s="94">
        <f t="shared" si="62"/>
        <v>17900.91</v>
      </c>
      <c r="S285" s="92" t="str">
        <f t="shared" si="63"/>
        <v>111001140889</v>
      </c>
      <c r="T285" s="80">
        <f>VLOOKUP(S285,Factors!$F$4:$H$5971,3,FALSE)</f>
        <v>8.4599999999999995E-2</v>
      </c>
      <c r="U285" t="str">
        <f>VLOOKUP(S285,Factors!$F$4:$G$5971,2,FALSE)</f>
        <v>Sendout Volumes</v>
      </c>
      <c r="V285" s="170">
        <f t="shared" si="64"/>
        <v>736.94637</v>
      </c>
      <c r="W285" s="165">
        <f t="shared" si="65"/>
        <v>7974.0036300000011</v>
      </c>
      <c r="X285" s="171">
        <f t="shared" si="66"/>
        <v>8710.9500000000007</v>
      </c>
      <c r="Y285" s="170">
        <f t="shared" si="67"/>
        <v>600.50602800000001</v>
      </c>
      <c r="Z285" s="165">
        <f t="shared" si="68"/>
        <v>6497.6739720000005</v>
      </c>
      <c r="AA285" s="171">
        <f t="shared" si="69"/>
        <v>7098.18</v>
      </c>
      <c r="AB285" s="170">
        <f t="shared" si="70"/>
        <v>176.96458799999999</v>
      </c>
      <c r="AC285" s="165">
        <f t="shared" si="71"/>
        <v>1914.8154120000002</v>
      </c>
      <c r="AD285" s="171">
        <f t="shared" si="72"/>
        <v>2091.7800000000002</v>
      </c>
      <c r="AE285" s="81">
        <f t="shared" si="73"/>
        <v>1514.416986</v>
      </c>
      <c r="AF285" s="81">
        <f t="shared" si="74"/>
        <v>16386.493014</v>
      </c>
      <c r="AG285" s="81">
        <f t="shared" si="75"/>
        <v>17900.91</v>
      </c>
      <c r="AH285" t="str">
        <f>VLOOKUP(A285,'FERC Description'!$A$4:$C$51,3,FALSE)</f>
        <v>889 Measuring and Regulator Station Expense - General</v>
      </c>
    </row>
    <row r="286" spans="1:34" x14ac:dyDescent="0.25">
      <c r="A286" t="s">
        <v>272</v>
      </c>
      <c r="B286" t="s">
        <v>35</v>
      </c>
      <c r="C286" t="s">
        <v>36</v>
      </c>
      <c r="D286" t="s">
        <v>279</v>
      </c>
      <c r="E286" t="s">
        <v>278</v>
      </c>
      <c r="F286" s="94">
        <v>1926.08</v>
      </c>
      <c r="G286" s="94">
        <v>2678.7</v>
      </c>
      <c r="H286" s="94">
        <v>791.33</v>
      </c>
      <c r="I286" s="94"/>
      <c r="J286" s="94"/>
      <c r="K286" s="94"/>
      <c r="L286" s="94"/>
      <c r="M286" s="94"/>
      <c r="N286" s="94"/>
      <c r="O286" s="94"/>
      <c r="P286" s="94"/>
      <c r="Q286" s="94"/>
      <c r="R286" s="94">
        <f t="shared" si="62"/>
        <v>5396.11</v>
      </c>
      <c r="S286" s="92" t="str">
        <f t="shared" si="63"/>
        <v>111001145889</v>
      </c>
      <c r="T286" s="80">
        <f>VLOOKUP(S286,Factors!$F$4:$H$5971,3,FALSE)</f>
        <v>8.4599999999999995E-2</v>
      </c>
      <c r="U286" t="str">
        <f>VLOOKUP(S286,Factors!$F$4:$G$5971,2,FALSE)</f>
        <v>Sendout Volumes</v>
      </c>
      <c r="V286" s="170">
        <f t="shared" si="64"/>
        <v>162.94636799999998</v>
      </c>
      <c r="W286" s="165">
        <f t="shared" si="65"/>
        <v>1763.133632</v>
      </c>
      <c r="X286" s="171">
        <f t="shared" si="66"/>
        <v>1926.08</v>
      </c>
      <c r="Y286" s="170">
        <f t="shared" si="67"/>
        <v>226.61801999999997</v>
      </c>
      <c r="Z286" s="165">
        <f t="shared" si="68"/>
        <v>2452.0819799999999</v>
      </c>
      <c r="AA286" s="171">
        <f t="shared" si="69"/>
        <v>2678.7</v>
      </c>
      <c r="AB286" s="170">
        <f t="shared" si="70"/>
        <v>66.946517999999998</v>
      </c>
      <c r="AC286" s="165">
        <f t="shared" si="71"/>
        <v>724.38348200000007</v>
      </c>
      <c r="AD286" s="171">
        <f t="shared" si="72"/>
        <v>791.33</v>
      </c>
      <c r="AE286" s="81">
        <f t="shared" si="73"/>
        <v>456.51090599999992</v>
      </c>
      <c r="AF286" s="81">
        <f t="shared" si="74"/>
        <v>4939.5990940000002</v>
      </c>
      <c r="AG286" s="81">
        <f t="shared" si="75"/>
        <v>5396.11</v>
      </c>
      <c r="AH286" t="str">
        <f>VLOOKUP(A286,'FERC Description'!$A$4:$C$51,3,FALSE)</f>
        <v>889 Measuring and Regulator Station Expense - General</v>
      </c>
    </row>
    <row r="287" spans="1:34" x14ac:dyDescent="0.25">
      <c r="A287" t="s">
        <v>272</v>
      </c>
      <c r="B287" t="s">
        <v>35</v>
      </c>
      <c r="C287" t="s">
        <v>36</v>
      </c>
      <c r="D287" t="s">
        <v>280</v>
      </c>
      <c r="E287" t="s">
        <v>278</v>
      </c>
      <c r="F287" s="94">
        <v>12721.09</v>
      </c>
      <c r="G287" s="94">
        <v>7665.4</v>
      </c>
      <c r="H287" s="94">
        <v>23617.360000000001</v>
      </c>
      <c r="I287" s="94"/>
      <c r="J287" s="94"/>
      <c r="K287" s="94"/>
      <c r="L287" s="94"/>
      <c r="M287" s="94"/>
      <c r="N287" s="94"/>
      <c r="O287" s="94"/>
      <c r="P287" s="94"/>
      <c r="Q287" s="94"/>
      <c r="R287" s="94">
        <f t="shared" si="62"/>
        <v>44003.85</v>
      </c>
      <c r="S287" s="92" t="str">
        <f t="shared" si="63"/>
        <v>111001155889</v>
      </c>
      <c r="T287" s="80">
        <f>VLOOKUP(S287,Factors!$F$4:$H$5971,3,FALSE)</f>
        <v>8.4599999999999995E-2</v>
      </c>
      <c r="U287" t="str">
        <f>VLOOKUP(S287,Factors!$F$4:$G$5971,2,FALSE)</f>
        <v>Sendout Volumes</v>
      </c>
      <c r="V287" s="170">
        <f t="shared" si="64"/>
        <v>1076.2042139999999</v>
      </c>
      <c r="W287" s="165">
        <f t="shared" si="65"/>
        <v>11644.885786000001</v>
      </c>
      <c r="X287" s="171">
        <f t="shared" si="66"/>
        <v>12721.09</v>
      </c>
      <c r="Y287" s="170">
        <f t="shared" si="67"/>
        <v>648.49283999999989</v>
      </c>
      <c r="Z287" s="165">
        <f t="shared" si="68"/>
        <v>7016.9071599999997</v>
      </c>
      <c r="AA287" s="171">
        <f t="shared" si="69"/>
        <v>7665.4</v>
      </c>
      <c r="AB287" s="170">
        <f t="shared" si="70"/>
        <v>1998.028656</v>
      </c>
      <c r="AC287" s="165">
        <f t="shared" si="71"/>
        <v>21619.331344000002</v>
      </c>
      <c r="AD287" s="171">
        <f t="shared" si="72"/>
        <v>23617.360000000001</v>
      </c>
      <c r="AE287" s="81">
        <f t="shared" si="73"/>
        <v>3722.7257099999997</v>
      </c>
      <c r="AF287" s="81">
        <f t="shared" si="74"/>
        <v>40281.12429</v>
      </c>
      <c r="AG287" s="81">
        <f t="shared" si="75"/>
        <v>44003.85</v>
      </c>
      <c r="AH287" t="str">
        <f>VLOOKUP(A287,'FERC Description'!$A$4:$C$51,3,FALSE)</f>
        <v>889 Measuring and Regulator Station Expense - General</v>
      </c>
    </row>
    <row r="288" spans="1:34" x14ac:dyDescent="0.25">
      <c r="A288" t="s">
        <v>272</v>
      </c>
      <c r="B288" t="s">
        <v>35</v>
      </c>
      <c r="C288" t="s">
        <v>36</v>
      </c>
      <c r="D288" t="s">
        <v>281</v>
      </c>
      <c r="E288" t="s">
        <v>282</v>
      </c>
      <c r="F288" s="94"/>
      <c r="G288" s="94"/>
      <c r="H288" s="94">
        <v>1121.24</v>
      </c>
      <c r="I288" s="94"/>
      <c r="J288" s="94"/>
      <c r="K288" s="94"/>
      <c r="L288" s="94"/>
      <c r="M288" s="94"/>
      <c r="N288" s="94"/>
      <c r="O288" s="94"/>
      <c r="P288" s="94"/>
      <c r="Q288" s="94"/>
      <c r="R288" s="94">
        <f t="shared" si="62"/>
        <v>1121.24</v>
      </c>
      <c r="S288" s="92" t="str">
        <f t="shared" si="63"/>
        <v>111001640889</v>
      </c>
      <c r="T288" s="80">
        <f>VLOOKUP(S288,Factors!$F$4:$H$5971,3,FALSE)</f>
        <v>8.4599999999999995E-2</v>
      </c>
      <c r="U288" t="str">
        <f>VLOOKUP(S288,Factors!$F$4:$G$5971,2,FALSE)</f>
        <v>Sendout Volumes</v>
      </c>
      <c r="V288" s="170">
        <f t="shared" si="64"/>
        <v>0</v>
      </c>
      <c r="W288" s="165">
        <f t="shared" si="65"/>
        <v>0</v>
      </c>
      <c r="X288" s="171">
        <f t="shared" si="66"/>
        <v>0</v>
      </c>
      <c r="Y288" s="170">
        <f t="shared" si="67"/>
        <v>0</v>
      </c>
      <c r="Z288" s="165">
        <f t="shared" si="68"/>
        <v>0</v>
      </c>
      <c r="AA288" s="171">
        <f t="shared" si="69"/>
        <v>0</v>
      </c>
      <c r="AB288" s="170">
        <f t="shared" si="70"/>
        <v>94.856904</v>
      </c>
      <c r="AC288" s="165">
        <f t="shared" si="71"/>
        <v>1026.383096</v>
      </c>
      <c r="AD288" s="171">
        <f t="shared" si="72"/>
        <v>1121.24</v>
      </c>
      <c r="AE288" s="81">
        <f t="shared" si="73"/>
        <v>94.856904</v>
      </c>
      <c r="AF288" s="81">
        <f t="shared" si="74"/>
        <v>1026.383096</v>
      </c>
      <c r="AG288" s="81">
        <f t="shared" si="75"/>
        <v>1121.24</v>
      </c>
      <c r="AH288" t="str">
        <f>VLOOKUP(A288,'FERC Description'!$A$4:$C$51,3,FALSE)</f>
        <v>889 Measuring and Regulator Station Expense - General</v>
      </c>
    </row>
    <row r="289" spans="1:34" x14ac:dyDescent="0.25">
      <c r="A289" t="s">
        <v>272</v>
      </c>
      <c r="B289" t="s">
        <v>283</v>
      </c>
      <c r="C289" t="s">
        <v>284</v>
      </c>
      <c r="D289" t="s">
        <v>273</v>
      </c>
      <c r="E289" t="s">
        <v>274</v>
      </c>
      <c r="F289" s="94"/>
      <c r="G289" s="94"/>
      <c r="H289" s="94">
        <v>761.94</v>
      </c>
      <c r="I289" s="94"/>
      <c r="J289" s="94"/>
      <c r="K289" s="94"/>
      <c r="L289" s="94"/>
      <c r="M289" s="94"/>
      <c r="N289" s="94"/>
      <c r="O289" s="94"/>
      <c r="P289" s="94"/>
      <c r="Q289" s="94"/>
      <c r="R289" s="94">
        <f t="shared" si="62"/>
        <v>761.94</v>
      </c>
      <c r="S289" s="92" t="str">
        <f t="shared" si="63"/>
        <v>120111125889</v>
      </c>
      <c r="T289" s="80">
        <f>VLOOKUP(S289,Factors!$F$4:$H$5971,3,FALSE)</f>
        <v>0.1124</v>
      </c>
      <c r="U289" t="str">
        <f>VLOOKUP(S289,Factors!$F$4:$G$5971,2,FALSE)</f>
        <v>3-factor</v>
      </c>
      <c r="V289" s="170">
        <f t="shared" si="64"/>
        <v>0</v>
      </c>
      <c r="W289" s="165">
        <f t="shared" si="65"/>
        <v>0</v>
      </c>
      <c r="X289" s="171">
        <f t="shared" si="66"/>
        <v>0</v>
      </c>
      <c r="Y289" s="170">
        <f t="shared" si="67"/>
        <v>0</v>
      </c>
      <c r="Z289" s="165">
        <f t="shared" si="68"/>
        <v>0</v>
      </c>
      <c r="AA289" s="171">
        <f t="shared" si="69"/>
        <v>0</v>
      </c>
      <c r="AB289" s="170">
        <f t="shared" si="70"/>
        <v>85.642056000000011</v>
      </c>
      <c r="AC289" s="165">
        <f t="shared" si="71"/>
        <v>676.29794400000003</v>
      </c>
      <c r="AD289" s="171">
        <f t="shared" si="72"/>
        <v>761.94</v>
      </c>
      <c r="AE289" s="81">
        <f t="shared" si="73"/>
        <v>85.642056000000011</v>
      </c>
      <c r="AF289" s="81">
        <f t="shared" si="74"/>
        <v>676.29794400000003</v>
      </c>
      <c r="AG289" s="81">
        <f t="shared" si="75"/>
        <v>761.94</v>
      </c>
      <c r="AH289" t="str">
        <f>VLOOKUP(A289,'FERC Description'!$A$4:$C$51,3,FALSE)</f>
        <v>889 Measuring and Regulator Station Expense - General</v>
      </c>
    </row>
    <row r="290" spans="1:34" x14ac:dyDescent="0.25">
      <c r="A290" t="s">
        <v>272</v>
      </c>
      <c r="B290" t="s">
        <v>77</v>
      </c>
      <c r="C290" t="s">
        <v>78</v>
      </c>
      <c r="D290" t="s">
        <v>281</v>
      </c>
      <c r="E290" t="s">
        <v>282</v>
      </c>
      <c r="F290" s="94">
        <v>22406.34</v>
      </c>
      <c r="G290" s="94">
        <v>31064.13</v>
      </c>
      <c r="H290" s="94">
        <v>20624.36</v>
      </c>
      <c r="I290" s="94"/>
      <c r="J290" s="94"/>
      <c r="K290" s="94"/>
      <c r="L290" s="94"/>
      <c r="M290" s="94"/>
      <c r="N290" s="94"/>
      <c r="O290" s="94"/>
      <c r="P290" s="94"/>
      <c r="Q290" s="94"/>
      <c r="R290" s="94">
        <f t="shared" si="62"/>
        <v>74094.83</v>
      </c>
      <c r="S290" s="92" t="str">
        <f t="shared" si="63"/>
        <v>131001640889</v>
      </c>
      <c r="T290" s="80">
        <f>VLOOKUP(S290,Factors!$F$4:$H$5971,3,FALSE)</f>
        <v>0.12766</v>
      </c>
      <c r="U290" t="str">
        <f>VLOOKUP(S290,Factors!$F$4:$G$5971,2,FALSE)</f>
        <v>Telemetering</v>
      </c>
      <c r="V290" s="170">
        <f t="shared" si="64"/>
        <v>2860.3933643999999</v>
      </c>
      <c r="W290" s="165">
        <f t="shared" si="65"/>
        <v>19545.946635600001</v>
      </c>
      <c r="X290" s="171">
        <f t="shared" si="66"/>
        <v>22406.34</v>
      </c>
      <c r="Y290" s="170">
        <f t="shared" si="67"/>
        <v>3965.6468358000002</v>
      </c>
      <c r="Z290" s="165">
        <f t="shared" si="68"/>
        <v>27098.483164199999</v>
      </c>
      <c r="AA290" s="171">
        <f t="shared" si="69"/>
        <v>31064.129999999997</v>
      </c>
      <c r="AB290" s="170">
        <f t="shared" si="70"/>
        <v>2632.9057975999999</v>
      </c>
      <c r="AC290" s="165">
        <f t="shared" si="71"/>
        <v>17991.4542024</v>
      </c>
      <c r="AD290" s="171">
        <f t="shared" si="72"/>
        <v>20624.36</v>
      </c>
      <c r="AE290" s="81">
        <f t="shared" si="73"/>
        <v>9458.9459977999995</v>
      </c>
      <c r="AF290" s="81">
        <f t="shared" si="74"/>
        <v>64635.8840022</v>
      </c>
      <c r="AG290" s="81">
        <f t="shared" si="75"/>
        <v>74094.83</v>
      </c>
      <c r="AH290" t="str">
        <f>VLOOKUP(A290,'FERC Description'!$A$4:$C$51,3,FALSE)</f>
        <v>889 Measuring and Regulator Station Expense - General</v>
      </c>
    </row>
    <row r="291" spans="1:34" x14ac:dyDescent="0.25">
      <c r="A291" t="s">
        <v>272</v>
      </c>
      <c r="B291" t="s">
        <v>82</v>
      </c>
      <c r="C291" t="s">
        <v>83</v>
      </c>
      <c r="D291" t="s">
        <v>273</v>
      </c>
      <c r="E291" t="s">
        <v>274</v>
      </c>
      <c r="F291" s="94"/>
      <c r="G291" s="94"/>
      <c r="H291" s="94">
        <v>1379.49</v>
      </c>
      <c r="I291" s="94"/>
      <c r="J291" s="94"/>
      <c r="K291" s="94"/>
      <c r="L291" s="94"/>
      <c r="M291" s="94"/>
      <c r="N291" s="94"/>
      <c r="O291" s="94"/>
      <c r="P291" s="94"/>
      <c r="Q291" s="94"/>
      <c r="R291" s="94">
        <f t="shared" si="62"/>
        <v>1379.49</v>
      </c>
      <c r="S291" s="92" t="str">
        <f t="shared" si="63"/>
        <v>141001125889</v>
      </c>
      <c r="T291" s="80">
        <f>VLOOKUP(S291,Factors!$F$4:$H$5971,3,FALSE)</f>
        <v>1.17E-2</v>
      </c>
      <c r="U291" t="str">
        <f>VLOOKUP(S291,Factors!$F$4:$G$5971,2,FALSE)</f>
        <v>Transmission</v>
      </c>
      <c r="V291" s="170">
        <f t="shared" si="64"/>
        <v>0</v>
      </c>
      <c r="W291" s="165">
        <f t="shared" si="65"/>
        <v>0</v>
      </c>
      <c r="X291" s="171">
        <f t="shared" si="66"/>
        <v>0</v>
      </c>
      <c r="Y291" s="170">
        <f t="shared" si="67"/>
        <v>0</v>
      </c>
      <c r="Z291" s="165">
        <f t="shared" si="68"/>
        <v>0</v>
      </c>
      <c r="AA291" s="171">
        <f t="shared" si="69"/>
        <v>0</v>
      </c>
      <c r="AB291" s="170">
        <f t="shared" si="70"/>
        <v>16.140032999999999</v>
      </c>
      <c r="AC291" s="165">
        <f t="shared" si="71"/>
        <v>1363.3499670000001</v>
      </c>
      <c r="AD291" s="171">
        <f t="shared" si="72"/>
        <v>1379.49</v>
      </c>
      <c r="AE291" s="81">
        <f t="shared" si="73"/>
        <v>16.140032999999999</v>
      </c>
      <c r="AF291" s="81">
        <f t="shared" si="74"/>
        <v>1363.3499670000001</v>
      </c>
      <c r="AG291" s="81">
        <f t="shared" si="75"/>
        <v>1379.49</v>
      </c>
      <c r="AH291" t="str">
        <f>VLOOKUP(A291,'FERC Description'!$A$4:$C$51,3,FALSE)</f>
        <v>889 Measuring and Regulator Station Expense - General</v>
      </c>
    </row>
    <row r="292" spans="1:34" x14ac:dyDescent="0.25">
      <c r="A292" t="s">
        <v>272</v>
      </c>
      <c r="B292" t="s">
        <v>43</v>
      </c>
      <c r="C292" t="s">
        <v>44</v>
      </c>
      <c r="D292" t="s">
        <v>273</v>
      </c>
      <c r="E292" t="s">
        <v>274</v>
      </c>
      <c r="F292" s="94">
        <v>18.7</v>
      </c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>
        <f t="shared" si="62"/>
        <v>18.7</v>
      </c>
      <c r="S292" s="92" t="str">
        <f t="shared" si="63"/>
        <v>151001125889</v>
      </c>
      <c r="T292" s="80">
        <f>VLOOKUP(S292,Factors!$F$4:$H$5971,3,FALSE)</f>
        <v>0.1124</v>
      </c>
      <c r="U292" t="str">
        <f>VLOOKUP(S292,Factors!$F$4:$G$5971,2,FALSE)</f>
        <v>3-factor</v>
      </c>
      <c r="V292" s="170">
        <f t="shared" si="64"/>
        <v>2.10188</v>
      </c>
      <c r="W292" s="165">
        <f t="shared" si="65"/>
        <v>16.598119999999998</v>
      </c>
      <c r="X292" s="171">
        <f t="shared" si="66"/>
        <v>18.7</v>
      </c>
      <c r="Y292" s="170">
        <f t="shared" si="67"/>
        <v>0</v>
      </c>
      <c r="Z292" s="165">
        <f t="shared" si="68"/>
        <v>0</v>
      </c>
      <c r="AA292" s="171">
        <f t="shared" si="69"/>
        <v>0</v>
      </c>
      <c r="AB292" s="170">
        <f t="shared" si="70"/>
        <v>0</v>
      </c>
      <c r="AC292" s="165">
        <f t="shared" si="71"/>
        <v>0</v>
      </c>
      <c r="AD292" s="171">
        <f t="shared" si="72"/>
        <v>0</v>
      </c>
      <c r="AE292" s="81">
        <f t="shared" si="73"/>
        <v>2.10188</v>
      </c>
      <c r="AF292" s="81">
        <f t="shared" si="74"/>
        <v>16.598119999999998</v>
      </c>
      <c r="AG292" s="81">
        <f t="shared" si="75"/>
        <v>18.7</v>
      </c>
      <c r="AH292" t="str">
        <f>VLOOKUP(A292,'FERC Description'!$A$4:$C$51,3,FALSE)</f>
        <v>889 Measuring and Regulator Station Expense - General</v>
      </c>
    </row>
    <row r="293" spans="1:34" x14ac:dyDescent="0.25">
      <c r="A293" t="s">
        <v>272</v>
      </c>
      <c r="B293" t="s">
        <v>43</v>
      </c>
      <c r="C293" t="s">
        <v>44</v>
      </c>
      <c r="D293" t="s">
        <v>281</v>
      </c>
      <c r="E293" t="s">
        <v>282</v>
      </c>
      <c r="F293" s="94">
        <v>610.69000000000005</v>
      </c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>
        <f t="shared" si="62"/>
        <v>610.69000000000005</v>
      </c>
      <c r="S293" s="92" t="str">
        <f t="shared" si="63"/>
        <v>151001640889</v>
      </c>
      <c r="T293" s="80">
        <f>VLOOKUP(S293,Factors!$F$4:$H$5971,3,FALSE)</f>
        <v>0.12766</v>
      </c>
      <c r="U293" t="str">
        <f>VLOOKUP(S293,Factors!$F$4:$G$5971,2,FALSE)</f>
        <v>Telemetering</v>
      </c>
      <c r="V293" s="170">
        <f t="shared" si="64"/>
        <v>77.960685400000003</v>
      </c>
      <c r="W293" s="165">
        <f t="shared" si="65"/>
        <v>532.72931460000007</v>
      </c>
      <c r="X293" s="171">
        <f t="shared" si="66"/>
        <v>610.69000000000005</v>
      </c>
      <c r="Y293" s="170">
        <f t="shared" si="67"/>
        <v>0</v>
      </c>
      <c r="Z293" s="165">
        <f t="shared" si="68"/>
        <v>0</v>
      </c>
      <c r="AA293" s="171">
        <f t="shared" si="69"/>
        <v>0</v>
      </c>
      <c r="AB293" s="170">
        <f t="shared" si="70"/>
        <v>0</v>
      </c>
      <c r="AC293" s="165">
        <f t="shared" si="71"/>
        <v>0</v>
      </c>
      <c r="AD293" s="171">
        <f t="shared" si="72"/>
        <v>0</v>
      </c>
      <c r="AE293" s="81">
        <f t="shared" si="73"/>
        <v>77.960685400000003</v>
      </c>
      <c r="AF293" s="81">
        <f t="shared" si="74"/>
        <v>532.72931460000007</v>
      </c>
      <c r="AG293" s="81">
        <f t="shared" si="75"/>
        <v>610.69000000000005</v>
      </c>
      <c r="AH293" t="str">
        <f>VLOOKUP(A293,'FERC Description'!$A$4:$C$51,3,FALSE)</f>
        <v>889 Measuring and Regulator Station Expense - General</v>
      </c>
    </row>
    <row r="294" spans="1:34" x14ac:dyDescent="0.25">
      <c r="A294" t="s">
        <v>272</v>
      </c>
      <c r="B294" t="s">
        <v>96</v>
      </c>
      <c r="C294" t="s">
        <v>97</v>
      </c>
      <c r="D294" t="s">
        <v>280</v>
      </c>
      <c r="E294" t="s">
        <v>278</v>
      </c>
      <c r="F294" s="94"/>
      <c r="G294" s="94"/>
      <c r="H294" s="94">
        <v>433.88</v>
      </c>
      <c r="I294" s="94"/>
      <c r="J294" s="94"/>
      <c r="K294" s="94"/>
      <c r="L294" s="94"/>
      <c r="M294" s="94"/>
      <c r="N294" s="94"/>
      <c r="O294" s="94"/>
      <c r="P294" s="94"/>
      <c r="Q294" s="94"/>
      <c r="R294" s="94">
        <f t="shared" si="62"/>
        <v>433.88</v>
      </c>
      <c r="S294" s="92" t="str">
        <f t="shared" si="63"/>
        <v>155061155889</v>
      </c>
      <c r="T294" s="80">
        <f>VLOOKUP(S294,Factors!$F$4:$H$5971,3,FALSE)</f>
        <v>0</v>
      </c>
      <c r="U294" t="str">
        <f>VLOOKUP(S294,Factors!$F$4:$G$5971,2,FALSE)</f>
        <v>Direct-OR</v>
      </c>
      <c r="V294" s="170">
        <f t="shared" si="64"/>
        <v>0</v>
      </c>
      <c r="W294" s="165">
        <f t="shared" si="65"/>
        <v>0</v>
      </c>
      <c r="X294" s="171">
        <f t="shared" si="66"/>
        <v>0</v>
      </c>
      <c r="Y294" s="170">
        <f t="shared" si="67"/>
        <v>0</v>
      </c>
      <c r="Z294" s="165">
        <f t="shared" si="68"/>
        <v>0</v>
      </c>
      <c r="AA294" s="171">
        <f t="shared" si="69"/>
        <v>0</v>
      </c>
      <c r="AB294" s="170">
        <f t="shared" si="70"/>
        <v>0</v>
      </c>
      <c r="AC294" s="165">
        <f t="shared" si="71"/>
        <v>433.88</v>
      </c>
      <c r="AD294" s="171">
        <f t="shared" si="72"/>
        <v>433.88</v>
      </c>
      <c r="AE294" s="81">
        <f t="shared" si="73"/>
        <v>0</v>
      </c>
      <c r="AF294" s="81">
        <f t="shared" si="74"/>
        <v>433.88</v>
      </c>
      <c r="AG294" s="81">
        <f t="shared" si="75"/>
        <v>433.88</v>
      </c>
      <c r="AH294" t="str">
        <f>VLOOKUP(A294,'FERC Description'!$A$4:$C$51,3,FALSE)</f>
        <v>889 Measuring and Regulator Station Expense - General</v>
      </c>
    </row>
    <row r="295" spans="1:34" x14ac:dyDescent="0.25">
      <c r="A295" t="s">
        <v>272</v>
      </c>
      <c r="B295" t="s">
        <v>134</v>
      </c>
      <c r="C295" t="s">
        <v>135</v>
      </c>
      <c r="D295" t="s">
        <v>273</v>
      </c>
      <c r="E295" t="s">
        <v>274</v>
      </c>
      <c r="F295" s="94">
        <v>210.95</v>
      </c>
      <c r="G295" s="94">
        <v>-210.95</v>
      </c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>
        <f t="shared" si="62"/>
        <v>0</v>
      </c>
      <c r="S295" s="92" t="str">
        <f t="shared" si="63"/>
        <v>155091125889</v>
      </c>
      <c r="T295" s="80">
        <f>VLOOKUP(S295,Factors!$F$4:$H$5971,3,FALSE)</f>
        <v>0.1124</v>
      </c>
      <c r="U295" t="str">
        <f>VLOOKUP(S295,Factors!$F$4:$G$5971,2,FALSE)</f>
        <v>3-factor</v>
      </c>
      <c r="V295" s="170">
        <f t="shared" si="64"/>
        <v>23.71078</v>
      </c>
      <c r="W295" s="165">
        <f t="shared" si="65"/>
        <v>187.23921999999999</v>
      </c>
      <c r="X295" s="171">
        <f t="shared" si="66"/>
        <v>210.95</v>
      </c>
      <c r="Y295" s="170">
        <f t="shared" si="67"/>
        <v>-23.71078</v>
      </c>
      <c r="Z295" s="165">
        <f t="shared" si="68"/>
        <v>-187.23921999999999</v>
      </c>
      <c r="AA295" s="171">
        <f t="shared" si="69"/>
        <v>-210.95</v>
      </c>
      <c r="AB295" s="170">
        <f t="shared" si="70"/>
        <v>0</v>
      </c>
      <c r="AC295" s="165">
        <f t="shared" si="71"/>
        <v>0</v>
      </c>
      <c r="AD295" s="171">
        <f t="shared" si="72"/>
        <v>0</v>
      </c>
      <c r="AE295" s="81">
        <f t="shared" si="73"/>
        <v>0</v>
      </c>
      <c r="AF295" s="81">
        <f t="shared" si="74"/>
        <v>0</v>
      </c>
      <c r="AG295" s="81">
        <f t="shared" si="75"/>
        <v>0</v>
      </c>
      <c r="AH295" t="str">
        <f>VLOOKUP(A295,'FERC Description'!$A$4:$C$51,3,FALSE)</f>
        <v>889 Measuring and Regulator Station Expense - General</v>
      </c>
    </row>
    <row r="296" spans="1:34" x14ac:dyDescent="0.25">
      <c r="A296" t="s">
        <v>272</v>
      </c>
      <c r="B296" t="s">
        <v>138</v>
      </c>
      <c r="C296" t="s">
        <v>139</v>
      </c>
      <c r="D296" t="s">
        <v>285</v>
      </c>
      <c r="E296" t="s">
        <v>286</v>
      </c>
      <c r="F296" s="94">
        <v>1620.6</v>
      </c>
      <c r="G296" s="94">
        <v>1511.55</v>
      </c>
      <c r="H296" s="94">
        <v>1601.79</v>
      </c>
      <c r="I296" s="94"/>
      <c r="J296" s="94"/>
      <c r="K296" s="94"/>
      <c r="L296" s="94"/>
      <c r="M296" s="94"/>
      <c r="N296" s="94"/>
      <c r="O296" s="94"/>
      <c r="P296" s="94"/>
      <c r="Q296" s="94"/>
      <c r="R296" s="94">
        <f t="shared" si="62"/>
        <v>4733.9399999999996</v>
      </c>
      <c r="S296" s="92" t="str">
        <f t="shared" si="63"/>
        <v>162002345889</v>
      </c>
      <c r="T296" s="80">
        <f>VLOOKUP(S296,Factors!$F$4:$H$5971,3,FALSE)</f>
        <v>0.1124</v>
      </c>
      <c r="U296" t="str">
        <f>VLOOKUP(S296,Factors!$F$4:$G$5971,2,FALSE)</f>
        <v>3-factor</v>
      </c>
      <c r="V296" s="170">
        <f t="shared" si="64"/>
        <v>182.15544</v>
      </c>
      <c r="W296" s="165">
        <f t="shared" si="65"/>
        <v>1438.4445599999999</v>
      </c>
      <c r="X296" s="171">
        <f t="shared" si="66"/>
        <v>1620.6</v>
      </c>
      <c r="Y296" s="170">
        <f t="shared" si="67"/>
        <v>169.89821999999998</v>
      </c>
      <c r="Z296" s="165">
        <f t="shared" si="68"/>
        <v>1341.6517799999999</v>
      </c>
      <c r="AA296" s="171">
        <f t="shared" si="69"/>
        <v>1511.55</v>
      </c>
      <c r="AB296" s="170">
        <f t="shared" si="70"/>
        <v>180.04119599999999</v>
      </c>
      <c r="AC296" s="165">
        <f t="shared" si="71"/>
        <v>1421.7488040000001</v>
      </c>
      <c r="AD296" s="171">
        <f t="shared" si="72"/>
        <v>1601.79</v>
      </c>
      <c r="AE296" s="81">
        <f t="shared" si="73"/>
        <v>532.09485599999994</v>
      </c>
      <c r="AF296" s="81">
        <f t="shared" si="74"/>
        <v>4201.8451439999999</v>
      </c>
      <c r="AG296" s="81">
        <f t="shared" si="75"/>
        <v>4733.9399999999996</v>
      </c>
      <c r="AH296" t="str">
        <f>VLOOKUP(A296,'FERC Description'!$A$4:$C$51,3,FALSE)</f>
        <v>889 Measuring and Regulator Station Expense - General</v>
      </c>
    </row>
    <row r="297" spans="1:34" x14ac:dyDescent="0.25">
      <c r="A297" t="s">
        <v>287</v>
      </c>
      <c r="B297" t="s">
        <v>35</v>
      </c>
      <c r="C297" t="s">
        <v>36</v>
      </c>
      <c r="D297" t="s">
        <v>288</v>
      </c>
      <c r="E297" t="s">
        <v>289</v>
      </c>
      <c r="F297" s="94">
        <v>10573.48</v>
      </c>
      <c r="G297" s="94">
        <v>12548.12</v>
      </c>
      <c r="H297" s="94">
        <v>5113.18</v>
      </c>
      <c r="I297" s="94"/>
      <c r="J297" s="94"/>
      <c r="K297" s="94"/>
      <c r="L297" s="94"/>
      <c r="M297" s="94"/>
      <c r="N297" s="94"/>
      <c r="O297" s="94"/>
      <c r="P297" s="94"/>
      <c r="Q297" s="94"/>
      <c r="R297" s="94">
        <f t="shared" si="62"/>
        <v>28234.78</v>
      </c>
      <c r="S297" s="92" t="str">
        <f t="shared" si="63"/>
        <v>111001490891</v>
      </c>
      <c r="T297" s="80">
        <f>VLOOKUP(S297,Factors!$F$4:$H$5971,3,FALSE)</f>
        <v>8.4599999999999995E-2</v>
      </c>
      <c r="U297" t="str">
        <f>VLOOKUP(S297,Factors!$F$4:$G$5971,2,FALSE)</f>
        <v>Sendout Volumes</v>
      </c>
      <c r="V297" s="170">
        <f t="shared" si="64"/>
        <v>894.51640799999996</v>
      </c>
      <c r="W297" s="165">
        <f t="shared" si="65"/>
        <v>9678.9635920000001</v>
      </c>
      <c r="X297" s="171">
        <f t="shared" si="66"/>
        <v>10573.48</v>
      </c>
      <c r="Y297" s="170">
        <f t="shared" si="67"/>
        <v>1061.570952</v>
      </c>
      <c r="Z297" s="165">
        <f t="shared" si="68"/>
        <v>11486.549048000001</v>
      </c>
      <c r="AA297" s="171">
        <f t="shared" si="69"/>
        <v>12548.12</v>
      </c>
      <c r="AB297" s="170">
        <f t="shared" si="70"/>
        <v>432.57502799999997</v>
      </c>
      <c r="AC297" s="165">
        <f t="shared" si="71"/>
        <v>4680.6049720000001</v>
      </c>
      <c r="AD297" s="171">
        <f t="shared" si="72"/>
        <v>5113.18</v>
      </c>
      <c r="AE297" s="81">
        <f t="shared" si="73"/>
        <v>2388.6623879999997</v>
      </c>
      <c r="AF297" s="81">
        <f t="shared" si="74"/>
        <v>25846.117611999998</v>
      </c>
      <c r="AG297" s="81">
        <f t="shared" si="75"/>
        <v>28234.78</v>
      </c>
      <c r="AH297" t="str">
        <f>VLOOKUP(A297,'FERC Description'!$A$4:$C$51,3,FALSE)</f>
        <v>891 Measuring and Regulator Station Expense - City Gate</v>
      </c>
    </row>
    <row r="298" spans="1:34" x14ac:dyDescent="0.25">
      <c r="A298" t="s">
        <v>287</v>
      </c>
      <c r="B298" t="s">
        <v>35</v>
      </c>
      <c r="C298" t="s">
        <v>36</v>
      </c>
      <c r="D298" t="s">
        <v>290</v>
      </c>
      <c r="E298" t="s">
        <v>291</v>
      </c>
      <c r="F298" s="94"/>
      <c r="G298" s="94">
        <v>1100.95</v>
      </c>
      <c r="H298" s="94">
        <v>7681.13</v>
      </c>
      <c r="I298" s="94"/>
      <c r="J298" s="94"/>
      <c r="K298" s="94"/>
      <c r="L298" s="94"/>
      <c r="M298" s="94"/>
      <c r="N298" s="94"/>
      <c r="O298" s="94"/>
      <c r="P298" s="94"/>
      <c r="Q298" s="94"/>
      <c r="R298" s="94">
        <f t="shared" si="62"/>
        <v>8782.08</v>
      </c>
      <c r="S298" s="92" t="str">
        <f t="shared" si="63"/>
        <v>111001525891</v>
      </c>
      <c r="T298" s="80">
        <f>VLOOKUP(S298,Factors!$F$4:$H$5971,3,FALSE)</f>
        <v>8.4599999999999995E-2</v>
      </c>
      <c r="U298" t="str">
        <f>VLOOKUP(S298,Factors!$F$4:$G$5971,2,FALSE)</f>
        <v>sendout volumes</v>
      </c>
      <c r="V298" s="170">
        <f t="shared" si="64"/>
        <v>0</v>
      </c>
      <c r="W298" s="165">
        <f t="shared" si="65"/>
        <v>0</v>
      </c>
      <c r="X298" s="171">
        <f t="shared" si="66"/>
        <v>0</v>
      </c>
      <c r="Y298" s="170">
        <f t="shared" si="67"/>
        <v>93.140370000000004</v>
      </c>
      <c r="Z298" s="165">
        <f t="shared" si="68"/>
        <v>1007.8096300000001</v>
      </c>
      <c r="AA298" s="171">
        <f t="shared" si="69"/>
        <v>1100.95</v>
      </c>
      <c r="AB298" s="170">
        <f t="shared" si="70"/>
        <v>649.82359799999995</v>
      </c>
      <c r="AC298" s="165">
        <f t="shared" si="71"/>
        <v>7031.3064020000002</v>
      </c>
      <c r="AD298" s="171">
        <f t="shared" si="72"/>
        <v>7681.13</v>
      </c>
      <c r="AE298" s="81">
        <f t="shared" si="73"/>
        <v>742.96396799999991</v>
      </c>
      <c r="AF298" s="81">
        <f t="shared" si="74"/>
        <v>8039.1160319999999</v>
      </c>
      <c r="AG298" s="81">
        <f t="shared" si="75"/>
        <v>8782.08</v>
      </c>
      <c r="AH298" t="str">
        <f>VLOOKUP(A298,'FERC Description'!$A$4:$C$51,3,FALSE)</f>
        <v>891 Measuring and Regulator Station Expense - City Gate</v>
      </c>
    </row>
    <row r="299" spans="1:34" x14ac:dyDescent="0.25">
      <c r="A299" t="s">
        <v>287</v>
      </c>
      <c r="B299" t="s">
        <v>43</v>
      </c>
      <c r="C299" t="s">
        <v>44</v>
      </c>
      <c r="D299" t="s">
        <v>290</v>
      </c>
      <c r="E299" t="s">
        <v>291</v>
      </c>
      <c r="F299" s="94"/>
      <c r="G299" s="94">
        <v>144.28</v>
      </c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>
        <f t="shared" si="62"/>
        <v>144.28</v>
      </c>
      <c r="S299" s="92" t="str">
        <f t="shared" si="63"/>
        <v>151001525891</v>
      </c>
      <c r="T299" s="80">
        <f>VLOOKUP(S299,Factors!$F$4:$H$5971,3,FALSE)</f>
        <v>0</v>
      </c>
      <c r="U299" t="str">
        <f>VLOOKUP(S299,Factors!$F$4:$G$5971,2,FALSE)</f>
        <v>direct-or</v>
      </c>
      <c r="V299" s="170">
        <f t="shared" si="64"/>
        <v>0</v>
      </c>
      <c r="W299" s="165">
        <f t="shared" si="65"/>
        <v>0</v>
      </c>
      <c r="X299" s="171">
        <f t="shared" si="66"/>
        <v>0</v>
      </c>
      <c r="Y299" s="170">
        <f t="shared" si="67"/>
        <v>0</v>
      </c>
      <c r="Z299" s="165">
        <f t="shared" si="68"/>
        <v>144.28</v>
      </c>
      <c r="AA299" s="171">
        <f t="shared" si="69"/>
        <v>144.28</v>
      </c>
      <c r="AB299" s="170">
        <f t="shared" si="70"/>
        <v>0</v>
      </c>
      <c r="AC299" s="165">
        <f t="shared" si="71"/>
        <v>0</v>
      </c>
      <c r="AD299" s="171">
        <f t="shared" si="72"/>
        <v>0</v>
      </c>
      <c r="AE299" s="81">
        <f t="shared" si="73"/>
        <v>0</v>
      </c>
      <c r="AF299" s="81">
        <f t="shared" si="74"/>
        <v>144.28</v>
      </c>
      <c r="AG299" s="81">
        <f t="shared" si="75"/>
        <v>144.28</v>
      </c>
      <c r="AH299" t="str">
        <f>VLOOKUP(A299,'FERC Description'!$A$4:$C$51,3,FALSE)</f>
        <v>891 Measuring and Regulator Station Expense - City Gate</v>
      </c>
    </row>
    <row r="300" spans="1:34" x14ac:dyDescent="0.25">
      <c r="A300" t="s">
        <v>287</v>
      </c>
      <c r="B300" t="s">
        <v>96</v>
      </c>
      <c r="C300" t="s">
        <v>97</v>
      </c>
      <c r="D300" t="s">
        <v>290</v>
      </c>
      <c r="E300" t="s">
        <v>291</v>
      </c>
      <c r="F300" s="94"/>
      <c r="G300" s="94">
        <v>8915.1299999999992</v>
      </c>
      <c r="H300" s="94">
        <v>6795.56</v>
      </c>
      <c r="I300" s="94"/>
      <c r="J300" s="94"/>
      <c r="K300" s="94"/>
      <c r="L300" s="94"/>
      <c r="M300" s="94"/>
      <c r="N300" s="94"/>
      <c r="O300" s="94"/>
      <c r="P300" s="94"/>
      <c r="Q300" s="94"/>
      <c r="R300" s="94">
        <f t="shared" si="62"/>
        <v>15710.689999999999</v>
      </c>
      <c r="S300" s="92" t="str">
        <f t="shared" si="63"/>
        <v>155061525891</v>
      </c>
      <c r="T300" s="80">
        <f>VLOOKUP(S300,Factors!$F$4:$H$5971,3,FALSE)</f>
        <v>0</v>
      </c>
      <c r="U300" t="str">
        <f>VLOOKUP(S300,Factors!$F$4:$G$5971,2,FALSE)</f>
        <v>direct-or</v>
      </c>
      <c r="V300" s="170">
        <f t="shared" si="64"/>
        <v>0</v>
      </c>
      <c r="W300" s="165">
        <f t="shared" si="65"/>
        <v>0</v>
      </c>
      <c r="X300" s="171">
        <f t="shared" si="66"/>
        <v>0</v>
      </c>
      <c r="Y300" s="170">
        <f t="shared" si="67"/>
        <v>0</v>
      </c>
      <c r="Z300" s="165">
        <f t="shared" si="68"/>
        <v>8915.1299999999992</v>
      </c>
      <c r="AA300" s="171">
        <f t="shared" si="69"/>
        <v>8915.1299999999992</v>
      </c>
      <c r="AB300" s="170">
        <f t="shared" si="70"/>
        <v>0</v>
      </c>
      <c r="AC300" s="165">
        <f t="shared" si="71"/>
        <v>6795.56</v>
      </c>
      <c r="AD300" s="171">
        <f t="shared" si="72"/>
        <v>6795.56</v>
      </c>
      <c r="AE300" s="81">
        <f t="shared" si="73"/>
        <v>0</v>
      </c>
      <c r="AF300" s="81">
        <f t="shared" si="74"/>
        <v>15710.689999999999</v>
      </c>
      <c r="AG300" s="81">
        <f t="shared" si="75"/>
        <v>15710.689999999999</v>
      </c>
      <c r="AH300" t="str">
        <f>VLOOKUP(A300,'FERC Description'!$A$4:$C$51,3,FALSE)</f>
        <v>891 Measuring and Regulator Station Expense - City Gate</v>
      </c>
    </row>
    <row r="301" spans="1:34" x14ac:dyDescent="0.25">
      <c r="A301" t="s">
        <v>287</v>
      </c>
      <c r="B301" t="s">
        <v>151</v>
      </c>
      <c r="C301" t="s">
        <v>152</v>
      </c>
      <c r="D301" t="s">
        <v>290</v>
      </c>
      <c r="E301" t="s">
        <v>291</v>
      </c>
      <c r="F301" s="94">
        <v>55.17</v>
      </c>
      <c r="G301" s="94">
        <v>55.07</v>
      </c>
      <c r="H301" s="94">
        <v>75.03</v>
      </c>
      <c r="I301" s="94"/>
      <c r="J301" s="94"/>
      <c r="K301" s="94"/>
      <c r="L301" s="94"/>
      <c r="M301" s="94"/>
      <c r="N301" s="94"/>
      <c r="O301" s="94"/>
      <c r="P301" s="94"/>
      <c r="Q301" s="94"/>
      <c r="R301" s="94">
        <f t="shared" si="62"/>
        <v>185.27</v>
      </c>
      <c r="S301" s="92" t="str">
        <f t="shared" si="63"/>
        <v>161001525891</v>
      </c>
      <c r="T301" s="80">
        <f>VLOOKUP(S301,Factors!$F$4:$H$5971,3,FALSE)</f>
        <v>0.1124</v>
      </c>
      <c r="U301" t="str">
        <f>VLOOKUP(S301,Factors!$F$4:$G$5971,2,FALSE)</f>
        <v>3-factor</v>
      </c>
      <c r="V301" s="170">
        <f t="shared" si="64"/>
        <v>6.2011080000000005</v>
      </c>
      <c r="W301" s="165">
        <f t="shared" si="65"/>
        <v>48.968892000000004</v>
      </c>
      <c r="X301" s="171">
        <f t="shared" si="66"/>
        <v>55.17</v>
      </c>
      <c r="Y301" s="170">
        <f t="shared" si="67"/>
        <v>6.1898679999999997</v>
      </c>
      <c r="Z301" s="165">
        <f t="shared" si="68"/>
        <v>48.880132000000003</v>
      </c>
      <c r="AA301" s="171">
        <f t="shared" si="69"/>
        <v>55.07</v>
      </c>
      <c r="AB301" s="170">
        <f t="shared" si="70"/>
        <v>8.4333720000000003</v>
      </c>
      <c r="AC301" s="165">
        <f t="shared" si="71"/>
        <v>66.596627999999995</v>
      </c>
      <c r="AD301" s="171">
        <f t="shared" si="72"/>
        <v>75.03</v>
      </c>
      <c r="AE301" s="81">
        <f t="shared" si="73"/>
        <v>20.824348000000001</v>
      </c>
      <c r="AF301" s="81">
        <f t="shared" si="74"/>
        <v>164.445652</v>
      </c>
      <c r="AG301" s="81">
        <f t="shared" si="75"/>
        <v>185.26999999999998</v>
      </c>
      <c r="AH301" t="str">
        <f>VLOOKUP(A301,'FERC Description'!$A$4:$C$51,3,FALSE)</f>
        <v>891 Measuring and Regulator Station Expense - City Gate</v>
      </c>
    </row>
    <row r="302" spans="1:34" x14ac:dyDescent="0.25">
      <c r="A302" t="s">
        <v>292</v>
      </c>
      <c r="B302" t="s">
        <v>35</v>
      </c>
      <c r="C302" t="s">
        <v>36</v>
      </c>
      <c r="D302" t="s">
        <v>293</v>
      </c>
      <c r="E302" t="s">
        <v>294</v>
      </c>
      <c r="F302" s="94">
        <v>10154.5</v>
      </c>
      <c r="G302" s="94">
        <v>12194.89</v>
      </c>
      <c r="H302" s="94">
        <v>14738.1</v>
      </c>
      <c r="I302" s="94"/>
      <c r="J302" s="94"/>
      <c r="K302" s="94"/>
      <c r="L302" s="94"/>
      <c r="M302" s="94"/>
      <c r="N302" s="94"/>
      <c r="O302" s="94"/>
      <c r="P302" s="94"/>
      <c r="Q302" s="94"/>
      <c r="R302" s="94">
        <f t="shared" si="62"/>
        <v>37087.49</v>
      </c>
      <c r="S302" s="92" t="str">
        <f t="shared" si="63"/>
        <v>111001635892</v>
      </c>
      <c r="T302" s="80">
        <f>VLOOKUP(S302,Factors!$F$4:$H$5971,3,FALSE)</f>
        <v>8.4599999999999995E-2</v>
      </c>
      <c r="U302" t="str">
        <f>VLOOKUP(S302,Factors!$F$4:$G$5971,2,FALSE)</f>
        <v>Sendout Volumes</v>
      </c>
      <c r="V302" s="170">
        <f t="shared" si="64"/>
        <v>859.07069999999999</v>
      </c>
      <c r="W302" s="165">
        <f t="shared" si="65"/>
        <v>9295.4292999999998</v>
      </c>
      <c r="X302" s="171">
        <f t="shared" si="66"/>
        <v>10154.5</v>
      </c>
      <c r="Y302" s="170">
        <f t="shared" si="67"/>
        <v>1031.687694</v>
      </c>
      <c r="Z302" s="165">
        <f t="shared" si="68"/>
        <v>11163.202305999999</v>
      </c>
      <c r="AA302" s="171">
        <f t="shared" si="69"/>
        <v>12194.89</v>
      </c>
      <c r="AB302" s="170">
        <f t="shared" si="70"/>
        <v>1246.8432599999999</v>
      </c>
      <c r="AC302" s="165">
        <f t="shared" si="71"/>
        <v>13491.256740000001</v>
      </c>
      <c r="AD302" s="171">
        <f t="shared" si="72"/>
        <v>14738.1</v>
      </c>
      <c r="AE302" s="81">
        <f t="shared" si="73"/>
        <v>3137.6016539999996</v>
      </c>
      <c r="AF302" s="81">
        <f t="shared" si="74"/>
        <v>33949.888346</v>
      </c>
      <c r="AG302" s="81">
        <f t="shared" si="75"/>
        <v>37087.49</v>
      </c>
      <c r="AH302" t="str">
        <f>VLOOKUP(A302,'FERC Description'!$A$4:$C$51,3,FALSE)</f>
        <v>892 Services</v>
      </c>
    </row>
    <row r="303" spans="1:34" x14ac:dyDescent="0.25">
      <c r="A303" t="s">
        <v>292</v>
      </c>
      <c r="B303" t="s">
        <v>82</v>
      </c>
      <c r="C303" t="s">
        <v>83</v>
      </c>
      <c r="D303" t="s">
        <v>295</v>
      </c>
      <c r="E303" t="s">
        <v>296</v>
      </c>
      <c r="F303" s="94">
        <v>592.24</v>
      </c>
      <c r="G303" s="94">
        <v>1016.46</v>
      </c>
      <c r="H303" s="94">
        <v>81.650000000000006</v>
      </c>
      <c r="I303" s="94"/>
      <c r="J303" s="94"/>
      <c r="K303" s="94"/>
      <c r="L303" s="94"/>
      <c r="M303" s="94"/>
      <c r="N303" s="94"/>
      <c r="O303" s="94"/>
      <c r="P303" s="94"/>
      <c r="Q303" s="94"/>
      <c r="R303" s="94">
        <f t="shared" si="62"/>
        <v>1690.3500000000001</v>
      </c>
      <c r="S303" s="92" t="str">
        <f t="shared" si="63"/>
        <v>141001610892</v>
      </c>
      <c r="T303" s="80">
        <f>VLOOKUP(S303,Factors!$F$4:$H$5971,3,FALSE)</f>
        <v>1.17E-2</v>
      </c>
      <c r="U303" t="str">
        <f>VLOOKUP(S303,Factors!$F$4:$G$5971,2,FALSE)</f>
        <v>Transmission</v>
      </c>
      <c r="V303" s="170">
        <f t="shared" si="64"/>
        <v>6.929208</v>
      </c>
      <c r="W303" s="165">
        <f t="shared" si="65"/>
        <v>585.31079199999999</v>
      </c>
      <c r="X303" s="171">
        <f t="shared" si="66"/>
        <v>592.24</v>
      </c>
      <c r="Y303" s="170">
        <f t="shared" si="67"/>
        <v>11.892582000000001</v>
      </c>
      <c r="Z303" s="165">
        <f t="shared" si="68"/>
        <v>1004.5674180000001</v>
      </c>
      <c r="AA303" s="171">
        <f t="shared" si="69"/>
        <v>1016.46</v>
      </c>
      <c r="AB303" s="170">
        <f t="shared" si="70"/>
        <v>0.95530500000000007</v>
      </c>
      <c r="AC303" s="165">
        <f t="shared" si="71"/>
        <v>80.69469500000001</v>
      </c>
      <c r="AD303" s="171">
        <f t="shared" si="72"/>
        <v>81.650000000000006</v>
      </c>
      <c r="AE303" s="81">
        <f t="shared" si="73"/>
        <v>19.777095000000003</v>
      </c>
      <c r="AF303" s="81">
        <f t="shared" si="74"/>
        <v>1670.5729050000002</v>
      </c>
      <c r="AG303" s="81">
        <f t="shared" si="75"/>
        <v>1690.3500000000001</v>
      </c>
      <c r="AH303" t="str">
        <f>VLOOKUP(A303,'FERC Description'!$A$4:$C$51,3,FALSE)</f>
        <v>892 Services</v>
      </c>
    </row>
    <row r="304" spans="1:34" x14ac:dyDescent="0.25">
      <c r="A304" t="s">
        <v>292</v>
      </c>
      <c r="B304" t="s">
        <v>127</v>
      </c>
      <c r="C304" t="s">
        <v>128</v>
      </c>
      <c r="D304" t="s">
        <v>295</v>
      </c>
      <c r="E304" t="s">
        <v>296</v>
      </c>
      <c r="F304" s="94">
        <v>955.76</v>
      </c>
      <c r="G304" s="94">
        <v>617.21</v>
      </c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>
        <f t="shared" si="62"/>
        <v>1572.97</v>
      </c>
      <c r="S304" s="92" t="str">
        <f t="shared" si="63"/>
        <v>141091610892</v>
      </c>
      <c r="T304" s="80">
        <f>VLOOKUP(S304,Factors!$F$4:$H$5971,3,FALSE)</f>
        <v>1</v>
      </c>
      <c r="U304" t="str">
        <f>VLOOKUP(S304,Factors!$F$4:$G$5971,2,FALSE)</f>
        <v>Direct-WA</v>
      </c>
      <c r="V304" s="170">
        <f t="shared" si="64"/>
        <v>955.76</v>
      </c>
      <c r="W304" s="165">
        <f t="shared" si="65"/>
        <v>0</v>
      </c>
      <c r="X304" s="171">
        <f t="shared" si="66"/>
        <v>955.76</v>
      </c>
      <c r="Y304" s="170">
        <f t="shared" si="67"/>
        <v>617.21</v>
      </c>
      <c r="Z304" s="165">
        <f t="shared" si="68"/>
        <v>0</v>
      </c>
      <c r="AA304" s="171">
        <f t="shared" si="69"/>
        <v>617.21</v>
      </c>
      <c r="AB304" s="170">
        <f t="shared" si="70"/>
        <v>0</v>
      </c>
      <c r="AC304" s="165">
        <f t="shared" si="71"/>
        <v>0</v>
      </c>
      <c r="AD304" s="171">
        <f t="shared" si="72"/>
        <v>0</v>
      </c>
      <c r="AE304" s="81">
        <f t="shared" si="73"/>
        <v>1572.97</v>
      </c>
      <c r="AF304" s="81">
        <f t="shared" si="74"/>
        <v>0</v>
      </c>
      <c r="AG304" s="81">
        <f t="shared" si="75"/>
        <v>1572.97</v>
      </c>
      <c r="AH304" t="str">
        <f>VLOOKUP(A304,'FERC Description'!$A$4:$C$51,3,FALSE)</f>
        <v>892 Services</v>
      </c>
    </row>
    <row r="305" spans="1:34" x14ac:dyDescent="0.25">
      <c r="A305" t="s">
        <v>292</v>
      </c>
      <c r="B305" t="s">
        <v>96</v>
      </c>
      <c r="C305" t="s">
        <v>97</v>
      </c>
      <c r="D305" t="s">
        <v>297</v>
      </c>
      <c r="E305" t="s">
        <v>298</v>
      </c>
      <c r="F305" s="94"/>
      <c r="G305" s="94">
        <v>-562.79999999999995</v>
      </c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>
        <f t="shared" si="62"/>
        <v>-562.79999999999995</v>
      </c>
      <c r="S305" s="92" t="str">
        <f t="shared" si="63"/>
        <v>155061073892</v>
      </c>
      <c r="T305" s="80">
        <f>VLOOKUP(S305,Factors!$F$4:$H$5971,3,FALSE)</f>
        <v>0</v>
      </c>
      <c r="U305" t="str">
        <f>VLOOKUP(S305,Factors!$F$4:$G$5971,2,FALSE)</f>
        <v>Direct-OR</v>
      </c>
      <c r="V305" s="170">
        <f t="shared" si="64"/>
        <v>0</v>
      </c>
      <c r="W305" s="165">
        <f t="shared" si="65"/>
        <v>0</v>
      </c>
      <c r="X305" s="171">
        <f t="shared" si="66"/>
        <v>0</v>
      </c>
      <c r="Y305" s="170">
        <f t="shared" si="67"/>
        <v>0</v>
      </c>
      <c r="Z305" s="165">
        <f t="shared" si="68"/>
        <v>-562.79999999999995</v>
      </c>
      <c r="AA305" s="171">
        <f t="shared" si="69"/>
        <v>-562.79999999999995</v>
      </c>
      <c r="AB305" s="170">
        <f t="shared" si="70"/>
        <v>0</v>
      </c>
      <c r="AC305" s="165">
        <f t="shared" si="71"/>
        <v>0</v>
      </c>
      <c r="AD305" s="171">
        <f t="shared" si="72"/>
        <v>0</v>
      </c>
      <c r="AE305" s="81">
        <f t="shared" si="73"/>
        <v>0</v>
      </c>
      <c r="AF305" s="81">
        <f t="shared" si="74"/>
        <v>-562.79999999999995</v>
      </c>
      <c r="AG305" s="81">
        <f t="shared" si="75"/>
        <v>-562.79999999999995</v>
      </c>
      <c r="AH305" t="str">
        <f>VLOOKUP(A305,'FERC Description'!$A$4:$C$51,3,FALSE)</f>
        <v>892 Services</v>
      </c>
    </row>
    <row r="306" spans="1:34" x14ac:dyDescent="0.25">
      <c r="A306" t="s">
        <v>292</v>
      </c>
      <c r="B306" t="s">
        <v>96</v>
      </c>
      <c r="C306" t="s">
        <v>97</v>
      </c>
      <c r="D306" t="s">
        <v>299</v>
      </c>
      <c r="E306" t="s">
        <v>300</v>
      </c>
      <c r="F306" s="94"/>
      <c r="G306" s="94"/>
      <c r="H306" s="94">
        <v>3130.34</v>
      </c>
      <c r="I306" s="94"/>
      <c r="J306" s="94"/>
      <c r="K306" s="94"/>
      <c r="L306" s="94"/>
      <c r="M306" s="94"/>
      <c r="N306" s="94"/>
      <c r="O306" s="94"/>
      <c r="P306" s="94"/>
      <c r="Q306" s="94"/>
      <c r="R306" s="94">
        <f t="shared" si="62"/>
        <v>3130.34</v>
      </c>
      <c r="S306" s="92" t="str">
        <f t="shared" si="63"/>
        <v>155061603892</v>
      </c>
      <c r="T306" s="80">
        <f>VLOOKUP(S306,Factors!$F$4:$H$5971,3,FALSE)</f>
        <v>0</v>
      </c>
      <c r="U306" t="str">
        <f>VLOOKUP(S306,Factors!$F$4:$G$5971,2,FALSE)</f>
        <v>Direct-OR</v>
      </c>
      <c r="V306" s="170">
        <f t="shared" si="64"/>
        <v>0</v>
      </c>
      <c r="W306" s="165">
        <f t="shared" si="65"/>
        <v>0</v>
      </c>
      <c r="X306" s="171">
        <f t="shared" si="66"/>
        <v>0</v>
      </c>
      <c r="Y306" s="170">
        <f t="shared" si="67"/>
        <v>0</v>
      </c>
      <c r="Z306" s="165">
        <f t="shared" si="68"/>
        <v>0</v>
      </c>
      <c r="AA306" s="171">
        <f t="shared" si="69"/>
        <v>0</v>
      </c>
      <c r="AB306" s="170">
        <f t="shared" si="70"/>
        <v>0</v>
      </c>
      <c r="AC306" s="165">
        <f t="shared" si="71"/>
        <v>3130.34</v>
      </c>
      <c r="AD306" s="171">
        <f t="shared" si="72"/>
        <v>3130.34</v>
      </c>
      <c r="AE306" s="81">
        <f t="shared" si="73"/>
        <v>0</v>
      </c>
      <c r="AF306" s="81">
        <f t="shared" si="74"/>
        <v>3130.34</v>
      </c>
      <c r="AG306" s="81">
        <f t="shared" si="75"/>
        <v>3130.34</v>
      </c>
      <c r="AH306" t="str">
        <f>VLOOKUP(A306,'FERC Description'!$A$4:$C$51,3,FALSE)</f>
        <v>892 Services</v>
      </c>
    </row>
    <row r="307" spans="1:34" x14ac:dyDescent="0.25">
      <c r="A307" t="s">
        <v>292</v>
      </c>
      <c r="B307" t="s">
        <v>96</v>
      </c>
      <c r="C307" t="s">
        <v>97</v>
      </c>
      <c r="D307" t="s">
        <v>301</v>
      </c>
      <c r="E307" t="s">
        <v>302</v>
      </c>
      <c r="F307" s="94">
        <v>25787.25</v>
      </c>
      <c r="G307" s="94">
        <v>47339.35</v>
      </c>
      <c r="H307" s="94">
        <v>39331.730000000003</v>
      </c>
      <c r="I307" s="94"/>
      <c r="J307" s="94"/>
      <c r="K307" s="94"/>
      <c r="L307" s="94"/>
      <c r="M307" s="94"/>
      <c r="N307" s="94"/>
      <c r="O307" s="94"/>
      <c r="P307" s="94"/>
      <c r="Q307" s="94"/>
      <c r="R307" s="94">
        <f t="shared" si="62"/>
        <v>112458.33000000002</v>
      </c>
      <c r="S307" s="92" t="str">
        <f t="shared" si="63"/>
        <v>155061605892</v>
      </c>
      <c r="T307" s="80">
        <f>VLOOKUP(S307,Factors!$F$4:$H$5971,3,FALSE)</f>
        <v>0</v>
      </c>
      <c r="U307" t="str">
        <f>VLOOKUP(S307,Factors!$F$4:$G$5971,2,FALSE)</f>
        <v>Direct-OR</v>
      </c>
      <c r="V307" s="170">
        <f t="shared" si="64"/>
        <v>0</v>
      </c>
      <c r="W307" s="165">
        <f t="shared" si="65"/>
        <v>25787.25</v>
      </c>
      <c r="X307" s="171">
        <f t="shared" si="66"/>
        <v>25787.25</v>
      </c>
      <c r="Y307" s="170">
        <f t="shared" si="67"/>
        <v>0</v>
      </c>
      <c r="Z307" s="165">
        <f t="shared" si="68"/>
        <v>47339.35</v>
      </c>
      <c r="AA307" s="171">
        <f t="shared" si="69"/>
        <v>47339.35</v>
      </c>
      <c r="AB307" s="170">
        <f t="shared" si="70"/>
        <v>0</v>
      </c>
      <c r="AC307" s="165">
        <f t="shared" si="71"/>
        <v>39331.730000000003</v>
      </c>
      <c r="AD307" s="171">
        <f t="shared" si="72"/>
        <v>39331.730000000003</v>
      </c>
      <c r="AE307" s="81">
        <f t="shared" si="73"/>
        <v>0</v>
      </c>
      <c r="AF307" s="81">
        <f t="shared" si="74"/>
        <v>112458.33000000002</v>
      </c>
      <c r="AG307" s="81">
        <f t="shared" si="75"/>
        <v>112458.33000000002</v>
      </c>
      <c r="AH307" t="str">
        <f>VLOOKUP(A307,'FERC Description'!$A$4:$C$51,3,FALSE)</f>
        <v>892 Services</v>
      </c>
    </row>
    <row r="308" spans="1:34" x14ac:dyDescent="0.25">
      <c r="A308" t="s">
        <v>292</v>
      </c>
      <c r="B308" t="s">
        <v>96</v>
      </c>
      <c r="C308" t="s">
        <v>97</v>
      </c>
      <c r="D308" t="s">
        <v>295</v>
      </c>
      <c r="E308" t="s">
        <v>296</v>
      </c>
      <c r="F308" s="94">
        <v>26720.78</v>
      </c>
      <c r="G308" s="94">
        <v>10398.33</v>
      </c>
      <c r="H308" s="94">
        <v>-3505.05</v>
      </c>
      <c r="I308" s="94"/>
      <c r="J308" s="94"/>
      <c r="K308" s="94"/>
      <c r="L308" s="94"/>
      <c r="M308" s="94"/>
      <c r="N308" s="94"/>
      <c r="O308" s="94"/>
      <c r="P308" s="94"/>
      <c r="Q308" s="94"/>
      <c r="R308" s="94">
        <f t="shared" si="62"/>
        <v>33614.06</v>
      </c>
      <c r="S308" s="92" t="str">
        <f t="shared" si="63"/>
        <v>155061610892</v>
      </c>
      <c r="T308" s="80">
        <f>VLOOKUP(S308,Factors!$F$4:$H$5971,3,FALSE)</f>
        <v>0</v>
      </c>
      <c r="U308" t="str">
        <f>VLOOKUP(S308,Factors!$F$4:$G$5971,2,FALSE)</f>
        <v>Direct-OR</v>
      </c>
      <c r="V308" s="170">
        <f t="shared" si="64"/>
        <v>0</v>
      </c>
      <c r="W308" s="165">
        <f t="shared" si="65"/>
        <v>26720.78</v>
      </c>
      <c r="X308" s="171">
        <f t="shared" si="66"/>
        <v>26720.78</v>
      </c>
      <c r="Y308" s="170">
        <f t="shared" si="67"/>
        <v>0</v>
      </c>
      <c r="Z308" s="165">
        <f t="shared" si="68"/>
        <v>10398.33</v>
      </c>
      <c r="AA308" s="171">
        <f t="shared" si="69"/>
        <v>10398.33</v>
      </c>
      <c r="AB308" s="170">
        <f t="shared" si="70"/>
        <v>0</v>
      </c>
      <c r="AC308" s="165">
        <f t="shared" si="71"/>
        <v>-3505.05</v>
      </c>
      <c r="AD308" s="171">
        <f t="shared" si="72"/>
        <v>-3505.05</v>
      </c>
      <c r="AE308" s="81">
        <f t="shared" si="73"/>
        <v>0</v>
      </c>
      <c r="AF308" s="81">
        <f t="shared" si="74"/>
        <v>33614.06</v>
      </c>
      <c r="AG308" s="81">
        <f t="shared" si="75"/>
        <v>33614.06</v>
      </c>
      <c r="AH308" t="str">
        <f>VLOOKUP(A308,'FERC Description'!$A$4:$C$51,3,FALSE)</f>
        <v>892 Services</v>
      </c>
    </row>
    <row r="309" spans="1:34" x14ac:dyDescent="0.25">
      <c r="A309" t="s">
        <v>292</v>
      </c>
      <c r="B309" t="s">
        <v>96</v>
      </c>
      <c r="C309" t="s">
        <v>97</v>
      </c>
      <c r="D309" t="s">
        <v>293</v>
      </c>
      <c r="E309" t="s">
        <v>294</v>
      </c>
      <c r="F309" s="94"/>
      <c r="G309" s="94"/>
      <c r="H309" s="94">
        <v>134.72999999999999</v>
      </c>
      <c r="I309" s="94"/>
      <c r="J309" s="94"/>
      <c r="K309" s="94"/>
      <c r="L309" s="94"/>
      <c r="M309" s="94"/>
      <c r="N309" s="94"/>
      <c r="O309" s="94"/>
      <c r="P309" s="94"/>
      <c r="Q309" s="94"/>
      <c r="R309" s="94">
        <f t="shared" si="62"/>
        <v>134.72999999999999</v>
      </c>
      <c r="S309" s="92" t="str">
        <f t="shared" si="63"/>
        <v>155061635892</v>
      </c>
      <c r="T309" s="80">
        <f>VLOOKUP(S309,Factors!$F$4:$H$5971,3,FALSE)</f>
        <v>0.1124</v>
      </c>
      <c r="U309" t="str">
        <f>VLOOKUP(S309,Factors!$F$4:$G$5971,2,FALSE)</f>
        <v>3-factor</v>
      </c>
      <c r="V309" s="170">
        <f t="shared" si="64"/>
        <v>0</v>
      </c>
      <c r="W309" s="165">
        <f t="shared" si="65"/>
        <v>0</v>
      </c>
      <c r="X309" s="171">
        <f t="shared" si="66"/>
        <v>0</v>
      </c>
      <c r="Y309" s="170">
        <f t="shared" si="67"/>
        <v>0</v>
      </c>
      <c r="Z309" s="165">
        <f t="shared" si="68"/>
        <v>0</v>
      </c>
      <c r="AA309" s="171">
        <f t="shared" si="69"/>
        <v>0</v>
      </c>
      <c r="AB309" s="170">
        <f t="shared" si="70"/>
        <v>15.143651999999999</v>
      </c>
      <c r="AC309" s="165">
        <f t="shared" si="71"/>
        <v>119.58634799999999</v>
      </c>
      <c r="AD309" s="171">
        <f t="shared" si="72"/>
        <v>134.72999999999999</v>
      </c>
      <c r="AE309" s="81">
        <f t="shared" si="73"/>
        <v>15.143651999999999</v>
      </c>
      <c r="AF309" s="81">
        <f t="shared" si="74"/>
        <v>119.58634799999999</v>
      </c>
      <c r="AG309" s="81">
        <f t="shared" si="75"/>
        <v>134.72999999999999</v>
      </c>
      <c r="AH309" t="str">
        <f>VLOOKUP(A309,'FERC Description'!$A$4:$C$51,3,FALSE)</f>
        <v>892 Services</v>
      </c>
    </row>
    <row r="310" spans="1:34" x14ac:dyDescent="0.25">
      <c r="A310" t="s">
        <v>292</v>
      </c>
      <c r="B310" t="s">
        <v>96</v>
      </c>
      <c r="C310" t="s">
        <v>97</v>
      </c>
      <c r="D310" t="s">
        <v>303</v>
      </c>
      <c r="E310" t="s">
        <v>304</v>
      </c>
      <c r="F310" s="94"/>
      <c r="G310" s="94"/>
      <c r="H310" s="94">
        <v>904</v>
      </c>
      <c r="I310" s="94"/>
      <c r="J310" s="94"/>
      <c r="K310" s="94"/>
      <c r="L310" s="94"/>
      <c r="M310" s="94"/>
      <c r="N310" s="94"/>
      <c r="O310" s="94"/>
      <c r="P310" s="94"/>
      <c r="Q310" s="94"/>
      <c r="R310" s="94">
        <f t="shared" si="62"/>
        <v>904</v>
      </c>
      <c r="S310" s="92" t="str">
        <f t="shared" si="63"/>
        <v>155060600892</v>
      </c>
      <c r="T310" s="80">
        <f>VLOOKUP(S310,Factors!$F$4:$H$5971,3,FALSE)</f>
        <v>0</v>
      </c>
      <c r="U310" t="str">
        <f>VLOOKUP(S310,Factors!$F$4:$G$5971,2,FALSE)</f>
        <v>Direct-OR</v>
      </c>
      <c r="V310" s="170">
        <f t="shared" si="64"/>
        <v>0</v>
      </c>
      <c r="W310" s="165">
        <f t="shared" si="65"/>
        <v>0</v>
      </c>
      <c r="X310" s="171">
        <f t="shared" si="66"/>
        <v>0</v>
      </c>
      <c r="Y310" s="170">
        <f t="shared" si="67"/>
        <v>0</v>
      </c>
      <c r="Z310" s="165">
        <f t="shared" si="68"/>
        <v>0</v>
      </c>
      <c r="AA310" s="171">
        <f t="shared" si="69"/>
        <v>0</v>
      </c>
      <c r="AB310" s="170">
        <f t="shared" si="70"/>
        <v>0</v>
      </c>
      <c r="AC310" s="165">
        <f t="shared" si="71"/>
        <v>904</v>
      </c>
      <c r="AD310" s="171">
        <f t="shared" si="72"/>
        <v>904</v>
      </c>
      <c r="AE310" s="81">
        <f t="shared" si="73"/>
        <v>0</v>
      </c>
      <c r="AF310" s="81">
        <f t="shared" si="74"/>
        <v>904</v>
      </c>
      <c r="AG310" s="81">
        <f t="shared" si="75"/>
        <v>904</v>
      </c>
      <c r="AH310" t="str">
        <f>VLOOKUP(A310,'FERC Description'!$A$4:$C$51,3,FALSE)</f>
        <v>892 Services</v>
      </c>
    </row>
    <row r="311" spans="1:34" x14ac:dyDescent="0.25">
      <c r="A311" t="s">
        <v>292</v>
      </c>
      <c r="B311" t="s">
        <v>132</v>
      </c>
      <c r="C311" t="s">
        <v>133</v>
      </c>
      <c r="D311" t="s">
        <v>301</v>
      </c>
      <c r="E311" t="s">
        <v>302</v>
      </c>
      <c r="F311" s="94">
        <v>4439.2299999999996</v>
      </c>
      <c r="G311" s="94">
        <v>8490.75</v>
      </c>
      <c r="H311" s="94">
        <v>3555.32</v>
      </c>
      <c r="I311" s="94"/>
      <c r="J311" s="94"/>
      <c r="K311" s="94"/>
      <c r="L311" s="94"/>
      <c r="M311" s="94"/>
      <c r="N311" s="94"/>
      <c r="O311" s="94"/>
      <c r="P311" s="94"/>
      <c r="Q311" s="94"/>
      <c r="R311" s="94">
        <f t="shared" si="62"/>
        <v>16485.3</v>
      </c>
      <c r="S311" s="92" t="str">
        <f t="shared" si="63"/>
        <v>155071605892</v>
      </c>
      <c r="T311" s="80">
        <f>VLOOKUP(S311,Factors!$F$4:$H$5971,3,FALSE)</f>
        <v>6.5216999999999997E-2</v>
      </c>
      <c r="U311" t="str">
        <f>VLOOKUP(S311,Factors!$F$4:$G$5971,2,FALSE)</f>
        <v>Perimeter</v>
      </c>
      <c r="V311" s="170">
        <f t="shared" si="64"/>
        <v>289.51326290999998</v>
      </c>
      <c r="W311" s="165">
        <f t="shared" si="65"/>
        <v>4149.7167370899997</v>
      </c>
      <c r="X311" s="171">
        <f t="shared" si="66"/>
        <v>4439.2299999999996</v>
      </c>
      <c r="Y311" s="170">
        <f t="shared" si="67"/>
        <v>553.74124274999997</v>
      </c>
      <c r="Z311" s="165">
        <f t="shared" si="68"/>
        <v>7937.0087572499997</v>
      </c>
      <c r="AA311" s="171">
        <f t="shared" si="69"/>
        <v>8490.75</v>
      </c>
      <c r="AB311" s="170">
        <f t="shared" si="70"/>
        <v>231.86730444</v>
      </c>
      <c r="AC311" s="165">
        <f t="shared" si="71"/>
        <v>3323.4526955600004</v>
      </c>
      <c r="AD311" s="171">
        <f t="shared" si="72"/>
        <v>3555.3200000000006</v>
      </c>
      <c r="AE311" s="81">
        <f t="shared" si="73"/>
        <v>1075.1218100999999</v>
      </c>
      <c r="AF311" s="81">
        <f t="shared" si="74"/>
        <v>15410.1781899</v>
      </c>
      <c r="AG311" s="81">
        <f t="shared" si="75"/>
        <v>16485.3</v>
      </c>
      <c r="AH311" t="str">
        <f>VLOOKUP(A311,'FERC Description'!$A$4:$C$51,3,FALSE)</f>
        <v>892 Services</v>
      </c>
    </row>
    <row r="312" spans="1:34" x14ac:dyDescent="0.25">
      <c r="A312" t="s">
        <v>292</v>
      </c>
      <c r="B312" t="s">
        <v>132</v>
      </c>
      <c r="C312" t="s">
        <v>133</v>
      </c>
      <c r="D312" t="s">
        <v>295</v>
      </c>
      <c r="E312" t="s">
        <v>296</v>
      </c>
      <c r="F312" s="94">
        <v>1044.74</v>
      </c>
      <c r="G312" s="94">
        <v>719.9</v>
      </c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>
        <f t="shared" si="62"/>
        <v>1764.6399999999999</v>
      </c>
      <c r="S312" s="92" t="str">
        <f t="shared" si="63"/>
        <v>155071610892</v>
      </c>
      <c r="T312" s="80">
        <f>VLOOKUP(S312,Factors!$F$4:$H$5971,3,FALSE)</f>
        <v>6.5216999999999997E-2</v>
      </c>
      <c r="U312" t="str">
        <f>VLOOKUP(S312,Factors!$F$4:$G$5971,2,FALSE)</f>
        <v>Perimeter</v>
      </c>
      <c r="V312" s="170">
        <f t="shared" si="64"/>
        <v>68.134808579999998</v>
      </c>
      <c r="W312" s="165">
        <f t="shared" si="65"/>
        <v>976.60519141999998</v>
      </c>
      <c r="X312" s="171">
        <f t="shared" si="66"/>
        <v>1044.74</v>
      </c>
      <c r="Y312" s="170">
        <f t="shared" si="67"/>
        <v>46.949718299999994</v>
      </c>
      <c r="Z312" s="165">
        <f t="shared" si="68"/>
        <v>672.95028170000001</v>
      </c>
      <c r="AA312" s="171">
        <f t="shared" si="69"/>
        <v>719.9</v>
      </c>
      <c r="AB312" s="170">
        <f t="shared" si="70"/>
        <v>0</v>
      </c>
      <c r="AC312" s="165">
        <f t="shared" si="71"/>
        <v>0</v>
      </c>
      <c r="AD312" s="171">
        <f t="shared" si="72"/>
        <v>0</v>
      </c>
      <c r="AE312" s="81">
        <f t="shared" si="73"/>
        <v>115.08452687999998</v>
      </c>
      <c r="AF312" s="81">
        <f t="shared" si="74"/>
        <v>1649.55547312</v>
      </c>
      <c r="AG312" s="81">
        <f t="shared" si="75"/>
        <v>1764.6399999999999</v>
      </c>
      <c r="AH312" t="str">
        <f>VLOOKUP(A312,'FERC Description'!$A$4:$C$51,3,FALSE)</f>
        <v>892 Services</v>
      </c>
    </row>
    <row r="313" spans="1:34" x14ac:dyDescent="0.25">
      <c r="A313" t="s">
        <v>305</v>
      </c>
      <c r="B313" t="s">
        <v>35</v>
      </c>
      <c r="C313" t="s">
        <v>36</v>
      </c>
      <c r="D313" t="s">
        <v>306</v>
      </c>
      <c r="E313" t="s">
        <v>307</v>
      </c>
      <c r="F313" s="94">
        <v>23025.11</v>
      </c>
      <c r="G313" s="94">
        <v>23302.66</v>
      </c>
      <c r="H313" s="94">
        <v>24770.13</v>
      </c>
      <c r="I313" s="94"/>
      <c r="J313" s="94"/>
      <c r="K313" s="94"/>
      <c r="L313" s="94"/>
      <c r="M313" s="94"/>
      <c r="N313" s="94"/>
      <c r="O313" s="94"/>
      <c r="P313" s="94"/>
      <c r="Q313" s="94"/>
      <c r="R313" s="94">
        <f t="shared" si="62"/>
        <v>71097.900000000009</v>
      </c>
      <c r="S313" s="92" t="str">
        <f t="shared" si="63"/>
        <v>111001165893</v>
      </c>
      <c r="T313" s="80">
        <f>VLOOKUP(S313,Factors!$F$4:$H$5971,3,FALSE)</f>
        <v>8.4599999999999995E-2</v>
      </c>
      <c r="U313" t="str">
        <f>VLOOKUP(S313,Factors!$F$4:$G$5971,2,FALSE)</f>
        <v>Sendout Volumes</v>
      </c>
      <c r="V313" s="170">
        <f t="shared" si="64"/>
        <v>1947.9243059999999</v>
      </c>
      <c r="W313" s="165">
        <f t="shared" si="65"/>
        <v>21077.185694</v>
      </c>
      <c r="X313" s="171">
        <f t="shared" si="66"/>
        <v>23025.11</v>
      </c>
      <c r="Y313" s="170">
        <f t="shared" si="67"/>
        <v>1971.4050359999999</v>
      </c>
      <c r="Z313" s="165">
        <f t="shared" si="68"/>
        <v>21331.254964</v>
      </c>
      <c r="AA313" s="171">
        <f t="shared" si="69"/>
        <v>23302.66</v>
      </c>
      <c r="AB313" s="170">
        <f t="shared" si="70"/>
        <v>2095.5529980000001</v>
      </c>
      <c r="AC313" s="165">
        <f t="shared" si="71"/>
        <v>22674.577002000002</v>
      </c>
      <c r="AD313" s="171">
        <f t="shared" si="72"/>
        <v>24770.13</v>
      </c>
      <c r="AE313" s="81">
        <f t="shared" si="73"/>
        <v>6014.8823400000001</v>
      </c>
      <c r="AF313" s="81">
        <f t="shared" si="74"/>
        <v>65083.017660000012</v>
      </c>
      <c r="AG313" s="81">
        <f t="shared" si="75"/>
        <v>71097.900000000009</v>
      </c>
      <c r="AH313" t="str">
        <f>VLOOKUP(A313,'FERC Description'!$A$4:$C$51,3,FALSE)</f>
        <v>893 Meters and House Regulators</v>
      </c>
    </row>
    <row r="314" spans="1:34" x14ac:dyDescent="0.25">
      <c r="A314" t="s">
        <v>305</v>
      </c>
      <c r="B314" t="s">
        <v>35</v>
      </c>
      <c r="C314" t="s">
        <v>36</v>
      </c>
      <c r="D314" t="s">
        <v>308</v>
      </c>
      <c r="E314" t="s">
        <v>309</v>
      </c>
      <c r="F314" s="94"/>
      <c r="G314" s="94">
        <v>953.89</v>
      </c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>
        <f t="shared" si="62"/>
        <v>953.89</v>
      </c>
      <c r="S314" s="92" t="str">
        <f t="shared" si="63"/>
        <v>111001185893</v>
      </c>
      <c r="T314" s="80">
        <f>VLOOKUP(S314,Factors!$F$4:$H$5971,3,FALSE)</f>
        <v>0.1119</v>
      </c>
      <c r="U314" t="str">
        <f>VLOOKUP(S314,Factors!$F$4:$G$5971,2,FALSE)</f>
        <v>Customers-All</v>
      </c>
      <c r="V314" s="170">
        <f t="shared" si="64"/>
        <v>0</v>
      </c>
      <c r="W314" s="165">
        <f t="shared" si="65"/>
        <v>0</v>
      </c>
      <c r="X314" s="171">
        <f t="shared" si="66"/>
        <v>0</v>
      </c>
      <c r="Y314" s="170">
        <f t="shared" si="67"/>
        <v>106.740291</v>
      </c>
      <c r="Z314" s="165">
        <f t="shared" si="68"/>
        <v>847.14970900000003</v>
      </c>
      <c r="AA314" s="171">
        <f t="shared" si="69"/>
        <v>953.89</v>
      </c>
      <c r="AB314" s="170">
        <f t="shared" si="70"/>
        <v>0</v>
      </c>
      <c r="AC314" s="165">
        <f t="shared" si="71"/>
        <v>0</v>
      </c>
      <c r="AD314" s="171">
        <f t="shared" si="72"/>
        <v>0</v>
      </c>
      <c r="AE314" s="81">
        <f t="shared" si="73"/>
        <v>106.740291</v>
      </c>
      <c r="AF314" s="81">
        <f t="shared" si="74"/>
        <v>847.14970900000003</v>
      </c>
      <c r="AG314" s="81">
        <f t="shared" si="75"/>
        <v>953.89</v>
      </c>
      <c r="AH314" t="str">
        <f>VLOOKUP(A314,'FERC Description'!$A$4:$C$51,3,FALSE)</f>
        <v>893 Meters and House Regulators</v>
      </c>
    </row>
    <row r="315" spans="1:34" x14ac:dyDescent="0.25">
      <c r="A315" t="s">
        <v>305</v>
      </c>
      <c r="B315" t="s">
        <v>35</v>
      </c>
      <c r="C315" t="s">
        <v>36</v>
      </c>
      <c r="D315" t="s">
        <v>310</v>
      </c>
      <c r="E315" t="s">
        <v>309</v>
      </c>
      <c r="F315" s="94">
        <v>24678.639999999999</v>
      </c>
      <c r="G315" s="94">
        <v>17893.080000000002</v>
      </c>
      <c r="H315" s="94">
        <v>18008.7</v>
      </c>
      <c r="I315" s="94"/>
      <c r="J315" s="94"/>
      <c r="K315" s="94"/>
      <c r="L315" s="94"/>
      <c r="M315" s="94"/>
      <c r="N315" s="94"/>
      <c r="O315" s="94"/>
      <c r="P315" s="94"/>
      <c r="Q315" s="94"/>
      <c r="R315" s="94">
        <f t="shared" si="62"/>
        <v>60580.42</v>
      </c>
      <c r="S315" s="92" t="str">
        <f t="shared" si="63"/>
        <v>111001190893</v>
      </c>
      <c r="T315" s="80">
        <f>VLOOKUP(S315,Factors!$F$4:$H$5971,3,FALSE)</f>
        <v>8.4599999999999995E-2</v>
      </c>
      <c r="U315" t="str">
        <f>VLOOKUP(S315,Factors!$F$4:$G$5971,2,FALSE)</f>
        <v>Sendout Volumes</v>
      </c>
      <c r="V315" s="170">
        <f t="shared" si="64"/>
        <v>2087.8129439999998</v>
      </c>
      <c r="W315" s="165">
        <f t="shared" si="65"/>
        <v>22590.827055999998</v>
      </c>
      <c r="X315" s="171">
        <f t="shared" si="66"/>
        <v>24678.639999999999</v>
      </c>
      <c r="Y315" s="170">
        <f t="shared" si="67"/>
        <v>1513.7545680000001</v>
      </c>
      <c r="Z315" s="165">
        <f t="shared" si="68"/>
        <v>16379.325432000001</v>
      </c>
      <c r="AA315" s="171">
        <f t="shared" si="69"/>
        <v>17893.080000000002</v>
      </c>
      <c r="AB315" s="170">
        <f t="shared" si="70"/>
        <v>1523.53602</v>
      </c>
      <c r="AC315" s="165">
        <f t="shared" si="71"/>
        <v>16485.163980000001</v>
      </c>
      <c r="AD315" s="171">
        <f t="shared" si="72"/>
        <v>18008.7</v>
      </c>
      <c r="AE315" s="81">
        <f t="shared" si="73"/>
        <v>5125.1035319999992</v>
      </c>
      <c r="AF315" s="81">
        <f t="shared" si="74"/>
        <v>55455.316467999997</v>
      </c>
      <c r="AG315" s="81">
        <f t="shared" si="75"/>
        <v>60580.42</v>
      </c>
      <c r="AH315" t="str">
        <f>VLOOKUP(A315,'FERC Description'!$A$4:$C$51,3,FALSE)</f>
        <v>893 Meters and House Regulators</v>
      </c>
    </row>
    <row r="316" spans="1:34" x14ac:dyDescent="0.25">
      <c r="A316" t="s">
        <v>305</v>
      </c>
      <c r="B316" t="s">
        <v>35</v>
      </c>
      <c r="C316" t="s">
        <v>36</v>
      </c>
      <c r="D316" t="s">
        <v>311</v>
      </c>
      <c r="E316" t="s">
        <v>312</v>
      </c>
      <c r="F316" s="94">
        <v>1528.89</v>
      </c>
      <c r="G316" s="94">
        <v>2987.33</v>
      </c>
      <c r="H316" s="94">
        <v>2193.5700000000002</v>
      </c>
      <c r="I316" s="94"/>
      <c r="J316" s="94"/>
      <c r="K316" s="94"/>
      <c r="L316" s="94"/>
      <c r="M316" s="94"/>
      <c r="N316" s="94"/>
      <c r="O316" s="94"/>
      <c r="P316" s="94"/>
      <c r="Q316" s="94"/>
      <c r="R316" s="94">
        <f t="shared" si="62"/>
        <v>6709.7900000000009</v>
      </c>
      <c r="S316" s="92" t="str">
        <f t="shared" si="63"/>
        <v>111001295893</v>
      </c>
      <c r="T316" s="80">
        <f>VLOOKUP(S316,Factors!$F$4:$H$5971,3,FALSE)</f>
        <v>8.4599999999999995E-2</v>
      </c>
      <c r="U316" t="str">
        <f>VLOOKUP(S316,Factors!$F$4:$G$5971,2,FALSE)</f>
        <v>Sendout Volumes</v>
      </c>
      <c r="V316" s="170">
        <f t="shared" si="64"/>
        <v>129.34409400000001</v>
      </c>
      <c r="W316" s="165">
        <f t="shared" si="65"/>
        <v>1399.5459060000001</v>
      </c>
      <c r="X316" s="171">
        <f t="shared" si="66"/>
        <v>1528.89</v>
      </c>
      <c r="Y316" s="170">
        <f t="shared" si="67"/>
        <v>252.72811799999997</v>
      </c>
      <c r="Z316" s="165">
        <f t="shared" si="68"/>
        <v>2734.6018819999999</v>
      </c>
      <c r="AA316" s="171">
        <f t="shared" si="69"/>
        <v>2987.33</v>
      </c>
      <c r="AB316" s="170">
        <f t="shared" si="70"/>
        <v>185.57602199999999</v>
      </c>
      <c r="AC316" s="165">
        <f t="shared" si="71"/>
        <v>2007.9939780000002</v>
      </c>
      <c r="AD316" s="171">
        <f t="shared" si="72"/>
        <v>2193.5700000000002</v>
      </c>
      <c r="AE316" s="81">
        <f t="shared" si="73"/>
        <v>567.648234</v>
      </c>
      <c r="AF316" s="81">
        <f t="shared" si="74"/>
        <v>6142.1417660000006</v>
      </c>
      <c r="AG316" s="81">
        <f t="shared" si="75"/>
        <v>6709.7900000000009</v>
      </c>
      <c r="AH316" t="str">
        <f>VLOOKUP(A316,'FERC Description'!$A$4:$C$51,3,FALSE)</f>
        <v>893 Meters and House Regulators</v>
      </c>
    </row>
    <row r="317" spans="1:34" x14ac:dyDescent="0.25">
      <c r="A317" t="s">
        <v>305</v>
      </c>
      <c r="B317" t="s">
        <v>35</v>
      </c>
      <c r="C317" t="s">
        <v>36</v>
      </c>
      <c r="D317" t="s">
        <v>313</v>
      </c>
      <c r="E317" t="s">
        <v>314</v>
      </c>
      <c r="F317" s="94">
        <v>369.02</v>
      </c>
      <c r="G317" s="94">
        <v>-1564.3</v>
      </c>
      <c r="H317" s="94">
        <v>-991.21</v>
      </c>
      <c r="I317" s="94"/>
      <c r="J317" s="94"/>
      <c r="K317" s="94"/>
      <c r="L317" s="94"/>
      <c r="M317" s="94"/>
      <c r="N317" s="94"/>
      <c r="O317" s="94"/>
      <c r="P317" s="94"/>
      <c r="Q317" s="94"/>
      <c r="R317" s="94">
        <f t="shared" si="62"/>
        <v>-2186.4899999999998</v>
      </c>
      <c r="S317" s="92" t="str">
        <f t="shared" si="63"/>
        <v>111001345893</v>
      </c>
      <c r="T317" s="80">
        <f>VLOOKUP(S317,Factors!$F$4:$H$5971,3,FALSE)</f>
        <v>8.4599999999999995E-2</v>
      </c>
      <c r="U317" t="str">
        <f>VLOOKUP(S317,Factors!$F$4:$G$5971,2,FALSE)</f>
        <v>Sendout Volumes</v>
      </c>
      <c r="V317" s="170">
        <f t="shared" si="64"/>
        <v>31.219091999999996</v>
      </c>
      <c r="W317" s="165">
        <f t="shared" si="65"/>
        <v>337.80090799999999</v>
      </c>
      <c r="X317" s="171">
        <f t="shared" si="66"/>
        <v>369.02</v>
      </c>
      <c r="Y317" s="170">
        <f t="shared" si="67"/>
        <v>-132.33977999999999</v>
      </c>
      <c r="Z317" s="165">
        <f t="shared" si="68"/>
        <v>-1431.9602199999999</v>
      </c>
      <c r="AA317" s="171">
        <f t="shared" si="69"/>
        <v>-1564.3</v>
      </c>
      <c r="AB317" s="170">
        <f t="shared" si="70"/>
        <v>-83.856365999999994</v>
      </c>
      <c r="AC317" s="165">
        <f t="shared" si="71"/>
        <v>-907.35363400000006</v>
      </c>
      <c r="AD317" s="171">
        <f t="shared" si="72"/>
        <v>-991.21</v>
      </c>
      <c r="AE317" s="81">
        <f t="shared" si="73"/>
        <v>-184.97705399999998</v>
      </c>
      <c r="AF317" s="81">
        <f t="shared" si="74"/>
        <v>-2001.5129459999998</v>
      </c>
      <c r="AG317" s="81">
        <f t="shared" si="75"/>
        <v>-2186.4899999999998</v>
      </c>
      <c r="AH317" t="str">
        <f>VLOOKUP(A317,'FERC Description'!$A$4:$C$51,3,FALSE)</f>
        <v>893 Meters and House Regulators</v>
      </c>
    </row>
    <row r="318" spans="1:34" x14ac:dyDescent="0.25">
      <c r="A318" t="s">
        <v>305</v>
      </c>
      <c r="B318" t="s">
        <v>35</v>
      </c>
      <c r="C318" t="s">
        <v>36</v>
      </c>
      <c r="D318" t="s">
        <v>315</v>
      </c>
      <c r="E318" t="s">
        <v>316</v>
      </c>
      <c r="F318" s="94">
        <v>4455.16</v>
      </c>
      <c r="G318" s="94">
        <v>3487.12</v>
      </c>
      <c r="H318" s="94">
        <v>2058.4699999999998</v>
      </c>
      <c r="I318" s="94"/>
      <c r="J318" s="94"/>
      <c r="K318" s="94"/>
      <c r="L318" s="94"/>
      <c r="M318" s="94"/>
      <c r="N318" s="94"/>
      <c r="O318" s="94"/>
      <c r="P318" s="94"/>
      <c r="Q318" s="94"/>
      <c r="R318" s="94">
        <f t="shared" si="62"/>
        <v>10000.75</v>
      </c>
      <c r="S318" s="92" t="str">
        <f t="shared" si="63"/>
        <v>111001350893</v>
      </c>
      <c r="T318" s="80">
        <f>VLOOKUP(S318,Factors!$F$4:$H$5971,3,FALSE)</f>
        <v>8.4599999999999995E-2</v>
      </c>
      <c r="U318" t="str">
        <f>VLOOKUP(S318,Factors!$F$4:$G$5971,2,FALSE)</f>
        <v>Sendout Volumes</v>
      </c>
      <c r="V318" s="170">
        <f t="shared" si="64"/>
        <v>376.90653599999996</v>
      </c>
      <c r="W318" s="165">
        <f t="shared" si="65"/>
        <v>4078.2534639999999</v>
      </c>
      <c r="X318" s="171">
        <f t="shared" si="66"/>
        <v>4455.16</v>
      </c>
      <c r="Y318" s="170">
        <f t="shared" si="67"/>
        <v>295.01035199999995</v>
      </c>
      <c r="Z318" s="165">
        <f t="shared" si="68"/>
        <v>3192.1096480000001</v>
      </c>
      <c r="AA318" s="171">
        <f t="shared" si="69"/>
        <v>3487.12</v>
      </c>
      <c r="AB318" s="170">
        <f t="shared" si="70"/>
        <v>174.14656199999996</v>
      </c>
      <c r="AC318" s="165">
        <f t="shared" si="71"/>
        <v>1884.3234379999999</v>
      </c>
      <c r="AD318" s="171">
        <f t="shared" si="72"/>
        <v>2058.4699999999998</v>
      </c>
      <c r="AE318" s="81">
        <f t="shared" si="73"/>
        <v>846.06344999999999</v>
      </c>
      <c r="AF318" s="81">
        <f t="shared" si="74"/>
        <v>9154.6865500000004</v>
      </c>
      <c r="AG318" s="81">
        <f t="shared" si="75"/>
        <v>10000.75</v>
      </c>
      <c r="AH318" t="str">
        <f>VLOOKUP(A318,'FERC Description'!$A$4:$C$51,3,FALSE)</f>
        <v>893 Meters and House Regulators</v>
      </c>
    </row>
    <row r="319" spans="1:34" x14ac:dyDescent="0.25">
      <c r="A319" t="s">
        <v>305</v>
      </c>
      <c r="B319" t="s">
        <v>35</v>
      </c>
      <c r="C319" t="s">
        <v>36</v>
      </c>
      <c r="D319" t="s">
        <v>317</v>
      </c>
      <c r="E319" t="s">
        <v>318</v>
      </c>
      <c r="F319" s="94">
        <v>3751.55</v>
      </c>
      <c r="G319" s="94">
        <v>3936.63</v>
      </c>
      <c r="H319" s="94">
        <v>5221.16</v>
      </c>
      <c r="I319" s="94"/>
      <c r="J319" s="94"/>
      <c r="K319" s="94"/>
      <c r="L319" s="94"/>
      <c r="M319" s="94"/>
      <c r="N319" s="94"/>
      <c r="O319" s="94"/>
      <c r="P319" s="94"/>
      <c r="Q319" s="94"/>
      <c r="R319" s="94">
        <f t="shared" si="62"/>
        <v>12909.34</v>
      </c>
      <c r="S319" s="92" t="str">
        <f t="shared" si="63"/>
        <v>111001400893</v>
      </c>
      <c r="T319" s="80">
        <f>VLOOKUP(S319,Factors!$F$4:$H$5971,3,FALSE)</f>
        <v>8.4599999999999995E-2</v>
      </c>
      <c r="U319" t="str">
        <f>VLOOKUP(S319,Factors!$F$4:$G$5971,2,FALSE)</f>
        <v>Sendout Volumes</v>
      </c>
      <c r="V319" s="170">
        <f t="shared" si="64"/>
        <v>317.38112999999998</v>
      </c>
      <c r="W319" s="165">
        <f t="shared" si="65"/>
        <v>3434.1688700000004</v>
      </c>
      <c r="X319" s="171">
        <f t="shared" si="66"/>
        <v>3751.55</v>
      </c>
      <c r="Y319" s="170">
        <f t="shared" si="67"/>
        <v>333.03889799999996</v>
      </c>
      <c r="Z319" s="165">
        <f t="shared" si="68"/>
        <v>3603.5911020000003</v>
      </c>
      <c r="AA319" s="171">
        <f t="shared" si="69"/>
        <v>3936.63</v>
      </c>
      <c r="AB319" s="170">
        <f t="shared" si="70"/>
        <v>441.71013599999998</v>
      </c>
      <c r="AC319" s="165">
        <f t="shared" si="71"/>
        <v>4779.4498640000002</v>
      </c>
      <c r="AD319" s="171">
        <f t="shared" si="72"/>
        <v>5221.16</v>
      </c>
      <c r="AE319" s="81">
        <f t="shared" si="73"/>
        <v>1092.1301639999999</v>
      </c>
      <c r="AF319" s="81">
        <f t="shared" si="74"/>
        <v>11817.209836</v>
      </c>
      <c r="AG319" s="81">
        <f t="shared" si="75"/>
        <v>12909.34</v>
      </c>
      <c r="AH319" t="str">
        <f>VLOOKUP(A319,'FERC Description'!$A$4:$C$51,3,FALSE)</f>
        <v>893 Meters and House Regulators</v>
      </c>
    </row>
    <row r="320" spans="1:34" x14ac:dyDescent="0.25">
      <c r="A320" t="s">
        <v>305</v>
      </c>
      <c r="B320" t="s">
        <v>35</v>
      </c>
      <c r="C320" t="s">
        <v>36</v>
      </c>
      <c r="D320" t="s">
        <v>319</v>
      </c>
      <c r="E320" t="s">
        <v>320</v>
      </c>
      <c r="F320" s="94">
        <v>235.1</v>
      </c>
      <c r="G320" s="94">
        <v>626.94000000000005</v>
      </c>
      <c r="H320" s="94">
        <v>1679.54</v>
      </c>
      <c r="I320" s="94"/>
      <c r="J320" s="94"/>
      <c r="K320" s="94"/>
      <c r="L320" s="94"/>
      <c r="M320" s="94"/>
      <c r="N320" s="94"/>
      <c r="O320" s="94"/>
      <c r="P320" s="94"/>
      <c r="Q320" s="94"/>
      <c r="R320" s="94">
        <f t="shared" si="62"/>
        <v>2541.58</v>
      </c>
      <c r="S320" s="92" t="str">
        <f t="shared" si="63"/>
        <v>111001420893</v>
      </c>
      <c r="T320" s="80">
        <f>VLOOKUP(S320,Factors!$F$4:$H$5971,3,FALSE)</f>
        <v>8.4599999999999995E-2</v>
      </c>
      <c r="U320" t="str">
        <f>VLOOKUP(S320,Factors!$F$4:$G$5971,2,FALSE)</f>
        <v>Sendout Volumes</v>
      </c>
      <c r="V320" s="170">
        <f t="shared" si="64"/>
        <v>19.88946</v>
      </c>
      <c r="W320" s="165">
        <f t="shared" si="65"/>
        <v>215.21053999999998</v>
      </c>
      <c r="X320" s="171">
        <f t="shared" si="66"/>
        <v>235.09999999999997</v>
      </c>
      <c r="Y320" s="170">
        <f t="shared" si="67"/>
        <v>53.039124000000001</v>
      </c>
      <c r="Z320" s="165">
        <f t="shared" si="68"/>
        <v>573.90087600000004</v>
      </c>
      <c r="AA320" s="171">
        <f t="shared" si="69"/>
        <v>626.94000000000005</v>
      </c>
      <c r="AB320" s="170">
        <f t="shared" si="70"/>
        <v>142.08908399999999</v>
      </c>
      <c r="AC320" s="165">
        <f t="shared" si="71"/>
        <v>1537.450916</v>
      </c>
      <c r="AD320" s="171">
        <f t="shared" si="72"/>
        <v>1679.54</v>
      </c>
      <c r="AE320" s="81">
        <f t="shared" si="73"/>
        <v>215.01766799999999</v>
      </c>
      <c r="AF320" s="81">
        <f t="shared" si="74"/>
        <v>2326.562332</v>
      </c>
      <c r="AG320" s="81">
        <f t="shared" si="75"/>
        <v>2541.58</v>
      </c>
      <c r="AH320" t="str">
        <f>VLOOKUP(A320,'FERC Description'!$A$4:$C$51,3,FALSE)</f>
        <v>893 Meters and House Regulators</v>
      </c>
    </row>
    <row r="321" spans="1:34" x14ac:dyDescent="0.25">
      <c r="A321" t="s">
        <v>305</v>
      </c>
      <c r="B321" t="s">
        <v>35</v>
      </c>
      <c r="C321" t="s">
        <v>36</v>
      </c>
      <c r="D321" t="s">
        <v>321</v>
      </c>
      <c r="E321" t="s">
        <v>322</v>
      </c>
      <c r="F321" s="94">
        <v>38437.46</v>
      </c>
      <c r="G321" s="94">
        <v>23606.86</v>
      </c>
      <c r="H321" s="94">
        <v>17414.96</v>
      </c>
      <c r="I321" s="94"/>
      <c r="J321" s="94"/>
      <c r="K321" s="94"/>
      <c r="L321" s="94"/>
      <c r="M321" s="94"/>
      <c r="N321" s="94"/>
      <c r="O321" s="94"/>
      <c r="P321" s="94"/>
      <c r="Q321" s="94"/>
      <c r="R321" s="94">
        <f t="shared" si="62"/>
        <v>79459.28</v>
      </c>
      <c r="S321" s="92" t="str">
        <f t="shared" si="63"/>
        <v>111001460893</v>
      </c>
      <c r="T321" s="80">
        <f>VLOOKUP(S321,Factors!$F$4:$H$5971,3,FALSE)</f>
        <v>8.4599999999999995E-2</v>
      </c>
      <c r="U321" t="str">
        <f>VLOOKUP(S321,Factors!$F$4:$G$5971,2,FALSE)</f>
        <v>Sendout Volumes</v>
      </c>
      <c r="V321" s="170">
        <f t="shared" si="64"/>
        <v>3251.8091159999999</v>
      </c>
      <c r="W321" s="165">
        <f t="shared" si="65"/>
        <v>35185.650884000002</v>
      </c>
      <c r="X321" s="171">
        <f t="shared" si="66"/>
        <v>38437.46</v>
      </c>
      <c r="Y321" s="170">
        <f t="shared" si="67"/>
        <v>1997.1403559999999</v>
      </c>
      <c r="Z321" s="165">
        <f t="shared" si="68"/>
        <v>21609.719644000001</v>
      </c>
      <c r="AA321" s="171">
        <f t="shared" si="69"/>
        <v>23606.86</v>
      </c>
      <c r="AB321" s="170">
        <f t="shared" si="70"/>
        <v>1473.3056159999999</v>
      </c>
      <c r="AC321" s="165">
        <f t="shared" si="71"/>
        <v>15941.654383999999</v>
      </c>
      <c r="AD321" s="171">
        <f t="shared" si="72"/>
        <v>17414.96</v>
      </c>
      <c r="AE321" s="81">
        <f t="shared" si="73"/>
        <v>6722.2550879999999</v>
      </c>
      <c r="AF321" s="81">
        <f t="shared" si="74"/>
        <v>72737.024911999993</v>
      </c>
      <c r="AG321" s="81">
        <f t="shared" si="75"/>
        <v>79459.28</v>
      </c>
      <c r="AH321" t="str">
        <f>VLOOKUP(A321,'FERC Description'!$A$4:$C$51,3,FALSE)</f>
        <v>893 Meters and House Regulators</v>
      </c>
    </row>
    <row r="322" spans="1:34" x14ac:dyDescent="0.25">
      <c r="A322" t="s">
        <v>305</v>
      </c>
      <c r="B322" t="s">
        <v>35</v>
      </c>
      <c r="C322" t="s">
        <v>36</v>
      </c>
      <c r="D322" t="s">
        <v>323</v>
      </c>
      <c r="E322" t="s">
        <v>324</v>
      </c>
      <c r="F322" s="94">
        <v>654.99</v>
      </c>
      <c r="G322" s="94">
        <v>366.6</v>
      </c>
      <c r="H322" s="94">
        <v>640.96</v>
      </c>
      <c r="I322" s="94"/>
      <c r="J322" s="94"/>
      <c r="K322" s="94"/>
      <c r="L322" s="94"/>
      <c r="M322" s="94"/>
      <c r="N322" s="94"/>
      <c r="O322" s="94"/>
      <c r="P322" s="94"/>
      <c r="Q322" s="94"/>
      <c r="R322" s="94">
        <f t="shared" si="62"/>
        <v>1662.5500000000002</v>
      </c>
      <c r="S322" s="92" t="str">
        <f t="shared" si="63"/>
        <v>111001465893</v>
      </c>
      <c r="T322" s="80">
        <f>VLOOKUP(S322,Factors!$F$4:$H$5971,3,FALSE)</f>
        <v>8.4599999999999995E-2</v>
      </c>
      <c r="U322" t="str">
        <f>VLOOKUP(S322,Factors!$F$4:$G$5971,2,FALSE)</f>
        <v>Sendout Volumes</v>
      </c>
      <c r="V322" s="170">
        <f t="shared" si="64"/>
        <v>55.412153999999994</v>
      </c>
      <c r="W322" s="165">
        <f t="shared" si="65"/>
        <v>599.57784600000002</v>
      </c>
      <c r="X322" s="171">
        <f t="shared" si="66"/>
        <v>654.99</v>
      </c>
      <c r="Y322" s="170">
        <f t="shared" si="67"/>
        <v>31.01436</v>
      </c>
      <c r="Z322" s="165">
        <f t="shared" si="68"/>
        <v>335.58564000000001</v>
      </c>
      <c r="AA322" s="171">
        <f t="shared" si="69"/>
        <v>366.6</v>
      </c>
      <c r="AB322" s="170">
        <f t="shared" si="70"/>
        <v>54.225216000000003</v>
      </c>
      <c r="AC322" s="165">
        <f t="shared" si="71"/>
        <v>586.73478399999999</v>
      </c>
      <c r="AD322" s="171">
        <f t="shared" si="72"/>
        <v>640.96</v>
      </c>
      <c r="AE322" s="81">
        <f t="shared" si="73"/>
        <v>140.65173000000001</v>
      </c>
      <c r="AF322" s="81">
        <f t="shared" si="74"/>
        <v>1521.8982700000001</v>
      </c>
      <c r="AG322" s="81">
        <f t="shared" si="75"/>
        <v>1662.5500000000002</v>
      </c>
      <c r="AH322" t="str">
        <f>VLOOKUP(A322,'FERC Description'!$A$4:$C$51,3,FALSE)</f>
        <v>893 Meters and House Regulators</v>
      </c>
    </row>
    <row r="323" spans="1:34" x14ac:dyDescent="0.25">
      <c r="A323" t="s">
        <v>305</v>
      </c>
      <c r="B323" t="s">
        <v>166</v>
      </c>
      <c r="C323" t="s">
        <v>167</v>
      </c>
      <c r="D323" t="s">
        <v>325</v>
      </c>
      <c r="E323" t="s">
        <v>326</v>
      </c>
      <c r="F323" s="94">
        <v>1383.7</v>
      </c>
      <c r="G323" s="94">
        <v>858.26</v>
      </c>
      <c r="H323" s="94">
        <v>1191.06</v>
      </c>
      <c r="I323" s="94"/>
      <c r="J323" s="94"/>
      <c r="K323" s="94"/>
      <c r="L323" s="94"/>
      <c r="M323" s="94"/>
      <c r="N323" s="94"/>
      <c r="O323" s="94"/>
      <c r="P323" s="94"/>
      <c r="Q323" s="94"/>
      <c r="R323" s="94">
        <f t="shared" si="62"/>
        <v>3433.02</v>
      </c>
      <c r="S323" s="92" t="str">
        <f t="shared" si="63"/>
        <v>113201620893</v>
      </c>
      <c r="T323" s="80">
        <f>VLOOKUP(S323,Factors!$F$4:$H$5971,3,FALSE)</f>
        <v>0.1119</v>
      </c>
      <c r="U323" t="str">
        <f>VLOOKUP(S323,Factors!$F$4:$G$5971,2,FALSE)</f>
        <v>Customers-All</v>
      </c>
      <c r="V323" s="170">
        <f t="shared" si="64"/>
        <v>154.83602999999999</v>
      </c>
      <c r="W323" s="165">
        <f t="shared" si="65"/>
        <v>1228.8639700000001</v>
      </c>
      <c r="X323" s="171">
        <f t="shared" si="66"/>
        <v>1383.7</v>
      </c>
      <c r="Y323" s="170">
        <f t="shared" si="67"/>
        <v>96.039293999999998</v>
      </c>
      <c r="Z323" s="165">
        <f t="shared" si="68"/>
        <v>762.22070599999995</v>
      </c>
      <c r="AA323" s="171">
        <f t="shared" si="69"/>
        <v>858.26</v>
      </c>
      <c r="AB323" s="170">
        <f t="shared" si="70"/>
        <v>133.27961399999998</v>
      </c>
      <c r="AC323" s="165">
        <f t="shared" si="71"/>
        <v>1057.7803859999999</v>
      </c>
      <c r="AD323" s="171">
        <f t="shared" si="72"/>
        <v>1191.06</v>
      </c>
      <c r="AE323" s="81">
        <f t="shared" si="73"/>
        <v>384.15493800000002</v>
      </c>
      <c r="AF323" s="81">
        <f t="shared" si="74"/>
        <v>3048.8650619999999</v>
      </c>
      <c r="AG323" s="81">
        <f t="shared" si="75"/>
        <v>3433.02</v>
      </c>
      <c r="AH323" t="str">
        <f>VLOOKUP(A323,'FERC Description'!$A$4:$C$51,3,FALSE)</f>
        <v>893 Meters and House Regulators</v>
      </c>
    </row>
    <row r="324" spans="1:34" x14ac:dyDescent="0.25">
      <c r="A324" t="s">
        <v>305</v>
      </c>
      <c r="B324" t="s">
        <v>283</v>
      </c>
      <c r="C324" t="s">
        <v>284</v>
      </c>
      <c r="D324" t="s">
        <v>327</v>
      </c>
      <c r="E324" t="s">
        <v>328</v>
      </c>
      <c r="F324" s="94">
        <v>18830.900000000001</v>
      </c>
      <c r="G324" s="94">
        <v>20917.349999999999</v>
      </c>
      <c r="H324" s="94">
        <v>28920.57</v>
      </c>
      <c r="I324" s="94"/>
      <c r="J324" s="94"/>
      <c r="K324" s="94"/>
      <c r="L324" s="94"/>
      <c r="M324" s="94"/>
      <c r="N324" s="94"/>
      <c r="O324" s="94"/>
      <c r="P324" s="94"/>
      <c r="Q324" s="94"/>
      <c r="R324" s="94">
        <f t="shared" si="62"/>
        <v>68668.820000000007</v>
      </c>
      <c r="S324" s="92" t="str">
        <f t="shared" si="63"/>
        <v>120111340893</v>
      </c>
      <c r="T324" s="80">
        <f>VLOOKUP(S324,Factors!$F$4:$H$5971,3,FALSE)</f>
        <v>0.1128</v>
      </c>
      <c r="U324" t="str">
        <f>VLOOKUP(S324,Factors!$F$4:$G$5971,2,FALSE)</f>
        <v>Customers-Res</v>
      </c>
      <c r="V324" s="170">
        <f t="shared" si="64"/>
        <v>2124.1255200000001</v>
      </c>
      <c r="W324" s="165">
        <f t="shared" si="65"/>
        <v>16706.77448</v>
      </c>
      <c r="X324" s="171">
        <f t="shared" si="66"/>
        <v>18830.900000000001</v>
      </c>
      <c r="Y324" s="170">
        <f t="shared" si="67"/>
        <v>2359.4770799999997</v>
      </c>
      <c r="Z324" s="165">
        <f t="shared" si="68"/>
        <v>18557.872919999998</v>
      </c>
      <c r="AA324" s="171">
        <f t="shared" si="69"/>
        <v>20917.349999999999</v>
      </c>
      <c r="AB324" s="170">
        <f t="shared" si="70"/>
        <v>3262.2402959999999</v>
      </c>
      <c r="AC324" s="165">
        <f t="shared" si="71"/>
        <v>25658.329704</v>
      </c>
      <c r="AD324" s="171">
        <f t="shared" si="72"/>
        <v>28920.57</v>
      </c>
      <c r="AE324" s="81">
        <f t="shared" si="73"/>
        <v>7745.842896000001</v>
      </c>
      <c r="AF324" s="81">
        <f t="shared" si="74"/>
        <v>60922.977104000005</v>
      </c>
      <c r="AG324" s="81">
        <f t="shared" si="75"/>
        <v>68668.820000000007</v>
      </c>
      <c r="AH324" t="str">
        <f>VLOOKUP(A324,'FERC Description'!$A$4:$C$51,3,FALSE)</f>
        <v>893 Meters and House Regulators</v>
      </c>
    </row>
    <row r="325" spans="1:34" x14ac:dyDescent="0.25">
      <c r="A325" t="s">
        <v>305</v>
      </c>
      <c r="B325" t="s">
        <v>283</v>
      </c>
      <c r="C325" t="s">
        <v>284</v>
      </c>
      <c r="D325" t="s">
        <v>329</v>
      </c>
      <c r="E325" t="s">
        <v>330</v>
      </c>
      <c r="F325" s="94">
        <v>3793.25</v>
      </c>
      <c r="G325" s="94">
        <v>1587.87</v>
      </c>
      <c r="H325" s="94">
        <v>1951.32</v>
      </c>
      <c r="I325" s="94"/>
      <c r="J325" s="94"/>
      <c r="K325" s="94"/>
      <c r="L325" s="94"/>
      <c r="M325" s="94"/>
      <c r="N325" s="94"/>
      <c r="O325" s="94"/>
      <c r="P325" s="94"/>
      <c r="Q325" s="94"/>
      <c r="R325" s="94">
        <f t="shared" si="62"/>
        <v>7332.44</v>
      </c>
      <c r="S325" s="92" t="str">
        <f t="shared" si="63"/>
        <v>120111375893</v>
      </c>
      <c r="T325" s="80">
        <f>VLOOKUP(S325,Factors!$F$4:$H$5971,3,FALSE)</f>
        <v>0.1119</v>
      </c>
      <c r="U325" t="str">
        <f>VLOOKUP(S325,Factors!$F$4:$G$5971,2,FALSE)</f>
        <v>Customers-All</v>
      </c>
      <c r="V325" s="170">
        <f t="shared" si="64"/>
        <v>424.464675</v>
      </c>
      <c r="W325" s="165">
        <f t="shared" si="65"/>
        <v>3368.7853249999998</v>
      </c>
      <c r="X325" s="171">
        <f t="shared" si="66"/>
        <v>3793.25</v>
      </c>
      <c r="Y325" s="170">
        <f t="shared" si="67"/>
        <v>177.68265299999999</v>
      </c>
      <c r="Z325" s="165">
        <f t="shared" si="68"/>
        <v>1410.1873469999998</v>
      </c>
      <c r="AA325" s="171">
        <f t="shared" si="69"/>
        <v>1587.87</v>
      </c>
      <c r="AB325" s="170">
        <f t="shared" si="70"/>
        <v>218.35270799999998</v>
      </c>
      <c r="AC325" s="165">
        <f t="shared" si="71"/>
        <v>1732.967292</v>
      </c>
      <c r="AD325" s="171">
        <f t="shared" si="72"/>
        <v>1951.32</v>
      </c>
      <c r="AE325" s="81">
        <f t="shared" si="73"/>
        <v>820.50003599999991</v>
      </c>
      <c r="AF325" s="81">
        <f t="shared" si="74"/>
        <v>6511.9399639999992</v>
      </c>
      <c r="AG325" s="81">
        <f t="shared" si="75"/>
        <v>7332.4399999999987</v>
      </c>
      <c r="AH325" t="str">
        <f>VLOOKUP(A325,'FERC Description'!$A$4:$C$51,3,FALSE)</f>
        <v>893 Meters and House Regulators</v>
      </c>
    </row>
    <row r="326" spans="1:34" x14ac:dyDescent="0.25">
      <c r="A326" t="s">
        <v>305</v>
      </c>
      <c r="B326" t="s">
        <v>283</v>
      </c>
      <c r="C326" t="s">
        <v>284</v>
      </c>
      <c r="D326" t="s">
        <v>331</v>
      </c>
      <c r="E326" t="s">
        <v>330</v>
      </c>
      <c r="F326" s="94">
        <v>27293.33</v>
      </c>
      <c r="G326" s="94">
        <v>999.77</v>
      </c>
      <c r="H326" s="94">
        <v>1058.58</v>
      </c>
      <c r="I326" s="94"/>
      <c r="J326" s="94"/>
      <c r="K326" s="94"/>
      <c r="L326" s="94"/>
      <c r="M326" s="94"/>
      <c r="N326" s="94"/>
      <c r="O326" s="94"/>
      <c r="P326" s="94"/>
      <c r="Q326" s="94"/>
      <c r="R326" s="94">
        <f t="shared" si="62"/>
        <v>29351.68</v>
      </c>
      <c r="S326" s="92" t="str">
        <f t="shared" si="63"/>
        <v>120111385893</v>
      </c>
      <c r="T326" s="80">
        <f>VLOOKUP(S326,Factors!$F$4:$H$5971,3,FALSE)</f>
        <v>0.1119</v>
      </c>
      <c r="U326" t="str">
        <f>VLOOKUP(S326,Factors!$F$4:$G$5971,2,FALSE)</f>
        <v>Customers-All</v>
      </c>
      <c r="V326" s="170">
        <f t="shared" si="64"/>
        <v>3054.1236270000004</v>
      </c>
      <c r="W326" s="165">
        <f t="shared" si="65"/>
        <v>24239.206373000001</v>
      </c>
      <c r="X326" s="171">
        <f t="shared" si="66"/>
        <v>27293.33</v>
      </c>
      <c r="Y326" s="170">
        <f t="shared" si="67"/>
        <v>111.874263</v>
      </c>
      <c r="Z326" s="165">
        <f t="shared" si="68"/>
        <v>887.89573699999994</v>
      </c>
      <c r="AA326" s="171">
        <f t="shared" si="69"/>
        <v>999.77</v>
      </c>
      <c r="AB326" s="170">
        <f t="shared" si="70"/>
        <v>118.455102</v>
      </c>
      <c r="AC326" s="165">
        <f t="shared" si="71"/>
        <v>940.12489799999992</v>
      </c>
      <c r="AD326" s="171">
        <f t="shared" si="72"/>
        <v>1058.58</v>
      </c>
      <c r="AE326" s="81">
        <f t="shared" si="73"/>
        <v>3284.452992</v>
      </c>
      <c r="AF326" s="81">
        <f t="shared" si="74"/>
        <v>26067.227008000002</v>
      </c>
      <c r="AG326" s="81">
        <f t="shared" si="75"/>
        <v>29351.68</v>
      </c>
      <c r="AH326" t="str">
        <f>VLOOKUP(A326,'FERC Description'!$A$4:$C$51,3,FALSE)</f>
        <v>893 Meters and House Regulators</v>
      </c>
    </row>
    <row r="327" spans="1:34" x14ac:dyDescent="0.25">
      <c r="A327" t="s">
        <v>305</v>
      </c>
      <c r="B327" t="s">
        <v>283</v>
      </c>
      <c r="C327" t="s">
        <v>284</v>
      </c>
      <c r="D327" t="s">
        <v>332</v>
      </c>
      <c r="E327" t="s">
        <v>333</v>
      </c>
      <c r="F327" s="94">
        <v>5841</v>
      </c>
      <c r="G327" s="94">
        <v>4683.92</v>
      </c>
      <c r="H327" s="94">
        <v>4494.95</v>
      </c>
      <c r="I327" s="94"/>
      <c r="J327" s="94"/>
      <c r="K327" s="94"/>
      <c r="L327" s="94"/>
      <c r="M327" s="94"/>
      <c r="N327" s="94"/>
      <c r="O327" s="94"/>
      <c r="P327" s="94"/>
      <c r="Q327" s="94"/>
      <c r="R327" s="94">
        <f t="shared" si="62"/>
        <v>15019.869999999999</v>
      </c>
      <c r="S327" s="92" t="str">
        <f t="shared" si="63"/>
        <v>120111530893</v>
      </c>
      <c r="T327" s="80">
        <f>VLOOKUP(S327,Factors!$F$4:$H$5971,3,FALSE)</f>
        <v>0.1032</v>
      </c>
      <c r="U327" t="str">
        <f>VLOOKUP(S327,Factors!$F$4:$G$5971,2,FALSE)</f>
        <v>Customers-Comm</v>
      </c>
      <c r="V327" s="170">
        <f t="shared" si="64"/>
        <v>602.7912</v>
      </c>
      <c r="W327" s="165">
        <f t="shared" si="65"/>
        <v>5238.2088000000003</v>
      </c>
      <c r="X327" s="171">
        <f t="shared" si="66"/>
        <v>5841</v>
      </c>
      <c r="Y327" s="170">
        <f t="shared" si="67"/>
        <v>483.38054399999999</v>
      </c>
      <c r="Z327" s="165">
        <f t="shared" si="68"/>
        <v>4200.5394560000004</v>
      </c>
      <c r="AA327" s="171">
        <f t="shared" si="69"/>
        <v>4683.92</v>
      </c>
      <c r="AB327" s="170">
        <f t="shared" si="70"/>
        <v>463.87883999999997</v>
      </c>
      <c r="AC327" s="165">
        <f t="shared" si="71"/>
        <v>4031.07116</v>
      </c>
      <c r="AD327" s="171">
        <f t="shared" si="72"/>
        <v>4494.95</v>
      </c>
      <c r="AE327" s="81">
        <f t="shared" si="73"/>
        <v>1550.0505839999998</v>
      </c>
      <c r="AF327" s="81">
        <f t="shared" si="74"/>
        <v>13469.819415999998</v>
      </c>
      <c r="AG327" s="81">
        <f t="shared" si="75"/>
        <v>15019.869999999999</v>
      </c>
      <c r="AH327" t="str">
        <f>VLOOKUP(A327,'FERC Description'!$A$4:$C$51,3,FALSE)</f>
        <v>893 Meters and House Regulators</v>
      </c>
    </row>
    <row r="328" spans="1:34" x14ac:dyDescent="0.25">
      <c r="A328" t="s">
        <v>305</v>
      </c>
      <c r="B328" t="s">
        <v>283</v>
      </c>
      <c r="C328" t="s">
        <v>284</v>
      </c>
      <c r="D328" t="s">
        <v>334</v>
      </c>
      <c r="E328" t="s">
        <v>333</v>
      </c>
      <c r="F328" s="94">
        <v>10658.5</v>
      </c>
      <c r="G328" s="94">
        <v>11758.51</v>
      </c>
      <c r="H328" s="94">
        <v>13819.67</v>
      </c>
      <c r="I328" s="94"/>
      <c r="J328" s="94"/>
      <c r="K328" s="94"/>
      <c r="L328" s="94"/>
      <c r="M328" s="94"/>
      <c r="N328" s="94"/>
      <c r="O328" s="94"/>
      <c r="P328" s="94"/>
      <c r="Q328" s="94"/>
      <c r="R328" s="94">
        <f t="shared" si="62"/>
        <v>36236.68</v>
      </c>
      <c r="S328" s="92" t="str">
        <f t="shared" si="63"/>
        <v>120111535893</v>
      </c>
      <c r="T328" s="80">
        <f>VLOOKUP(S328,Factors!$F$4:$H$5971,3,FALSE)</f>
        <v>8.4099999999999994E-2</v>
      </c>
      <c r="U328" t="str">
        <f>VLOOKUP(S328,Factors!$F$4:$G$5971,2,FALSE)</f>
        <v>Customers-Ind</v>
      </c>
      <c r="V328" s="170">
        <f t="shared" si="64"/>
        <v>896.37984999999992</v>
      </c>
      <c r="W328" s="165">
        <f t="shared" si="65"/>
        <v>9762.1201500000006</v>
      </c>
      <c r="X328" s="171">
        <f t="shared" si="66"/>
        <v>10658.5</v>
      </c>
      <c r="Y328" s="170">
        <f t="shared" si="67"/>
        <v>988.89069099999995</v>
      </c>
      <c r="Z328" s="165">
        <f t="shared" si="68"/>
        <v>10769.619309</v>
      </c>
      <c r="AA328" s="171">
        <f t="shared" si="69"/>
        <v>11758.51</v>
      </c>
      <c r="AB328" s="170">
        <f t="shared" si="70"/>
        <v>1162.2342469999999</v>
      </c>
      <c r="AC328" s="165">
        <f t="shared" si="71"/>
        <v>12657.435753</v>
      </c>
      <c r="AD328" s="171">
        <f t="shared" si="72"/>
        <v>13819.67</v>
      </c>
      <c r="AE328" s="81">
        <f t="shared" si="73"/>
        <v>3047.5047879999997</v>
      </c>
      <c r="AF328" s="81">
        <f t="shared" si="74"/>
        <v>33189.175212000002</v>
      </c>
      <c r="AG328" s="81">
        <f t="shared" si="75"/>
        <v>36236.68</v>
      </c>
      <c r="AH328" t="str">
        <f>VLOOKUP(A328,'FERC Description'!$A$4:$C$51,3,FALSE)</f>
        <v>893 Meters and House Regulators</v>
      </c>
    </row>
    <row r="329" spans="1:34" x14ac:dyDescent="0.25">
      <c r="A329" t="s">
        <v>305</v>
      </c>
      <c r="B329" t="s">
        <v>335</v>
      </c>
      <c r="C329" t="s">
        <v>336</v>
      </c>
      <c r="D329" t="s">
        <v>334</v>
      </c>
      <c r="E329" t="s">
        <v>333</v>
      </c>
      <c r="F329" s="94"/>
      <c r="G329" s="94">
        <v>3763.84</v>
      </c>
      <c r="H329" s="94">
        <v>-1881.92</v>
      </c>
      <c r="I329" s="94"/>
      <c r="J329" s="94"/>
      <c r="K329" s="94"/>
      <c r="L329" s="94"/>
      <c r="M329" s="94"/>
      <c r="N329" s="94"/>
      <c r="O329" s="94"/>
      <c r="P329" s="94"/>
      <c r="Q329" s="94"/>
      <c r="R329" s="94">
        <f t="shared" si="62"/>
        <v>1881.92</v>
      </c>
      <c r="S329" s="92" t="str">
        <f t="shared" si="63"/>
        <v>120121535893</v>
      </c>
      <c r="T329" s="80">
        <f>VLOOKUP(S329,Factors!$F$4:$H$5971,3,FALSE)</f>
        <v>0.1124</v>
      </c>
      <c r="U329" t="str">
        <f>VLOOKUP(S329,Factors!$F$4:$G$5971,2,FALSE)</f>
        <v>3-factor</v>
      </c>
      <c r="V329" s="170">
        <f t="shared" si="64"/>
        <v>0</v>
      </c>
      <c r="W329" s="165">
        <f t="shared" si="65"/>
        <v>0</v>
      </c>
      <c r="X329" s="171">
        <f t="shared" si="66"/>
        <v>0</v>
      </c>
      <c r="Y329" s="170">
        <f t="shared" si="67"/>
        <v>423.05561600000004</v>
      </c>
      <c r="Z329" s="165">
        <f t="shared" si="68"/>
        <v>3340.784384</v>
      </c>
      <c r="AA329" s="171">
        <f t="shared" si="69"/>
        <v>3763.84</v>
      </c>
      <c r="AB329" s="170">
        <f t="shared" si="70"/>
        <v>-211.52780800000002</v>
      </c>
      <c r="AC329" s="165">
        <f t="shared" si="71"/>
        <v>-1670.392192</v>
      </c>
      <c r="AD329" s="171">
        <f t="shared" si="72"/>
        <v>-1881.92</v>
      </c>
      <c r="AE329" s="81">
        <f t="shared" si="73"/>
        <v>211.52780800000002</v>
      </c>
      <c r="AF329" s="81">
        <f t="shared" si="74"/>
        <v>1670.392192</v>
      </c>
      <c r="AG329" s="81">
        <f t="shared" si="75"/>
        <v>1881.92</v>
      </c>
      <c r="AH329" t="str">
        <f>VLOOKUP(A329,'FERC Description'!$A$4:$C$51,3,FALSE)</f>
        <v>893 Meters and House Regulators</v>
      </c>
    </row>
    <row r="330" spans="1:34" x14ac:dyDescent="0.25">
      <c r="A330" t="s">
        <v>305</v>
      </c>
      <c r="B330" t="s">
        <v>119</v>
      </c>
      <c r="C330" t="s">
        <v>120</v>
      </c>
      <c r="D330" t="s">
        <v>306</v>
      </c>
      <c r="E330" t="s">
        <v>307</v>
      </c>
      <c r="F330" s="94">
        <v>131.44999999999999</v>
      </c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>
        <f t="shared" si="62"/>
        <v>131.44999999999999</v>
      </c>
      <c r="S330" s="92" t="str">
        <f t="shared" si="63"/>
        <v>135101165893</v>
      </c>
      <c r="T330" s="80">
        <f>VLOOKUP(S330,Factors!$F$4:$H$5971,3,FALSE)</f>
        <v>0.1119</v>
      </c>
      <c r="U330" t="str">
        <f>VLOOKUP(S330,Factors!$F$4:$G$5971,2,FALSE)</f>
        <v>customers-all</v>
      </c>
      <c r="V330" s="170">
        <f t="shared" si="64"/>
        <v>14.709254999999999</v>
      </c>
      <c r="W330" s="165">
        <f t="shared" si="65"/>
        <v>116.74074499999999</v>
      </c>
      <c r="X330" s="171">
        <f t="shared" si="66"/>
        <v>131.44999999999999</v>
      </c>
      <c r="Y330" s="170">
        <f t="shared" si="67"/>
        <v>0</v>
      </c>
      <c r="Z330" s="165">
        <f t="shared" si="68"/>
        <v>0</v>
      </c>
      <c r="AA330" s="171">
        <f t="shared" si="69"/>
        <v>0</v>
      </c>
      <c r="AB330" s="170">
        <f t="shared" si="70"/>
        <v>0</v>
      </c>
      <c r="AC330" s="165">
        <f t="shared" si="71"/>
        <v>0</v>
      </c>
      <c r="AD330" s="171">
        <f t="shared" si="72"/>
        <v>0</v>
      </c>
      <c r="AE330" s="81">
        <f t="shared" si="73"/>
        <v>14.709254999999999</v>
      </c>
      <c r="AF330" s="81">
        <f t="shared" si="74"/>
        <v>116.74074499999999</v>
      </c>
      <c r="AG330" s="81">
        <f t="shared" si="75"/>
        <v>131.44999999999999</v>
      </c>
      <c r="AH330" t="str">
        <f>VLOOKUP(A330,'FERC Description'!$A$4:$C$51,3,FALSE)</f>
        <v>893 Meters and House Regulators</v>
      </c>
    </row>
    <row r="331" spans="1:34" x14ac:dyDescent="0.25">
      <c r="A331" t="s">
        <v>305</v>
      </c>
      <c r="B331" t="s">
        <v>119</v>
      </c>
      <c r="C331" t="s">
        <v>120</v>
      </c>
      <c r="D331" t="s">
        <v>308</v>
      </c>
      <c r="E331" t="s">
        <v>309</v>
      </c>
      <c r="F331" s="94"/>
      <c r="G331" s="94"/>
      <c r="H331" s="94">
        <v>526.29999999999995</v>
      </c>
      <c r="I331" s="94"/>
      <c r="J331" s="94"/>
      <c r="K331" s="94"/>
      <c r="L331" s="94"/>
      <c r="M331" s="94"/>
      <c r="N331" s="94"/>
      <c r="O331" s="94"/>
      <c r="P331" s="94"/>
      <c r="Q331" s="94"/>
      <c r="R331" s="94">
        <f t="shared" ref="R331:R394" si="76">SUM(F331:Q331)</f>
        <v>526.29999999999995</v>
      </c>
      <c r="S331" s="92" t="str">
        <f t="shared" ref="S331:S394" si="77">CONCATENATE(B331,RIGHT(D331,4),A331)</f>
        <v>135101185893</v>
      </c>
      <c r="T331" s="80">
        <f>VLOOKUP(S331,Factors!$F$4:$H$5971,3,FALSE)</f>
        <v>0.1119</v>
      </c>
      <c r="U331" t="str">
        <f>VLOOKUP(S331,Factors!$F$4:$G$5971,2,FALSE)</f>
        <v>Customers-All</v>
      </c>
      <c r="V331" s="170">
        <f t="shared" ref="V331:V394" si="78">F331*T331</f>
        <v>0</v>
      </c>
      <c r="W331" s="165">
        <f t="shared" ref="W331:W394" si="79">F331-V331</f>
        <v>0</v>
      </c>
      <c r="X331" s="171">
        <f t="shared" ref="X331:X394" si="80">V331+W331</f>
        <v>0</v>
      </c>
      <c r="Y331" s="170">
        <f t="shared" ref="Y331:Y394" si="81">G331*T331</f>
        <v>0</v>
      </c>
      <c r="Z331" s="165">
        <f t="shared" ref="Z331:Z394" si="82">G331-Y331</f>
        <v>0</v>
      </c>
      <c r="AA331" s="171">
        <f t="shared" ref="AA331:AA394" si="83">Y331+Z331</f>
        <v>0</v>
      </c>
      <c r="AB331" s="170">
        <f t="shared" ref="AB331:AB394" si="84">H331*T331</f>
        <v>58.892969999999991</v>
      </c>
      <c r="AC331" s="165">
        <f t="shared" ref="AC331:AC394" si="85">H331-AB331</f>
        <v>467.40702999999996</v>
      </c>
      <c r="AD331" s="171">
        <f t="shared" ref="AD331:AD394" si="86">AB331+AC331</f>
        <v>526.29999999999995</v>
      </c>
      <c r="AE331" s="81">
        <f t="shared" ref="AE331:AE394" si="87">R331*T331</f>
        <v>58.892969999999991</v>
      </c>
      <c r="AF331" s="81">
        <f t="shared" ref="AF331:AF394" si="88">R331-AE331</f>
        <v>467.40702999999996</v>
      </c>
      <c r="AG331" s="81">
        <f t="shared" ref="AG331:AG394" si="89">AE331+AF331</f>
        <v>526.29999999999995</v>
      </c>
      <c r="AH331" t="str">
        <f>VLOOKUP(A331,'FERC Description'!$A$4:$C$51,3,FALSE)</f>
        <v>893 Meters and House Regulators</v>
      </c>
    </row>
    <row r="332" spans="1:34" x14ac:dyDescent="0.25">
      <c r="A332" t="s">
        <v>305</v>
      </c>
      <c r="B332" t="s">
        <v>119</v>
      </c>
      <c r="C332" t="s">
        <v>120</v>
      </c>
      <c r="D332" t="s">
        <v>325</v>
      </c>
      <c r="E332" t="s">
        <v>326</v>
      </c>
      <c r="F332" s="94">
        <v>160606.54</v>
      </c>
      <c r="G332" s="94">
        <v>99874.559999999998</v>
      </c>
      <c r="H332" s="94">
        <v>103095.12</v>
      </c>
      <c r="I332" s="94"/>
      <c r="J332" s="94"/>
      <c r="K332" s="94"/>
      <c r="L332" s="94"/>
      <c r="M332" s="94"/>
      <c r="N332" s="94"/>
      <c r="O332" s="94"/>
      <c r="P332" s="94"/>
      <c r="Q332" s="94"/>
      <c r="R332" s="94">
        <f t="shared" si="76"/>
        <v>363576.22</v>
      </c>
      <c r="S332" s="92" t="str">
        <f t="shared" si="77"/>
        <v>135101620893</v>
      </c>
      <c r="T332" s="80">
        <f>VLOOKUP(S332,Factors!$F$4:$H$5971,3,FALSE)</f>
        <v>0.1119</v>
      </c>
      <c r="U332" t="str">
        <f>VLOOKUP(S332,Factors!$F$4:$G$5971,2,FALSE)</f>
        <v>Customers-All</v>
      </c>
      <c r="V332" s="170">
        <f t="shared" si="78"/>
        <v>17971.871826000002</v>
      </c>
      <c r="W332" s="165">
        <f t="shared" si="79"/>
        <v>142634.66817399999</v>
      </c>
      <c r="X332" s="171">
        <f t="shared" si="80"/>
        <v>160606.53999999998</v>
      </c>
      <c r="Y332" s="170">
        <f t="shared" si="81"/>
        <v>11175.963264</v>
      </c>
      <c r="Z332" s="165">
        <f t="shared" si="82"/>
        <v>88698.596735999992</v>
      </c>
      <c r="AA332" s="171">
        <f t="shared" si="83"/>
        <v>99874.559999999998</v>
      </c>
      <c r="AB332" s="170">
        <f t="shared" si="84"/>
        <v>11536.343928</v>
      </c>
      <c r="AC332" s="165">
        <f t="shared" si="85"/>
        <v>91558.776071999993</v>
      </c>
      <c r="AD332" s="171">
        <f t="shared" si="86"/>
        <v>103095.12</v>
      </c>
      <c r="AE332" s="81">
        <f t="shared" si="87"/>
        <v>40684.179017999995</v>
      </c>
      <c r="AF332" s="81">
        <f t="shared" si="88"/>
        <v>322892.04098199995</v>
      </c>
      <c r="AG332" s="81">
        <f t="shared" si="89"/>
        <v>363576.22</v>
      </c>
      <c r="AH332" t="str">
        <f>VLOOKUP(A332,'FERC Description'!$A$4:$C$51,3,FALSE)</f>
        <v>893 Meters and House Regulators</v>
      </c>
    </row>
    <row r="333" spans="1:34" x14ac:dyDescent="0.25">
      <c r="A333" t="s">
        <v>305</v>
      </c>
      <c r="B333" t="s">
        <v>82</v>
      </c>
      <c r="C333" t="s">
        <v>83</v>
      </c>
      <c r="D333" t="s">
        <v>337</v>
      </c>
      <c r="E333" t="s">
        <v>338</v>
      </c>
      <c r="F333" s="94">
        <v>-440.72</v>
      </c>
      <c r="G333" s="94">
        <v>-568.92999999999995</v>
      </c>
      <c r="H333" s="94">
        <v>8336.33</v>
      </c>
      <c r="I333" s="94"/>
      <c r="J333" s="94"/>
      <c r="K333" s="94"/>
      <c r="L333" s="94"/>
      <c r="M333" s="94"/>
      <c r="N333" s="94"/>
      <c r="O333" s="94"/>
      <c r="P333" s="94"/>
      <c r="Q333" s="94"/>
      <c r="R333" s="94">
        <f t="shared" si="76"/>
        <v>7326.68</v>
      </c>
      <c r="S333" s="92" t="str">
        <f t="shared" si="77"/>
        <v>141001335893</v>
      </c>
      <c r="T333" s="80">
        <f>VLOOKUP(S333,Factors!$F$4:$H$5971,3,FALSE)</f>
        <v>1.17E-2</v>
      </c>
      <c r="U333" t="str">
        <f>VLOOKUP(S333,Factors!$F$4:$G$5971,2,FALSE)</f>
        <v>Transmission</v>
      </c>
      <c r="V333" s="170">
        <f t="shared" si="78"/>
        <v>-5.1564240000000003</v>
      </c>
      <c r="W333" s="165">
        <f t="shared" si="79"/>
        <v>-435.56357600000001</v>
      </c>
      <c r="X333" s="171">
        <f t="shared" si="80"/>
        <v>-440.72</v>
      </c>
      <c r="Y333" s="170">
        <f t="shared" si="81"/>
        <v>-6.6564809999999994</v>
      </c>
      <c r="Z333" s="165">
        <f t="shared" si="82"/>
        <v>-562.27351899999996</v>
      </c>
      <c r="AA333" s="171">
        <f t="shared" si="83"/>
        <v>-568.92999999999995</v>
      </c>
      <c r="AB333" s="170">
        <f t="shared" si="84"/>
        <v>97.535060999999999</v>
      </c>
      <c r="AC333" s="165">
        <f t="shared" si="85"/>
        <v>8238.7949389999994</v>
      </c>
      <c r="AD333" s="171">
        <f t="shared" si="86"/>
        <v>8336.33</v>
      </c>
      <c r="AE333" s="81">
        <f t="shared" si="87"/>
        <v>85.722156000000012</v>
      </c>
      <c r="AF333" s="81">
        <f t="shared" si="88"/>
        <v>7240.9578440000005</v>
      </c>
      <c r="AG333" s="81">
        <f t="shared" si="89"/>
        <v>7326.68</v>
      </c>
      <c r="AH333" t="str">
        <f>VLOOKUP(A333,'FERC Description'!$A$4:$C$51,3,FALSE)</f>
        <v>893 Meters and House Regulators</v>
      </c>
    </row>
    <row r="334" spans="1:34" x14ac:dyDescent="0.25">
      <c r="A334" t="s">
        <v>305</v>
      </c>
      <c r="B334" t="s">
        <v>82</v>
      </c>
      <c r="C334" t="s">
        <v>83</v>
      </c>
      <c r="D334" t="s">
        <v>313</v>
      </c>
      <c r="E334" t="s">
        <v>314</v>
      </c>
      <c r="F334" s="94">
        <v>-35.11</v>
      </c>
      <c r="G334" s="94">
        <v>-3852.16</v>
      </c>
      <c r="H334" s="94">
        <v>-76.38</v>
      </c>
      <c r="I334" s="94"/>
      <c r="J334" s="94"/>
      <c r="K334" s="94"/>
      <c r="L334" s="94"/>
      <c r="M334" s="94"/>
      <c r="N334" s="94"/>
      <c r="O334" s="94"/>
      <c r="P334" s="94"/>
      <c r="Q334" s="94"/>
      <c r="R334" s="94">
        <f t="shared" si="76"/>
        <v>-3963.65</v>
      </c>
      <c r="S334" s="92" t="str">
        <f t="shared" si="77"/>
        <v>141001345893</v>
      </c>
      <c r="T334" s="80">
        <f>VLOOKUP(S334,Factors!$F$4:$H$5971,3,FALSE)</f>
        <v>1.17E-2</v>
      </c>
      <c r="U334" t="str">
        <f>VLOOKUP(S334,Factors!$F$4:$G$5971,2,FALSE)</f>
        <v>Transmission</v>
      </c>
      <c r="V334" s="170">
        <f t="shared" si="78"/>
        <v>-0.41078700000000001</v>
      </c>
      <c r="W334" s="165">
        <f t="shared" si="79"/>
        <v>-34.699213</v>
      </c>
      <c r="X334" s="171">
        <f t="shared" si="80"/>
        <v>-35.11</v>
      </c>
      <c r="Y334" s="170">
        <f t="shared" si="81"/>
        <v>-45.070272000000003</v>
      </c>
      <c r="Z334" s="165">
        <f t="shared" si="82"/>
        <v>-3807.0897279999999</v>
      </c>
      <c r="AA334" s="171">
        <f t="shared" si="83"/>
        <v>-3852.16</v>
      </c>
      <c r="AB334" s="170">
        <f t="shared" si="84"/>
        <v>-0.89364599999999994</v>
      </c>
      <c r="AC334" s="165">
        <f t="shared" si="85"/>
        <v>-75.486353999999992</v>
      </c>
      <c r="AD334" s="171">
        <f t="shared" si="86"/>
        <v>-76.38</v>
      </c>
      <c r="AE334" s="81">
        <f t="shared" si="87"/>
        <v>-46.374705000000006</v>
      </c>
      <c r="AF334" s="81">
        <f t="shared" si="88"/>
        <v>-3917.2752949999999</v>
      </c>
      <c r="AG334" s="81">
        <f t="shared" si="89"/>
        <v>-3963.65</v>
      </c>
      <c r="AH334" t="str">
        <f>VLOOKUP(A334,'FERC Description'!$A$4:$C$51,3,FALSE)</f>
        <v>893 Meters and House Regulators</v>
      </c>
    </row>
    <row r="335" spans="1:34" x14ac:dyDescent="0.25">
      <c r="A335" t="s">
        <v>305</v>
      </c>
      <c r="B335" t="s">
        <v>43</v>
      </c>
      <c r="C335" t="s">
        <v>44</v>
      </c>
      <c r="D335" t="s">
        <v>332</v>
      </c>
      <c r="E335" t="s">
        <v>333</v>
      </c>
      <c r="F335" s="94"/>
      <c r="G335" s="94"/>
      <c r="H335" s="94">
        <v>-3157.82</v>
      </c>
      <c r="I335" s="94"/>
      <c r="J335" s="94"/>
      <c r="K335" s="94"/>
      <c r="L335" s="94"/>
      <c r="M335" s="94"/>
      <c r="N335" s="94"/>
      <c r="O335" s="94"/>
      <c r="P335" s="94"/>
      <c r="Q335" s="94"/>
      <c r="R335" s="94">
        <f t="shared" si="76"/>
        <v>-3157.82</v>
      </c>
      <c r="S335" s="92" t="str">
        <f t="shared" si="77"/>
        <v>151001530893</v>
      </c>
      <c r="T335" s="80">
        <f>VLOOKUP(S335,Factors!$F$4:$H$5971,3,FALSE)</f>
        <v>0</v>
      </c>
      <c r="U335" t="str">
        <f>VLOOKUP(S335,Factors!$F$4:$G$5971,2,FALSE)</f>
        <v>direct-or</v>
      </c>
      <c r="V335" s="170">
        <f t="shared" si="78"/>
        <v>0</v>
      </c>
      <c r="W335" s="165">
        <f t="shared" si="79"/>
        <v>0</v>
      </c>
      <c r="X335" s="171">
        <f t="shared" si="80"/>
        <v>0</v>
      </c>
      <c r="Y335" s="170">
        <f t="shared" si="81"/>
        <v>0</v>
      </c>
      <c r="Z335" s="165">
        <f t="shared" si="82"/>
        <v>0</v>
      </c>
      <c r="AA335" s="171">
        <f t="shared" si="83"/>
        <v>0</v>
      </c>
      <c r="AB335" s="170">
        <f t="shared" si="84"/>
        <v>0</v>
      </c>
      <c r="AC335" s="165">
        <f t="shared" si="85"/>
        <v>-3157.82</v>
      </c>
      <c r="AD335" s="171">
        <f t="shared" si="86"/>
        <v>-3157.82</v>
      </c>
      <c r="AE335" s="81">
        <f t="shared" si="87"/>
        <v>0</v>
      </c>
      <c r="AF335" s="81">
        <f t="shared" si="88"/>
        <v>-3157.82</v>
      </c>
      <c r="AG335" s="81">
        <f t="shared" si="89"/>
        <v>-3157.82</v>
      </c>
      <c r="AH335" t="str">
        <f>VLOOKUP(A335,'FERC Description'!$A$4:$C$51,3,FALSE)</f>
        <v>893 Meters and House Regulators</v>
      </c>
    </row>
    <row r="336" spans="1:34" x14ac:dyDescent="0.25">
      <c r="A336" t="s">
        <v>305</v>
      </c>
      <c r="B336" t="s">
        <v>96</v>
      </c>
      <c r="C336" t="s">
        <v>97</v>
      </c>
      <c r="D336" t="s">
        <v>313</v>
      </c>
      <c r="E336" t="s">
        <v>314</v>
      </c>
      <c r="F336" s="94">
        <v>-83.08</v>
      </c>
      <c r="G336" s="94">
        <v>46.9</v>
      </c>
      <c r="H336" s="94">
        <v>75.040000000000006</v>
      </c>
      <c r="I336" s="94"/>
      <c r="J336" s="94"/>
      <c r="K336" s="94"/>
      <c r="L336" s="94"/>
      <c r="M336" s="94"/>
      <c r="N336" s="94"/>
      <c r="O336" s="94"/>
      <c r="P336" s="94"/>
      <c r="Q336" s="94"/>
      <c r="R336" s="94">
        <f t="shared" si="76"/>
        <v>38.860000000000007</v>
      </c>
      <c r="S336" s="92" t="str">
        <f t="shared" si="77"/>
        <v>155061345893</v>
      </c>
      <c r="T336" s="80">
        <f>VLOOKUP(S336,Factors!$F$4:$H$5971,3,FALSE)</f>
        <v>0</v>
      </c>
      <c r="U336" t="str">
        <f>VLOOKUP(S336,Factors!$F$4:$G$5971,2,FALSE)</f>
        <v>Direct-OR</v>
      </c>
      <c r="V336" s="170">
        <f t="shared" si="78"/>
        <v>0</v>
      </c>
      <c r="W336" s="165">
        <f t="shared" si="79"/>
        <v>-83.08</v>
      </c>
      <c r="X336" s="171">
        <f t="shared" si="80"/>
        <v>-83.08</v>
      </c>
      <c r="Y336" s="170">
        <f t="shared" si="81"/>
        <v>0</v>
      </c>
      <c r="Z336" s="165">
        <f t="shared" si="82"/>
        <v>46.9</v>
      </c>
      <c r="AA336" s="171">
        <f t="shared" si="83"/>
        <v>46.9</v>
      </c>
      <c r="AB336" s="170">
        <f t="shared" si="84"/>
        <v>0</v>
      </c>
      <c r="AC336" s="165">
        <f t="shared" si="85"/>
        <v>75.040000000000006</v>
      </c>
      <c r="AD336" s="171">
        <f t="shared" si="86"/>
        <v>75.040000000000006</v>
      </c>
      <c r="AE336" s="81">
        <f t="shared" si="87"/>
        <v>0</v>
      </c>
      <c r="AF336" s="81">
        <f t="shared" si="88"/>
        <v>38.860000000000007</v>
      </c>
      <c r="AG336" s="81">
        <f t="shared" si="89"/>
        <v>38.860000000000007</v>
      </c>
      <c r="AH336" t="str">
        <f>VLOOKUP(A336,'FERC Description'!$A$4:$C$51,3,FALSE)</f>
        <v>893 Meters and House Regulators</v>
      </c>
    </row>
    <row r="337" spans="1:34" x14ac:dyDescent="0.25">
      <c r="A337" t="s">
        <v>305</v>
      </c>
      <c r="B337" t="s">
        <v>96</v>
      </c>
      <c r="C337" t="s">
        <v>97</v>
      </c>
      <c r="D337" t="s">
        <v>325</v>
      </c>
      <c r="E337" t="s">
        <v>326</v>
      </c>
      <c r="F337" s="94">
        <v>248.25</v>
      </c>
      <c r="G337" s="94">
        <v>382</v>
      </c>
      <c r="H337" s="94">
        <v>155</v>
      </c>
      <c r="I337" s="94"/>
      <c r="J337" s="94"/>
      <c r="K337" s="94"/>
      <c r="L337" s="94"/>
      <c r="M337" s="94"/>
      <c r="N337" s="94"/>
      <c r="O337" s="94"/>
      <c r="P337" s="94"/>
      <c r="Q337" s="94"/>
      <c r="R337" s="94">
        <f t="shared" si="76"/>
        <v>785.25</v>
      </c>
      <c r="S337" s="92" t="str">
        <f t="shared" si="77"/>
        <v>155061620893</v>
      </c>
      <c r="T337" s="80">
        <f>VLOOKUP(S337,Factors!$F$4:$H$5971,3,FALSE)</f>
        <v>0</v>
      </c>
      <c r="U337" t="str">
        <f>VLOOKUP(S337,Factors!$F$4:$G$5971,2,FALSE)</f>
        <v>direct-or</v>
      </c>
      <c r="V337" s="170">
        <f t="shared" si="78"/>
        <v>0</v>
      </c>
      <c r="W337" s="165">
        <f t="shared" si="79"/>
        <v>248.25</v>
      </c>
      <c r="X337" s="171">
        <f t="shared" si="80"/>
        <v>248.25</v>
      </c>
      <c r="Y337" s="170">
        <f t="shared" si="81"/>
        <v>0</v>
      </c>
      <c r="Z337" s="165">
        <f t="shared" si="82"/>
        <v>382</v>
      </c>
      <c r="AA337" s="171">
        <f t="shared" si="83"/>
        <v>382</v>
      </c>
      <c r="AB337" s="170">
        <f t="shared" si="84"/>
        <v>0</v>
      </c>
      <c r="AC337" s="165">
        <f t="shared" si="85"/>
        <v>155</v>
      </c>
      <c r="AD337" s="171">
        <f t="shared" si="86"/>
        <v>155</v>
      </c>
      <c r="AE337" s="81">
        <f t="shared" si="87"/>
        <v>0</v>
      </c>
      <c r="AF337" s="81">
        <f t="shared" si="88"/>
        <v>785.25</v>
      </c>
      <c r="AG337" s="81">
        <f t="shared" si="89"/>
        <v>785.25</v>
      </c>
      <c r="AH337" t="str">
        <f>VLOOKUP(A337,'FERC Description'!$A$4:$C$51,3,FALSE)</f>
        <v>893 Meters and House Regulators</v>
      </c>
    </row>
    <row r="338" spans="1:34" x14ac:dyDescent="0.25">
      <c r="A338" t="s">
        <v>305</v>
      </c>
      <c r="B338" t="s">
        <v>136</v>
      </c>
      <c r="C338" t="s">
        <v>137</v>
      </c>
      <c r="D338" t="s">
        <v>325</v>
      </c>
      <c r="E338" t="s">
        <v>326</v>
      </c>
      <c r="F338" s="94"/>
      <c r="G338" s="94">
        <v>34.869999999999997</v>
      </c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>
        <f t="shared" si="76"/>
        <v>34.869999999999997</v>
      </c>
      <c r="S338" s="92" t="str">
        <f t="shared" si="77"/>
        <v>155201620893</v>
      </c>
      <c r="T338" s="80">
        <f>VLOOKUP(S338,Factors!$F$4:$H$5971,3,FALSE)</f>
        <v>0.1124</v>
      </c>
      <c r="U338" t="str">
        <f>VLOOKUP(S338,Factors!$F$4:$G$5971,2,FALSE)</f>
        <v>3-Factor</v>
      </c>
      <c r="V338" s="170">
        <f t="shared" si="78"/>
        <v>0</v>
      </c>
      <c r="W338" s="165">
        <f t="shared" si="79"/>
        <v>0</v>
      </c>
      <c r="X338" s="171">
        <f t="shared" si="80"/>
        <v>0</v>
      </c>
      <c r="Y338" s="170">
        <f t="shared" si="81"/>
        <v>3.9193879999999996</v>
      </c>
      <c r="Z338" s="165">
        <f t="shared" si="82"/>
        <v>30.950612</v>
      </c>
      <c r="AA338" s="171">
        <f t="shared" si="83"/>
        <v>34.869999999999997</v>
      </c>
      <c r="AB338" s="170">
        <f t="shared" si="84"/>
        <v>0</v>
      </c>
      <c r="AC338" s="165">
        <f t="shared" si="85"/>
        <v>0</v>
      </c>
      <c r="AD338" s="171">
        <f t="shared" si="86"/>
        <v>0</v>
      </c>
      <c r="AE338" s="81">
        <f t="shared" si="87"/>
        <v>3.9193879999999996</v>
      </c>
      <c r="AF338" s="81">
        <f t="shared" si="88"/>
        <v>30.950612</v>
      </c>
      <c r="AG338" s="81">
        <f t="shared" si="89"/>
        <v>34.869999999999997</v>
      </c>
      <c r="AH338" t="str">
        <f>VLOOKUP(A338,'FERC Description'!$A$4:$C$51,3,FALSE)</f>
        <v>893 Meters and House Regulators</v>
      </c>
    </row>
    <row r="339" spans="1:34" x14ac:dyDescent="0.25">
      <c r="A339" t="s">
        <v>339</v>
      </c>
      <c r="B339" t="s">
        <v>35</v>
      </c>
      <c r="C339" t="s">
        <v>36</v>
      </c>
      <c r="D339" t="s">
        <v>340</v>
      </c>
      <c r="E339" t="s">
        <v>341</v>
      </c>
      <c r="F339" s="94"/>
      <c r="G339" s="94"/>
      <c r="H339" s="94">
        <v>3831.22</v>
      </c>
      <c r="I339" s="94"/>
      <c r="J339" s="94"/>
      <c r="K339" s="94"/>
      <c r="L339" s="94"/>
      <c r="M339" s="94"/>
      <c r="N339" s="94"/>
      <c r="O339" s="94"/>
      <c r="P339" s="94"/>
      <c r="Q339" s="94"/>
      <c r="R339" s="94">
        <f t="shared" si="76"/>
        <v>3831.22</v>
      </c>
      <c r="S339" s="92" t="str">
        <f t="shared" si="77"/>
        <v>111002010894</v>
      </c>
      <c r="T339" s="80">
        <f>VLOOKUP(S339,Factors!$F$4:$H$5971,3,FALSE)</f>
        <v>0</v>
      </c>
      <c r="U339" t="str">
        <f>VLOOKUP(S339,Factors!$F$4:$G$5971,2,FALSE)</f>
        <v>direct-or</v>
      </c>
      <c r="V339" s="170">
        <f t="shared" si="78"/>
        <v>0</v>
      </c>
      <c r="W339" s="165">
        <f t="shared" si="79"/>
        <v>0</v>
      </c>
      <c r="X339" s="171">
        <f t="shared" si="80"/>
        <v>0</v>
      </c>
      <c r="Y339" s="170">
        <f t="shared" si="81"/>
        <v>0</v>
      </c>
      <c r="Z339" s="165">
        <f t="shared" si="82"/>
        <v>0</v>
      </c>
      <c r="AA339" s="171">
        <f t="shared" si="83"/>
        <v>0</v>
      </c>
      <c r="AB339" s="170">
        <f t="shared" si="84"/>
        <v>0</v>
      </c>
      <c r="AC339" s="165">
        <f t="shared" si="85"/>
        <v>3831.22</v>
      </c>
      <c r="AD339" s="171">
        <f t="shared" si="86"/>
        <v>3831.22</v>
      </c>
      <c r="AE339" s="81">
        <f t="shared" si="87"/>
        <v>0</v>
      </c>
      <c r="AF339" s="81">
        <f t="shared" si="88"/>
        <v>3831.22</v>
      </c>
      <c r="AG339" s="81">
        <f t="shared" si="89"/>
        <v>3831.22</v>
      </c>
      <c r="AH339" t="str">
        <f>VLOOKUP(A339,'FERC Description'!$A$4:$C$51,3,FALSE)</f>
        <v>894 Other Equipment</v>
      </c>
    </row>
    <row r="340" spans="1:34" x14ac:dyDescent="0.25">
      <c r="A340" t="s">
        <v>339</v>
      </c>
      <c r="B340" t="s">
        <v>342</v>
      </c>
      <c r="C340" t="s">
        <v>343</v>
      </c>
      <c r="D340" t="s">
        <v>340</v>
      </c>
      <c r="E340" t="s">
        <v>341</v>
      </c>
      <c r="F340" s="94"/>
      <c r="G340" s="94">
        <v>515.63</v>
      </c>
      <c r="H340" s="94">
        <v>843.75</v>
      </c>
      <c r="I340" s="94"/>
      <c r="J340" s="94"/>
      <c r="K340" s="94"/>
      <c r="L340" s="94"/>
      <c r="M340" s="94"/>
      <c r="N340" s="94"/>
      <c r="O340" s="94"/>
      <c r="P340" s="94"/>
      <c r="Q340" s="94"/>
      <c r="R340" s="94">
        <f t="shared" si="76"/>
        <v>1359.38</v>
      </c>
      <c r="S340" s="92" t="str">
        <f t="shared" si="77"/>
        <v>118002010894</v>
      </c>
      <c r="T340" s="80">
        <f>VLOOKUP(S340,Factors!$F$4:$H$5971,3,FALSE)</f>
        <v>0</v>
      </c>
      <c r="U340" t="str">
        <f>VLOOKUP(S340,Factors!$F$4:$G$5971,2,FALSE)</f>
        <v>DIRECT-OR</v>
      </c>
      <c r="V340" s="170">
        <f t="shared" si="78"/>
        <v>0</v>
      </c>
      <c r="W340" s="165">
        <f t="shared" si="79"/>
        <v>0</v>
      </c>
      <c r="X340" s="171">
        <f t="shared" si="80"/>
        <v>0</v>
      </c>
      <c r="Y340" s="170">
        <f t="shared" si="81"/>
        <v>0</v>
      </c>
      <c r="Z340" s="165">
        <f t="shared" si="82"/>
        <v>515.63</v>
      </c>
      <c r="AA340" s="171">
        <f t="shared" si="83"/>
        <v>515.63</v>
      </c>
      <c r="AB340" s="170">
        <f t="shared" si="84"/>
        <v>0</v>
      </c>
      <c r="AC340" s="165">
        <f t="shared" si="85"/>
        <v>843.75</v>
      </c>
      <c r="AD340" s="171">
        <f t="shared" si="86"/>
        <v>843.75</v>
      </c>
      <c r="AE340" s="81">
        <f t="shared" si="87"/>
        <v>0</v>
      </c>
      <c r="AF340" s="81">
        <f t="shared" si="88"/>
        <v>1359.38</v>
      </c>
      <c r="AG340" s="81">
        <f t="shared" si="89"/>
        <v>1359.38</v>
      </c>
      <c r="AH340" t="str">
        <f>VLOOKUP(A340,'FERC Description'!$A$4:$C$51,3,FALSE)</f>
        <v>894 Other Equipment</v>
      </c>
    </row>
    <row r="341" spans="1:34" x14ac:dyDescent="0.25">
      <c r="A341" t="s">
        <v>339</v>
      </c>
      <c r="B341" t="s">
        <v>82</v>
      </c>
      <c r="C341" t="s">
        <v>83</v>
      </c>
      <c r="D341" t="s">
        <v>344</v>
      </c>
      <c r="E341" t="s">
        <v>345</v>
      </c>
      <c r="F341" s="94">
        <v>403.28</v>
      </c>
      <c r="G341" s="94">
        <v>290.01</v>
      </c>
      <c r="H341" s="94">
        <v>18.37</v>
      </c>
      <c r="I341" s="94"/>
      <c r="J341" s="94"/>
      <c r="K341" s="94"/>
      <c r="L341" s="94"/>
      <c r="M341" s="94"/>
      <c r="N341" s="94"/>
      <c r="O341" s="94"/>
      <c r="P341" s="94"/>
      <c r="Q341" s="94"/>
      <c r="R341" s="94">
        <f t="shared" si="76"/>
        <v>711.66</v>
      </c>
      <c r="S341" s="92" t="str">
        <f t="shared" si="77"/>
        <v>141001655894</v>
      </c>
      <c r="T341" s="80">
        <f>VLOOKUP(S341,Factors!$F$4:$H$5971,3,FALSE)</f>
        <v>1.17E-2</v>
      </c>
      <c r="U341" t="str">
        <f>VLOOKUP(S341,Factors!$F$4:$G$5971,2,FALSE)</f>
        <v>Transmission</v>
      </c>
      <c r="V341" s="170">
        <f t="shared" si="78"/>
        <v>4.7183760000000001</v>
      </c>
      <c r="W341" s="165">
        <f t="shared" si="79"/>
        <v>398.56162399999999</v>
      </c>
      <c r="X341" s="171">
        <f t="shared" si="80"/>
        <v>403.28</v>
      </c>
      <c r="Y341" s="170">
        <f t="shared" si="81"/>
        <v>3.3931170000000002</v>
      </c>
      <c r="Z341" s="165">
        <f t="shared" si="82"/>
        <v>286.61688299999997</v>
      </c>
      <c r="AA341" s="171">
        <f t="shared" si="83"/>
        <v>290.01</v>
      </c>
      <c r="AB341" s="170">
        <f t="shared" si="84"/>
        <v>0.21492900000000001</v>
      </c>
      <c r="AC341" s="165">
        <f t="shared" si="85"/>
        <v>18.155071</v>
      </c>
      <c r="AD341" s="171">
        <f t="shared" si="86"/>
        <v>18.37</v>
      </c>
      <c r="AE341" s="81">
        <f t="shared" si="87"/>
        <v>8.3264219999999991</v>
      </c>
      <c r="AF341" s="81">
        <f t="shared" si="88"/>
        <v>703.33357799999999</v>
      </c>
      <c r="AG341" s="81">
        <f t="shared" si="89"/>
        <v>711.66</v>
      </c>
      <c r="AH341" t="str">
        <f>VLOOKUP(A341,'FERC Description'!$A$4:$C$51,3,FALSE)</f>
        <v>894 Other Equipment</v>
      </c>
    </row>
    <row r="342" spans="1:34" x14ac:dyDescent="0.25">
      <c r="A342" t="s">
        <v>339</v>
      </c>
      <c r="B342" t="s">
        <v>138</v>
      </c>
      <c r="C342" t="s">
        <v>139</v>
      </c>
      <c r="D342" t="s">
        <v>346</v>
      </c>
      <c r="E342" t="s">
        <v>347</v>
      </c>
      <c r="F342" s="94">
        <v>1523.26</v>
      </c>
      <c r="G342" s="94">
        <v>1429.27</v>
      </c>
      <c r="H342" s="94">
        <v>1518.97</v>
      </c>
      <c r="I342" s="94"/>
      <c r="J342" s="94"/>
      <c r="K342" s="94"/>
      <c r="L342" s="94"/>
      <c r="M342" s="94"/>
      <c r="N342" s="94"/>
      <c r="O342" s="94"/>
      <c r="P342" s="94"/>
      <c r="Q342" s="94"/>
      <c r="R342" s="94">
        <f t="shared" si="76"/>
        <v>4471.5</v>
      </c>
      <c r="S342" s="92" t="str">
        <f t="shared" si="77"/>
        <v>162002345894</v>
      </c>
      <c r="T342" s="80">
        <f>VLOOKUP(S342,Factors!$F$4:$H$5971,3,FALSE)</f>
        <v>0.1124</v>
      </c>
      <c r="U342" t="str">
        <f>VLOOKUP(S342,Factors!$F$4:$G$5971,2,FALSE)</f>
        <v>3-factor</v>
      </c>
      <c r="V342" s="170">
        <f t="shared" si="78"/>
        <v>171.21442400000001</v>
      </c>
      <c r="W342" s="165">
        <f t="shared" si="79"/>
        <v>1352.045576</v>
      </c>
      <c r="X342" s="171">
        <f t="shared" si="80"/>
        <v>1523.26</v>
      </c>
      <c r="Y342" s="170">
        <f t="shared" si="81"/>
        <v>160.64994799999999</v>
      </c>
      <c r="Z342" s="165">
        <f t="shared" si="82"/>
        <v>1268.620052</v>
      </c>
      <c r="AA342" s="171">
        <f t="shared" si="83"/>
        <v>1429.27</v>
      </c>
      <c r="AB342" s="170">
        <f t="shared" si="84"/>
        <v>170.73222799999999</v>
      </c>
      <c r="AC342" s="165">
        <f t="shared" si="85"/>
        <v>1348.2377719999999</v>
      </c>
      <c r="AD342" s="171">
        <f t="shared" si="86"/>
        <v>1518.97</v>
      </c>
      <c r="AE342" s="81">
        <f t="shared" si="87"/>
        <v>502.59660000000002</v>
      </c>
      <c r="AF342" s="81">
        <f t="shared" si="88"/>
        <v>3968.9034000000001</v>
      </c>
      <c r="AG342" s="81">
        <f t="shared" si="89"/>
        <v>4471.5</v>
      </c>
      <c r="AH342" t="str">
        <f>VLOOKUP(A342,'FERC Description'!$A$4:$C$51,3,FALSE)</f>
        <v>894 Other Equipment</v>
      </c>
    </row>
    <row r="343" spans="1:34" x14ac:dyDescent="0.25">
      <c r="A343" t="s">
        <v>348</v>
      </c>
      <c r="B343" t="s">
        <v>187</v>
      </c>
      <c r="C343" t="s">
        <v>188</v>
      </c>
      <c r="D343" t="s">
        <v>349</v>
      </c>
      <c r="E343" t="s">
        <v>350</v>
      </c>
      <c r="F343" s="94">
        <v>161724.78</v>
      </c>
      <c r="G343" s="94">
        <v>161315.38</v>
      </c>
      <c r="H343" s="94">
        <v>166290.57999999999</v>
      </c>
      <c r="I343" s="94"/>
      <c r="J343" s="94"/>
      <c r="K343" s="94"/>
      <c r="L343" s="94"/>
      <c r="M343" s="94"/>
      <c r="N343" s="94"/>
      <c r="O343" s="94"/>
      <c r="P343" s="94"/>
      <c r="Q343" s="94"/>
      <c r="R343" s="94">
        <f t="shared" si="76"/>
        <v>489330.74</v>
      </c>
      <c r="S343" s="92" t="str">
        <f t="shared" si="77"/>
        <v>134001630901</v>
      </c>
      <c r="T343" s="80">
        <f>VLOOKUP(S343,Factors!$F$4:$H$5971,3,FALSE)</f>
        <v>0.1119</v>
      </c>
      <c r="U343" t="str">
        <f>VLOOKUP(S343,Factors!$F$4:$G$5971,2,FALSE)</f>
        <v>Customers-All</v>
      </c>
      <c r="V343" s="170">
        <f t="shared" si="78"/>
        <v>18097.002882000001</v>
      </c>
      <c r="W343" s="165">
        <f t="shared" si="79"/>
        <v>143627.777118</v>
      </c>
      <c r="X343" s="171">
        <f t="shared" si="80"/>
        <v>161724.78</v>
      </c>
      <c r="Y343" s="170">
        <f t="shared" si="81"/>
        <v>18051.191021999999</v>
      </c>
      <c r="Z343" s="165">
        <f t="shared" si="82"/>
        <v>143264.18897800002</v>
      </c>
      <c r="AA343" s="171">
        <f t="shared" si="83"/>
        <v>161315.38</v>
      </c>
      <c r="AB343" s="170">
        <f t="shared" si="84"/>
        <v>18607.915901999997</v>
      </c>
      <c r="AC343" s="165">
        <f t="shared" si="85"/>
        <v>147682.66409799998</v>
      </c>
      <c r="AD343" s="171">
        <f t="shared" si="86"/>
        <v>166290.57999999999</v>
      </c>
      <c r="AE343" s="81">
        <f t="shared" si="87"/>
        <v>54756.109806</v>
      </c>
      <c r="AF343" s="81">
        <f t="shared" si="88"/>
        <v>434574.63019399997</v>
      </c>
      <c r="AG343" s="81">
        <f t="shared" si="89"/>
        <v>489330.74</v>
      </c>
      <c r="AH343" t="str">
        <f>VLOOKUP(A343,'FERC Description'!$A$4:$C$51,3,FALSE)</f>
        <v>901 Supervision</v>
      </c>
    </row>
    <row r="344" spans="1:34" x14ac:dyDescent="0.25">
      <c r="A344" t="s">
        <v>351</v>
      </c>
      <c r="B344" t="s">
        <v>35</v>
      </c>
      <c r="C344" t="s">
        <v>36</v>
      </c>
      <c r="D344" t="s">
        <v>352</v>
      </c>
      <c r="E344" t="s">
        <v>353</v>
      </c>
      <c r="F344" s="94"/>
      <c r="G344" s="94">
        <v>638.02</v>
      </c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>
        <f t="shared" si="76"/>
        <v>638.02</v>
      </c>
      <c r="S344" s="92" t="str">
        <f t="shared" si="77"/>
        <v>111001355902</v>
      </c>
      <c r="T344" s="80">
        <f>VLOOKUP(S344,Factors!$F$4:$H$5971,3,FALSE)</f>
        <v>0.1119</v>
      </c>
      <c r="U344" t="str">
        <f>VLOOKUP(S344,Factors!$F$4:$G$5971,2,FALSE)</f>
        <v>customers-all</v>
      </c>
      <c r="V344" s="170">
        <f t="shared" si="78"/>
        <v>0</v>
      </c>
      <c r="W344" s="165">
        <f t="shared" si="79"/>
        <v>0</v>
      </c>
      <c r="X344" s="171">
        <f t="shared" si="80"/>
        <v>0</v>
      </c>
      <c r="Y344" s="170">
        <f t="shared" si="81"/>
        <v>71.394437999999994</v>
      </c>
      <c r="Z344" s="165">
        <f t="shared" si="82"/>
        <v>566.62556199999995</v>
      </c>
      <c r="AA344" s="171">
        <f t="shared" si="83"/>
        <v>638.02</v>
      </c>
      <c r="AB344" s="170">
        <f t="shared" si="84"/>
        <v>0</v>
      </c>
      <c r="AC344" s="165">
        <f t="shared" si="85"/>
        <v>0</v>
      </c>
      <c r="AD344" s="171">
        <f t="shared" si="86"/>
        <v>0</v>
      </c>
      <c r="AE344" s="81">
        <f t="shared" si="87"/>
        <v>71.394437999999994</v>
      </c>
      <c r="AF344" s="81">
        <f t="shared" si="88"/>
        <v>566.62556199999995</v>
      </c>
      <c r="AG344" s="81">
        <f t="shared" si="89"/>
        <v>638.02</v>
      </c>
      <c r="AH344" t="str">
        <f>VLOOKUP(A344,'FERC Description'!$A$4:$C$51,3,FALSE)</f>
        <v>902 Meter Reading Expenses</v>
      </c>
    </row>
    <row r="345" spans="1:34" x14ac:dyDescent="0.25">
      <c r="A345" t="s">
        <v>351</v>
      </c>
      <c r="B345" t="s">
        <v>35</v>
      </c>
      <c r="C345" t="s">
        <v>36</v>
      </c>
      <c r="D345" t="s">
        <v>354</v>
      </c>
      <c r="E345" t="s">
        <v>353</v>
      </c>
      <c r="F345" s="94">
        <v>6695.45</v>
      </c>
      <c r="G345" s="94">
        <v>6700.54</v>
      </c>
      <c r="H345" s="94">
        <v>6996.9</v>
      </c>
      <c r="I345" s="94"/>
      <c r="J345" s="94"/>
      <c r="K345" s="94"/>
      <c r="L345" s="94"/>
      <c r="M345" s="94"/>
      <c r="N345" s="94"/>
      <c r="O345" s="94"/>
      <c r="P345" s="94"/>
      <c r="Q345" s="94"/>
      <c r="R345" s="94">
        <f t="shared" si="76"/>
        <v>20392.89</v>
      </c>
      <c r="S345" s="92" t="str">
        <f t="shared" si="77"/>
        <v>111001360902</v>
      </c>
      <c r="T345" s="80">
        <f>VLOOKUP(S345,Factors!$F$4:$H$5971,3,FALSE)</f>
        <v>0.1119</v>
      </c>
      <c r="U345" t="str">
        <f>VLOOKUP(S345,Factors!$F$4:$G$5971,2,FALSE)</f>
        <v>Customers-All</v>
      </c>
      <c r="V345" s="170">
        <f t="shared" si="78"/>
        <v>749.22085500000003</v>
      </c>
      <c r="W345" s="165">
        <f t="shared" si="79"/>
        <v>5946.2291449999993</v>
      </c>
      <c r="X345" s="171">
        <f t="shared" si="80"/>
        <v>6695.4499999999989</v>
      </c>
      <c r="Y345" s="170">
        <f t="shared" si="81"/>
        <v>749.79042600000002</v>
      </c>
      <c r="Z345" s="165">
        <f t="shared" si="82"/>
        <v>5950.7495739999995</v>
      </c>
      <c r="AA345" s="171">
        <f t="shared" si="83"/>
        <v>6700.5399999999991</v>
      </c>
      <c r="AB345" s="170">
        <f t="shared" si="84"/>
        <v>782.95310999999992</v>
      </c>
      <c r="AC345" s="165">
        <f t="shared" si="85"/>
        <v>6213.9468899999993</v>
      </c>
      <c r="AD345" s="171">
        <f t="shared" si="86"/>
        <v>6996.9</v>
      </c>
      <c r="AE345" s="81">
        <f t="shared" si="87"/>
        <v>2281.964391</v>
      </c>
      <c r="AF345" s="81">
        <f t="shared" si="88"/>
        <v>18110.925608999998</v>
      </c>
      <c r="AG345" s="81">
        <f t="shared" si="89"/>
        <v>20392.89</v>
      </c>
      <c r="AH345" t="str">
        <f>VLOOKUP(A345,'FERC Description'!$A$4:$C$51,3,FALSE)</f>
        <v>902 Meter Reading Expenses</v>
      </c>
    </row>
    <row r="346" spans="1:34" x14ac:dyDescent="0.25">
      <c r="A346" t="s">
        <v>351</v>
      </c>
      <c r="B346" t="s">
        <v>119</v>
      </c>
      <c r="C346" t="s">
        <v>120</v>
      </c>
      <c r="D346" t="s">
        <v>352</v>
      </c>
      <c r="E346" t="s">
        <v>353</v>
      </c>
      <c r="F346" s="94">
        <v>72005.52</v>
      </c>
      <c r="G346" s="94">
        <v>64802.26</v>
      </c>
      <c r="H346" s="94">
        <v>81702.009999999995</v>
      </c>
      <c r="I346" s="94"/>
      <c r="J346" s="94"/>
      <c r="K346" s="94"/>
      <c r="L346" s="94"/>
      <c r="M346" s="94"/>
      <c r="N346" s="94"/>
      <c r="O346" s="94"/>
      <c r="P346" s="94"/>
      <c r="Q346" s="94"/>
      <c r="R346" s="94">
        <f t="shared" si="76"/>
        <v>218509.78999999998</v>
      </c>
      <c r="S346" s="92" t="str">
        <f t="shared" si="77"/>
        <v>135101355902</v>
      </c>
      <c r="T346" s="80">
        <f>VLOOKUP(S346,Factors!$F$4:$H$5971,3,FALSE)</f>
        <v>0.1119</v>
      </c>
      <c r="U346" t="str">
        <f>VLOOKUP(S346,Factors!$F$4:$G$5971,2,FALSE)</f>
        <v>Customers-All</v>
      </c>
      <c r="V346" s="170">
        <f t="shared" si="78"/>
        <v>8057.4176880000005</v>
      </c>
      <c r="W346" s="165">
        <f t="shared" si="79"/>
        <v>63948.102312000003</v>
      </c>
      <c r="X346" s="171">
        <f t="shared" si="80"/>
        <v>72005.52</v>
      </c>
      <c r="Y346" s="170">
        <f t="shared" si="81"/>
        <v>7251.3728940000001</v>
      </c>
      <c r="Z346" s="165">
        <f t="shared" si="82"/>
        <v>57550.887106000002</v>
      </c>
      <c r="AA346" s="171">
        <f t="shared" si="83"/>
        <v>64802.26</v>
      </c>
      <c r="AB346" s="170">
        <f t="shared" si="84"/>
        <v>9142.4549189999998</v>
      </c>
      <c r="AC346" s="165">
        <f t="shared" si="85"/>
        <v>72559.555080999999</v>
      </c>
      <c r="AD346" s="171">
        <f t="shared" si="86"/>
        <v>81702.009999999995</v>
      </c>
      <c r="AE346" s="81">
        <f t="shared" si="87"/>
        <v>24451.245500999998</v>
      </c>
      <c r="AF346" s="81">
        <f t="shared" si="88"/>
        <v>194058.54449899998</v>
      </c>
      <c r="AG346" s="81">
        <f t="shared" si="89"/>
        <v>218509.78999999998</v>
      </c>
      <c r="AH346" t="str">
        <f>VLOOKUP(A346,'FERC Description'!$A$4:$C$51,3,FALSE)</f>
        <v>902 Meter Reading Expenses</v>
      </c>
    </row>
    <row r="347" spans="1:34" x14ac:dyDescent="0.25">
      <c r="A347" t="s">
        <v>355</v>
      </c>
      <c r="B347" t="s">
        <v>166</v>
      </c>
      <c r="C347" t="s">
        <v>167</v>
      </c>
      <c r="D347" t="s">
        <v>356</v>
      </c>
      <c r="E347" t="s">
        <v>357</v>
      </c>
      <c r="F347" s="94">
        <v>70.06</v>
      </c>
      <c r="G347" s="94">
        <v>87.58</v>
      </c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>
        <f t="shared" si="76"/>
        <v>157.63999999999999</v>
      </c>
      <c r="S347" s="92" t="str">
        <f t="shared" si="77"/>
        <v>113201620903</v>
      </c>
      <c r="T347" s="80">
        <f>VLOOKUP(S347,Factors!$F$4:$H$5971,3,FALSE)</f>
        <v>0.1119</v>
      </c>
      <c r="U347" t="str">
        <f>VLOOKUP(S347,Factors!$F$4:$G$5971,2,FALSE)</f>
        <v>customers-all</v>
      </c>
      <c r="V347" s="170">
        <f t="shared" si="78"/>
        <v>7.8397139999999998</v>
      </c>
      <c r="W347" s="165">
        <f t="shared" si="79"/>
        <v>62.220286000000002</v>
      </c>
      <c r="X347" s="171">
        <f t="shared" si="80"/>
        <v>70.06</v>
      </c>
      <c r="Y347" s="170">
        <f t="shared" si="81"/>
        <v>9.8002020000000005</v>
      </c>
      <c r="Z347" s="165">
        <f t="shared" si="82"/>
        <v>77.779798</v>
      </c>
      <c r="AA347" s="171">
        <f t="shared" si="83"/>
        <v>87.58</v>
      </c>
      <c r="AB347" s="170">
        <f t="shared" si="84"/>
        <v>0</v>
      </c>
      <c r="AC347" s="165">
        <f t="shared" si="85"/>
        <v>0</v>
      </c>
      <c r="AD347" s="171">
        <f t="shared" si="86"/>
        <v>0</v>
      </c>
      <c r="AE347" s="81">
        <f t="shared" si="87"/>
        <v>17.639915999999999</v>
      </c>
      <c r="AF347" s="81">
        <f t="shared" si="88"/>
        <v>140.00008399999999</v>
      </c>
      <c r="AG347" s="81">
        <f t="shared" si="89"/>
        <v>157.63999999999999</v>
      </c>
      <c r="AH347" t="str">
        <f>VLOOKUP(A347,'FERC Description'!$A$4:$C$51,3,FALSE)</f>
        <v>903 Customer Records and Collection Expense</v>
      </c>
    </row>
    <row r="348" spans="1:34" x14ac:dyDescent="0.25">
      <c r="A348" t="s">
        <v>355</v>
      </c>
      <c r="B348" t="s">
        <v>216</v>
      </c>
      <c r="C348" t="s">
        <v>217</v>
      </c>
      <c r="D348" t="s">
        <v>358</v>
      </c>
      <c r="E348" t="s">
        <v>359</v>
      </c>
      <c r="F348" s="94">
        <v>28318.71</v>
      </c>
      <c r="G348" s="94">
        <v>22553.26</v>
      </c>
      <c r="H348" s="94">
        <v>31962.01</v>
      </c>
      <c r="I348" s="94"/>
      <c r="J348" s="94"/>
      <c r="K348" s="94"/>
      <c r="L348" s="94"/>
      <c r="M348" s="94"/>
      <c r="N348" s="94"/>
      <c r="O348" s="94"/>
      <c r="P348" s="94"/>
      <c r="Q348" s="94"/>
      <c r="R348" s="94">
        <f t="shared" si="76"/>
        <v>82833.98</v>
      </c>
      <c r="S348" s="92" t="str">
        <f t="shared" si="77"/>
        <v>113481010903</v>
      </c>
      <c r="T348" s="80">
        <f>VLOOKUP(S348,Factors!$F$4:$H$5971,3,FALSE)</f>
        <v>8.4099999999999994E-2</v>
      </c>
      <c r="U348" t="str">
        <f>VLOOKUP(S348,Factors!$F$4:$G$5971,2,FALSE)</f>
        <v>Customers-Ind</v>
      </c>
      <c r="V348" s="170">
        <f t="shared" si="78"/>
        <v>2381.6035109999998</v>
      </c>
      <c r="W348" s="165">
        <f t="shared" si="79"/>
        <v>25937.106488999998</v>
      </c>
      <c r="X348" s="171">
        <f t="shared" si="80"/>
        <v>28318.71</v>
      </c>
      <c r="Y348" s="170">
        <f t="shared" si="81"/>
        <v>1896.7291659999996</v>
      </c>
      <c r="Z348" s="165">
        <f t="shared" si="82"/>
        <v>20656.530833999997</v>
      </c>
      <c r="AA348" s="171">
        <f t="shared" si="83"/>
        <v>22553.26</v>
      </c>
      <c r="AB348" s="170">
        <f t="shared" si="84"/>
        <v>2688.0050409999999</v>
      </c>
      <c r="AC348" s="165">
        <f t="shared" si="85"/>
        <v>29274.004958999998</v>
      </c>
      <c r="AD348" s="171">
        <f t="shared" si="86"/>
        <v>31962.01</v>
      </c>
      <c r="AE348" s="81">
        <f t="shared" si="87"/>
        <v>6966.3377179999989</v>
      </c>
      <c r="AF348" s="81">
        <f t="shared" si="88"/>
        <v>75867.642282000001</v>
      </c>
      <c r="AG348" s="81">
        <f t="shared" si="89"/>
        <v>82833.98</v>
      </c>
      <c r="AH348" t="str">
        <f>VLOOKUP(A348,'FERC Description'!$A$4:$C$51,3,FALSE)</f>
        <v>903 Customer Records and Collection Expense</v>
      </c>
    </row>
    <row r="349" spans="1:34" x14ac:dyDescent="0.25">
      <c r="A349" t="s">
        <v>355</v>
      </c>
      <c r="B349" t="s">
        <v>187</v>
      </c>
      <c r="C349" t="s">
        <v>188</v>
      </c>
      <c r="D349" t="s">
        <v>360</v>
      </c>
      <c r="E349" t="s">
        <v>361</v>
      </c>
      <c r="F349" s="94"/>
      <c r="G349" s="94">
        <v>7203.37</v>
      </c>
      <c r="H349" s="94">
        <v>-660.36</v>
      </c>
      <c r="I349" s="94"/>
      <c r="J349" s="94"/>
      <c r="K349" s="94"/>
      <c r="L349" s="94"/>
      <c r="M349" s="94"/>
      <c r="N349" s="94"/>
      <c r="O349" s="94"/>
      <c r="P349" s="94"/>
      <c r="Q349" s="94"/>
      <c r="R349" s="94">
        <f t="shared" si="76"/>
        <v>6543.01</v>
      </c>
      <c r="S349" s="92" t="str">
        <f t="shared" si="77"/>
        <v>134001170903</v>
      </c>
      <c r="T349" s="80">
        <f>VLOOKUP(S349,Factors!$F$4:$H$5971,3,FALSE)</f>
        <v>0.1119</v>
      </c>
      <c r="U349" t="str">
        <f>VLOOKUP(S349,Factors!$F$4:$G$5971,2,FALSE)</f>
        <v>Customers-All</v>
      </c>
      <c r="V349" s="170">
        <f t="shared" si="78"/>
        <v>0</v>
      </c>
      <c r="W349" s="165">
        <f t="shared" si="79"/>
        <v>0</v>
      </c>
      <c r="X349" s="171">
        <f t="shared" si="80"/>
        <v>0</v>
      </c>
      <c r="Y349" s="170">
        <f t="shared" si="81"/>
        <v>806.05710299999998</v>
      </c>
      <c r="Z349" s="165">
        <f t="shared" si="82"/>
        <v>6397.3128969999998</v>
      </c>
      <c r="AA349" s="171">
        <f t="shared" si="83"/>
        <v>7203.37</v>
      </c>
      <c r="AB349" s="170">
        <f t="shared" si="84"/>
        <v>-73.894283999999999</v>
      </c>
      <c r="AC349" s="165">
        <f t="shared" si="85"/>
        <v>-586.46571600000004</v>
      </c>
      <c r="AD349" s="171">
        <f t="shared" si="86"/>
        <v>-660.36</v>
      </c>
      <c r="AE349" s="81">
        <f t="shared" si="87"/>
        <v>732.16281900000001</v>
      </c>
      <c r="AF349" s="81">
        <f t="shared" si="88"/>
        <v>5810.8471810000001</v>
      </c>
      <c r="AG349" s="81">
        <f t="shared" si="89"/>
        <v>6543.01</v>
      </c>
      <c r="AH349" t="str">
        <f>VLOOKUP(A349,'FERC Description'!$A$4:$C$51,3,FALSE)</f>
        <v>903 Customer Records and Collection Expense</v>
      </c>
    </row>
    <row r="350" spans="1:34" x14ac:dyDescent="0.25">
      <c r="A350" t="s">
        <v>355</v>
      </c>
      <c r="B350" t="s">
        <v>187</v>
      </c>
      <c r="C350" t="s">
        <v>188</v>
      </c>
      <c r="D350" t="s">
        <v>362</v>
      </c>
      <c r="E350" t="s">
        <v>363</v>
      </c>
      <c r="F350" s="94">
        <v>955315.84</v>
      </c>
      <c r="G350" s="94">
        <v>888041.21</v>
      </c>
      <c r="H350" s="94">
        <v>767522.06</v>
      </c>
      <c r="I350" s="94"/>
      <c r="J350" s="94"/>
      <c r="K350" s="94"/>
      <c r="L350" s="94"/>
      <c r="M350" s="94"/>
      <c r="N350" s="94"/>
      <c r="O350" s="94"/>
      <c r="P350" s="94"/>
      <c r="Q350" s="94"/>
      <c r="R350" s="94">
        <f t="shared" si="76"/>
        <v>2610879.11</v>
      </c>
      <c r="S350" s="92" t="str">
        <f t="shared" si="77"/>
        <v>134004280903</v>
      </c>
      <c r="T350" s="80">
        <f>VLOOKUP(S350,Factors!$F$4:$H$5971,3,FALSE)</f>
        <v>0.1119</v>
      </c>
      <c r="U350" t="str">
        <f>VLOOKUP(S350,Factors!$F$4:$G$5971,2,FALSE)</f>
        <v>Customers-All</v>
      </c>
      <c r="V350" s="170">
        <f t="shared" si="78"/>
        <v>106899.842496</v>
      </c>
      <c r="W350" s="165">
        <f t="shared" si="79"/>
        <v>848415.99750399997</v>
      </c>
      <c r="X350" s="171">
        <f t="shared" si="80"/>
        <v>955315.84</v>
      </c>
      <c r="Y350" s="170">
        <f t="shared" si="81"/>
        <v>99371.811398999998</v>
      </c>
      <c r="Z350" s="165">
        <f t="shared" si="82"/>
        <v>788669.39860099996</v>
      </c>
      <c r="AA350" s="171">
        <f t="shared" si="83"/>
        <v>888041.21</v>
      </c>
      <c r="AB350" s="170">
        <f t="shared" si="84"/>
        <v>85885.718514000007</v>
      </c>
      <c r="AC350" s="165">
        <f t="shared" si="85"/>
        <v>681636.34148599999</v>
      </c>
      <c r="AD350" s="171">
        <f t="shared" si="86"/>
        <v>767522.06</v>
      </c>
      <c r="AE350" s="81">
        <f t="shared" si="87"/>
        <v>292157.372409</v>
      </c>
      <c r="AF350" s="81">
        <f t="shared" si="88"/>
        <v>2318721.7375909998</v>
      </c>
      <c r="AG350" s="81">
        <f t="shared" si="89"/>
        <v>2610879.11</v>
      </c>
      <c r="AH350" t="str">
        <f>VLOOKUP(A350,'FERC Description'!$A$4:$C$51,3,FALSE)</f>
        <v>903 Customer Records and Collection Expense</v>
      </c>
    </row>
    <row r="351" spans="1:34" x14ac:dyDescent="0.25">
      <c r="A351" t="s">
        <v>355</v>
      </c>
      <c r="B351" t="s">
        <v>119</v>
      </c>
      <c r="C351" t="s">
        <v>120</v>
      </c>
      <c r="D351" t="s">
        <v>364</v>
      </c>
      <c r="E351" t="s">
        <v>365</v>
      </c>
      <c r="F351" s="94"/>
      <c r="G351" s="94"/>
      <c r="H351" s="94">
        <v>65.959999999999994</v>
      </c>
      <c r="I351" s="94"/>
      <c r="J351" s="94"/>
      <c r="K351" s="94"/>
      <c r="L351" s="94"/>
      <c r="M351" s="94"/>
      <c r="N351" s="94"/>
      <c r="O351" s="94"/>
      <c r="P351" s="94"/>
      <c r="Q351" s="94"/>
      <c r="R351" s="94">
        <f t="shared" si="76"/>
        <v>65.959999999999994</v>
      </c>
      <c r="S351" s="92" t="str">
        <f t="shared" si="77"/>
        <v>135101080903</v>
      </c>
      <c r="T351" s="80">
        <f>VLOOKUP(S351,Factors!$F$4:$H$5971,3,FALSE)</f>
        <v>0.1119</v>
      </c>
      <c r="U351" t="str">
        <f>VLOOKUP(S351,Factors!$F$4:$G$5971,2,FALSE)</f>
        <v>Customers-All</v>
      </c>
      <c r="V351" s="170">
        <f t="shared" si="78"/>
        <v>0</v>
      </c>
      <c r="W351" s="165">
        <f t="shared" si="79"/>
        <v>0</v>
      </c>
      <c r="X351" s="171">
        <f t="shared" si="80"/>
        <v>0</v>
      </c>
      <c r="Y351" s="170">
        <f t="shared" si="81"/>
        <v>0</v>
      </c>
      <c r="Z351" s="165">
        <f t="shared" si="82"/>
        <v>0</v>
      </c>
      <c r="AA351" s="171">
        <f t="shared" si="83"/>
        <v>0</v>
      </c>
      <c r="AB351" s="170">
        <f t="shared" si="84"/>
        <v>7.3809239999999994</v>
      </c>
      <c r="AC351" s="165">
        <f t="shared" si="85"/>
        <v>58.579075999999993</v>
      </c>
      <c r="AD351" s="171">
        <f t="shared" si="86"/>
        <v>65.959999999999994</v>
      </c>
      <c r="AE351" s="81">
        <f t="shared" si="87"/>
        <v>7.3809239999999994</v>
      </c>
      <c r="AF351" s="81">
        <f t="shared" si="88"/>
        <v>58.579075999999993</v>
      </c>
      <c r="AG351" s="81">
        <f t="shared" si="89"/>
        <v>65.959999999999994</v>
      </c>
      <c r="AH351" t="str">
        <f>VLOOKUP(A351,'FERC Description'!$A$4:$C$51,3,FALSE)</f>
        <v>903 Customer Records and Collection Expense</v>
      </c>
    </row>
    <row r="352" spans="1:34" x14ac:dyDescent="0.25">
      <c r="A352" t="s">
        <v>355</v>
      </c>
      <c r="B352" t="s">
        <v>119</v>
      </c>
      <c r="C352" t="s">
        <v>120</v>
      </c>
      <c r="D352" t="s">
        <v>356</v>
      </c>
      <c r="E352" t="s">
        <v>357</v>
      </c>
      <c r="F352" s="94">
        <v>158342.35999999999</v>
      </c>
      <c r="G352" s="94">
        <v>150905.12</v>
      </c>
      <c r="H352" s="94">
        <v>178265.2</v>
      </c>
      <c r="I352" s="94"/>
      <c r="J352" s="94"/>
      <c r="K352" s="94"/>
      <c r="L352" s="94"/>
      <c r="M352" s="94"/>
      <c r="N352" s="94"/>
      <c r="O352" s="94"/>
      <c r="P352" s="94"/>
      <c r="Q352" s="94"/>
      <c r="R352" s="94">
        <f t="shared" si="76"/>
        <v>487512.68</v>
      </c>
      <c r="S352" s="92" t="str">
        <f t="shared" si="77"/>
        <v>135101620903</v>
      </c>
      <c r="T352" s="80">
        <f>VLOOKUP(S352,Factors!$F$4:$H$5971,3,FALSE)</f>
        <v>0.1119</v>
      </c>
      <c r="U352" t="str">
        <f>VLOOKUP(S352,Factors!$F$4:$G$5971,2,FALSE)</f>
        <v>Customers-All</v>
      </c>
      <c r="V352" s="170">
        <f t="shared" si="78"/>
        <v>17718.510083999998</v>
      </c>
      <c r="W352" s="165">
        <f t="shared" si="79"/>
        <v>140623.84991599998</v>
      </c>
      <c r="X352" s="171">
        <f t="shared" si="80"/>
        <v>158342.35999999999</v>
      </c>
      <c r="Y352" s="170">
        <f t="shared" si="81"/>
        <v>16886.282928000001</v>
      </c>
      <c r="Z352" s="165">
        <f t="shared" si="82"/>
        <v>134018.83707199999</v>
      </c>
      <c r="AA352" s="171">
        <f t="shared" si="83"/>
        <v>150905.12</v>
      </c>
      <c r="AB352" s="170">
        <f t="shared" si="84"/>
        <v>19947.87588</v>
      </c>
      <c r="AC352" s="165">
        <f t="shared" si="85"/>
        <v>158317.32412</v>
      </c>
      <c r="AD352" s="171">
        <f t="shared" si="86"/>
        <v>178265.2</v>
      </c>
      <c r="AE352" s="81">
        <f t="shared" si="87"/>
        <v>54552.668892000002</v>
      </c>
      <c r="AF352" s="81">
        <f t="shared" si="88"/>
        <v>432960.01110800001</v>
      </c>
      <c r="AG352" s="81">
        <f t="shared" si="89"/>
        <v>487512.68</v>
      </c>
      <c r="AH352" t="str">
        <f>VLOOKUP(A352,'FERC Description'!$A$4:$C$51,3,FALSE)</f>
        <v>903 Customer Records and Collection Expense</v>
      </c>
    </row>
    <row r="353" spans="1:34" x14ac:dyDescent="0.25">
      <c r="A353" t="s">
        <v>355</v>
      </c>
      <c r="B353" t="s">
        <v>119</v>
      </c>
      <c r="C353" t="s">
        <v>120</v>
      </c>
      <c r="D353" t="s">
        <v>362</v>
      </c>
      <c r="E353" t="s">
        <v>363</v>
      </c>
      <c r="F353" s="94"/>
      <c r="G353" s="94"/>
      <c r="H353" s="94">
        <v>101.26</v>
      </c>
      <c r="I353" s="94"/>
      <c r="J353" s="94"/>
      <c r="K353" s="94"/>
      <c r="L353" s="94"/>
      <c r="M353" s="94"/>
      <c r="N353" s="94"/>
      <c r="O353" s="94"/>
      <c r="P353" s="94"/>
      <c r="Q353" s="94"/>
      <c r="R353" s="94">
        <f t="shared" si="76"/>
        <v>101.26</v>
      </c>
      <c r="S353" s="92" t="str">
        <f t="shared" si="77"/>
        <v>135104280903</v>
      </c>
      <c r="T353" s="80">
        <f>VLOOKUP(S353,Factors!$F$4:$H$5971,3,FALSE)</f>
        <v>0.1119</v>
      </c>
      <c r="U353" t="str">
        <f>VLOOKUP(S353,Factors!$F$4:$G$5971,2,FALSE)</f>
        <v>Customers-All</v>
      </c>
      <c r="V353" s="170">
        <f t="shared" si="78"/>
        <v>0</v>
      </c>
      <c r="W353" s="165">
        <f t="shared" si="79"/>
        <v>0</v>
      </c>
      <c r="X353" s="171">
        <f t="shared" si="80"/>
        <v>0</v>
      </c>
      <c r="Y353" s="170">
        <f t="shared" si="81"/>
        <v>0</v>
      </c>
      <c r="Z353" s="165">
        <f t="shared" si="82"/>
        <v>0</v>
      </c>
      <c r="AA353" s="171">
        <f t="shared" si="83"/>
        <v>0</v>
      </c>
      <c r="AB353" s="170">
        <f t="shared" si="84"/>
        <v>11.330994</v>
      </c>
      <c r="AC353" s="165">
        <f t="shared" si="85"/>
        <v>89.929006000000001</v>
      </c>
      <c r="AD353" s="171">
        <f t="shared" si="86"/>
        <v>101.26</v>
      </c>
      <c r="AE353" s="81">
        <f t="shared" si="87"/>
        <v>11.330994</v>
      </c>
      <c r="AF353" s="81">
        <f t="shared" si="88"/>
        <v>89.929006000000001</v>
      </c>
      <c r="AG353" s="81">
        <f t="shared" si="89"/>
        <v>101.26</v>
      </c>
      <c r="AH353" t="str">
        <f>VLOOKUP(A353,'FERC Description'!$A$4:$C$51,3,FALSE)</f>
        <v>903 Customer Records and Collection Expense</v>
      </c>
    </row>
    <row r="354" spans="1:34" x14ac:dyDescent="0.25">
      <c r="A354" t="s">
        <v>355</v>
      </c>
      <c r="B354" t="s">
        <v>366</v>
      </c>
      <c r="C354" t="s">
        <v>367</v>
      </c>
      <c r="D354" t="s">
        <v>368</v>
      </c>
      <c r="E354" t="s">
        <v>359</v>
      </c>
      <c r="F354" s="94">
        <v>346595.17</v>
      </c>
      <c r="G354" s="94">
        <v>315172.71000000002</v>
      </c>
      <c r="H354" s="94">
        <v>329425.77</v>
      </c>
      <c r="I354" s="94"/>
      <c r="J354" s="94"/>
      <c r="K354" s="94"/>
      <c r="L354" s="94"/>
      <c r="M354" s="94"/>
      <c r="N354" s="94"/>
      <c r="O354" s="94"/>
      <c r="P354" s="94"/>
      <c r="Q354" s="94"/>
      <c r="R354" s="94">
        <f t="shared" si="76"/>
        <v>991193.65</v>
      </c>
      <c r="S354" s="92" t="str">
        <f t="shared" si="77"/>
        <v>136001015903</v>
      </c>
      <c r="T354" s="80">
        <f>VLOOKUP(S354,Factors!$F$4:$H$5971,3,FALSE)</f>
        <v>0.1119</v>
      </c>
      <c r="U354" t="str">
        <f>VLOOKUP(S354,Factors!$F$4:$G$5971,2,FALSE)</f>
        <v>customers-all</v>
      </c>
      <c r="V354" s="170">
        <f t="shared" si="78"/>
        <v>38783.999522999999</v>
      </c>
      <c r="W354" s="165">
        <f t="shared" si="79"/>
        <v>307811.17047700001</v>
      </c>
      <c r="X354" s="171">
        <f t="shared" si="80"/>
        <v>346595.17</v>
      </c>
      <c r="Y354" s="170">
        <f t="shared" si="81"/>
        <v>35267.826249000005</v>
      </c>
      <c r="Z354" s="165">
        <f t="shared" si="82"/>
        <v>279904.88375100004</v>
      </c>
      <c r="AA354" s="171">
        <f t="shared" si="83"/>
        <v>315172.71000000008</v>
      </c>
      <c r="AB354" s="170">
        <f t="shared" si="84"/>
        <v>36862.743663000001</v>
      </c>
      <c r="AC354" s="165">
        <f t="shared" si="85"/>
        <v>292563.02633700002</v>
      </c>
      <c r="AD354" s="171">
        <f t="shared" si="86"/>
        <v>329425.77</v>
      </c>
      <c r="AE354" s="81">
        <f t="shared" si="87"/>
        <v>110914.569435</v>
      </c>
      <c r="AF354" s="81">
        <f t="shared" si="88"/>
        <v>880279.08056500007</v>
      </c>
      <c r="AG354" s="81">
        <f t="shared" si="89"/>
        <v>991193.65</v>
      </c>
      <c r="AH354" t="str">
        <f>VLOOKUP(A354,'FERC Description'!$A$4:$C$51,3,FALSE)</f>
        <v>903 Customer Records and Collection Expense</v>
      </c>
    </row>
    <row r="355" spans="1:34" x14ac:dyDescent="0.25">
      <c r="A355" t="s">
        <v>355</v>
      </c>
      <c r="B355" t="s">
        <v>366</v>
      </c>
      <c r="C355" t="s">
        <v>367</v>
      </c>
      <c r="D355" t="s">
        <v>369</v>
      </c>
      <c r="E355" t="s">
        <v>370</v>
      </c>
      <c r="F355" s="94">
        <v>24938.16</v>
      </c>
      <c r="G355" s="94">
        <v>76632.990000000005</v>
      </c>
      <c r="H355" s="94">
        <v>49881.04</v>
      </c>
      <c r="I355" s="94"/>
      <c r="J355" s="94"/>
      <c r="K355" s="94"/>
      <c r="L355" s="94"/>
      <c r="M355" s="94"/>
      <c r="N355" s="94"/>
      <c r="O355" s="94"/>
      <c r="P355" s="94"/>
      <c r="Q355" s="94"/>
      <c r="R355" s="94">
        <f t="shared" si="76"/>
        <v>151452.19</v>
      </c>
      <c r="S355" s="92" t="str">
        <f t="shared" si="77"/>
        <v>136001505903</v>
      </c>
      <c r="T355" s="80">
        <f>VLOOKUP(S355,Factors!$F$4:$H$5971,3,FALSE)</f>
        <v>0.1119</v>
      </c>
      <c r="U355" t="str">
        <f>VLOOKUP(S355,Factors!$F$4:$G$5971,2,FALSE)</f>
        <v>Customers-all</v>
      </c>
      <c r="V355" s="170">
        <f t="shared" si="78"/>
        <v>2790.5801040000001</v>
      </c>
      <c r="W355" s="165">
        <f t="shared" si="79"/>
        <v>22147.579895999999</v>
      </c>
      <c r="X355" s="171">
        <f t="shared" si="80"/>
        <v>24938.16</v>
      </c>
      <c r="Y355" s="170">
        <f t="shared" si="81"/>
        <v>8575.231581</v>
      </c>
      <c r="Z355" s="165">
        <f t="shared" si="82"/>
        <v>68057.758419000005</v>
      </c>
      <c r="AA355" s="171">
        <f t="shared" si="83"/>
        <v>76632.990000000005</v>
      </c>
      <c r="AB355" s="170">
        <f t="shared" si="84"/>
        <v>5581.6883760000001</v>
      </c>
      <c r="AC355" s="165">
        <f t="shared" si="85"/>
        <v>44299.351624000003</v>
      </c>
      <c r="AD355" s="171">
        <f t="shared" si="86"/>
        <v>49881.04</v>
      </c>
      <c r="AE355" s="81">
        <f t="shared" si="87"/>
        <v>16947.500060999999</v>
      </c>
      <c r="AF355" s="81">
        <f t="shared" si="88"/>
        <v>134504.689939</v>
      </c>
      <c r="AG355" s="81">
        <f t="shared" si="89"/>
        <v>151452.19</v>
      </c>
      <c r="AH355" t="str">
        <f>VLOOKUP(A355,'FERC Description'!$A$4:$C$51,3,FALSE)</f>
        <v>903 Customer Records and Collection Expense</v>
      </c>
    </row>
    <row r="356" spans="1:34" x14ac:dyDescent="0.25">
      <c r="A356" t="s">
        <v>355</v>
      </c>
      <c r="B356" t="s">
        <v>366</v>
      </c>
      <c r="C356" t="s">
        <v>367</v>
      </c>
      <c r="D356" t="s">
        <v>362</v>
      </c>
      <c r="E356" t="s">
        <v>363</v>
      </c>
      <c r="F356" s="94">
        <v>7068.39</v>
      </c>
      <c r="G356" s="94">
        <v>27951.37</v>
      </c>
      <c r="H356" s="94">
        <v>16211.81</v>
      </c>
      <c r="I356" s="94"/>
      <c r="J356" s="94"/>
      <c r="K356" s="94"/>
      <c r="L356" s="94"/>
      <c r="M356" s="94"/>
      <c r="N356" s="94"/>
      <c r="O356" s="94"/>
      <c r="P356" s="94"/>
      <c r="Q356" s="94"/>
      <c r="R356" s="94">
        <f t="shared" si="76"/>
        <v>51231.57</v>
      </c>
      <c r="S356" s="92" t="str">
        <f t="shared" si="77"/>
        <v>136004280903</v>
      </c>
      <c r="T356" s="80">
        <f>VLOOKUP(S356,Factors!$F$4:$H$5971,3,FALSE)</f>
        <v>0.1119</v>
      </c>
      <c r="U356" t="str">
        <f>VLOOKUP(S356,Factors!$F$4:$G$5971,2,FALSE)</f>
        <v>Customers-All</v>
      </c>
      <c r="V356" s="170">
        <f t="shared" si="78"/>
        <v>790.95284100000003</v>
      </c>
      <c r="W356" s="165">
        <f t="shared" si="79"/>
        <v>6277.4371590000001</v>
      </c>
      <c r="X356" s="171">
        <f t="shared" si="80"/>
        <v>7068.39</v>
      </c>
      <c r="Y356" s="170">
        <f t="shared" si="81"/>
        <v>3127.7583030000001</v>
      </c>
      <c r="Z356" s="165">
        <f t="shared" si="82"/>
        <v>24823.611697</v>
      </c>
      <c r="AA356" s="171">
        <f t="shared" si="83"/>
        <v>27951.37</v>
      </c>
      <c r="AB356" s="170">
        <f t="shared" si="84"/>
        <v>1814.101539</v>
      </c>
      <c r="AC356" s="165">
        <f t="shared" si="85"/>
        <v>14397.708461</v>
      </c>
      <c r="AD356" s="171">
        <f t="shared" si="86"/>
        <v>16211.81</v>
      </c>
      <c r="AE356" s="81">
        <f t="shared" si="87"/>
        <v>5732.8126830000001</v>
      </c>
      <c r="AF356" s="81">
        <f t="shared" si="88"/>
        <v>45498.757316999996</v>
      </c>
      <c r="AG356" s="81">
        <f t="shared" si="89"/>
        <v>51231.569999999992</v>
      </c>
      <c r="AH356" t="str">
        <f>VLOOKUP(A356,'FERC Description'!$A$4:$C$51,3,FALSE)</f>
        <v>903 Customer Records and Collection Expense</v>
      </c>
    </row>
    <row r="357" spans="1:34" x14ac:dyDescent="0.25">
      <c r="A357" t="s">
        <v>355</v>
      </c>
      <c r="B357" t="s">
        <v>96</v>
      </c>
      <c r="C357" t="s">
        <v>97</v>
      </c>
      <c r="D357" t="s">
        <v>364</v>
      </c>
      <c r="E357" t="s">
        <v>365</v>
      </c>
      <c r="F357" s="94"/>
      <c r="G357" s="94"/>
      <c r="H357" s="94">
        <v>74.2</v>
      </c>
      <c r="I357" s="94"/>
      <c r="J357" s="94"/>
      <c r="K357" s="94"/>
      <c r="L357" s="94"/>
      <c r="M357" s="94"/>
      <c r="N357" s="94"/>
      <c r="O357" s="94"/>
      <c r="P357" s="94"/>
      <c r="Q357" s="94"/>
      <c r="R357" s="94">
        <f t="shared" si="76"/>
        <v>74.2</v>
      </c>
      <c r="S357" s="92" t="str">
        <f t="shared" si="77"/>
        <v>155061080903</v>
      </c>
      <c r="T357" s="80">
        <f>VLOOKUP(S357,Factors!$F$4:$H$5971,3,FALSE)</f>
        <v>0</v>
      </c>
      <c r="U357" t="str">
        <f>VLOOKUP(S357,Factors!$F$4:$G$5971,2,FALSE)</f>
        <v>Direct-OR</v>
      </c>
      <c r="V357" s="170">
        <f t="shared" si="78"/>
        <v>0</v>
      </c>
      <c r="W357" s="165">
        <f t="shared" si="79"/>
        <v>0</v>
      </c>
      <c r="X357" s="171">
        <f t="shared" si="80"/>
        <v>0</v>
      </c>
      <c r="Y357" s="170">
        <f t="shared" si="81"/>
        <v>0</v>
      </c>
      <c r="Z357" s="165">
        <f t="shared" si="82"/>
        <v>0</v>
      </c>
      <c r="AA357" s="171">
        <f t="shared" si="83"/>
        <v>0</v>
      </c>
      <c r="AB357" s="170">
        <f t="shared" si="84"/>
        <v>0</v>
      </c>
      <c r="AC357" s="165">
        <f t="shared" si="85"/>
        <v>74.2</v>
      </c>
      <c r="AD357" s="171">
        <f t="shared" si="86"/>
        <v>74.2</v>
      </c>
      <c r="AE357" s="81">
        <f t="shared" si="87"/>
        <v>0</v>
      </c>
      <c r="AF357" s="81">
        <f t="shared" si="88"/>
        <v>74.2</v>
      </c>
      <c r="AG357" s="81">
        <f t="shared" si="89"/>
        <v>74.2</v>
      </c>
      <c r="AH357" t="str">
        <f>VLOOKUP(A357,'FERC Description'!$A$4:$C$51,3,FALSE)</f>
        <v>903 Customer Records and Collection Expense</v>
      </c>
    </row>
    <row r="358" spans="1:34" x14ac:dyDescent="0.25">
      <c r="A358" t="s">
        <v>355</v>
      </c>
      <c r="B358" t="s">
        <v>96</v>
      </c>
      <c r="C358" t="s">
        <v>97</v>
      </c>
      <c r="D358" t="s">
        <v>356</v>
      </c>
      <c r="E358" t="s">
        <v>357</v>
      </c>
      <c r="F358" s="94">
        <v>976.29</v>
      </c>
      <c r="G358" s="94">
        <v>339.49</v>
      </c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>
        <f t="shared" si="76"/>
        <v>1315.78</v>
      </c>
      <c r="S358" s="92" t="str">
        <f t="shared" si="77"/>
        <v>155061620903</v>
      </c>
      <c r="T358" s="80">
        <f>VLOOKUP(S358,Factors!$F$4:$H$5971,3,FALSE)</f>
        <v>0</v>
      </c>
      <c r="U358" t="str">
        <f>VLOOKUP(S358,Factors!$F$4:$G$5971,2,FALSE)</f>
        <v>Direct-OR</v>
      </c>
      <c r="V358" s="170">
        <f t="shared" si="78"/>
        <v>0</v>
      </c>
      <c r="W358" s="165">
        <f t="shared" si="79"/>
        <v>976.29</v>
      </c>
      <c r="X358" s="171">
        <f t="shared" si="80"/>
        <v>976.29</v>
      </c>
      <c r="Y358" s="170">
        <f t="shared" si="81"/>
        <v>0</v>
      </c>
      <c r="Z358" s="165">
        <f t="shared" si="82"/>
        <v>339.49</v>
      </c>
      <c r="AA358" s="171">
        <f t="shared" si="83"/>
        <v>339.49</v>
      </c>
      <c r="AB358" s="170">
        <f t="shared" si="84"/>
        <v>0</v>
      </c>
      <c r="AC358" s="165">
        <f t="shared" si="85"/>
        <v>0</v>
      </c>
      <c r="AD358" s="171">
        <f t="shared" si="86"/>
        <v>0</v>
      </c>
      <c r="AE358" s="81">
        <f t="shared" si="87"/>
        <v>0</v>
      </c>
      <c r="AF358" s="81">
        <f t="shared" si="88"/>
        <v>1315.78</v>
      </c>
      <c r="AG358" s="81">
        <f t="shared" si="89"/>
        <v>1315.78</v>
      </c>
      <c r="AH358" t="str">
        <f>VLOOKUP(A358,'FERC Description'!$A$4:$C$51,3,FALSE)</f>
        <v>903 Customer Records and Collection Expense</v>
      </c>
    </row>
    <row r="359" spans="1:34" x14ac:dyDescent="0.25">
      <c r="A359" t="s">
        <v>355</v>
      </c>
      <c r="B359" t="s">
        <v>371</v>
      </c>
      <c r="C359" t="s">
        <v>372</v>
      </c>
      <c r="D359" t="s">
        <v>362</v>
      </c>
      <c r="E359" t="s">
        <v>363</v>
      </c>
      <c r="F359" s="94">
        <v>887.21</v>
      </c>
      <c r="G359" s="94">
        <v>744.95</v>
      </c>
      <c r="H359" s="94">
        <v>554.85</v>
      </c>
      <c r="I359" s="94"/>
      <c r="J359" s="94"/>
      <c r="K359" s="94"/>
      <c r="L359" s="94"/>
      <c r="M359" s="94"/>
      <c r="N359" s="94"/>
      <c r="O359" s="94"/>
      <c r="P359" s="94"/>
      <c r="Q359" s="94"/>
      <c r="R359" s="94">
        <f t="shared" si="76"/>
        <v>2187.0100000000002</v>
      </c>
      <c r="S359" s="92" t="str">
        <f t="shared" si="77"/>
        <v>420184280903</v>
      </c>
      <c r="T359" s="80">
        <f>VLOOKUP(S359,Factors!$F$4:$H$5971,3,FALSE)</f>
        <v>0.1124</v>
      </c>
      <c r="U359" t="str">
        <f>VLOOKUP(S359,Factors!$F$4:$G$5971,2,FALSE)</f>
        <v>3-factor</v>
      </c>
      <c r="V359" s="170">
        <f t="shared" si="78"/>
        <v>99.722403999999997</v>
      </c>
      <c r="W359" s="165">
        <f t="shared" si="79"/>
        <v>787.48759600000005</v>
      </c>
      <c r="X359" s="171">
        <f t="shared" si="80"/>
        <v>887.21</v>
      </c>
      <c r="Y359" s="170">
        <f t="shared" si="81"/>
        <v>83.732380000000006</v>
      </c>
      <c r="Z359" s="165">
        <f t="shared" si="82"/>
        <v>661.21762000000001</v>
      </c>
      <c r="AA359" s="171">
        <f t="shared" si="83"/>
        <v>744.95</v>
      </c>
      <c r="AB359" s="170">
        <f t="shared" si="84"/>
        <v>62.365140000000004</v>
      </c>
      <c r="AC359" s="165">
        <f t="shared" si="85"/>
        <v>492.48486000000003</v>
      </c>
      <c r="AD359" s="171">
        <f t="shared" si="86"/>
        <v>554.85</v>
      </c>
      <c r="AE359" s="81">
        <f t="shared" si="87"/>
        <v>245.81992400000001</v>
      </c>
      <c r="AF359" s="81">
        <f t="shared" si="88"/>
        <v>1941.1900760000003</v>
      </c>
      <c r="AG359" s="81">
        <f t="shared" si="89"/>
        <v>2187.0100000000002</v>
      </c>
      <c r="AH359" t="str">
        <f>VLOOKUP(A359,'FERC Description'!$A$4:$C$51,3,FALSE)</f>
        <v>903 Customer Records and Collection Expense</v>
      </c>
    </row>
    <row r="360" spans="1:34" x14ac:dyDescent="0.25">
      <c r="A360" t="s">
        <v>355</v>
      </c>
      <c r="B360" t="s">
        <v>373</v>
      </c>
      <c r="C360" t="s">
        <v>374</v>
      </c>
      <c r="D360" t="s">
        <v>369</v>
      </c>
      <c r="E360" t="s">
        <v>370</v>
      </c>
      <c r="F360" s="94">
        <v>94.96</v>
      </c>
      <c r="G360" s="94">
        <v>19.89</v>
      </c>
      <c r="H360" s="94">
        <v>52.51</v>
      </c>
      <c r="I360" s="94"/>
      <c r="J360" s="94"/>
      <c r="K360" s="94"/>
      <c r="L360" s="94"/>
      <c r="M360" s="94"/>
      <c r="N360" s="94"/>
      <c r="O360" s="94"/>
      <c r="P360" s="94"/>
      <c r="Q360" s="94"/>
      <c r="R360" s="94">
        <f t="shared" si="76"/>
        <v>167.35999999999999</v>
      </c>
      <c r="S360" s="92" t="str">
        <f t="shared" si="77"/>
        <v>420301505903</v>
      </c>
      <c r="T360" s="80">
        <f>VLOOKUP(S360,Factors!$F$4:$H$5971,3,FALSE)</f>
        <v>0.1124</v>
      </c>
      <c r="U360" t="str">
        <f>VLOOKUP(S360,Factors!$F$4:$G$5971,2,FALSE)</f>
        <v>3-factor</v>
      </c>
      <c r="V360" s="170">
        <f t="shared" si="78"/>
        <v>10.673503999999999</v>
      </c>
      <c r="W360" s="165">
        <f t="shared" si="79"/>
        <v>84.286496</v>
      </c>
      <c r="X360" s="171">
        <f t="shared" si="80"/>
        <v>94.96</v>
      </c>
      <c r="Y360" s="170">
        <f t="shared" si="81"/>
        <v>2.235636</v>
      </c>
      <c r="Z360" s="165">
        <f t="shared" si="82"/>
        <v>17.654364000000001</v>
      </c>
      <c r="AA360" s="171">
        <f t="shared" si="83"/>
        <v>19.89</v>
      </c>
      <c r="AB360" s="170">
        <f t="shared" si="84"/>
        <v>5.9021239999999997</v>
      </c>
      <c r="AC360" s="165">
        <f t="shared" si="85"/>
        <v>46.607875999999997</v>
      </c>
      <c r="AD360" s="171">
        <f t="shared" si="86"/>
        <v>52.51</v>
      </c>
      <c r="AE360" s="81">
        <f t="shared" si="87"/>
        <v>18.811263999999998</v>
      </c>
      <c r="AF360" s="81">
        <f t="shared" si="88"/>
        <v>148.54873599999999</v>
      </c>
      <c r="AG360" s="81">
        <f t="shared" si="89"/>
        <v>167.35999999999999</v>
      </c>
      <c r="AH360" t="str">
        <f>VLOOKUP(A360,'FERC Description'!$A$4:$C$51,3,FALSE)</f>
        <v>903 Customer Records and Collection Expense</v>
      </c>
    </row>
    <row r="361" spans="1:34" x14ac:dyDescent="0.25">
      <c r="A361" t="s">
        <v>355</v>
      </c>
      <c r="B361" t="s">
        <v>373</v>
      </c>
      <c r="C361" t="s">
        <v>374</v>
      </c>
      <c r="D361" t="s">
        <v>362</v>
      </c>
      <c r="E361" t="s">
        <v>363</v>
      </c>
      <c r="F361" s="94">
        <v>9408.3700000000008</v>
      </c>
      <c r="G361" s="94">
        <v>9561.77</v>
      </c>
      <c r="H361" s="94">
        <v>9168.2099999999991</v>
      </c>
      <c r="I361" s="94"/>
      <c r="J361" s="94"/>
      <c r="K361" s="94"/>
      <c r="L361" s="94"/>
      <c r="M361" s="94"/>
      <c r="N361" s="94"/>
      <c r="O361" s="94"/>
      <c r="P361" s="94"/>
      <c r="Q361" s="94"/>
      <c r="R361" s="94">
        <f t="shared" si="76"/>
        <v>28138.35</v>
      </c>
      <c r="S361" s="92" t="str">
        <f t="shared" si="77"/>
        <v>420304280903</v>
      </c>
      <c r="T361" s="80">
        <f>VLOOKUP(S361,Factors!$F$4:$H$5971,3,FALSE)</f>
        <v>0.1124</v>
      </c>
      <c r="U361" t="str">
        <f>VLOOKUP(S361,Factors!$F$4:$G$5971,2,FALSE)</f>
        <v>3-factor</v>
      </c>
      <c r="V361" s="170">
        <f t="shared" si="78"/>
        <v>1057.5007880000001</v>
      </c>
      <c r="W361" s="165">
        <f t="shared" si="79"/>
        <v>8350.8692120000014</v>
      </c>
      <c r="X361" s="171">
        <f t="shared" si="80"/>
        <v>9408.3700000000008</v>
      </c>
      <c r="Y361" s="170">
        <f t="shared" si="81"/>
        <v>1074.7429480000001</v>
      </c>
      <c r="Z361" s="165">
        <f t="shared" si="82"/>
        <v>8487.0270520000013</v>
      </c>
      <c r="AA361" s="171">
        <f t="shared" si="83"/>
        <v>9561.77</v>
      </c>
      <c r="AB361" s="170">
        <f t="shared" si="84"/>
        <v>1030.5068039999999</v>
      </c>
      <c r="AC361" s="165">
        <f t="shared" si="85"/>
        <v>8137.7031959999995</v>
      </c>
      <c r="AD361" s="171">
        <f t="shared" si="86"/>
        <v>9168.2099999999991</v>
      </c>
      <c r="AE361" s="81">
        <f t="shared" si="87"/>
        <v>3162.75054</v>
      </c>
      <c r="AF361" s="81">
        <f t="shared" si="88"/>
        <v>24975.599459999998</v>
      </c>
      <c r="AG361" s="81">
        <f t="shared" si="89"/>
        <v>28138.35</v>
      </c>
      <c r="AH361" t="str">
        <f>VLOOKUP(A361,'FERC Description'!$A$4:$C$51,3,FALSE)</f>
        <v>903 Customer Records and Collection Expense</v>
      </c>
    </row>
    <row r="362" spans="1:34" x14ac:dyDescent="0.25">
      <c r="A362" t="s">
        <v>375</v>
      </c>
      <c r="B362" t="s">
        <v>376</v>
      </c>
      <c r="C362" t="s">
        <v>377</v>
      </c>
      <c r="D362" t="s">
        <v>378</v>
      </c>
      <c r="E362" t="s">
        <v>379</v>
      </c>
      <c r="F362" s="94">
        <v>100177.96</v>
      </c>
      <c r="G362" s="94">
        <v>91046.99</v>
      </c>
      <c r="H362" s="94">
        <v>88384.17</v>
      </c>
      <c r="I362" s="94"/>
      <c r="J362" s="94"/>
      <c r="K362" s="94"/>
      <c r="L362" s="94"/>
      <c r="M362" s="94"/>
      <c r="N362" s="94"/>
      <c r="O362" s="94"/>
      <c r="P362" s="94"/>
      <c r="Q362" s="94"/>
      <c r="R362" s="94">
        <f t="shared" si="76"/>
        <v>279609.12</v>
      </c>
      <c r="S362" s="92" t="str">
        <f t="shared" si="77"/>
        <v>854102595904</v>
      </c>
      <c r="T362" s="80">
        <f>VLOOKUP(S362,Factors!$F$4:$H$5971,3,FALSE)</f>
        <v>0.1128</v>
      </c>
      <c r="U362" t="str">
        <f>VLOOKUP(S362,Factors!$F$4:$G$5971,2,FALSE)</f>
        <v>Customers-Res</v>
      </c>
      <c r="V362" s="170">
        <f t="shared" si="78"/>
        <v>11300.073888000001</v>
      </c>
      <c r="W362" s="165">
        <f t="shared" si="79"/>
        <v>88877.886112000007</v>
      </c>
      <c r="X362" s="171">
        <f t="shared" si="80"/>
        <v>100177.96</v>
      </c>
      <c r="Y362" s="170">
        <f t="shared" si="81"/>
        <v>10270.100472</v>
      </c>
      <c r="Z362" s="165">
        <f t="shared" si="82"/>
        <v>80776.889528</v>
      </c>
      <c r="AA362" s="171">
        <f t="shared" si="83"/>
        <v>91046.99</v>
      </c>
      <c r="AB362" s="170">
        <f t="shared" si="84"/>
        <v>9969.7343760000003</v>
      </c>
      <c r="AC362" s="165">
        <f t="shared" si="85"/>
        <v>78414.435624000005</v>
      </c>
      <c r="AD362" s="171">
        <f t="shared" si="86"/>
        <v>88384.170000000013</v>
      </c>
      <c r="AE362" s="81">
        <f t="shared" si="87"/>
        <v>31539.908735999998</v>
      </c>
      <c r="AF362" s="81">
        <f t="shared" si="88"/>
        <v>248069.21126399998</v>
      </c>
      <c r="AG362" s="81">
        <f t="shared" si="89"/>
        <v>279609.12</v>
      </c>
      <c r="AH362" t="str">
        <f>VLOOKUP(A362,'FERC Description'!$A$4:$C$51,3,FALSE)</f>
        <v>904 Uncollectible Accounts</v>
      </c>
    </row>
    <row r="363" spans="1:34" x14ac:dyDescent="0.25">
      <c r="A363" t="s">
        <v>375</v>
      </c>
      <c r="B363" t="s">
        <v>376</v>
      </c>
      <c r="C363" t="s">
        <v>377</v>
      </c>
      <c r="D363" t="s">
        <v>380</v>
      </c>
      <c r="E363" t="s">
        <v>381</v>
      </c>
      <c r="F363" s="94">
        <v>14516.92</v>
      </c>
      <c r="G363" s="94">
        <v>13799.07</v>
      </c>
      <c r="H363" s="94">
        <v>14237.24</v>
      </c>
      <c r="I363" s="94"/>
      <c r="J363" s="94"/>
      <c r="K363" s="94"/>
      <c r="L363" s="94"/>
      <c r="M363" s="94"/>
      <c r="N363" s="94"/>
      <c r="O363" s="94"/>
      <c r="P363" s="94"/>
      <c r="Q363" s="94"/>
      <c r="R363" s="94">
        <f t="shared" si="76"/>
        <v>42553.229999999996</v>
      </c>
      <c r="S363" s="92" t="str">
        <f t="shared" si="77"/>
        <v>854102596904</v>
      </c>
      <c r="T363" s="80">
        <f>VLOOKUP(S363,Factors!$F$4:$H$5971,3,FALSE)</f>
        <v>0.1032</v>
      </c>
      <c r="U363" t="str">
        <f>VLOOKUP(S363,Factors!$F$4:$G$5971,2,FALSE)</f>
        <v>Customers-Comm</v>
      </c>
      <c r="V363" s="170">
        <f t="shared" si="78"/>
        <v>1498.146144</v>
      </c>
      <c r="W363" s="165">
        <f t="shared" si="79"/>
        <v>13018.773856</v>
      </c>
      <c r="X363" s="171">
        <f t="shared" si="80"/>
        <v>14516.92</v>
      </c>
      <c r="Y363" s="170">
        <f t="shared" si="81"/>
        <v>1424.064024</v>
      </c>
      <c r="Z363" s="165">
        <f t="shared" si="82"/>
        <v>12375.005976</v>
      </c>
      <c r="AA363" s="171">
        <f t="shared" si="83"/>
        <v>13799.07</v>
      </c>
      <c r="AB363" s="170">
        <f t="shared" si="84"/>
        <v>1469.2831679999999</v>
      </c>
      <c r="AC363" s="165">
        <f t="shared" si="85"/>
        <v>12767.956832</v>
      </c>
      <c r="AD363" s="171">
        <f t="shared" si="86"/>
        <v>14237.24</v>
      </c>
      <c r="AE363" s="81">
        <f t="shared" si="87"/>
        <v>4391.4933359999995</v>
      </c>
      <c r="AF363" s="81">
        <f t="shared" si="88"/>
        <v>38161.736663999996</v>
      </c>
      <c r="AG363" s="81">
        <f t="shared" si="89"/>
        <v>42553.229999999996</v>
      </c>
      <c r="AH363" t="str">
        <f>VLOOKUP(A363,'FERC Description'!$A$4:$C$51,3,FALSE)</f>
        <v>904 Uncollectible Accounts</v>
      </c>
    </row>
    <row r="364" spans="1:34" x14ac:dyDescent="0.25">
      <c r="A364" t="s">
        <v>375</v>
      </c>
      <c r="B364" t="s">
        <v>376</v>
      </c>
      <c r="C364" t="s">
        <v>377</v>
      </c>
      <c r="D364" t="s">
        <v>382</v>
      </c>
      <c r="E364" t="s">
        <v>383</v>
      </c>
      <c r="F364" s="94">
        <v>1125.46</v>
      </c>
      <c r="G364" s="94">
        <v>1121.05</v>
      </c>
      <c r="H364" s="94">
        <v>1142.94</v>
      </c>
      <c r="I364" s="94"/>
      <c r="J364" s="94"/>
      <c r="K364" s="94"/>
      <c r="L364" s="94"/>
      <c r="M364" s="94"/>
      <c r="N364" s="94"/>
      <c r="O364" s="94"/>
      <c r="P364" s="94"/>
      <c r="Q364" s="94"/>
      <c r="R364" s="94">
        <f t="shared" si="76"/>
        <v>3389.4500000000003</v>
      </c>
      <c r="S364" s="92" t="str">
        <f t="shared" si="77"/>
        <v>854102597904</v>
      </c>
      <c r="T364" s="80">
        <f>VLOOKUP(S364,Factors!$F$4:$H$5971,3,FALSE)</f>
        <v>8.4099999999999994E-2</v>
      </c>
      <c r="U364" t="str">
        <f>VLOOKUP(S364,Factors!$F$4:$G$5971,2,FALSE)</f>
        <v>Customers-Ind</v>
      </c>
      <c r="V364" s="170">
        <f t="shared" si="78"/>
        <v>94.651185999999996</v>
      </c>
      <c r="W364" s="165">
        <f t="shared" si="79"/>
        <v>1030.808814</v>
      </c>
      <c r="X364" s="171">
        <f t="shared" si="80"/>
        <v>1125.46</v>
      </c>
      <c r="Y364" s="170">
        <f t="shared" si="81"/>
        <v>94.280304999999984</v>
      </c>
      <c r="Z364" s="165">
        <f t="shared" si="82"/>
        <v>1026.769695</v>
      </c>
      <c r="AA364" s="171">
        <f t="shared" si="83"/>
        <v>1121.05</v>
      </c>
      <c r="AB364" s="170">
        <f t="shared" si="84"/>
        <v>96.121253999999993</v>
      </c>
      <c r="AC364" s="165">
        <f t="shared" si="85"/>
        <v>1046.8187460000001</v>
      </c>
      <c r="AD364" s="171">
        <f t="shared" si="86"/>
        <v>1142.94</v>
      </c>
      <c r="AE364" s="81">
        <f t="shared" si="87"/>
        <v>285.05274500000002</v>
      </c>
      <c r="AF364" s="81">
        <f t="shared" si="88"/>
        <v>3104.3972550000003</v>
      </c>
      <c r="AG364" s="81">
        <f t="shared" si="89"/>
        <v>3389.4500000000003</v>
      </c>
      <c r="AH364" t="str">
        <f>VLOOKUP(A364,'FERC Description'!$A$4:$C$51,3,FALSE)</f>
        <v>904 Uncollectible Accounts</v>
      </c>
    </row>
    <row r="365" spans="1:34" x14ac:dyDescent="0.25">
      <c r="A365" t="s">
        <v>375</v>
      </c>
      <c r="B365" t="s">
        <v>376</v>
      </c>
      <c r="C365" t="s">
        <v>377</v>
      </c>
      <c r="D365" t="s">
        <v>384</v>
      </c>
      <c r="E365" t="s">
        <v>383</v>
      </c>
      <c r="F365" s="94">
        <v>1103.3699999999999</v>
      </c>
      <c r="G365" s="94">
        <v>1451.87</v>
      </c>
      <c r="H365" s="94">
        <v>1279.43</v>
      </c>
      <c r="I365" s="94"/>
      <c r="J365" s="94"/>
      <c r="K365" s="94"/>
      <c r="L365" s="94"/>
      <c r="M365" s="94"/>
      <c r="N365" s="94"/>
      <c r="O365" s="94"/>
      <c r="P365" s="94"/>
      <c r="Q365" s="94"/>
      <c r="R365" s="94">
        <f t="shared" si="76"/>
        <v>3834.67</v>
      </c>
      <c r="S365" s="92" t="str">
        <f t="shared" si="77"/>
        <v>854102598904</v>
      </c>
      <c r="T365" s="80">
        <f>VLOOKUP(S365,Factors!$F$4:$H$5971,3,FALSE)</f>
        <v>8.4099999999999994E-2</v>
      </c>
      <c r="U365" t="str">
        <f>VLOOKUP(S365,Factors!$F$4:$G$5971,2,FALSE)</f>
        <v>Customers-Ind</v>
      </c>
      <c r="V365" s="170">
        <f t="shared" si="78"/>
        <v>92.793416999999991</v>
      </c>
      <c r="W365" s="165">
        <f t="shared" si="79"/>
        <v>1010.5765829999999</v>
      </c>
      <c r="X365" s="171">
        <f t="shared" si="80"/>
        <v>1103.3699999999999</v>
      </c>
      <c r="Y365" s="170">
        <f t="shared" si="81"/>
        <v>122.10226699999998</v>
      </c>
      <c r="Z365" s="165">
        <f t="shared" si="82"/>
        <v>1329.7677329999999</v>
      </c>
      <c r="AA365" s="171">
        <f t="shared" si="83"/>
        <v>1451.87</v>
      </c>
      <c r="AB365" s="170">
        <f t="shared" si="84"/>
        <v>107.60006299999999</v>
      </c>
      <c r="AC365" s="165">
        <f t="shared" si="85"/>
        <v>1171.829937</v>
      </c>
      <c r="AD365" s="171">
        <f t="shared" si="86"/>
        <v>1279.43</v>
      </c>
      <c r="AE365" s="81">
        <f t="shared" si="87"/>
        <v>322.49574699999999</v>
      </c>
      <c r="AF365" s="81">
        <f t="shared" si="88"/>
        <v>3512.1742530000001</v>
      </c>
      <c r="AG365" s="81">
        <f t="shared" si="89"/>
        <v>3834.67</v>
      </c>
      <c r="AH365" t="str">
        <f>VLOOKUP(A365,'FERC Description'!$A$4:$C$51,3,FALSE)</f>
        <v>904 Uncollectible Accounts</v>
      </c>
    </row>
    <row r="366" spans="1:34" x14ac:dyDescent="0.25">
      <c r="A366" t="s">
        <v>375</v>
      </c>
      <c r="B366" t="s">
        <v>376</v>
      </c>
      <c r="C366" t="s">
        <v>377</v>
      </c>
      <c r="D366" t="s">
        <v>385</v>
      </c>
      <c r="E366" t="s">
        <v>386</v>
      </c>
      <c r="F366" s="94"/>
      <c r="G366" s="94"/>
      <c r="H366" s="94">
        <v>36000</v>
      </c>
      <c r="I366" s="94"/>
      <c r="J366" s="94"/>
      <c r="K366" s="94"/>
      <c r="L366" s="94"/>
      <c r="M366" s="94"/>
      <c r="N366" s="94"/>
      <c r="O366" s="94"/>
      <c r="P366" s="94"/>
      <c r="Q366" s="94"/>
      <c r="R366" s="94">
        <f t="shared" si="76"/>
        <v>36000</v>
      </c>
      <c r="S366" s="92" t="str">
        <f t="shared" si="77"/>
        <v>854102599904</v>
      </c>
      <c r="T366" s="80">
        <f>VLOOKUP(S366,Factors!$F$4:$H$5971,3,FALSE)</f>
        <v>0.1119</v>
      </c>
      <c r="U366" t="str">
        <f>VLOOKUP(S366,Factors!$F$4:$G$5971,2,FALSE)</f>
        <v>Customers-All</v>
      </c>
      <c r="V366" s="170">
        <f t="shared" si="78"/>
        <v>0</v>
      </c>
      <c r="W366" s="165">
        <f t="shared" si="79"/>
        <v>0</v>
      </c>
      <c r="X366" s="171">
        <f t="shared" si="80"/>
        <v>0</v>
      </c>
      <c r="Y366" s="170">
        <f t="shared" si="81"/>
        <v>0</v>
      </c>
      <c r="Z366" s="165">
        <f t="shared" si="82"/>
        <v>0</v>
      </c>
      <c r="AA366" s="171">
        <f t="shared" si="83"/>
        <v>0</v>
      </c>
      <c r="AB366" s="170">
        <f t="shared" si="84"/>
        <v>4028.4</v>
      </c>
      <c r="AC366" s="165">
        <f t="shared" si="85"/>
        <v>31971.599999999999</v>
      </c>
      <c r="AD366" s="171">
        <f t="shared" si="86"/>
        <v>36000</v>
      </c>
      <c r="AE366" s="81">
        <f t="shared" si="87"/>
        <v>4028.4</v>
      </c>
      <c r="AF366" s="81">
        <f t="shared" si="88"/>
        <v>31971.599999999999</v>
      </c>
      <c r="AG366" s="81">
        <f t="shared" si="89"/>
        <v>36000</v>
      </c>
      <c r="AH366" t="str">
        <f>VLOOKUP(A366,'FERC Description'!$A$4:$C$51,3,FALSE)</f>
        <v>904 Uncollectible Accounts</v>
      </c>
    </row>
    <row r="367" spans="1:34" x14ac:dyDescent="0.25">
      <c r="A367" t="s">
        <v>375</v>
      </c>
      <c r="B367" t="s">
        <v>376</v>
      </c>
      <c r="C367" t="s">
        <v>377</v>
      </c>
      <c r="D367" t="s">
        <v>387</v>
      </c>
      <c r="E367" t="s">
        <v>388</v>
      </c>
      <c r="F367" s="94">
        <v>-2735.59</v>
      </c>
      <c r="G367" s="94">
        <v>-6663.44</v>
      </c>
      <c r="H367" s="94">
        <v>6215.81</v>
      </c>
      <c r="I367" s="94"/>
      <c r="J367" s="94"/>
      <c r="K367" s="94"/>
      <c r="L367" s="94"/>
      <c r="M367" s="94"/>
      <c r="N367" s="94"/>
      <c r="O367" s="94"/>
      <c r="P367" s="94"/>
      <c r="Q367" s="94"/>
      <c r="R367" s="94">
        <f t="shared" si="76"/>
        <v>-3183.2199999999984</v>
      </c>
      <c r="S367" s="92" t="str">
        <f t="shared" si="77"/>
        <v>854106176904</v>
      </c>
      <c r="T367" s="80">
        <f>VLOOKUP(S367,Factors!$F$4:$H$5971,3,FALSE)</f>
        <v>0</v>
      </c>
      <c r="U367" t="str">
        <f>VLOOKUP(S367,Factors!$F$4:$G$5971,2,FALSE)</f>
        <v>Direct-OR</v>
      </c>
      <c r="V367" s="170">
        <f t="shared" si="78"/>
        <v>0</v>
      </c>
      <c r="W367" s="165">
        <f t="shared" si="79"/>
        <v>-2735.59</v>
      </c>
      <c r="X367" s="171">
        <f t="shared" si="80"/>
        <v>-2735.59</v>
      </c>
      <c r="Y367" s="170">
        <f t="shared" si="81"/>
        <v>0</v>
      </c>
      <c r="Z367" s="165">
        <f t="shared" si="82"/>
        <v>-6663.44</v>
      </c>
      <c r="AA367" s="171">
        <f t="shared" si="83"/>
        <v>-6663.44</v>
      </c>
      <c r="AB367" s="170">
        <f t="shared" si="84"/>
        <v>0</v>
      </c>
      <c r="AC367" s="165">
        <f t="shared" si="85"/>
        <v>6215.81</v>
      </c>
      <c r="AD367" s="171">
        <f t="shared" si="86"/>
        <v>6215.81</v>
      </c>
      <c r="AE367" s="81">
        <f t="shared" si="87"/>
        <v>0</v>
      </c>
      <c r="AF367" s="81">
        <f t="shared" si="88"/>
        <v>-3183.2199999999984</v>
      </c>
      <c r="AG367" s="81">
        <f t="shared" si="89"/>
        <v>-3183.2199999999984</v>
      </c>
      <c r="AH367" t="str">
        <f>VLOOKUP(A367,'FERC Description'!$A$4:$C$51,3,FALSE)</f>
        <v>904 Uncollectible Accounts</v>
      </c>
    </row>
    <row r="368" spans="1:34" x14ac:dyDescent="0.25">
      <c r="A368" t="s">
        <v>375</v>
      </c>
      <c r="B368" t="s">
        <v>376</v>
      </c>
      <c r="C368" t="s">
        <v>377</v>
      </c>
      <c r="D368" t="s">
        <v>389</v>
      </c>
      <c r="E368" t="s">
        <v>390</v>
      </c>
      <c r="F368" s="94">
        <v>-4145</v>
      </c>
      <c r="G368" s="94">
        <v>7382</v>
      </c>
      <c r="H368" s="94">
        <v>-23292</v>
      </c>
      <c r="I368" s="94"/>
      <c r="J368" s="94"/>
      <c r="K368" s="94"/>
      <c r="L368" s="94"/>
      <c r="M368" s="94"/>
      <c r="N368" s="94"/>
      <c r="O368" s="94"/>
      <c r="P368" s="94"/>
      <c r="Q368" s="94"/>
      <c r="R368" s="94">
        <f t="shared" si="76"/>
        <v>-20055</v>
      </c>
      <c r="S368" s="92" t="str">
        <f t="shared" si="77"/>
        <v>854106495904</v>
      </c>
      <c r="T368" s="80">
        <f>VLOOKUP(S368,Factors!$F$4:$H$5971,3,FALSE)</f>
        <v>0.1119</v>
      </c>
      <c r="U368" t="str">
        <f>VLOOKUP(S368,Factors!$F$4:$G$5971,2,FALSE)</f>
        <v>Customers-All</v>
      </c>
      <c r="V368" s="170">
        <f t="shared" si="78"/>
        <v>-463.82549999999998</v>
      </c>
      <c r="W368" s="165">
        <f t="shared" si="79"/>
        <v>-3681.1745000000001</v>
      </c>
      <c r="X368" s="171">
        <f t="shared" si="80"/>
        <v>-4145</v>
      </c>
      <c r="Y368" s="170">
        <f t="shared" si="81"/>
        <v>826.04579999999999</v>
      </c>
      <c r="Z368" s="165">
        <f t="shared" si="82"/>
        <v>6555.9542000000001</v>
      </c>
      <c r="AA368" s="171">
        <f t="shared" si="83"/>
        <v>7382</v>
      </c>
      <c r="AB368" s="170">
        <f t="shared" si="84"/>
        <v>-2606.3748000000001</v>
      </c>
      <c r="AC368" s="165">
        <f t="shared" si="85"/>
        <v>-20685.625199999999</v>
      </c>
      <c r="AD368" s="171">
        <f t="shared" si="86"/>
        <v>-23292</v>
      </c>
      <c r="AE368" s="81">
        <f t="shared" si="87"/>
        <v>-2244.1545000000001</v>
      </c>
      <c r="AF368" s="81">
        <f t="shared" si="88"/>
        <v>-17810.845499999999</v>
      </c>
      <c r="AG368" s="81">
        <f t="shared" si="89"/>
        <v>-20055</v>
      </c>
      <c r="AH368" t="str">
        <f>VLOOKUP(A368,'FERC Description'!$A$4:$C$51,3,FALSE)</f>
        <v>904 Uncollectible Accounts</v>
      </c>
    </row>
    <row r="369" spans="1:34" x14ac:dyDescent="0.25">
      <c r="A369" t="s">
        <v>391</v>
      </c>
      <c r="B369" t="s">
        <v>392</v>
      </c>
      <c r="C369" t="s">
        <v>393</v>
      </c>
      <c r="D369" t="s">
        <v>394</v>
      </c>
      <c r="E369" t="s">
        <v>395</v>
      </c>
      <c r="F369" s="94">
        <v>371.29</v>
      </c>
      <c r="G369" s="94">
        <v>83.5</v>
      </c>
      <c r="H369" s="94">
        <v>116.95</v>
      </c>
      <c r="I369" s="94"/>
      <c r="J369" s="94"/>
      <c r="K369" s="94"/>
      <c r="L369" s="94"/>
      <c r="M369" s="94"/>
      <c r="N369" s="94"/>
      <c r="O369" s="94"/>
      <c r="P369" s="94"/>
      <c r="Q369" s="94"/>
      <c r="R369" s="94">
        <f t="shared" si="76"/>
        <v>571.74</v>
      </c>
      <c r="S369" s="92" t="str">
        <f t="shared" si="77"/>
        <v>114101505907</v>
      </c>
      <c r="T369" s="80">
        <f>VLOOKUP(S369,Factors!$F$4:$H$5971,3,FALSE)</f>
        <v>0.1128</v>
      </c>
      <c r="U369" t="str">
        <f>VLOOKUP(S369,Factors!$F$4:$G$5971,2,FALSE)</f>
        <v>Customers-Res</v>
      </c>
      <c r="V369" s="170">
        <f t="shared" si="78"/>
        <v>41.881512000000001</v>
      </c>
      <c r="W369" s="165">
        <f t="shared" si="79"/>
        <v>329.40848800000003</v>
      </c>
      <c r="X369" s="171">
        <f t="shared" si="80"/>
        <v>371.29</v>
      </c>
      <c r="Y369" s="170">
        <f t="shared" si="81"/>
        <v>9.4187999999999992</v>
      </c>
      <c r="Z369" s="165">
        <f t="shared" si="82"/>
        <v>74.081199999999995</v>
      </c>
      <c r="AA369" s="171">
        <f t="shared" si="83"/>
        <v>83.5</v>
      </c>
      <c r="AB369" s="170">
        <f t="shared" si="84"/>
        <v>13.19196</v>
      </c>
      <c r="AC369" s="165">
        <f t="shared" si="85"/>
        <v>103.75804000000001</v>
      </c>
      <c r="AD369" s="171">
        <f t="shared" si="86"/>
        <v>116.95</v>
      </c>
      <c r="AE369" s="81">
        <f t="shared" si="87"/>
        <v>64.492272</v>
      </c>
      <c r="AF369" s="81">
        <f t="shared" si="88"/>
        <v>507.247728</v>
      </c>
      <c r="AG369" s="81">
        <f t="shared" si="89"/>
        <v>571.74</v>
      </c>
      <c r="AH369" t="str">
        <f>VLOOKUP(A369,'FERC Description'!$A$4:$C$51,3,FALSE)</f>
        <v>907 Supervision</v>
      </c>
    </row>
    <row r="370" spans="1:34" x14ac:dyDescent="0.25">
      <c r="A370" t="s">
        <v>396</v>
      </c>
      <c r="B370" t="s">
        <v>397</v>
      </c>
      <c r="C370" t="s">
        <v>398</v>
      </c>
      <c r="D370" t="s">
        <v>399</v>
      </c>
      <c r="E370" t="s">
        <v>400</v>
      </c>
      <c r="F370" s="94">
        <v>82187.31</v>
      </c>
      <c r="G370" s="94">
        <v>85187.75</v>
      </c>
      <c r="H370" s="94">
        <v>100544.4</v>
      </c>
      <c r="I370" s="94"/>
      <c r="J370" s="94"/>
      <c r="K370" s="94"/>
      <c r="L370" s="94"/>
      <c r="M370" s="94"/>
      <c r="N370" s="94"/>
      <c r="O370" s="94"/>
      <c r="P370" s="94"/>
      <c r="Q370" s="94"/>
      <c r="R370" s="94">
        <f t="shared" si="76"/>
        <v>267919.45999999996</v>
      </c>
      <c r="S370" s="92" t="str">
        <f t="shared" si="77"/>
        <v>113254660908</v>
      </c>
      <c r="T370" s="80">
        <f>VLOOKUP(S370,Factors!$F$4:$H$5971,3,FALSE)</f>
        <v>8.4099999999999994E-2</v>
      </c>
      <c r="U370" t="str">
        <f>VLOOKUP(S370,Factors!$F$4:$G$5971,2,FALSE)</f>
        <v>Customers-Ind</v>
      </c>
      <c r="V370" s="170">
        <f t="shared" si="78"/>
        <v>6911.9527709999993</v>
      </c>
      <c r="W370" s="165">
        <f t="shared" si="79"/>
        <v>75275.357229000001</v>
      </c>
      <c r="X370" s="171">
        <f t="shared" si="80"/>
        <v>82187.31</v>
      </c>
      <c r="Y370" s="170">
        <f t="shared" si="81"/>
        <v>7164.2897749999993</v>
      </c>
      <c r="Z370" s="165">
        <f t="shared" si="82"/>
        <v>78023.460225000003</v>
      </c>
      <c r="AA370" s="171">
        <f t="shared" si="83"/>
        <v>85187.75</v>
      </c>
      <c r="AB370" s="170">
        <f t="shared" si="84"/>
        <v>8455.7840399999986</v>
      </c>
      <c r="AC370" s="165">
        <f t="shared" si="85"/>
        <v>92088.615959999996</v>
      </c>
      <c r="AD370" s="171">
        <f t="shared" si="86"/>
        <v>100544.4</v>
      </c>
      <c r="AE370" s="81">
        <f t="shared" si="87"/>
        <v>22532.026585999996</v>
      </c>
      <c r="AF370" s="81">
        <f t="shared" si="88"/>
        <v>245387.43341399997</v>
      </c>
      <c r="AG370" s="81">
        <f t="shared" si="89"/>
        <v>267919.45999999996</v>
      </c>
      <c r="AH370" t="str">
        <f>VLOOKUP(A370,'FERC Description'!$A$4:$C$51,3,FALSE)</f>
        <v>908 Customer Assistance Expense</v>
      </c>
    </row>
    <row r="371" spans="1:34" x14ac:dyDescent="0.25">
      <c r="A371" t="s">
        <v>396</v>
      </c>
      <c r="B371" t="s">
        <v>401</v>
      </c>
      <c r="C371" t="s">
        <v>402</v>
      </c>
      <c r="D371" t="s">
        <v>403</v>
      </c>
      <c r="E371" t="s">
        <v>404</v>
      </c>
      <c r="F371" s="94"/>
      <c r="G371" s="94"/>
      <c r="H371" s="94">
        <v>2162.15</v>
      </c>
      <c r="I371" s="94"/>
      <c r="J371" s="94"/>
      <c r="K371" s="94"/>
      <c r="L371" s="94"/>
      <c r="M371" s="94"/>
      <c r="N371" s="94"/>
      <c r="O371" s="94"/>
      <c r="P371" s="94"/>
      <c r="Q371" s="94"/>
      <c r="R371" s="94">
        <f t="shared" si="76"/>
        <v>2162.15</v>
      </c>
      <c r="S371" s="92" t="str">
        <f t="shared" si="77"/>
        <v>113301505908</v>
      </c>
      <c r="T371" s="80">
        <f>VLOOKUP(S371,Factors!$F$4:$H$5971,3,FALSE)</f>
        <v>0.1119</v>
      </c>
      <c r="U371" t="str">
        <f>VLOOKUP(S371,Factors!$F$4:$G$5971,2,FALSE)</f>
        <v>Customers-All</v>
      </c>
      <c r="V371" s="170">
        <f t="shared" si="78"/>
        <v>0</v>
      </c>
      <c r="W371" s="165">
        <f t="shared" si="79"/>
        <v>0</v>
      </c>
      <c r="X371" s="171">
        <f t="shared" si="80"/>
        <v>0</v>
      </c>
      <c r="Y371" s="170">
        <f t="shared" si="81"/>
        <v>0</v>
      </c>
      <c r="Z371" s="165">
        <f t="shared" si="82"/>
        <v>0</v>
      </c>
      <c r="AA371" s="171">
        <f t="shared" si="83"/>
        <v>0</v>
      </c>
      <c r="AB371" s="170">
        <f t="shared" si="84"/>
        <v>241.94458500000002</v>
      </c>
      <c r="AC371" s="165">
        <f t="shared" si="85"/>
        <v>1920.2054150000001</v>
      </c>
      <c r="AD371" s="171">
        <f t="shared" si="86"/>
        <v>2162.15</v>
      </c>
      <c r="AE371" s="81">
        <f t="shared" si="87"/>
        <v>241.94458500000002</v>
      </c>
      <c r="AF371" s="81">
        <f t="shared" si="88"/>
        <v>1920.2054150000001</v>
      </c>
      <c r="AG371" s="81">
        <f t="shared" si="89"/>
        <v>2162.15</v>
      </c>
      <c r="AH371" t="str">
        <f>VLOOKUP(A371,'FERC Description'!$A$4:$C$51,3,FALSE)</f>
        <v>908 Customer Assistance Expense</v>
      </c>
    </row>
    <row r="372" spans="1:34" x14ac:dyDescent="0.25">
      <c r="A372" t="s">
        <v>396</v>
      </c>
      <c r="B372" t="s">
        <v>401</v>
      </c>
      <c r="C372" t="s">
        <v>402</v>
      </c>
      <c r="D372" t="s">
        <v>405</v>
      </c>
      <c r="E372" t="s">
        <v>406</v>
      </c>
      <c r="F372" s="94">
        <v>12846.27</v>
      </c>
      <c r="G372" s="94">
        <v>13519.42</v>
      </c>
      <c r="H372" s="94">
        <v>21980.400000000001</v>
      </c>
      <c r="I372" s="94"/>
      <c r="J372" s="94"/>
      <c r="K372" s="94"/>
      <c r="L372" s="94"/>
      <c r="M372" s="94"/>
      <c r="N372" s="94"/>
      <c r="O372" s="94"/>
      <c r="P372" s="94"/>
      <c r="Q372" s="94"/>
      <c r="R372" s="94">
        <f t="shared" si="76"/>
        <v>48346.090000000004</v>
      </c>
      <c r="S372" s="92" t="str">
        <f t="shared" si="77"/>
        <v>113305015908</v>
      </c>
      <c r="T372" s="80">
        <f>VLOOKUP(S372,Factors!$F$4:$H$5971,3,FALSE)</f>
        <v>0.1119</v>
      </c>
      <c r="U372" t="str">
        <f>VLOOKUP(S372,Factors!$F$4:$G$5971,2,FALSE)</f>
        <v>Customers-All</v>
      </c>
      <c r="V372" s="170">
        <f t="shared" si="78"/>
        <v>1437.497613</v>
      </c>
      <c r="W372" s="165">
        <f t="shared" si="79"/>
        <v>11408.772387000001</v>
      </c>
      <c r="X372" s="171">
        <f t="shared" si="80"/>
        <v>12846.27</v>
      </c>
      <c r="Y372" s="170">
        <f t="shared" si="81"/>
        <v>1512.8230980000001</v>
      </c>
      <c r="Z372" s="165">
        <f t="shared" si="82"/>
        <v>12006.596901999999</v>
      </c>
      <c r="AA372" s="171">
        <f t="shared" si="83"/>
        <v>13519.42</v>
      </c>
      <c r="AB372" s="170">
        <f t="shared" si="84"/>
        <v>2459.6067600000001</v>
      </c>
      <c r="AC372" s="165">
        <f t="shared" si="85"/>
        <v>19520.793240000003</v>
      </c>
      <c r="AD372" s="171">
        <f t="shared" si="86"/>
        <v>21980.400000000001</v>
      </c>
      <c r="AE372" s="81">
        <f t="shared" si="87"/>
        <v>5409.927471</v>
      </c>
      <c r="AF372" s="81">
        <f t="shared" si="88"/>
        <v>42936.162529000001</v>
      </c>
      <c r="AG372" s="81">
        <f t="shared" si="89"/>
        <v>48346.090000000004</v>
      </c>
      <c r="AH372" t="str">
        <f>VLOOKUP(A372,'FERC Description'!$A$4:$C$51,3,FALSE)</f>
        <v>908 Customer Assistance Expense</v>
      </c>
    </row>
    <row r="373" spans="1:34" x14ac:dyDescent="0.25">
      <c r="A373" t="s">
        <v>396</v>
      </c>
      <c r="B373" t="s">
        <v>401</v>
      </c>
      <c r="C373" t="s">
        <v>402</v>
      </c>
      <c r="D373" t="s">
        <v>407</v>
      </c>
      <c r="E373" t="s">
        <v>408</v>
      </c>
      <c r="F373" s="94">
        <v>22606.799999999999</v>
      </c>
      <c r="G373" s="94">
        <v>30404.58</v>
      </c>
      <c r="H373" s="94">
        <v>6732.61</v>
      </c>
      <c r="I373" s="94"/>
      <c r="J373" s="94"/>
      <c r="K373" s="94"/>
      <c r="L373" s="94"/>
      <c r="M373" s="94"/>
      <c r="N373" s="94"/>
      <c r="O373" s="94"/>
      <c r="P373" s="94"/>
      <c r="Q373" s="94"/>
      <c r="R373" s="94">
        <f t="shared" si="76"/>
        <v>59743.990000000005</v>
      </c>
      <c r="S373" s="92" t="str">
        <f t="shared" si="77"/>
        <v>113305020908</v>
      </c>
      <c r="T373" s="80">
        <f>VLOOKUP(S373,Factors!$F$4:$H$5971,3,FALSE)</f>
        <v>0.1119</v>
      </c>
      <c r="U373" t="str">
        <f>VLOOKUP(S373,Factors!$F$4:$G$5971,2,FALSE)</f>
        <v>Customers-All</v>
      </c>
      <c r="V373" s="170">
        <f t="shared" si="78"/>
        <v>2529.7009199999998</v>
      </c>
      <c r="W373" s="165">
        <f t="shared" si="79"/>
        <v>20077.09908</v>
      </c>
      <c r="X373" s="171">
        <f t="shared" si="80"/>
        <v>22606.799999999999</v>
      </c>
      <c r="Y373" s="170">
        <f t="shared" si="81"/>
        <v>3402.2725020000003</v>
      </c>
      <c r="Z373" s="165">
        <f t="shared" si="82"/>
        <v>27002.307498000002</v>
      </c>
      <c r="AA373" s="171">
        <f t="shared" si="83"/>
        <v>30404.58</v>
      </c>
      <c r="AB373" s="170">
        <f t="shared" si="84"/>
        <v>753.37905899999998</v>
      </c>
      <c r="AC373" s="165">
        <f t="shared" si="85"/>
        <v>5979.2309409999998</v>
      </c>
      <c r="AD373" s="171">
        <f t="shared" si="86"/>
        <v>6732.61</v>
      </c>
      <c r="AE373" s="81">
        <f t="shared" si="87"/>
        <v>6685.3524810000008</v>
      </c>
      <c r="AF373" s="81">
        <f t="shared" si="88"/>
        <v>53058.637519000004</v>
      </c>
      <c r="AG373" s="81">
        <f t="shared" si="89"/>
        <v>59743.990000000005</v>
      </c>
      <c r="AH373" t="str">
        <f>VLOOKUP(A373,'FERC Description'!$A$4:$C$51,3,FALSE)</f>
        <v>908 Customer Assistance Expense</v>
      </c>
    </row>
    <row r="374" spans="1:34" x14ac:dyDescent="0.25">
      <c r="A374" t="s">
        <v>396</v>
      </c>
      <c r="B374" t="s">
        <v>216</v>
      </c>
      <c r="C374" t="s">
        <v>217</v>
      </c>
      <c r="D374" t="s">
        <v>403</v>
      </c>
      <c r="E374" t="s">
        <v>404</v>
      </c>
      <c r="F374" s="94">
        <v>7287.64</v>
      </c>
      <c r="G374" s="94">
        <v>6105.3</v>
      </c>
      <c r="H374" s="94">
        <v>5736.81</v>
      </c>
      <c r="I374" s="94"/>
      <c r="J374" s="94"/>
      <c r="K374" s="94"/>
      <c r="L374" s="94"/>
      <c r="M374" s="94"/>
      <c r="N374" s="94"/>
      <c r="O374" s="94"/>
      <c r="P374" s="94"/>
      <c r="Q374" s="94"/>
      <c r="R374" s="94">
        <f t="shared" si="76"/>
        <v>19129.75</v>
      </c>
      <c r="S374" s="92" t="str">
        <f t="shared" si="77"/>
        <v>113481505908</v>
      </c>
      <c r="T374" s="80">
        <f>VLOOKUP(S374,Factors!$F$4:$H$5971,3,FALSE)</f>
        <v>8.4099999999999994E-2</v>
      </c>
      <c r="U374" t="str">
        <f>VLOOKUP(S374,Factors!$F$4:$G$5971,2,FALSE)</f>
        <v>Customers-Ind</v>
      </c>
      <c r="V374" s="170">
        <f t="shared" si="78"/>
        <v>612.89052400000003</v>
      </c>
      <c r="W374" s="165">
        <f t="shared" si="79"/>
        <v>6674.749476</v>
      </c>
      <c r="X374" s="171">
        <f t="shared" si="80"/>
        <v>7287.64</v>
      </c>
      <c r="Y374" s="170">
        <f t="shared" si="81"/>
        <v>513.45573000000002</v>
      </c>
      <c r="Z374" s="165">
        <f t="shared" si="82"/>
        <v>5591.8442700000005</v>
      </c>
      <c r="AA374" s="171">
        <f t="shared" si="83"/>
        <v>6105.3</v>
      </c>
      <c r="AB374" s="170">
        <f t="shared" si="84"/>
        <v>482.46572099999997</v>
      </c>
      <c r="AC374" s="165">
        <f t="shared" si="85"/>
        <v>5254.3442790000008</v>
      </c>
      <c r="AD374" s="171">
        <f t="shared" si="86"/>
        <v>5736.81</v>
      </c>
      <c r="AE374" s="81">
        <f t="shared" si="87"/>
        <v>1608.8119749999998</v>
      </c>
      <c r="AF374" s="81">
        <f t="shared" si="88"/>
        <v>17520.938024999999</v>
      </c>
      <c r="AG374" s="81">
        <f t="shared" si="89"/>
        <v>19129.75</v>
      </c>
      <c r="AH374" t="str">
        <f>VLOOKUP(A374,'FERC Description'!$A$4:$C$51,3,FALSE)</f>
        <v>908 Customer Assistance Expense</v>
      </c>
    </row>
    <row r="375" spans="1:34" x14ac:dyDescent="0.25">
      <c r="A375" t="s">
        <v>396</v>
      </c>
      <c r="B375" t="s">
        <v>409</v>
      </c>
      <c r="C375" t="s">
        <v>410</v>
      </c>
      <c r="D375" t="s">
        <v>403</v>
      </c>
      <c r="E375" t="s">
        <v>404</v>
      </c>
      <c r="F375" s="94">
        <v>917.5</v>
      </c>
      <c r="G375" s="94">
        <v>709.5</v>
      </c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>
        <f t="shared" si="76"/>
        <v>1627</v>
      </c>
      <c r="S375" s="92" t="str">
        <f t="shared" si="77"/>
        <v>113701505908</v>
      </c>
      <c r="T375" s="80">
        <f>VLOOKUP(S375,Factors!$F$4:$H$5971,3,FALSE)</f>
        <v>0.1124</v>
      </c>
      <c r="U375" t="str">
        <f>VLOOKUP(S375,Factors!$F$4:$G$5971,2,FALSE)</f>
        <v>3-Factor</v>
      </c>
      <c r="V375" s="170">
        <f t="shared" si="78"/>
        <v>103.127</v>
      </c>
      <c r="W375" s="165">
        <f t="shared" si="79"/>
        <v>814.37300000000005</v>
      </c>
      <c r="X375" s="171">
        <f t="shared" si="80"/>
        <v>917.5</v>
      </c>
      <c r="Y375" s="170">
        <f t="shared" si="81"/>
        <v>79.747799999999998</v>
      </c>
      <c r="Z375" s="165">
        <f t="shared" si="82"/>
        <v>629.75220000000002</v>
      </c>
      <c r="AA375" s="171">
        <f t="shared" si="83"/>
        <v>709.5</v>
      </c>
      <c r="AB375" s="170">
        <f t="shared" si="84"/>
        <v>0</v>
      </c>
      <c r="AC375" s="165">
        <f t="shared" si="85"/>
        <v>0</v>
      </c>
      <c r="AD375" s="171">
        <f t="shared" si="86"/>
        <v>0</v>
      </c>
      <c r="AE375" s="81">
        <f t="shared" si="87"/>
        <v>182.87479999999999</v>
      </c>
      <c r="AF375" s="81">
        <f t="shared" si="88"/>
        <v>1444.1251999999999</v>
      </c>
      <c r="AG375" s="81">
        <f t="shared" si="89"/>
        <v>1627</v>
      </c>
      <c r="AH375" t="str">
        <f>VLOOKUP(A375,'FERC Description'!$A$4:$C$51,3,FALSE)</f>
        <v>908 Customer Assistance Expense</v>
      </c>
    </row>
    <row r="376" spans="1:34" x14ac:dyDescent="0.25">
      <c r="A376" t="s">
        <v>396</v>
      </c>
      <c r="B376" t="s">
        <v>392</v>
      </c>
      <c r="C376" t="s">
        <v>393</v>
      </c>
      <c r="D376" t="s">
        <v>403</v>
      </c>
      <c r="E376" t="s">
        <v>404</v>
      </c>
      <c r="F376" s="94"/>
      <c r="G376" s="94"/>
      <c r="H376" s="94">
        <v>72.5</v>
      </c>
      <c r="I376" s="94"/>
      <c r="J376" s="94"/>
      <c r="K376" s="94"/>
      <c r="L376" s="94"/>
      <c r="M376" s="94"/>
      <c r="N376" s="94"/>
      <c r="O376" s="94"/>
      <c r="P376" s="94"/>
      <c r="Q376" s="94"/>
      <c r="R376" s="94">
        <f t="shared" si="76"/>
        <v>72.5</v>
      </c>
      <c r="S376" s="92" t="str">
        <f t="shared" si="77"/>
        <v>114101505908</v>
      </c>
      <c r="T376" s="80">
        <f>VLOOKUP(S376,Factors!$F$4:$H$5971,3,FALSE)</f>
        <v>0.1128</v>
      </c>
      <c r="U376" t="str">
        <f>VLOOKUP(S376,Factors!$F$4:$G$5971,2,FALSE)</f>
        <v>Customers-Res</v>
      </c>
      <c r="V376" s="170">
        <f t="shared" si="78"/>
        <v>0</v>
      </c>
      <c r="W376" s="165">
        <f t="shared" si="79"/>
        <v>0</v>
      </c>
      <c r="X376" s="171">
        <f t="shared" si="80"/>
        <v>0</v>
      </c>
      <c r="Y376" s="170">
        <f t="shared" si="81"/>
        <v>0</v>
      </c>
      <c r="Z376" s="165">
        <f t="shared" si="82"/>
        <v>0</v>
      </c>
      <c r="AA376" s="171">
        <f t="shared" si="83"/>
        <v>0</v>
      </c>
      <c r="AB376" s="170">
        <f t="shared" si="84"/>
        <v>8.177999999999999</v>
      </c>
      <c r="AC376" s="165">
        <f t="shared" si="85"/>
        <v>64.322000000000003</v>
      </c>
      <c r="AD376" s="171">
        <f t="shared" si="86"/>
        <v>72.5</v>
      </c>
      <c r="AE376" s="81">
        <f t="shared" si="87"/>
        <v>8.177999999999999</v>
      </c>
      <c r="AF376" s="81">
        <f t="shared" si="88"/>
        <v>64.322000000000003</v>
      </c>
      <c r="AG376" s="81">
        <f t="shared" si="89"/>
        <v>72.5</v>
      </c>
      <c r="AH376" t="str">
        <f>VLOOKUP(A376,'FERC Description'!$A$4:$C$51,3,FALSE)</f>
        <v>908 Customer Assistance Expense</v>
      </c>
    </row>
    <row r="377" spans="1:34" x14ac:dyDescent="0.25">
      <c r="A377" t="s">
        <v>396</v>
      </c>
      <c r="B377" t="s">
        <v>392</v>
      </c>
      <c r="C377" t="s">
        <v>393</v>
      </c>
      <c r="D377" t="s">
        <v>405</v>
      </c>
      <c r="E377" t="s">
        <v>406</v>
      </c>
      <c r="F377" s="94">
        <v>12841.67</v>
      </c>
      <c r="G377" s="94">
        <v>12307.16</v>
      </c>
      <c r="H377" s="94">
        <v>9291.7199999999993</v>
      </c>
      <c r="I377" s="94"/>
      <c r="J377" s="94"/>
      <c r="K377" s="94"/>
      <c r="L377" s="94"/>
      <c r="M377" s="94"/>
      <c r="N377" s="94"/>
      <c r="O377" s="94"/>
      <c r="P377" s="94"/>
      <c r="Q377" s="94"/>
      <c r="R377" s="94">
        <f t="shared" si="76"/>
        <v>34440.550000000003</v>
      </c>
      <c r="S377" s="92" t="str">
        <f t="shared" si="77"/>
        <v>114105015908</v>
      </c>
      <c r="T377" s="80">
        <f>VLOOKUP(S377,Factors!$F$4:$H$5971,3,FALSE)</f>
        <v>0.1128</v>
      </c>
      <c r="U377" t="str">
        <f>VLOOKUP(S377,Factors!$F$4:$G$5971,2,FALSE)</f>
        <v>Customers-Res</v>
      </c>
      <c r="V377" s="170">
        <f t="shared" si="78"/>
        <v>1448.5403759999999</v>
      </c>
      <c r="W377" s="165">
        <f t="shared" si="79"/>
        <v>11393.129624000001</v>
      </c>
      <c r="X377" s="171">
        <f t="shared" si="80"/>
        <v>12841.670000000002</v>
      </c>
      <c r="Y377" s="170">
        <f t="shared" si="81"/>
        <v>1388.247648</v>
      </c>
      <c r="Z377" s="165">
        <f t="shared" si="82"/>
        <v>10918.912351999999</v>
      </c>
      <c r="AA377" s="171">
        <f t="shared" si="83"/>
        <v>12307.16</v>
      </c>
      <c r="AB377" s="170">
        <f t="shared" si="84"/>
        <v>1048.106016</v>
      </c>
      <c r="AC377" s="165">
        <f t="shared" si="85"/>
        <v>8243.6139839999996</v>
      </c>
      <c r="AD377" s="171">
        <f t="shared" si="86"/>
        <v>9291.7199999999993</v>
      </c>
      <c r="AE377" s="81">
        <f t="shared" si="87"/>
        <v>3884.8940400000001</v>
      </c>
      <c r="AF377" s="81">
        <f t="shared" si="88"/>
        <v>30555.655960000004</v>
      </c>
      <c r="AG377" s="81">
        <f t="shared" si="89"/>
        <v>34440.550000000003</v>
      </c>
      <c r="AH377" t="str">
        <f>VLOOKUP(A377,'FERC Description'!$A$4:$C$51,3,FALSE)</f>
        <v>908 Customer Assistance Expense</v>
      </c>
    </row>
    <row r="378" spans="1:34" x14ac:dyDescent="0.25">
      <c r="A378" t="s">
        <v>396</v>
      </c>
      <c r="B378" t="s">
        <v>392</v>
      </c>
      <c r="C378" t="s">
        <v>393</v>
      </c>
      <c r="D378" t="s">
        <v>407</v>
      </c>
      <c r="E378" t="s">
        <v>408</v>
      </c>
      <c r="F378" s="94">
        <v>8677.83</v>
      </c>
      <c r="G378" s="94">
        <v>9021.1200000000008</v>
      </c>
      <c r="H378" s="94">
        <v>6372.01</v>
      </c>
      <c r="I378" s="94"/>
      <c r="J378" s="94"/>
      <c r="K378" s="94"/>
      <c r="L378" s="94"/>
      <c r="M378" s="94"/>
      <c r="N378" s="94"/>
      <c r="O378" s="94"/>
      <c r="P378" s="94"/>
      <c r="Q378" s="94"/>
      <c r="R378" s="94">
        <f t="shared" si="76"/>
        <v>24070.959999999999</v>
      </c>
      <c r="S378" s="92" t="str">
        <f t="shared" si="77"/>
        <v>114105020908</v>
      </c>
      <c r="T378" s="80">
        <f>VLOOKUP(S378,Factors!$F$4:$H$5971,3,FALSE)</f>
        <v>0.1128</v>
      </c>
      <c r="U378" t="str">
        <f>VLOOKUP(S378,Factors!$F$4:$G$5971,2,FALSE)</f>
        <v>Customers-Res</v>
      </c>
      <c r="V378" s="170">
        <f t="shared" si="78"/>
        <v>978.85922399999993</v>
      </c>
      <c r="W378" s="165">
        <f t="shared" si="79"/>
        <v>7698.9707760000001</v>
      </c>
      <c r="X378" s="171">
        <f t="shared" si="80"/>
        <v>8677.83</v>
      </c>
      <c r="Y378" s="170">
        <f t="shared" si="81"/>
        <v>1017.5823360000001</v>
      </c>
      <c r="Z378" s="165">
        <f t="shared" si="82"/>
        <v>8003.5376640000004</v>
      </c>
      <c r="AA378" s="171">
        <f t="shared" si="83"/>
        <v>9021.1200000000008</v>
      </c>
      <c r="AB378" s="170">
        <f t="shared" si="84"/>
        <v>718.76272800000004</v>
      </c>
      <c r="AC378" s="165">
        <f t="shared" si="85"/>
        <v>5653.2472720000005</v>
      </c>
      <c r="AD378" s="171">
        <f t="shared" si="86"/>
        <v>6372.01</v>
      </c>
      <c r="AE378" s="81">
        <f t="shared" si="87"/>
        <v>2715.2042879999999</v>
      </c>
      <c r="AF378" s="81">
        <f t="shared" si="88"/>
        <v>21355.755711999998</v>
      </c>
      <c r="AG378" s="81">
        <f t="shared" si="89"/>
        <v>24070.959999999999</v>
      </c>
      <c r="AH378" t="str">
        <f>VLOOKUP(A378,'FERC Description'!$A$4:$C$51,3,FALSE)</f>
        <v>908 Customer Assistance Expense</v>
      </c>
    </row>
    <row r="379" spans="1:34" x14ac:dyDescent="0.25">
      <c r="A379" t="s">
        <v>396</v>
      </c>
      <c r="B379" t="s">
        <v>411</v>
      </c>
      <c r="C379" t="s">
        <v>412</v>
      </c>
      <c r="D379" t="s">
        <v>413</v>
      </c>
      <c r="E379" t="s">
        <v>414</v>
      </c>
      <c r="F379" s="94">
        <v>15754.74</v>
      </c>
      <c r="G379" s="94">
        <v>20011.419999999998</v>
      </c>
      <c r="H379" s="94">
        <v>30022.98</v>
      </c>
      <c r="I379" s="94"/>
      <c r="J379" s="94"/>
      <c r="K379" s="94"/>
      <c r="L379" s="94"/>
      <c r="M379" s="94"/>
      <c r="N379" s="94"/>
      <c r="O379" s="94"/>
      <c r="P379" s="94"/>
      <c r="Q379" s="94"/>
      <c r="R379" s="94">
        <f t="shared" si="76"/>
        <v>65789.14</v>
      </c>
      <c r="S379" s="92" t="str">
        <f t="shared" si="77"/>
        <v>114204771908</v>
      </c>
      <c r="T379" s="80">
        <f>VLOOKUP(S379,Factors!$F$4:$H$5971,3,FALSE)</f>
        <v>0.1119</v>
      </c>
      <c r="U379" t="str">
        <f>VLOOKUP(S379,Factors!$F$4:$G$5971,2,FALSE)</f>
        <v>Customers-All</v>
      </c>
      <c r="V379" s="170">
        <f t="shared" si="78"/>
        <v>1762.955406</v>
      </c>
      <c r="W379" s="165">
        <f t="shared" si="79"/>
        <v>13991.784594000001</v>
      </c>
      <c r="X379" s="171">
        <f t="shared" si="80"/>
        <v>15754.740000000002</v>
      </c>
      <c r="Y379" s="170">
        <f t="shared" si="81"/>
        <v>2239.2778979999998</v>
      </c>
      <c r="Z379" s="165">
        <f t="shared" si="82"/>
        <v>17772.142101999998</v>
      </c>
      <c r="AA379" s="171">
        <f t="shared" si="83"/>
        <v>20011.419999999998</v>
      </c>
      <c r="AB379" s="170">
        <f t="shared" si="84"/>
        <v>3359.5714619999999</v>
      </c>
      <c r="AC379" s="165">
        <f t="shared" si="85"/>
        <v>26663.408538</v>
      </c>
      <c r="AD379" s="171">
        <f t="shared" si="86"/>
        <v>30022.98</v>
      </c>
      <c r="AE379" s="81">
        <f t="shared" si="87"/>
        <v>7361.8047660000002</v>
      </c>
      <c r="AF379" s="81">
        <f t="shared" si="88"/>
        <v>58427.335233999998</v>
      </c>
      <c r="AG379" s="81">
        <f t="shared" si="89"/>
        <v>65789.14</v>
      </c>
      <c r="AH379" t="str">
        <f>VLOOKUP(A379,'FERC Description'!$A$4:$C$51,3,FALSE)</f>
        <v>908 Customer Assistance Expense</v>
      </c>
    </row>
    <row r="380" spans="1:34" x14ac:dyDescent="0.25">
      <c r="A380" t="s">
        <v>396</v>
      </c>
      <c r="B380" t="s">
        <v>411</v>
      </c>
      <c r="C380" t="s">
        <v>412</v>
      </c>
      <c r="D380" t="s">
        <v>405</v>
      </c>
      <c r="E380" t="s">
        <v>406</v>
      </c>
      <c r="F380" s="94">
        <v>9240.67</v>
      </c>
      <c r="G380" s="94">
        <v>9642.31</v>
      </c>
      <c r="H380" s="94">
        <v>7592.42</v>
      </c>
      <c r="I380" s="94"/>
      <c r="J380" s="94"/>
      <c r="K380" s="94"/>
      <c r="L380" s="94"/>
      <c r="M380" s="94"/>
      <c r="N380" s="94"/>
      <c r="O380" s="94"/>
      <c r="P380" s="94"/>
      <c r="Q380" s="94"/>
      <c r="R380" s="94">
        <f t="shared" si="76"/>
        <v>26475.4</v>
      </c>
      <c r="S380" s="92" t="str">
        <f t="shared" si="77"/>
        <v>114205015908</v>
      </c>
      <c r="T380" s="80">
        <f>VLOOKUP(S380,Factors!$F$4:$H$5971,3,FALSE)</f>
        <v>0.1119</v>
      </c>
      <c r="U380" t="str">
        <f>VLOOKUP(S380,Factors!$F$4:$G$5971,2,FALSE)</f>
        <v>Customers-All</v>
      </c>
      <c r="V380" s="170">
        <f t="shared" si="78"/>
        <v>1034.0309729999999</v>
      </c>
      <c r="W380" s="165">
        <f t="shared" si="79"/>
        <v>8206.6390270000011</v>
      </c>
      <c r="X380" s="171">
        <f t="shared" si="80"/>
        <v>9240.6700000000019</v>
      </c>
      <c r="Y380" s="170">
        <f t="shared" si="81"/>
        <v>1078.9744889999999</v>
      </c>
      <c r="Z380" s="165">
        <f t="shared" si="82"/>
        <v>8563.3355109999993</v>
      </c>
      <c r="AA380" s="171">
        <f t="shared" si="83"/>
        <v>9642.31</v>
      </c>
      <c r="AB380" s="170">
        <f t="shared" si="84"/>
        <v>849.59179800000004</v>
      </c>
      <c r="AC380" s="165">
        <f t="shared" si="85"/>
        <v>6742.8282019999997</v>
      </c>
      <c r="AD380" s="171">
        <f t="shared" si="86"/>
        <v>7592.42</v>
      </c>
      <c r="AE380" s="81">
        <f t="shared" si="87"/>
        <v>2962.59726</v>
      </c>
      <c r="AF380" s="81">
        <f t="shared" si="88"/>
        <v>23512.802740000003</v>
      </c>
      <c r="AG380" s="81">
        <f t="shared" si="89"/>
        <v>26475.4</v>
      </c>
      <c r="AH380" t="str">
        <f>VLOOKUP(A380,'FERC Description'!$A$4:$C$51,3,FALSE)</f>
        <v>908 Customer Assistance Expense</v>
      </c>
    </row>
    <row r="381" spans="1:34" x14ac:dyDescent="0.25">
      <c r="A381" t="s">
        <v>396</v>
      </c>
      <c r="B381" t="s">
        <v>411</v>
      </c>
      <c r="C381" t="s">
        <v>412</v>
      </c>
      <c r="D381" t="s">
        <v>407</v>
      </c>
      <c r="E381" t="s">
        <v>408</v>
      </c>
      <c r="F381" s="94">
        <v>3021.05</v>
      </c>
      <c r="G381" s="94">
        <v>8914.67</v>
      </c>
      <c r="H381" s="94">
        <v>4692.6400000000003</v>
      </c>
      <c r="I381" s="94"/>
      <c r="J381" s="94"/>
      <c r="K381" s="94"/>
      <c r="L381" s="94"/>
      <c r="M381" s="94"/>
      <c r="N381" s="94"/>
      <c r="O381" s="94"/>
      <c r="P381" s="94"/>
      <c r="Q381" s="94"/>
      <c r="R381" s="94">
        <f t="shared" si="76"/>
        <v>16628.36</v>
      </c>
      <c r="S381" s="92" t="str">
        <f t="shared" si="77"/>
        <v>114205020908</v>
      </c>
      <c r="T381" s="80">
        <f>VLOOKUP(S381,Factors!$F$4:$H$5971,3,FALSE)</f>
        <v>0.1119</v>
      </c>
      <c r="U381" t="str">
        <f>VLOOKUP(S381,Factors!$F$4:$G$5971,2,FALSE)</f>
        <v>Customers-All</v>
      </c>
      <c r="V381" s="170">
        <f t="shared" si="78"/>
        <v>338.05549500000001</v>
      </c>
      <c r="W381" s="165">
        <f t="shared" si="79"/>
        <v>2682.9945050000001</v>
      </c>
      <c r="X381" s="171">
        <f t="shared" si="80"/>
        <v>3021.05</v>
      </c>
      <c r="Y381" s="170">
        <f t="shared" si="81"/>
        <v>997.55157299999996</v>
      </c>
      <c r="Z381" s="165">
        <f t="shared" si="82"/>
        <v>7917.1184270000003</v>
      </c>
      <c r="AA381" s="171">
        <f t="shared" si="83"/>
        <v>8914.67</v>
      </c>
      <c r="AB381" s="170">
        <f t="shared" si="84"/>
        <v>525.10641600000008</v>
      </c>
      <c r="AC381" s="165">
        <f t="shared" si="85"/>
        <v>4167.5335840000007</v>
      </c>
      <c r="AD381" s="171">
        <f t="shared" si="86"/>
        <v>4692.6400000000012</v>
      </c>
      <c r="AE381" s="81">
        <f t="shared" si="87"/>
        <v>1860.7134840000001</v>
      </c>
      <c r="AF381" s="81">
        <f t="shared" si="88"/>
        <v>14767.646516000001</v>
      </c>
      <c r="AG381" s="81">
        <f t="shared" si="89"/>
        <v>16628.36</v>
      </c>
      <c r="AH381" t="str">
        <f>VLOOKUP(A381,'FERC Description'!$A$4:$C$51,3,FALSE)</f>
        <v>908 Customer Assistance Expense</v>
      </c>
    </row>
    <row r="382" spans="1:34" x14ac:dyDescent="0.25">
      <c r="A382" t="s">
        <v>396</v>
      </c>
      <c r="B382" t="s">
        <v>415</v>
      </c>
      <c r="C382" t="s">
        <v>416</v>
      </c>
      <c r="D382" t="s">
        <v>403</v>
      </c>
      <c r="E382" t="s">
        <v>404</v>
      </c>
      <c r="F382" s="94">
        <v>6826.19</v>
      </c>
      <c r="G382" s="94">
        <v>1460.58</v>
      </c>
      <c r="H382" s="94">
        <v>745.13</v>
      </c>
      <c r="I382" s="94"/>
      <c r="J382" s="94"/>
      <c r="K382" s="94"/>
      <c r="L382" s="94"/>
      <c r="M382" s="94"/>
      <c r="N382" s="94"/>
      <c r="O382" s="94"/>
      <c r="P382" s="94"/>
      <c r="Q382" s="94"/>
      <c r="R382" s="94">
        <f t="shared" si="76"/>
        <v>9031.9</v>
      </c>
      <c r="S382" s="92" t="str">
        <f t="shared" si="77"/>
        <v>114301505908</v>
      </c>
      <c r="T382" s="80">
        <f>VLOOKUP(S382,Factors!$F$4:$H$5971,3,FALSE)</f>
        <v>0.1119</v>
      </c>
      <c r="U382" t="str">
        <f>VLOOKUP(S382,Factors!$F$4:$G$5971,2,FALSE)</f>
        <v>Customers-All</v>
      </c>
      <c r="V382" s="170">
        <f t="shared" si="78"/>
        <v>763.85066099999995</v>
      </c>
      <c r="W382" s="165">
        <f t="shared" si="79"/>
        <v>6062.3393390000001</v>
      </c>
      <c r="X382" s="171">
        <f t="shared" si="80"/>
        <v>6826.1900000000005</v>
      </c>
      <c r="Y382" s="170">
        <f t="shared" si="81"/>
        <v>163.43890199999998</v>
      </c>
      <c r="Z382" s="165">
        <f t="shared" si="82"/>
        <v>1297.1410980000001</v>
      </c>
      <c r="AA382" s="171">
        <f t="shared" si="83"/>
        <v>1460.58</v>
      </c>
      <c r="AB382" s="170">
        <f t="shared" si="84"/>
        <v>83.380047000000005</v>
      </c>
      <c r="AC382" s="165">
        <f t="shared" si="85"/>
        <v>661.749953</v>
      </c>
      <c r="AD382" s="171">
        <f t="shared" si="86"/>
        <v>745.13</v>
      </c>
      <c r="AE382" s="81">
        <f t="shared" si="87"/>
        <v>1010.6696099999999</v>
      </c>
      <c r="AF382" s="81">
        <f t="shared" si="88"/>
        <v>8021.2303899999997</v>
      </c>
      <c r="AG382" s="81">
        <f t="shared" si="89"/>
        <v>9031.9</v>
      </c>
      <c r="AH382" t="str">
        <f>VLOOKUP(A382,'FERC Description'!$A$4:$C$51,3,FALSE)</f>
        <v>908 Customer Assistance Expense</v>
      </c>
    </row>
    <row r="383" spans="1:34" x14ac:dyDescent="0.25">
      <c r="A383" t="s">
        <v>396</v>
      </c>
      <c r="B383" t="s">
        <v>415</v>
      </c>
      <c r="C383" t="s">
        <v>416</v>
      </c>
      <c r="D383" t="s">
        <v>405</v>
      </c>
      <c r="E383" t="s">
        <v>406</v>
      </c>
      <c r="F383" s="94">
        <v>12142.1</v>
      </c>
      <c r="G383" s="94">
        <v>9372.61</v>
      </c>
      <c r="H383" s="94">
        <v>9398.09</v>
      </c>
      <c r="I383" s="94"/>
      <c r="J383" s="94"/>
      <c r="K383" s="94"/>
      <c r="L383" s="94"/>
      <c r="M383" s="94"/>
      <c r="N383" s="94"/>
      <c r="O383" s="94"/>
      <c r="P383" s="94"/>
      <c r="Q383" s="94"/>
      <c r="R383" s="94">
        <f t="shared" si="76"/>
        <v>30912.799999999999</v>
      </c>
      <c r="S383" s="92" t="str">
        <f t="shared" si="77"/>
        <v>114305015908</v>
      </c>
      <c r="T383" s="80">
        <f>VLOOKUP(S383,Factors!$F$4:$H$5971,3,FALSE)</f>
        <v>0.1119</v>
      </c>
      <c r="U383" t="str">
        <f>VLOOKUP(S383,Factors!$F$4:$G$5971,2,FALSE)</f>
        <v>Customers-All</v>
      </c>
      <c r="V383" s="170">
        <f t="shared" si="78"/>
        <v>1358.70099</v>
      </c>
      <c r="W383" s="165">
        <f t="shared" si="79"/>
        <v>10783.399010000001</v>
      </c>
      <c r="X383" s="171">
        <f t="shared" si="80"/>
        <v>12142.1</v>
      </c>
      <c r="Y383" s="170">
        <f t="shared" si="81"/>
        <v>1048.795059</v>
      </c>
      <c r="Z383" s="165">
        <f t="shared" si="82"/>
        <v>8323.8149410000005</v>
      </c>
      <c r="AA383" s="171">
        <f t="shared" si="83"/>
        <v>9372.61</v>
      </c>
      <c r="AB383" s="170">
        <f t="shared" si="84"/>
        <v>1051.6462710000001</v>
      </c>
      <c r="AC383" s="165">
        <f t="shared" si="85"/>
        <v>8346.4437290000005</v>
      </c>
      <c r="AD383" s="171">
        <f t="shared" si="86"/>
        <v>9398.09</v>
      </c>
      <c r="AE383" s="81">
        <f t="shared" si="87"/>
        <v>3459.1423199999999</v>
      </c>
      <c r="AF383" s="81">
        <f t="shared" si="88"/>
        <v>27453.65768</v>
      </c>
      <c r="AG383" s="81">
        <f t="shared" si="89"/>
        <v>30912.799999999999</v>
      </c>
      <c r="AH383" t="str">
        <f>VLOOKUP(A383,'FERC Description'!$A$4:$C$51,3,FALSE)</f>
        <v>908 Customer Assistance Expense</v>
      </c>
    </row>
    <row r="384" spans="1:34" x14ac:dyDescent="0.25">
      <c r="A384" t="s">
        <v>396</v>
      </c>
      <c r="B384" t="s">
        <v>415</v>
      </c>
      <c r="C384" t="s">
        <v>416</v>
      </c>
      <c r="D384" t="s">
        <v>407</v>
      </c>
      <c r="E384" t="s">
        <v>408</v>
      </c>
      <c r="F384" s="94">
        <v>8818.06</v>
      </c>
      <c r="G384" s="94">
        <v>8348.7900000000009</v>
      </c>
      <c r="H384" s="94">
        <v>8451.57</v>
      </c>
      <c r="I384" s="94"/>
      <c r="J384" s="94"/>
      <c r="K384" s="94"/>
      <c r="L384" s="94"/>
      <c r="M384" s="94"/>
      <c r="N384" s="94"/>
      <c r="O384" s="94"/>
      <c r="P384" s="94"/>
      <c r="Q384" s="94"/>
      <c r="R384" s="94">
        <f t="shared" si="76"/>
        <v>25618.42</v>
      </c>
      <c r="S384" s="92" t="str">
        <f t="shared" si="77"/>
        <v>114305020908</v>
      </c>
      <c r="T384" s="80">
        <f>VLOOKUP(S384,Factors!$F$4:$H$5971,3,FALSE)</f>
        <v>0.1119</v>
      </c>
      <c r="U384" t="str">
        <f>VLOOKUP(S384,Factors!$F$4:$G$5971,2,FALSE)</f>
        <v>Customers-All</v>
      </c>
      <c r="V384" s="170">
        <f t="shared" si="78"/>
        <v>986.74091399999998</v>
      </c>
      <c r="W384" s="165">
        <f t="shared" si="79"/>
        <v>7831.3190859999995</v>
      </c>
      <c r="X384" s="171">
        <f t="shared" si="80"/>
        <v>8818.06</v>
      </c>
      <c r="Y384" s="170">
        <f t="shared" si="81"/>
        <v>934.22960100000012</v>
      </c>
      <c r="Z384" s="165">
        <f t="shared" si="82"/>
        <v>7414.5603990000009</v>
      </c>
      <c r="AA384" s="171">
        <f t="shared" si="83"/>
        <v>8348.7900000000009</v>
      </c>
      <c r="AB384" s="170">
        <f t="shared" si="84"/>
        <v>945.730683</v>
      </c>
      <c r="AC384" s="165">
        <f t="shared" si="85"/>
        <v>7505.8393169999999</v>
      </c>
      <c r="AD384" s="171">
        <f t="shared" si="86"/>
        <v>8451.57</v>
      </c>
      <c r="AE384" s="81">
        <f t="shared" si="87"/>
        <v>2866.7011979999997</v>
      </c>
      <c r="AF384" s="81">
        <f t="shared" si="88"/>
        <v>22751.718801999999</v>
      </c>
      <c r="AG384" s="81">
        <f t="shared" si="89"/>
        <v>25618.42</v>
      </c>
      <c r="AH384" t="str">
        <f>VLOOKUP(A384,'FERC Description'!$A$4:$C$51,3,FALSE)</f>
        <v>908 Customer Assistance Expense</v>
      </c>
    </row>
    <row r="385" spans="1:34" x14ac:dyDescent="0.25">
      <c r="A385" t="s">
        <v>396</v>
      </c>
      <c r="B385" t="s">
        <v>417</v>
      </c>
      <c r="C385" t="s">
        <v>418</v>
      </c>
      <c r="D385" t="s">
        <v>403</v>
      </c>
      <c r="E385" t="s">
        <v>404</v>
      </c>
      <c r="F385" s="94"/>
      <c r="G385" s="94"/>
      <c r="H385" s="94">
        <v>2016</v>
      </c>
      <c r="I385" s="94"/>
      <c r="J385" s="94"/>
      <c r="K385" s="94"/>
      <c r="L385" s="94"/>
      <c r="M385" s="94"/>
      <c r="N385" s="94"/>
      <c r="O385" s="94"/>
      <c r="P385" s="94"/>
      <c r="Q385" s="94"/>
      <c r="R385" s="94">
        <f t="shared" si="76"/>
        <v>2016</v>
      </c>
      <c r="S385" s="92" t="str">
        <f t="shared" si="77"/>
        <v>115151505908</v>
      </c>
      <c r="T385" s="80">
        <f>VLOOKUP(S385,Factors!$F$4:$H$5971,3,FALSE)</f>
        <v>0.1119</v>
      </c>
      <c r="U385" t="str">
        <f>VLOOKUP(S385,Factors!$F$4:$G$5971,2,FALSE)</f>
        <v>Customers-All</v>
      </c>
      <c r="V385" s="170">
        <f t="shared" si="78"/>
        <v>0</v>
      </c>
      <c r="W385" s="165">
        <f t="shared" si="79"/>
        <v>0</v>
      </c>
      <c r="X385" s="171">
        <f t="shared" si="80"/>
        <v>0</v>
      </c>
      <c r="Y385" s="170">
        <f t="shared" si="81"/>
        <v>0</v>
      </c>
      <c r="Z385" s="165">
        <f t="shared" si="82"/>
        <v>0</v>
      </c>
      <c r="AA385" s="171">
        <f t="shared" si="83"/>
        <v>0</v>
      </c>
      <c r="AB385" s="170">
        <f t="shared" si="84"/>
        <v>225.59039999999999</v>
      </c>
      <c r="AC385" s="165">
        <f t="shared" si="85"/>
        <v>1790.4096</v>
      </c>
      <c r="AD385" s="171">
        <f t="shared" si="86"/>
        <v>2016</v>
      </c>
      <c r="AE385" s="81">
        <f t="shared" si="87"/>
        <v>225.59039999999999</v>
      </c>
      <c r="AF385" s="81">
        <f t="shared" si="88"/>
        <v>1790.4096</v>
      </c>
      <c r="AG385" s="81">
        <f t="shared" si="89"/>
        <v>2016</v>
      </c>
      <c r="AH385" t="str">
        <f>VLOOKUP(A385,'FERC Description'!$A$4:$C$51,3,FALSE)</f>
        <v>908 Customer Assistance Expense</v>
      </c>
    </row>
    <row r="386" spans="1:34" x14ac:dyDescent="0.25">
      <c r="A386" t="s">
        <v>396</v>
      </c>
      <c r="B386" t="s">
        <v>417</v>
      </c>
      <c r="C386" t="s">
        <v>418</v>
      </c>
      <c r="D386" t="s">
        <v>405</v>
      </c>
      <c r="E386" t="s">
        <v>406</v>
      </c>
      <c r="F386" s="94">
        <v>13047.81</v>
      </c>
      <c r="G386" s="94">
        <v>33438.44</v>
      </c>
      <c r="H386" s="94">
        <v>66768.34</v>
      </c>
      <c r="I386" s="94"/>
      <c r="J386" s="94"/>
      <c r="K386" s="94"/>
      <c r="L386" s="94"/>
      <c r="M386" s="94"/>
      <c r="N386" s="94"/>
      <c r="O386" s="94"/>
      <c r="P386" s="94"/>
      <c r="Q386" s="94"/>
      <c r="R386" s="94">
        <f t="shared" si="76"/>
        <v>113254.59</v>
      </c>
      <c r="S386" s="92" t="str">
        <f t="shared" si="77"/>
        <v>115155015908</v>
      </c>
      <c r="T386" s="80">
        <f>VLOOKUP(S386,Factors!$F$4:$H$5971,3,FALSE)</f>
        <v>0.1119</v>
      </c>
      <c r="U386" t="str">
        <f>VLOOKUP(S386,Factors!$F$4:$G$5971,2,FALSE)</f>
        <v>Customers-All</v>
      </c>
      <c r="V386" s="170">
        <f t="shared" si="78"/>
        <v>1460.049939</v>
      </c>
      <c r="W386" s="165">
        <f t="shared" si="79"/>
        <v>11587.760060999999</v>
      </c>
      <c r="X386" s="171">
        <f t="shared" si="80"/>
        <v>13047.81</v>
      </c>
      <c r="Y386" s="170">
        <f t="shared" si="81"/>
        <v>3741.7614360000002</v>
      </c>
      <c r="Z386" s="165">
        <f t="shared" si="82"/>
        <v>29696.678564000002</v>
      </c>
      <c r="AA386" s="171">
        <f t="shared" si="83"/>
        <v>33438.44</v>
      </c>
      <c r="AB386" s="170">
        <f t="shared" si="84"/>
        <v>7471.377246</v>
      </c>
      <c r="AC386" s="165">
        <f t="shared" si="85"/>
        <v>59296.962753999993</v>
      </c>
      <c r="AD386" s="171">
        <f t="shared" si="86"/>
        <v>66768.34</v>
      </c>
      <c r="AE386" s="81">
        <f t="shared" si="87"/>
        <v>12673.188620999999</v>
      </c>
      <c r="AF386" s="81">
        <f t="shared" si="88"/>
        <v>100581.401379</v>
      </c>
      <c r="AG386" s="81">
        <f t="shared" si="89"/>
        <v>113254.59</v>
      </c>
      <c r="AH386" t="str">
        <f>VLOOKUP(A386,'FERC Description'!$A$4:$C$51,3,FALSE)</f>
        <v>908 Customer Assistance Expense</v>
      </c>
    </row>
    <row r="387" spans="1:34" x14ac:dyDescent="0.25">
      <c r="A387" t="s">
        <v>396</v>
      </c>
      <c r="B387" t="s">
        <v>417</v>
      </c>
      <c r="C387" t="s">
        <v>418</v>
      </c>
      <c r="D387" t="s">
        <v>407</v>
      </c>
      <c r="E387" t="s">
        <v>408</v>
      </c>
      <c r="F387" s="94">
        <v>16015.76</v>
      </c>
      <c r="G387" s="94">
        <v>23478.74</v>
      </c>
      <c r="H387" s="94">
        <v>-40259.39</v>
      </c>
      <c r="I387" s="94"/>
      <c r="J387" s="94"/>
      <c r="K387" s="94"/>
      <c r="L387" s="94"/>
      <c r="M387" s="94"/>
      <c r="N387" s="94"/>
      <c r="O387" s="94"/>
      <c r="P387" s="94"/>
      <c r="Q387" s="94"/>
      <c r="R387" s="94">
        <f t="shared" si="76"/>
        <v>-764.88999999999942</v>
      </c>
      <c r="S387" s="92" t="str">
        <f t="shared" si="77"/>
        <v>115155020908</v>
      </c>
      <c r="T387" s="80">
        <f>VLOOKUP(S387,Factors!$F$4:$H$5971,3,FALSE)</f>
        <v>0.1119</v>
      </c>
      <c r="U387" t="str">
        <f>VLOOKUP(S387,Factors!$F$4:$G$5971,2,FALSE)</f>
        <v>Customers-All</v>
      </c>
      <c r="V387" s="170">
        <f t="shared" si="78"/>
        <v>1792.163544</v>
      </c>
      <c r="W387" s="165">
        <f t="shared" si="79"/>
        <v>14223.596455999999</v>
      </c>
      <c r="X387" s="171">
        <f t="shared" si="80"/>
        <v>16015.759999999998</v>
      </c>
      <c r="Y387" s="170">
        <f t="shared" si="81"/>
        <v>2627.2710059999999</v>
      </c>
      <c r="Z387" s="165">
        <f t="shared" si="82"/>
        <v>20851.468994000003</v>
      </c>
      <c r="AA387" s="171">
        <f t="shared" si="83"/>
        <v>23478.74</v>
      </c>
      <c r="AB387" s="170">
        <f t="shared" si="84"/>
        <v>-4505.0257409999995</v>
      </c>
      <c r="AC387" s="165">
        <f t="shared" si="85"/>
        <v>-35754.364259000002</v>
      </c>
      <c r="AD387" s="171">
        <f t="shared" si="86"/>
        <v>-40259.39</v>
      </c>
      <c r="AE387" s="81">
        <f t="shared" si="87"/>
        <v>-85.591190999999938</v>
      </c>
      <c r="AF387" s="81">
        <f t="shared" si="88"/>
        <v>-679.29880899999944</v>
      </c>
      <c r="AG387" s="81">
        <f t="shared" si="89"/>
        <v>-764.88999999999942</v>
      </c>
      <c r="AH387" t="str">
        <f>VLOOKUP(A387,'FERC Description'!$A$4:$C$51,3,FALSE)</f>
        <v>908 Customer Assistance Expense</v>
      </c>
    </row>
    <row r="388" spans="1:34" x14ac:dyDescent="0.25">
      <c r="A388" t="s">
        <v>396</v>
      </c>
      <c r="B388" t="s">
        <v>419</v>
      </c>
      <c r="C388" t="s">
        <v>420</v>
      </c>
      <c r="D388" t="s">
        <v>421</v>
      </c>
      <c r="E388" t="s">
        <v>422</v>
      </c>
      <c r="F388" s="94">
        <v>-5647.24</v>
      </c>
      <c r="G388" s="94">
        <v>-6323.63</v>
      </c>
      <c r="H388" s="94">
        <v>-6752.77</v>
      </c>
      <c r="I388" s="94"/>
      <c r="J388" s="94"/>
      <c r="K388" s="94"/>
      <c r="L388" s="94"/>
      <c r="M388" s="94"/>
      <c r="N388" s="94"/>
      <c r="O388" s="94"/>
      <c r="P388" s="94"/>
      <c r="Q388" s="94"/>
      <c r="R388" s="94">
        <f t="shared" si="76"/>
        <v>-18723.64</v>
      </c>
      <c r="S388" s="92" t="str">
        <f t="shared" si="77"/>
        <v>115287399908</v>
      </c>
      <c r="T388" s="80">
        <f>VLOOKUP(S388,Factors!$F$4:$H$5971,3,FALSE)</f>
        <v>1</v>
      </c>
      <c r="U388" t="str">
        <f>VLOOKUP(S388,Factors!$F$4:$G$5971,2,FALSE)</f>
        <v>direct-wa</v>
      </c>
      <c r="V388" s="170">
        <f t="shared" si="78"/>
        <v>-5647.24</v>
      </c>
      <c r="W388" s="165">
        <f t="shared" si="79"/>
        <v>0</v>
      </c>
      <c r="X388" s="171">
        <f t="shared" si="80"/>
        <v>-5647.24</v>
      </c>
      <c r="Y388" s="170">
        <f t="shared" si="81"/>
        <v>-6323.63</v>
      </c>
      <c r="Z388" s="165">
        <f t="shared" si="82"/>
        <v>0</v>
      </c>
      <c r="AA388" s="171">
        <f t="shared" si="83"/>
        <v>-6323.63</v>
      </c>
      <c r="AB388" s="170">
        <f t="shared" si="84"/>
        <v>-6752.77</v>
      </c>
      <c r="AC388" s="165">
        <f t="shared" si="85"/>
        <v>0</v>
      </c>
      <c r="AD388" s="171">
        <f t="shared" si="86"/>
        <v>-6752.77</v>
      </c>
      <c r="AE388" s="81">
        <f t="shared" si="87"/>
        <v>-18723.64</v>
      </c>
      <c r="AF388" s="81">
        <f t="shared" si="88"/>
        <v>0</v>
      </c>
      <c r="AG388" s="81">
        <f t="shared" si="89"/>
        <v>-18723.64</v>
      </c>
      <c r="AH388" t="str">
        <f>VLOOKUP(A388,'FERC Description'!$A$4:$C$51,3,FALSE)</f>
        <v>908 Customer Assistance Expense</v>
      </c>
    </row>
    <row r="389" spans="1:34" x14ac:dyDescent="0.25">
      <c r="A389" t="s">
        <v>396</v>
      </c>
      <c r="B389" t="s">
        <v>423</v>
      </c>
      <c r="C389" t="s">
        <v>424</v>
      </c>
      <c r="D389" t="s">
        <v>425</v>
      </c>
      <c r="E389" t="s">
        <v>426</v>
      </c>
      <c r="F389" s="94">
        <v>36000.449999999997</v>
      </c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>
        <f t="shared" si="76"/>
        <v>36000.449999999997</v>
      </c>
      <c r="S389" s="92" t="str">
        <f t="shared" si="77"/>
        <v>115297227908</v>
      </c>
      <c r="T389" s="80">
        <f>VLOOKUP(S389,Factors!$F$4:$H$5971,3,FALSE)</f>
        <v>1</v>
      </c>
      <c r="U389" t="str">
        <f>VLOOKUP(S389,Factors!$F$4:$G$5971,2,FALSE)</f>
        <v>Direct-WA</v>
      </c>
      <c r="V389" s="170">
        <f t="shared" si="78"/>
        <v>36000.449999999997</v>
      </c>
      <c r="W389" s="165">
        <f t="shared" si="79"/>
        <v>0</v>
      </c>
      <c r="X389" s="171">
        <f t="shared" si="80"/>
        <v>36000.449999999997</v>
      </c>
      <c r="Y389" s="170">
        <f t="shared" si="81"/>
        <v>0</v>
      </c>
      <c r="Z389" s="165">
        <f t="shared" si="82"/>
        <v>0</v>
      </c>
      <c r="AA389" s="171">
        <f t="shared" si="83"/>
        <v>0</v>
      </c>
      <c r="AB389" s="170">
        <f t="shared" si="84"/>
        <v>0</v>
      </c>
      <c r="AC389" s="165">
        <f t="shared" si="85"/>
        <v>0</v>
      </c>
      <c r="AD389" s="171">
        <f t="shared" si="86"/>
        <v>0</v>
      </c>
      <c r="AE389" s="81">
        <f t="shared" si="87"/>
        <v>36000.449999999997</v>
      </c>
      <c r="AF389" s="81">
        <f t="shared" si="88"/>
        <v>0</v>
      </c>
      <c r="AG389" s="81">
        <f t="shared" si="89"/>
        <v>36000.449999999997</v>
      </c>
      <c r="AH389" t="str">
        <f>VLOOKUP(A389,'FERC Description'!$A$4:$C$51,3,FALSE)</f>
        <v>908 Customer Assistance Expense</v>
      </c>
    </row>
    <row r="390" spans="1:34" x14ac:dyDescent="0.25">
      <c r="A390" t="s">
        <v>396</v>
      </c>
      <c r="B390" t="s">
        <v>423</v>
      </c>
      <c r="C390" t="s">
        <v>424</v>
      </c>
      <c r="D390" t="s">
        <v>427</v>
      </c>
      <c r="E390" t="s">
        <v>428</v>
      </c>
      <c r="F390" s="94">
        <v>5400.07</v>
      </c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>
        <f t="shared" si="76"/>
        <v>5400.07</v>
      </c>
      <c r="S390" s="92" t="str">
        <f t="shared" si="77"/>
        <v>115297237908</v>
      </c>
      <c r="T390" s="80">
        <f>VLOOKUP(S390,Factors!$F$4:$H$5971,3,FALSE)</f>
        <v>1</v>
      </c>
      <c r="U390" t="str">
        <f>VLOOKUP(S390,Factors!$F$4:$G$5971,2,FALSE)</f>
        <v>Direct-WA</v>
      </c>
      <c r="V390" s="170">
        <f t="shared" si="78"/>
        <v>5400.07</v>
      </c>
      <c r="W390" s="165">
        <f t="shared" si="79"/>
        <v>0</v>
      </c>
      <c r="X390" s="171">
        <f t="shared" si="80"/>
        <v>5400.07</v>
      </c>
      <c r="Y390" s="170">
        <f t="shared" si="81"/>
        <v>0</v>
      </c>
      <c r="Z390" s="165">
        <f t="shared" si="82"/>
        <v>0</v>
      </c>
      <c r="AA390" s="171">
        <f t="shared" si="83"/>
        <v>0</v>
      </c>
      <c r="AB390" s="170">
        <f t="shared" si="84"/>
        <v>0</v>
      </c>
      <c r="AC390" s="165">
        <f t="shared" si="85"/>
        <v>0</v>
      </c>
      <c r="AD390" s="171">
        <f t="shared" si="86"/>
        <v>0</v>
      </c>
      <c r="AE390" s="81">
        <f t="shared" si="87"/>
        <v>5400.07</v>
      </c>
      <c r="AF390" s="81">
        <f t="shared" si="88"/>
        <v>0</v>
      </c>
      <c r="AG390" s="81">
        <f t="shared" si="89"/>
        <v>5400.07</v>
      </c>
      <c r="AH390" t="str">
        <f>VLOOKUP(A390,'FERC Description'!$A$4:$C$51,3,FALSE)</f>
        <v>908 Customer Assistance Expense</v>
      </c>
    </row>
    <row r="391" spans="1:34" x14ac:dyDescent="0.25">
      <c r="A391" t="s">
        <v>396</v>
      </c>
      <c r="B391" t="s">
        <v>423</v>
      </c>
      <c r="C391" t="s">
        <v>424</v>
      </c>
      <c r="D391" t="s">
        <v>429</v>
      </c>
      <c r="E391" t="s">
        <v>430</v>
      </c>
      <c r="F391" s="94">
        <v>6000</v>
      </c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>
        <f t="shared" si="76"/>
        <v>6000</v>
      </c>
      <c r="S391" s="92" t="str">
        <f t="shared" si="77"/>
        <v>115297247908</v>
      </c>
      <c r="T391" s="80">
        <f>VLOOKUP(S391,Factors!$F$4:$H$5971,3,FALSE)</f>
        <v>1</v>
      </c>
      <c r="U391" t="str">
        <f>VLOOKUP(S391,Factors!$F$4:$G$5971,2,FALSE)</f>
        <v>Direct-WA</v>
      </c>
      <c r="V391" s="170">
        <f t="shared" si="78"/>
        <v>6000</v>
      </c>
      <c r="W391" s="165">
        <f t="shared" si="79"/>
        <v>0</v>
      </c>
      <c r="X391" s="171">
        <f t="shared" si="80"/>
        <v>6000</v>
      </c>
      <c r="Y391" s="170">
        <f t="shared" si="81"/>
        <v>0</v>
      </c>
      <c r="Z391" s="165">
        <f t="shared" si="82"/>
        <v>0</v>
      </c>
      <c r="AA391" s="171">
        <f t="shared" si="83"/>
        <v>0</v>
      </c>
      <c r="AB391" s="170">
        <f t="shared" si="84"/>
        <v>0</v>
      </c>
      <c r="AC391" s="165">
        <f t="shared" si="85"/>
        <v>0</v>
      </c>
      <c r="AD391" s="171">
        <f t="shared" si="86"/>
        <v>0</v>
      </c>
      <c r="AE391" s="81">
        <f t="shared" si="87"/>
        <v>6000</v>
      </c>
      <c r="AF391" s="81">
        <f t="shared" si="88"/>
        <v>0</v>
      </c>
      <c r="AG391" s="81">
        <f t="shared" si="89"/>
        <v>6000</v>
      </c>
      <c r="AH391" t="str">
        <f>VLOOKUP(A391,'FERC Description'!$A$4:$C$51,3,FALSE)</f>
        <v>908 Customer Assistance Expense</v>
      </c>
    </row>
    <row r="392" spans="1:34" x14ac:dyDescent="0.25">
      <c r="A392" t="s">
        <v>396</v>
      </c>
      <c r="B392" t="s">
        <v>423</v>
      </c>
      <c r="C392" t="s">
        <v>424</v>
      </c>
      <c r="D392" t="s">
        <v>431</v>
      </c>
      <c r="E392" t="s">
        <v>432</v>
      </c>
      <c r="F392" s="94">
        <v>110.87</v>
      </c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>
        <f t="shared" si="76"/>
        <v>110.87</v>
      </c>
      <c r="S392" s="92" t="str">
        <f t="shared" si="77"/>
        <v>115297303908</v>
      </c>
      <c r="T392" s="80">
        <f>VLOOKUP(S392,Factors!$F$4:$H$5971,3,FALSE)</f>
        <v>1</v>
      </c>
      <c r="U392" t="str">
        <f>VLOOKUP(S392,Factors!$F$4:$G$5971,2,FALSE)</f>
        <v>Direct-WA</v>
      </c>
      <c r="V392" s="170">
        <f t="shared" si="78"/>
        <v>110.87</v>
      </c>
      <c r="W392" s="165">
        <f t="shared" si="79"/>
        <v>0</v>
      </c>
      <c r="X392" s="171">
        <f t="shared" si="80"/>
        <v>110.87</v>
      </c>
      <c r="Y392" s="170">
        <f t="shared" si="81"/>
        <v>0</v>
      </c>
      <c r="Z392" s="165">
        <f t="shared" si="82"/>
        <v>0</v>
      </c>
      <c r="AA392" s="171">
        <f t="shared" si="83"/>
        <v>0</v>
      </c>
      <c r="AB392" s="170">
        <f t="shared" si="84"/>
        <v>0</v>
      </c>
      <c r="AC392" s="165">
        <f t="shared" si="85"/>
        <v>0</v>
      </c>
      <c r="AD392" s="171">
        <f t="shared" si="86"/>
        <v>0</v>
      </c>
      <c r="AE392" s="81">
        <f t="shared" si="87"/>
        <v>110.87</v>
      </c>
      <c r="AF392" s="81">
        <f t="shared" si="88"/>
        <v>0</v>
      </c>
      <c r="AG392" s="81">
        <f t="shared" si="89"/>
        <v>110.87</v>
      </c>
      <c r="AH392" t="str">
        <f>VLOOKUP(A392,'FERC Description'!$A$4:$C$51,3,FALSE)</f>
        <v>908 Customer Assistance Expense</v>
      </c>
    </row>
    <row r="393" spans="1:34" x14ac:dyDescent="0.25">
      <c r="A393" t="s">
        <v>396</v>
      </c>
      <c r="B393" t="s">
        <v>423</v>
      </c>
      <c r="C393" t="s">
        <v>424</v>
      </c>
      <c r="D393" t="s">
        <v>421</v>
      </c>
      <c r="E393" t="s">
        <v>422</v>
      </c>
      <c r="F393" s="94">
        <v>-47511.39</v>
      </c>
      <c r="G393" s="94">
        <v>-1638</v>
      </c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>
        <f t="shared" si="76"/>
        <v>-49149.39</v>
      </c>
      <c r="S393" s="92" t="str">
        <f t="shared" si="77"/>
        <v>115297399908</v>
      </c>
      <c r="T393" s="80">
        <f>VLOOKUP(S393,Factors!$F$4:$H$5971,3,FALSE)</f>
        <v>1</v>
      </c>
      <c r="U393" t="str">
        <f>VLOOKUP(S393,Factors!$F$4:$G$5971,2,FALSE)</f>
        <v>Direct-WA</v>
      </c>
      <c r="V393" s="170">
        <f t="shared" si="78"/>
        <v>-47511.39</v>
      </c>
      <c r="W393" s="165">
        <f t="shared" si="79"/>
        <v>0</v>
      </c>
      <c r="X393" s="171">
        <f t="shared" si="80"/>
        <v>-47511.39</v>
      </c>
      <c r="Y393" s="170">
        <f t="shared" si="81"/>
        <v>-1638</v>
      </c>
      <c r="Z393" s="165">
        <f t="shared" si="82"/>
        <v>0</v>
      </c>
      <c r="AA393" s="171">
        <f t="shared" si="83"/>
        <v>-1638</v>
      </c>
      <c r="AB393" s="170">
        <f t="shared" si="84"/>
        <v>0</v>
      </c>
      <c r="AC393" s="165">
        <f t="shared" si="85"/>
        <v>0</v>
      </c>
      <c r="AD393" s="171">
        <f t="shared" si="86"/>
        <v>0</v>
      </c>
      <c r="AE393" s="81">
        <f t="shared" si="87"/>
        <v>-49149.39</v>
      </c>
      <c r="AF393" s="81">
        <f t="shared" si="88"/>
        <v>0</v>
      </c>
      <c r="AG393" s="81">
        <f t="shared" si="89"/>
        <v>-49149.39</v>
      </c>
      <c r="AH393" t="str">
        <f>VLOOKUP(A393,'FERC Description'!$A$4:$C$51,3,FALSE)</f>
        <v>908 Customer Assistance Expense</v>
      </c>
    </row>
    <row r="394" spans="1:34" x14ac:dyDescent="0.25">
      <c r="A394" t="s">
        <v>396</v>
      </c>
      <c r="B394" t="s">
        <v>433</v>
      </c>
      <c r="C394" t="s">
        <v>434</v>
      </c>
      <c r="D394" t="s">
        <v>435</v>
      </c>
      <c r="E394" t="s">
        <v>436</v>
      </c>
      <c r="F394" s="94">
        <v>4341.88</v>
      </c>
      <c r="G394" s="94">
        <v>4664.5200000000004</v>
      </c>
      <c r="H394" s="94">
        <v>4227.25</v>
      </c>
      <c r="I394" s="94"/>
      <c r="J394" s="94"/>
      <c r="K394" s="94"/>
      <c r="L394" s="94"/>
      <c r="M394" s="94"/>
      <c r="N394" s="94"/>
      <c r="O394" s="94"/>
      <c r="P394" s="94"/>
      <c r="Q394" s="94"/>
      <c r="R394" s="94">
        <f t="shared" si="76"/>
        <v>13233.650000000001</v>
      </c>
      <c r="S394" s="92" t="str">
        <f t="shared" si="77"/>
        <v>115907203908</v>
      </c>
      <c r="T394" s="80">
        <f>VLOOKUP(S394,Factors!$F$4:$H$5971,3,FALSE)</f>
        <v>0</v>
      </c>
      <c r="U394" t="str">
        <f>VLOOKUP(S394,Factors!$F$4:$G$5971,2,FALSE)</f>
        <v>Direct-OR</v>
      </c>
      <c r="V394" s="170">
        <f t="shared" si="78"/>
        <v>0</v>
      </c>
      <c r="W394" s="165">
        <f t="shared" si="79"/>
        <v>4341.88</v>
      </c>
      <c r="X394" s="171">
        <f t="shared" si="80"/>
        <v>4341.88</v>
      </c>
      <c r="Y394" s="170">
        <f t="shared" si="81"/>
        <v>0</v>
      </c>
      <c r="Z394" s="165">
        <f t="shared" si="82"/>
        <v>4664.5200000000004</v>
      </c>
      <c r="AA394" s="171">
        <f t="shared" si="83"/>
        <v>4664.5200000000004</v>
      </c>
      <c r="AB394" s="170">
        <f t="shared" si="84"/>
        <v>0</v>
      </c>
      <c r="AC394" s="165">
        <f t="shared" si="85"/>
        <v>4227.25</v>
      </c>
      <c r="AD394" s="171">
        <f t="shared" si="86"/>
        <v>4227.25</v>
      </c>
      <c r="AE394" s="81">
        <f t="shared" si="87"/>
        <v>0</v>
      </c>
      <c r="AF394" s="81">
        <f t="shared" si="88"/>
        <v>13233.650000000001</v>
      </c>
      <c r="AG394" s="81">
        <f t="shared" si="89"/>
        <v>13233.650000000001</v>
      </c>
      <c r="AH394" t="str">
        <f>VLOOKUP(A394,'FERC Description'!$A$4:$C$51,3,FALSE)</f>
        <v>908 Customer Assistance Expense</v>
      </c>
    </row>
    <row r="395" spans="1:34" x14ac:dyDescent="0.25">
      <c r="A395" t="s">
        <v>396</v>
      </c>
      <c r="B395" t="s">
        <v>433</v>
      </c>
      <c r="C395" t="s">
        <v>434</v>
      </c>
      <c r="D395" t="s">
        <v>425</v>
      </c>
      <c r="E395" t="s">
        <v>426</v>
      </c>
      <c r="F395" s="94">
        <v>56542.78</v>
      </c>
      <c r="G395" s="94">
        <v>110375.23</v>
      </c>
      <c r="H395" s="94">
        <v>122316.54</v>
      </c>
      <c r="I395" s="94"/>
      <c r="J395" s="94"/>
      <c r="K395" s="94"/>
      <c r="L395" s="94"/>
      <c r="M395" s="94"/>
      <c r="N395" s="94"/>
      <c r="O395" s="94"/>
      <c r="P395" s="94"/>
      <c r="Q395" s="94"/>
      <c r="R395" s="94">
        <f t="shared" ref="R395:R458" si="90">SUM(F395:Q395)</f>
        <v>289234.55</v>
      </c>
      <c r="S395" s="92" t="str">
        <f t="shared" ref="S395:S458" si="91">CONCATENATE(B395,RIGHT(D395,4),A395)</f>
        <v>115907227908</v>
      </c>
      <c r="T395" s="80">
        <f>VLOOKUP(S395,Factors!$F$4:$H$5971,3,FALSE)</f>
        <v>0</v>
      </c>
      <c r="U395" t="str">
        <f>VLOOKUP(S395,Factors!$F$4:$G$5971,2,FALSE)</f>
        <v>Direct-OR</v>
      </c>
      <c r="V395" s="170">
        <f t="shared" ref="V395:V458" si="92">F395*T395</f>
        <v>0</v>
      </c>
      <c r="W395" s="165">
        <f t="shared" ref="W395:W458" si="93">F395-V395</f>
        <v>56542.78</v>
      </c>
      <c r="X395" s="171">
        <f t="shared" ref="X395:X458" si="94">V395+W395</f>
        <v>56542.78</v>
      </c>
      <c r="Y395" s="170">
        <f t="shared" ref="Y395:Y458" si="95">G395*T395</f>
        <v>0</v>
      </c>
      <c r="Z395" s="165">
        <f t="shared" ref="Z395:Z458" si="96">G395-Y395</f>
        <v>110375.23</v>
      </c>
      <c r="AA395" s="171">
        <f t="shared" ref="AA395:AA458" si="97">Y395+Z395</f>
        <v>110375.23</v>
      </c>
      <c r="AB395" s="170">
        <f t="shared" ref="AB395:AB458" si="98">H395*T395</f>
        <v>0</v>
      </c>
      <c r="AC395" s="165">
        <f t="shared" ref="AC395:AC458" si="99">H395-AB395</f>
        <v>122316.54</v>
      </c>
      <c r="AD395" s="171">
        <f t="shared" ref="AD395:AD458" si="100">AB395+AC395</f>
        <v>122316.54</v>
      </c>
      <c r="AE395" s="81">
        <f t="shared" ref="AE395:AE458" si="101">R395*T395</f>
        <v>0</v>
      </c>
      <c r="AF395" s="81">
        <f t="shared" ref="AF395:AF458" si="102">R395-AE395</f>
        <v>289234.55</v>
      </c>
      <c r="AG395" s="81">
        <f t="shared" ref="AG395:AG458" si="103">AE395+AF395</f>
        <v>289234.55</v>
      </c>
      <c r="AH395" t="str">
        <f>VLOOKUP(A395,'FERC Description'!$A$4:$C$51,3,FALSE)</f>
        <v>908 Customer Assistance Expense</v>
      </c>
    </row>
    <row r="396" spans="1:34" x14ac:dyDescent="0.25">
      <c r="A396" t="s">
        <v>396</v>
      </c>
      <c r="B396" t="s">
        <v>433</v>
      </c>
      <c r="C396" t="s">
        <v>434</v>
      </c>
      <c r="D396" t="s">
        <v>427</v>
      </c>
      <c r="E396" t="s">
        <v>428</v>
      </c>
      <c r="F396" s="94">
        <v>6000</v>
      </c>
      <c r="G396" s="94">
        <v>12540.72</v>
      </c>
      <c r="H396" s="94">
        <v>16950</v>
      </c>
      <c r="I396" s="94"/>
      <c r="J396" s="94"/>
      <c r="K396" s="94"/>
      <c r="L396" s="94"/>
      <c r="M396" s="94"/>
      <c r="N396" s="94"/>
      <c r="O396" s="94"/>
      <c r="P396" s="94"/>
      <c r="Q396" s="94"/>
      <c r="R396" s="94">
        <f t="shared" si="90"/>
        <v>35490.720000000001</v>
      </c>
      <c r="S396" s="92" t="str">
        <f t="shared" si="91"/>
        <v>115907237908</v>
      </c>
      <c r="T396" s="80">
        <f>VLOOKUP(S396,Factors!$F$4:$H$5971,3,FALSE)</f>
        <v>0</v>
      </c>
      <c r="U396" t="str">
        <f>VLOOKUP(S396,Factors!$F$4:$G$5971,2,FALSE)</f>
        <v>Direct-OR</v>
      </c>
      <c r="V396" s="170">
        <f t="shared" si="92"/>
        <v>0</v>
      </c>
      <c r="W396" s="165">
        <f t="shared" si="93"/>
        <v>6000</v>
      </c>
      <c r="X396" s="171">
        <f t="shared" si="94"/>
        <v>6000</v>
      </c>
      <c r="Y396" s="170">
        <f t="shared" si="95"/>
        <v>0</v>
      </c>
      <c r="Z396" s="165">
        <f t="shared" si="96"/>
        <v>12540.72</v>
      </c>
      <c r="AA396" s="171">
        <f t="shared" si="97"/>
        <v>12540.72</v>
      </c>
      <c r="AB396" s="170">
        <f t="shared" si="98"/>
        <v>0</v>
      </c>
      <c r="AC396" s="165">
        <f t="shared" si="99"/>
        <v>16950</v>
      </c>
      <c r="AD396" s="171">
        <f t="shared" si="100"/>
        <v>16950</v>
      </c>
      <c r="AE396" s="81">
        <f t="shared" si="101"/>
        <v>0</v>
      </c>
      <c r="AF396" s="81">
        <f t="shared" si="102"/>
        <v>35490.720000000001</v>
      </c>
      <c r="AG396" s="81">
        <f t="shared" si="103"/>
        <v>35490.720000000001</v>
      </c>
      <c r="AH396" t="str">
        <f>VLOOKUP(A396,'FERC Description'!$A$4:$C$51,3,FALSE)</f>
        <v>908 Customer Assistance Expense</v>
      </c>
    </row>
    <row r="397" spans="1:34" x14ac:dyDescent="0.25">
      <c r="A397" t="s">
        <v>396</v>
      </c>
      <c r="B397" t="s">
        <v>433</v>
      </c>
      <c r="C397" t="s">
        <v>434</v>
      </c>
      <c r="D397" t="s">
        <v>429</v>
      </c>
      <c r="E397" t="s">
        <v>430</v>
      </c>
      <c r="F397" s="94">
        <v>7855.84</v>
      </c>
      <c r="G397" s="94">
        <v>16495.82</v>
      </c>
      <c r="H397" s="94">
        <v>18923.95</v>
      </c>
      <c r="I397" s="94"/>
      <c r="J397" s="94"/>
      <c r="K397" s="94"/>
      <c r="L397" s="94"/>
      <c r="M397" s="94"/>
      <c r="N397" s="94"/>
      <c r="O397" s="94"/>
      <c r="P397" s="94"/>
      <c r="Q397" s="94"/>
      <c r="R397" s="94">
        <f t="shared" si="90"/>
        <v>43275.61</v>
      </c>
      <c r="S397" s="92" t="str">
        <f t="shared" si="91"/>
        <v>115907247908</v>
      </c>
      <c r="T397" s="80">
        <f>VLOOKUP(S397,Factors!$F$4:$H$5971,3,FALSE)</f>
        <v>0</v>
      </c>
      <c r="U397" t="str">
        <f>VLOOKUP(S397,Factors!$F$4:$G$5971,2,FALSE)</f>
        <v>Direct-OR</v>
      </c>
      <c r="V397" s="170">
        <f t="shared" si="92"/>
        <v>0</v>
      </c>
      <c r="W397" s="165">
        <f t="shared" si="93"/>
        <v>7855.84</v>
      </c>
      <c r="X397" s="171">
        <f t="shared" si="94"/>
        <v>7855.84</v>
      </c>
      <c r="Y397" s="170">
        <f t="shared" si="95"/>
        <v>0</v>
      </c>
      <c r="Z397" s="165">
        <f t="shared" si="96"/>
        <v>16495.82</v>
      </c>
      <c r="AA397" s="171">
        <f t="shared" si="97"/>
        <v>16495.82</v>
      </c>
      <c r="AB397" s="170">
        <f t="shared" si="98"/>
        <v>0</v>
      </c>
      <c r="AC397" s="165">
        <f t="shared" si="99"/>
        <v>18923.95</v>
      </c>
      <c r="AD397" s="171">
        <f t="shared" si="100"/>
        <v>18923.95</v>
      </c>
      <c r="AE397" s="81">
        <f t="shared" si="101"/>
        <v>0</v>
      </c>
      <c r="AF397" s="81">
        <f t="shared" si="102"/>
        <v>43275.61</v>
      </c>
      <c r="AG397" s="81">
        <f t="shared" si="103"/>
        <v>43275.61</v>
      </c>
      <c r="AH397" t="str">
        <f>VLOOKUP(A397,'FERC Description'!$A$4:$C$51,3,FALSE)</f>
        <v>908 Customer Assistance Expense</v>
      </c>
    </row>
    <row r="398" spans="1:34" x14ac:dyDescent="0.25">
      <c r="A398" t="s">
        <v>396</v>
      </c>
      <c r="B398" t="s">
        <v>433</v>
      </c>
      <c r="C398" t="s">
        <v>434</v>
      </c>
      <c r="D398" t="s">
        <v>437</v>
      </c>
      <c r="E398" t="s">
        <v>438</v>
      </c>
      <c r="F398" s="94">
        <v>7250</v>
      </c>
      <c r="G398" s="94">
        <v>12750</v>
      </c>
      <c r="H398" s="94">
        <v>17300</v>
      </c>
      <c r="I398" s="94"/>
      <c r="J398" s="94"/>
      <c r="K398" s="94"/>
      <c r="L398" s="94"/>
      <c r="M398" s="94"/>
      <c r="N398" s="94"/>
      <c r="O398" s="94"/>
      <c r="P398" s="94"/>
      <c r="Q398" s="94"/>
      <c r="R398" s="94">
        <f t="shared" si="90"/>
        <v>37300</v>
      </c>
      <c r="S398" s="92" t="str">
        <f t="shared" si="91"/>
        <v>115907257908</v>
      </c>
      <c r="T398" s="80">
        <f>VLOOKUP(S398,Factors!$F$4:$H$5971,3,FALSE)</f>
        <v>0</v>
      </c>
      <c r="U398" t="str">
        <f>VLOOKUP(S398,Factors!$F$4:$G$5971,2,FALSE)</f>
        <v>Direct-OR</v>
      </c>
      <c r="V398" s="170">
        <f t="shared" si="92"/>
        <v>0</v>
      </c>
      <c r="W398" s="165">
        <f t="shared" si="93"/>
        <v>7250</v>
      </c>
      <c r="X398" s="171">
        <f t="shared" si="94"/>
        <v>7250</v>
      </c>
      <c r="Y398" s="170">
        <f t="shared" si="95"/>
        <v>0</v>
      </c>
      <c r="Z398" s="165">
        <f t="shared" si="96"/>
        <v>12750</v>
      </c>
      <c r="AA398" s="171">
        <f t="shared" si="97"/>
        <v>12750</v>
      </c>
      <c r="AB398" s="170">
        <f t="shared" si="98"/>
        <v>0</v>
      </c>
      <c r="AC398" s="165">
        <f t="shared" si="99"/>
        <v>17300</v>
      </c>
      <c r="AD398" s="171">
        <f t="shared" si="100"/>
        <v>17300</v>
      </c>
      <c r="AE398" s="81">
        <f t="shared" si="101"/>
        <v>0</v>
      </c>
      <c r="AF398" s="81">
        <f t="shared" si="102"/>
        <v>37300</v>
      </c>
      <c r="AG398" s="81">
        <f t="shared" si="103"/>
        <v>37300</v>
      </c>
      <c r="AH398" t="str">
        <f>VLOOKUP(A398,'FERC Description'!$A$4:$C$51,3,FALSE)</f>
        <v>908 Customer Assistance Expense</v>
      </c>
    </row>
    <row r="399" spans="1:34" x14ac:dyDescent="0.25">
      <c r="A399" t="s">
        <v>396</v>
      </c>
      <c r="B399" t="s">
        <v>433</v>
      </c>
      <c r="C399" t="s">
        <v>434</v>
      </c>
      <c r="D399" t="s">
        <v>421</v>
      </c>
      <c r="E399" t="s">
        <v>422</v>
      </c>
      <c r="F399" s="94">
        <v>-89044.41</v>
      </c>
      <c r="G399" s="94">
        <v>-160772.92000000001</v>
      </c>
      <c r="H399" s="94">
        <v>-171582.09</v>
      </c>
      <c r="I399" s="94"/>
      <c r="J399" s="94"/>
      <c r="K399" s="94"/>
      <c r="L399" s="94"/>
      <c r="M399" s="94"/>
      <c r="N399" s="94"/>
      <c r="O399" s="94"/>
      <c r="P399" s="94"/>
      <c r="Q399" s="94"/>
      <c r="R399" s="94">
        <f t="shared" si="90"/>
        <v>-421399.42000000004</v>
      </c>
      <c r="S399" s="92" t="str">
        <f t="shared" si="91"/>
        <v>115907399908</v>
      </c>
      <c r="T399" s="80">
        <f>VLOOKUP(S399,Factors!$F$4:$H$5971,3,FALSE)</f>
        <v>0</v>
      </c>
      <c r="U399" t="str">
        <f>VLOOKUP(S399,Factors!$F$4:$G$5971,2,FALSE)</f>
        <v>Direct-OR</v>
      </c>
      <c r="V399" s="170">
        <f t="shared" si="92"/>
        <v>0</v>
      </c>
      <c r="W399" s="165">
        <f t="shared" si="93"/>
        <v>-89044.41</v>
      </c>
      <c r="X399" s="171">
        <f t="shared" si="94"/>
        <v>-89044.41</v>
      </c>
      <c r="Y399" s="170">
        <f t="shared" si="95"/>
        <v>0</v>
      </c>
      <c r="Z399" s="165">
        <f t="shared" si="96"/>
        <v>-160772.92000000001</v>
      </c>
      <c r="AA399" s="171">
        <f t="shared" si="97"/>
        <v>-160772.92000000001</v>
      </c>
      <c r="AB399" s="170">
        <f t="shared" si="98"/>
        <v>0</v>
      </c>
      <c r="AC399" s="165">
        <f t="shared" si="99"/>
        <v>-171582.09</v>
      </c>
      <c r="AD399" s="171">
        <f t="shared" si="100"/>
        <v>-171582.09</v>
      </c>
      <c r="AE399" s="81">
        <f t="shared" si="101"/>
        <v>0</v>
      </c>
      <c r="AF399" s="81">
        <f t="shared" si="102"/>
        <v>-421399.42000000004</v>
      </c>
      <c r="AG399" s="81">
        <f t="shared" si="103"/>
        <v>-421399.42000000004</v>
      </c>
      <c r="AH399" t="str">
        <f>VLOOKUP(A399,'FERC Description'!$A$4:$C$51,3,FALSE)</f>
        <v>908 Customer Assistance Expense</v>
      </c>
    </row>
    <row r="400" spans="1:34" x14ac:dyDescent="0.25">
      <c r="A400" t="s">
        <v>396</v>
      </c>
      <c r="B400" t="s">
        <v>433</v>
      </c>
      <c r="C400" t="s">
        <v>434</v>
      </c>
      <c r="D400" t="s">
        <v>439</v>
      </c>
      <c r="E400" t="s">
        <v>440</v>
      </c>
      <c r="F400" s="94">
        <v>7002.95</v>
      </c>
      <c r="G400" s="94">
        <v>3033.86</v>
      </c>
      <c r="H400" s="94">
        <v>-8157.5</v>
      </c>
      <c r="I400" s="94"/>
      <c r="J400" s="94"/>
      <c r="K400" s="94"/>
      <c r="L400" s="94"/>
      <c r="M400" s="94"/>
      <c r="N400" s="94"/>
      <c r="O400" s="94"/>
      <c r="P400" s="94"/>
      <c r="Q400" s="94"/>
      <c r="R400" s="94">
        <f t="shared" si="90"/>
        <v>1879.3099999999995</v>
      </c>
      <c r="S400" s="92" t="str">
        <f t="shared" si="91"/>
        <v>115907606908</v>
      </c>
      <c r="T400" s="80">
        <f>VLOOKUP(S400,Factors!$F$4:$H$5971,3,FALSE)</f>
        <v>0</v>
      </c>
      <c r="U400" t="str">
        <f>VLOOKUP(S400,Factors!$F$4:$G$5971,2,FALSE)</f>
        <v>Direct-OR</v>
      </c>
      <c r="V400" s="170">
        <f t="shared" si="92"/>
        <v>0</v>
      </c>
      <c r="W400" s="165">
        <f t="shared" si="93"/>
        <v>7002.95</v>
      </c>
      <c r="X400" s="171">
        <f t="shared" si="94"/>
        <v>7002.95</v>
      </c>
      <c r="Y400" s="170">
        <f t="shared" si="95"/>
        <v>0</v>
      </c>
      <c r="Z400" s="165">
        <f t="shared" si="96"/>
        <v>3033.86</v>
      </c>
      <c r="AA400" s="171">
        <f t="shared" si="97"/>
        <v>3033.86</v>
      </c>
      <c r="AB400" s="170">
        <f t="shared" si="98"/>
        <v>0</v>
      </c>
      <c r="AC400" s="165">
        <f t="shared" si="99"/>
        <v>-8157.5</v>
      </c>
      <c r="AD400" s="171">
        <f t="shared" si="100"/>
        <v>-8157.5</v>
      </c>
      <c r="AE400" s="81">
        <f t="shared" si="101"/>
        <v>0</v>
      </c>
      <c r="AF400" s="81">
        <f t="shared" si="102"/>
        <v>1879.3099999999995</v>
      </c>
      <c r="AG400" s="81">
        <f t="shared" si="103"/>
        <v>1879.3099999999995</v>
      </c>
      <c r="AH400" t="str">
        <f>VLOOKUP(A400,'FERC Description'!$A$4:$C$51,3,FALSE)</f>
        <v>908 Customer Assistance Expense</v>
      </c>
    </row>
    <row r="401" spans="1:34" x14ac:dyDescent="0.25">
      <c r="A401" t="s">
        <v>396</v>
      </c>
      <c r="B401" t="s">
        <v>441</v>
      </c>
      <c r="C401" t="s">
        <v>442</v>
      </c>
      <c r="D401" t="s">
        <v>443</v>
      </c>
      <c r="E401" t="s">
        <v>444</v>
      </c>
      <c r="F401" s="94">
        <v>72922.03</v>
      </c>
      <c r="G401" s="94">
        <v>62657.58</v>
      </c>
      <c r="H401" s="94">
        <v>76733.5</v>
      </c>
      <c r="I401" s="94"/>
      <c r="J401" s="94"/>
      <c r="K401" s="94"/>
      <c r="L401" s="94"/>
      <c r="M401" s="94"/>
      <c r="N401" s="94"/>
      <c r="O401" s="94"/>
      <c r="P401" s="94"/>
      <c r="Q401" s="94"/>
      <c r="R401" s="94">
        <f t="shared" si="90"/>
        <v>212313.11</v>
      </c>
      <c r="S401" s="92" t="str">
        <f t="shared" si="91"/>
        <v>115952972908</v>
      </c>
      <c r="T401" s="80">
        <f>VLOOKUP(S401,Factors!$F$4:$H$5971,3,FALSE)</f>
        <v>0.1128</v>
      </c>
      <c r="U401" t="str">
        <f>VLOOKUP(S401,Factors!$F$4:$G$5971,2,FALSE)</f>
        <v>Customers-Res</v>
      </c>
      <c r="V401" s="170">
        <f t="shared" si="92"/>
        <v>8225.6049839999996</v>
      </c>
      <c r="W401" s="165">
        <f t="shared" si="93"/>
        <v>64696.425016000001</v>
      </c>
      <c r="X401" s="171">
        <f t="shared" si="94"/>
        <v>72922.03</v>
      </c>
      <c r="Y401" s="170">
        <f t="shared" si="95"/>
        <v>7067.7750240000005</v>
      </c>
      <c r="Z401" s="165">
        <f t="shared" si="96"/>
        <v>55589.804975999999</v>
      </c>
      <c r="AA401" s="171">
        <f t="shared" si="97"/>
        <v>62657.58</v>
      </c>
      <c r="AB401" s="170">
        <f t="shared" si="98"/>
        <v>8655.5388000000003</v>
      </c>
      <c r="AC401" s="165">
        <f t="shared" si="99"/>
        <v>68077.961200000005</v>
      </c>
      <c r="AD401" s="171">
        <f t="shared" si="100"/>
        <v>76733.5</v>
      </c>
      <c r="AE401" s="81">
        <f t="shared" si="101"/>
        <v>23948.918807999999</v>
      </c>
      <c r="AF401" s="81">
        <f t="shared" si="102"/>
        <v>188364.191192</v>
      </c>
      <c r="AG401" s="81">
        <f t="shared" si="103"/>
        <v>212313.11</v>
      </c>
      <c r="AH401" t="str">
        <f>VLOOKUP(A401,'FERC Description'!$A$4:$C$51,3,FALSE)</f>
        <v>908 Customer Assistance Expense</v>
      </c>
    </row>
    <row r="402" spans="1:34" x14ac:dyDescent="0.25">
      <c r="A402" t="s">
        <v>396</v>
      </c>
      <c r="B402" t="s">
        <v>441</v>
      </c>
      <c r="C402" t="s">
        <v>442</v>
      </c>
      <c r="D402" t="s">
        <v>421</v>
      </c>
      <c r="E402" t="s">
        <v>422</v>
      </c>
      <c r="F402" s="94">
        <v>-82487.87</v>
      </c>
      <c r="G402" s="94">
        <v>-75876.11</v>
      </c>
      <c r="H402" s="94">
        <v>-89763.26</v>
      </c>
      <c r="I402" s="94"/>
      <c r="J402" s="94"/>
      <c r="K402" s="94"/>
      <c r="L402" s="94"/>
      <c r="M402" s="94"/>
      <c r="N402" s="94"/>
      <c r="O402" s="94"/>
      <c r="P402" s="94"/>
      <c r="Q402" s="94"/>
      <c r="R402" s="94">
        <f t="shared" si="90"/>
        <v>-248127.24</v>
      </c>
      <c r="S402" s="92" t="str">
        <f t="shared" si="91"/>
        <v>115957399908</v>
      </c>
      <c r="T402" s="80">
        <f>VLOOKUP(S402,Factors!$F$4:$H$5971,3,FALSE)</f>
        <v>0.1128</v>
      </c>
      <c r="U402" t="str">
        <f>VLOOKUP(S402,Factors!$F$4:$G$5971,2,FALSE)</f>
        <v>Customers-Res</v>
      </c>
      <c r="V402" s="170">
        <f t="shared" si="92"/>
        <v>-9304.6317359999994</v>
      </c>
      <c r="W402" s="165">
        <f t="shared" si="93"/>
        <v>-73183.238264</v>
      </c>
      <c r="X402" s="171">
        <f t="shared" si="94"/>
        <v>-82487.87</v>
      </c>
      <c r="Y402" s="170">
        <f t="shared" si="95"/>
        <v>-8558.8252080000002</v>
      </c>
      <c r="Z402" s="165">
        <f t="shared" si="96"/>
        <v>-67317.284792000006</v>
      </c>
      <c r="AA402" s="171">
        <f t="shared" si="97"/>
        <v>-75876.11</v>
      </c>
      <c r="AB402" s="170">
        <f t="shared" si="98"/>
        <v>-10125.295727999999</v>
      </c>
      <c r="AC402" s="165">
        <f t="shared" si="99"/>
        <v>-79637.964271999997</v>
      </c>
      <c r="AD402" s="171">
        <f t="shared" si="100"/>
        <v>-89763.26</v>
      </c>
      <c r="AE402" s="81">
        <f t="shared" si="101"/>
        <v>-27988.752671999999</v>
      </c>
      <c r="AF402" s="81">
        <f t="shared" si="102"/>
        <v>-220138.48732799999</v>
      </c>
      <c r="AG402" s="81">
        <f t="shared" si="103"/>
        <v>-248127.24</v>
      </c>
      <c r="AH402" t="str">
        <f>VLOOKUP(A402,'FERC Description'!$A$4:$C$51,3,FALSE)</f>
        <v>908 Customer Assistance Expense</v>
      </c>
    </row>
    <row r="403" spans="1:34" x14ac:dyDescent="0.25">
      <c r="A403" t="s">
        <v>396</v>
      </c>
      <c r="B403" t="s">
        <v>445</v>
      </c>
      <c r="C403" t="s">
        <v>446</v>
      </c>
      <c r="D403" t="s">
        <v>413</v>
      </c>
      <c r="E403" t="s">
        <v>414</v>
      </c>
      <c r="F403" s="94"/>
      <c r="G403" s="94">
        <v>2822.1</v>
      </c>
      <c r="H403" s="94">
        <v>1305.74</v>
      </c>
      <c r="I403" s="94"/>
      <c r="J403" s="94"/>
      <c r="K403" s="94"/>
      <c r="L403" s="94"/>
      <c r="M403" s="94"/>
      <c r="N403" s="94"/>
      <c r="O403" s="94"/>
      <c r="P403" s="94"/>
      <c r="Q403" s="94"/>
      <c r="R403" s="94">
        <f t="shared" si="90"/>
        <v>4127.84</v>
      </c>
      <c r="S403" s="92" t="str">
        <f t="shared" si="91"/>
        <v>123394771908</v>
      </c>
      <c r="T403" s="80">
        <f>VLOOKUP(S403,Factors!$F$4:$H$5971,3,FALSE)</f>
        <v>1</v>
      </c>
      <c r="U403" t="str">
        <f>VLOOKUP(S403,Factors!$F$4:$G$5971,2,FALSE)</f>
        <v>Direct-WA</v>
      </c>
      <c r="V403" s="170">
        <f t="shared" si="92"/>
        <v>0</v>
      </c>
      <c r="W403" s="165">
        <f t="shared" si="93"/>
        <v>0</v>
      </c>
      <c r="X403" s="171">
        <f t="shared" si="94"/>
        <v>0</v>
      </c>
      <c r="Y403" s="170">
        <f t="shared" si="95"/>
        <v>2822.1</v>
      </c>
      <c r="Z403" s="165">
        <f t="shared" si="96"/>
        <v>0</v>
      </c>
      <c r="AA403" s="171">
        <f t="shared" si="97"/>
        <v>2822.1</v>
      </c>
      <c r="AB403" s="170">
        <f t="shared" si="98"/>
        <v>1305.74</v>
      </c>
      <c r="AC403" s="165">
        <f t="shared" si="99"/>
        <v>0</v>
      </c>
      <c r="AD403" s="171">
        <f t="shared" si="100"/>
        <v>1305.74</v>
      </c>
      <c r="AE403" s="81">
        <f t="shared" si="101"/>
        <v>4127.84</v>
      </c>
      <c r="AF403" s="81">
        <f t="shared" si="102"/>
        <v>0</v>
      </c>
      <c r="AG403" s="81">
        <f t="shared" si="103"/>
        <v>4127.84</v>
      </c>
      <c r="AH403" t="str">
        <f>VLOOKUP(A403,'FERC Description'!$A$4:$C$51,3,FALSE)</f>
        <v>908 Customer Assistance Expense</v>
      </c>
    </row>
    <row r="404" spans="1:34" x14ac:dyDescent="0.25">
      <c r="A404" t="s">
        <v>396</v>
      </c>
      <c r="B404" t="s">
        <v>447</v>
      </c>
      <c r="C404" t="s">
        <v>448</v>
      </c>
      <c r="D404" t="s">
        <v>405</v>
      </c>
      <c r="E404" t="s">
        <v>406</v>
      </c>
      <c r="F404" s="94">
        <v>405.07</v>
      </c>
      <c r="G404" s="94">
        <v>2799.28</v>
      </c>
      <c r="H404" s="94">
        <v>1707.88</v>
      </c>
      <c r="I404" s="94"/>
      <c r="J404" s="94"/>
      <c r="K404" s="94"/>
      <c r="L404" s="94"/>
      <c r="M404" s="94"/>
      <c r="N404" s="94"/>
      <c r="O404" s="94"/>
      <c r="P404" s="94"/>
      <c r="Q404" s="94"/>
      <c r="R404" s="94">
        <f t="shared" si="90"/>
        <v>4912.2300000000005</v>
      </c>
      <c r="S404" s="92" t="str">
        <f t="shared" si="91"/>
        <v>154915015908</v>
      </c>
      <c r="T404" s="80">
        <f>VLOOKUP(S404,Factors!$F$4:$H$5971,3,FALSE)</f>
        <v>0.1119</v>
      </c>
      <c r="U404" t="str">
        <f>VLOOKUP(S404,Factors!$F$4:$G$5971,2,FALSE)</f>
        <v>Customers-All</v>
      </c>
      <c r="V404" s="170">
        <f t="shared" si="92"/>
        <v>45.327332999999996</v>
      </c>
      <c r="W404" s="165">
        <f t="shared" si="93"/>
        <v>359.74266699999998</v>
      </c>
      <c r="X404" s="171">
        <f t="shared" si="94"/>
        <v>405.07</v>
      </c>
      <c r="Y404" s="170">
        <f t="shared" si="95"/>
        <v>313.23943200000002</v>
      </c>
      <c r="Z404" s="165">
        <f t="shared" si="96"/>
        <v>2486.0405680000003</v>
      </c>
      <c r="AA404" s="171">
        <f t="shared" si="97"/>
        <v>2799.28</v>
      </c>
      <c r="AB404" s="170">
        <f t="shared" si="98"/>
        <v>191.111772</v>
      </c>
      <c r="AC404" s="165">
        <f t="shared" si="99"/>
        <v>1516.7682280000001</v>
      </c>
      <c r="AD404" s="171">
        <f t="shared" si="100"/>
        <v>1707.88</v>
      </c>
      <c r="AE404" s="81">
        <f t="shared" si="101"/>
        <v>549.67853700000001</v>
      </c>
      <c r="AF404" s="81">
        <f t="shared" si="102"/>
        <v>4362.5514630000007</v>
      </c>
      <c r="AG404" s="81">
        <f t="shared" si="103"/>
        <v>4912.2300000000005</v>
      </c>
      <c r="AH404" t="str">
        <f>VLOOKUP(A404,'FERC Description'!$A$4:$C$51,3,FALSE)</f>
        <v>908 Customer Assistance Expense</v>
      </c>
    </row>
    <row r="405" spans="1:34" x14ac:dyDescent="0.25">
      <c r="A405" t="s">
        <v>396</v>
      </c>
      <c r="B405" t="s">
        <v>447</v>
      </c>
      <c r="C405" t="s">
        <v>448</v>
      </c>
      <c r="D405" t="s">
        <v>407</v>
      </c>
      <c r="E405" t="s">
        <v>408</v>
      </c>
      <c r="F405" s="94">
        <v>3267.39</v>
      </c>
      <c r="G405" s="94">
        <v>2956.21</v>
      </c>
      <c r="H405" s="94">
        <v>3413.34</v>
      </c>
      <c r="I405" s="94"/>
      <c r="J405" s="94"/>
      <c r="K405" s="94"/>
      <c r="L405" s="94"/>
      <c r="M405" s="94"/>
      <c r="N405" s="94"/>
      <c r="O405" s="94"/>
      <c r="P405" s="94"/>
      <c r="Q405" s="94"/>
      <c r="R405" s="94">
        <f t="shared" si="90"/>
        <v>9636.94</v>
      </c>
      <c r="S405" s="92" t="str">
        <f t="shared" si="91"/>
        <v>154915020908</v>
      </c>
      <c r="T405" s="80">
        <f>VLOOKUP(S405,Factors!$F$4:$H$5971,3,FALSE)</f>
        <v>0.1119</v>
      </c>
      <c r="U405" t="str">
        <f>VLOOKUP(S405,Factors!$F$4:$G$5971,2,FALSE)</f>
        <v>Customers-All</v>
      </c>
      <c r="V405" s="170">
        <f t="shared" si="92"/>
        <v>365.62094099999996</v>
      </c>
      <c r="W405" s="165">
        <f t="shared" si="93"/>
        <v>2901.7690589999997</v>
      </c>
      <c r="X405" s="171">
        <f t="shared" si="94"/>
        <v>3267.39</v>
      </c>
      <c r="Y405" s="170">
        <f t="shared" si="95"/>
        <v>330.79989899999998</v>
      </c>
      <c r="Z405" s="165">
        <f t="shared" si="96"/>
        <v>2625.4101009999999</v>
      </c>
      <c r="AA405" s="171">
        <f t="shared" si="97"/>
        <v>2956.21</v>
      </c>
      <c r="AB405" s="170">
        <f t="shared" si="98"/>
        <v>381.95274599999999</v>
      </c>
      <c r="AC405" s="165">
        <f t="shared" si="99"/>
        <v>3031.3872540000002</v>
      </c>
      <c r="AD405" s="171">
        <f t="shared" si="100"/>
        <v>3413.34</v>
      </c>
      <c r="AE405" s="81">
        <f t="shared" si="101"/>
        <v>1078.3735860000002</v>
      </c>
      <c r="AF405" s="81">
        <f t="shared" si="102"/>
        <v>8558.5664140000008</v>
      </c>
      <c r="AG405" s="81">
        <f t="shared" si="103"/>
        <v>9636.94</v>
      </c>
      <c r="AH405" t="str">
        <f>VLOOKUP(A405,'FERC Description'!$A$4:$C$51,3,FALSE)</f>
        <v>908 Customer Assistance Expense</v>
      </c>
    </row>
    <row r="406" spans="1:34" x14ac:dyDescent="0.25">
      <c r="A406" t="s">
        <v>396</v>
      </c>
      <c r="B406" t="s">
        <v>449</v>
      </c>
      <c r="C406" t="s">
        <v>450</v>
      </c>
      <c r="D406" t="s">
        <v>451</v>
      </c>
      <c r="E406" t="s">
        <v>452</v>
      </c>
      <c r="F406" s="94">
        <v>35779.07</v>
      </c>
      <c r="G406" s="94">
        <v>1682.67</v>
      </c>
      <c r="H406" s="94">
        <v>1684.67</v>
      </c>
      <c r="I406" s="94"/>
      <c r="J406" s="94"/>
      <c r="K406" s="94"/>
      <c r="L406" s="94"/>
      <c r="M406" s="94"/>
      <c r="N406" s="94"/>
      <c r="O406" s="94"/>
      <c r="P406" s="94"/>
      <c r="Q406" s="94"/>
      <c r="R406" s="94">
        <f t="shared" si="90"/>
        <v>39146.409999999996</v>
      </c>
      <c r="S406" s="92" t="str">
        <f t="shared" si="91"/>
        <v>450104815908</v>
      </c>
      <c r="T406" s="80">
        <f>VLOOKUP(S406,Factors!$F$4:$H$5971,3,FALSE)</f>
        <v>0.1119</v>
      </c>
      <c r="U406" t="str">
        <f>VLOOKUP(S406,Factors!$F$4:$G$5971,2,FALSE)</f>
        <v>Customers-All</v>
      </c>
      <c r="V406" s="170">
        <f t="shared" si="92"/>
        <v>4003.6779329999999</v>
      </c>
      <c r="W406" s="165">
        <f t="shared" si="93"/>
        <v>31775.392067000001</v>
      </c>
      <c r="X406" s="171">
        <f t="shared" si="94"/>
        <v>35779.07</v>
      </c>
      <c r="Y406" s="170">
        <f t="shared" si="95"/>
        <v>188.290773</v>
      </c>
      <c r="Z406" s="165">
        <f t="shared" si="96"/>
        <v>1494.3792270000001</v>
      </c>
      <c r="AA406" s="171">
        <f t="shared" si="97"/>
        <v>1682.67</v>
      </c>
      <c r="AB406" s="170">
        <f t="shared" si="98"/>
        <v>188.51457300000001</v>
      </c>
      <c r="AC406" s="165">
        <f t="shared" si="99"/>
        <v>1496.1554270000001</v>
      </c>
      <c r="AD406" s="171">
        <f t="shared" si="100"/>
        <v>1684.67</v>
      </c>
      <c r="AE406" s="81">
        <f t="shared" si="101"/>
        <v>4380.4832789999991</v>
      </c>
      <c r="AF406" s="81">
        <f t="shared" si="102"/>
        <v>34765.926720999996</v>
      </c>
      <c r="AG406" s="81">
        <f t="shared" si="103"/>
        <v>39146.409999999996</v>
      </c>
      <c r="AH406" t="str">
        <f>VLOOKUP(A406,'FERC Description'!$A$4:$C$51,3,FALSE)</f>
        <v>908 Customer Assistance Expense</v>
      </c>
    </row>
    <row r="407" spans="1:34" x14ac:dyDescent="0.25">
      <c r="A407" t="s">
        <v>453</v>
      </c>
      <c r="B407" t="s">
        <v>70</v>
      </c>
      <c r="C407" t="s">
        <v>71</v>
      </c>
      <c r="D407" t="s">
        <v>454</v>
      </c>
      <c r="E407" t="s">
        <v>455</v>
      </c>
      <c r="F407" s="94">
        <v>53278.19</v>
      </c>
      <c r="G407" s="94">
        <v>53483.360000000001</v>
      </c>
      <c r="H407" s="94">
        <v>56655.49</v>
      </c>
      <c r="I407" s="94"/>
      <c r="J407" s="94"/>
      <c r="K407" s="94"/>
      <c r="L407" s="94"/>
      <c r="M407" s="94"/>
      <c r="N407" s="94"/>
      <c r="O407" s="94"/>
      <c r="P407" s="94"/>
      <c r="Q407" s="94"/>
      <c r="R407" s="94">
        <f t="shared" si="90"/>
        <v>163417.04</v>
      </c>
      <c r="S407" s="92" t="str">
        <f t="shared" si="91"/>
        <v>115500000909</v>
      </c>
      <c r="T407" s="80">
        <f>VLOOKUP(S407,Factors!$F$4:$H$5971,3,FALSE)</f>
        <v>0.1119</v>
      </c>
      <c r="U407" t="str">
        <f>VLOOKUP(S407,Factors!$F$4:$G$5971,2,FALSE)</f>
        <v>Customers-All</v>
      </c>
      <c r="V407" s="170">
        <f t="shared" si="92"/>
        <v>5961.8294610000003</v>
      </c>
      <c r="W407" s="165">
        <f t="shared" si="93"/>
        <v>47316.360539000001</v>
      </c>
      <c r="X407" s="171">
        <f t="shared" si="94"/>
        <v>53278.19</v>
      </c>
      <c r="Y407" s="170">
        <f t="shared" si="95"/>
        <v>5984.7879839999996</v>
      </c>
      <c r="Z407" s="165">
        <f t="shared" si="96"/>
        <v>47498.572015999998</v>
      </c>
      <c r="AA407" s="171">
        <f t="shared" si="97"/>
        <v>53483.360000000001</v>
      </c>
      <c r="AB407" s="170">
        <f t="shared" si="98"/>
        <v>6339.749331</v>
      </c>
      <c r="AC407" s="165">
        <f t="shared" si="99"/>
        <v>50315.740668999999</v>
      </c>
      <c r="AD407" s="171">
        <f t="shared" si="100"/>
        <v>56655.49</v>
      </c>
      <c r="AE407" s="81">
        <f t="shared" si="101"/>
        <v>18286.366776000003</v>
      </c>
      <c r="AF407" s="81">
        <f t="shared" si="102"/>
        <v>145130.673224</v>
      </c>
      <c r="AG407" s="81">
        <f t="shared" si="103"/>
        <v>163417.04</v>
      </c>
      <c r="AH407" t="str">
        <f>VLOOKUP(A407,'FERC Description'!$A$4:$C$51,3,FALSE)</f>
        <v>909 Customer Information Expense</v>
      </c>
    </row>
    <row r="408" spans="1:34" x14ac:dyDescent="0.25">
      <c r="A408" t="s">
        <v>453</v>
      </c>
      <c r="B408" t="s">
        <v>70</v>
      </c>
      <c r="C408" t="s">
        <v>71</v>
      </c>
      <c r="D408" t="s">
        <v>456</v>
      </c>
      <c r="E408" t="s">
        <v>457</v>
      </c>
      <c r="F408" s="94">
        <v>18028</v>
      </c>
      <c r="G408" s="94">
        <v>277</v>
      </c>
      <c r="H408" s="94">
        <v>32493</v>
      </c>
      <c r="I408" s="94"/>
      <c r="J408" s="94"/>
      <c r="K408" s="94"/>
      <c r="L408" s="94"/>
      <c r="M408" s="94"/>
      <c r="N408" s="94"/>
      <c r="O408" s="94"/>
      <c r="P408" s="94"/>
      <c r="Q408" s="94"/>
      <c r="R408" s="94">
        <f t="shared" si="90"/>
        <v>50798</v>
      </c>
      <c r="S408" s="92" t="str">
        <f t="shared" si="91"/>
        <v>115501000909</v>
      </c>
      <c r="T408" s="80">
        <f>VLOOKUP(S408,Factors!$F$4:$H$5971,3,FALSE)</f>
        <v>0.1119</v>
      </c>
      <c r="U408" t="str">
        <f>VLOOKUP(S408,Factors!$F$4:$G$5971,2,FALSE)</f>
        <v>Customers-All</v>
      </c>
      <c r="V408" s="170">
        <f t="shared" si="92"/>
        <v>2017.3332</v>
      </c>
      <c r="W408" s="165">
        <f t="shared" si="93"/>
        <v>16010.666799999999</v>
      </c>
      <c r="X408" s="171">
        <f t="shared" si="94"/>
        <v>18028</v>
      </c>
      <c r="Y408" s="170">
        <f t="shared" si="95"/>
        <v>30.996300000000002</v>
      </c>
      <c r="Z408" s="165">
        <f t="shared" si="96"/>
        <v>246.00370000000001</v>
      </c>
      <c r="AA408" s="171">
        <f t="shared" si="97"/>
        <v>277</v>
      </c>
      <c r="AB408" s="170">
        <f t="shared" si="98"/>
        <v>3635.9666999999999</v>
      </c>
      <c r="AC408" s="165">
        <f t="shared" si="99"/>
        <v>28857.033299999999</v>
      </c>
      <c r="AD408" s="171">
        <f t="shared" si="100"/>
        <v>32493</v>
      </c>
      <c r="AE408" s="81">
        <f t="shared" si="101"/>
        <v>5684.2961999999998</v>
      </c>
      <c r="AF408" s="81">
        <f t="shared" si="102"/>
        <v>45113.703800000003</v>
      </c>
      <c r="AG408" s="81">
        <f t="shared" si="103"/>
        <v>50798</v>
      </c>
      <c r="AH408" t="str">
        <f>VLOOKUP(A408,'FERC Description'!$A$4:$C$51,3,FALSE)</f>
        <v>909 Customer Information Expense</v>
      </c>
    </row>
    <row r="409" spans="1:34" x14ac:dyDescent="0.25">
      <c r="A409" t="s">
        <v>453</v>
      </c>
      <c r="B409" t="s">
        <v>70</v>
      </c>
      <c r="C409" t="s">
        <v>71</v>
      </c>
      <c r="D409" t="s">
        <v>458</v>
      </c>
      <c r="E409" t="s">
        <v>459</v>
      </c>
      <c r="F409" s="94">
        <v>21826.82</v>
      </c>
      <c r="G409" s="94">
        <v>39866.15</v>
      </c>
      <c r="H409" s="94">
        <v>8554.7099999999991</v>
      </c>
      <c r="I409" s="94"/>
      <c r="J409" s="94"/>
      <c r="K409" s="94"/>
      <c r="L409" s="94"/>
      <c r="M409" s="94"/>
      <c r="N409" s="94"/>
      <c r="O409" s="94"/>
      <c r="P409" s="94"/>
      <c r="Q409" s="94"/>
      <c r="R409" s="94">
        <f t="shared" si="90"/>
        <v>70247.679999999993</v>
      </c>
      <c r="S409" s="92" t="str">
        <f t="shared" si="91"/>
        <v>115503000909</v>
      </c>
      <c r="T409" s="80">
        <f>VLOOKUP(S409,Factors!$F$4:$H$5971,3,FALSE)</f>
        <v>0.1119</v>
      </c>
      <c r="U409" t="str">
        <f>VLOOKUP(S409,Factors!$F$4:$G$5971,2,FALSE)</f>
        <v>Customers-All</v>
      </c>
      <c r="V409" s="170">
        <f t="shared" si="92"/>
        <v>2442.4211580000001</v>
      </c>
      <c r="W409" s="165">
        <f t="shared" si="93"/>
        <v>19384.398841999999</v>
      </c>
      <c r="X409" s="171">
        <f t="shared" si="94"/>
        <v>21826.82</v>
      </c>
      <c r="Y409" s="170">
        <f t="shared" si="95"/>
        <v>4461.0221849999998</v>
      </c>
      <c r="Z409" s="165">
        <f t="shared" si="96"/>
        <v>35405.127815</v>
      </c>
      <c r="AA409" s="171">
        <f t="shared" si="97"/>
        <v>39866.15</v>
      </c>
      <c r="AB409" s="170">
        <f t="shared" si="98"/>
        <v>957.27204899999992</v>
      </c>
      <c r="AC409" s="165">
        <f t="shared" si="99"/>
        <v>7597.437950999999</v>
      </c>
      <c r="AD409" s="171">
        <f t="shared" si="100"/>
        <v>8554.7099999999991</v>
      </c>
      <c r="AE409" s="81">
        <f t="shared" si="101"/>
        <v>7860.7153919999992</v>
      </c>
      <c r="AF409" s="81">
        <f t="shared" si="102"/>
        <v>62386.964607999995</v>
      </c>
      <c r="AG409" s="81">
        <f t="shared" si="103"/>
        <v>70247.679999999993</v>
      </c>
      <c r="AH409" t="str">
        <f>VLOOKUP(A409,'FERC Description'!$A$4:$C$51,3,FALSE)</f>
        <v>909 Customer Information Expense</v>
      </c>
    </row>
    <row r="410" spans="1:34" x14ac:dyDescent="0.25">
      <c r="A410" t="s">
        <v>453</v>
      </c>
      <c r="B410" t="s">
        <v>70</v>
      </c>
      <c r="C410" t="s">
        <v>71</v>
      </c>
      <c r="D410" t="s">
        <v>460</v>
      </c>
      <c r="E410" t="s">
        <v>461</v>
      </c>
      <c r="F410" s="94"/>
      <c r="G410" s="94">
        <v>132599.76999999999</v>
      </c>
      <c r="H410" s="94">
        <v>35099.769999999997</v>
      </c>
      <c r="I410" s="94"/>
      <c r="J410" s="94"/>
      <c r="K410" s="94"/>
      <c r="L410" s="94"/>
      <c r="M410" s="94"/>
      <c r="N410" s="94"/>
      <c r="O410" s="94"/>
      <c r="P410" s="94"/>
      <c r="Q410" s="94"/>
      <c r="R410" s="94">
        <f t="shared" si="90"/>
        <v>167699.53999999998</v>
      </c>
      <c r="S410" s="92" t="str">
        <f t="shared" si="91"/>
        <v>115504000909</v>
      </c>
      <c r="T410" s="80">
        <f>VLOOKUP(S410,Factors!$F$4:$H$5971,3,FALSE)</f>
        <v>0.1119</v>
      </c>
      <c r="U410" t="str">
        <f>VLOOKUP(S410,Factors!$F$4:$G$5971,2,FALSE)</f>
        <v>Customers-All</v>
      </c>
      <c r="V410" s="170">
        <f t="shared" si="92"/>
        <v>0</v>
      </c>
      <c r="W410" s="165">
        <f t="shared" si="93"/>
        <v>0</v>
      </c>
      <c r="X410" s="171">
        <f t="shared" si="94"/>
        <v>0</v>
      </c>
      <c r="Y410" s="170">
        <f t="shared" si="95"/>
        <v>14837.914262999999</v>
      </c>
      <c r="Z410" s="165">
        <f t="shared" si="96"/>
        <v>117761.85573699999</v>
      </c>
      <c r="AA410" s="171">
        <f t="shared" si="97"/>
        <v>132599.76999999999</v>
      </c>
      <c r="AB410" s="170">
        <f t="shared" si="98"/>
        <v>3927.6642629999997</v>
      </c>
      <c r="AC410" s="165">
        <f t="shared" si="99"/>
        <v>31172.105736999998</v>
      </c>
      <c r="AD410" s="171">
        <f t="shared" si="100"/>
        <v>35099.769999999997</v>
      </c>
      <c r="AE410" s="81">
        <f t="shared" si="101"/>
        <v>18765.578525999998</v>
      </c>
      <c r="AF410" s="81">
        <f t="shared" si="102"/>
        <v>148933.96147399998</v>
      </c>
      <c r="AG410" s="81">
        <f t="shared" si="103"/>
        <v>167699.53999999998</v>
      </c>
      <c r="AH410" t="str">
        <f>VLOOKUP(A410,'FERC Description'!$A$4:$C$51,3,FALSE)</f>
        <v>909 Customer Information Expense</v>
      </c>
    </row>
    <row r="411" spans="1:34" x14ac:dyDescent="0.25">
      <c r="A411" t="s">
        <v>453</v>
      </c>
      <c r="B411" t="s">
        <v>70</v>
      </c>
      <c r="C411" t="s">
        <v>71</v>
      </c>
      <c r="D411" t="s">
        <v>462</v>
      </c>
      <c r="E411" t="s">
        <v>463</v>
      </c>
      <c r="F411" s="94"/>
      <c r="G411" s="94"/>
      <c r="H411" s="94">
        <v>3619.99</v>
      </c>
      <c r="I411" s="94"/>
      <c r="J411" s="94"/>
      <c r="K411" s="94"/>
      <c r="L411" s="94"/>
      <c r="M411" s="94"/>
      <c r="N411" s="94"/>
      <c r="O411" s="94"/>
      <c r="P411" s="94"/>
      <c r="Q411" s="94"/>
      <c r="R411" s="94">
        <f t="shared" si="90"/>
        <v>3619.99</v>
      </c>
      <c r="S411" s="92" t="str">
        <f t="shared" si="91"/>
        <v>115506000909</v>
      </c>
      <c r="T411" s="80">
        <f>VLOOKUP(S411,Factors!$F$4:$H$5971,3,FALSE)</f>
        <v>0.1119</v>
      </c>
      <c r="U411" t="str">
        <f>VLOOKUP(S411,Factors!$F$4:$G$5971,2,FALSE)</f>
        <v>Customers-All</v>
      </c>
      <c r="V411" s="170">
        <f t="shared" si="92"/>
        <v>0</v>
      </c>
      <c r="W411" s="165">
        <f t="shared" si="93"/>
        <v>0</v>
      </c>
      <c r="X411" s="171">
        <f t="shared" si="94"/>
        <v>0</v>
      </c>
      <c r="Y411" s="170">
        <f t="shared" si="95"/>
        <v>0</v>
      </c>
      <c r="Z411" s="165">
        <f t="shared" si="96"/>
        <v>0</v>
      </c>
      <c r="AA411" s="171">
        <f t="shared" si="97"/>
        <v>0</v>
      </c>
      <c r="AB411" s="170">
        <f t="shared" si="98"/>
        <v>405.07688099999996</v>
      </c>
      <c r="AC411" s="165">
        <f t="shared" si="99"/>
        <v>3214.9131189999998</v>
      </c>
      <c r="AD411" s="171">
        <f t="shared" si="100"/>
        <v>3619.99</v>
      </c>
      <c r="AE411" s="81">
        <f t="shared" si="101"/>
        <v>405.07688099999996</v>
      </c>
      <c r="AF411" s="81">
        <f t="shared" si="102"/>
        <v>3214.9131189999998</v>
      </c>
      <c r="AG411" s="81">
        <f t="shared" si="103"/>
        <v>3619.99</v>
      </c>
      <c r="AH411" t="str">
        <f>VLOOKUP(A411,'FERC Description'!$A$4:$C$51,3,FALSE)</f>
        <v>909 Customer Information Expense</v>
      </c>
    </row>
    <row r="412" spans="1:34" x14ac:dyDescent="0.25">
      <c r="A412" t="s">
        <v>453</v>
      </c>
      <c r="B412" t="s">
        <v>70</v>
      </c>
      <c r="C412" t="s">
        <v>71</v>
      </c>
      <c r="D412" t="s">
        <v>464</v>
      </c>
      <c r="E412" t="s">
        <v>465</v>
      </c>
      <c r="F412" s="94">
        <v>35556.78</v>
      </c>
      <c r="G412" s="94">
        <v>39797.31</v>
      </c>
      <c r="H412" s="94">
        <v>284710.44</v>
      </c>
      <c r="I412" s="94"/>
      <c r="J412" s="94"/>
      <c r="K412" s="94"/>
      <c r="L412" s="94"/>
      <c r="M412" s="94"/>
      <c r="N412" s="94"/>
      <c r="O412" s="94"/>
      <c r="P412" s="94"/>
      <c r="Q412" s="94"/>
      <c r="R412" s="94">
        <f t="shared" si="90"/>
        <v>360064.53</v>
      </c>
      <c r="S412" s="92" t="str">
        <f t="shared" si="91"/>
        <v>115508000909</v>
      </c>
      <c r="T412" s="80">
        <f>VLOOKUP(S412,Factors!$F$4:$H$5971,3,FALSE)</f>
        <v>0.1119</v>
      </c>
      <c r="U412" t="str">
        <f>VLOOKUP(S412,Factors!$F$4:$G$5971,2,FALSE)</f>
        <v>Customers-All</v>
      </c>
      <c r="V412" s="170">
        <f t="shared" si="92"/>
        <v>3978.8036819999998</v>
      </c>
      <c r="W412" s="165">
        <f t="shared" si="93"/>
        <v>31577.976318000001</v>
      </c>
      <c r="X412" s="171">
        <f t="shared" si="94"/>
        <v>35556.78</v>
      </c>
      <c r="Y412" s="170">
        <f t="shared" si="95"/>
        <v>4453.3189889999994</v>
      </c>
      <c r="Z412" s="165">
        <f t="shared" si="96"/>
        <v>35343.991010999998</v>
      </c>
      <c r="AA412" s="171">
        <f t="shared" si="97"/>
        <v>39797.31</v>
      </c>
      <c r="AB412" s="170">
        <f t="shared" si="98"/>
        <v>31859.098236000002</v>
      </c>
      <c r="AC412" s="165">
        <f t="shared" si="99"/>
        <v>252851.34176400001</v>
      </c>
      <c r="AD412" s="171">
        <f t="shared" si="100"/>
        <v>284710.44</v>
      </c>
      <c r="AE412" s="81">
        <f t="shared" si="101"/>
        <v>40291.220907000003</v>
      </c>
      <c r="AF412" s="81">
        <f t="shared" si="102"/>
        <v>319773.30909300002</v>
      </c>
      <c r="AG412" s="81">
        <f t="shared" si="103"/>
        <v>360064.53</v>
      </c>
      <c r="AH412" t="str">
        <f>VLOOKUP(A412,'FERC Description'!$A$4:$C$51,3,FALSE)</f>
        <v>909 Customer Information Expense</v>
      </c>
    </row>
    <row r="413" spans="1:34" x14ac:dyDescent="0.25">
      <c r="A413" t="s">
        <v>466</v>
      </c>
      <c r="B413" t="s">
        <v>392</v>
      </c>
      <c r="C413" t="s">
        <v>393</v>
      </c>
      <c r="D413" t="s">
        <v>467</v>
      </c>
      <c r="E413" t="s">
        <v>468</v>
      </c>
      <c r="F413" s="94">
        <v>19014.689999999999</v>
      </c>
      <c r="G413" s="94">
        <v>12547.05</v>
      </c>
      <c r="H413" s="94">
        <v>14986.08</v>
      </c>
      <c r="I413" s="94"/>
      <c r="J413" s="94"/>
      <c r="K413" s="94"/>
      <c r="L413" s="94"/>
      <c r="M413" s="94"/>
      <c r="N413" s="94"/>
      <c r="O413" s="94"/>
      <c r="P413" s="94"/>
      <c r="Q413" s="94"/>
      <c r="R413" s="94">
        <f t="shared" si="90"/>
        <v>46547.82</v>
      </c>
      <c r="S413" s="92" t="str">
        <f t="shared" si="91"/>
        <v>114101505910</v>
      </c>
      <c r="T413" s="80">
        <f>VLOOKUP(S413,Factors!$F$4:$H$5971,3,FALSE)</f>
        <v>0.1128</v>
      </c>
      <c r="U413" t="str">
        <f>VLOOKUP(S413,Factors!$F$4:$G$5971,2,FALSE)</f>
        <v>Customers-Res</v>
      </c>
      <c r="V413" s="170">
        <f t="shared" si="92"/>
        <v>2144.8570319999999</v>
      </c>
      <c r="W413" s="165">
        <f t="shared" si="93"/>
        <v>16869.832967999999</v>
      </c>
      <c r="X413" s="171">
        <f t="shared" si="94"/>
        <v>19014.689999999999</v>
      </c>
      <c r="Y413" s="170">
        <f t="shared" si="95"/>
        <v>1415.3072399999999</v>
      </c>
      <c r="Z413" s="165">
        <f t="shared" si="96"/>
        <v>11131.742759999999</v>
      </c>
      <c r="AA413" s="171">
        <f t="shared" si="97"/>
        <v>12547.05</v>
      </c>
      <c r="AB413" s="170">
        <f t="shared" si="98"/>
        <v>1690.4298240000001</v>
      </c>
      <c r="AC413" s="165">
        <f t="shared" si="99"/>
        <v>13295.650175999999</v>
      </c>
      <c r="AD413" s="171">
        <f t="shared" si="100"/>
        <v>14986.08</v>
      </c>
      <c r="AE413" s="81">
        <f t="shared" si="101"/>
        <v>5250.5940959999998</v>
      </c>
      <c r="AF413" s="81">
        <f t="shared" si="102"/>
        <v>41297.225903999999</v>
      </c>
      <c r="AG413" s="81">
        <f t="shared" si="103"/>
        <v>46547.82</v>
      </c>
      <c r="AH413" t="str">
        <f>VLOOKUP(A413,'FERC Description'!$A$4:$C$51,3,FALSE)</f>
        <v>910 Miscellaneous Customer Service Expense</v>
      </c>
    </row>
    <row r="414" spans="1:34" x14ac:dyDescent="0.25">
      <c r="A414" t="s">
        <v>469</v>
      </c>
      <c r="B414" t="s">
        <v>470</v>
      </c>
      <c r="C414" t="s">
        <v>471</v>
      </c>
      <c r="D414" t="s">
        <v>472</v>
      </c>
      <c r="E414" t="s">
        <v>473</v>
      </c>
      <c r="F414" s="94">
        <v>13729.9</v>
      </c>
      <c r="G414" s="94">
        <v>13964.86</v>
      </c>
      <c r="H414" s="94">
        <v>15342.43</v>
      </c>
      <c r="I414" s="94"/>
      <c r="J414" s="94"/>
      <c r="K414" s="94"/>
      <c r="L414" s="94"/>
      <c r="M414" s="94"/>
      <c r="N414" s="94"/>
      <c r="O414" s="94"/>
      <c r="P414" s="94"/>
      <c r="Q414" s="94"/>
      <c r="R414" s="94">
        <f t="shared" si="90"/>
        <v>43037.19</v>
      </c>
      <c r="S414" s="92" t="str">
        <f t="shared" si="91"/>
        <v>115404855911</v>
      </c>
      <c r="T414" s="80">
        <f>VLOOKUP(S414,Factors!$F$4:$H$5971,3,FALSE)</f>
        <v>0.1119</v>
      </c>
      <c r="U414" t="str">
        <f>VLOOKUP(S414,Factors!$F$4:$G$5971,2,FALSE)</f>
        <v>Customers-All</v>
      </c>
      <c r="V414" s="170">
        <f t="shared" si="92"/>
        <v>1536.37581</v>
      </c>
      <c r="W414" s="165">
        <f t="shared" si="93"/>
        <v>12193.52419</v>
      </c>
      <c r="X414" s="171">
        <f t="shared" si="94"/>
        <v>13729.9</v>
      </c>
      <c r="Y414" s="170">
        <f t="shared" si="95"/>
        <v>1562.6678340000001</v>
      </c>
      <c r="Z414" s="165">
        <f t="shared" si="96"/>
        <v>12402.192166000001</v>
      </c>
      <c r="AA414" s="171">
        <f t="shared" si="97"/>
        <v>13964.86</v>
      </c>
      <c r="AB414" s="170">
        <f t="shared" si="98"/>
        <v>1716.8179170000001</v>
      </c>
      <c r="AC414" s="165">
        <f t="shared" si="99"/>
        <v>13625.612083</v>
      </c>
      <c r="AD414" s="171">
        <f t="shared" si="100"/>
        <v>15342.43</v>
      </c>
      <c r="AE414" s="81">
        <f t="shared" si="101"/>
        <v>4815.8615610000006</v>
      </c>
      <c r="AF414" s="81">
        <f t="shared" si="102"/>
        <v>38221.328439000004</v>
      </c>
      <c r="AG414" s="81">
        <f t="shared" si="103"/>
        <v>43037.19</v>
      </c>
      <c r="AH414" t="str">
        <f>VLOOKUP(A414,'FERC Description'!$A$4:$C$51,3,FALSE)</f>
        <v>911 Supervision</v>
      </c>
    </row>
    <row r="415" spans="1:34" x14ac:dyDescent="0.25">
      <c r="A415" t="s">
        <v>474</v>
      </c>
      <c r="B415" t="s">
        <v>401</v>
      </c>
      <c r="C415" t="s">
        <v>402</v>
      </c>
      <c r="D415" t="s">
        <v>475</v>
      </c>
      <c r="E415" t="s">
        <v>476</v>
      </c>
      <c r="F415" s="94">
        <v>19210</v>
      </c>
      <c r="G415" s="94">
        <v>2949.87</v>
      </c>
      <c r="H415" s="94">
        <v>769.95</v>
      </c>
      <c r="I415" s="94"/>
      <c r="J415" s="94"/>
      <c r="K415" s="94"/>
      <c r="L415" s="94"/>
      <c r="M415" s="94"/>
      <c r="N415" s="94"/>
      <c r="O415" s="94"/>
      <c r="P415" s="94"/>
      <c r="Q415" s="94"/>
      <c r="R415" s="94">
        <f t="shared" si="90"/>
        <v>22929.82</v>
      </c>
      <c r="S415" s="92" t="str">
        <f t="shared" si="91"/>
        <v>113301505912</v>
      </c>
      <c r="T415" s="80">
        <f>VLOOKUP(S415,Factors!$F$4:$H$5971,3,FALSE)</f>
        <v>0.1119</v>
      </c>
      <c r="U415" t="str">
        <f>VLOOKUP(S415,Factors!$F$4:$G$5971,2,FALSE)</f>
        <v>Customers-All</v>
      </c>
      <c r="V415" s="170">
        <f t="shared" si="92"/>
        <v>2149.5990000000002</v>
      </c>
      <c r="W415" s="165">
        <f t="shared" si="93"/>
        <v>17060.400999999998</v>
      </c>
      <c r="X415" s="171">
        <f t="shared" si="94"/>
        <v>19210</v>
      </c>
      <c r="Y415" s="170">
        <f t="shared" si="95"/>
        <v>330.09045299999997</v>
      </c>
      <c r="Z415" s="165">
        <f t="shared" si="96"/>
        <v>2619.7795470000001</v>
      </c>
      <c r="AA415" s="171">
        <f t="shared" si="97"/>
        <v>2949.87</v>
      </c>
      <c r="AB415" s="170">
        <f t="shared" si="98"/>
        <v>86.157405000000011</v>
      </c>
      <c r="AC415" s="165">
        <f t="shared" si="99"/>
        <v>683.79259500000001</v>
      </c>
      <c r="AD415" s="171">
        <f t="shared" si="100"/>
        <v>769.95</v>
      </c>
      <c r="AE415" s="81">
        <f t="shared" si="101"/>
        <v>2565.8468579999999</v>
      </c>
      <c r="AF415" s="81">
        <f t="shared" si="102"/>
        <v>20363.973141999999</v>
      </c>
      <c r="AG415" s="81">
        <f t="shared" si="103"/>
        <v>22929.82</v>
      </c>
      <c r="AH415" t="str">
        <f>VLOOKUP(A415,'FERC Description'!$A$4:$C$51,3,FALSE)</f>
        <v>912 Demonstration and Selling Expense</v>
      </c>
    </row>
    <row r="416" spans="1:34" x14ac:dyDescent="0.25">
      <c r="A416" t="s">
        <v>474</v>
      </c>
      <c r="B416" t="s">
        <v>401</v>
      </c>
      <c r="C416" t="s">
        <v>402</v>
      </c>
      <c r="D416" t="s">
        <v>477</v>
      </c>
      <c r="E416" t="s">
        <v>478</v>
      </c>
      <c r="F416" s="94">
        <v>9786</v>
      </c>
      <c r="G416" s="94">
        <v>21.5</v>
      </c>
      <c r="H416" s="94">
        <v>51.48</v>
      </c>
      <c r="I416" s="94"/>
      <c r="J416" s="94"/>
      <c r="K416" s="94"/>
      <c r="L416" s="94"/>
      <c r="M416" s="94"/>
      <c r="N416" s="94"/>
      <c r="O416" s="94"/>
      <c r="P416" s="94"/>
      <c r="Q416" s="94"/>
      <c r="R416" s="94">
        <f t="shared" si="90"/>
        <v>9858.98</v>
      </c>
      <c r="S416" s="92" t="str">
        <f t="shared" si="91"/>
        <v>113302966912</v>
      </c>
      <c r="T416" s="80">
        <f>VLOOKUP(S416,Factors!$F$4:$H$5971,3,FALSE)</f>
        <v>0.1119</v>
      </c>
      <c r="U416" t="str">
        <f>VLOOKUP(S416,Factors!$F$4:$G$5971,2,FALSE)</f>
        <v>Customers-All</v>
      </c>
      <c r="V416" s="170">
        <f t="shared" si="92"/>
        <v>1095.0534</v>
      </c>
      <c r="W416" s="165">
        <f t="shared" si="93"/>
        <v>8690.9465999999993</v>
      </c>
      <c r="X416" s="171">
        <f t="shared" si="94"/>
        <v>9786</v>
      </c>
      <c r="Y416" s="170">
        <f t="shared" si="95"/>
        <v>2.40585</v>
      </c>
      <c r="Z416" s="165">
        <f t="shared" si="96"/>
        <v>19.094149999999999</v>
      </c>
      <c r="AA416" s="171">
        <f t="shared" si="97"/>
        <v>21.5</v>
      </c>
      <c r="AB416" s="170">
        <f t="shared" si="98"/>
        <v>5.7606120000000001</v>
      </c>
      <c r="AC416" s="165">
        <f t="shared" si="99"/>
        <v>45.719387999999995</v>
      </c>
      <c r="AD416" s="171">
        <f t="shared" si="100"/>
        <v>51.48</v>
      </c>
      <c r="AE416" s="81">
        <f t="shared" si="101"/>
        <v>1103.2198619999999</v>
      </c>
      <c r="AF416" s="81">
        <f t="shared" si="102"/>
        <v>8755.7601379999996</v>
      </c>
      <c r="AG416" s="81">
        <f t="shared" si="103"/>
        <v>9858.98</v>
      </c>
      <c r="AH416" t="str">
        <f>VLOOKUP(A416,'FERC Description'!$A$4:$C$51,3,FALSE)</f>
        <v>912 Demonstration and Selling Expense</v>
      </c>
    </row>
    <row r="417" spans="1:34" x14ac:dyDescent="0.25">
      <c r="A417" t="s">
        <v>474</v>
      </c>
      <c r="B417" t="s">
        <v>401</v>
      </c>
      <c r="C417" t="s">
        <v>402</v>
      </c>
      <c r="D417" t="s">
        <v>479</v>
      </c>
      <c r="E417" t="s">
        <v>480</v>
      </c>
      <c r="F417" s="94">
        <v>840</v>
      </c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>
        <f t="shared" si="90"/>
        <v>840</v>
      </c>
      <c r="S417" s="92" t="str">
        <f t="shared" si="91"/>
        <v>113304940912</v>
      </c>
      <c r="T417" s="80">
        <f>VLOOKUP(S417,Factors!$F$4:$H$5971,3,FALSE)</f>
        <v>0.1119</v>
      </c>
      <c r="U417" t="str">
        <f>VLOOKUP(S417,Factors!$F$4:$G$5971,2,FALSE)</f>
        <v>customers-all</v>
      </c>
      <c r="V417" s="170">
        <f t="shared" si="92"/>
        <v>93.995999999999995</v>
      </c>
      <c r="W417" s="165">
        <f t="shared" si="93"/>
        <v>746.00400000000002</v>
      </c>
      <c r="X417" s="171">
        <f t="shared" si="94"/>
        <v>840</v>
      </c>
      <c r="Y417" s="170">
        <f t="shared" si="95"/>
        <v>0</v>
      </c>
      <c r="Z417" s="165">
        <f t="shared" si="96"/>
        <v>0</v>
      </c>
      <c r="AA417" s="171">
        <f t="shared" si="97"/>
        <v>0</v>
      </c>
      <c r="AB417" s="170">
        <f t="shared" si="98"/>
        <v>0</v>
      </c>
      <c r="AC417" s="165">
        <f t="shared" si="99"/>
        <v>0</v>
      </c>
      <c r="AD417" s="171">
        <f t="shared" si="100"/>
        <v>0</v>
      </c>
      <c r="AE417" s="81">
        <f t="shared" si="101"/>
        <v>93.995999999999995</v>
      </c>
      <c r="AF417" s="81">
        <f t="shared" si="102"/>
        <v>746.00400000000002</v>
      </c>
      <c r="AG417" s="81">
        <f t="shared" si="103"/>
        <v>840</v>
      </c>
      <c r="AH417" t="str">
        <f>VLOOKUP(A417,'FERC Description'!$A$4:$C$51,3,FALSE)</f>
        <v>912 Demonstration and Selling Expense</v>
      </c>
    </row>
    <row r="418" spans="1:34" x14ac:dyDescent="0.25">
      <c r="A418" t="s">
        <v>474</v>
      </c>
      <c r="B418" t="s">
        <v>401</v>
      </c>
      <c r="C418" t="s">
        <v>402</v>
      </c>
      <c r="D418" t="s">
        <v>481</v>
      </c>
      <c r="E418" t="s">
        <v>482</v>
      </c>
      <c r="F418" s="94">
        <v>10035.57</v>
      </c>
      <c r="G418" s="94">
        <v>5661.49</v>
      </c>
      <c r="H418" s="94">
        <v>-10679.79</v>
      </c>
      <c r="I418" s="94"/>
      <c r="J418" s="94"/>
      <c r="K418" s="94"/>
      <c r="L418" s="94"/>
      <c r="M418" s="94"/>
      <c r="N418" s="94"/>
      <c r="O418" s="94"/>
      <c r="P418" s="94"/>
      <c r="Q418" s="94"/>
      <c r="R418" s="94">
        <f t="shared" si="90"/>
        <v>5017.2699999999986</v>
      </c>
      <c r="S418" s="92" t="str">
        <f t="shared" si="91"/>
        <v>113305015912</v>
      </c>
      <c r="T418" s="80">
        <f>VLOOKUP(S418,Factors!$F$4:$H$5971,3,FALSE)</f>
        <v>0.1119</v>
      </c>
      <c r="U418" t="str">
        <f>VLOOKUP(S418,Factors!$F$4:$G$5971,2,FALSE)</f>
        <v>Customers-All</v>
      </c>
      <c r="V418" s="170">
        <f t="shared" si="92"/>
        <v>1122.9802829999999</v>
      </c>
      <c r="W418" s="165">
        <f t="shared" si="93"/>
        <v>8912.5897169999989</v>
      </c>
      <c r="X418" s="171">
        <f t="shared" si="94"/>
        <v>10035.57</v>
      </c>
      <c r="Y418" s="170">
        <f t="shared" si="95"/>
        <v>633.52073099999996</v>
      </c>
      <c r="Z418" s="165">
        <f t="shared" si="96"/>
        <v>5027.9692690000002</v>
      </c>
      <c r="AA418" s="171">
        <f t="shared" si="97"/>
        <v>5661.49</v>
      </c>
      <c r="AB418" s="170">
        <f t="shared" si="98"/>
        <v>-1195.0685010000002</v>
      </c>
      <c r="AC418" s="165">
        <f t="shared" si="99"/>
        <v>-9484.7214990000011</v>
      </c>
      <c r="AD418" s="171">
        <f t="shared" si="100"/>
        <v>-10679.79</v>
      </c>
      <c r="AE418" s="81">
        <f t="shared" si="101"/>
        <v>561.43251299999986</v>
      </c>
      <c r="AF418" s="81">
        <f t="shared" si="102"/>
        <v>4455.8374869999989</v>
      </c>
      <c r="AG418" s="81">
        <f t="shared" si="103"/>
        <v>5017.2699999999986</v>
      </c>
      <c r="AH418" t="str">
        <f>VLOOKUP(A418,'FERC Description'!$A$4:$C$51,3,FALSE)</f>
        <v>912 Demonstration and Selling Expense</v>
      </c>
    </row>
    <row r="419" spans="1:34" x14ac:dyDescent="0.25">
      <c r="A419" t="s">
        <v>474</v>
      </c>
      <c r="B419" t="s">
        <v>401</v>
      </c>
      <c r="C419" t="s">
        <v>402</v>
      </c>
      <c r="D419" t="s">
        <v>483</v>
      </c>
      <c r="E419" t="s">
        <v>484</v>
      </c>
      <c r="F419" s="94">
        <v>64616.9</v>
      </c>
      <c r="G419" s="94">
        <v>31518.47</v>
      </c>
      <c r="H419" s="94">
        <v>107148.9</v>
      </c>
      <c r="I419" s="94"/>
      <c r="J419" s="94"/>
      <c r="K419" s="94"/>
      <c r="L419" s="94"/>
      <c r="M419" s="94"/>
      <c r="N419" s="94"/>
      <c r="O419" s="94"/>
      <c r="P419" s="94"/>
      <c r="Q419" s="94"/>
      <c r="R419" s="94">
        <f t="shared" si="90"/>
        <v>203284.27</v>
      </c>
      <c r="S419" s="92" t="str">
        <f t="shared" si="91"/>
        <v>113305020912</v>
      </c>
      <c r="T419" s="80">
        <f>VLOOKUP(S419,Factors!$F$4:$H$5971,3,FALSE)</f>
        <v>0.1119</v>
      </c>
      <c r="U419" t="str">
        <f>VLOOKUP(S419,Factors!$F$4:$G$5971,2,FALSE)</f>
        <v>Customers-All</v>
      </c>
      <c r="V419" s="170">
        <f t="shared" si="92"/>
        <v>7230.6311100000003</v>
      </c>
      <c r="W419" s="165">
        <f t="shared" si="93"/>
        <v>57386.268889999999</v>
      </c>
      <c r="X419" s="171">
        <f t="shared" si="94"/>
        <v>64616.9</v>
      </c>
      <c r="Y419" s="170">
        <f t="shared" si="95"/>
        <v>3526.9167930000003</v>
      </c>
      <c r="Z419" s="165">
        <f t="shared" si="96"/>
        <v>27991.553207000001</v>
      </c>
      <c r="AA419" s="171">
        <f t="shared" si="97"/>
        <v>31518.47</v>
      </c>
      <c r="AB419" s="170">
        <f t="shared" si="98"/>
        <v>11989.96191</v>
      </c>
      <c r="AC419" s="165">
        <f t="shared" si="99"/>
        <v>95158.938089999996</v>
      </c>
      <c r="AD419" s="171">
        <f t="shared" si="100"/>
        <v>107148.9</v>
      </c>
      <c r="AE419" s="81">
        <f t="shared" si="101"/>
        <v>22747.509812999997</v>
      </c>
      <c r="AF419" s="81">
        <f t="shared" si="102"/>
        <v>180536.76018699998</v>
      </c>
      <c r="AG419" s="81">
        <f t="shared" si="103"/>
        <v>203284.26999999996</v>
      </c>
      <c r="AH419" t="str">
        <f>VLOOKUP(A419,'FERC Description'!$A$4:$C$51,3,FALSE)</f>
        <v>912 Demonstration and Selling Expense</v>
      </c>
    </row>
    <row r="420" spans="1:34" x14ac:dyDescent="0.25">
      <c r="A420" t="s">
        <v>474</v>
      </c>
      <c r="B420" t="s">
        <v>401</v>
      </c>
      <c r="C420" t="s">
        <v>402</v>
      </c>
      <c r="D420" t="s">
        <v>485</v>
      </c>
      <c r="E420" t="s">
        <v>486</v>
      </c>
      <c r="F420" s="94"/>
      <c r="G420" s="94"/>
      <c r="H420" s="94">
        <v>3707.96</v>
      </c>
      <c r="I420" s="94"/>
      <c r="J420" s="94"/>
      <c r="K420" s="94"/>
      <c r="L420" s="94"/>
      <c r="M420" s="94"/>
      <c r="N420" s="94"/>
      <c r="O420" s="94"/>
      <c r="P420" s="94"/>
      <c r="Q420" s="94"/>
      <c r="R420" s="94">
        <f t="shared" si="90"/>
        <v>3707.96</v>
      </c>
      <c r="S420" s="92" t="str">
        <f t="shared" si="91"/>
        <v>113305025912</v>
      </c>
      <c r="T420" s="80">
        <f>VLOOKUP(S420,Factors!$F$4:$H$5971,3,FALSE)</f>
        <v>0.1128</v>
      </c>
      <c r="U420" t="str">
        <f>VLOOKUP(S420,Factors!$F$4:$G$5971,2,FALSE)</f>
        <v>CUSTOMERS-RES</v>
      </c>
      <c r="V420" s="170">
        <f t="shared" si="92"/>
        <v>0</v>
      </c>
      <c r="W420" s="165">
        <f t="shared" si="93"/>
        <v>0</v>
      </c>
      <c r="X420" s="171">
        <f t="shared" si="94"/>
        <v>0</v>
      </c>
      <c r="Y420" s="170">
        <f t="shared" si="95"/>
        <v>0</v>
      </c>
      <c r="Z420" s="165">
        <f t="shared" si="96"/>
        <v>0</v>
      </c>
      <c r="AA420" s="171">
        <f t="shared" si="97"/>
        <v>0</v>
      </c>
      <c r="AB420" s="170">
        <f t="shared" si="98"/>
        <v>418.25788799999998</v>
      </c>
      <c r="AC420" s="165">
        <f t="shared" si="99"/>
        <v>3289.7021119999999</v>
      </c>
      <c r="AD420" s="171">
        <f t="shared" si="100"/>
        <v>3707.96</v>
      </c>
      <c r="AE420" s="81">
        <f t="shared" si="101"/>
        <v>418.25788799999998</v>
      </c>
      <c r="AF420" s="81">
        <f t="shared" si="102"/>
        <v>3289.7021119999999</v>
      </c>
      <c r="AG420" s="81">
        <f t="shared" si="103"/>
        <v>3707.96</v>
      </c>
      <c r="AH420" t="str">
        <f>VLOOKUP(A420,'FERC Description'!$A$4:$C$51,3,FALSE)</f>
        <v>912 Demonstration and Selling Expense</v>
      </c>
    </row>
    <row r="421" spans="1:34" x14ac:dyDescent="0.25">
      <c r="A421" t="s">
        <v>474</v>
      </c>
      <c r="B421" t="s">
        <v>392</v>
      </c>
      <c r="C421" t="s">
        <v>393</v>
      </c>
      <c r="D421" t="s">
        <v>475</v>
      </c>
      <c r="E421" t="s">
        <v>476</v>
      </c>
      <c r="F421" s="94">
        <v>31.96</v>
      </c>
      <c r="G421" s="94">
        <v>31.96</v>
      </c>
      <c r="H421" s="94">
        <v>31.96</v>
      </c>
      <c r="I421" s="94"/>
      <c r="J421" s="94"/>
      <c r="K421" s="94"/>
      <c r="L421" s="94"/>
      <c r="M421" s="94"/>
      <c r="N421" s="94"/>
      <c r="O421" s="94"/>
      <c r="P421" s="94"/>
      <c r="Q421" s="94"/>
      <c r="R421" s="94">
        <f t="shared" si="90"/>
        <v>95.88</v>
      </c>
      <c r="S421" s="92" t="str">
        <f t="shared" si="91"/>
        <v>114101505912</v>
      </c>
      <c r="T421" s="80">
        <f>VLOOKUP(S421,Factors!$F$4:$H$5971,3,FALSE)</f>
        <v>0.1128</v>
      </c>
      <c r="U421" t="str">
        <f>VLOOKUP(S421,Factors!$F$4:$G$5971,2,FALSE)</f>
        <v>Customers-Res</v>
      </c>
      <c r="V421" s="170">
        <f t="shared" si="92"/>
        <v>3.6050879999999998</v>
      </c>
      <c r="W421" s="165">
        <f t="shared" si="93"/>
        <v>28.354912000000002</v>
      </c>
      <c r="X421" s="171">
        <f t="shared" si="94"/>
        <v>31.96</v>
      </c>
      <c r="Y421" s="170">
        <f t="shared" si="95"/>
        <v>3.6050879999999998</v>
      </c>
      <c r="Z421" s="165">
        <f t="shared" si="96"/>
        <v>28.354912000000002</v>
      </c>
      <c r="AA421" s="171">
        <f t="shared" si="97"/>
        <v>31.96</v>
      </c>
      <c r="AB421" s="170">
        <f t="shared" si="98"/>
        <v>3.6050879999999998</v>
      </c>
      <c r="AC421" s="165">
        <f t="shared" si="99"/>
        <v>28.354912000000002</v>
      </c>
      <c r="AD421" s="171">
        <f t="shared" si="100"/>
        <v>31.96</v>
      </c>
      <c r="AE421" s="81">
        <f t="shared" si="101"/>
        <v>10.815263999999999</v>
      </c>
      <c r="AF421" s="81">
        <f t="shared" si="102"/>
        <v>85.064735999999996</v>
      </c>
      <c r="AG421" s="81">
        <f t="shared" si="103"/>
        <v>95.88</v>
      </c>
      <c r="AH421" t="str">
        <f>VLOOKUP(A421,'FERC Description'!$A$4:$C$51,3,FALSE)</f>
        <v>912 Demonstration and Selling Expense</v>
      </c>
    </row>
    <row r="422" spans="1:34" x14ac:dyDescent="0.25">
      <c r="A422" t="s">
        <v>474</v>
      </c>
      <c r="B422" t="s">
        <v>392</v>
      </c>
      <c r="C422" t="s">
        <v>393</v>
      </c>
      <c r="D422" t="s">
        <v>481</v>
      </c>
      <c r="E422" t="s">
        <v>482</v>
      </c>
      <c r="F422" s="94">
        <v>0</v>
      </c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>
        <f t="shared" si="90"/>
        <v>0</v>
      </c>
      <c r="S422" s="92" t="str">
        <f t="shared" si="91"/>
        <v>114105015912</v>
      </c>
      <c r="T422" s="80">
        <f>VLOOKUP(S422,Factors!$F$4:$H$5971,3,FALSE)</f>
        <v>0.1128</v>
      </c>
      <c r="U422" t="str">
        <f>VLOOKUP(S422,Factors!$F$4:$G$5971,2,FALSE)</f>
        <v>Customers-Res</v>
      </c>
      <c r="V422" s="170">
        <f t="shared" si="92"/>
        <v>0</v>
      </c>
      <c r="W422" s="165">
        <f t="shared" si="93"/>
        <v>0</v>
      </c>
      <c r="X422" s="171">
        <f t="shared" si="94"/>
        <v>0</v>
      </c>
      <c r="Y422" s="170">
        <f t="shared" si="95"/>
        <v>0</v>
      </c>
      <c r="Z422" s="165">
        <f t="shared" si="96"/>
        <v>0</v>
      </c>
      <c r="AA422" s="171">
        <f t="shared" si="97"/>
        <v>0</v>
      </c>
      <c r="AB422" s="170">
        <f t="shared" si="98"/>
        <v>0</v>
      </c>
      <c r="AC422" s="165">
        <f t="shared" si="99"/>
        <v>0</v>
      </c>
      <c r="AD422" s="171">
        <f t="shared" si="100"/>
        <v>0</v>
      </c>
      <c r="AE422" s="81">
        <f t="shared" si="101"/>
        <v>0</v>
      </c>
      <c r="AF422" s="81">
        <f t="shared" si="102"/>
        <v>0</v>
      </c>
      <c r="AG422" s="81">
        <f t="shared" si="103"/>
        <v>0</v>
      </c>
      <c r="AH422" t="str">
        <f>VLOOKUP(A422,'FERC Description'!$A$4:$C$51,3,FALSE)</f>
        <v>912 Demonstration and Selling Expense</v>
      </c>
    </row>
    <row r="423" spans="1:34" x14ac:dyDescent="0.25">
      <c r="A423" t="s">
        <v>474</v>
      </c>
      <c r="B423" t="s">
        <v>417</v>
      </c>
      <c r="C423" t="s">
        <v>418</v>
      </c>
      <c r="D423" t="s">
        <v>475</v>
      </c>
      <c r="E423" t="s">
        <v>476</v>
      </c>
      <c r="F423" s="94">
        <v>9508.74</v>
      </c>
      <c r="G423" s="94">
        <v>9198.66</v>
      </c>
      <c r="H423" s="94">
        <v>11056.1</v>
      </c>
      <c r="I423" s="94"/>
      <c r="J423" s="94"/>
      <c r="K423" s="94"/>
      <c r="L423" s="94"/>
      <c r="M423" s="94"/>
      <c r="N423" s="94"/>
      <c r="O423" s="94"/>
      <c r="P423" s="94"/>
      <c r="Q423" s="94"/>
      <c r="R423" s="94">
        <f t="shared" si="90"/>
        <v>29763.5</v>
      </c>
      <c r="S423" s="92" t="str">
        <f t="shared" si="91"/>
        <v>115151505912</v>
      </c>
      <c r="T423" s="80">
        <f>VLOOKUP(S423,Factors!$F$4:$H$5971,3,FALSE)</f>
        <v>0.1119</v>
      </c>
      <c r="U423" t="str">
        <f>VLOOKUP(S423,Factors!$F$4:$G$5971,2,FALSE)</f>
        <v>Customers-All</v>
      </c>
      <c r="V423" s="170">
        <f t="shared" si="92"/>
        <v>1064.028006</v>
      </c>
      <c r="W423" s="165">
        <f t="shared" si="93"/>
        <v>8444.7119939999993</v>
      </c>
      <c r="X423" s="171">
        <f t="shared" si="94"/>
        <v>9508.74</v>
      </c>
      <c r="Y423" s="170">
        <f t="shared" si="95"/>
        <v>1029.330054</v>
      </c>
      <c r="Z423" s="165">
        <f t="shared" si="96"/>
        <v>8169.3299459999998</v>
      </c>
      <c r="AA423" s="171">
        <f t="shared" si="97"/>
        <v>9198.66</v>
      </c>
      <c r="AB423" s="170">
        <f t="shared" si="98"/>
        <v>1237.17759</v>
      </c>
      <c r="AC423" s="165">
        <f t="shared" si="99"/>
        <v>9818.922410000001</v>
      </c>
      <c r="AD423" s="171">
        <f t="shared" si="100"/>
        <v>11056.1</v>
      </c>
      <c r="AE423" s="81">
        <f t="shared" si="101"/>
        <v>3330.5356499999998</v>
      </c>
      <c r="AF423" s="81">
        <f t="shared" si="102"/>
        <v>26432.964350000002</v>
      </c>
      <c r="AG423" s="81">
        <f t="shared" si="103"/>
        <v>29763.5</v>
      </c>
      <c r="AH423" t="str">
        <f>VLOOKUP(A423,'FERC Description'!$A$4:$C$51,3,FALSE)</f>
        <v>912 Demonstration and Selling Expense</v>
      </c>
    </row>
    <row r="424" spans="1:34" x14ac:dyDescent="0.25">
      <c r="A424" t="s">
        <v>474</v>
      </c>
      <c r="B424" t="s">
        <v>417</v>
      </c>
      <c r="C424" t="s">
        <v>418</v>
      </c>
      <c r="D424" t="s">
        <v>477</v>
      </c>
      <c r="E424" t="s">
        <v>478</v>
      </c>
      <c r="F424" s="94">
        <v>129.38999999999999</v>
      </c>
      <c r="G424" s="94">
        <v>1292.23</v>
      </c>
      <c r="H424" s="94">
        <v>3859.57</v>
      </c>
      <c r="I424" s="94"/>
      <c r="J424" s="94"/>
      <c r="K424" s="94"/>
      <c r="L424" s="94"/>
      <c r="M424" s="94"/>
      <c r="N424" s="94"/>
      <c r="O424" s="94"/>
      <c r="P424" s="94"/>
      <c r="Q424" s="94"/>
      <c r="R424" s="94">
        <f t="shared" si="90"/>
        <v>5281.1900000000005</v>
      </c>
      <c r="S424" s="92" t="str">
        <f t="shared" si="91"/>
        <v>115152966912</v>
      </c>
      <c r="T424" s="80">
        <f>VLOOKUP(S424,Factors!$F$4:$H$5971,3,FALSE)</f>
        <v>0.1119</v>
      </c>
      <c r="U424" t="str">
        <f>VLOOKUP(S424,Factors!$F$4:$G$5971,2,FALSE)</f>
        <v>Customers-All</v>
      </c>
      <c r="V424" s="170">
        <f t="shared" si="92"/>
        <v>14.478740999999998</v>
      </c>
      <c r="W424" s="165">
        <f t="shared" si="93"/>
        <v>114.91125899999999</v>
      </c>
      <c r="X424" s="171">
        <f t="shared" si="94"/>
        <v>129.38999999999999</v>
      </c>
      <c r="Y424" s="170">
        <f t="shared" si="95"/>
        <v>144.600537</v>
      </c>
      <c r="Z424" s="165">
        <f t="shared" si="96"/>
        <v>1147.629463</v>
      </c>
      <c r="AA424" s="171">
        <f t="shared" si="97"/>
        <v>1292.23</v>
      </c>
      <c r="AB424" s="170">
        <f t="shared" si="98"/>
        <v>431.88588300000004</v>
      </c>
      <c r="AC424" s="165">
        <f t="shared" si="99"/>
        <v>3427.6841170000002</v>
      </c>
      <c r="AD424" s="171">
        <f t="shared" si="100"/>
        <v>3859.57</v>
      </c>
      <c r="AE424" s="81">
        <f t="shared" si="101"/>
        <v>590.96516100000008</v>
      </c>
      <c r="AF424" s="81">
        <f t="shared" si="102"/>
        <v>4690.2248390000004</v>
      </c>
      <c r="AG424" s="81">
        <f t="shared" si="103"/>
        <v>5281.1900000000005</v>
      </c>
      <c r="AH424" t="str">
        <f>VLOOKUP(A424,'FERC Description'!$A$4:$C$51,3,FALSE)</f>
        <v>912 Demonstration and Selling Expense</v>
      </c>
    </row>
    <row r="425" spans="1:34" x14ac:dyDescent="0.25">
      <c r="A425" t="s">
        <v>474</v>
      </c>
      <c r="B425" t="s">
        <v>417</v>
      </c>
      <c r="C425" t="s">
        <v>418</v>
      </c>
      <c r="D425" t="s">
        <v>481</v>
      </c>
      <c r="E425" t="s">
        <v>482</v>
      </c>
      <c r="F425" s="94">
        <v>57289.84</v>
      </c>
      <c r="G425" s="94">
        <v>38973</v>
      </c>
      <c r="H425" s="94">
        <v>4794.47</v>
      </c>
      <c r="I425" s="94"/>
      <c r="J425" s="94"/>
      <c r="K425" s="94"/>
      <c r="L425" s="94"/>
      <c r="M425" s="94"/>
      <c r="N425" s="94"/>
      <c r="O425" s="94"/>
      <c r="P425" s="94"/>
      <c r="Q425" s="94"/>
      <c r="R425" s="94">
        <f t="shared" si="90"/>
        <v>101057.31</v>
      </c>
      <c r="S425" s="92" t="str">
        <f t="shared" si="91"/>
        <v>115155015912</v>
      </c>
      <c r="T425" s="80">
        <f>VLOOKUP(S425,Factors!$F$4:$H$5971,3,FALSE)</f>
        <v>0.1119</v>
      </c>
      <c r="U425" t="str">
        <f>VLOOKUP(S425,Factors!$F$4:$G$5971,2,FALSE)</f>
        <v>Customers-All</v>
      </c>
      <c r="V425" s="170">
        <f t="shared" si="92"/>
        <v>6410.7330959999999</v>
      </c>
      <c r="W425" s="165">
        <f t="shared" si="93"/>
        <v>50879.106904</v>
      </c>
      <c r="X425" s="171">
        <f t="shared" si="94"/>
        <v>57289.84</v>
      </c>
      <c r="Y425" s="170">
        <f t="shared" si="95"/>
        <v>4361.0787</v>
      </c>
      <c r="Z425" s="165">
        <f t="shared" si="96"/>
        <v>34611.921300000002</v>
      </c>
      <c r="AA425" s="171">
        <f t="shared" si="97"/>
        <v>38973</v>
      </c>
      <c r="AB425" s="170">
        <f t="shared" si="98"/>
        <v>536.50119300000006</v>
      </c>
      <c r="AC425" s="165">
        <f t="shared" si="99"/>
        <v>4257.9688070000002</v>
      </c>
      <c r="AD425" s="171">
        <f t="shared" si="100"/>
        <v>4794.47</v>
      </c>
      <c r="AE425" s="81">
        <f t="shared" si="101"/>
        <v>11308.312989</v>
      </c>
      <c r="AF425" s="81">
        <f t="shared" si="102"/>
        <v>89748.997010999999</v>
      </c>
      <c r="AG425" s="81">
        <f t="shared" si="103"/>
        <v>101057.31</v>
      </c>
      <c r="AH425" t="str">
        <f>VLOOKUP(A425,'FERC Description'!$A$4:$C$51,3,FALSE)</f>
        <v>912 Demonstration and Selling Expense</v>
      </c>
    </row>
    <row r="426" spans="1:34" x14ac:dyDescent="0.25">
      <c r="A426" t="s">
        <v>474</v>
      </c>
      <c r="B426" t="s">
        <v>417</v>
      </c>
      <c r="C426" t="s">
        <v>418</v>
      </c>
      <c r="D426" t="s">
        <v>483</v>
      </c>
      <c r="E426" t="s">
        <v>484</v>
      </c>
      <c r="F426" s="94">
        <v>13558.68</v>
      </c>
      <c r="G426" s="94">
        <v>15552.16</v>
      </c>
      <c r="H426" s="94">
        <v>-27321.84</v>
      </c>
      <c r="I426" s="94"/>
      <c r="J426" s="94"/>
      <c r="K426" s="94"/>
      <c r="L426" s="94"/>
      <c r="M426" s="94"/>
      <c r="N426" s="94"/>
      <c r="O426" s="94"/>
      <c r="P426" s="94"/>
      <c r="Q426" s="94"/>
      <c r="R426" s="94">
        <f t="shared" si="90"/>
        <v>1789</v>
      </c>
      <c r="S426" s="92" t="str">
        <f t="shared" si="91"/>
        <v>115155020912</v>
      </c>
      <c r="T426" s="80">
        <f>VLOOKUP(S426,Factors!$F$4:$H$5971,3,FALSE)</f>
        <v>0.1119</v>
      </c>
      <c r="U426" t="str">
        <f>VLOOKUP(S426,Factors!$F$4:$G$5971,2,FALSE)</f>
        <v>Customers-All</v>
      </c>
      <c r="V426" s="170">
        <f t="shared" si="92"/>
        <v>1517.2162920000001</v>
      </c>
      <c r="W426" s="165">
        <f t="shared" si="93"/>
        <v>12041.463707999999</v>
      </c>
      <c r="X426" s="171">
        <f t="shared" si="94"/>
        <v>13558.68</v>
      </c>
      <c r="Y426" s="170">
        <f t="shared" si="95"/>
        <v>1740.2867039999999</v>
      </c>
      <c r="Z426" s="165">
        <f t="shared" si="96"/>
        <v>13811.873296</v>
      </c>
      <c r="AA426" s="171">
        <f t="shared" si="97"/>
        <v>15552.16</v>
      </c>
      <c r="AB426" s="170">
        <f t="shared" si="98"/>
        <v>-3057.3138960000001</v>
      </c>
      <c r="AC426" s="165">
        <f t="shared" si="99"/>
        <v>-24264.526104</v>
      </c>
      <c r="AD426" s="171">
        <f t="shared" si="100"/>
        <v>-27321.84</v>
      </c>
      <c r="AE426" s="81">
        <f t="shared" si="101"/>
        <v>200.1891</v>
      </c>
      <c r="AF426" s="81">
        <f t="shared" si="102"/>
        <v>1588.8108999999999</v>
      </c>
      <c r="AG426" s="81">
        <f t="shared" si="103"/>
        <v>1789</v>
      </c>
      <c r="AH426" t="str">
        <f>VLOOKUP(A426,'FERC Description'!$A$4:$C$51,3,FALSE)</f>
        <v>912 Demonstration and Selling Expense</v>
      </c>
    </row>
    <row r="427" spans="1:34" x14ac:dyDescent="0.25">
      <c r="A427" t="s">
        <v>474</v>
      </c>
      <c r="B427" t="s">
        <v>470</v>
      </c>
      <c r="C427" t="s">
        <v>471</v>
      </c>
      <c r="D427" t="s">
        <v>487</v>
      </c>
      <c r="E427" t="s">
        <v>488</v>
      </c>
      <c r="F427" s="94">
        <v>10000</v>
      </c>
      <c r="G427" s="94">
        <v>830</v>
      </c>
      <c r="H427" s="94">
        <v>1270.3499999999999</v>
      </c>
      <c r="I427" s="94"/>
      <c r="J427" s="94"/>
      <c r="K427" s="94"/>
      <c r="L427" s="94"/>
      <c r="M427" s="94"/>
      <c r="N427" s="94"/>
      <c r="O427" s="94"/>
      <c r="P427" s="94"/>
      <c r="Q427" s="94"/>
      <c r="R427" s="94">
        <f t="shared" si="90"/>
        <v>12100.35</v>
      </c>
      <c r="S427" s="92" t="str">
        <f t="shared" si="91"/>
        <v>115401215912</v>
      </c>
      <c r="T427" s="80">
        <f>VLOOKUP(S427,Factors!$F$4:$H$5971,3,FALSE)</f>
        <v>0.1128</v>
      </c>
      <c r="U427" t="str">
        <f>VLOOKUP(S427,Factors!$F$4:$G$5971,2,FALSE)</f>
        <v>Customers-Res</v>
      </c>
      <c r="V427" s="170">
        <f t="shared" si="92"/>
        <v>1128</v>
      </c>
      <c r="W427" s="165">
        <f t="shared" si="93"/>
        <v>8872</v>
      </c>
      <c r="X427" s="171">
        <f t="shared" si="94"/>
        <v>10000</v>
      </c>
      <c r="Y427" s="170">
        <f t="shared" si="95"/>
        <v>93.623999999999995</v>
      </c>
      <c r="Z427" s="165">
        <f t="shared" si="96"/>
        <v>736.37599999999998</v>
      </c>
      <c r="AA427" s="171">
        <f t="shared" si="97"/>
        <v>830</v>
      </c>
      <c r="AB427" s="170">
        <f t="shared" si="98"/>
        <v>143.29548</v>
      </c>
      <c r="AC427" s="165">
        <f t="shared" si="99"/>
        <v>1127.0545199999999</v>
      </c>
      <c r="AD427" s="171">
        <f t="shared" si="100"/>
        <v>1270.3499999999999</v>
      </c>
      <c r="AE427" s="81">
        <f t="shared" si="101"/>
        <v>1364.91948</v>
      </c>
      <c r="AF427" s="81">
        <f t="shared" si="102"/>
        <v>10735.43052</v>
      </c>
      <c r="AG427" s="81">
        <f t="shared" si="103"/>
        <v>12100.35</v>
      </c>
      <c r="AH427" t="str">
        <f>VLOOKUP(A427,'FERC Description'!$A$4:$C$51,3,FALSE)</f>
        <v>912 Demonstration and Selling Expense</v>
      </c>
    </row>
    <row r="428" spans="1:34" x14ac:dyDescent="0.25">
      <c r="A428" t="s">
        <v>474</v>
      </c>
      <c r="B428" t="s">
        <v>470</v>
      </c>
      <c r="C428" t="s">
        <v>471</v>
      </c>
      <c r="D428" t="s">
        <v>489</v>
      </c>
      <c r="E428" t="s">
        <v>490</v>
      </c>
      <c r="F428" s="94">
        <v>29065.47</v>
      </c>
      <c r="G428" s="94">
        <v>18288.52</v>
      </c>
      <c r="H428" s="94">
        <v>16280.28</v>
      </c>
      <c r="I428" s="94"/>
      <c r="J428" s="94"/>
      <c r="K428" s="94"/>
      <c r="L428" s="94"/>
      <c r="M428" s="94"/>
      <c r="N428" s="94"/>
      <c r="O428" s="94"/>
      <c r="P428" s="94"/>
      <c r="Q428" s="94"/>
      <c r="R428" s="94">
        <f t="shared" si="90"/>
        <v>63634.270000000004</v>
      </c>
      <c r="S428" s="92" t="str">
        <f t="shared" si="91"/>
        <v>115401315912</v>
      </c>
      <c r="T428" s="80">
        <f>VLOOKUP(S428,Factors!$F$4:$H$5971,3,FALSE)</f>
        <v>0.1119</v>
      </c>
      <c r="U428" t="str">
        <f>VLOOKUP(S428,Factors!$F$4:$G$5971,2,FALSE)</f>
        <v>Customers-All</v>
      </c>
      <c r="V428" s="170">
        <f t="shared" si="92"/>
        <v>3252.426093</v>
      </c>
      <c r="W428" s="165">
        <f t="shared" si="93"/>
        <v>25813.043906999999</v>
      </c>
      <c r="X428" s="171">
        <f t="shared" si="94"/>
        <v>29065.47</v>
      </c>
      <c r="Y428" s="170">
        <f t="shared" si="95"/>
        <v>2046.4853880000001</v>
      </c>
      <c r="Z428" s="165">
        <f t="shared" si="96"/>
        <v>16242.034611999999</v>
      </c>
      <c r="AA428" s="171">
        <f t="shared" si="97"/>
        <v>18288.52</v>
      </c>
      <c r="AB428" s="170">
        <f t="shared" si="98"/>
        <v>1821.763332</v>
      </c>
      <c r="AC428" s="165">
        <f t="shared" si="99"/>
        <v>14458.516668</v>
      </c>
      <c r="AD428" s="171">
        <f t="shared" si="100"/>
        <v>16280.28</v>
      </c>
      <c r="AE428" s="81">
        <f t="shared" si="101"/>
        <v>7120.6748130000005</v>
      </c>
      <c r="AF428" s="81">
        <f t="shared" si="102"/>
        <v>56513.595187000006</v>
      </c>
      <c r="AG428" s="81">
        <f t="shared" si="103"/>
        <v>63634.270000000004</v>
      </c>
      <c r="AH428" t="str">
        <f>VLOOKUP(A428,'FERC Description'!$A$4:$C$51,3,FALSE)</f>
        <v>912 Demonstration and Selling Expense</v>
      </c>
    </row>
    <row r="429" spans="1:34" x14ac:dyDescent="0.25">
      <c r="A429" t="s">
        <v>474</v>
      </c>
      <c r="B429" t="s">
        <v>470</v>
      </c>
      <c r="C429" t="s">
        <v>471</v>
      </c>
      <c r="D429" t="s">
        <v>491</v>
      </c>
      <c r="E429" t="s">
        <v>492</v>
      </c>
      <c r="F429" s="94">
        <v>20225.349999999999</v>
      </c>
      <c r="G429" s="94">
        <v>19346.3</v>
      </c>
      <c r="H429" s="94">
        <v>25136.6</v>
      </c>
      <c r="I429" s="94"/>
      <c r="J429" s="94"/>
      <c r="K429" s="94"/>
      <c r="L429" s="94"/>
      <c r="M429" s="94"/>
      <c r="N429" s="94"/>
      <c r="O429" s="94"/>
      <c r="P429" s="94"/>
      <c r="Q429" s="94"/>
      <c r="R429" s="94">
        <f t="shared" si="90"/>
        <v>64708.249999999993</v>
      </c>
      <c r="S429" s="92" t="str">
        <f t="shared" si="91"/>
        <v>115404765912</v>
      </c>
      <c r="T429" s="80">
        <f>VLOOKUP(S429,Factors!$F$4:$H$5971,3,FALSE)</f>
        <v>0.1119</v>
      </c>
      <c r="U429" t="str">
        <f>VLOOKUP(S429,Factors!$F$4:$G$5971,2,FALSE)</f>
        <v>Customers-All</v>
      </c>
      <c r="V429" s="170">
        <f t="shared" si="92"/>
        <v>2263.2166649999999</v>
      </c>
      <c r="W429" s="165">
        <f t="shared" si="93"/>
        <v>17962.133334999999</v>
      </c>
      <c r="X429" s="171">
        <f t="shared" si="94"/>
        <v>20225.349999999999</v>
      </c>
      <c r="Y429" s="170">
        <f t="shared" si="95"/>
        <v>2164.85097</v>
      </c>
      <c r="Z429" s="165">
        <f t="shared" si="96"/>
        <v>17181.44903</v>
      </c>
      <c r="AA429" s="171">
        <f t="shared" si="97"/>
        <v>19346.3</v>
      </c>
      <c r="AB429" s="170">
        <f t="shared" si="98"/>
        <v>2812.7855399999999</v>
      </c>
      <c r="AC429" s="165">
        <f t="shared" si="99"/>
        <v>22323.814459999998</v>
      </c>
      <c r="AD429" s="171">
        <f t="shared" si="100"/>
        <v>25136.6</v>
      </c>
      <c r="AE429" s="81">
        <f t="shared" si="101"/>
        <v>7240.8531749999993</v>
      </c>
      <c r="AF429" s="81">
        <f t="shared" si="102"/>
        <v>57467.396824999996</v>
      </c>
      <c r="AG429" s="81">
        <f t="shared" si="103"/>
        <v>64708.249999999993</v>
      </c>
      <c r="AH429" t="str">
        <f>VLOOKUP(A429,'FERC Description'!$A$4:$C$51,3,FALSE)</f>
        <v>912 Demonstration and Selling Expense</v>
      </c>
    </row>
    <row r="430" spans="1:34" x14ac:dyDescent="0.25">
      <c r="A430" t="s">
        <v>474</v>
      </c>
      <c r="B430" t="s">
        <v>470</v>
      </c>
      <c r="C430" t="s">
        <v>471</v>
      </c>
      <c r="D430" t="s">
        <v>493</v>
      </c>
      <c r="E430" t="s">
        <v>494</v>
      </c>
      <c r="F430" s="94">
        <v>35</v>
      </c>
      <c r="G430" s="94">
        <v>8121.13</v>
      </c>
      <c r="H430" s="94">
        <v>-825</v>
      </c>
      <c r="I430" s="94"/>
      <c r="J430" s="94"/>
      <c r="K430" s="94"/>
      <c r="L430" s="94"/>
      <c r="M430" s="94"/>
      <c r="N430" s="94"/>
      <c r="O430" s="94"/>
      <c r="P430" s="94"/>
      <c r="Q430" s="94"/>
      <c r="R430" s="94">
        <f t="shared" si="90"/>
        <v>7331.13</v>
      </c>
      <c r="S430" s="92" t="str">
        <f t="shared" si="91"/>
        <v>115404858912</v>
      </c>
      <c r="T430" s="80">
        <f>VLOOKUP(S430,Factors!$F$4:$H$5971,3,FALSE)</f>
        <v>0.1119</v>
      </c>
      <c r="U430" t="str">
        <f>VLOOKUP(S430,Factors!$F$4:$G$5971,2,FALSE)</f>
        <v>Customers-All</v>
      </c>
      <c r="V430" s="170">
        <f t="shared" si="92"/>
        <v>3.9165000000000001</v>
      </c>
      <c r="W430" s="165">
        <f t="shared" si="93"/>
        <v>31.083500000000001</v>
      </c>
      <c r="X430" s="171">
        <f t="shared" si="94"/>
        <v>35</v>
      </c>
      <c r="Y430" s="170">
        <f t="shared" si="95"/>
        <v>908.75444700000003</v>
      </c>
      <c r="Z430" s="165">
        <f t="shared" si="96"/>
        <v>7212.3755529999999</v>
      </c>
      <c r="AA430" s="171">
        <f t="shared" si="97"/>
        <v>8121.13</v>
      </c>
      <c r="AB430" s="170">
        <f t="shared" si="98"/>
        <v>-92.317499999999995</v>
      </c>
      <c r="AC430" s="165">
        <f t="shared" si="99"/>
        <v>-732.6825</v>
      </c>
      <c r="AD430" s="171">
        <f t="shared" si="100"/>
        <v>-825</v>
      </c>
      <c r="AE430" s="81">
        <f t="shared" si="101"/>
        <v>820.35344699999996</v>
      </c>
      <c r="AF430" s="81">
        <f t="shared" si="102"/>
        <v>6510.7765529999997</v>
      </c>
      <c r="AG430" s="81">
        <f t="shared" si="103"/>
        <v>7331.1299999999992</v>
      </c>
      <c r="AH430" t="str">
        <f>VLOOKUP(A430,'FERC Description'!$A$4:$C$51,3,FALSE)</f>
        <v>912 Demonstration and Selling Expense</v>
      </c>
    </row>
    <row r="431" spans="1:34" x14ac:dyDescent="0.25">
      <c r="A431" t="s">
        <v>474</v>
      </c>
      <c r="B431" t="s">
        <v>470</v>
      </c>
      <c r="C431" t="s">
        <v>471</v>
      </c>
      <c r="D431" t="s">
        <v>495</v>
      </c>
      <c r="E431" t="s">
        <v>496</v>
      </c>
      <c r="F431" s="94"/>
      <c r="G431" s="94"/>
      <c r="H431" s="94">
        <v>1382.3</v>
      </c>
      <c r="I431" s="94"/>
      <c r="J431" s="94"/>
      <c r="K431" s="94"/>
      <c r="L431" s="94"/>
      <c r="M431" s="94"/>
      <c r="N431" s="94"/>
      <c r="O431" s="94"/>
      <c r="P431" s="94"/>
      <c r="Q431" s="94"/>
      <c r="R431" s="94">
        <f t="shared" si="90"/>
        <v>1382.3</v>
      </c>
      <c r="S431" s="92" t="str">
        <f t="shared" si="91"/>
        <v>115404865912</v>
      </c>
      <c r="T431" s="80">
        <f>VLOOKUP(S431,Factors!$F$4:$H$5971,3,FALSE)</f>
        <v>0.1128</v>
      </c>
      <c r="U431" t="str">
        <f>VLOOKUP(S431,Factors!$F$4:$G$5971,2,FALSE)</f>
        <v>Customers-Res</v>
      </c>
      <c r="V431" s="170">
        <f t="shared" si="92"/>
        <v>0</v>
      </c>
      <c r="W431" s="165">
        <f t="shared" si="93"/>
        <v>0</v>
      </c>
      <c r="X431" s="171">
        <f t="shared" si="94"/>
        <v>0</v>
      </c>
      <c r="Y431" s="170">
        <f t="shared" si="95"/>
        <v>0</v>
      </c>
      <c r="Z431" s="165">
        <f t="shared" si="96"/>
        <v>0</v>
      </c>
      <c r="AA431" s="171">
        <f t="shared" si="97"/>
        <v>0</v>
      </c>
      <c r="AB431" s="170">
        <f t="shared" si="98"/>
        <v>155.92344</v>
      </c>
      <c r="AC431" s="165">
        <f t="shared" si="99"/>
        <v>1226.3765599999999</v>
      </c>
      <c r="AD431" s="171">
        <f t="shared" si="100"/>
        <v>1382.3</v>
      </c>
      <c r="AE431" s="81">
        <f t="shared" si="101"/>
        <v>155.92344</v>
      </c>
      <c r="AF431" s="81">
        <f t="shared" si="102"/>
        <v>1226.3765599999999</v>
      </c>
      <c r="AG431" s="81">
        <f t="shared" si="103"/>
        <v>1382.3</v>
      </c>
      <c r="AH431" t="str">
        <f>VLOOKUP(A431,'FERC Description'!$A$4:$C$51,3,FALSE)</f>
        <v>912 Demonstration and Selling Expense</v>
      </c>
    </row>
    <row r="432" spans="1:34" x14ac:dyDescent="0.25">
      <c r="A432" t="s">
        <v>474</v>
      </c>
      <c r="B432" t="s">
        <v>470</v>
      </c>
      <c r="C432" t="s">
        <v>471</v>
      </c>
      <c r="D432" t="s">
        <v>497</v>
      </c>
      <c r="E432" t="s">
        <v>498</v>
      </c>
      <c r="F432" s="94"/>
      <c r="G432" s="94"/>
      <c r="H432" s="94">
        <v>57.42</v>
      </c>
      <c r="I432" s="94"/>
      <c r="J432" s="94"/>
      <c r="K432" s="94"/>
      <c r="L432" s="94"/>
      <c r="M432" s="94"/>
      <c r="N432" s="94"/>
      <c r="O432" s="94"/>
      <c r="P432" s="94"/>
      <c r="Q432" s="94"/>
      <c r="R432" s="94">
        <f t="shared" si="90"/>
        <v>57.42</v>
      </c>
      <c r="S432" s="92" t="str">
        <f t="shared" si="91"/>
        <v>115404870912</v>
      </c>
      <c r="T432" s="80">
        <f>VLOOKUP(S432,Factors!$F$4:$H$5971,3,FALSE)</f>
        <v>0</v>
      </c>
      <c r="U432" t="str">
        <f>VLOOKUP(S432,Factors!$F$4:$G$5971,2,FALSE)</f>
        <v>Direct-OR</v>
      </c>
      <c r="V432" s="170">
        <f t="shared" si="92"/>
        <v>0</v>
      </c>
      <c r="W432" s="165">
        <f t="shared" si="93"/>
        <v>0</v>
      </c>
      <c r="X432" s="171">
        <f t="shared" si="94"/>
        <v>0</v>
      </c>
      <c r="Y432" s="170">
        <f t="shared" si="95"/>
        <v>0</v>
      </c>
      <c r="Z432" s="165">
        <f t="shared" si="96"/>
        <v>0</v>
      </c>
      <c r="AA432" s="171">
        <f t="shared" si="97"/>
        <v>0</v>
      </c>
      <c r="AB432" s="170">
        <f t="shared" si="98"/>
        <v>0</v>
      </c>
      <c r="AC432" s="165">
        <f t="shared" si="99"/>
        <v>57.42</v>
      </c>
      <c r="AD432" s="171">
        <f t="shared" si="100"/>
        <v>57.42</v>
      </c>
      <c r="AE432" s="81">
        <f t="shared" si="101"/>
        <v>0</v>
      </c>
      <c r="AF432" s="81">
        <f t="shared" si="102"/>
        <v>57.42</v>
      </c>
      <c r="AG432" s="81">
        <f t="shared" si="103"/>
        <v>57.42</v>
      </c>
      <c r="AH432" t="str">
        <f>VLOOKUP(A432,'FERC Description'!$A$4:$C$51,3,FALSE)</f>
        <v>912 Demonstration and Selling Expense</v>
      </c>
    </row>
    <row r="433" spans="1:34" x14ac:dyDescent="0.25">
      <c r="A433" t="s">
        <v>474</v>
      </c>
      <c r="B433" t="s">
        <v>470</v>
      </c>
      <c r="C433" t="s">
        <v>471</v>
      </c>
      <c r="D433" t="s">
        <v>479</v>
      </c>
      <c r="E433" t="s">
        <v>480</v>
      </c>
      <c r="F433" s="94">
        <v>6372.74</v>
      </c>
      <c r="G433" s="94">
        <v>4452.5</v>
      </c>
      <c r="H433" s="94">
        <v>14835.18</v>
      </c>
      <c r="I433" s="94"/>
      <c r="J433" s="94"/>
      <c r="K433" s="94"/>
      <c r="L433" s="94"/>
      <c r="M433" s="94"/>
      <c r="N433" s="94"/>
      <c r="O433" s="94"/>
      <c r="P433" s="94"/>
      <c r="Q433" s="94"/>
      <c r="R433" s="94">
        <f t="shared" si="90"/>
        <v>25660.42</v>
      </c>
      <c r="S433" s="92" t="str">
        <f t="shared" si="91"/>
        <v>115404940912</v>
      </c>
      <c r="T433" s="80">
        <f>VLOOKUP(S433,Factors!$F$4:$H$5971,3,FALSE)</f>
        <v>0.1119</v>
      </c>
      <c r="U433" t="str">
        <f>VLOOKUP(S433,Factors!$F$4:$G$5971,2,FALSE)</f>
        <v>Customers-All</v>
      </c>
      <c r="V433" s="170">
        <f t="shared" si="92"/>
        <v>713.10960599999999</v>
      </c>
      <c r="W433" s="165">
        <f t="shared" si="93"/>
        <v>5659.6303939999998</v>
      </c>
      <c r="X433" s="171">
        <f t="shared" si="94"/>
        <v>6372.74</v>
      </c>
      <c r="Y433" s="170">
        <f t="shared" si="95"/>
        <v>498.23475000000002</v>
      </c>
      <c r="Z433" s="165">
        <f t="shared" si="96"/>
        <v>3954.2652499999999</v>
      </c>
      <c r="AA433" s="171">
        <f t="shared" si="97"/>
        <v>4452.5</v>
      </c>
      <c r="AB433" s="170">
        <f t="shared" si="98"/>
        <v>1660.056642</v>
      </c>
      <c r="AC433" s="165">
        <f t="shared" si="99"/>
        <v>13175.123358000001</v>
      </c>
      <c r="AD433" s="171">
        <f t="shared" si="100"/>
        <v>14835.18</v>
      </c>
      <c r="AE433" s="81">
        <f t="shared" si="101"/>
        <v>2871.4009979999996</v>
      </c>
      <c r="AF433" s="81">
        <f t="shared" si="102"/>
        <v>22789.019001999997</v>
      </c>
      <c r="AG433" s="81">
        <f t="shared" si="103"/>
        <v>25660.42</v>
      </c>
      <c r="AH433" t="str">
        <f>VLOOKUP(A433,'FERC Description'!$A$4:$C$51,3,FALSE)</f>
        <v>912 Demonstration and Selling Expense</v>
      </c>
    </row>
    <row r="434" spans="1:34" x14ac:dyDescent="0.25">
      <c r="A434" t="s">
        <v>474</v>
      </c>
      <c r="B434" t="s">
        <v>70</v>
      </c>
      <c r="C434" t="s">
        <v>71</v>
      </c>
      <c r="D434" t="s">
        <v>489</v>
      </c>
      <c r="E434" t="s">
        <v>490</v>
      </c>
      <c r="F434" s="94"/>
      <c r="G434" s="94">
        <v>2000</v>
      </c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>
        <f t="shared" si="90"/>
        <v>2000</v>
      </c>
      <c r="S434" s="92" t="str">
        <f t="shared" si="91"/>
        <v>115501315912</v>
      </c>
      <c r="T434" s="80">
        <f>VLOOKUP(S434,Factors!$F$4:$H$5971,3,FALSE)</f>
        <v>0.1119</v>
      </c>
      <c r="U434" t="str">
        <f>VLOOKUP(S434,Factors!$F$4:$G$5971,2,FALSE)</f>
        <v>customers-all</v>
      </c>
      <c r="V434" s="170">
        <f t="shared" si="92"/>
        <v>0</v>
      </c>
      <c r="W434" s="165">
        <f t="shared" si="93"/>
        <v>0</v>
      </c>
      <c r="X434" s="171">
        <f t="shared" si="94"/>
        <v>0</v>
      </c>
      <c r="Y434" s="170">
        <f t="shared" si="95"/>
        <v>223.8</v>
      </c>
      <c r="Z434" s="165">
        <f t="shared" si="96"/>
        <v>1776.2</v>
      </c>
      <c r="AA434" s="171">
        <f t="shared" si="97"/>
        <v>2000</v>
      </c>
      <c r="AB434" s="170">
        <f t="shared" si="98"/>
        <v>0</v>
      </c>
      <c r="AC434" s="165">
        <f t="shared" si="99"/>
        <v>0</v>
      </c>
      <c r="AD434" s="171">
        <f t="shared" si="100"/>
        <v>0</v>
      </c>
      <c r="AE434" s="81">
        <f t="shared" si="101"/>
        <v>223.8</v>
      </c>
      <c r="AF434" s="81">
        <f t="shared" si="102"/>
        <v>1776.2</v>
      </c>
      <c r="AG434" s="81">
        <f t="shared" si="103"/>
        <v>2000</v>
      </c>
      <c r="AH434" t="str">
        <f>VLOOKUP(A434,'FERC Description'!$A$4:$C$51,3,FALSE)</f>
        <v>912 Demonstration and Selling Expense</v>
      </c>
    </row>
    <row r="435" spans="1:34" x14ac:dyDescent="0.25">
      <c r="A435" t="s">
        <v>474</v>
      </c>
      <c r="B435" t="s">
        <v>447</v>
      </c>
      <c r="C435" t="s">
        <v>448</v>
      </c>
      <c r="D435" t="s">
        <v>481</v>
      </c>
      <c r="E435" t="s">
        <v>482</v>
      </c>
      <c r="F435" s="94">
        <v>3267.39</v>
      </c>
      <c r="G435" s="94">
        <v>2956.21</v>
      </c>
      <c r="H435" s="94">
        <v>3413.34</v>
      </c>
      <c r="I435" s="94"/>
      <c r="J435" s="94"/>
      <c r="K435" s="94"/>
      <c r="L435" s="94"/>
      <c r="M435" s="94"/>
      <c r="N435" s="94"/>
      <c r="O435" s="94"/>
      <c r="P435" s="94"/>
      <c r="Q435" s="94"/>
      <c r="R435" s="94">
        <f t="shared" si="90"/>
        <v>9636.94</v>
      </c>
      <c r="S435" s="92" t="str">
        <f t="shared" si="91"/>
        <v>154915015912</v>
      </c>
      <c r="T435" s="80">
        <f>VLOOKUP(S435,Factors!$F$4:$H$5971,3,FALSE)</f>
        <v>0.1119</v>
      </c>
      <c r="U435" t="str">
        <f>VLOOKUP(S435,Factors!$F$4:$G$5971,2,FALSE)</f>
        <v>Customers-All</v>
      </c>
      <c r="V435" s="170">
        <f t="shared" si="92"/>
        <v>365.62094099999996</v>
      </c>
      <c r="W435" s="165">
        <f t="shared" si="93"/>
        <v>2901.7690589999997</v>
      </c>
      <c r="X435" s="171">
        <f t="shared" si="94"/>
        <v>3267.39</v>
      </c>
      <c r="Y435" s="170">
        <f t="shared" si="95"/>
        <v>330.79989899999998</v>
      </c>
      <c r="Z435" s="165">
        <f t="shared" si="96"/>
        <v>2625.4101009999999</v>
      </c>
      <c r="AA435" s="171">
        <f t="shared" si="97"/>
        <v>2956.21</v>
      </c>
      <c r="AB435" s="170">
        <f t="shared" si="98"/>
        <v>381.95274599999999</v>
      </c>
      <c r="AC435" s="165">
        <f t="shared" si="99"/>
        <v>3031.3872540000002</v>
      </c>
      <c r="AD435" s="171">
        <f t="shared" si="100"/>
        <v>3413.34</v>
      </c>
      <c r="AE435" s="81">
        <f t="shared" si="101"/>
        <v>1078.3735860000002</v>
      </c>
      <c r="AF435" s="81">
        <f t="shared" si="102"/>
        <v>8558.5664140000008</v>
      </c>
      <c r="AG435" s="81">
        <f t="shared" si="103"/>
        <v>9636.94</v>
      </c>
      <c r="AH435" t="str">
        <f>VLOOKUP(A435,'FERC Description'!$A$4:$C$51,3,FALSE)</f>
        <v>912 Demonstration and Selling Expense</v>
      </c>
    </row>
    <row r="436" spans="1:34" x14ac:dyDescent="0.25">
      <c r="A436" t="s">
        <v>474</v>
      </c>
      <c r="B436" t="s">
        <v>447</v>
      </c>
      <c r="C436" t="s">
        <v>448</v>
      </c>
      <c r="D436" t="s">
        <v>483</v>
      </c>
      <c r="E436" t="s">
        <v>484</v>
      </c>
      <c r="F436" s="94">
        <v>3267.39</v>
      </c>
      <c r="G436" s="94">
        <v>2956.21</v>
      </c>
      <c r="H436" s="94">
        <v>3413.34</v>
      </c>
      <c r="I436" s="94"/>
      <c r="J436" s="94"/>
      <c r="K436" s="94"/>
      <c r="L436" s="94"/>
      <c r="M436" s="94"/>
      <c r="N436" s="94"/>
      <c r="O436" s="94"/>
      <c r="P436" s="94"/>
      <c r="Q436" s="94"/>
      <c r="R436" s="94">
        <f t="shared" si="90"/>
        <v>9636.94</v>
      </c>
      <c r="S436" s="92" t="str">
        <f t="shared" si="91"/>
        <v>154915020912</v>
      </c>
      <c r="T436" s="80">
        <f>VLOOKUP(S436,Factors!$F$4:$H$5971,3,FALSE)</f>
        <v>0.1119</v>
      </c>
      <c r="U436" t="str">
        <f>VLOOKUP(S436,Factors!$F$4:$G$5971,2,FALSE)</f>
        <v>Customers-All</v>
      </c>
      <c r="V436" s="170">
        <f t="shared" si="92"/>
        <v>365.62094099999996</v>
      </c>
      <c r="W436" s="165">
        <f t="shared" si="93"/>
        <v>2901.7690589999997</v>
      </c>
      <c r="X436" s="171">
        <f t="shared" si="94"/>
        <v>3267.39</v>
      </c>
      <c r="Y436" s="170">
        <f t="shared" si="95"/>
        <v>330.79989899999998</v>
      </c>
      <c r="Z436" s="165">
        <f t="shared" si="96"/>
        <v>2625.4101009999999</v>
      </c>
      <c r="AA436" s="171">
        <f t="shared" si="97"/>
        <v>2956.21</v>
      </c>
      <c r="AB436" s="170">
        <f t="shared" si="98"/>
        <v>381.95274599999999</v>
      </c>
      <c r="AC436" s="165">
        <f t="shared" si="99"/>
        <v>3031.3872540000002</v>
      </c>
      <c r="AD436" s="171">
        <f t="shared" si="100"/>
        <v>3413.34</v>
      </c>
      <c r="AE436" s="81">
        <f t="shared" si="101"/>
        <v>1078.3735860000002</v>
      </c>
      <c r="AF436" s="81">
        <f t="shared" si="102"/>
        <v>8558.5664140000008</v>
      </c>
      <c r="AG436" s="81">
        <f t="shared" si="103"/>
        <v>9636.94</v>
      </c>
      <c r="AH436" t="str">
        <f>VLOOKUP(A436,'FERC Description'!$A$4:$C$51,3,FALSE)</f>
        <v>912 Demonstration and Selling Expense</v>
      </c>
    </row>
    <row r="437" spans="1:34" x14ac:dyDescent="0.25">
      <c r="A437" t="s">
        <v>474</v>
      </c>
      <c r="B437" t="s">
        <v>499</v>
      </c>
      <c r="C437" t="s">
        <v>500</v>
      </c>
      <c r="D437" t="s">
        <v>489</v>
      </c>
      <c r="E437" t="s">
        <v>490</v>
      </c>
      <c r="F437" s="94">
        <v>2100.8000000000002</v>
      </c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>
        <f t="shared" si="90"/>
        <v>2100.8000000000002</v>
      </c>
      <c r="S437" s="92" t="str">
        <f t="shared" si="91"/>
        <v>520101315912</v>
      </c>
      <c r="T437" s="80">
        <f>VLOOKUP(S437,Factors!$F$4:$H$5971,3,FALSE)</f>
        <v>0.1119</v>
      </c>
      <c r="U437" t="str">
        <f>VLOOKUP(S437,Factors!$F$4:$G$5971,2,FALSE)</f>
        <v>Customers-All</v>
      </c>
      <c r="V437" s="170">
        <f t="shared" si="92"/>
        <v>235.07952000000003</v>
      </c>
      <c r="W437" s="165">
        <f t="shared" si="93"/>
        <v>1865.7204800000002</v>
      </c>
      <c r="X437" s="171">
        <f t="shared" si="94"/>
        <v>2100.8000000000002</v>
      </c>
      <c r="Y437" s="170">
        <f t="shared" si="95"/>
        <v>0</v>
      </c>
      <c r="Z437" s="165">
        <f t="shared" si="96"/>
        <v>0</v>
      </c>
      <c r="AA437" s="171">
        <f t="shared" si="97"/>
        <v>0</v>
      </c>
      <c r="AB437" s="170">
        <f t="shared" si="98"/>
        <v>0</v>
      </c>
      <c r="AC437" s="165">
        <f t="shared" si="99"/>
        <v>0</v>
      </c>
      <c r="AD437" s="171">
        <f t="shared" si="100"/>
        <v>0</v>
      </c>
      <c r="AE437" s="81">
        <f t="shared" si="101"/>
        <v>235.07952000000003</v>
      </c>
      <c r="AF437" s="81">
        <f t="shared" si="102"/>
        <v>1865.7204800000002</v>
      </c>
      <c r="AG437" s="81">
        <f t="shared" si="103"/>
        <v>2100.8000000000002</v>
      </c>
      <c r="AH437" t="str">
        <f>VLOOKUP(A437,'FERC Description'!$A$4:$C$51,3,FALSE)</f>
        <v>912 Demonstration and Selling Expense</v>
      </c>
    </row>
    <row r="438" spans="1:34" x14ac:dyDescent="0.25">
      <c r="A438" t="s">
        <v>474</v>
      </c>
      <c r="B438" t="s">
        <v>499</v>
      </c>
      <c r="C438" t="s">
        <v>500</v>
      </c>
      <c r="D438" t="s">
        <v>475</v>
      </c>
      <c r="E438" t="s">
        <v>476</v>
      </c>
      <c r="F438" s="94"/>
      <c r="G438" s="94">
        <v>12.5</v>
      </c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>
        <f t="shared" si="90"/>
        <v>12.5</v>
      </c>
      <c r="S438" s="92" t="str">
        <f t="shared" si="91"/>
        <v>520101505912</v>
      </c>
      <c r="T438" s="80">
        <f>VLOOKUP(S438,Factors!$F$4:$H$5971,3,FALSE)</f>
        <v>0.1124</v>
      </c>
      <c r="U438" t="str">
        <f>VLOOKUP(S438,Factors!$F$4:$G$5971,2,FALSE)</f>
        <v>3-factor</v>
      </c>
      <c r="V438" s="170">
        <f t="shared" si="92"/>
        <v>0</v>
      </c>
      <c r="W438" s="165">
        <f t="shared" si="93"/>
        <v>0</v>
      </c>
      <c r="X438" s="171">
        <f t="shared" si="94"/>
        <v>0</v>
      </c>
      <c r="Y438" s="170">
        <f t="shared" si="95"/>
        <v>1.405</v>
      </c>
      <c r="Z438" s="165">
        <f t="shared" si="96"/>
        <v>11.095000000000001</v>
      </c>
      <c r="AA438" s="171">
        <f t="shared" si="97"/>
        <v>12.5</v>
      </c>
      <c r="AB438" s="170">
        <f t="shared" si="98"/>
        <v>0</v>
      </c>
      <c r="AC438" s="165">
        <f t="shared" si="99"/>
        <v>0</v>
      </c>
      <c r="AD438" s="171">
        <f t="shared" si="100"/>
        <v>0</v>
      </c>
      <c r="AE438" s="81">
        <f t="shared" si="101"/>
        <v>1.405</v>
      </c>
      <c r="AF438" s="81">
        <f t="shared" si="102"/>
        <v>11.095000000000001</v>
      </c>
      <c r="AG438" s="81">
        <f t="shared" si="103"/>
        <v>12.5</v>
      </c>
      <c r="AH438" t="str">
        <f>VLOOKUP(A438,'FERC Description'!$A$4:$C$51,3,FALSE)</f>
        <v>912 Demonstration and Selling Expense</v>
      </c>
    </row>
    <row r="439" spans="1:34" x14ac:dyDescent="0.25">
      <c r="A439" t="s">
        <v>474</v>
      </c>
      <c r="B439" t="s">
        <v>501</v>
      </c>
      <c r="C439" t="s">
        <v>502</v>
      </c>
      <c r="D439" t="s">
        <v>491</v>
      </c>
      <c r="E439" t="s">
        <v>492</v>
      </c>
      <c r="F439" s="94"/>
      <c r="G439" s="94">
        <v>107.46</v>
      </c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>
        <f t="shared" si="90"/>
        <v>107.46</v>
      </c>
      <c r="S439" s="92" t="str">
        <f t="shared" si="91"/>
        <v>790004765912</v>
      </c>
      <c r="T439" s="80">
        <f>VLOOKUP(S439,Factors!$F$4:$H$5971,3,FALSE)</f>
        <v>0.1119</v>
      </c>
      <c r="U439" t="str">
        <f>VLOOKUP(S439,Factors!$F$4:$G$5971,2,FALSE)</f>
        <v>customers-all</v>
      </c>
      <c r="V439" s="170">
        <f t="shared" si="92"/>
        <v>0</v>
      </c>
      <c r="W439" s="165">
        <f t="shared" si="93"/>
        <v>0</v>
      </c>
      <c r="X439" s="171">
        <f t="shared" si="94"/>
        <v>0</v>
      </c>
      <c r="Y439" s="170">
        <f t="shared" si="95"/>
        <v>12.024773999999999</v>
      </c>
      <c r="Z439" s="165">
        <f t="shared" si="96"/>
        <v>95.435226</v>
      </c>
      <c r="AA439" s="171">
        <f t="shared" si="97"/>
        <v>107.46</v>
      </c>
      <c r="AB439" s="170">
        <f t="shared" si="98"/>
        <v>0</v>
      </c>
      <c r="AC439" s="165">
        <f t="shared" si="99"/>
        <v>0</v>
      </c>
      <c r="AD439" s="171">
        <f t="shared" si="100"/>
        <v>0</v>
      </c>
      <c r="AE439" s="81">
        <f t="shared" si="101"/>
        <v>12.024773999999999</v>
      </c>
      <c r="AF439" s="81">
        <f t="shared" si="102"/>
        <v>95.435226</v>
      </c>
      <c r="AG439" s="81">
        <f t="shared" si="103"/>
        <v>107.46</v>
      </c>
      <c r="AH439" t="str">
        <f>VLOOKUP(A439,'FERC Description'!$A$4:$C$51,3,FALSE)</f>
        <v>912 Demonstration and Selling Expense</v>
      </c>
    </row>
    <row r="440" spans="1:34" x14ac:dyDescent="0.25">
      <c r="A440" t="s">
        <v>474</v>
      </c>
      <c r="B440" t="s">
        <v>503</v>
      </c>
      <c r="C440" t="s">
        <v>504</v>
      </c>
      <c r="D440" t="s">
        <v>505</v>
      </c>
      <c r="E440" t="s">
        <v>506</v>
      </c>
      <c r="F440" s="94"/>
      <c r="G440" s="94"/>
      <c r="H440" s="94">
        <v>2419.0100000000002</v>
      </c>
      <c r="I440" s="94"/>
      <c r="J440" s="94"/>
      <c r="K440" s="94"/>
      <c r="L440" s="94"/>
      <c r="M440" s="94"/>
      <c r="N440" s="94"/>
      <c r="O440" s="94"/>
      <c r="P440" s="94"/>
      <c r="Q440" s="94"/>
      <c r="R440" s="94">
        <f t="shared" si="90"/>
        <v>2419.0100000000002</v>
      </c>
      <c r="S440" s="92" t="str">
        <f t="shared" si="91"/>
        <v>852302666912</v>
      </c>
      <c r="T440" s="80">
        <f>VLOOKUP(S440,Factors!$F$4:$H$5971,3,FALSE)</f>
        <v>0</v>
      </c>
      <c r="U440" t="str">
        <f>VLOOKUP(S440,Factors!$F$4:$G$5971,2,FALSE)</f>
        <v>DIRECT-OR</v>
      </c>
      <c r="V440" s="170">
        <f t="shared" si="92"/>
        <v>0</v>
      </c>
      <c r="W440" s="165">
        <f t="shared" si="93"/>
        <v>0</v>
      </c>
      <c r="X440" s="171">
        <f t="shared" si="94"/>
        <v>0</v>
      </c>
      <c r="Y440" s="170">
        <f t="shared" si="95"/>
        <v>0</v>
      </c>
      <c r="Z440" s="165">
        <f t="shared" si="96"/>
        <v>0</v>
      </c>
      <c r="AA440" s="171">
        <f t="shared" si="97"/>
        <v>0</v>
      </c>
      <c r="AB440" s="170">
        <f t="shared" si="98"/>
        <v>0</v>
      </c>
      <c r="AC440" s="165">
        <f t="shared" si="99"/>
        <v>2419.0100000000002</v>
      </c>
      <c r="AD440" s="171">
        <f t="shared" si="100"/>
        <v>2419.0100000000002</v>
      </c>
      <c r="AE440" s="81">
        <f t="shared" si="101"/>
        <v>0</v>
      </c>
      <c r="AF440" s="81">
        <f t="shared" si="102"/>
        <v>2419.0100000000002</v>
      </c>
      <c r="AG440" s="81">
        <f t="shared" si="103"/>
        <v>2419.0100000000002</v>
      </c>
      <c r="AH440" t="str">
        <f>VLOOKUP(A440,'FERC Description'!$A$4:$C$51,3,FALSE)</f>
        <v>912 Demonstration and Selling Expense</v>
      </c>
    </row>
    <row r="441" spans="1:34" x14ac:dyDescent="0.25">
      <c r="A441" t="s">
        <v>507</v>
      </c>
      <c r="B441" t="s">
        <v>70</v>
      </c>
      <c r="C441" t="s">
        <v>71</v>
      </c>
      <c r="D441" t="s">
        <v>508</v>
      </c>
      <c r="E441" t="s">
        <v>509</v>
      </c>
      <c r="F441" s="94">
        <v>5995.41</v>
      </c>
      <c r="G441" s="94">
        <v>5873.58</v>
      </c>
      <c r="H441" s="94">
        <v>5545.11</v>
      </c>
      <c r="I441" s="94"/>
      <c r="J441" s="94"/>
      <c r="K441" s="94"/>
      <c r="L441" s="94"/>
      <c r="M441" s="94"/>
      <c r="N441" s="94"/>
      <c r="O441" s="94"/>
      <c r="P441" s="94"/>
      <c r="Q441" s="94"/>
      <c r="R441" s="94">
        <f t="shared" si="90"/>
        <v>17414.099999999999</v>
      </c>
      <c r="S441" s="92" t="str">
        <f t="shared" si="91"/>
        <v>115500000913</v>
      </c>
      <c r="T441" s="80">
        <f>VLOOKUP(S441,Factors!$F$4:$H$5971,3,FALSE)</f>
        <v>0.1119</v>
      </c>
      <c r="U441" t="str">
        <f>VLOOKUP(S441,Factors!$F$4:$G$5971,2,FALSE)</f>
        <v>Customers-All</v>
      </c>
      <c r="V441" s="170">
        <f t="shared" si="92"/>
        <v>670.88637900000003</v>
      </c>
      <c r="W441" s="165">
        <f t="shared" si="93"/>
        <v>5324.5236210000003</v>
      </c>
      <c r="X441" s="171">
        <f t="shared" si="94"/>
        <v>5995.41</v>
      </c>
      <c r="Y441" s="170">
        <f t="shared" si="95"/>
        <v>657.253602</v>
      </c>
      <c r="Z441" s="165">
        <f t="shared" si="96"/>
        <v>5216.3263980000002</v>
      </c>
      <c r="AA441" s="171">
        <f t="shared" si="97"/>
        <v>5873.58</v>
      </c>
      <c r="AB441" s="170">
        <f t="shared" si="98"/>
        <v>620.49780899999996</v>
      </c>
      <c r="AC441" s="165">
        <f t="shared" si="99"/>
        <v>4924.6121910000002</v>
      </c>
      <c r="AD441" s="171">
        <f t="shared" si="100"/>
        <v>5545.1100000000006</v>
      </c>
      <c r="AE441" s="81">
        <f t="shared" si="101"/>
        <v>1948.6377899999998</v>
      </c>
      <c r="AF441" s="81">
        <f t="shared" si="102"/>
        <v>15465.462209999998</v>
      </c>
      <c r="AG441" s="81">
        <f t="shared" si="103"/>
        <v>17414.099999999999</v>
      </c>
      <c r="AH441" t="str">
        <f>VLOOKUP(A441,'FERC Description'!$A$4:$C$51,3,FALSE)</f>
        <v>913 Advertising</v>
      </c>
    </row>
    <row r="442" spans="1:34" x14ac:dyDescent="0.25">
      <c r="A442" t="s">
        <v>507</v>
      </c>
      <c r="B442" t="s">
        <v>70</v>
      </c>
      <c r="C442" t="s">
        <v>71</v>
      </c>
      <c r="D442" t="s">
        <v>510</v>
      </c>
      <c r="E442" t="s">
        <v>511</v>
      </c>
      <c r="F442" s="94">
        <v>26592.53</v>
      </c>
      <c r="G442" s="94">
        <v>45351.31</v>
      </c>
      <c r="H442" s="94">
        <v>84324.87</v>
      </c>
      <c r="I442" s="94"/>
      <c r="J442" s="94"/>
      <c r="K442" s="94"/>
      <c r="L442" s="94"/>
      <c r="M442" s="94"/>
      <c r="N442" s="94"/>
      <c r="O442" s="94"/>
      <c r="P442" s="94"/>
      <c r="Q442" s="94"/>
      <c r="R442" s="94">
        <f t="shared" si="90"/>
        <v>156268.71</v>
      </c>
      <c r="S442" s="92" t="str">
        <f t="shared" si="91"/>
        <v>115506000913</v>
      </c>
      <c r="T442" s="80">
        <f>VLOOKUP(S442,Factors!$F$4:$H$5971,3,FALSE)</f>
        <v>0.1119</v>
      </c>
      <c r="U442" t="str">
        <f>VLOOKUP(S442,Factors!$F$4:$G$5971,2,FALSE)</f>
        <v>Customers-All</v>
      </c>
      <c r="V442" s="170">
        <f t="shared" si="92"/>
        <v>2975.704107</v>
      </c>
      <c r="W442" s="165">
        <f t="shared" si="93"/>
        <v>23616.825892999997</v>
      </c>
      <c r="X442" s="171">
        <f t="shared" si="94"/>
        <v>26592.53</v>
      </c>
      <c r="Y442" s="170">
        <f t="shared" si="95"/>
        <v>5074.8115889999999</v>
      </c>
      <c r="Z442" s="165">
        <f t="shared" si="96"/>
        <v>40276.498411</v>
      </c>
      <c r="AA442" s="171">
        <f t="shared" si="97"/>
        <v>45351.31</v>
      </c>
      <c r="AB442" s="170">
        <f t="shared" si="98"/>
        <v>9435.952953</v>
      </c>
      <c r="AC442" s="165">
        <f t="shared" si="99"/>
        <v>74888.917046999995</v>
      </c>
      <c r="AD442" s="171">
        <f t="shared" si="100"/>
        <v>84324.87</v>
      </c>
      <c r="AE442" s="81">
        <f t="shared" si="101"/>
        <v>17486.468648999999</v>
      </c>
      <c r="AF442" s="81">
        <f t="shared" si="102"/>
        <v>138782.241351</v>
      </c>
      <c r="AG442" s="81">
        <f t="shared" si="103"/>
        <v>156268.71</v>
      </c>
      <c r="AH442" t="str">
        <f>VLOOKUP(A442,'FERC Description'!$A$4:$C$51,3,FALSE)</f>
        <v>913 Advertising</v>
      </c>
    </row>
    <row r="443" spans="1:34" x14ac:dyDescent="0.25">
      <c r="A443" t="s">
        <v>512</v>
      </c>
      <c r="B443" t="s">
        <v>35</v>
      </c>
      <c r="C443" t="s">
        <v>36</v>
      </c>
      <c r="D443" t="s">
        <v>513</v>
      </c>
      <c r="E443" t="s">
        <v>514</v>
      </c>
      <c r="F443" s="94">
        <v>283.05</v>
      </c>
      <c r="G443" s="94">
        <v>237.91</v>
      </c>
      <c r="H443" s="94">
        <v>108.65</v>
      </c>
      <c r="I443" s="94"/>
      <c r="J443" s="94"/>
      <c r="K443" s="94"/>
      <c r="L443" s="94"/>
      <c r="M443" s="94"/>
      <c r="N443" s="94"/>
      <c r="O443" s="94"/>
      <c r="P443" s="94"/>
      <c r="Q443" s="94"/>
      <c r="R443" s="94">
        <f t="shared" si="90"/>
        <v>629.61</v>
      </c>
      <c r="S443" s="92" t="str">
        <f t="shared" si="91"/>
        <v>111001505921</v>
      </c>
      <c r="T443" s="80">
        <f>VLOOKUP(S443,Factors!$F$4:$H$5971,3,FALSE)</f>
        <v>8.4599999999999995E-2</v>
      </c>
      <c r="U443" t="str">
        <f>VLOOKUP(S443,Factors!$F$4:$G$5971,2,FALSE)</f>
        <v>Sendout Volumes</v>
      </c>
      <c r="V443" s="170">
        <f t="shared" si="92"/>
        <v>23.94603</v>
      </c>
      <c r="W443" s="165">
        <f t="shared" si="93"/>
        <v>259.10397</v>
      </c>
      <c r="X443" s="171">
        <f t="shared" si="94"/>
        <v>283.05</v>
      </c>
      <c r="Y443" s="170">
        <f t="shared" si="95"/>
        <v>20.127185999999998</v>
      </c>
      <c r="Z443" s="165">
        <f t="shared" si="96"/>
        <v>217.782814</v>
      </c>
      <c r="AA443" s="171">
        <f t="shared" si="97"/>
        <v>237.91</v>
      </c>
      <c r="AB443" s="170">
        <f t="shared" si="98"/>
        <v>9.1917899999999992</v>
      </c>
      <c r="AC443" s="165">
        <f t="shared" si="99"/>
        <v>99.458210000000008</v>
      </c>
      <c r="AD443" s="171">
        <f t="shared" si="100"/>
        <v>108.65</v>
      </c>
      <c r="AE443" s="81">
        <f t="shared" si="101"/>
        <v>53.265006</v>
      </c>
      <c r="AF443" s="81">
        <f t="shared" si="102"/>
        <v>576.34499400000004</v>
      </c>
      <c r="AG443" s="81">
        <f t="shared" si="103"/>
        <v>629.61</v>
      </c>
      <c r="AH443" t="str">
        <f>VLOOKUP(A443,'FERC Description'!$A$4:$C$51,3,FALSE)</f>
        <v>921 Office Supplies and Expense</v>
      </c>
    </row>
    <row r="444" spans="1:34" x14ac:dyDescent="0.25">
      <c r="A444" t="s">
        <v>512</v>
      </c>
      <c r="B444" t="s">
        <v>166</v>
      </c>
      <c r="C444" t="s">
        <v>167</v>
      </c>
      <c r="D444" t="s">
        <v>513</v>
      </c>
      <c r="E444" t="s">
        <v>514</v>
      </c>
      <c r="F444" s="94">
        <v>754</v>
      </c>
      <c r="G444" s="94">
        <v>754</v>
      </c>
      <c r="H444" s="94">
        <v>754</v>
      </c>
      <c r="I444" s="94"/>
      <c r="J444" s="94"/>
      <c r="K444" s="94"/>
      <c r="L444" s="94"/>
      <c r="M444" s="94"/>
      <c r="N444" s="94"/>
      <c r="O444" s="94"/>
      <c r="P444" s="94"/>
      <c r="Q444" s="94"/>
      <c r="R444" s="94">
        <f t="shared" si="90"/>
        <v>2262</v>
      </c>
      <c r="S444" s="92" t="str">
        <f t="shared" si="91"/>
        <v>113201505921</v>
      </c>
      <c r="T444" s="80">
        <f>VLOOKUP(S444,Factors!$F$4:$H$5971,3,FALSE)</f>
        <v>0.1119</v>
      </c>
      <c r="U444" t="str">
        <f>VLOOKUP(S444,Factors!$F$4:$G$5971,2,FALSE)</f>
        <v>Customers-All</v>
      </c>
      <c r="V444" s="170">
        <f t="shared" si="92"/>
        <v>84.372600000000006</v>
      </c>
      <c r="W444" s="165">
        <f t="shared" si="93"/>
        <v>669.62739999999997</v>
      </c>
      <c r="X444" s="171">
        <f t="shared" si="94"/>
        <v>754</v>
      </c>
      <c r="Y444" s="170">
        <f t="shared" si="95"/>
        <v>84.372600000000006</v>
      </c>
      <c r="Z444" s="165">
        <f t="shared" si="96"/>
        <v>669.62739999999997</v>
      </c>
      <c r="AA444" s="171">
        <f t="shared" si="97"/>
        <v>754</v>
      </c>
      <c r="AB444" s="170">
        <f t="shared" si="98"/>
        <v>84.372600000000006</v>
      </c>
      <c r="AC444" s="165">
        <f t="shared" si="99"/>
        <v>669.62739999999997</v>
      </c>
      <c r="AD444" s="171">
        <f t="shared" si="100"/>
        <v>754</v>
      </c>
      <c r="AE444" s="81">
        <f t="shared" si="101"/>
        <v>253.11779999999999</v>
      </c>
      <c r="AF444" s="81">
        <f t="shared" si="102"/>
        <v>2008.8822</v>
      </c>
      <c r="AG444" s="81">
        <f t="shared" si="103"/>
        <v>2262</v>
      </c>
      <c r="AH444" t="str">
        <f>VLOOKUP(A444,'FERC Description'!$A$4:$C$51,3,FALSE)</f>
        <v>921 Office Supplies and Expense</v>
      </c>
    </row>
    <row r="445" spans="1:34" x14ac:dyDescent="0.25">
      <c r="A445" t="s">
        <v>512</v>
      </c>
      <c r="B445" t="s">
        <v>397</v>
      </c>
      <c r="C445" t="s">
        <v>398</v>
      </c>
      <c r="D445" t="s">
        <v>515</v>
      </c>
      <c r="E445" t="s">
        <v>516</v>
      </c>
      <c r="F445" s="94"/>
      <c r="G445" s="94">
        <v>56.5</v>
      </c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>
        <f t="shared" si="90"/>
        <v>56.5</v>
      </c>
      <c r="S445" s="92" t="str">
        <f t="shared" si="91"/>
        <v>113252966921</v>
      </c>
      <c r="T445" s="80">
        <f>VLOOKUP(S445,Factors!$F$4:$H$5971,3,FALSE)</f>
        <v>0.1119</v>
      </c>
      <c r="U445" t="str">
        <f>VLOOKUP(S445,Factors!$F$4:$G$5971,2,FALSE)</f>
        <v>customers-all</v>
      </c>
      <c r="V445" s="170">
        <f t="shared" si="92"/>
        <v>0</v>
      </c>
      <c r="W445" s="165">
        <f t="shared" si="93"/>
        <v>0</v>
      </c>
      <c r="X445" s="171">
        <f t="shared" si="94"/>
        <v>0</v>
      </c>
      <c r="Y445" s="170">
        <f t="shared" si="95"/>
        <v>6.3223500000000001</v>
      </c>
      <c r="Z445" s="165">
        <f t="shared" si="96"/>
        <v>50.17765</v>
      </c>
      <c r="AA445" s="171">
        <f t="shared" si="97"/>
        <v>56.5</v>
      </c>
      <c r="AB445" s="170">
        <f t="shared" si="98"/>
        <v>0</v>
      </c>
      <c r="AC445" s="165">
        <f t="shared" si="99"/>
        <v>0</v>
      </c>
      <c r="AD445" s="171">
        <f t="shared" si="100"/>
        <v>0</v>
      </c>
      <c r="AE445" s="81">
        <f t="shared" si="101"/>
        <v>6.3223500000000001</v>
      </c>
      <c r="AF445" s="81">
        <f t="shared" si="102"/>
        <v>50.17765</v>
      </c>
      <c r="AG445" s="81">
        <f t="shared" si="103"/>
        <v>56.5</v>
      </c>
      <c r="AH445" t="str">
        <f>VLOOKUP(A445,'FERC Description'!$A$4:$C$51,3,FALSE)</f>
        <v>921 Office Supplies and Expense</v>
      </c>
    </row>
    <row r="446" spans="1:34" x14ac:dyDescent="0.25">
      <c r="A446" t="s">
        <v>512</v>
      </c>
      <c r="B446" t="s">
        <v>401</v>
      </c>
      <c r="C446" t="s">
        <v>402</v>
      </c>
      <c r="D446" t="s">
        <v>513</v>
      </c>
      <c r="E446" t="s">
        <v>514</v>
      </c>
      <c r="F446" s="94">
        <v>135.69999999999999</v>
      </c>
      <c r="G446" s="94">
        <v>42.34</v>
      </c>
      <c r="H446" s="94">
        <v>96.86</v>
      </c>
      <c r="I446" s="94"/>
      <c r="J446" s="94"/>
      <c r="K446" s="94"/>
      <c r="L446" s="94"/>
      <c r="M446" s="94"/>
      <c r="N446" s="94"/>
      <c r="O446" s="94"/>
      <c r="P446" s="94"/>
      <c r="Q446" s="94"/>
      <c r="R446" s="94">
        <f t="shared" si="90"/>
        <v>274.89999999999998</v>
      </c>
      <c r="S446" s="92" t="str">
        <f t="shared" si="91"/>
        <v>113301505921</v>
      </c>
      <c r="T446" s="80">
        <f>VLOOKUP(S446,Factors!$F$4:$H$5971,3,FALSE)</f>
        <v>0.1119</v>
      </c>
      <c r="U446" t="str">
        <f>VLOOKUP(S446,Factors!$F$4:$G$5971,2,FALSE)</f>
        <v>Customers-All</v>
      </c>
      <c r="V446" s="170">
        <f t="shared" si="92"/>
        <v>15.184829999999998</v>
      </c>
      <c r="W446" s="165">
        <f t="shared" si="93"/>
        <v>120.51516999999998</v>
      </c>
      <c r="X446" s="171">
        <f t="shared" si="94"/>
        <v>135.69999999999999</v>
      </c>
      <c r="Y446" s="170">
        <f t="shared" si="95"/>
        <v>4.7378460000000002</v>
      </c>
      <c r="Z446" s="165">
        <f t="shared" si="96"/>
        <v>37.602154000000006</v>
      </c>
      <c r="AA446" s="171">
        <f t="shared" si="97"/>
        <v>42.34</v>
      </c>
      <c r="AB446" s="170">
        <f t="shared" si="98"/>
        <v>10.838634000000001</v>
      </c>
      <c r="AC446" s="165">
        <f t="shared" si="99"/>
        <v>86.021366</v>
      </c>
      <c r="AD446" s="171">
        <f t="shared" si="100"/>
        <v>96.86</v>
      </c>
      <c r="AE446" s="81">
        <f t="shared" si="101"/>
        <v>30.761309999999998</v>
      </c>
      <c r="AF446" s="81">
        <f t="shared" si="102"/>
        <v>244.13868999999997</v>
      </c>
      <c r="AG446" s="81">
        <f t="shared" si="103"/>
        <v>274.89999999999998</v>
      </c>
      <c r="AH446" t="str">
        <f>VLOOKUP(A446,'FERC Description'!$A$4:$C$51,3,FALSE)</f>
        <v>921 Office Supplies and Expense</v>
      </c>
    </row>
    <row r="447" spans="1:34" x14ac:dyDescent="0.25">
      <c r="A447" t="s">
        <v>512</v>
      </c>
      <c r="B447" t="s">
        <v>409</v>
      </c>
      <c r="C447" t="s">
        <v>410</v>
      </c>
      <c r="D447" t="s">
        <v>513</v>
      </c>
      <c r="E447" t="s">
        <v>514</v>
      </c>
      <c r="F447" s="94">
        <v>79299.17</v>
      </c>
      <c r="G447" s="94">
        <v>47856.43</v>
      </c>
      <c r="H447" s="94">
        <v>43231.29</v>
      </c>
      <c r="I447" s="94"/>
      <c r="J447" s="94"/>
      <c r="K447" s="94"/>
      <c r="L447" s="94"/>
      <c r="M447" s="94"/>
      <c r="N447" s="94"/>
      <c r="O447" s="94"/>
      <c r="P447" s="94"/>
      <c r="Q447" s="94"/>
      <c r="R447" s="94">
        <f t="shared" si="90"/>
        <v>170386.89</v>
      </c>
      <c r="S447" s="92" t="str">
        <f t="shared" si="91"/>
        <v>113701505921</v>
      </c>
      <c r="T447" s="80">
        <f>VLOOKUP(S447,Factors!$F$4:$H$5971,3,FALSE)</f>
        <v>0.1124</v>
      </c>
      <c r="U447" t="str">
        <f>VLOOKUP(S447,Factors!$F$4:$G$5971,2,FALSE)</f>
        <v>3-factor</v>
      </c>
      <c r="V447" s="170">
        <f t="shared" si="92"/>
        <v>8913.2267080000001</v>
      </c>
      <c r="W447" s="165">
        <f t="shared" si="93"/>
        <v>70385.943291999996</v>
      </c>
      <c r="X447" s="171">
        <f t="shared" si="94"/>
        <v>79299.17</v>
      </c>
      <c r="Y447" s="170">
        <f t="shared" si="95"/>
        <v>5379.0627320000003</v>
      </c>
      <c r="Z447" s="165">
        <f t="shared" si="96"/>
        <v>42477.367268000002</v>
      </c>
      <c r="AA447" s="171">
        <f t="shared" si="97"/>
        <v>47856.43</v>
      </c>
      <c r="AB447" s="170">
        <f t="shared" si="98"/>
        <v>4859.1969959999997</v>
      </c>
      <c r="AC447" s="165">
        <f t="shared" si="99"/>
        <v>38372.093004000002</v>
      </c>
      <c r="AD447" s="171">
        <f t="shared" si="100"/>
        <v>43231.29</v>
      </c>
      <c r="AE447" s="81">
        <f t="shared" si="101"/>
        <v>19151.486436000003</v>
      </c>
      <c r="AF447" s="81">
        <f t="shared" si="102"/>
        <v>151235.40356400001</v>
      </c>
      <c r="AG447" s="81">
        <f t="shared" si="103"/>
        <v>170386.89</v>
      </c>
      <c r="AH447" t="str">
        <f>VLOOKUP(A447,'FERC Description'!$A$4:$C$51,3,FALSE)</f>
        <v>921 Office Supplies and Expense</v>
      </c>
    </row>
    <row r="448" spans="1:34" x14ac:dyDescent="0.25">
      <c r="A448" t="s">
        <v>512</v>
      </c>
      <c r="B448" t="s">
        <v>417</v>
      </c>
      <c r="C448" t="s">
        <v>418</v>
      </c>
      <c r="D448" t="s">
        <v>517</v>
      </c>
      <c r="E448" t="s">
        <v>518</v>
      </c>
      <c r="F448" s="94">
        <v>450</v>
      </c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>
        <f t="shared" si="90"/>
        <v>450</v>
      </c>
      <c r="S448" s="92" t="str">
        <f t="shared" si="91"/>
        <v>115154935921</v>
      </c>
      <c r="T448" s="80">
        <f>VLOOKUP(S448,Factors!$F$4:$H$5971,3,FALSE)</f>
        <v>0.1119</v>
      </c>
      <c r="U448" t="str">
        <f>VLOOKUP(S448,Factors!$F$4:$G$5971,2,FALSE)</f>
        <v>CUSTOMERS-ALL</v>
      </c>
      <c r="V448" s="170">
        <f t="shared" si="92"/>
        <v>50.354999999999997</v>
      </c>
      <c r="W448" s="165">
        <f t="shared" si="93"/>
        <v>399.64499999999998</v>
      </c>
      <c r="X448" s="171">
        <f t="shared" si="94"/>
        <v>450</v>
      </c>
      <c r="Y448" s="170">
        <f t="shared" si="95"/>
        <v>0</v>
      </c>
      <c r="Z448" s="165">
        <f t="shared" si="96"/>
        <v>0</v>
      </c>
      <c r="AA448" s="171">
        <f t="shared" si="97"/>
        <v>0</v>
      </c>
      <c r="AB448" s="170">
        <f t="shared" si="98"/>
        <v>0</v>
      </c>
      <c r="AC448" s="165">
        <f t="shared" si="99"/>
        <v>0</v>
      </c>
      <c r="AD448" s="171">
        <f t="shared" si="100"/>
        <v>0</v>
      </c>
      <c r="AE448" s="81">
        <f t="shared" si="101"/>
        <v>50.354999999999997</v>
      </c>
      <c r="AF448" s="81">
        <f t="shared" si="102"/>
        <v>399.64499999999998</v>
      </c>
      <c r="AG448" s="81">
        <f t="shared" si="103"/>
        <v>450</v>
      </c>
      <c r="AH448" t="str">
        <f>VLOOKUP(A448,'FERC Description'!$A$4:$C$51,3,FALSE)</f>
        <v>921 Office Supplies and Expense</v>
      </c>
    </row>
    <row r="449" spans="1:34" x14ac:dyDescent="0.25">
      <c r="A449" t="s">
        <v>512</v>
      </c>
      <c r="B449" t="s">
        <v>419</v>
      </c>
      <c r="C449" t="s">
        <v>420</v>
      </c>
      <c r="D449" t="s">
        <v>513</v>
      </c>
      <c r="E449" t="s">
        <v>514</v>
      </c>
      <c r="F449" s="94">
        <v>5647.24</v>
      </c>
      <c r="G449" s="94">
        <v>6323.63</v>
      </c>
      <c r="H449" s="94">
        <v>6752.77</v>
      </c>
      <c r="I449" s="94"/>
      <c r="J449" s="94"/>
      <c r="K449" s="94"/>
      <c r="L449" s="94"/>
      <c r="M449" s="94"/>
      <c r="N449" s="94"/>
      <c r="O449" s="94"/>
      <c r="P449" s="94"/>
      <c r="Q449" s="94"/>
      <c r="R449" s="94">
        <f t="shared" si="90"/>
        <v>18723.64</v>
      </c>
      <c r="S449" s="92" t="str">
        <f t="shared" si="91"/>
        <v>115281505921</v>
      </c>
      <c r="T449" s="80">
        <f>VLOOKUP(S449,Factors!$F$4:$H$5971,3,FALSE)</f>
        <v>1</v>
      </c>
      <c r="U449" t="str">
        <f>VLOOKUP(S449,Factors!$F$4:$G$5971,2,FALSE)</f>
        <v>direct-wa</v>
      </c>
      <c r="V449" s="170">
        <f t="shared" si="92"/>
        <v>5647.24</v>
      </c>
      <c r="W449" s="165">
        <f t="shared" si="93"/>
        <v>0</v>
      </c>
      <c r="X449" s="171">
        <f t="shared" si="94"/>
        <v>5647.24</v>
      </c>
      <c r="Y449" s="170">
        <f t="shared" si="95"/>
        <v>6323.63</v>
      </c>
      <c r="Z449" s="165">
        <f t="shared" si="96"/>
        <v>0</v>
      </c>
      <c r="AA449" s="171">
        <f t="shared" si="97"/>
        <v>6323.63</v>
      </c>
      <c r="AB449" s="170">
        <f t="shared" si="98"/>
        <v>6752.77</v>
      </c>
      <c r="AC449" s="165">
        <f t="shared" si="99"/>
        <v>0</v>
      </c>
      <c r="AD449" s="171">
        <f t="shared" si="100"/>
        <v>6752.77</v>
      </c>
      <c r="AE449" s="81">
        <f t="shared" si="101"/>
        <v>18723.64</v>
      </c>
      <c r="AF449" s="81">
        <f t="shared" si="102"/>
        <v>0</v>
      </c>
      <c r="AG449" s="81">
        <f t="shared" si="103"/>
        <v>18723.64</v>
      </c>
      <c r="AH449" t="str">
        <f>VLOOKUP(A449,'FERC Description'!$A$4:$C$51,3,FALSE)</f>
        <v>921 Office Supplies and Expense</v>
      </c>
    </row>
    <row r="450" spans="1:34" x14ac:dyDescent="0.25">
      <c r="A450" t="s">
        <v>512</v>
      </c>
      <c r="B450" t="s">
        <v>423</v>
      </c>
      <c r="C450" t="s">
        <v>424</v>
      </c>
      <c r="D450" t="s">
        <v>513</v>
      </c>
      <c r="E450" t="s">
        <v>514</v>
      </c>
      <c r="F450" s="94"/>
      <c r="G450" s="94">
        <v>1638</v>
      </c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>
        <f t="shared" si="90"/>
        <v>1638</v>
      </c>
      <c r="S450" s="92" t="str">
        <f t="shared" si="91"/>
        <v>115291505921</v>
      </c>
      <c r="T450" s="80">
        <f>VLOOKUP(S450,Factors!$F$4:$H$5971,3,FALSE)</f>
        <v>1</v>
      </c>
      <c r="U450" t="str">
        <f>VLOOKUP(S450,Factors!$F$4:$G$5971,2,FALSE)</f>
        <v>Direct-WA</v>
      </c>
      <c r="V450" s="170">
        <f t="shared" si="92"/>
        <v>0</v>
      </c>
      <c r="W450" s="165">
        <f t="shared" si="93"/>
        <v>0</v>
      </c>
      <c r="X450" s="171">
        <f t="shared" si="94"/>
        <v>0</v>
      </c>
      <c r="Y450" s="170">
        <f t="shared" si="95"/>
        <v>1638</v>
      </c>
      <c r="Z450" s="165">
        <f t="shared" si="96"/>
        <v>0</v>
      </c>
      <c r="AA450" s="171">
        <f t="shared" si="97"/>
        <v>1638</v>
      </c>
      <c r="AB450" s="170">
        <f t="shared" si="98"/>
        <v>0</v>
      </c>
      <c r="AC450" s="165">
        <f t="shared" si="99"/>
        <v>0</v>
      </c>
      <c r="AD450" s="171">
        <f t="shared" si="100"/>
        <v>0</v>
      </c>
      <c r="AE450" s="81">
        <f t="shared" si="101"/>
        <v>1638</v>
      </c>
      <c r="AF450" s="81">
        <f t="shared" si="102"/>
        <v>0</v>
      </c>
      <c r="AG450" s="81">
        <f t="shared" si="103"/>
        <v>1638</v>
      </c>
      <c r="AH450" t="str">
        <f>VLOOKUP(A450,'FERC Description'!$A$4:$C$51,3,FALSE)</f>
        <v>921 Office Supplies and Expense</v>
      </c>
    </row>
    <row r="451" spans="1:34" x14ac:dyDescent="0.25">
      <c r="A451" t="s">
        <v>512</v>
      </c>
      <c r="B451" t="s">
        <v>70</v>
      </c>
      <c r="C451" t="s">
        <v>71</v>
      </c>
      <c r="D451" t="s">
        <v>513</v>
      </c>
      <c r="E451" t="s">
        <v>514</v>
      </c>
      <c r="F451" s="94">
        <v>186.31</v>
      </c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>
        <f t="shared" si="90"/>
        <v>186.31</v>
      </c>
      <c r="S451" s="92" t="str">
        <f t="shared" si="91"/>
        <v>115501505921</v>
      </c>
      <c r="T451" s="80">
        <f>VLOOKUP(S451,Factors!$F$4:$H$5971,3,FALSE)</f>
        <v>0.1128</v>
      </c>
      <c r="U451" t="str">
        <f>VLOOKUP(S451,Factors!$F$4:$G$5971,2,FALSE)</f>
        <v>Customers-Res</v>
      </c>
      <c r="V451" s="170">
        <f t="shared" si="92"/>
        <v>21.015768000000001</v>
      </c>
      <c r="W451" s="165">
        <f t="shared" si="93"/>
        <v>165.29423199999999</v>
      </c>
      <c r="X451" s="171">
        <f t="shared" si="94"/>
        <v>186.31</v>
      </c>
      <c r="Y451" s="170">
        <f t="shared" si="95"/>
        <v>0</v>
      </c>
      <c r="Z451" s="165">
        <f t="shared" si="96"/>
        <v>0</v>
      </c>
      <c r="AA451" s="171">
        <f t="shared" si="97"/>
        <v>0</v>
      </c>
      <c r="AB451" s="170">
        <f t="shared" si="98"/>
        <v>0</v>
      </c>
      <c r="AC451" s="165">
        <f t="shared" si="99"/>
        <v>0</v>
      </c>
      <c r="AD451" s="171">
        <f t="shared" si="100"/>
        <v>0</v>
      </c>
      <c r="AE451" s="81">
        <f t="shared" si="101"/>
        <v>21.015768000000001</v>
      </c>
      <c r="AF451" s="81">
        <f t="shared" si="102"/>
        <v>165.29423199999999</v>
      </c>
      <c r="AG451" s="81">
        <f t="shared" si="103"/>
        <v>186.31</v>
      </c>
      <c r="AH451" t="str">
        <f>VLOOKUP(A451,'FERC Description'!$A$4:$C$51,3,FALSE)</f>
        <v>921 Office Supplies and Expense</v>
      </c>
    </row>
    <row r="452" spans="1:34" x14ac:dyDescent="0.25">
      <c r="A452" t="s">
        <v>512</v>
      </c>
      <c r="B452" t="s">
        <v>70</v>
      </c>
      <c r="C452" t="s">
        <v>71</v>
      </c>
      <c r="D452" t="s">
        <v>515</v>
      </c>
      <c r="E452" t="s">
        <v>516</v>
      </c>
      <c r="F452" s="94"/>
      <c r="G452" s="94">
        <v>28</v>
      </c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>
        <f t="shared" si="90"/>
        <v>28</v>
      </c>
      <c r="S452" s="92" t="str">
        <f t="shared" si="91"/>
        <v>115502966921</v>
      </c>
      <c r="T452" s="80">
        <f>VLOOKUP(S452,Factors!$F$4:$H$5971,3,FALSE)</f>
        <v>0.1119</v>
      </c>
      <c r="U452" t="str">
        <f>VLOOKUP(S452,Factors!$F$4:$G$5971,2,FALSE)</f>
        <v>customers-all</v>
      </c>
      <c r="V452" s="170">
        <f t="shared" si="92"/>
        <v>0</v>
      </c>
      <c r="W452" s="165">
        <f t="shared" si="93"/>
        <v>0</v>
      </c>
      <c r="X452" s="171">
        <f t="shared" si="94"/>
        <v>0</v>
      </c>
      <c r="Y452" s="170">
        <f t="shared" si="95"/>
        <v>3.1332</v>
      </c>
      <c r="Z452" s="165">
        <f t="shared" si="96"/>
        <v>24.866800000000001</v>
      </c>
      <c r="AA452" s="171">
        <f t="shared" si="97"/>
        <v>28</v>
      </c>
      <c r="AB452" s="170">
        <f t="shared" si="98"/>
        <v>0</v>
      </c>
      <c r="AC452" s="165">
        <f t="shared" si="99"/>
        <v>0</v>
      </c>
      <c r="AD452" s="171">
        <f t="shared" si="100"/>
        <v>0</v>
      </c>
      <c r="AE452" s="81">
        <f t="shared" si="101"/>
        <v>3.1332</v>
      </c>
      <c r="AF452" s="81">
        <f t="shared" si="102"/>
        <v>24.866800000000001</v>
      </c>
      <c r="AG452" s="81">
        <f t="shared" si="103"/>
        <v>28</v>
      </c>
      <c r="AH452" t="str">
        <f>VLOOKUP(A452,'FERC Description'!$A$4:$C$51,3,FALSE)</f>
        <v>921 Office Supplies and Expense</v>
      </c>
    </row>
    <row r="453" spans="1:34" x14ac:dyDescent="0.25">
      <c r="A453" t="s">
        <v>512</v>
      </c>
      <c r="B453" t="s">
        <v>433</v>
      </c>
      <c r="C453" t="s">
        <v>434</v>
      </c>
      <c r="D453" t="s">
        <v>513</v>
      </c>
      <c r="E453" t="s">
        <v>514</v>
      </c>
      <c r="F453" s="94">
        <v>50.96</v>
      </c>
      <c r="G453" s="94">
        <v>912.77</v>
      </c>
      <c r="H453" s="94">
        <v>21.85</v>
      </c>
      <c r="I453" s="94"/>
      <c r="J453" s="94"/>
      <c r="K453" s="94"/>
      <c r="L453" s="94"/>
      <c r="M453" s="94"/>
      <c r="N453" s="94"/>
      <c r="O453" s="94"/>
      <c r="P453" s="94"/>
      <c r="Q453" s="94"/>
      <c r="R453" s="94">
        <f t="shared" si="90"/>
        <v>985.58</v>
      </c>
      <c r="S453" s="92" t="str">
        <f t="shared" si="91"/>
        <v>115901505921</v>
      </c>
      <c r="T453" s="80">
        <f>VLOOKUP(S453,Factors!$F$4:$H$5971,3,FALSE)</f>
        <v>0</v>
      </c>
      <c r="U453" t="str">
        <f>VLOOKUP(S453,Factors!$F$4:$G$5971,2,FALSE)</f>
        <v>Direct-OR</v>
      </c>
      <c r="V453" s="170">
        <f t="shared" si="92"/>
        <v>0</v>
      </c>
      <c r="W453" s="165">
        <f t="shared" si="93"/>
        <v>50.96</v>
      </c>
      <c r="X453" s="171">
        <f t="shared" si="94"/>
        <v>50.96</v>
      </c>
      <c r="Y453" s="170">
        <f t="shared" si="95"/>
        <v>0</v>
      </c>
      <c r="Z453" s="165">
        <f t="shared" si="96"/>
        <v>912.77</v>
      </c>
      <c r="AA453" s="171">
        <f t="shared" si="97"/>
        <v>912.77</v>
      </c>
      <c r="AB453" s="170">
        <f t="shared" si="98"/>
        <v>0</v>
      </c>
      <c r="AC453" s="165">
        <f t="shared" si="99"/>
        <v>21.85</v>
      </c>
      <c r="AD453" s="171">
        <f t="shared" si="100"/>
        <v>21.85</v>
      </c>
      <c r="AE453" s="81">
        <f t="shared" si="101"/>
        <v>0</v>
      </c>
      <c r="AF453" s="81">
        <f t="shared" si="102"/>
        <v>985.58</v>
      </c>
      <c r="AG453" s="81">
        <f t="shared" si="103"/>
        <v>985.58</v>
      </c>
      <c r="AH453" t="str">
        <f>VLOOKUP(A453,'FERC Description'!$A$4:$C$51,3,FALSE)</f>
        <v>921 Office Supplies and Expense</v>
      </c>
    </row>
    <row r="454" spans="1:34" x14ac:dyDescent="0.25">
      <c r="A454" t="s">
        <v>512</v>
      </c>
      <c r="B454" t="s">
        <v>441</v>
      </c>
      <c r="C454" t="s">
        <v>442</v>
      </c>
      <c r="D454" t="s">
        <v>513</v>
      </c>
      <c r="E454" t="s">
        <v>514</v>
      </c>
      <c r="F454" s="94">
        <v>9565.84</v>
      </c>
      <c r="G454" s="94">
        <v>13218.53</v>
      </c>
      <c r="H454" s="94">
        <v>13029.76</v>
      </c>
      <c r="I454" s="94"/>
      <c r="J454" s="94"/>
      <c r="K454" s="94"/>
      <c r="L454" s="94"/>
      <c r="M454" s="94"/>
      <c r="N454" s="94"/>
      <c r="O454" s="94"/>
      <c r="P454" s="94"/>
      <c r="Q454" s="94"/>
      <c r="R454" s="94">
        <f t="shared" si="90"/>
        <v>35814.130000000005</v>
      </c>
      <c r="S454" s="92" t="str">
        <f t="shared" si="91"/>
        <v>115951505921</v>
      </c>
      <c r="T454" s="80">
        <f>VLOOKUP(S454,Factors!$F$4:$H$5971,3,FALSE)</f>
        <v>0.1128</v>
      </c>
      <c r="U454" t="str">
        <f>VLOOKUP(S454,Factors!$F$4:$G$5971,2,FALSE)</f>
        <v>Customers-Res</v>
      </c>
      <c r="V454" s="170">
        <f t="shared" si="92"/>
        <v>1079.026752</v>
      </c>
      <c r="W454" s="165">
        <f t="shared" si="93"/>
        <v>8486.8132480000004</v>
      </c>
      <c r="X454" s="171">
        <f t="shared" si="94"/>
        <v>9565.84</v>
      </c>
      <c r="Y454" s="170">
        <f t="shared" si="95"/>
        <v>1491.0501839999999</v>
      </c>
      <c r="Z454" s="165">
        <f t="shared" si="96"/>
        <v>11727.479816000001</v>
      </c>
      <c r="AA454" s="171">
        <f t="shared" si="97"/>
        <v>13218.53</v>
      </c>
      <c r="AB454" s="170">
        <f t="shared" si="98"/>
        <v>1469.756928</v>
      </c>
      <c r="AC454" s="165">
        <f t="shared" si="99"/>
        <v>11560.003072</v>
      </c>
      <c r="AD454" s="171">
        <f t="shared" si="100"/>
        <v>13029.76</v>
      </c>
      <c r="AE454" s="81">
        <f t="shared" si="101"/>
        <v>4039.8338640000006</v>
      </c>
      <c r="AF454" s="81">
        <f t="shared" si="102"/>
        <v>31774.296136000004</v>
      </c>
      <c r="AG454" s="81">
        <f t="shared" si="103"/>
        <v>35814.130000000005</v>
      </c>
      <c r="AH454" t="str">
        <f>VLOOKUP(A454,'FERC Description'!$A$4:$C$51,3,FALSE)</f>
        <v>921 Office Supplies and Expense</v>
      </c>
    </row>
    <row r="455" spans="1:34" x14ac:dyDescent="0.25">
      <c r="A455" t="s">
        <v>512</v>
      </c>
      <c r="B455" t="s">
        <v>342</v>
      </c>
      <c r="C455" t="s">
        <v>343</v>
      </c>
      <c r="D455" t="s">
        <v>519</v>
      </c>
      <c r="E455" t="s">
        <v>520</v>
      </c>
      <c r="F455" s="94">
        <v>20.079999999999998</v>
      </c>
      <c r="G455" s="94">
        <v>20.079999999999998</v>
      </c>
      <c r="H455" s="94">
        <v>20.079999999999998</v>
      </c>
      <c r="I455" s="94"/>
      <c r="J455" s="94"/>
      <c r="K455" s="94"/>
      <c r="L455" s="94"/>
      <c r="M455" s="94"/>
      <c r="N455" s="94"/>
      <c r="O455" s="94"/>
      <c r="P455" s="94"/>
      <c r="Q455" s="94"/>
      <c r="R455" s="94">
        <f t="shared" si="90"/>
        <v>60.239999999999995</v>
      </c>
      <c r="S455" s="92" t="str">
        <f t="shared" si="91"/>
        <v>118002588921</v>
      </c>
      <c r="T455" s="80">
        <f>VLOOKUP(S455,Factors!$F$4:$H$5971,3,FALSE)</f>
        <v>0</v>
      </c>
      <c r="U455" t="str">
        <f>VLOOKUP(S455,Factors!$F$4:$G$5971,2,FALSE)</f>
        <v>DIRECT-OR</v>
      </c>
      <c r="V455" s="170">
        <f t="shared" si="92"/>
        <v>0</v>
      </c>
      <c r="W455" s="165">
        <f t="shared" si="93"/>
        <v>20.079999999999998</v>
      </c>
      <c r="X455" s="171">
        <f t="shared" si="94"/>
        <v>20.079999999999998</v>
      </c>
      <c r="Y455" s="170">
        <f t="shared" si="95"/>
        <v>0</v>
      </c>
      <c r="Z455" s="165">
        <f t="shared" si="96"/>
        <v>20.079999999999998</v>
      </c>
      <c r="AA455" s="171">
        <f t="shared" si="97"/>
        <v>20.079999999999998</v>
      </c>
      <c r="AB455" s="170">
        <f t="shared" si="98"/>
        <v>0</v>
      </c>
      <c r="AC455" s="165">
        <f t="shared" si="99"/>
        <v>20.079999999999998</v>
      </c>
      <c r="AD455" s="171">
        <f t="shared" si="100"/>
        <v>20.079999999999998</v>
      </c>
      <c r="AE455" s="81">
        <f t="shared" si="101"/>
        <v>0</v>
      </c>
      <c r="AF455" s="81">
        <f t="shared" si="102"/>
        <v>60.239999999999995</v>
      </c>
      <c r="AG455" s="81">
        <f t="shared" si="103"/>
        <v>60.239999999999995</v>
      </c>
      <c r="AH455" t="str">
        <f>VLOOKUP(A455,'FERC Description'!$A$4:$C$51,3,FALSE)</f>
        <v>921 Office Supplies and Expense</v>
      </c>
    </row>
    <row r="456" spans="1:34" x14ac:dyDescent="0.25">
      <c r="A456" t="s">
        <v>512</v>
      </c>
      <c r="B456" t="s">
        <v>77</v>
      </c>
      <c r="C456" t="s">
        <v>78</v>
      </c>
      <c r="D456" t="s">
        <v>513</v>
      </c>
      <c r="E456" t="s">
        <v>514</v>
      </c>
      <c r="F456" s="94">
        <v>62169.93</v>
      </c>
      <c r="G456" s="94">
        <v>117334.44</v>
      </c>
      <c r="H456" s="94">
        <v>80341.17</v>
      </c>
      <c r="I456" s="94"/>
      <c r="J456" s="94"/>
      <c r="K456" s="94"/>
      <c r="L456" s="94"/>
      <c r="M456" s="94"/>
      <c r="N456" s="94"/>
      <c r="O456" s="94"/>
      <c r="P456" s="94"/>
      <c r="Q456" s="94"/>
      <c r="R456" s="94">
        <f t="shared" si="90"/>
        <v>259845.53999999998</v>
      </c>
      <c r="S456" s="92" t="str">
        <f t="shared" si="91"/>
        <v>131001505921</v>
      </c>
      <c r="T456" s="80">
        <f>VLOOKUP(S456,Factors!$F$4:$H$5971,3,FALSE)</f>
        <v>0.1124</v>
      </c>
      <c r="U456" t="str">
        <f>VLOOKUP(S456,Factors!$F$4:$G$5971,2,FALSE)</f>
        <v>3-factor</v>
      </c>
      <c r="V456" s="170">
        <f t="shared" si="92"/>
        <v>6987.9001319999998</v>
      </c>
      <c r="W456" s="165">
        <f t="shared" si="93"/>
        <v>55182.029867999998</v>
      </c>
      <c r="X456" s="171">
        <f t="shared" si="94"/>
        <v>62169.93</v>
      </c>
      <c r="Y456" s="170">
        <f t="shared" si="95"/>
        <v>13188.391056</v>
      </c>
      <c r="Z456" s="165">
        <f t="shared" si="96"/>
        <v>104146.04894400001</v>
      </c>
      <c r="AA456" s="171">
        <f t="shared" si="97"/>
        <v>117334.44</v>
      </c>
      <c r="AB456" s="170">
        <f t="shared" si="98"/>
        <v>9030.3475079999989</v>
      </c>
      <c r="AC456" s="165">
        <f t="shared" si="99"/>
        <v>71310.822492000007</v>
      </c>
      <c r="AD456" s="171">
        <f t="shared" si="100"/>
        <v>80341.170000000013</v>
      </c>
      <c r="AE456" s="81">
        <f t="shared" si="101"/>
        <v>29206.638695999998</v>
      </c>
      <c r="AF456" s="81">
        <f t="shared" si="102"/>
        <v>230638.90130399997</v>
      </c>
      <c r="AG456" s="81">
        <f t="shared" si="103"/>
        <v>259845.53999999998</v>
      </c>
      <c r="AH456" t="str">
        <f>VLOOKUP(A456,'FERC Description'!$A$4:$C$51,3,FALSE)</f>
        <v>921 Office Supplies and Expense</v>
      </c>
    </row>
    <row r="457" spans="1:34" x14ac:dyDescent="0.25">
      <c r="A457" t="s">
        <v>512</v>
      </c>
      <c r="B457" t="s">
        <v>77</v>
      </c>
      <c r="C457" t="s">
        <v>78</v>
      </c>
      <c r="D457" t="s">
        <v>519</v>
      </c>
      <c r="E457" t="s">
        <v>520</v>
      </c>
      <c r="F457" s="94">
        <v>71080.23</v>
      </c>
      <c r="G457" s="94">
        <v>71471.539999999994</v>
      </c>
      <c r="H457" s="94">
        <v>74167.960000000006</v>
      </c>
      <c r="I457" s="94"/>
      <c r="J457" s="94"/>
      <c r="K457" s="94"/>
      <c r="L457" s="94"/>
      <c r="M457" s="94"/>
      <c r="N457" s="94"/>
      <c r="O457" s="94"/>
      <c r="P457" s="94"/>
      <c r="Q457" s="94"/>
      <c r="R457" s="94">
        <f t="shared" si="90"/>
        <v>216719.72999999998</v>
      </c>
      <c r="S457" s="92" t="str">
        <f t="shared" si="91"/>
        <v>131002588921</v>
      </c>
      <c r="T457" s="80">
        <f>VLOOKUP(S457,Factors!$F$4:$H$5971,3,FALSE)</f>
        <v>0.1124</v>
      </c>
      <c r="U457" t="str">
        <f>VLOOKUP(S457,Factors!$F$4:$G$5971,2,FALSE)</f>
        <v>3-factor</v>
      </c>
      <c r="V457" s="170">
        <f t="shared" si="92"/>
        <v>7989.4178519999996</v>
      </c>
      <c r="W457" s="165">
        <f t="shared" si="93"/>
        <v>63090.812147999997</v>
      </c>
      <c r="X457" s="171">
        <f t="shared" si="94"/>
        <v>71080.23</v>
      </c>
      <c r="Y457" s="170">
        <f t="shared" si="95"/>
        <v>8033.4010959999996</v>
      </c>
      <c r="Z457" s="165">
        <f t="shared" si="96"/>
        <v>63438.138903999992</v>
      </c>
      <c r="AA457" s="171">
        <f t="shared" si="97"/>
        <v>71471.539999999994</v>
      </c>
      <c r="AB457" s="170">
        <f t="shared" si="98"/>
        <v>8336.478704000001</v>
      </c>
      <c r="AC457" s="165">
        <f t="shared" si="99"/>
        <v>65831.481296000013</v>
      </c>
      <c r="AD457" s="171">
        <f t="shared" si="100"/>
        <v>74167.960000000021</v>
      </c>
      <c r="AE457" s="81">
        <f t="shared" si="101"/>
        <v>24359.297651999997</v>
      </c>
      <c r="AF457" s="81">
        <f t="shared" si="102"/>
        <v>192360.43234799997</v>
      </c>
      <c r="AG457" s="81">
        <f t="shared" si="103"/>
        <v>216719.72999999998</v>
      </c>
      <c r="AH457" t="str">
        <f>VLOOKUP(A457,'FERC Description'!$A$4:$C$51,3,FALSE)</f>
        <v>921 Office Supplies and Expense</v>
      </c>
    </row>
    <row r="458" spans="1:34" x14ac:dyDescent="0.25">
      <c r="A458" t="s">
        <v>512</v>
      </c>
      <c r="B458" t="s">
        <v>77</v>
      </c>
      <c r="C458" t="s">
        <v>78</v>
      </c>
      <c r="D458" t="s">
        <v>521</v>
      </c>
      <c r="E458" t="s">
        <v>522</v>
      </c>
      <c r="F458" s="94">
        <v>44173.02</v>
      </c>
      <c r="G458" s="94">
        <v>38537.26</v>
      </c>
      <c r="H458" s="94">
        <v>147498</v>
      </c>
      <c r="I458" s="94"/>
      <c r="J458" s="94"/>
      <c r="K458" s="94"/>
      <c r="L458" s="94"/>
      <c r="M458" s="94"/>
      <c r="N458" s="94"/>
      <c r="O458" s="94"/>
      <c r="P458" s="94"/>
      <c r="Q458" s="94"/>
      <c r="R458" s="94">
        <f t="shared" si="90"/>
        <v>230208.28</v>
      </c>
      <c r="S458" s="92" t="str">
        <f t="shared" si="91"/>
        <v>131004720921</v>
      </c>
      <c r="T458" s="80">
        <f>VLOOKUP(S458,Factors!$F$4:$H$5971,3,FALSE)</f>
        <v>0.1124</v>
      </c>
      <c r="U458" t="str">
        <f>VLOOKUP(S458,Factors!$F$4:$G$5971,2,FALSE)</f>
        <v>3-factor</v>
      </c>
      <c r="V458" s="170">
        <f t="shared" si="92"/>
        <v>4965.0474479999993</v>
      </c>
      <c r="W458" s="165">
        <f t="shared" si="93"/>
        <v>39207.972551999999</v>
      </c>
      <c r="X458" s="171">
        <f t="shared" si="94"/>
        <v>44173.02</v>
      </c>
      <c r="Y458" s="170">
        <f t="shared" si="95"/>
        <v>4331.5880240000006</v>
      </c>
      <c r="Z458" s="165">
        <f t="shared" si="96"/>
        <v>34205.671975999998</v>
      </c>
      <c r="AA458" s="171">
        <f t="shared" si="97"/>
        <v>38537.259999999995</v>
      </c>
      <c r="AB458" s="170">
        <f t="shared" si="98"/>
        <v>16578.7752</v>
      </c>
      <c r="AC458" s="165">
        <f t="shared" si="99"/>
        <v>130919.2248</v>
      </c>
      <c r="AD458" s="171">
        <f t="shared" si="100"/>
        <v>147498</v>
      </c>
      <c r="AE458" s="81">
        <f t="shared" si="101"/>
        <v>25875.410671999998</v>
      </c>
      <c r="AF458" s="81">
        <f t="shared" si="102"/>
        <v>204332.869328</v>
      </c>
      <c r="AG458" s="81">
        <f t="shared" si="103"/>
        <v>230208.28</v>
      </c>
      <c r="AH458" t="str">
        <f>VLOOKUP(A458,'FERC Description'!$A$4:$C$51,3,FALSE)</f>
        <v>921 Office Supplies and Expense</v>
      </c>
    </row>
    <row r="459" spans="1:34" x14ac:dyDescent="0.25">
      <c r="A459" t="s">
        <v>512</v>
      </c>
      <c r="B459" t="s">
        <v>77</v>
      </c>
      <c r="C459" t="s">
        <v>78</v>
      </c>
      <c r="D459" t="s">
        <v>523</v>
      </c>
      <c r="E459" t="s">
        <v>524</v>
      </c>
      <c r="F459" s="94">
        <v>17219.669999999998</v>
      </c>
      <c r="G459" s="94">
        <v>15500.23</v>
      </c>
      <c r="H459" s="94">
        <v>15251.39</v>
      </c>
      <c r="I459" s="94"/>
      <c r="J459" s="94"/>
      <c r="K459" s="94"/>
      <c r="L459" s="94"/>
      <c r="M459" s="94"/>
      <c r="N459" s="94"/>
      <c r="O459" s="94"/>
      <c r="P459" s="94"/>
      <c r="Q459" s="94"/>
      <c r="R459" s="94">
        <f t="shared" ref="R459:R522" si="104">SUM(F459:Q459)</f>
        <v>47971.289999999994</v>
      </c>
      <c r="S459" s="92" t="str">
        <f t="shared" ref="S459:S522" si="105">CONCATENATE(B459,RIGHT(D459,4),A459)</f>
        <v>131004735921</v>
      </c>
      <c r="T459" s="80">
        <f>VLOOKUP(S459,Factors!$F$4:$H$5971,3,FALSE)</f>
        <v>0.1124</v>
      </c>
      <c r="U459" t="str">
        <f>VLOOKUP(S459,Factors!$F$4:$G$5971,2,FALSE)</f>
        <v>3-factor</v>
      </c>
      <c r="V459" s="170">
        <f t="shared" ref="V459:V522" si="106">F459*T459</f>
        <v>1935.4909079999998</v>
      </c>
      <c r="W459" s="165">
        <f t="shared" ref="W459:W522" si="107">F459-V459</f>
        <v>15284.179091999998</v>
      </c>
      <c r="X459" s="171">
        <f t="shared" ref="X459:X522" si="108">V459+W459</f>
        <v>17219.669999999998</v>
      </c>
      <c r="Y459" s="170">
        <f t="shared" ref="Y459:Y522" si="109">G459*T459</f>
        <v>1742.225852</v>
      </c>
      <c r="Z459" s="165">
        <f t="shared" ref="Z459:Z522" si="110">G459-Y459</f>
        <v>13758.004148</v>
      </c>
      <c r="AA459" s="171">
        <f t="shared" ref="AA459:AA522" si="111">Y459+Z459</f>
        <v>15500.23</v>
      </c>
      <c r="AB459" s="170">
        <f t="shared" ref="AB459:AB522" si="112">H459*T459</f>
        <v>1714.2562359999999</v>
      </c>
      <c r="AC459" s="165">
        <f t="shared" ref="AC459:AC522" si="113">H459-AB459</f>
        <v>13537.133764</v>
      </c>
      <c r="AD459" s="171">
        <f t="shared" ref="AD459:AD522" si="114">AB459+AC459</f>
        <v>15251.39</v>
      </c>
      <c r="AE459" s="81">
        <f t="shared" ref="AE459:AE522" si="115">R459*T459</f>
        <v>5391.9729959999995</v>
      </c>
      <c r="AF459" s="81">
        <f t="shared" ref="AF459:AF522" si="116">R459-AE459</f>
        <v>42579.317003999997</v>
      </c>
      <c r="AG459" s="81">
        <f t="shared" ref="AG459:AG522" si="117">AE459+AF459</f>
        <v>47971.289999999994</v>
      </c>
      <c r="AH459" t="str">
        <f>VLOOKUP(A459,'FERC Description'!$A$4:$C$51,3,FALSE)</f>
        <v>921 Office Supplies and Expense</v>
      </c>
    </row>
    <row r="460" spans="1:34" x14ac:dyDescent="0.25">
      <c r="A460" t="s">
        <v>512</v>
      </c>
      <c r="B460" t="s">
        <v>77</v>
      </c>
      <c r="C460" t="s">
        <v>78</v>
      </c>
      <c r="D460" t="s">
        <v>525</v>
      </c>
      <c r="E460" t="s">
        <v>526</v>
      </c>
      <c r="F460" s="94">
        <v>3058.83</v>
      </c>
      <c r="G460" s="94">
        <v>3058.83</v>
      </c>
      <c r="H460" s="94">
        <v>3058.83</v>
      </c>
      <c r="I460" s="94"/>
      <c r="J460" s="94"/>
      <c r="K460" s="94"/>
      <c r="L460" s="94"/>
      <c r="M460" s="94"/>
      <c r="N460" s="94"/>
      <c r="O460" s="94"/>
      <c r="P460" s="94"/>
      <c r="Q460" s="94"/>
      <c r="R460" s="94">
        <f t="shared" si="104"/>
        <v>9176.49</v>
      </c>
      <c r="S460" s="92" t="str">
        <f t="shared" si="105"/>
        <v>131004755921</v>
      </c>
      <c r="T460" s="80">
        <f>VLOOKUP(S460,Factors!$F$4:$H$5971,3,FALSE)</f>
        <v>0.1124</v>
      </c>
      <c r="U460" t="str">
        <f>VLOOKUP(S460,Factors!$F$4:$G$5971,2,FALSE)</f>
        <v>3-factor</v>
      </c>
      <c r="V460" s="170">
        <f t="shared" si="106"/>
        <v>343.81249199999996</v>
      </c>
      <c r="W460" s="165">
        <f t="shared" si="107"/>
        <v>2715.0175079999999</v>
      </c>
      <c r="X460" s="171">
        <f t="shared" si="108"/>
        <v>3058.83</v>
      </c>
      <c r="Y460" s="170">
        <f t="shared" si="109"/>
        <v>343.81249199999996</v>
      </c>
      <c r="Z460" s="165">
        <f t="shared" si="110"/>
        <v>2715.0175079999999</v>
      </c>
      <c r="AA460" s="171">
        <f t="shared" si="111"/>
        <v>3058.83</v>
      </c>
      <c r="AB460" s="170">
        <f t="shared" si="112"/>
        <v>343.81249199999996</v>
      </c>
      <c r="AC460" s="165">
        <f t="shared" si="113"/>
        <v>2715.0175079999999</v>
      </c>
      <c r="AD460" s="171">
        <f t="shared" si="114"/>
        <v>3058.83</v>
      </c>
      <c r="AE460" s="81">
        <f t="shared" si="115"/>
        <v>1031.4374760000001</v>
      </c>
      <c r="AF460" s="81">
        <f t="shared" si="116"/>
        <v>8145.0525239999997</v>
      </c>
      <c r="AG460" s="81">
        <f t="shared" si="117"/>
        <v>9176.49</v>
      </c>
      <c r="AH460" t="str">
        <f>VLOOKUP(A460,'FERC Description'!$A$4:$C$51,3,FALSE)</f>
        <v>921 Office Supplies and Expense</v>
      </c>
    </row>
    <row r="461" spans="1:34" x14ac:dyDescent="0.25">
      <c r="A461" t="s">
        <v>512</v>
      </c>
      <c r="B461" t="s">
        <v>77</v>
      </c>
      <c r="C461" t="s">
        <v>78</v>
      </c>
      <c r="D461" t="s">
        <v>527</v>
      </c>
      <c r="E461" t="s">
        <v>528</v>
      </c>
      <c r="F461" s="94">
        <v>76299.899999999994</v>
      </c>
      <c r="G461" s="94">
        <v>73608.09</v>
      </c>
      <c r="H461" s="94">
        <v>114892.68</v>
      </c>
      <c r="I461" s="94"/>
      <c r="J461" s="94"/>
      <c r="K461" s="94"/>
      <c r="L461" s="94"/>
      <c r="M461" s="94"/>
      <c r="N461" s="94"/>
      <c r="O461" s="94"/>
      <c r="P461" s="94"/>
      <c r="Q461" s="94"/>
      <c r="R461" s="94">
        <f t="shared" si="104"/>
        <v>264800.67</v>
      </c>
      <c r="S461" s="92" t="str">
        <f t="shared" si="105"/>
        <v>131005020921</v>
      </c>
      <c r="T461" s="80">
        <f>VLOOKUP(S461,Factors!$F$4:$H$5971,3,FALSE)</f>
        <v>0.1124</v>
      </c>
      <c r="U461" t="str">
        <f>VLOOKUP(S461,Factors!$F$4:$G$5971,2,FALSE)</f>
        <v>3-factor</v>
      </c>
      <c r="V461" s="170">
        <f t="shared" si="106"/>
        <v>8576.1087599999992</v>
      </c>
      <c r="W461" s="165">
        <f t="shared" si="107"/>
        <v>67723.791239999991</v>
      </c>
      <c r="X461" s="171">
        <f t="shared" si="108"/>
        <v>76299.899999999994</v>
      </c>
      <c r="Y461" s="170">
        <f t="shared" si="109"/>
        <v>8273.5493159999987</v>
      </c>
      <c r="Z461" s="165">
        <f t="shared" si="110"/>
        <v>65334.540684</v>
      </c>
      <c r="AA461" s="171">
        <f t="shared" si="111"/>
        <v>73608.09</v>
      </c>
      <c r="AB461" s="170">
        <f t="shared" si="112"/>
        <v>12913.937231999998</v>
      </c>
      <c r="AC461" s="165">
        <f t="shared" si="113"/>
        <v>101978.742768</v>
      </c>
      <c r="AD461" s="171">
        <f t="shared" si="114"/>
        <v>114892.68</v>
      </c>
      <c r="AE461" s="81">
        <f t="shared" si="115"/>
        <v>29763.595308</v>
      </c>
      <c r="AF461" s="81">
        <f t="shared" si="116"/>
        <v>235037.07469199999</v>
      </c>
      <c r="AG461" s="81">
        <f t="shared" si="117"/>
        <v>264800.67</v>
      </c>
      <c r="AH461" t="str">
        <f>VLOOKUP(A461,'FERC Description'!$A$4:$C$51,3,FALSE)</f>
        <v>921 Office Supplies and Expense</v>
      </c>
    </row>
    <row r="462" spans="1:34" x14ac:dyDescent="0.25">
      <c r="A462" t="s">
        <v>512</v>
      </c>
      <c r="B462" t="s">
        <v>187</v>
      </c>
      <c r="C462" t="s">
        <v>188</v>
      </c>
      <c r="D462" t="s">
        <v>529</v>
      </c>
      <c r="E462" t="s">
        <v>530</v>
      </c>
      <c r="F462" s="94">
        <v>15.8</v>
      </c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>
        <f t="shared" si="104"/>
        <v>15.8</v>
      </c>
      <c r="S462" s="92" t="str">
        <f t="shared" si="105"/>
        <v>134004280921</v>
      </c>
      <c r="T462" s="80">
        <f>VLOOKUP(S462,Factors!$F$4:$H$5971,3,FALSE)</f>
        <v>0.1119</v>
      </c>
      <c r="U462" t="str">
        <f>VLOOKUP(S462,Factors!$F$4:$G$5971,2,FALSE)</f>
        <v>Customers-All</v>
      </c>
      <c r="V462" s="170">
        <f t="shared" si="106"/>
        <v>1.7680200000000001</v>
      </c>
      <c r="W462" s="165">
        <f t="shared" si="107"/>
        <v>14.031980000000001</v>
      </c>
      <c r="X462" s="171">
        <f t="shared" si="108"/>
        <v>15.8</v>
      </c>
      <c r="Y462" s="170">
        <f t="shared" si="109"/>
        <v>0</v>
      </c>
      <c r="Z462" s="165">
        <f t="shared" si="110"/>
        <v>0</v>
      </c>
      <c r="AA462" s="171">
        <f t="shared" si="111"/>
        <v>0</v>
      </c>
      <c r="AB462" s="170">
        <f t="shared" si="112"/>
        <v>0</v>
      </c>
      <c r="AC462" s="165">
        <f t="shared" si="113"/>
        <v>0</v>
      </c>
      <c r="AD462" s="171">
        <f t="shared" si="114"/>
        <v>0</v>
      </c>
      <c r="AE462" s="81">
        <f t="shared" si="115"/>
        <v>1.7680200000000001</v>
      </c>
      <c r="AF462" s="81">
        <f t="shared" si="116"/>
        <v>14.031980000000001</v>
      </c>
      <c r="AG462" s="81">
        <f t="shared" si="117"/>
        <v>15.8</v>
      </c>
      <c r="AH462" t="str">
        <f>VLOOKUP(A462,'FERC Description'!$A$4:$C$51,3,FALSE)</f>
        <v>921 Office Supplies and Expense</v>
      </c>
    </row>
    <row r="463" spans="1:34" x14ac:dyDescent="0.25">
      <c r="A463" t="s">
        <v>512</v>
      </c>
      <c r="B463" t="s">
        <v>119</v>
      </c>
      <c r="C463" t="s">
        <v>120</v>
      </c>
      <c r="D463" t="s">
        <v>513</v>
      </c>
      <c r="E463" t="s">
        <v>514</v>
      </c>
      <c r="F463" s="94">
        <v>324.23</v>
      </c>
      <c r="G463" s="94">
        <v>1420.39</v>
      </c>
      <c r="H463" s="94">
        <v>1087.8699999999999</v>
      </c>
      <c r="I463" s="94"/>
      <c r="J463" s="94"/>
      <c r="K463" s="94"/>
      <c r="L463" s="94"/>
      <c r="M463" s="94"/>
      <c r="N463" s="94"/>
      <c r="O463" s="94"/>
      <c r="P463" s="94"/>
      <c r="Q463" s="94"/>
      <c r="R463" s="94">
        <f t="shared" si="104"/>
        <v>2832.49</v>
      </c>
      <c r="S463" s="92" t="str">
        <f t="shared" si="105"/>
        <v>135101505921</v>
      </c>
      <c r="T463" s="80">
        <f>VLOOKUP(S463,Factors!$F$4:$H$5971,3,FALSE)</f>
        <v>0.1119</v>
      </c>
      <c r="U463" t="str">
        <f>VLOOKUP(S463,Factors!$F$4:$G$5971,2,FALSE)</f>
        <v>Customers-All</v>
      </c>
      <c r="V463" s="170">
        <f t="shared" si="106"/>
        <v>36.281337000000001</v>
      </c>
      <c r="W463" s="165">
        <f t="shared" si="107"/>
        <v>287.94866300000001</v>
      </c>
      <c r="X463" s="171">
        <f t="shared" si="108"/>
        <v>324.23</v>
      </c>
      <c r="Y463" s="170">
        <f t="shared" si="109"/>
        <v>158.941641</v>
      </c>
      <c r="Z463" s="165">
        <f t="shared" si="110"/>
        <v>1261.448359</v>
      </c>
      <c r="AA463" s="171">
        <f t="shared" si="111"/>
        <v>1420.3899999999999</v>
      </c>
      <c r="AB463" s="170">
        <f t="shared" si="112"/>
        <v>121.73265299999998</v>
      </c>
      <c r="AC463" s="165">
        <f t="shared" si="113"/>
        <v>966.13734699999986</v>
      </c>
      <c r="AD463" s="171">
        <f t="shared" si="114"/>
        <v>1087.8699999999999</v>
      </c>
      <c r="AE463" s="81">
        <f t="shared" si="115"/>
        <v>316.95563099999998</v>
      </c>
      <c r="AF463" s="81">
        <f t="shared" si="116"/>
        <v>2515.534369</v>
      </c>
      <c r="AG463" s="81">
        <f t="shared" si="117"/>
        <v>2832.49</v>
      </c>
      <c r="AH463" t="str">
        <f>VLOOKUP(A463,'FERC Description'!$A$4:$C$51,3,FALSE)</f>
        <v>921 Office Supplies and Expense</v>
      </c>
    </row>
    <row r="464" spans="1:34" x14ac:dyDescent="0.25">
      <c r="A464" t="s">
        <v>512</v>
      </c>
      <c r="B464" t="s">
        <v>531</v>
      </c>
      <c r="C464" t="s">
        <v>532</v>
      </c>
      <c r="D464" t="s">
        <v>513</v>
      </c>
      <c r="E464" t="s">
        <v>514</v>
      </c>
      <c r="F464" s="94">
        <v>46182.77</v>
      </c>
      <c r="G464" s="94">
        <v>56030.83</v>
      </c>
      <c r="H464" s="94">
        <v>61812.07</v>
      </c>
      <c r="I464" s="94"/>
      <c r="J464" s="94"/>
      <c r="K464" s="94"/>
      <c r="L464" s="94"/>
      <c r="M464" s="94"/>
      <c r="N464" s="94"/>
      <c r="O464" s="94"/>
      <c r="P464" s="94"/>
      <c r="Q464" s="94"/>
      <c r="R464" s="94">
        <f t="shared" si="104"/>
        <v>164025.67000000001</v>
      </c>
      <c r="S464" s="92" t="str">
        <f t="shared" si="105"/>
        <v>135251505921</v>
      </c>
      <c r="T464" s="80">
        <f>VLOOKUP(S464,Factors!$F$4:$H$5971,3,FALSE)</f>
        <v>0.1119</v>
      </c>
      <c r="U464" t="str">
        <f>VLOOKUP(S464,Factors!$F$4:$G$5971,2,FALSE)</f>
        <v>customers-all</v>
      </c>
      <c r="V464" s="170">
        <f t="shared" si="106"/>
        <v>5167.8519630000001</v>
      </c>
      <c r="W464" s="165">
        <f t="shared" si="107"/>
        <v>41014.918036999996</v>
      </c>
      <c r="X464" s="171">
        <f t="shared" si="108"/>
        <v>46182.77</v>
      </c>
      <c r="Y464" s="170">
        <f t="shared" si="109"/>
        <v>6269.8498770000006</v>
      </c>
      <c r="Z464" s="165">
        <f t="shared" si="110"/>
        <v>49760.980123000001</v>
      </c>
      <c r="AA464" s="171">
        <f t="shared" si="111"/>
        <v>56030.83</v>
      </c>
      <c r="AB464" s="170">
        <f t="shared" si="112"/>
        <v>6916.7706330000001</v>
      </c>
      <c r="AC464" s="165">
        <f t="shared" si="113"/>
        <v>54895.299367</v>
      </c>
      <c r="AD464" s="171">
        <f t="shared" si="114"/>
        <v>61812.07</v>
      </c>
      <c r="AE464" s="81">
        <f t="shared" si="115"/>
        <v>18354.472473000002</v>
      </c>
      <c r="AF464" s="81">
        <f t="shared" si="116"/>
        <v>145671.19752700001</v>
      </c>
      <c r="AG464" s="81">
        <f t="shared" si="117"/>
        <v>164025.67000000001</v>
      </c>
      <c r="AH464" t="str">
        <f>VLOOKUP(A464,'FERC Description'!$A$4:$C$51,3,FALSE)</f>
        <v>921 Office Supplies and Expense</v>
      </c>
    </row>
    <row r="465" spans="1:34" x14ac:dyDescent="0.25">
      <c r="A465" t="s">
        <v>512</v>
      </c>
      <c r="B465" t="s">
        <v>43</v>
      </c>
      <c r="C465" t="s">
        <v>44</v>
      </c>
      <c r="D465" t="s">
        <v>533</v>
      </c>
      <c r="E465" t="s">
        <v>534</v>
      </c>
      <c r="F465" s="94">
        <v>158</v>
      </c>
      <c r="G465" s="94">
        <v>158</v>
      </c>
      <c r="H465" s="94">
        <v>158</v>
      </c>
      <c r="I465" s="94"/>
      <c r="J465" s="94"/>
      <c r="K465" s="94"/>
      <c r="L465" s="94"/>
      <c r="M465" s="94"/>
      <c r="N465" s="94"/>
      <c r="O465" s="94"/>
      <c r="P465" s="94"/>
      <c r="Q465" s="94"/>
      <c r="R465" s="94">
        <f t="shared" si="104"/>
        <v>474</v>
      </c>
      <c r="S465" s="92" t="str">
        <f t="shared" si="105"/>
        <v>151002463921</v>
      </c>
      <c r="T465" s="80">
        <f>VLOOKUP(S465,Factors!$F$4:$H$5971,3,FALSE)</f>
        <v>0</v>
      </c>
      <c r="U465" t="str">
        <f>VLOOKUP(S465,Factors!$F$4:$G$5971,2,FALSE)</f>
        <v>Direct-OR</v>
      </c>
      <c r="V465" s="170">
        <f t="shared" si="106"/>
        <v>0</v>
      </c>
      <c r="W465" s="165">
        <f t="shared" si="107"/>
        <v>158</v>
      </c>
      <c r="X465" s="171">
        <f t="shared" si="108"/>
        <v>158</v>
      </c>
      <c r="Y465" s="170">
        <f t="shared" si="109"/>
        <v>0</v>
      </c>
      <c r="Z465" s="165">
        <f t="shared" si="110"/>
        <v>158</v>
      </c>
      <c r="AA465" s="171">
        <f t="shared" si="111"/>
        <v>158</v>
      </c>
      <c r="AB465" s="170">
        <f t="shared" si="112"/>
        <v>0</v>
      </c>
      <c r="AC465" s="165">
        <f t="shared" si="113"/>
        <v>158</v>
      </c>
      <c r="AD465" s="171">
        <f t="shared" si="114"/>
        <v>158</v>
      </c>
      <c r="AE465" s="81">
        <f t="shared" si="115"/>
        <v>0</v>
      </c>
      <c r="AF465" s="81">
        <f t="shared" si="116"/>
        <v>474</v>
      </c>
      <c r="AG465" s="81">
        <f t="shared" si="117"/>
        <v>474</v>
      </c>
      <c r="AH465" t="str">
        <f>VLOOKUP(A465,'FERC Description'!$A$4:$C$51,3,FALSE)</f>
        <v>921 Office Supplies and Expense</v>
      </c>
    </row>
    <row r="466" spans="1:34" x14ac:dyDescent="0.25">
      <c r="A466" t="s">
        <v>512</v>
      </c>
      <c r="B466" t="s">
        <v>535</v>
      </c>
      <c r="C466" t="s">
        <v>536</v>
      </c>
      <c r="D466" t="s">
        <v>537</v>
      </c>
      <c r="E466" t="s">
        <v>538</v>
      </c>
      <c r="F466" s="94">
        <v>13932.34</v>
      </c>
      <c r="G466" s="94">
        <v>49038.16</v>
      </c>
      <c r="H466" s="94">
        <v>56643.97</v>
      </c>
      <c r="I466" s="94"/>
      <c r="J466" s="94"/>
      <c r="K466" s="94"/>
      <c r="L466" s="94"/>
      <c r="M466" s="94"/>
      <c r="N466" s="94"/>
      <c r="O466" s="94"/>
      <c r="P466" s="94"/>
      <c r="Q466" s="94"/>
      <c r="R466" s="94">
        <f t="shared" si="104"/>
        <v>119614.47</v>
      </c>
      <c r="S466" s="92" t="str">
        <f t="shared" si="105"/>
        <v>154101591921</v>
      </c>
      <c r="T466" s="80">
        <f>VLOOKUP(S466,Factors!$F$4:$H$5971,3,FALSE)</f>
        <v>0.10765</v>
      </c>
      <c r="U466" t="str">
        <f>VLOOKUP(S466,Factors!$F$4:$G$5971,2,FALSE)</f>
        <v>Employee Cost</v>
      </c>
      <c r="V466" s="170">
        <f t="shared" si="106"/>
        <v>1499.816401</v>
      </c>
      <c r="W466" s="165">
        <f t="shared" si="107"/>
        <v>12432.523599</v>
      </c>
      <c r="X466" s="171">
        <f t="shared" si="108"/>
        <v>13932.34</v>
      </c>
      <c r="Y466" s="170">
        <f t="shared" si="109"/>
        <v>5278.9579240000003</v>
      </c>
      <c r="Z466" s="165">
        <f t="shared" si="110"/>
        <v>43759.202076000001</v>
      </c>
      <c r="AA466" s="171">
        <f t="shared" si="111"/>
        <v>49038.16</v>
      </c>
      <c r="AB466" s="170">
        <f t="shared" si="112"/>
        <v>6097.7233704999999</v>
      </c>
      <c r="AC466" s="165">
        <f t="shared" si="113"/>
        <v>50546.246629500005</v>
      </c>
      <c r="AD466" s="171">
        <f t="shared" si="114"/>
        <v>56643.97</v>
      </c>
      <c r="AE466" s="81">
        <f t="shared" si="115"/>
        <v>12876.4976955</v>
      </c>
      <c r="AF466" s="81">
        <f t="shared" si="116"/>
        <v>106737.9723045</v>
      </c>
      <c r="AG466" s="81">
        <f t="shared" si="117"/>
        <v>119614.47</v>
      </c>
      <c r="AH466" t="str">
        <f>VLOOKUP(A466,'FERC Description'!$A$4:$C$51,3,FALSE)</f>
        <v>921 Office Supplies and Expense</v>
      </c>
    </row>
    <row r="467" spans="1:34" x14ac:dyDescent="0.25">
      <c r="A467" t="s">
        <v>512</v>
      </c>
      <c r="B467" t="s">
        <v>535</v>
      </c>
      <c r="C467" t="s">
        <v>536</v>
      </c>
      <c r="D467" t="s">
        <v>539</v>
      </c>
      <c r="E467" t="s">
        <v>540</v>
      </c>
      <c r="F467" s="94">
        <v>9044.64</v>
      </c>
      <c r="G467" s="94">
        <v>5408.16</v>
      </c>
      <c r="H467" s="94">
        <v>5861.44</v>
      </c>
      <c r="I467" s="94"/>
      <c r="J467" s="94"/>
      <c r="K467" s="94"/>
      <c r="L467" s="94"/>
      <c r="M467" s="94"/>
      <c r="N467" s="94"/>
      <c r="O467" s="94"/>
      <c r="P467" s="94"/>
      <c r="Q467" s="94"/>
      <c r="R467" s="94">
        <f t="shared" si="104"/>
        <v>20314.239999999998</v>
      </c>
      <c r="S467" s="92" t="str">
        <f t="shared" si="105"/>
        <v>154101592921</v>
      </c>
      <c r="T467" s="80">
        <f>VLOOKUP(S467,Factors!$F$4:$H$5971,3,FALSE)</f>
        <v>0.10765</v>
      </c>
      <c r="U467" t="str">
        <f>VLOOKUP(S467,Factors!$F$4:$G$5971,2,FALSE)</f>
        <v>Employee Cost</v>
      </c>
      <c r="V467" s="170">
        <f t="shared" si="106"/>
        <v>973.65549599999986</v>
      </c>
      <c r="W467" s="165">
        <f t="shared" si="107"/>
        <v>8070.984504</v>
      </c>
      <c r="X467" s="171">
        <f t="shared" si="108"/>
        <v>9044.64</v>
      </c>
      <c r="Y467" s="170">
        <f t="shared" si="109"/>
        <v>582.18842399999994</v>
      </c>
      <c r="Z467" s="165">
        <f t="shared" si="110"/>
        <v>4825.9715759999999</v>
      </c>
      <c r="AA467" s="171">
        <f t="shared" si="111"/>
        <v>5408.16</v>
      </c>
      <c r="AB467" s="170">
        <f t="shared" si="112"/>
        <v>630.98401599999988</v>
      </c>
      <c r="AC467" s="165">
        <f t="shared" si="113"/>
        <v>5230.4559840000002</v>
      </c>
      <c r="AD467" s="171">
        <f t="shared" si="114"/>
        <v>5861.4400000000005</v>
      </c>
      <c r="AE467" s="81">
        <f t="shared" si="115"/>
        <v>2186.8279359999997</v>
      </c>
      <c r="AF467" s="81">
        <f t="shared" si="116"/>
        <v>18127.412063999996</v>
      </c>
      <c r="AG467" s="81">
        <f t="shared" si="117"/>
        <v>20314.239999999998</v>
      </c>
      <c r="AH467" t="str">
        <f>VLOOKUP(A467,'FERC Description'!$A$4:$C$51,3,FALSE)</f>
        <v>921 Office Supplies and Expense</v>
      </c>
    </row>
    <row r="468" spans="1:34" x14ac:dyDescent="0.25">
      <c r="A468" t="s">
        <v>512</v>
      </c>
      <c r="B468" t="s">
        <v>535</v>
      </c>
      <c r="C468" t="s">
        <v>536</v>
      </c>
      <c r="D468" t="s">
        <v>541</v>
      </c>
      <c r="E468" t="s">
        <v>542</v>
      </c>
      <c r="F468" s="94">
        <v>3190.53</v>
      </c>
      <c r="G468" s="94">
        <v>5229.51</v>
      </c>
      <c r="H468" s="94">
        <v>-641.88</v>
      </c>
      <c r="I468" s="94"/>
      <c r="J468" s="94"/>
      <c r="K468" s="94"/>
      <c r="L468" s="94"/>
      <c r="M468" s="94"/>
      <c r="N468" s="94"/>
      <c r="O468" s="94"/>
      <c r="P468" s="94"/>
      <c r="Q468" s="94"/>
      <c r="R468" s="94">
        <f t="shared" si="104"/>
        <v>7778.1600000000008</v>
      </c>
      <c r="S468" s="92" t="str">
        <f t="shared" si="105"/>
        <v>154101593921</v>
      </c>
      <c r="T468" s="80">
        <f>VLOOKUP(S468,Factors!$F$4:$H$5971,3,FALSE)</f>
        <v>0.10765</v>
      </c>
      <c r="U468" t="str">
        <f>VLOOKUP(S468,Factors!$F$4:$G$5971,2,FALSE)</f>
        <v>Employee Cost</v>
      </c>
      <c r="V468" s="170">
        <f t="shared" si="106"/>
        <v>343.4605545</v>
      </c>
      <c r="W468" s="165">
        <f t="shared" si="107"/>
        <v>2847.0694455000003</v>
      </c>
      <c r="X468" s="171">
        <f t="shared" si="108"/>
        <v>3190.53</v>
      </c>
      <c r="Y468" s="170">
        <f t="shared" si="109"/>
        <v>562.9567515</v>
      </c>
      <c r="Z468" s="165">
        <f t="shared" si="110"/>
        <v>4666.5532485000003</v>
      </c>
      <c r="AA468" s="171">
        <f t="shared" si="111"/>
        <v>5229.51</v>
      </c>
      <c r="AB468" s="170">
        <f t="shared" si="112"/>
        <v>-69.098382000000001</v>
      </c>
      <c r="AC468" s="165">
        <f t="shared" si="113"/>
        <v>-572.78161799999998</v>
      </c>
      <c r="AD468" s="171">
        <f t="shared" si="114"/>
        <v>-641.88</v>
      </c>
      <c r="AE468" s="81">
        <f t="shared" si="115"/>
        <v>837.31892400000004</v>
      </c>
      <c r="AF468" s="81">
        <f t="shared" si="116"/>
        <v>6940.8410760000006</v>
      </c>
      <c r="AG468" s="81">
        <f t="shared" si="117"/>
        <v>7778.1600000000008</v>
      </c>
      <c r="AH468" t="str">
        <f>VLOOKUP(A468,'FERC Description'!$A$4:$C$51,3,FALSE)</f>
        <v>921 Office Supplies and Expense</v>
      </c>
    </row>
    <row r="469" spans="1:34" x14ac:dyDescent="0.25">
      <c r="A469" t="s">
        <v>512</v>
      </c>
      <c r="B469" t="s">
        <v>447</v>
      </c>
      <c r="C469" t="s">
        <v>448</v>
      </c>
      <c r="D469" t="s">
        <v>513</v>
      </c>
      <c r="E469" t="s">
        <v>514</v>
      </c>
      <c r="F469" s="94">
        <v>770.38</v>
      </c>
      <c r="G469" s="94">
        <v>1482.13</v>
      </c>
      <c r="H469" s="94">
        <v>936.11</v>
      </c>
      <c r="I469" s="94"/>
      <c r="J469" s="94"/>
      <c r="K469" s="94"/>
      <c r="L469" s="94"/>
      <c r="M469" s="94"/>
      <c r="N469" s="94"/>
      <c r="O469" s="94"/>
      <c r="P469" s="94"/>
      <c r="Q469" s="94"/>
      <c r="R469" s="94">
        <f t="shared" si="104"/>
        <v>3188.6200000000003</v>
      </c>
      <c r="S469" s="92" t="str">
        <f t="shared" si="105"/>
        <v>154911505921</v>
      </c>
      <c r="T469" s="80">
        <f>VLOOKUP(S469,Factors!$F$4:$H$5971,3,FALSE)</f>
        <v>0.1119</v>
      </c>
      <c r="U469" t="str">
        <f>VLOOKUP(S469,Factors!$F$4:$G$5971,2,FALSE)</f>
        <v>Customers-All</v>
      </c>
      <c r="V469" s="170">
        <f t="shared" si="106"/>
        <v>86.205522000000002</v>
      </c>
      <c r="W469" s="165">
        <f t="shared" si="107"/>
        <v>684.17447800000002</v>
      </c>
      <c r="X469" s="171">
        <f t="shared" si="108"/>
        <v>770.38</v>
      </c>
      <c r="Y469" s="170">
        <f t="shared" si="109"/>
        <v>165.850347</v>
      </c>
      <c r="Z469" s="165">
        <f t="shared" si="110"/>
        <v>1316.2796530000001</v>
      </c>
      <c r="AA469" s="171">
        <f t="shared" si="111"/>
        <v>1482.13</v>
      </c>
      <c r="AB469" s="170">
        <f t="shared" si="112"/>
        <v>104.750709</v>
      </c>
      <c r="AC469" s="165">
        <f t="shared" si="113"/>
        <v>831.35929099999998</v>
      </c>
      <c r="AD469" s="171">
        <f t="shared" si="114"/>
        <v>936.11</v>
      </c>
      <c r="AE469" s="81">
        <f t="shared" si="115"/>
        <v>356.80657800000006</v>
      </c>
      <c r="AF469" s="81">
        <f t="shared" si="116"/>
        <v>2831.8134220000002</v>
      </c>
      <c r="AG469" s="81">
        <f t="shared" si="117"/>
        <v>3188.6200000000003</v>
      </c>
      <c r="AH469" t="str">
        <f>VLOOKUP(A469,'FERC Description'!$A$4:$C$51,3,FALSE)</f>
        <v>921 Office Supplies and Expense</v>
      </c>
    </row>
    <row r="470" spans="1:34" x14ac:dyDescent="0.25">
      <c r="A470" t="s">
        <v>512</v>
      </c>
      <c r="B470" t="s">
        <v>543</v>
      </c>
      <c r="C470" t="s">
        <v>544</v>
      </c>
      <c r="D470" t="s">
        <v>513</v>
      </c>
      <c r="E470" t="s">
        <v>514</v>
      </c>
      <c r="F470" s="94">
        <v>11711.54</v>
      </c>
      <c r="G470" s="94">
        <v>15097.39</v>
      </c>
      <c r="H470" s="94">
        <v>13023.74</v>
      </c>
      <c r="I470" s="94"/>
      <c r="J470" s="94"/>
      <c r="K470" s="94"/>
      <c r="L470" s="94"/>
      <c r="M470" s="94"/>
      <c r="N470" s="94"/>
      <c r="O470" s="94"/>
      <c r="P470" s="94"/>
      <c r="Q470" s="94"/>
      <c r="R470" s="94">
        <f t="shared" si="104"/>
        <v>39832.67</v>
      </c>
      <c r="S470" s="92" t="str">
        <f t="shared" si="105"/>
        <v>154921505921</v>
      </c>
      <c r="T470" s="80">
        <f>VLOOKUP(S470,Factors!$F$4:$H$5971,3,FALSE)</f>
        <v>0.1124</v>
      </c>
      <c r="U470" t="str">
        <f>VLOOKUP(S470,Factors!$F$4:$G$5971,2,FALSE)</f>
        <v>3-factor</v>
      </c>
      <c r="V470" s="170">
        <f t="shared" si="106"/>
        <v>1316.3770960000002</v>
      </c>
      <c r="W470" s="165">
        <f t="shared" si="107"/>
        <v>10395.162904000001</v>
      </c>
      <c r="X470" s="171">
        <f t="shared" si="108"/>
        <v>11711.54</v>
      </c>
      <c r="Y470" s="170">
        <f t="shared" si="109"/>
        <v>1696.9466359999999</v>
      </c>
      <c r="Z470" s="165">
        <f t="shared" si="110"/>
        <v>13400.443363999999</v>
      </c>
      <c r="AA470" s="171">
        <f t="shared" si="111"/>
        <v>15097.39</v>
      </c>
      <c r="AB470" s="170">
        <f t="shared" si="112"/>
        <v>1463.8683759999999</v>
      </c>
      <c r="AC470" s="165">
        <f t="shared" si="113"/>
        <v>11559.871623999999</v>
      </c>
      <c r="AD470" s="171">
        <f t="shared" si="114"/>
        <v>13023.74</v>
      </c>
      <c r="AE470" s="81">
        <f t="shared" si="115"/>
        <v>4477.1921080000002</v>
      </c>
      <c r="AF470" s="81">
        <f t="shared" si="116"/>
        <v>35355.477891999995</v>
      </c>
      <c r="AG470" s="81">
        <f t="shared" si="117"/>
        <v>39832.67</v>
      </c>
      <c r="AH470" t="str">
        <f>VLOOKUP(A470,'FERC Description'!$A$4:$C$51,3,FALSE)</f>
        <v>921 Office Supplies and Expense</v>
      </c>
    </row>
    <row r="471" spans="1:34" x14ac:dyDescent="0.25">
      <c r="A471" t="s">
        <v>512</v>
      </c>
      <c r="B471" t="s">
        <v>545</v>
      </c>
      <c r="C471" t="s">
        <v>546</v>
      </c>
      <c r="D471" t="s">
        <v>513</v>
      </c>
      <c r="E471" t="s">
        <v>514</v>
      </c>
      <c r="F471" s="94">
        <v>52225.07</v>
      </c>
      <c r="G471" s="94">
        <v>53607.59</v>
      </c>
      <c r="H471" s="94">
        <v>54633.45</v>
      </c>
      <c r="I471" s="94"/>
      <c r="J471" s="94"/>
      <c r="K471" s="94"/>
      <c r="L471" s="94"/>
      <c r="M471" s="94"/>
      <c r="N471" s="94"/>
      <c r="O471" s="94"/>
      <c r="P471" s="94"/>
      <c r="Q471" s="94"/>
      <c r="R471" s="94">
        <f t="shared" si="104"/>
        <v>160466.10999999999</v>
      </c>
      <c r="S471" s="92" t="str">
        <f t="shared" si="105"/>
        <v>155081505921</v>
      </c>
      <c r="T471" s="80">
        <f>VLOOKUP(S471,Factors!$F$4:$H$5971,3,FALSE)</f>
        <v>0.1124</v>
      </c>
      <c r="U471" t="str">
        <f>VLOOKUP(S471,Factors!$F$4:$G$5971,2,FALSE)</f>
        <v>3-factor</v>
      </c>
      <c r="V471" s="170">
        <f t="shared" si="106"/>
        <v>5870.0978679999998</v>
      </c>
      <c r="W471" s="165">
        <f t="shared" si="107"/>
        <v>46354.972132000003</v>
      </c>
      <c r="X471" s="171">
        <f t="shared" si="108"/>
        <v>52225.07</v>
      </c>
      <c r="Y471" s="170">
        <f t="shared" si="109"/>
        <v>6025.4931159999996</v>
      </c>
      <c r="Z471" s="165">
        <f t="shared" si="110"/>
        <v>47582.096883999999</v>
      </c>
      <c r="AA471" s="171">
        <f t="shared" si="111"/>
        <v>53607.59</v>
      </c>
      <c r="AB471" s="170">
        <f t="shared" si="112"/>
        <v>6140.7997799999994</v>
      </c>
      <c r="AC471" s="165">
        <f t="shared" si="113"/>
        <v>48492.650219999996</v>
      </c>
      <c r="AD471" s="171">
        <f t="shared" si="114"/>
        <v>54633.45</v>
      </c>
      <c r="AE471" s="81">
        <f t="shared" si="115"/>
        <v>18036.390764</v>
      </c>
      <c r="AF471" s="81">
        <f t="shared" si="116"/>
        <v>142429.71923599998</v>
      </c>
      <c r="AG471" s="81">
        <f t="shared" si="117"/>
        <v>160466.10999999999</v>
      </c>
      <c r="AH471" t="str">
        <f>VLOOKUP(A471,'FERC Description'!$A$4:$C$51,3,FALSE)</f>
        <v>921 Office Supplies and Expense</v>
      </c>
    </row>
    <row r="472" spans="1:34" x14ac:dyDescent="0.25">
      <c r="A472" t="s">
        <v>512</v>
      </c>
      <c r="B472" t="s">
        <v>134</v>
      </c>
      <c r="C472" t="s">
        <v>135</v>
      </c>
      <c r="D472" t="s">
        <v>539</v>
      </c>
      <c r="E472" t="s">
        <v>540</v>
      </c>
      <c r="F472" s="94"/>
      <c r="G472" s="94"/>
      <c r="H472" s="94">
        <v>154.99</v>
      </c>
      <c r="I472" s="94"/>
      <c r="J472" s="94"/>
      <c r="K472" s="94"/>
      <c r="L472" s="94"/>
      <c r="M472" s="94"/>
      <c r="N472" s="94"/>
      <c r="O472" s="94"/>
      <c r="P472" s="94"/>
      <c r="Q472" s="94"/>
      <c r="R472" s="94">
        <f t="shared" si="104"/>
        <v>154.99</v>
      </c>
      <c r="S472" s="92" t="str">
        <f t="shared" si="105"/>
        <v>155091592921</v>
      </c>
      <c r="T472" s="80">
        <f>VLOOKUP(S472,Factors!$F$4:$H$5971,3,FALSE)</f>
        <v>0.1119</v>
      </c>
      <c r="U472" t="str">
        <f>VLOOKUP(S472,Factors!$F$4:$G$5971,2,FALSE)</f>
        <v>customers-all</v>
      </c>
      <c r="V472" s="170">
        <f t="shared" si="106"/>
        <v>0</v>
      </c>
      <c r="W472" s="165">
        <f t="shared" si="107"/>
        <v>0</v>
      </c>
      <c r="X472" s="171">
        <f t="shared" si="108"/>
        <v>0</v>
      </c>
      <c r="Y472" s="170">
        <f t="shared" si="109"/>
        <v>0</v>
      </c>
      <c r="Z472" s="165">
        <f t="shared" si="110"/>
        <v>0</v>
      </c>
      <c r="AA472" s="171">
        <f t="shared" si="111"/>
        <v>0</v>
      </c>
      <c r="AB472" s="170">
        <f t="shared" si="112"/>
        <v>17.343381000000001</v>
      </c>
      <c r="AC472" s="165">
        <f t="shared" si="113"/>
        <v>137.64661900000002</v>
      </c>
      <c r="AD472" s="171">
        <f t="shared" si="114"/>
        <v>154.99</v>
      </c>
      <c r="AE472" s="81">
        <f t="shared" si="115"/>
        <v>17.343381000000001</v>
      </c>
      <c r="AF472" s="81">
        <f t="shared" si="116"/>
        <v>137.64661900000002</v>
      </c>
      <c r="AG472" s="81">
        <f t="shared" si="117"/>
        <v>154.99</v>
      </c>
      <c r="AH472" t="str">
        <f>VLOOKUP(A472,'FERC Description'!$A$4:$C$51,3,FALSE)</f>
        <v>921 Office Supplies and Expense</v>
      </c>
    </row>
    <row r="473" spans="1:34" x14ac:dyDescent="0.25">
      <c r="A473" t="s">
        <v>512</v>
      </c>
      <c r="B473" t="s">
        <v>547</v>
      </c>
      <c r="C473" t="s">
        <v>548</v>
      </c>
      <c r="D473" t="s">
        <v>533</v>
      </c>
      <c r="E473" t="s">
        <v>534</v>
      </c>
      <c r="F473" s="94">
        <v>4000</v>
      </c>
      <c r="G473" s="94">
        <v>4000</v>
      </c>
      <c r="H473" s="94">
        <v>4000</v>
      </c>
      <c r="I473" s="94"/>
      <c r="J473" s="94"/>
      <c r="K473" s="94"/>
      <c r="L473" s="94"/>
      <c r="M473" s="94"/>
      <c r="N473" s="94"/>
      <c r="O473" s="94"/>
      <c r="P473" s="94"/>
      <c r="Q473" s="94"/>
      <c r="R473" s="94">
        <f t="shared" si="104"/>
        <v>12000</v>
      </c>
      <c r="S473" s="92" t="str">
        <f t="shared" si="105"/>
        <v>160002463921</v>
      </c>
      <c r="T473" s="80">
        <f>VLOOKUP(S473,Factors!$F$4:$H$5971,3,FALSE)</f>
        <v>0.1124</v>
      </c>
      <c r="U473" t="str">
        <f>VLOOKUP(S473,Factors!$F$4:$G$5971,2,FALSE)</f>
        <v>3-Factor</v>
      </c>
      <c r="V473" s="170">
        <f t="shared" si="106"/>
        <v>449.6</v>
      </c>
      <c r="W473" s="165">
        <f t="shared" si="107"/>
        <v>3550.4</v>
      </c>
      <c r="X473" s="171">
        <f t="shared" si="108"/>
        <v>4000</v>
      </c>
      <c r="Y473" s="170">
        <f t="shared" si="109"/>
        <v>449.6</v>
      </c>
      <c r="Z473" s="165">
        <f t="shared" si="110"/>
        <v>3550.4</v>
      </c>
      <c r="AA473" s="171">
        <f t="shared" si="111"/>
        <v>4000</v>
      </c>
      <c r="AB473" s="170">
        <f t="shared" si="112"/>
        <v>449.6</v>
      </c>
      <c r="AC473" s="165">
        <f t="shared" si="113"/>
        <v>3550.4</v>
      </c>
      <c r="AD473" s="171">
        <f t="shared" si="114"/>
        <v>4000</v>
      </c>
      <c r="AE473" s="81">
        <f t="shared" si="115"/>
        <v>1348.8</v>
      </c>
      <c r="AF473" s="81">
        <f t="shared" si="116"/>
        <v>10651.2</v>
      </c>
      <c r="AG473" s="81">
        <f t="shared" si="117"/>
        <v>12000</v>
      </c>
      <c r="AH473" t="str">
        <f>VLOOKUP(A473,'FERC Description'!$A$4:$C$51,3,FALSE)</f>
        <v>921 Office Supplies and Expense</v>
      </c>
    </row>
    <row r="474" spans="1:34" x14ac:dyDescent="0.25">
      <c r="A474" t="s">
        <v>512</v>
      </c>
      <c r="B474" t="s">
        <v>151</v>
      </c>
      <c r="C474" t="s">
        <v>152</v>
      </c>
      <c r="D474" t="s">
        <v>513</v>
      </c>
      <c r="E474" t="s">
        <v>514</v>
      </c>
      <c r="F474" s="94"/>
      <c r="G474" s="94"/>
      <c r="H474" s="94">
        <v>158</v>
      </c>
      <c r="I474" s="94"/>
      <c r="J474" s="94"/>
      <c r="K474" s="94"/>
      <c r="L474" s="94"/>
      <c r="M474" s="94"/>
      <c r="N474" s="94"/>
      <c r="O474" s="94"/>
      <c r="P474" s="94"/>
      <c r="Q474" s="94"/>
      <c r="R474" s="94">
        <f t="shared" si="104"/>
        <v>158</v>
      </c>
      <c r="S474" s="92" t="str">
        <f t="shared" si="105"/>
        <v>161001505921</v>
      </c>
      <c r="T474" s="80">
        <f>VLOOKUP(S474,Factors!$F$4:$H$5971,3,FALSE)</f>
        <v>0.1124</v>
      </c>
      <c r="U474" t="str">
        <f>VLOOKUP(S474,Factors!$F$4:$G$5971,2,FALSE)</f>
        <v>3-factor</v>
      </c>
      <c r="V474" s="170">
        <f t="shared" si="106"/>
        <v>0</v>
      </c>
      <c r="W474" s="165">
        <f t="shared" si="107"/>
        <v>0</v>
      </c>
      <c r="X474" s="171">
        <f t="shared" si="108"/>
        <v>0</v>
      </c>
      <c r="Y474" s="170">
        <f t="shared" si="109"/>
        <v>0</v>
      </c>
      <c r="Z474" s="165">
        <f t="shared" si="110"/>
        <v>0</v>
      </c>
      <c r="AA474" s="171">
        <f t="shared" si="111"/>
        <v>0</v>
      </c>
      <c r="AB474" s="170">
        <f t="shared" si="112"/>
        <v>17.7592</v>
      </c>
      <c r="AC474" s="165">
        <f t="shared" si="113"/>
        <v>140.24080000000001</v>
      </c>
      <c r="AD474" s="171">
        <f t="shared" si="114"/>
        <v>158</v>
      </c>
      <c r="AE474" s="81">
        <f t="shared" si="115"/>
        <v>17.7592</v>
      </c>
      <c r="AF474" s="81">
        <f t="shared" si="116"/>
        <v>140.24080000000001</v>
      </c>
      <c r="AG474" s="81">
        <f t="shared" si="117"/>
        <v>158</v>
      </c>
      <c r="AH474" t="str">
        <f>VLOOKUP(A474,'FERC Description'!$A$4:$C$51,3,FALSE)</f>
        <v>921 Office Supplies and Expense</v>
      </c>
    </row>
    <row r="475" spans="1:34" x14ac:dyDescent="0.25">
      <c r="A475" t="s">
        <v>512</v>
      </c>
      <c r="B475" t="s">
        <v>151</v>
      </c>
      <c r="C475" t="s">
        <v>152</v>
      </c>
      <c r="D475" t="s">
        <v>533</v>
      </c>
      <c r="E475" t="s">
        <v>534</v>
      </c>
      <c r="F475" s="94">
        <v>3309</v>
      </c>
      <c r="G475" s="94">
        <v>1499.5</v>
      </c>
      <c r="H475" s="94">
        <v>6795</v>
      </c>
      <c r="I475" s="94"/>
      <c r="J475" s="94"/>
      <c r="K475" s="94"/>
      <c r="L475" s="94"/>
      <c r="M475" s="94"/>
      <c r="N475" s="94"/>
      <c r="O475" s="94"/>
      <c r="P475" s="94"/>
      <c r="Q475" s="94"/>
      <c r="R475" s="94">
        <f t="shared" si="104"/>
        <v>11603.5</v>
      </c>
      <c r="S475" s="92" t="str">
        <f t="shared" si="105"/>
        <v>161002463921</v>
      </c>
      <c r="T475" s="80">
        <f>VLOOKUP(S475,Factors!$F$4:$H$5971,3,FALSE)</f>
        <v>0.1124</v>
      </c>
      <c r="U475" t="str">
        <f>VLOOKUP(S475,Factors!$F$4:$G$5971,2,FALSE)</f>
        <v>3-Factor</v>
      </c>
      <c r="V475" s="170">
        <f t="shared" si="106"/>
        <v>371.9316</v>
      </c>
      <c r="W475" s="165">
        <f t="shared" si="107"/>
        <v>2937.0684000000001</v>
      </c>
      <c r="X475" s="171">
        <f t="shared" si="108"/>
        <v>3309</v>
      </c>
      <c r="Y475" s="170">
        <f t="shared" si="109"/>
        <v>168.5438</v>
      </c>
      <c r="Z475" s="165">
        <f t="shared" si="110"/>
        <v>1330.9562000000001</v>
      </c>
      <c r="AA475" s="171">
        <f t="shared" si="111"/>
        <v>1499.5</v>
      </c>
      <c r="AB475" s="170">
        <f t="shared" si="112"/>
        <v>763.75800000000004</v>
      </c>
      <c r="AC475" s="165">
        <f t="shared" si="113"/>
        <v>6031.2420000000002</v>
      </c>
      <c r="AD475" s="171">
        <f t="shared" si="114"/>
        <v>6795</v>
      </c>
      <c r="AE475" s="81">
        <f t="shared" si="115"/>
        <v>1304.2334000000001</v>
      </c>
      <c r="AF475" s="81">
        <f t="shared" si="116"/>
        <v>10299.266599999999</v>
      </c>
      <c r="AG475" s="81">
        <f t="shared" si="117"/>
        <v>11603.5</v>
      </c>
      <c r="AH475" t="str">
        <f>VLOOKUP(A475,'FERC Description'!$A$4:$C$51,3,FALSE)</f>
        <v>921 Office Supplies and Expense</v>
      </c>
    </row>
    <row r="476" spans="1:34" x14ac:dyDescent="0.25">
      <c r="A476" t="s">
        <v>512</v>
      </c>
      <c r="B476" t="s">
        <v>151</v>
      </c>
      <c r="C476" t="s">
        <v>152</v>
      </c>
      <c r="D476" t="s">
        <v>527</v>
      </c>
      <c r="E476" t="s">
        <v>528</v>
      </c>
      <c r="F476" s="94">
        <v>520.17999999999995</v>
      </c>
      <c r="G476" s="94">
        <v>524.01</v>
      </c>
      <c r="H476" s="94">
        <v>473.6</v>
      </c>
      <c r="I476" s="94"/>
      <c r="J476" s="94"/>
      <c r="K476" s="94"/>
      <c r="L476" s="94"/>
      <c r="M476" s="94"/>
      <c r="N476" s="94"/>
      <c r="O476" s="94"/>
      <c r="P476" s="94"/>
      <c r="Q476" s="94"/>
      <c r="R476" s="94">
        <f t="shared" si="104"/>
        <v>1517.79</v>
      </c>
      <c r="S476" s="92" t="str">
        <f t="shared" si="105"/>
        <v>161005020921</v>
      </c>
      <c r="T476" s="80">
        <f>VLOOKUP(S476,Factors!$F$4:$H$5971,3,FALSE)</f>
        <v>0.1124</v>
      </c>
      <c r="U476" t="str">
        <f>VLOOKUP(S476,Factors!$F$4:$G$5971,2,FALSE)</f>
        <v>3-factor</v>
      </c>
      <c r="V476" s="170">
        <f t="shared" si="106"/>
        <v>58.468231999999993</v>
      </c>
      <c r="W476" s="165">
        <f t="shared" si="107"/>
        <v>461.71176799999995</v>
      </c>
      <c r="X476" s="171">
        <f t="shared" si="108"/>
        <v>520.17999999999995</v>
      </c>
      <c r="Y476" s="170">
        <f t="shared" si="109"/>
        <v>58.898724000000001</v>
      </c>
      <c r="Z476" s="165">
        <f t="shared" si="110"/>
        <v>465.11127599999998</v>
      </c>
      <c r="AA476" s="171">
        <f t="shared" si="111"/>
        <v>524.01</v>
      </c>
      <c r="AB476" s="170">
        <f t="shared" si="112"/>
        <v>53.232640000000004</v>
      </c>
      <c r="AC476" s="165">
        <f t="shared" si="113"/>
        <v>420.36736000000002</v>
      </c>
      <c r="AD476" s="171">
        <f t="shared" si="114"/>
        <v>473.6</v>
      </c>
      <c r="AE476" s="81">
        <f t="shared" si="115"/>
        <v>170.59959599999999</v>
      </c>
      <c r="AF476" s="81">
        <f t="shared" si="116"/>
        <v>1347.1904039999999</v>
      </c>
      <c r="AG476" s="81">
        <f t="shared" si="117"/>
        <v>1517.79</v>
      </c>
      <c r="AH476" t="str">
        <f>VLOOKUP(A476,'FERC Description'!$A$4:$C$51,3,FALSE)</f>
        <v>921 Office Supplies and Expense</v>
      </c>
    </row>
    <row r="477" spans="1:34" x14ac:dyDescent="0.25">
      <c r="A477" t="s">
        <v>512</v>
      </c>
      <c r="B477" t="s">
        <v>549</v>
      </c>
      <c r="C477" t="s">
        <v>550</v>
      </c>
      <c r="D477" t="s">
        <v>513</v>
      </c>
      <c r="E477" t="s">
        <v>514</v>
      </c>
      <c r="F477" s="94"/>
      <c r="G477" s="94"/>
      <c r="H477" s="94">
        <v>285</v>
      </c>
      <c r="I477" s="94"/>
      <c r="J477" s="94"/>
      <c r="K477" s="94"/>
      <c r="L477" s="94"/>
      <c r="M477" s="94"/>
      <c r="N477" s="94"/>
      <c r="O477" s="94"/>
      <c r="P477" s="94"/>
      <c r="Q477" s="94"/>
      <c r="R477" s="94">
        <f t="shared" si="104"/>
        <v>285</v>
      </c>
      <c r="S477" s="92" t="str">
        <f t="shared" si="105"/>
        <v>161051505921</v>
      </c>
      <c r="T477" s="80">
        <f>VLOOKUP(S477,Factors!$F$4:$H$5971,3,FALSE)</f>
        <v>0</v>
      </c>
      <c r="U477" t="str">
        <f>VLOOKUP(S477,Factors!$F$4:$G$5971,2,FALSE)</f>
        <v>direct-or</v>
      </c>
      <c r="V477" s="170">
        <f t="shared" si="106"/>
        <v>0</v>
      </c>
      <c r="W477" s="165">
        <f t="shared" si="107"/>
        <v>0</v>
      </c>
      <c r="X477" s="171">
        <f t="shared" si="108"/>
        <v>0</v>
      </c>
      <c r="Y477" s="170">
        <f t="shared" si="109"/>
        <v>0</v>
      </c>
      <c r="Z477" s="165">
        <f t="shared" si="110"/>
        <v>0</v>
      </c>
      <c r="AA477" s="171">
        <f t="shared" si="111"/>
        <v>0</v>
      </c>
      <c r="AB477" s="170">
        <f t="shared" si="112"/>
        <v>0</v>
      </c>
      <c r="AC477" s="165">
        <f t="shared" si="113"/>
        <v>285</v>
      </c>
      <c r="AD477" s="171">
        <f t="shared" si="114"/>
        <v>285</v>
      </c>
      <c r="AE477" s="81">
        <f t="shared" si="115"/>
        <v>0</v>
      </c>
      <c r="AF477" s="81">
        <f t="shared" si="116"/>
        <v>285</v>
      </c>
      <c r="AG477" s="81">
        <f t="shared" si="117"/>
        <v>285</v>
      </c>
      <c r="AH477" t="str">
        <f>VLOOKUP(A477,'FERC Description'!$A$4:$C$51,3,FALSE)</f>
        <v>921 Office Supplies and Expense</v>
      </c>
    </row>
    <row r="478" spans="1:34" x14ac:dyDescent="0.25">
      <c r="A478" t="s">
        <v>512</v>
      </c>
      <c r="B478" t="s">
        <v>551</v>
      </c>
      <c r="C478" t="s">
        <v>552</v>
      </c>
      <c r="D478" t="s">
        <v>513</v>
      </c>
      <c r="E478" t="s">
        <v>514</v>
      </c>
      <c r="F478" s="94"/>
      <c r="G478" s="94"/>
      <c r="H478" s="94">
        <v>257.45</v>
      </c>
      <c r="I478" s="94"/>
      <c r="J478" s="94"/>
      <c r="K478" s="94"/>
      <c r="L478" s="94"/>
      <c r="M478" s="94"/>
      <c r="N478" s="94"/>
      <c r="O478" s="94"/>
      <c r="P478" s="94"/>
      <c r="Q478" s="94"/>
      <c r="R478" s="94">
        <f t="shared" si="104"/>
        <v>257.45</v>
      </c>
      <c r="S478" s="92" t="str">
        <f t="shared" si="105"/>
        <v>161391505921</v>
      </c>
      <c r="T478" s="80">
        <f>VLOOKUP(S478,Factors!$F$4:$H$5971,3,FALSE)</f>
        <v>1</v>
      </c>
      <c r="U478" t="str">
        <f>VLOOKUP(S478,Factors!$F$4:$G$5971,2,FALSE)</f>
        <v>Direct-WA</v>
      </c>
      <c r="V478" s="170">
        <f t="shared" si="106"/>
        <v>0</v>
      </c>
      <c r="W478" s="165">
        <f t="shared" si="107"/>
        <v>0</v>
      </c>
      <c r="X478" s="171">
        <f t="shared" si="108"/>
        <v>0</v>
      </c>
      <c r="Y478" s="170">
        <f t="shared" si="109"/>
        <v>0</v>
      </c>
      <c r="Z478" s="165">
        <f t="shared" si="110"/>
        <v>0</v>
      </c>
      <c r="AA478" s="171">
        <f t="shared" si="111"/>
        <v>0</v>
      </c>
      <c r="AB478" s="170">
        <f t="shared" si="112"/>
        <v>257.45</v>
      </c>
      <c r="AC478" s="165">
        <f t="shared" si="113"/>
        <v>0</v>
      </c>
      <c r="AD478" s="171">
        <f t="shared" si="114"/>
        <v>257.45</v>
      </c>
      <c r="AE478" s="81">
        <f t="shared" si="115"/>
        <v>257.45</v>
      </c>
      <c r="AF478" s="81">
        <f t="shared" si="116"/>
        <v>0</v>
      </c>
      <c r="AG478" s="81">
        <f t="shared" si="117"/>
        <v>257.45</v>
      </c>
      <c r="AH478" t="str">
        <f>VLOOKUP(A478,'FERC Description'!$A$4:$C$51,3,FALSE)</f>
        <v>921 Office Supplies and Expense</v>
      </c>
    </row>
    <row r="479" spans="1:34" x14ac:dyDescent="0.25">
      <c r="A479" t="s">
        <v>512</v>
      </c>
      <c r="B479" t="s">
        <v>553</v>
      </c>
      <c r="C479" t="s">
        <v>554</v>
      </c>
      <c r="D479" t="s">
        <v>513</v>
      </c>
      <c r="E479" t="s">
        <v>514</v>
      </c>
      <c r="F479" s="94"/>
      <c r="G479" s="94"/>
      <c r="H479" s="94">
        <v>285</v>
      </c>
      <c r="I479" s="94"/>
      <c r="J479" s="94"/>
      <c r="K479" s="94"/>
      <c r="L479" s="94"/>
      <c r="M479" s="94"/>
      <c r="N479" s="94"/>
      <c r="O479" s="94"/>
      <c r="P479" s="94"/>
      <c r="Q479" s="94"/>
      <c r="R479" s="94">
        <f t="shared" si="104"/>
        <v>285</v>
      </c>
      <c r="S479" s="92" t="str">
        <f t="shared" si="105"/>
        <v>161451505921</v>
      </c>
      <c r="T479" s="80">
        <f>VLOOKUP(S479,Factors!$F$4:$H$5971,3,FALSE)</f>
        <v>0</v>
      </c>
      <c r="U479" t="str">
        <f>VLOOKUP(S479,Factors!$F$4:$G$5971,2,FALSE)</f>
        <v>direct-or</v>
      </c>
      <c r="V479" s="170">
        <f t="shared" si="106"/>
        <v>0</v>
      </c>
      <c r="W479" s="165">
        <f t="shared" si="107"/>
        <v>0</v>
      </c>
      <c r="X479" s="171">
        <f t="shared" si="108"/>
        <v>0</v>
      </c>
      <c r="Y479" s="170">
        <f t="shared" si="109"/>
        <v>0</v>
      </c>
      <c r="Z479" s="165">
        <f t="shared" si="110"/>
        <v>0</v>
      </c>
      <c r="AA479" s="171">
        <f t="shared" si="111"/>
        <v>0</v>
      </c>
      <c r="AB479" s="170">
        <f t="shared" si="112"/>
        <v>0</v>
      </c>
      <c r="AC479" s="165">
        <f t="shared" si="113"/>
        <v>285</v>
      </c>
      <c r="AD479" s="171">
        <f t="shared" si="114"/>
        <v>285</v>
      </c>
      <c r="AE479" s="81">
        <f t="shared" si="115"/>
        <v>0</v>
      </c>
      <c r="AF479" s="81">
        <f t="shared" si="116"/>
        <v>285</v>
      </c>
      <c r="AG479" s="81">
        <f t="shared" si="117"/>
        <v>285</v>
      </c>
      <c r="AH479" t="str">
        <f>VLOOKUP(A479,'FERC Description'!$A$4:$C$51,3,FALSE)</f>
        <v>921 Office Supplies and Expense</v>
      </c>
    </row>
    <row r="480" spans="1:34" x14ac:dyDescent="0.25">
      <c r="A480" t="s">
        <v>512</v>
      </c>
      <c r="B480" t="s">
        <v>555</v>
      </c>
      <c r="C480" t="s">
        <v>556</v>
      </c>
      <c r="D480" t="s">
        <v>527</v>
      </c>
      <c r="E480" t="s">
        <v>528</v>
      </c>
      <c r="F480" s="94">
        <v>-20.83</v>
      </c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>
        <f t="shared" si="104"/>
        <v>-20.83</v>
      </c>
      <c r="S480" s="92" t="str">
        <f t="shared" si="105"/>
        <v>161505020921</v>
      </c>
      <c r="T480" s="80">
        <f>VLOOKUP(S480,Factors!$F$4:$H$5971,3,FALSE)</f>
        <v>0</v>
      </c>
      <c r="U480" t="str">
        <f>VLOOKUP(S480,Factors!$F$4:$G$5971,2,FALSE)</f>
        <v>direct-or</v>
      </c>
      <c r="V480" s="170">
        <f t="shared" si="106"/>
        <v>0</v>
      </c>
      <c r="W480" s="165">
        <f t="shared" si="107"/>
        <v>-20.83</v>
      </c>
      <c r="X480" s="171">
        <f t="shared" si="108"/>
        <v>-20.83</v>
      </c>
      <c r="Y480" s="170">
        <f t="shared" si="109"/>
        <v>0</v>
      </c>
      <c r="Z480" s="165">
        <f t="shared" si="110"/>
        <v>0</v>
      </c>
      <c r="AA480" s="171">
        <f t="shared" si="111"/>
        <v>0</v>
      </c>
      <c r="AB480" s="170">
        <f t="shared" si="112"/>
        <v>0</v>
      </c>
      <c r="AC480" s="165">
        <f t="shared" si="113"/>
        <v>0</v>
      </c>
      <c r="AD480" s="171">
        <f t="shared" si="114"/>
        <v>0</v>
      </c>
      <c r="AE480" s="81">
        <f t="shared" si="115"/>
        <v>0</v>
      </c>
      <c r="AF480" s="81">
        <f t="shared" si="116"/>
        <v>-20.83</v>
      </c>
      <c r="AG480" s="81">
        <f t="shared" si="117"/>
        <v>-20.83</v>
      </c>
      <c r="AH480" t="str">
        <f>VLOOKUP(A480,'FERC Description'!$A$4:$C$51,3,FALSE)</f>
        <v>921 Office Supplies and Expense</v>
      </c>
    </row>
    <row r="481" spans="1:34" x14ac:dyDescent="0.25">
      <c r="A481" t="s">
        <v>512</v>
      </c>
      <c r="B481" t="s">
        <v>557</v>
      </c>
      <c r="C481" t="s">
        <v>558</v>
      </c>
      <c r="D481" t="s">
        <v>513</v>
      </c>
      <c r="E481" t="s">
        <v>514</v>
      </c>
      <c r="F481" s="94"/>
      <c r="G481" s="94"/>
      <c r="H481" s="94">
        <v>285</v>
      </c>
      <c r="I481" s="94"/>
      <c r="J481" s="94"/>
      <c r="K481" s="94"/>
      <c r="L481" s="94"/>
      <c r="M481" s="94"/>
      <c r="N481" s="94"/>
      <c r="O481" s="94"/>
      <c r="P481" s="94"/>
      <c r="Q481" s="94"/>
      <c r="R481" s="94">
        <f t="shared" si="104"/>
        <v>285</v>
      </c>
      <c r="S481" s="92" t="str">
        <f t="shared" si="105"/>
        <v>161551505921</v>
      </c>
      <c r="T481" s="80">
        <f>VLOOKUP(S481,Factors!$F$4:$H$5971,3,FALSE)</f>
        <v>0</v>
      </c>
      <c r="U481" t="str">
        <f>VLOOKUP(S481,Factors!$F$4:$G$5971,2,FALSE)</f>
        <v>direct-or</v>
      </c>
      <c r="V481" s="170">
        <f t="shared" si="106"/>
        <v>0</v>
      </c>
      <c r="W481" s="165">
        <f t="shared" si="107"/>
        <v>0</v>
      </c>
      <c r="X481" s="171">
        <f t="shared" si="108"/>
        <v>0</v>
      </c>
      <c r="Y481" s="170">
        <f t="shared" si="109"/>
        <v>0</v>
      </c>
      <c r="Z481" s="165">
        <f t="shared" si="110"/>
        <v>0</v>
      </c>
      <c r="AA481" s="171">
        <f t="shared" si="111"/>
        <v>0</v>
      </c>
      <c r="AB481" s="170">
        <f t="shared" si="112"/>
        <v>0</v>
      </c>
      <c r="AC481" s="165">
        <f t="shared" si="113"/>
        <v>285</v>
      </c>
      <c r="AD481" s="171">
        <f t="shared" si="114"/>
        <v>285</v>
      </c>
      <c r="AE481" s="81">
        <f t="shared" si="115"/>
        <v>0</v>
      </c>
      <c r="AF481" s="81">
        <f t="shared" si="116"/>
        <v>285</v>
      </c>
      <c r="AG481" s="81">
        <f t="shared" si="117"/>
        <v>285</v>
      </c>
      <c r="AH481" t="str">
        <f>VLOOKUP(A481,'FERC Description'!$A$4:$C$51,3,FALSE)</f>
        <v>921 Office Supplies and Expense</v>
      </c>
    </row>
    <row r="482" spans="1:34" x14ac:dyDescent="0.25">
      <c r="A482" t="s">
        <v>512</v>
      </c>
      <c r="B482" t="s">
        <v>138</v>
      </c>
      <c r="C482" t="s">
        <v>139</v>
      </c>
      <c r="D482" t="s">
        <v>513</v>
      </c>
      <c r="E482" t="s">
        <v>514</v>
      </c>
      <c r="F482" s="94">
        <v>144.16999999999999</v>
      </c>
      <c r="G482" s="94">
        <v>432.39</v>
      </c>
      <c r="H482" s="94">
        <v>1213.71</v>
      </c>
      <c r="I482" s="94"/>
      <c r="J482" s="94"/>
      <c r="K482" s="94"/>
      <c r="L482" s="94"/>
      <c r="M482" s="94"/>
      <c r="N482" s="94"/>
      <c r="O482" s="94"/>
      <c r="P482" s="94"/>
      <c r="Q482" s="94"/>
      <c r="R482" s="94">
        <f t="shared" si="104"/>
        <v>1790.27</v>
      </c>
      <c r="S482" s="92" t="str">
        <f t="shared" si="105"/>
        <v>162001505921</v>
      </c>
      <c r="T482" s="80">
        <f>VLOOKUP(S482,Factors!$F$4:$H$5971,3,FALSE)</f>
        <v>0.1124</v>
      </c>
      <c r="U482" t="str">
        <f>VLOOKUP(S482,Factors!$F$4:$G$5971,2,FALSE)</f>
        <v>3-factor</v>
      </c>
      <c r="V482" s="170">
        <f t="shared" si="106"/>
        <v>16.204708</v>
      </c>
      <c r="W482" s="165">
        <f t="shared" si="107"/>
        <v>127.96529199999999</v>
      </c>
      <c r="X482" s="171">
        <f t="shared" si="108"/>
        <v>144.16999999999999</v>
      </c>
      <c r="Y482" s="170">
        <f t="shared" si="109"/>
        <v>48.600636000000002</v>
      </c>
      <c r="Z482" s="165">
        <f t="shared" si="110"/>
        <v>383.78936399999998</v>
      </c>
      <c r="AA482" s="171">
        <f t="shared" si="111"/>
        <v>432.39</v>
      </c>
      <c r="AB482" s="170">
        <f t="shared" si="112"/>
        <v>136.42100400000001</v>
      </c>
      <c r="AC482" s="165">
        <f t="shared" si="113"/>
        <v>1077.288996</v>
      </c>
      <c r="AD482" s="171">
        <f t="shared" si="114"/>
        <v>1213.71</v>
      </c>
      <c r="AE482" s="81">
        <f t="shared" si="115"/>
        <v>201.226348</v>
      </c>
      <c r="AF482" s="81">
        <f t="shared" si="116"/>
        <v>1589.0436520000001</v>
      </c>
      <c r="AG482" s="81">
        <f t="shared" si="117"/>
        <v>1790.27</v>
      </c>
      <c r="AH482" t="str">
        <f>VLOOKUP(A482,'FERC Description'!$A$4:$C$51,3,FALSE)</f>
        <v>921 Office Supplies and Expense</v>
      </c>
    </row>
    <row r="483" spans="1:34" x14ac:dyDescent="0.25">
      <c r="A483" t="s">
        <v>512</v>
      </c>
      <c r="B483" t="s">
        <v>138</v>
      </c>
      <c r="C483" t="s">
        <v>139</v>
      </c>
      <c r="D483" t="s">
        <v>559</v>
      </c>
      <c r="E483" t="s">
        <v>560</v>
      </c>
      <c r="F483" s="94">
        <v>-4096.9799999999996</v>
      </c>
      <c r="G483" s="94">
        <v>9213.26</v>
      </c>
      <c r="H483" s="94">
        <v>7465.27</v>
      </c>
      <c r="I483" s="94"/>
      <c r="J483" s="94"/>
      <c r="K483" s="94"/>
      <c r="L483" s="94"/>
      <c r="M483" s="94"/>
      <c r="N483" s="94"/>
      <c r="O483" s="94"/>
      <c r="P483" s="94"/>
      <c r="Q483" s="94"/>
      <c r="R483" s="94">
        <f t="shared" si="104"/>
        <v>12581.550000000001</v>
      </c>
      <c r="S483" s="92" t="str">
        <f t="shared" si="105"/>
        <v>162006600921</v>
      </c>
      <c r="T483" s="80">
        <f>VLOOKUP(S483,Factors!$F$4:$H$5971,3,FALSE)</f>
        <v>0.1124</v>
      </c>
      <c r="U483" t="str">
        <f>VLOOKUP(S483,Factors!$F$4:$G$5971,2,FALSE)</f>
        <v>3-factor</v>
      </c>
      <c r="V483" s="170">
        <f t="shared" si="106"/>
        <v>-460.50055199999997</v>
      </c>
      <c r="W483" s="165">
        <f t="shared" si="107"/>
        <v>-3636.4794479999996</v>
      </c>
      <c r="X483" s="171">
        <f t="shared" si="108"/>
        <v>-4096.9799999999996</v>
      </c>
      <c r="Y483" s="170">
        <f t="shared" si="109"/>
        <v>1035.570424</v>
      </c>
      <c r="Z483" s="165">
        <f t="shared" si="110"/>
        <v>8177.6895760000007</v>
      </c>
      <c r="AA483" s="171">
        <f t="shared" si="111"/>
        <v>9213.26</v>
      </c>
      <c r="AB483" s="170">
        <f t="shared" si="112"/>
        <v>839.09634800000003</v>
      </c>
      <c r="AC483" s="165">
        <f t="shared" si="113"/>
        <v>6626.1736520000004</v>
      </c>
      <c r="AD483" s="171">
        <f t="shared" si="114"/>
        <v>7465.27</v>
      </c>
      <c r="AE483" s="81">
        <f t="shared" si="115"/>
        <v>1414.1662200000001</v>
      </c>
      <c r="AF483" s="81">
        <f t="shared" si="116"/>
        <v>11167.38378</v>
      </c>
      <c r="AG483" s="81">
        <f t="shared" si="117"/>
        <v>12581.55</v>
      </c>
      <c r="AH483" t="str">
        <f>VLOOKUP(A483,'FERC Description'!$A$4:$C$51,3,FALSE)</f>
        <v>921 Office Supplies and Expense</v>
      </c>
    </row>
    <row r="484" spans="1:34" x14ac:dyDescent="0.25">
      <c r="A484" t="s">
        <v>512</v>
      </c>
      <c r="B484" t="s">
        <v>561</v>
      </c>
      <c r="C484" t="s">
        <v>562</v>
      </c>
      <c r="D484" t="s">
        <v>559</v>
      </c>
      <c r="E484" t="s">
        <v>560</v>
      </c>
      <c r="F484" s="94">
        <v>6</v>
      </c>
      <c r="G484" s="94">
        <v>981.86</v>
      </c>
      <c r="H484" s="94">
        <v>147.29</v>
      </c>
      <c r="I484" s="94"/>
      <c r="J484" s="94"/>
      <c r="K484" s="94"/>
      <c r="L484" s="94"/>
      <c r="M484" s="94"/>
      <c r="N484" s="94"/>
      <c r="O484" s="94"/>
      <c r="P484" s="94"/>
      <c r="Q484" s="94"/>
      <c r="R484" s="94">
        <f t="shared" si="104"/>
        <v>1135.1500000000001</v>
      </c>
      <c r="S484" s="92" t="str">
        <f t="shared" si="105"/>
        <v>162016600921</v>
      </c>
      <c r="T484" s="80">
        <f>VLOOKUP(S484,Factors!$F$4:$H$5971,3,FALSE)</f>
        <v>0.1119</v>
      </c>
      <c r="U484" t="str">
        <f>VLOOKUP(S484,Factors!$F$4:$G$5971,2,FALSE)</f>
        <v>customers-all</v>
      </c>
      <c r="V484" s="170">
        <f t="shared" si="106"/>
        <v>0.6714</v>
      </c>
      <c r="W484" s="165">
        <f t="shared" si="107"/>
        <v>5.3285999999999998</v>
      </c>
      <c r="X484" s="171">
        <f t="shared" si="108"/>
        <v>6</v>
      </c>
      <c r="Y484" s="170">
        <f t="shared" si="109"/>
        <v>109.87013400000001</v>
      </c>
      <c r="Z484" s="165">
        <f t="shared" si="110"/>
        <v>871.98986600000001</v>
      </c>
      <c r="AA484" s="171">
        <f t="shared" si="111"/>
        <v>981.86</v>
      </c>
      <c r="AB484" s="170">
        <f t="shared" si="112"/>
        <v>16.481750999999999</v>
      </c>
      <c r="AC484" s="165">
        <f t="shared" si="113"/>
        <v>130.80824899999999</v>
      </c>
      <c r="AD484" s="171">
        <f t="shared" si="114"/>
        <v>147.29</v>
      </c>
      <c r="AE484" s="81">
        <f t="shared" si="115"/>
        <v>127.02328500000002</v>
      </c>
      <c r="AF484" s="81">
        <f t="shared" si="116"/>
        <v>1008.1267150000001</v>
      </c>
      <c r="AG484" s="81">
        <f t="shared" si="117"/>
        <v>1135.1500000000001</v>
      </c>
      <c r="AH484" t="str">
        <f>VLOOKUP(A484,'FERC Description'!$A$4:$C$51,3,FALSE)</f>
        <v>921 Office Supplies and Expense</v>
      </c>
    </row>
    <row r="485" spans="1:34" x14ac:dyDescent="0.25">
      <c r="A485" t="s">
        <v>512</v>
      </c>
      <c r="B485" t="s">
        <v>563</v>
      </c>
      <c r="C485" t="s">
        <v>564</v>
      </c>
      <c r="D485" t="s">
        <v>513</v>
      </c>
      <c r="E485" t="s">
        <v>514</v>
      </c>
      <c r="F485" s="94">
        <v>40590.36</v>
      </c>
      <c r="G485" s="94">
        <v>38740.54</v>
      </c>
      <c r="H485" s="94">
        <v>32349.17</v>
      </c>
      <c r="I485" s="94"/>
      <c r="J485" s="94"/>
      <c r="K485" s="94"/>
      <c r="L485" s="94"/>
      <c r="M485" s="94"/>
      <c r="N485" s="94"/>
      <c r="O485" s="94"/>
      <c r="P485" s="94"/>
      <c r="Q485" s="94"/>
      <c r="R485" s="94">
        <f t="shared" si="104"/>
        <v>111680.06999999999</v>
      </c>
      <c r="S485" s="92" t="str">
        <f t="shared" si="105"/>
        <v>163001505921</v>
      </c>
      <c r="T485" s="80">
        <f>VLOOKUP(S485,Factors!$F$4:$H$5971,3,FALSE)</f>
        <v>0.1124</v>
      </c>
      <c r="U485" t="str">
        <f>VLOOKUP(S485,Factors!$F$4:$G$5971,2,FALSE)</f>
        <v>3-factor</v>
      </c>
      <c r="V485" s="170">
        <f t="shared" si="106"/>
        <v>4562.3564640000004</v>
      </c>
      <c r="W485" s="165">
        <f t="shared" si="107"/>
        <v>36028.003536000004</v>
      </c>
      <c r="X485" s="171">
        <f t="shared" si="108"/>
        <v>40590.36</v>
      </c>
      <c r="Y485" s="170">
        <f t="shared" si="109"/>
        <v>4354.4366959999998</v>
      </c>
      <c r="Z485" s="165">
        <f t="shared" si="110"/>
        <v>34386.103304000004</v>
      </c>
      <c r="AA485" s="171">
        <f t="shared" si="111"/>
        <v>38740.54</v>
      </c>
      <c r="AB485" s="170">
        <f t="shared" si="112"/>
        <v>3636.0467079999999</v>
      </c>
      <c r="AC485" s="165">
        <f t="shared" si="113"/>
        <v>28713.123291999997</v>
      </c>
      <c r="AD485" s="171">
        <f t="shared" si="114"/>
        <v>32349.17</v>
      </c>
      <c r="AE485" s="81">
        <f t="shared" si="115"/>
        <v>12552.839867999999</v>
      </c>
      <c r="AF485" s="81">
        <f t="shared" si="116"/>
        <v>99127.230131999997</v>
      </c>
      <c r="AG485" s="81">
        <f t="shared" si="117"/>
        <v>111680.06999999999</v>
      </c>
      <c r="AH485" t="str">
        <f>VLOOKUP(A485,'FERC Description'!$A$4:$C$51,3,FALSE)</f>
        <v>921 Office Supplies and Expense</v>
      </c>
    </row>
    <row r="486" spans="1:34" x14ac:dyDescent="0.25">
      <c r="A486" t="s">
        <v>512</v>
      </c>
      <c r="B486" t="s">
        <v>565</v>
      </c>
      <c r="C486" t="s">
        <v>566</v>
      </c>
      <c r="D486" t="s">
        <v>513</v>
      </c>
      <c r="E486" t="s">
        <v>514</v>
      </c>
      <c r="F486" s="94">
        <v>51735.93</v>
      </c>
      <c r="G486" s="94">
        <v>45629.54</v>
      </c>
      <c r="H486" s="94">
        <v>50418.87</v>
      </c>
      <c r="I486" s="94"/>
      <c r="J486" s="94"/>
      <c r="K486" s="94"/>
      <c r="L486" s="94"/>
      <c r="M486" s="94"/>
      <c r="N486" s="94"/>
      <c r="O486" s="94"/>
      <c r="P486" s="94"/>
      <c r="Q486" s="94"/>
      <c r="R486" s="94">
        <f t="shared" si="104"/>
        <v>147784.34</v>
      </c>
      <c r="S486" s="92" t="str">
        <f t="shared" si="105"/>
        <v>164001505921</v>
      </c>
      <c r="T486" s="80">
        <f>VLOOKUP(S486,Factors!$F$4:$H$5971,3,FALSE)</f>
        <v>0.1124</v>
      </c>
      <c r="U486" t="str">
        <f>VLOOKUP(S486,Factors!$F$4:$G$5971,2,FALSE)</f>
        <v>3-factor</v>
      </c>
      <c r="V486" s="170">
        <f t="shared" si="106"/>
        <v>5815.1185320000004</v>
      </c>
      <c r="W486" s="165">
        <f t="shared" si="107"/>
        <v>45920.811468</v>
      </c>
      <c r="X486" s="171">
        <f t="shared" si="108"/>
        <v>51735.93</v>
      </c>
      <c r="Y486" s="170">
        <f t="shared" si="109"/>
        <v>5128.7602960000004</v>
      </c>
      <c r="Z486" s="165">
        <f t="shared" si="110"/>
        <v>40500.779704</v>
      </c>
      <c r="AA486" s="171">
        <f t="shared" si="111"/>
        <v>45629.54</v>
      </c>
      <c r="AB486" s="170">
        <f t="shared" si="112"/>
        <v>5667.0809880000006</v>
      </c>
      <c r="AC486" s="165">
        <f t="shared" si="113"/>
        <v>44751.789012000001</v>
      </c>
      <c r="AD486" s="171">
        <f t="shared" si="114"/>
        <v>50418.87</v>
      </c>
      <c r="AE486" s="81">
        <f t="shared" si="115"/>
        <v>16610.959815999999</v>
      </c>
      <c r="AF486" s="81">
        <f t="shared" si="116"/>
        <v>131173.38018400001</v>
      </c>
      <c r="AG486" s="81">
        <f t="shared" si="117"/>
        <v>147784.34</v>
      </c>
      <c r="AH486" t="str">
        <f>VLOOKUP(A486,'FERC Description'!$A$4:$C$51,3,FALSE)</f>
        <v>921 Office Supplies and Expense</v>
      </c>
    </row>
    <row r="487" spans="1:34" x14ac:dyDescent="0.25">
      <c r="A487" t="s">
        <v>512</v>
      </c>
      <c r="B487" t="s">
        <v>565</v>
      </c>
      <c r="C487" t="s">
        <v>566</v>
      </c>
      <c r="D487" t="s">
        <v>567</v>
      </c>
      <c r="E487" t="s">
        <v>568</v>
      </c>
      <c r="F487" s="94">
        <v>511.2</v>
      </c>
      <c r="G487" s="94"/>
      <c r="H487" s="94">
        <v>4327.49</v>
      </c>
      <c r="I487" s="94"/>
      <c r="J487" s="94"/>
      <c r="K487" s="94"/>
      <c r="L487" s="94"/>
      <c r="M487" s="94"/>
      <c r="N487" s="94"/>
      <c r="O487" s="94"/>
      <c r="P487" s="94"/>
      <c r="Q487" s="94"/>
      <c r="R487" s="94">
        <f t="shared" si="104"/>
        <v>4838.6899999999996</v>
      </c>
      <c r="S487" s="92" t="str">
        <f t="shared" si="105"/>
        <v>164004920921</v>
      </c>
      <c r="T487" s="80">
        <f>VLOOKUP(S487,Factors!$F$4:$H$5971,3,FALSE)</f>
        <v>0.1124</v>
      </c>
      <c r="U487" t="str">
        <f>VLOOKUP(S487,Factors!$F$4:$G$5971,2,FALSE)</f>
        <v>3-factor</v>
      </c>
      <c r="V487" s="170">
        <f t="shared" si="106"/>
        <v>57.458880000000001</v>
      </c>
      <c r="W487" s="165">
        <f t="shared" si="107"/>
        <v>453.74111999999997</v>
      </c>
      <c r="X487" s="171">
        <f t="shared" si="108"/>
        <v>511.2</v>
      </c>
      <c r="Y487" s="170">
        <f t="shared" si="109"/>
        <v>0</v>
      </c>
      <c r="Z487" s="165">
        <f t="shared" si="110"/>
        <v>0</v>
      </c>
      <c r="AA487" s="171">
        <f t="shared" si="111"/>
        <v>0</v>
      </c>
      <c r="AB487" s="170">
        <f t="shared" si="112"/>
        <v>486.409876</v>
      </c>
      <c r="AC487" s="165">
        <f t="shared" si="113"/>
        <v>3841.0801239999996</v>
      </c>
      <c r="AD487" s="171">
        <f t="shared" si="114"/>
        <v>4327.49</v>
      </c>
      <c r="AE487" s="81">
        <f t="shared" si="115"/>
        <v>543.86875599999996</v>
      </c>
      <c r="AF487" s="81">
        <f t="shared" si="116"/>
        <v>4294.8212439999998</v>
      </c>
      <c r="AG487" s="81">
        <f t="shared" si="117"/>
        <v>4838.6899999999996</v>
      </c>
      <c r="AH487" t="str">
        <f>VLOOKUP(A487,'FERC Description'!$A$4:$C$51,3,FALSE)</f>
        <v>921 Office Supplies and Expense</v>
      </c>
    </row>
    <row r="488" spans="1:34" x14ac:dyDescent="0.25">
      <c r="A488" t="s">
        <v>512</v>
      </c>
      <c r="B488" t="s">
        <v>565</v>
      </c>
      <c r="C488" t="s">
        <v>566</v>
      </c>
      <c r="D488" t="s">
        <v>569</v>
      </c>
      <c r="E488" t="s">
        <v>570</v>
      </c>
      <c r="F488" s="94">
        <v>1397.58</v>
      </c>
      <c r="G488" s="94">
        <v>1102.75</v>
      </c>
      <c r="H488" s="94">
        <v>1540.05</v>
      </c>
      <c r="I488" s="94"/>
      <c r="J488" s="94"/>
      <c r="K488" s="94"/>
      <c r="L488" s="94"/>
      <c r="M488" s="94"/>
      <c r="N488" s="94"/>
      <c r="O488" s="94"/>
      <c r="P488" s="94"/>
      <c r="Q488" s="94"/>
      <c r="R488" s="94">
        <f t="shared" si="104"/>
        <v>4040.38</v>
      </c>
      <c r="S488" s="92" t="str">
        <f t="shared" si="105"/>
        <v>164004925921</v>
      </c>
      <c r="T488" s="80">
        <f>VLOOKUP(S488,Factors!$F$4:$H$5971,3,FALSE)</f>
        <v>0.1124</v>
      </c>
      <c r="U488" t="str">
        <f>VLOOKUP(S488,Factors!$F$4:$G$5971,2,FALSE)</f>
        <v>3-factor</v>
      </c>
      <c r="V488" s="170">
        <f t="shared" si="106"/>
        <v>157.08799199999999</v>
      </c>
      <c r="W488" s="165">
        <f t="shared" si="107"/>
        <v>1240.4920079999999</v>
      </c>
      <c r="X488" s="171">
        <f t="shared" si="108"/>
        <v>1397.58</v>
      </c>
      <c r="Y488" s="170">
        <f t="shared" si="109"/>
        <v>123.9491</v>
      </c>
      <c r="Z488" s="165">
        <f t="shared" si="110"/>
        <v>978.80089999999996</v>
      </c>
      <c r="AA488" s="171">
        <f t="shared" si="111"/>
        <v>1102.75</v>
      </c>
      <c r="AB488" s="170">
        <f t="shared" si="112"/>
        <v>173.10162</v>
      </c>
      <c r="AC488" s="165">
        <f t="shared" si="113"/>
        <v>1366.94838</v>
      </c>
      <c r="AD488" s="171">
        <f t="shared" si="114"/>
        <v>1540.05</v>
      </c>
      <c r="AE488" s="81">
        <f t="shared" si="115"/>
        <v>454.138712</v>
      </c>
      <c r="AF488" s="81">
        <f t="shared" si="116"/>
        <v>3586.2412880000002</v>
      </c>
      <c r="AG488" s="81">
        <f t="shared" si="117"/>
        <v>4040.38</v>
      </c>
      <c r="AH488" t="str">
        <f>VLOOKUP(A488,'FERC Description'!$A$4:$C$51,3,FALSE)</f>
        <v>921 Office Supplies and Expense</v>
      </c>
    </row>
    <row r="489" spans="1:34" x14ac:dyDescent="0.25">
      <c r="A489" t="s">
        <v>512</v>
      </c>
      <c r="B489" t="s">
        <v>565</v>
      </c>
      <c r="C489" t="s">
        <v>566</v>
      </c>
      <c r="D489" t="s">
        <v>571</v>
      </c>
      <c r="E489" t="s">
        <v>572</v>
      </c>
      <c r="F489" s="94">
        <v>54466.96</v>
      </c>
      <c r="G489" s="94">
        <v>57901.5</v>
      </c>
      <c r="H489" s="94">
        <v>45277.279999999999</v>
      </c>
      <c r="I489" s="94"/>
      <c r="J489" s="94"/>
      <c r="K489" s="94"/>
      <c r="L489" s="94"/>
      <c r="M489" s="94"/>
      <c r="N489" s="94"/>
      <c r="O489" s="94"/>
      <c r="P489" s="94"/>
      <c r="Q489" s="94"/>
      <c r="R489" s="94">
        <f t="shared" si="104"/>
        <v>157645.74</v>
      </c>
      <c r="S489" s="92" t="str">
        <f t="shared" si="105"/>
        <v>164004930921</v>
      </c>
      <c r="T489" s="80">
        <f>VLOOKUP(S489,Factors!$F$4:$H$5971,3,FALSE)</f>
        <v>0.1124</v>
      </c>
      <c r="U489" t="str">
        <f>VLOOKUP(S489,Factors!$F$4:$G$5971,2,FALSE)</f>
        <v>3-factor</v>
      </c>
      <c r="V489" s="170">
        <f t="shared" si="106"/>
        <v>6122.0863039999995</v>
      </c>
      <c r="W489" s="165">
        <f t="shared" si="107"/>
        <v>48344.873696000002</v>
      </c>
      <c r="X489" s="171">
        <f t="shared" si="108"/>
        <v>54466.96</v>
      </c>
      <c r="Y489" s="170">
        <f t="shared" si="109"/>
        <v>6508.1286</v>
      </c>
      <c r="Z489" s="165">
        <f t="shared" si="110"/>
        <v>51393.371400000004</v>
      </c>
      <c r="AA489" s="171">
        <f t="shared" si="111"/>
        <v>57901.5</v>
      </c>
      <c r="AB489" s="170">
        <f t="shared" si="112"/>
        <v>5089.1662719999995</v>
      </c>
      <c r="AC489" s="165">
        <f t="shared" si="113"/>
        <v>40188.113727999997</v>
      </c>
      <c r="AD489" s="171">
        <f t="shared" si="114"/>
        <v>45277.279999999999</v>
      </c>
      <c r="AE489" s="81">
        <f t="shared" si="115"/>
        <v>17719.381175999999</v>
      </c>
      <c r="AF489" s="81">
        <f t="shared" si="116"/>
        <v>139926.358824</v>
      </c>
      <c r="AG489" s="81">
        <f t="shared" si="117"/>
        <v>157645.74</v>
      </c>
      <c r="AH489" t="str">
        <f>VLOOKUP(A489,'FERC Description'!$A$4:$C$51,3,FALSE)</f>
        <v>921 Office Supplies and Expense</v>
      </c>
    </row>
    <row r="490" spans="1:34" x14ac:dyDescent="0.25">
      <c r="A490" t="s">
        <v>512</v>
      </c>
      <c r="B490" t="s">
        <v>573</v>
      </c>
      <c r="C490" t="s">
        <v>574</v>
      </c>
      <c r="D490" t="s">
        <v>513</v>
      </c>
      <c r="E490" t="s">
        <v>514</v>
      </c>
      <c r="F490" s="94">
        <v>30084.11</v>
      </c>
      <c r="G490" s="94">
        <v>27798.68</v>
      </c>
      <c r="H490" s="94">
        <v>40703.49</v>
      </c>
      <c r="I490" s="94"/>
      <c r="J490" s="94"/>
      <c r="K490" s="94"/>
      <c r="L490" s="94"/>
      <c r="M490" s="94"/>
      <c r="N490" s="94"/>
      <c r="O490" s="94"/>
      <c r="P490" s="94"/>
      <c r="Q490" s="94"/>
      <c r="R490" s="94">
        <f t="shared" si="104"/>
        <v>98586.28</v>
      </c>
      <c r="S490" s="92" t="str">
        <f t="shared" si="105"/>
        <v>311001505921</v>
      </c>
      <c r="T490" s="80">
        <f>VLOOKUP(S490,Factors!$F$4:$H$5971,3,FALSE)</f>
        <v>0.1124</v>
      </c>
      <c r="U490" t="str">
        <f>VLOOKUP(S490,Factors!$F$4:$G$5971,2,FALSE)</f>
        <v>3-factor</v>
      </c>
      <c r="V490" s="170">
        <f t="shared" si="106"/>
        <v>3381.4539640000003</v>
      </c>
      <c r="W490" s="165">
        <f t="shared" si="107"/>
        <v>26702.656036</v>
      </c>
      <c r="X490" s="171">
        <f t="shared" si="108"/>
        <v>30084.11</v>
      </c>
      <c r="Y490" s="170">
        <f t="shared" si="109"/>
        <v>3124.5716320000001</v>
      </c>
      <c r="Z490" s="165">
        <f t="shared" si="110"/>
        <v>24674.108368000001</v>
      </c>
      <c r="AA490" s="171">
        <f t="shared" si="111"/>
        <v>27798.68</v>
      </c>
      <c r="AB490" s="170">
        <f t="shared" si="112"/>
        <v>4575.0722759999999</v>
      </c>
      <c r="AC490" s="165">
        <f t="shared" si="113"/>
        <v>36128.417723999999</v>
      </c>
      <c r="AD490" s="171">
        <f t="shared" si="114"/>
        <v>40703.49</v>
      </c>
      <c r="AE490" s="81">
        <f t="shared" si="115"/>
        <v>11081.097872</v>
      </c>
      <c r="AF490" s="81">
        <f t="shared" si="116"/>
        <v>87505.182128</v>
      </c>
      <c r="AG490" s="81">
        <f t="shared" si="117"/>
        <v>98586.28</v>
      </c>
      <c r="AH490" t="str">
        <f>VLOOKUP(A490,'FERC Description'!$A$4:$C$51,3,FALSE)</f>
        <v>921 Office Supplies and Expense</v>
      </c>
    </row>
    <row r="491" spans="1:34" x14ac:dyDescent="0.25">
      <c r="A491" t="s">
        <v>512</v>
      </c>
      <c r="B491" t="s">
        <v>575</v>
      </c>
      <c r="C491" t="s">
        <v>576</v>
      </c>
      <c r="D491" t="s">
        <v>513</v>
      </c>
      <c r="E491" t="s">
        <v>514</v>
      </c>
      <c r="F491" s="94">
        <v>178.88</v>
      </c>
      <c r="G491" s="94">
        <v>768.44</v>
      </c>
      <c r="H491" s="94">
        <v>10.19</v>
      </c>
      <c r="I491" s="94"/>
      <c r="J491" s="94"/>
      <c r="K491" s="94"/>
      <c r="L491" s="94"/>
      <c r="M491" s="94"/>
      <c r="N491" s="94"/>
      <c r="O491" s="94"/>
      <c r="P491" s="94"/>
      <c r="Q491" s="94"/>
      <c r="R491" s="94">
        <f t="shared" si="104"/>
        <v>957.5100000000001</v>
      </c>
      <c r="S491" s="92" t="str">
        <f t="shared" si="105"/>
        <v>312001505921</v>
      </c>
      <c r="T491" s="80">
        <f>VLOOKUP(S491,Factors!$F$4:$H$5971,3,FALSE)</f>
        <v>0.10765</v>
      </c>
      <c r="U491" t="str">
        <f>VLOOKUP(S491,Factors!$F$4:$G$5971,2,FALSE)</f>
        <v>Employee Cost</v>
      </c>
      <c r="V491" s="170">
        <f t="shared" si="106"/>
        <v>19.256432</v>
      </c>
      <c r="W491" s="165">
        <f t="shared" si="107"/>
        <v>159.62356800000001</v>
      </c>
      <c r="X491" s="171">
        <f t="shared" si="108"/>
        <v>178.88</v>
      </c>
      <c r="Y491" s="170">
        <f t="shared" si="109"/>
        <v>82.722566</v>
      </c>
      <c r="Z491" s="165">
        <f t="shared" si="110"/>
        <v>685.71743400000003</v>
      </c>
      <c r="AA491" s="171">
        <f t="shared" si="111"/>
        <v>768.44</v>
      </c>
      <c r="AB491" s="170">
        <f t="shared" si="112"/>
        <v>1.0969534999999999</v>
      </c>
      <c r="AC491" s="165">
        <f t="shared" si="113"/>
        <v>9.0930464999999998</v>
      </c>
      <c r="AD491" s="171">
        <f t="shared" si="114"/>
        <v>10.19</v>
      </c>
      <c r="AE491" s="81">
        <f t="shared" si="115"/>
        <v>103.0759515</v>
      </c>
      <c r="AF491" s="81">
        <f t="shared" si="116"/>
        <v>854.43404850000013</v>
      </c>
      <c r="AG491" s="81">
        <f t="shared" si="117"/>
        <v>957.5100000000001</v>
      </c>
      <c r="AH491" t="str">
        <f>VLOOKUP(A491,'FERC Description'!$A$4:$C$51,3,FALSE)</f>
        <v>921 Office Supplies and Expense</v>
      </c>
    </row>
    <row r="492" spans="1:34" x14ac:dyDescent="0.25">
      <c r="A492" t="s">
        <v>512</v>
      </c>
      <c r="B492" t="s">
        <v>575</v>
      </c>
      <c r="C492" t="s">
        <v>576</v>
      </c>
      <c r="D492" t="s">
        <v>577</v>
      </c>
      <c r="E492" t="s">
        <v>578</v>
      </c>
      <c r="F492" s="94"/>
      <c r="G492" s="94"/>
      <c r="H492" s="94">
        <v>10860</v>
      </c>
      <c r="I492" s="94"/>
      <c r="J492" s="94"/>
      <c r="K492" s="94"/>
      <c r="L492" s="94"/>
      <c r="M492" s="94"/>
      <c r="N492" s="94"/>
      <c r="O492" s="94"/>
      <c r="P492" s="94"/>
      <c r="Q492" s="94"/>
      <c r="R492" s="94">
        <f t="shared" si="104"/>
        <v>10860</v>
      </c>
      <c r="S492" s="92" t="str">
        <f t="shared" si="105"/>
        <v>312004560921</v>
      </c>
      <c r="T492" s="80">
        <f>VLOOKUP(S492,Factors!$F$4:$H$5971,3,FALSE)</f>
        <v>0.10765</v>
      </c>
      <c r="U492" t="str">
        <f>VLOOKUP(S492,Factors!$F$4:$G$5971,2,FALSE)</f>
        <v>Employee Cost</v>
      </c>
      <c r="V492" s="170">
        <f t="shared" si="106"/>
        <v>0</v>
      </c>
      <c r="W492" s="165">
        <f t="shared" si="107"/>
        <v>0</v>
      </c>
      <c r="X492" s="171">
        <f t="shared" si="108"/>
        <v>0</v>
      </c>
      <c r="Y492" s="170">
        <f t="shared" si="109"/>
        <v>0</v>
      </c>
      <c r="Z492" s="165">
        <f t="shared" si="110"/>
        <v>0</v>
      </c>
      <c r="AA492" s="171">
        <f t="shared" si="111"/>
        <v>0</v>
      </c>
      <c r="AB492" s="170">
        <f t="shared" si="112"/>
        <v>1169.079</v>
      </c>
      <c r="AC492" s="165">
        <f t="shared" si="113"/>
        <v>9690.9210000000003</v>
      </c>
      <c r="AD492" s="171">
        <f t="shared" si="114"/>
        <v>10860</v>
      </c>
      <c r="AE492" s="81">
        <f t="shared" si="115"/>
        <v>1169.079</v>
      </c>
      <c r="AF492" s="81">
        <f t="shared" si="116"/>
        <v>9690.9210000000003</v>
      </c>
      <c r="AG492" s="81">
        <f t="shared" si="117"/>
        <v>10860</v>
      </c>
      <c r="AH492" t="str">
        <f>VLOOKUP(A492,'FERC Description'!$A$4:$C$51,3,FALSE)</f>
        <v>921 Office Supplies and Expense</v>
      </c>
    </row>
    <row r="493" spans="1:34" x14ac:dyDescent="0.25">
      <c r="A493" t="s">
        <v>512</v>
      </c>
      <c r="B493" t="s">
        <v>579</v>
      </c>
      <c r="C493" t="s">
        <v>580</v>
      </c>
      <c r="D493" t="s">
        <v>513</v>
      </c>
      <c r="E493" t="s">
        <v>514</v>
      </c>
      <c r="F493" s="94">
        <v>20100.04</v>
      </c>
      <c r="G493" s="94">
        <v>20457.98</v>
      </c>
      <c r="H493" s="94">
        <v>21351.07</v>
      </c>
      <c r="I493" s="94"/>
      <c r="J493" s="94"/>
      <c r="K493" s="94"/>
      <c r="L493" s="94"/>
      <c r="M493" s="94"/>
      <c r="N493" s="94"/>
      <c r="O493" s="94"/>
      <c r="P493" s="94"/>
      <c r="Q493" s="94"/>
      <c r="R493" s="94">
        <f t="shared" si="104"/>
        <v>61909.090000000004</v>
      </c>
      <c r="S493" s="92" t="str">
        <f t="shared" si="105"/>
        <v>313001505921</v>
      </c>
      <c r="T493" s="80">
        <f>VLOOKUP(S493,Factors!$F$4:$H$5971,3,FALSE)</f>
        <v>0.10765</v>
      </c>
      <c r="U493" t="str">
        <f>VLOOKUP(S493,Factors!$F$4:$G$5971,2,FALSE)</f>
        <v>Employee Cost</v>
      </c>
      <c r="V493" s="170">
        <f t="shared" si="106"/>
        <v>2163.7693060000001</v>
      </c>
      <c r="W493" s="165">
        <f t="shared" si="107"/>
        <v>17936.270693999999</v>
      </c>
      <c r="X493" s="171">
        <f t="shared" si="108"/>
        <v>20100.04</v>
      </c>
      <c r="Y493" s="170">
        <f t="shared" si="109"/>
        <v>2202.301547</v>
      </c>
      <c r="Z493" s="165">
        <f t="shared" si="110"/>
        <v>18255.678453</v>
      </c>
      <c r="AA493" s="171">
        <f t="shared" si="111"/>
        <v>20457.98</v>
      </c>
      <c r="AB493" s="170">
        <f t="shared" si="112"/>
        <v>2298.4426854999997</v>
      </c>
      <c r="AC493" s="165">
        <f t="shared" si="113"/>
        <v>19052.627314500001</v>
      </c>
      <c r="AD493" s="171">
        <f t="shared" si="114"/>
        <v>21351.07</v>
      </c>
      <c r="AE493" s="81">
        <f t="shared" si="115"/>
        <v>6664.5135385000003</v>
      </c>
      <c r="AF493" s="81">
        <f t="shared" si="116"/>
        <v>55244.576461500001</v>
      </c>
      <c r="AG493" s="81">
        <f t="shared" si="117"/>
        <v>61909.090000000004</v>
      </c>
      <c r="AH493" t="str">
        <f>VLOOKUP(A493,'FERC Description'!$A$4:$C$51,3,FALSE)</f>
        <v>921 Office Supplies and Expense</v>
      </c>
    </row>
    <row r="494" spans="1:34" x14ac:dyDescent="0.25">
      <c r="A494" t="s">
        <v>512</v>
      </c>
      <c r="B494" t="s">
        <v>579</v>
      </c>
      <c r="C494" t="s">
        <v>580</v>
      </c>
      <c r="D494" t="s">
        <v>581</v>
      </c>
      <c r="E494" t="s">
        <v>582</v>
      </c>
      <c r="F494" s="94"/>
      <c r="G494" s="94">
        <v>70</v>
      </c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>
        <f t="shared" si="104"/>
        <v>70</v>
      </c>
      <c r="S494" s="92" t="str">
        <f t="shared" si="105"/>
        <v>313004590921</v>
      </c>
      <c r="T494" s="80">
        <f>VLOOKUP(S494,Factors!$F$4:$H$5971,3,FALSE)</f>
        <v>8.4099999999999994E-2</v>
      </c>
      <c r="U494" t="str">
        <f>VLOOKUP(S494,Factors!$F$4:$G$5971,2,FALSE)</f>
        <v>Customers-Ind</v>
      </c>
      <c r="V494" s="170">
        <f t="shared" si="106"/>
        <v>0</v>
      </c>
      <c r="W494" s="165">
        <f t="shared" si="107"/>
        <v>0</v>
      </c>
      <c r="X494" s="171">
        <f t="shared" si="108"/>
        <v>0</v>
      </c>
      <c r="Y494" s="170">
        <f t="shared" si="109"/>
        <v>5.8869999999999996</v>
      </c>
      <c r="Z494" s="165">
        <f t="shared" si="110"/>
        <v>64.113</v>
      </c>
      <c r="AA494" s="171">
        <f t="shared" si="111"/>
        <v>70</v>
      </c>
      <c r="AB494" s="170">
        <f t="shared" si="112"/>
        <v>0</v>
      </c>
      <c r="AC494" s="165">
        <f t="shared" si="113"/>
        <v>0</v>
      </c>
      <c r="AD494" s="171">
        <f t="shared" si="114"/>
        <v>0</v>
      </c>
      <c r="AE494" s="81">
        <f t="shared" si="115"/>
        <v>5.8869999999999996</v>
      </c>
      <c r="AF494" s="81">
        <f t="shared" si="116"/>
        <v>64.113</v>
      </c>
      <c r="AG494" s="81">
        <f t="shared" si="117"/>
        <v>70</v>
      </c>
      <c r="AH494" t="str">
        <f>VLOOKUP(A494,'FERC Description'!$A$4:$C$51,3,FALSE)</f>
        <v>921 Office Supplies and Expense</v>
      </c>
    </row>
    <row r="495" spans="1:34" x14ac:dyDescent="0.25">
      <c r="A495" t="s">
        <v>512</v>
      </c>
      <c r="B495" t="s">
        <v>583</v>
      </c>
      <c r="C495" t="s">
        <v>584</v>
      </c>
      <c r="D495" t="s">
        <v>513</v>
      </c>
      <c r="E495" t="s">
        <v>514</v>
      </c>
      <c r="F495" s="94">
        <v>4095.04</v>
      </c>
      <c r="G495" s="94">
        <v>1039.04</v>
      </c>
      <c r="H495" s="94">
        <v>1977.69</v>
      </c>
      <c r="I495" s="94"/>
      <c r="J495" s="94"/>
      <c r="K495" s="94"/>
      <c r="L495" s="94"/>
      <c r="M495" s="94"/>
      <c r="N495" s="94"/>
      <c r="O495" s="94"/>
      <c r="P495" s="94"/>
      <c r="Q495" s="94"/>
      <c r="R495" s="94">
        <f t="shared" si="104"/>
        <v>7111.77</v>
      </c>
      <c r="S495" s="92" t="str">
        <f t="shared" si="105"/>
        <v>320001505921</v>
      </c>
      <c r="T495" s="80">
        <f>VLOOKUP(S495,Factors!$F$4:$H$5971,3,FALSE)</f>
        <v>0.10765</v>
      </c>
      <c r="U495" t="str">
        <f>VLOOKUP(S495,Factors!$F$4:$G$5971,2,FALSE)</f>
        <v>Employee Cost</v>
      </c>
      <c r="V495" s="170">
        <f t="shared" si="106"/>
        <v>440.83105599999999</v>
      </c>
      <c r="W495" s="165">
        <f t="shared" si="107"/>
        <v>3654.208944</v>
      </c>
      <c r="X495" s="171">
        <f t="shared" si="108"/>
        <v>4095.04</v>
      </c>
      <c r="Y495" s="170">
        <f t="shared" si="109"/>
        <v>111.852656</v>
      </c>
      <c r="Z495" s="165">
        <f t="shared" si="110"/>
        <v>927.18734399999994</v>
      </c>
      <c r="AA495" s="171">
        <f t="shared" si="111"/>
        <v>1039.04</v>
      </c>
      <c r="AB495" s="170">
        <f t="shared" si="112"/>
        <v>212.89832849999999</v>
      </c>
      <c r="AC495" s="165">
        <f t="shared" si="113"/>
        <v>1764.7916715000001</v>
      </c>
      <c r="AD495" s="171">
        <f t="shared" si="114"/>
        <v>1977.69</v>
      </c>
      <c r="AE495" s="81">
        <f t="shared" si="115"/>
        <v>765.58204050000006</v>
      </c>
      <c r="AF495" s="81">
        <f t="shared" si="116"/>
        <v>6346.1879595</v>
      </c>
      <c r="AG495" s="81">
        <f t="shared" si="117"/>
        <v>7111.77</v>
      </c>
      <c r="AH495" t="str">
        <f>VLOOKUP(A495,'FERC Description'!$A$4:$C$51,3,FALSE)</f>
        <v>921 Office Supplies and Expense</v>
      </c>
    </row>
    <row r="496" spans="1:34" x14ac:dyDescent="0.25">
      <c r="A496" t="s">
        <v>512</v>
      </c>
      <c r="B496" t="s">
        <v>585</v>
      </c>
      <c r="C496" t="s">
        <v>586</v>
      </c>
      <c r="D496" t="s">
        <v>513</v>
      </c>
      <c r="E496" t="s">
        <v>514</v>
      </c>
      <c r="F496" s="94">
        <v>18333.84</v>
      </c>
      <c r="G496" s="94">
        <v>16569.72</v>
      </c>
      <c r="H496" s="94">
        <v>13969.37</v>
      </c>
      <c r="I496" s="94"/>
      <c r="J496" s="94"/>
      <c r="K496" s="94"/>
      <c r="L496" s="94"/>
      <c r="M496" s="94"/>
      <c r="N496" s="94"/>
      <c r="O496" s="94"/>
      <c r="P496" s="94"/>
      <c r="Q496" s="94"/>
      <c r="R496" s="94">
        <f t="shared" si="104"/>
        <v>48872.93</v>
      </c>
      <c r="S496" s="92" t="str">
        <f t="shared" si="105"/>
        <v>330001505921</v>
      </c>
      <c r="T496" s="80">
        <f>VLOOKUP(S496,Factors!$F$4:$H$5971,3,FALSE)</f>
        <v>0.10765</v>
      </c>
      <c r="U496" t="str">
        <f>VLOOKUP(S496,Factors!$F$4:$G$5971,2,FALSE)</f>
        <v>Employee Cost</v>
      </c>
      <c r="V496" s="170">
        <f t="shared" si="106"/>
        <v>1973.637876</v>
      </c>
      <c r="W496" s="165">
        <f t="shared" si="107"/>
        <v>16360.202123999999</v>
      </c>
      <c r="X496" s="171">
        <f t="shared" si="108"/>
        <v>18333.84</v>
      </c>
      <c r="Y496" s="170">
        <f t="shared" si="109"/>
        <v>1783.730358</v>
      </c>
      <c r="Z496" s="165">
        <f t="shared" si="110"/>
        <v>14785.989642</v>
      </c>
      <c r="AA496" s="171">
        <f t="shared" si="111"/>
        <v>16569.72</v>
      </c>
      <c r="AB496" s="170">
        <f t="shared" si="112"/>
        <v>1503.8026805</v>
      </c>
      <c r="AC496" s="165">
        <f t="shared" si="113"/>
        <v>12465.567319500002</v>
      </c>
      <c r="AD496" s="171">
        <f t="shared" si="114"/>
        <v>13969.370000000003</v>
      </c>
      <c r="AE496" s="81">
        <f t="shared" si="115"/>
        <v>5261.1709144999995</v>
      </c>
      <c r="AF496" s="81">
        <f t="shared" si="116"/>
        <v>43611.759085500002</v>
      </c>
      <c r="AG496" s="81">
        <f t="shared" si="117"/>
        <v>48872.93</v>
      </c>
      <c r="AH496" t="str">
        <f>VLOOKUP(A496,'FERC Description'!$A$4:$C$51,3,FALSE)</f>
        <v>921 Office Supplies and Expense</v>
      </c>
    </row>
    <row r="497" spans="1:34" x14ac:dyDescent="0.25">
      <c r="A497" t="s">
        <v>512</v>
      </c>
      <c r="B497" t="s">
        <v>587</v>
      </c>
      <c r="C497" t="s">
        <v>588</v>
      </c>
      <c r="D497" t="s">
        <v>513</v>
      </c>
      <c r="E497" t="s">
        <v>514</v>
      </c>
      <c r="F497" s="94">
        <v>14392.4</v>
      </c>
      <c r="G497" s="94">
        <v>25524.53</v>
      </c>
      <c r="H497" s="94">
        <v>19810.18</v>
      </c>
      <c r="I497" s="94"/>
      <c r="J497" s="94"/>
      <c r="K497" s="94"/>
      <c r="L497" s="94"/>
      <c r="M497" s="94"/>
      <c r="N497" s="94"/>
      <c r="O497" s="94"/>
      <c r="P497" s="94"/>
      <c r="Q497" s="94"/>
      <c r="R497" s="94">
        <f t="shared" si="104"/>
        <v>59727.11</v>
      </c>
      <c r="S497" s="92" t="str">
        <f t="shared" si="105"/>
        <v>340001505921</v>
      </c>
      <c r="T497" s="80">
        <f>VLOOKUP(S497,Factors!$F$4:$H$5971,3,FALSE)</f>
        <v>0.10765</v>
      </c>
      <c r="U497" t="str">
        <f>VLOOKUP(S497,Factors!$F$4:$G$5971,2,FALSE)</f>
        <v>Employee Cost</v>
      </c>
      <c r="V497" s="170">
        <f t="shared" si="106"/>
        <v>1549.34186</v>
      </c>
      <c r="W497" s="165">
        <f t="shared" si="107"/>
        <v>12843.058139999999</v>
      </c>
      <c r="X497" s="171">
        <f t="shared" si="108"/>
        <v>14392.4</v>
      </c>
      <c r="Y497" s="170">
        <f t="shared" si="109"/>
        <v>2747.7156544999998</v>
      </c>
      <c r="Z497" s="165">
        <f t="shared" si="110"/>
        <v>22776.814345499999</v>
      </c>
      <c r="AA497" s="171">
        <f t="shared" si="111"/>
        <v>25524.53</v>
      </c>
      <c r="AB497" s="170">
        <f t="shared" si="112"/>
        <v>2132.565877</v>
      </c>
      <c r="AC497" s="165">
        <f t="shared" si="113"/>
        <v>17677.614122999999</v>
      </c>
      <c r="AD497" s="171">
        <f t="shared" si="114"/>
        <v>19810.18</v>
      </c>
      <c r="AE497" s="81">
        <f t="shared" si="115"/>
        <v>6429.6233915000003</v>
      </c>
      <c r="AF497" s="81">
        <f t="shared" si="116"/>
        <v>53297.486608500003</v>
      </c>
      <c r="AG497" s="81">
        <f t="shared" si="117"/>
        <v>59727.11</v>
      </c>
      <c r="AH497" t="str">
        <f>VLOOKUP(A497,'FERC Description'!$A$4:$C$51,3,FALSE)</f>
        <v>921 Office Supplies and Expense</v>
      </c>
    </row>
    <row r="498" spans="1:34" x14ac:dyDescent="0.25">
      <c r="A498" t="s">
        <v>512</v>
      </c>
      <c r="B498" t="s">
        <v>587</v>
      </c>
      <c r="C498" t="s">
        <v>588</v>
      </c>
      <c r="D498" t="s">
        <v>589</v>
      </c>
      <c r="E498" t="s">
        <v>590</v>
      </c>
      <c r="F498" s="94"/>
      <c r="G498" s="94">
        <v>12750</v>
      </c>
      <c r="H498" s="94">
        <v>3400</v>
      </c>
      <c r="I498" s="94"/>
      <c r="J498" s="94"/>
      <c r="K498" s="94"/>
      <c r="L498" s="94"/>
      <c r="M498" s="94"/>
      <c r="N498" s="94"/>
      <c r="O498" s="94"/>
      <c r="P498" s="94"/>
      <c r="Q498" s="94"/>
      <c r="R498" s="94">
        <f t="shared" si="104"/>
        <v>16150</v>
      </c>
      <c r="S498" s="92" t="str">
        <f t="shared" si="105"/>
        <v>340001670921</v>
      </c>
      <c r="T498" s="80">
        <f>VLOOKUP(S498,Factors!$F$4:$H$5971,3,FALSE)</f>
        <v>0.10765</v>
      </c>
      <c r="U498" t="str">
        <f>VLOOKUP(S498,Factors!$F$4:$G$5971,2,FALSE)</f>
        <v>Employee Cost</v>
      </c>
      <c r="V498" s="170">
        <f t="shared" si="106"/>
        <v>0</v>
      </c>
      <c r="W498" s="165">
        <f t="shared" si="107"/>
        <v>0</v>
      </c>
      <c r="X498" s="171">
        <f t="shared" si="108"/>
        <v>0</v>
      </c>
      <c r="Y498" s="170">
        <f t="shared" si="109"/>
        <v>1372.5374999999999</v>
      </c>
      <c r="Z498" s="165">
        <f t="shared" si="110"/>
        <v>11377.4625</v>
      </c>
      <c r="AA498" s="171">
        <f t="shared" si="111"/>
        <v>12750</v>
      </c>
      <c r="AB498" s="170">
        <f t="shared" si="112"/>
        <v>366.01</v>
      </c>
      <c r="AC498" s="165">
        <f t="shared" si="113"/>
        <v>3033.99</v>
      </c>
      <c r="AD498" s="171">
        <f t="shared" si="114"/>
        <v>3400</v>
      </c>
      <c r="AE498" s="81">
        <f t="shared" si="115"/>
        <v>1738.5474999999999</v>
      </c>
      <c r="AF498" s="81">
        <f t="shared" si="116"/>
        <v>14411.452499999999</v>
      </c>
      <c r="AG498" s="81">
        <f t="shared" si="117"/>
        <v>16150</v>
      </c>
      <c r="AH498" t="str">
        <f>VLOOKUP(A498,'FERC Description'!$A$4:$C$51,3,FALSE)</f>
        <v>921 Office Supplies and Expense</v>
      </c>
    </row>
    <row r="499" spans="1:34" x14ac:dyDescent="0.25">
      <c r="A499" t="s">
        <v>512</v>
      </c>
      <c r="B499" t="s">
        <v>587</v>
      </c>
      <c r="C499" t="s">
        <v>588</v>
      </c>
      <c r="D499" t="s">
        <v>591</v>
      </c>
      <c r="E499" t="s">
        <v>592</v>
      </c>
      <c r="F499" s="94"/>
      <c r="G499" s="94">
        <v>8190</v>
      </c>
      <c r="H499" s="94">
        <v>13750</v>
      </c>
      <c r="I499" s="94"/>
      <c r="J499" s="94"/>
      <c r="K499" s="94"/>
      <c r="L499" s="94"/>
      <c r="M499" s="94"/>
      <c r="N499" s="94"/>
      <c r="O499" s="94"/>
      <c r="P499" s="94"/>
      <c r="Q499" s="94"/>
      <c r="R499" s="94">
        <f t="shared" si="104"/>
        <v>21940</v>
      </c>
      <c r="S499" s="92" t="str">
        <f t="shared" si="105"/>
        <v>340001672921</v>
      </c>
      <c r="T499" s="80">
        <f>VLOOKUP(S499,Factors!$F$4:$H$5971,3,FALSE)</f>
        <v>0.10765</v>
      </c>
      <c r="U499" t="str">
        <f>VLOOKUP(S499,Factors!$F$4:$G$5971,2,FALSE)</f>
        <v>Employee Cost</v>
      </c>
      <c r="V499" s="170">
        <f t="shared" si="106"/>
        <v>0</v>
      </c>
      <c r="W499" s="165">
        <f t="shared" si="107"/>
        <v>0</v>
      </c>
      <c r="X499" s="171">
        <f t="shared" si="108"/>
        <v>0</v>
      </c>
      <c r="Y499" s="170">
        <f t="shared" si="109"/>
        <v>881.65350000000001</v>
      </c>
      <c r="Z499" s="165">
        <f t="shared" si="110"/>
        <v>7308.3464999999997</v>
      </c>
      <c r="AA499" s="171">
        <f t="shared" si="111"/>
        <v>8190</v>
      </c>
      <c r="AB499" s="170">
        <f t="shared" si="112"/>
        <v>1480.1875</v>
      </c>
      <c r="AC499" s="165">
        <f t="shared" si="113"/>
        <v>12269.8125</v>
      </c>
      <c r="AD499" s="171">
        <f t="shared" si="114"/>
        <v>13750</v>
      </c>
      <c r="AE499" s="81">
        <f t="shared" si="115"/>
        <v>2361.8409999999999</v>
      </c>
      <c r="AF499" s="81">
        <f t="shared" si="116"/>
        <v>19578.159</v>
      </c>
      <c r="AG499" s="81">
        <f t="shared" si="117"/>
        <v>21940</v>
      </c>
      <c r="AH499" t="str">
        <f>VLOOKUP(A499,'FERC Description'!$A$4:$C$51,3,FALSE)</f>
        <v>921 Office Supplies and Expense</v>
      </c>
    </row>
    <row r="500" spans="1:34" x14ac:dyDescent="0.25">
      <c r="A500" t="s">
        <v>512</v>
      </c>
      <c r="B500" t="s">
        <v>587</v>
      </c>
      <c r="C500" t="s">
        <v>588</v>
      </c>
      <c r="D500" t="s">
        <v>593</v>
      </c>
      <c r="E500" t="s">
        <v>594</v>
      </c>
      <c r="F500" s="94">
        <v>33673.82</v>
      </c>
      <c r="G500" s="94">
        <v>33275.629999999997</v>
      </c>
      <c r="H500" s="94">
        <v>37573.230000000003</v>
      </c>
      <c r="I500" s="94"/>
      <c r="J500" s="94"/>
      <c r="K500" s="94"/>
      <c r="L500" s="94"/>
      <c r="M500" s="94"/>
      <c r="N500" s="94"/>
      <c r="O500" s="94"/>
      <c r="P500" s="94"/>
      <c r="Q500" s="94"/>
      <c r="R500" s="94">
        <f t="shared" si="104"/>
        <v>104522.68</v>
      </c>
      <c r="S500" s="92" t="str">
        <f t="shared" si="105"/>
        <v>340004536921</v>
      </c>
      <c r="T500" s="80">
        <f>VLOOKUP(S500,Factors!$F$4:$H$5971,3,FALSE)</f>
        <v>0.10765</v>
      </c>
      <c r="U500" t="str">
        <f>VLOOKUP(S500,Factors!$F$4:$G$5971,2,FALSE)</f>
        <v>Employee Cost</v>
      </c>
      <c r="V500" s="170">
        <f t="shared" si="106"/>
        <v>3624.986723</v>
      </c>
      <c r="W500" s="165">
        <f t="shared" si="107"/>
        <v>30048.833276999998</v>
      </c>
      <c r="X500" s="171">
        <f t="shared" si="108"/>
        <v>33673.82</v>
      </c>
      <c r="Y500" s="170">
        <f t="shared" si="109"/>
        <v>3582.1215694999996</v>
      </c>
      <c r="Z500" s="165">
        <f t="shared" si="110"/>
        <v>29693.508430499998</v>
      </c>
      <c r="AA500" s="171">
        <f t="shared" si="111"/>
        <v>33275.629999999997</v>
      </c>
      <c r="AB500" s="170">
        <f t="shared" si="112"/>
        <v>4044.7582095000002</v>
      </c>
      <c r="AC500" s="165">
        <f t="shared" si="113"/>
        <v>33528.4717905</v>
      </c>
      <c r="AD500" s="171">
        <f t="shared" si="114"/>
        <v>37573.230000000003</v>
      </c>
      <c r="AE500" s="81">
        <f t="shared" si="115"/>
        <v>11251.866501999999</v>
      </c>
      <c r="AF500" s="81">
        <f t="shared" si="116"/>
        <v>93270.813497999989</v>
      </c>
      <c r="AG500" s="81">
        <f t="shared" si="117"/>
        <v>104522.68</v>
      </c>
      <c r="AH500" t="str">
        <f>VLOOKUP(A500,'FERC Description'!$A$4:$C$51,3,FALSE)</f>
        <v>921 Office Supplies and Expense</v>
      </c>
    </row>
    <row r="501" spans="1:34" x14ac:dyDescent="0.25">
      <c r="A501" t="s">
        <v>512</v>
      </c>
      <c r="B501" t="s">
        <v>587</v>
      </c>
      <c r="C501" t="s">
        <v>588</v>
      </c>
      <c r="D501" t="s">
        <v>595</v>
      </c>
      <c r="E501" t="s">
        <v>596</v>
      </c>
      <c r="F501" s="94">
        <v>255.83</v>
      </c>
      <c r="G501" s="94">
        <v>94.5</v>
      </c>
      <c r="H501" s="94">
        <v>15.04</v>
      </c>
      <c r="I501" s="94"/>
      <c r="J501" s="94"/>
      <c r="K501" s="94"/>
      <c r="L501" s="94"/>
      <c r="M501" s="94"/>
      <c r="N501" s="94"/>
      <c r="O501" s="94"/>
      <c r="P501" s="94"/>
      <c r="Q501" s="94"/>
      <c r="R501" s="94">
        <f t="shared" si="104"/>
        <v>365.37000000000006</v>
      </c>
      <c r="S501" s="92" t="str">
        <f t="shared" si="105"/>
        <v>340004945921</v>
      </c>
      <c r="T501" s="80">
        <f>VLOOKUP(S501,Factors!$F$4:$H$5971,3,FALSE)</f>
        <v>0.10765</v>
      </c>
      <c r="U501" t="str">
        <f>VLOOKUP(S501,Factors!$F$4:$G$5971,2,FALSE)</f>
        <v>Employee Cost</v>
      </c>
      <c r="V501" s="170">
        <f t="shared" si="106"/>
        <v>27.5400995</v>
      </c>
      <c r="W501" s="165">
        <f t="shared" si="107"/>
        <v>228.28990050000002</v>
      </c>
      <c r="X501" s="171">
        <f t="shared" si="108"/>
        <v>255.83</v>
      </c>
      <c r="Y501" s="170">
        <f t="shared" si="109"/>
        <v>10.172924999999999</v>
      </c>
      <c r="Z501" s="165">
        <f t="shared" si="110"/>
        <v>84.327075000000008</v>
      </c>
      <c r="AA501" s="171">
        <f t="shared" si="111"/>
        <v>94.5</v>
      </c>
      <c r="AB501" s="170">
        <f t="shared" si="112"/>
        <v>1.6190559999999998</v>
      </c>
      <c r="AC501" s="165">
        <f t="shared" si="113"/>
        <v>13.420943999999999</v>
      </c>
      <c r="AD501" s="171">
        <f t="shared" si="114"/>
        <v>15.04</v>
      </c>
      <c r="AE501" s="81">
        <f t="shared" si="115"/>
        <v>39.332080500000004</v>
      </c>
      <c r="AF501" s="81">
        <f t="shared" si="116"/>
        <v>326.03791950000004</v>
      </c>
      <c r="AG501" s="81">
        <f t="shared" si="117"/>
        <v>365.37000000000006</v>
      </c>
      <c r="AH501" t="str">
        <f>VLOOKUP(A501,'FERC Description'!$A$4:$C$51,3,FALSE)</f>
        <v>921 Office Supplies and Expense</v>
      </c>
    </row>
    <row r="502" spans="1:34" x14ac:dyDescent="0.25">
      <c r="A502" t="s">
        <v>512</v>
      </c>
      <c r="B502" t="s">
        <v>587</v>
      </c>
      <c r="C502" t="s">
        <v>588</v>
      </c>
      <c r="D502" t="s">
        <v>597</v>
      </c>
      <c r="E502" t="s">
        <v>598</v>
      </c>
      <c r="F502" s="94"/>
      <c r="G502" s="94">
        <v>725.34</v>
      </c>
      <c r="H502" s="94">
        <v>62.28</v>
      </c>
      <c r="I502" s="94"/>
      <c r="J502" s="94"/>
      <c r="K502" s="94"/>
      <c r="L502" s="94"/>
      <c r="M502" s="94"/>
      <c r="N502" s="94"/>
      <c r="O502" s="94"/>
      <c r="P502" s="94"/>
      <c r="Q502" s="94"/>
      <c r="R502" s="94">
        <f t="shared" si="104"/>
        <v>787.62</v>
      </c>
      <c r="S502" s="92" t="str">
        <f t="shared" si="105"/>
        <v>340004950921</v>
      </c>
      <c r="T502" s="80">
        <f>VLOOKUP(S502,Factors!$F$4:$H$5971,3,FALSE)</f>
        <v>0.10765</v>
      </c>
      <c r="U502" t="str">
        <f>VLOOKUP(S502,Factors!$F$4:$G$5971,2,FALSE)</f>
        <v>Employee Cost</v>
      </c>
      <c r="V502" s="170">
        <f t="shared" si="106"/>
        <v>0</v>
      </c>
      <c r="W502" s="165">
        <f t="shared" si="107"/>
        <v>0</v>
      </c>
      <c r="X502" s="171">
        <f t="shared" si="108"/>
        <v>0</v>
      </c>
      <c r="Y502" s="170">
        <f t="shared" si="109"/>
        <v>78.082851000000005</v>
      </c>
      <c r="Z502" s="165">
        <f t="shared" si="110"/>
        <v>647.25714900000003</v>
      </c>
      <c r="AA502" s="171">
        <f t="shared" si="111"/>
        <v>725.34</v>
      </c>
      <c r="AB502" s="170">
        <f t="shared" si="112"/>
        <v>6.7044420000000002</v>
      </c>
      <c r="AC502" s="165">
        <f t="shared" si="113"/>
        <v>55.575558000000001</v>
      </c>
      <c r="AD502" s="171">
        <f t="shared" si="114"/>
        <v>62.28</v>
      </c>
      <c r="AE502" s="81">
        <f t="shared" si="115"/>
        <v>84.787292999999991</v>
      </c>
      <c r="AF502" s="81">
        <f t="shared" si="116"/>
        <v>702.83270700000003</v>
      </c>
      <c r="AG502" s="81">
        <f t="shared" si="117"/>
        <v>787.62</v>
      </c>
      <c r="AH502" t="str">
        <f>VLOOKUP(A502,'FERC Description'!$A$4:$C$51,3,FALSE)</f>
        <v>921 Office Supplies and Expense</v>
      </c>
    </row>
    <row r="503" spans="1:34" x14ac:dyDescent="0.25">
      <c r="A503" t="s">
        <v>512</v>
      </c>
      <c r="B503" t="s">
        <v>599</v>
      </c>
      <c r="C503" t="s">
        <v>600</v>
      </c>
      <c r="D503" t="s">
        <v>601</v>
      </c>
      <c r="E503" t="s">
        <v>602</v>
      </c>
      <c r="F503" s="94"/>
      <c r="G503" s="94"/>
      <c r="H503" s="94">
        <v>705.99</v>
      </c>
      <c r="I503" s="94"/>
      <c r="J503" s="94"/>
      <c r="K503" s="94"/>
      <c r="L503" s="94"/>
      <c r="M503" s="94"/>
      <c r="N503" s="94"/>
      <c r="O503" s="94"/>
      <c r="P503" s="94"/>
      <c r="Q503" s="94"/>
      <c r="R503" s="94">
        <f t="shared" si="104"/>
        <v>705.99</v>
      </c>
      <c r="S503" s="92" t="str">
        <f t="shared" si="105"/>
        <v>345001500921</v>
      </c>
      <c r="T503" s="80">
        <f>VLOOKUP(S503,Factors!$F$4:$H$5971,3,FALSE)</f>
        <v>0.10765</v>
      </c>
      <c r="U503" t="str">
        <f>VLOOKUP(S503,Factors!$F$4:$G$5971,2,FALSE)</f>
        <v>Employee Cost</v>
      </c>
      <c r="V503" s="170">
        <f t="shared" si="106"/>
        <v>0</v>
      </c>
      <c r="W503" s="165">
        <f t="shared" si="107"/>
        <v>0</v>
      </c>
      <c r="X503" s="171">
        <f t="shared" si="108"/>
        <v>0</v>
      </c>
      <c r="Y503" s="170">
        <f t="shared" si="109"/>
        <v>0</v>
      </c>
      <c r="Z503" s="165">
        <f t="shared" si="110"/>
        <v>0</v>
      </c>
      <c r="AA503" s="171">
        <f t="shared" si="111"/>
        <v>0</v>
      </c>
      <c r="AB503" s="170">
        <f t="shared" si="112"/>
        <v>75.999823499999991</v>
      </c>
      <c r="AC503" s="165">
        <f t="shared" si="113"/>
        <v>629.99017649999996</v>
      </c>
      <c r="AD503" s="171">
        <f t="shared" si="114"/>
        <v>705.99</v>
      </c>
      <c r="AE503" s="81">
        <f t="shared" si="115"/>
        <v>75.999823499999991</v>
      </c>
      <c r="AF503" s="81">
        <f t="shared" si="116"/>
        <v>629.99017649999996</v>
      </c>
      <c r="AG503" s="81">
        <f t="shared" si="117"/>
        <v>705.99</v>
      </c>
      <c r="AH503" t="str">
        <f>VLOOKUP(A503,'FERC Description'!$A$4:$C$51,3,FALSE)</f>
        <v>921 Office Supplies and Expense</v>
      </c>
    </row>
    <row r="504" spans="1:34" x14ac:dyDescent="0.25">
      <c r="A504" t="s">
        <v>512</v>
      </c>
      <c r="B504" t="s">
        <v>599</v>
      </c>
      <c r="C504" t="s">
        <v>600</v>
      </c>
      <c r="D504" t="s">
        <v>513</v>
      </c>
      <c r="E504" t="s">
        <v>514</v>
      </c>
      <c r="F504" s="94"/>
      <c r="G504" s="94"/>
      <c r="H504" s="94">
        <v>526.64</v>
      </c>
      <c r="I504" s="94"/>
      <c r="J504" s="94"/>
      <c r="K504" s="94"/>
      <c r="L504" s="94"/>
      <c r="M504" s="94"/>
      <c r="N504" s="94"/>
      <c r="O504" s="94"/>
      <c r="P504" s="94"/>
      <c r="Q504" s="94"/>
      <c r="R504" s="94">
        <f t="shared" si="104"/>
        <v>526.64</v>
      </c>
      <c r="S504" s="92" t="str">
        <f t="shared" si="105"/>
        <v>345001505921</v>
      </c>
      <c r="T504" s="80">
        <f>VLOOKUP(S504,Factors!$F$4:$H$5971,3,FALSE)</f>
        <v>0.10765</v>
      </c>
      <c r="U504" t="str">
        <f>VLOOKUP(S504,Factors!$F$4:$G$5971,2,FALSE)</f>
        <v>Employee Cost</v>
      </c>
      <c r="V504" s="170">
        <f t="shared" si="106"/>
        <v>0</v>
      </c>
      <c r="W504" s="165">
        <f t="shared" si="107"/>
        <v>0</v>
      </c>
      <c r="X504" s="171">
        <f t="shared" si="108"/>
        <v>0</v>
      </c>
      <c r="Y504" s="170">
        <f t="shared" si="109"/>
        <v>0</v>
      </c>
      <c r="Z504" s="165">
        <f t="shared" si="110"/>
        <v>0</v>
      </c>
      <c r="AA504" s="171">
        <f t="shared" si="111"/>
        <v>0</v>
      </c>
      <c r="AB504" s="170">
        <f t="shared" si="112"/>
        <v>56.692795999999994</v>
      </c>
      <c r="AC504" s="165">
        <f t="shared" si="113"/>
        <v>469.947204</v>
      </c>
      <c r="AD504" s="171">
        <f t="shared" si="114"/>
        <v>526.64</v>
      </c>
      <c r="AE504" s="81">
        <f t="shared" si="115"/>
        <v>56.692795999999994</v>
      </c>
      <c r="AF504" s="81">
        <f t="shared" si="116"/>
        <v>469.947204</v>
      </c>
      <c r="AG504" s="81">
        <f t="shared" si="117"/>
        <v>526.64</v>
      </c>
      <c r="AH504" t="str">
        <f>VLOOKUP(A504,'FERC Description'!$A$4:$C$51,3,FALSE)</f>
        <v>921 Office Supplies and Expense</v>
      </c>
    </row>
    <row r="505" spans="1:34" x14ac:dyDescent="0.25">
      <c r="A505" t="s">
        <v>512</v>
      </c>
      <c r="B505" t="s">
        <v>599</v>
      </c>
      <c r="C505" t="s">
        <v>600</v>
      </c>
      <c r="D505" t="s">
        <v>595</v>
      </c>
      <c r="E505" t="s">
        <v>596</v>
      </c>
      <c r="F505" s="94"/>
      <c r="G505" s="94">
        <v>3945.2</v>
      </c>
      <c r="H505" s="94">
        <v>2746.83</v>
      </c>
      <c r="I505" s="94"/>
      <c r="J505" s="94"/>
      <c r="K505" s="94"/>
      <c r="L505" s="94"/>
      <c r="M505" s="94"/>
      <c r="N505" s="94"/>
      <c r="O505" s="94"/>
      <c r="P505" s="94"/>
      <c r="Q505" s="94"/>
      <c r="R505" s="94">
        <f t="shared" si="104"/>
        <v>6692.03</v>
      </c>
      <c r="S505" s="92" t="str">
        <f t="shared" si="105"/>
        <v>345004945921</v>
      </c>
      <c r="T505" s="80">
        <f>VLOOKUP(S505,Factors!$F$4:$H$5971,3,FALSE)</f>
        <v>0.10765</v>
      </c>
      <c r="U505" t="str">
        <f>VLOOKUP(S505,Factors!$F$4:$G$5971,2,FALSE)</f>
        <v>Employee Cost</v>
      </c>
      <c r="V505" s="170">
        <f t="shared" si="106"/>
        <v>0</v>
      </c>
      <c r="W505" s="165">
        <f t="shared" si="107"/>
        <v>0</v>
      </c>
      <c r="X505" s="171">
        <f t="shared" si="108"/>
        <v>0</v>
      </c>
      <c r="Y505" s="170">
        <f t="shared" si="109"/>
        <v>424.70077999999995</v>
      </c>
      <c r="Z505" s="165">
        <f t="shared" si="110"/>
        <v>3520.4992199999997</v>
      </c>
      <c r="AA505" s="171">
        <f t="shared" si="111"/>
        <v>3945.2</v>
      </c>
      <c r="AB505" s="170">
        <f t="shared" si="112"/>
        <v>295.69624949999996</v>
      </c>
      <c r="AC505" s="165">
        <f t="shared" si="113"/>
        <v>2451.1337505000001</v>
      </c>
      <c r="AD505" s="171">
        <f t="shared" si="114"/>
        <v>2746.83</v>
      </c>
      <c r="AE505" s="81">
        <f t="shared" si="115"/>
        <v>720.39702949999992</v>
      </c>
      <c r="AF505" s="81">
        <f t="shared" si="116"/>
        <v>5971.6329704999998</v>
      </c>
      <c r="AG505" s="81">
        <f t="shared" si="117"/>
        <v>6692.03</v>
      </c>
      <c r="AH505" t="str">
        <f>VLOOKUP(A505,'FERC Description'!$A$4:$C$51,3,FALSE)</f>
        <v>921 Office Supplies and Expense</v>
      </c>
    </row>
    <row r="506" spans="1:34" x14ac:dyDescent="0.25">
      <c r="A506" t="s">
        <v>512</v>
      </c>
      <c r="B506" t="s">
        <v>599</v>
      </c>
      <c r="C506" t="s">
        <v>600</v>
      </c>
      <c r="D506" t="s">
        <v>597</v>
      </c>
      <c r="E506" t="s">
        <v>598</v>
      </c>
      <c r="F506" s="94"/>
      <c r="G506" s="94"/>
      <c r="H506" s="94">
        <v>106</v>
      </c>
      <c r="I506" s="94"/>
      <c r="J506" s="94"/>
      <c r="K506" s="94"/>
      <c r="L506" s="94"/>
      <c r="M506" s="94"/>
      <c r="N506" s="94"/>
      <c r="O506" s="94"/>
      <c r="P506" s="94"/>
      <c r="Q506" s="94"/>
      <c r="R506" s="94">
        <f t="shared" si="104"/>
        <v>106</v>
      </c>
      <c r="S506" s="92" t="str">
        <f t="shared" si="105"/>
        <v>345004950921</v>
      </c>
      <c r="T506" s="80">
        <f>VLOOKUP(S506,Factors!$F$4:$H$5971,3,FALSE)</f>
        <v>0.1124</v>
      </c>
      <c r="U506" t="str">
        <f>VLOOKUP(S506,Factors!$F$4:$G$5971,2,FALSE)</f>
        <v>3-FACTOR</v>
      </c>
      <c r="V506" s="170">
        <f t="shared" si="106"/>
        <v>0</v>
      </c>
      <c r="W506" s="165">
        <f t="shared" si="107"/>
        <v>0</v>
      </c>
      <c r="X506" s="171">
        <f t="shared" si="108"/>
        <v>0</v>
      </c>
      <c r="Y506" s="170">
        <f t="shared" si="109"/>
        <v>0</v>
      </c>
      <c r="Z506" s="165">
        <f t="shared" si="110"/>
        <v>0</v>
      </c>
      <c r="AA506" s="171">
        <f t="shared" si="111"/>
        <v>0</v>
      </c>
      <c r="AB506" s="170">
        <f t="shared" si="112"/>
        <v>11.914400000000001</v>
      </c>
      <c r="AC506" s="165">
        <f t="shared" si="113"/>
        <v>94.085599999999999</v>
      </c>
      <c r="AD506" s="171">
        <f t="shared" si="114"/>
        <v>106</v>
      </c>
      <c r="AE506" s="81">
        <f t="shared" si="115"/>
        <v>11.914400000000001</v>
      </c>
      <c r="AF506" s="81">
        <f t="shared" si="116"/>
        <v>94.085599999999999</v>
      </c>
      <c r="AG506" s="81">
        <f t="shared" si="117"/>
        <v>106</v>
      </c>
      <c r="AH506" t="str">
        <f>VLOOKUP(A506,'FERC Description'!$A$4:$C$51,3,FALSE)</f>
        <v>921 Office Supplies and Expense</v>
      </c>
    </row>
    <row r="507" spans="1:34" x14ac:dyDescent="0.25">
      <c r="A507" t="s">
        <v>512</v>
      </c>
      <c r="B507" t="s">
        <v>603</v>
      </c>
      <c r="C507" t="s">
        <v>604</v>
      </c>
      <c r="D507" t="s">
        <v>513</v>
      </c>
      <c r="E507" t="s">
        <v>514</v>
      </c>
      <c r="F507" s="94">
        <v>55.6</v>
      </c>
      <c r="G507" s="94">
        <v>248.09</v>
      </c>
      <c r="H507" s="94">
        <v>23545.15</v>
      </c>
      <c r="I507" s="94"/>
      <c r="J507" s="94"/>
      <c r="K507" s="94"/>
      <c r="L507" s="94"/>
      <c r="M507" s="94"/>
      <c r="N507" s="94"/>
      <c r="O507" s="94"/>
      <c r="P507" s="94"/>
      <c r="Q507" s="94"/>
      <c r="R507" s="94">
        <f t="shared" si="104"/>
        <v>23848.84</v>
      </c>
      <c r="S507" s="92" t="str">
        <f t="shared" si="105"/>
        <v>410101505921</v>
      </c>
      <c r="T507" s="80">
        <f>VLOOKUP(S507,Factors!$F$4:$H$5971,3,FALSE)</f>
        <v>0.1119</v>
      </c>
      <c r="U507" t="str">
        <f>VLOOKUP(S507,Factors!$F$4:$G$5971,2,FALSE)</f>
        <v>Customers-all</v>
      </c>
      <c r="V507" s="170">
        <f t="shared" si="106"/>
        <v>6.2216399999999998</v>
      </c>
      <c r="W507" s="165">
        <f t="shared" si="107"/>
        <v>49.378360000000001</v>
      </c>
      <c r="X507" s="171">
        <f t="shared" si="108"/>
        <v>55.6</v>
      </c>
      <c r="Y507" s="170">
        <f t="shared" si="109"/>
        <v>27.761271000000001</v>
      </c>
      <c r="Z507" s="165">
        <f t="shared" si="110"/>
        <v>220.32872900000001</v>
      </c>
      <c r="AA507" s="171">
        <f t="shared" si="111"/>
        <v>248.09</v>
      </c>
      <c r="AB507" s="170">
        <f t="shared" si="112"/>
        <v>2634.7022850000003</v>
      </c>
      <c r="AC507" s="165">
        <f t="shared" si="113"/>
        <v>20910.447715000002</v>
      </c>
      <c r="AD507" s="171">
        <f t="shared" si="114"/>
        <v>23545.15</v>
      </c>
      <c r="AE507" s="81">
        <f t="shared" si="115"/>
        <v>2668.6851959999999</v>
      </c>
      <c r="AF507" s="81">
        <f t="shared" si="116"/>
        <v>21180.154804000002</v>
      </c>
      <c r="AG507" s="81">
        <f t="shared" si="117"/>
        <v>23848.84</v>
      </c>
      <c r="AH507" t="str">
        <f>VLOOKUP(A507,'FERC Description'!$A$4:$C$51,3,FALSE)</f>
        <v>921 Office Supplies and Expense</v>
      </c>
    </row>
    <row r="508" spans="1:34" x14ac:dyDescent="0.25">
      <c r="A508" t="s">
        <v>512</v>
      </c>
      <c r="B508" t="s">
        <v>603</v>
      </c>
      <c r="C508" t="s">
        <v>604</v>
      </c>
      <c r="D508" t="s">
        <v>605</v>
      </c>
      <c r="E508" t="s">
        <v>606</v>
      </c>
      <c r="F508" s="94">
        <v>79443.97</v>
      </c>
      <c r="G508" s="94">
        <v>80099.149999999994</v>
      </c>
      <c r="H508" s="94">
        <v>76995.259999999995</v>
      </c>
      <c r="I508" s="94"/>
      <c r="J508" s="94"/>
      <c r="K508" s="94"/>
      <c r="L508" s="94"/>
      <c r="M508" s="94"/>
      <c r="N508" s="94"/>
      <c r="O508" s="94"/>
      <c r="P508" s="94"/>
      <c r="Q508" s="94"/>
      <c r="R508" s="94">
        <f t="shared" si="104"/>
        <v>236538.38</v>
      </c>
      <c r="S508" s="92" t="str">
        <f t="shared" si="105"/>
        <v>410104760921</v>
      </c>
      <c r="T508" s="80">
        <f>VLOOKUP(S508,Factors!$F$4:$H$5971,3,FALSE)</f>
        <v>0.1119</v>
      </c>
      <c r="U508" t="str">
        <f>VLOOKUP(S508,Factors!$F$4:$G$5971,2,FALSE)</f>
        <v>customers-all</v>
      </c>
      <c r="V508" s="170">
        <f t="shared" si="106"/>
        <v>8889.7802429999992</v>
      </c>
      <c r="W508" s="165">
        <f t="shared" si="107"/>
        <v>70554.189757</v>
      </c>
      <c r="X508" s="171">
        <f t="shared" si="108"/>
        <v>79443.97</v>
      </c>
      <c r="Y508" s="170">
        <f t="shared" si="109"/>
        <v>8963.0948849999986</v>
      </c>
      <c r="Z508" s="165">
        <f t="shared" si="110"/>
        <v>71136.055114999996</v>
      </c>
      <c r="AA508" s="171">
        <f t="shared" si="111"/>
        <v>80099.149999999994</v>
      </c>
      <c r="AB508" s="170">
        <f t="shared" si="112"/>
        <v>8615.7695939999994</v>
      </c>
      <c r="AC508" s="165">
        <f t="shared" si="113"/>
        <v>68379.490405999997</v>
      </c>
      <c r="AD508" s="171">
        <f t="shared" si="114"/>
        <v>76995.259999999995</v>
      </c>
      <c r="AE508" s="81">
        <f t="shared" si="115"/>
        <v>26468.644722000001</v>
      </c>
      <c r="AF508" s="81">
        <f t="shared" si="116"/>
        <v>210069.73527800001</v>
      </c>
      <c r="AG508" s="81">
        <f t="shared" si="117"/>
        <v>236538.38</v>
      </c>
      <c r="AH508" t="str">
        <f>VLOOKUP(A508,'FERC Description'!$A$4:$C$51,3,FALSE)</f>
        <v>921 Office Supplies and Expense</v>
      </c>
    </row>
    <row r="509" spans="1:34" x14ac:dyDescent="0.25">
      <c r="A509" t="s">
        <v>512</v>
      </c>
      <c r="B509" t="s">
        <v>607</v>
      </c>
      <c r="C509" t="s">
        <v>608</v>
      </c>
      <c r="D509" t="s">
        <v>513</v>
      </c>
      <c r="E509" t="s">
        <v>514</v>
      </c>
      <c r="F509" s="94">
        <v>31526.02</v>
      </c>
      <c r="G509" s="94">
        <v>29760.21</v>
      </c>
      <c r="H509" s="94">
        <v>31513.74</v>
      </c>
      <c r="I509" s="94"/>
      <c r="J509" s="94"/>
      <c r="K509" s="94"/>
      <c r="L509" s="94"/>
      <c r="M509" s="94"/>
      <c r="N509" s="94"/>
      <c r="O509" s="94"/>
      <c r="P509" s="94"/>
      <c r="Q509" s="94"/>
      <c r="R509" s="94">
        <f t="shared" si="104"/>
        <v>92799.97</v>
      </c>
      <c r="S509" s="92" t="str">
        <f t="shared" si="105"/>
        <v>410201505921</v>
      </c>
      <c r="T509" s="80">
        <f>VLOOKUP(S509,Factors!$F$4:$H$5971,3,FALSE)</f>
        <v>0.1124</v>
      </c>
      <c r="U509" t="str">
        <f>VLOOKUP(S509,Factors!$F$4:$G$5971,2,FALSE)</f>
        <v>3-factor</v>
      </c>
      <c r="V509" s="170">
        <f t="shared" si="106"/>
        <v>3543.5246480000001</v>
      </c>
      <c r="W509" s="165">
        <f t="shared" si="107"/>
        <v>27982.495352000002</v>
      </c>
      <c r="X509" s="171">
        <f t="shared" si="108"/>
        <v>31526.02</v>
      </c>
      <c r="Y509" s="170">
        <f t="shared" si="109"/>
        <v>3345.0476039999999</v>
      </c>
      <c r="Z509" s="165">
        <f t="shared" si="110"/>
        <v>26415.162396</v>
      </c>
      <c r="AA509" s="171">
        <f t="shared" si="111"/>
        <v>29760.21</v>
      </c>
      <c r="AB509" s="170">
        <f t="shared" si="112"/>
        <v>3542.1443760000002</v>
      </c>
      <c r="AC509" s="165">
        <f t="shared" si="113"/>
        <v>27971.595624000001</v>
      </c>
      <c r="AD509" s="171">
        <f t="shared" si="114"/>
        <v>31513.74</v>
      </c>
      <c r="AE509" s="81">
        <f t="shared" si="115"/>
        <v>10430.716628</v>
      </c>
      <c r="AF509" s="81">
        <f t="shared" si="116"/>
        <v>82369.253372000006</v>
      </c>
      <c r="AG509" s="81">
        <f t="shared" si="117"/>
        <v>92799.97</v>
      </c>
      <c r="AH509" t="str">
        <f>VLOOKUP(A509,'FERC Description'!$A$4:$C$51,3,FALSE)</f>
        <v>921 Office Supplies and Expense</v>
      </c>
    </row>
    <row r="510" spans="1:34" x14ac:dyDescent="0.25">
      <c r="A510" t="s">
        <v>512</v>
      </c>
      <c r="B510" t="s">
        <v>607</v>
      </c>
      <c r="C510" t="s">
        <v>608</v>
      </c>
      <c r="D510" t="s">
        <v>609</v>
      </c>
      <c r="E510" t="s">
        <v>610</v>
      </c>
      <c r="F510" s="94">
        <v>27309.69</v>
      </c>
      <c r="G510" s="94">
        <v>27309.69</v>
      </c>
      <c r="H510" s="94">
        <v>27309.69</v>
      </c>
      <c r="I510" s="94"/>
      <c r="J510" s="94"/>
      <c r="K510" s="94"/>
      <c r="L510" s="94"/>
      <c r="M510" s="94"/>
      <c r="N510" s="94"/>
      <c r="O510" s="94"/>
      <c r="P510" s="94"/>
      <c r="Q510" s="94"/>
      <c r="R510" s="94">
        <f t="shared" si="104"/>
        <v>81929.069999999992</v>
      </c>
      <c r="S510" s="92" t="str">
        <f t="shared" si="105"/>
        <v>410201596921</v>
      </c>
      <c r="T510" s="80">
        <f>VLOOKUP(S510,Factors!$F$4:$H$5971,3,FALSE)</f>
        <v>0.1124</v>
      </c>
      <c r="U510" t="str">
        <f>VLOOKUP(S510,Factors!$F$4:$G$5971,2,FALSE)</f>
        <v>3-factor</v>
      </c>
      <c r="V510" s="170">
        <f t="shared" si="106"/>
        <v>3069.609156</v>
      </c>
      <c r="W510" s="165">
        <f t="shared" si="107"/>
        <v>24240.080844</v>
      </c>
      <c r="X510" s="171">
        <f t="shared" si="108"/>
        <v>27309.69</v>
      </c>
      <c r="Y510" s="170">
        <f t="shared" si="109"/>
        <v>3069.609156</v>
      </c>
      <c r="Z510" s="165">
        <f t="shared" si="110"/>
        <v>24240.080844</v>
      </c>
      <c r="AA510" s="171">
        <f t="shared" si="111"/>
        <v>27309.69</v>
      </c>
      <c r="AB510" s="170">
        <f t="shared" si="112"/>
        <v>3069.609156</v>
      </c>
      <c r="AC510" s="165">
        <f t="shared" si="113"/>
        <v>24240.080844</v>
      </c>
      <c r="AD510" s="171">
        <f t="shared" si="114"/>
        <v>27309.69</v>
      </c>
      <c r="AE510" s="81">
        <f t="shared" si="115"/>
        <v>9208.8274679999995</v>
      </c>
      <c r="AF510" s="81">
        <f t="shared" si="116"/>
        <v>72720.242531999989</v>
      </c>
      <c r="AG510" s="81">
        <f t="shared" si="117"/>
        <v>81929.069999999992</v>
      </c>
      <c r="AH510" t="str">
        <f>VLOOKUP(A510,'FERC Description'!$A$4:$C$51,3,FALSE)</f>
        <v>921 Office Supplies and Expense</v>
      </c>
    </row>
    <row r="511" spans="1:34" x14ac:dyDescent="0.25">
      <c r="A511" t="s">
        <v>512</v>
      </c>
      <c r="B511" t="s">
        <v>607</v>
      </c>
      <c r="C511" t="s">
        <v>608</v>
      </c>
      <c r="D511" t="s">
        <v>519</v>
      </c>
      <c r="E511" t="s">
        <v>520</v>
      </c>
      <c r="F511" s="94"/>
      <c r="G511" s="94"/>
      <c r="H511" s="94">
        <v>179</v>
      </c>
      <c r="I511" s="94"/>
      <c r="J511" s="94"/>
      <c r="K511" s="94"/>
      <c r="L511" s="94"/>
      <c r="M511" s="94"/>
      <c r="N511" s="94"/>
      <c r="O511" s="94"/>
      <c r="P511" s="94"/>
      <c r="Q511" s="94"/>
      <c r="R511" s="94">
        <f t="shared" si="104"/>
        <v>179</v>
      </c>
      <c r="S511" s="92" t="str">
        <f t="shared" si="105"/>
        <v>410202588921</v>
      </c>
      <c r="T511" s="80">
        <f>VLOOKUP(S511,Factors!$F$4:$H$5971,3,FALSE)</f>
        <v>0.1124</v>
      </c>
      <c r="U511" t="str">
        <f>VLOOKUP(S511,Factors!$F$4:$G$5971,2,FALSE)</f>
        <v>3-factor</v>
      </c>
      <c r="V511" s="170">
        <f t="shared" si="106"/>
        <v>0</v>
      </c>
      <c r="W511" s="165">
        <f t="shared" si="107"/>
        <v>0</v>
      </c>
      <c r="X511" s="171">
        <f t="shared" si="108"/>
        <v>0</v>
      </c>
      <c r="Y511" s="170">
        <f t="shared" si="109"/>
        <v>0</v>
      </c>
      <c r="Z511" s="165">
        <f t="shared" si="110"/>
        <v>0</v>
      </c>
      <c r="AA511" s="171">
        <f t="shared" si="111"/>
        <v>0</v>
      </c>
      <c r="AB511" s="170">
        <f t="shared" si="112"/>
        <v>20.119599999999998</v>
      </c>
      <c r="AC511" s="165">
        <f t="shared" si="113"/>
        <v>158.88040000000001</v>
      </c>
      <c r="AD511" s="171">
        <f t="shared" si="114"/>
        <v>179</v>
      </c>
      <c r="AE511" s="81">
        <f t="shared" si="115"/>
        <v>20.119599999999998</v>
      </c>
      <c r="AF511" s="81">
        <f t="shared" si="116"/>
        <v>158.88040000000001</v>
      </c>
      <c r="AG511" s="81">
        <f t="shared" si="117"/>
        <v>179</v>
      </c>
      <c r="AH511" t="str">
        <f>VLOOKUP(A511,'FERC Description'!$A$4:$C$51,3,FALSE)</f>
        <v>921 Office Supplies and Expense</v>
      </c>
    </row>
    <row r="512" spans="1:34" x14ac:dyDescent="0.25">
      <c r="A512" t="s">
        <v>512</v>
      </c>
      <c r="B512" t="s">
        <v>607</v>
      </c>
      <c r="C512" t="s">
        <v>608</v>
      </c>
      <c r="D512" t="s">
        <v>611</v>
      </c>
      <c r="E512" t="s">
        <v>612</v>
      </c>
      <c r="F512" s="94">
        <v>744.75</v>
      </c>
      <c r="G512" s="94">
        <v>744.75</v>
      </c>
      <c r="H512" s="94">
        <v>744.75</v>
      </c>
      <c r="I512" s="94"/>
      <c r="J512" s="94"/>
      <c r="K512" s="94"/>
      <c r="L512" s="94"/>
      <c r="M512" s="94"/>
      <c r="N512" s="94"/>
      <c r="O512" s="94"/>
      <c r="P512" s="94"/>
      <c r="Q512" s="94"/>
      <c r="R512" s="94">
        <f t="shared" si="104"/>
        <v>2234.25</v>
      </c>
      <c r="S512" s="92" t="str">
        <f t="shared" si="105"/>
        <v>410204700921</v>
      </c>
      <c r="T512" s="80">
        <f>VLOOKUP(S512,Factors!$F$4:$H$5971,3,FALSE)</f>
        <v>0.1124</v>
      </c>
      <c r="U512" t="str">
        <f>VLOOKUP(S512,Factors!$F$4:$G$5971,2,FALSE)</f>
        <v>3-factor</v>
      </c>
      <c r="V512" s="170">
        <f t="shared" si="106"/>
        <v>83.709900000000005</v>
      </c>
      <c r="W512" s="165">
        <f t="shared" si="107"/>
        <v>661.04009999999994</v>
      </c>
      <c r="X512" s="171">
        <f t="shared" si="108"/>
        <v>744.75</v>
      </c>
      <c r="Y512" s="170">
        <f t="shared" si="109"/>
        <v>83.709900000000005</v>
      </c>
      <c r="Z512" s="165">
        <f t="shared" si="110"/>
        <v>661.04009999999994</v>
      </c>
      <c r="AA512" s="171">
        <f t="shared" si="111"/>
        <v>744.75</v>
      </c>
      <c r="AB512" s="170">
        <f t="shared" si="112"/>
        <v>83.709900000000005</v>
      </c>
      <c r="AC512" s="165">
        <f t="shared" si="113"/>
        <v>661.04009999999994</v>
      </c>
      <c r="AD512" s="171">
        <f t="shared" si="114"/>
        <v>744.75</v>
      </c>
      <c r="AE512" s="81">
        <f t="shared" si="115"/>
        <v>251.12970000000001</v>
      </c>
      <c r="AF512" s="81">
        <f t="shared" si="116"/>
        <v>1983.1203</v>
      </c>
      <c r="AG512" s="81">
        <f t="shared" si="117"/>
        <v>2234.25</v>
      </c>
      <c r="AH512" t="str">
        <f>VLOOKUP(A512,'FERC Description'!$A$4:$C$51,3,FALSE)</f>
        <v>921 Office Supplies and Expense</v>
      </c>
    </row>
    <row r="513" spans="1:34" x14ac:dyDescent="0.25">
      <c r="A513" t="s">
        <v>512</v>
      </c>
      <c r="B513" t="s">
        <v>607</v>
      </c>
      <c r="C513" t="s">
        <v>608</v>
      </c>
      <c r="D513" t="s">
        <v>613</v>
      </c>
      <c r="E513" t="s">
        <v>614</v>
      </c>
      <c r="F513" s="94">
        <v>165530.34</v>
      </c>
      <c r="G513" s="94">
        <v>-37276.22</v>
      </c>
      <c r="H513" s="94">
        <v>61885.96</v>
      </c>
      <c r="I513" s="94"/>
      <c r="J513" s="94"/>
      <c r="K513" s="94"/>
      <c r="L513" s="94"/>
      <c r="M513" s="94"/>
      <c r="N513" s="94"/>
      <c r="O513" s="94"/>
      <c r="P513" s="94"/>
      <c r="Q513" s="94"/>
      <c r="R513" s="94">
        <f t="shared" si="104"/>
        <v>190140.08</v>
      </c>
      <c r="S513" s="92" t="str">
        <f t="shared" si="105"/>
        <v>410204705921</v>
      </c>
      <c r="T513" s="80">
        <f>VLOOKUP(S513,Factors!$F$4:$H$5971,3,FALSE)</f>
        <v>0.1124</v>
      </c>
      <c r="U513" t="str">
        <f>VLOOKUP(S513,Factors!$F$4:$G$5971,2,FALSE)</f>
        <v>3-factor</v>
      </c>
      <c r="V513" s="170">
        <f t="shared" si="106"/>
        <v>18605.610216000001</v>
      </c>
      <c r="W513" s="165">
        <f t="shared" si="107"/>
        <v>146924.729784</v>
      </c>
      <c r="X513" s="171">
        <f t="shared" si="108"/>
        <v>165530.34</v>
      </c>
      <c r="Y513" s="170">
        <f t="shared" si="109"/>
        <v>-4189.8471280000003</v>
      </c>
      <c r="Z513" s="165">
        <f t="shared" si="110"/>
        <v>-33086.372872</v>
      </c>
      <c r="AA513" s="171">
        <f t="shared" si="111"/>
        <v>-37276.22</v>
      </c>
      <c r="AB513" s="170">
        <f t="shared" si="112"/>
        <v>6955.9819040000002</v>
      </c>
      <c r="AC513" s="165">
        <f t="shared" si="113"/>
        <v>54929.978095999999</v>
      </c>
      <c r="AD513" s="171">
        <f t="shared" si="114"/>
        <v>61885.96</v>
      </c>
      <c r="AE513" s="81">
        <f t="shared" si="115"/>
        <v>21371.744992</v>
      </c>
      <c r="AF513" s="81">
        <f t="shared" si="116"/>
        <v>168768.33500799999</v>
      </c>
      <c r="AG513" s="81">
        <f t="shared" si="117"/>
        <v>190140.08</v>
      </c>
      <c r="AH513" t="str">
        <f>VLOOKUP(A513,'FERC Description'!$A$4:$C$51,3,FALSE)</f>
        <v>921 Office Supplies and Expense</v>
      </c>
    </row>
    <row r="514" spans="1:34" x14ac:dyDescent="0.25">
      <c r="A514" t="s">
        <v>512</v>
      </c>
      <c r="B514" t="s">
        <v>607</v>
      </c>
      <c r="C514" t="s">
        <v>608</v>
      </c>
      <c r="D514" t="s">
        <v>521</v>
      </c>
      <c r="E514" t="s">
        <v>522</v>
      </c>
      <c r="F514" s="94">
        <v>220967.07</v>
      </c>
      <c r="G514" s="94">
        <v>447716.24</v>
      </c>
      <c r="H514" s="94">
        <v>262819.31</v>
      </c>
      <c r="I514" s="94"/>
      <c r="J514" s="94"/>
      <c r="K514" s="94"/>
      <c r="L514" s="94"/>
      <c r="M514" s="94"/>
      <c r="N514" s="94"/>
      <c r="O514" s="94"/>
      <c r="P514" s="94"/>
      <c r="Q514" s="94"/>
      <c r="R514" s="94">
        <f t="shared" si="104"/>
        <v>931502.62000000011</v>
      </c>
      <c r="S514" s="92" t="str">
        <f t="shared" si="105"/>
        <v>410204720921</v>
      </c>
      <c r="T514" s="80">
        <f>VLOOKUP(S514,Factors!$F$4:$H$5971,3,FALSE)</f>
        <v>0.1124</v>
      </c>
      <c r="U514" t="str">
        <f>VLOOKUP(S514,Factors!$F$4:$G$5971,2,FALSE)</f>
        <v>3-factor</v>
      </c>
      <c r="V514" s="170">
        <f t="shared" si="106"/>
        <v>24836.698668000001</v>
      </c>
      <c r="W514" s="165">
        <f t="shared" si="107"/>
        <v>196130.37133200001</v>
      </c>
      <c r="X514" s="171">
        <f t="shared" si="108"/>
        <v>220967.07</v>
      </c>
      <c r="Y514" s="170">
        <f t="shared" si="109"/>
        <v>50323.305375999997</v>
      </c>
      <c r="Z514" s="165">
        <f t="shared" si="110"/>
        <v>397392.93462399999</v>
      </c>
      <c r="AA514" s="171">
        <f t="shared" si="111"/>
        <v>447716.24</v>
      </c>
      <c r="AB514" s="170">
        <f t="shared" si="112"/>
        <v>29540.890444000001</v>
      </c>
      <c r="AC514" s="165">
        <f t="shared" si="113"/>
        <v>233278.41955600001</v>
      </c>
      <c r="AD514" s="171">
        <f t="shared" si="114"/>
        <v>262819.31</v>
      </c>
      <c r="AE514" s="81">
        <f t="shared" si="115"/>
        <v>104700.89448800001</v>
      </c>
      <c r="AF514" s="81">
        <f t="shared" si="116"/>
        <v>826801.72551200015</v>
      </c>
      <c r="AG514" s="81">
        <f t="shared" si="117"/>
        <v>931502.62000000011</v>
      </c>
      <c r="AH514" t="str">
        <f>VLOOKUP(A514,'FERC Description'!$A$4:$C$51,3,FALSE)</f>
        <v>921 Office Supplies and Expense</v>
      </c>
    </row>
    <row r="515" spans="1:34" x14ac:dyDescent="0.25">
      <c r="A515" t="s">
        <v>512</v>
      </c>
      <c r="B515" t="s">
        <v>607</v>
      </c>
      <c r="C515" t="s">
        <v>608</v>
      </c>
      <c r="D515" t="s">
        <v>523</v>
      </c>
      <c r="E515" t="s">
        <v>524</v>
      </c>
      <c r="F515" s="94">
        <v>29553.72</v>
      </c>
      <c r="G515" s="94">
        <v>31033.72</v>
      </c>
      <c r="H515" s="94">
        <v>29751.72</v>
      </c>
      <c r="I515" s="94"/>
      <c r="J515" s="94"/>
      <c r="K515" s="94"/>
      <c r="L515" s="94"/>
      <c r="M515" s="94"/>
      <c r="N515" s="94"/>
      <c r="O515" s="94"/>
      <c r="P515" s="94"/>
      <c r="Q515" s="94"/>
      <c r="R515" s="94">
        <f t="shared" si="104"/>
        <v>90339.16</v>
      </c>
      <c r="S515" s="92" t="str">
        <f t="shared" si="105"/>
        <v>410204735921</v>
      </c>
      <c r="T515" s="80">
        <f>VLOOKUP(S515,Factors!$F$4:$H$5971,3,FALSE)</f>
        <v>0.1124</v>
      </c>
      <c r="U515" t="str">
        <f>VLOOKUP(S515,Factors!$F$4:$G$5971,2,FALSE)</f>
        <v>3-factor</v>
      </c>
      <c r="V515" s="170">
        <f t="shared" si="106"/>
        <v>3321.8381280000003</v>
      </c>
      <c r="W515" s="165">
        <f t="shared" si="107"/>
        <v>26231.881872000002</v>
      </c>
      <c r="X515" s="171">
        <f t="shared" si="108"/>
        <v>29553.72</v>
      </c>
      <c r="Y515" s="170">
        <f t="shared" si="109"/>
        <v>3488.1901280000002</v>
      </c>
      <c r="Z515" s="165">
        <f t="shared" si="110"/>
        <v>27545.529871999999</v>
      </c>
      <c r="AA515" s="171">
        <f t="shared" si="111"/>
        <v>31033.72</v>
      </c>
      <c r="AB515" s="170">
        <f t="shared" si="112"/>
        <v>3344.0933279999999</v>
      </c>
      <c r="AC515" s="165">
        <f t="shared" si="113"/>
        <v>26407.626672000002</v>
      </c>
      <c r="AD515" s="171">
        <f t="shared" si="114"/>
        <v>29751.72</v>
      </c>
      <c r="AE515" s="81">
        <f t="shared" si="115"/>
        <v>10154.121584</v>
      </c>
      <c r="AF515" s="81">
        <f t="shared" si="116"/>
        <v>80185.038415999996</v>
      </c>
      <c r="AG515" s="81">
        <f t="shared" si="117"/>
        <v>90339.16</v>
      </c>
      <c r="AH515" t="str">
        <f>VLOOKUP(A515,'FERC Description'!$A$4:$C$51,3,FALSE)</f>
        <v>921 Office Supplies and Expense</v>
      </c>
    </row>
    <row r="516" spans="1:34" x14ac:dyDescent="0.25">
      <c r="A516" t="s">
        <v>512</v>
      </c>
      <c r="B516" t="s">
        <v>607</v>
      </c>
      <c r="C516" t="s">
        <v>608</v>
      </c>
      <c r="D516" t="s">
        <v>615</v>
      </c>
      <c r="E516" t="s">
        <v>616</v>
      </c>
      <c r="F516" s="94">
        <v>33558.559999999998</v>
      </c>
      <c r="G516" s="94">
        <v>25219.11</v>
      </c>
      <c r="H516" s="94">
        <v>30100.13</v>
      </c>
      <c r="I516" s="94"/>
      <c r="J516" s="94"/>
      <c r="K516" s="94"/>
      <c r="L516" s="94"/>
      <c r="M516" s="94"/>
      <c r="N516" s="94"/>
      <c r="O516" s="94"/>
      <c r="P516" s="94"/>
      <c r="Q516" s="94"/>
      <c r="R516" s="94">
        <f t="shared" si="104"/>
        <v>88877.8</v>
      </c>
      <c r="S516" s="92" t="str">
        <f t="shared" si="105"/>
        <v>410204750921</v>
      </c>
      <c r="T516" s="80">
        <f>VLOOKUP(S516,Factors!$F$4:$H$5971,3,FALSE)</f>
        <v>0.1124</v>
      </c>
      <c r="U516" t="str">
        <f>VLOOKUP(S516,Factors!$F$4:$G$5971,2,FALSE)</f>
        <v>3-factor</v>
      </c>
      <c r="V516" s="170">
        <f t="shared" si="106"/>
        <v>3771.9821439999996</v>
      </c>
      <c r="W516" s="165">
        <f t="shared" si="107"/>
        <v>29786.577855999996</v>
      </c>
      <c r="X516" s="171">
        <f t="shared" si="108"/>
        <v>33558.559999999998</v>
      </c>
      <c r="Y516" s="170">
        <f t="shared" si="109"/>
        <v>2834.6279640000002</v>
      </c>
      <c r="Z516" s="165">
        <f t="shared" si="110"/>
        <v>22384.482036000001</v>
      </c>
      <c r="AA516" s="171">
        <f t="shared" si="111"/>
        <v>25219.11</v>
      </c>
      <c r="AB516" s="170">
        <f t="shared" si="112"/>
        <v>3383.2546120000002</v>
      </c>
      <c r="AC516" s="165">
        <f t="shared" si="113"/>
        <v>26716.875388</v>
      </c>
      <c r="AD516" s="171">
        <f t="shared" si="114"/>
        <v>30100.13</v>
      </c>
      <c r="AE516" s="81">
        <f t="shared" si="115"/>
        <v>9989.8647199999996</v>
      </c>
      <c r="AF516" s="81">
        <f t="shared" si="116"/>
        <v>78887.935280000005</v>
      </c>
      <c r="AG516" s="81">
        <f t="shared" si="117"/>
        <v>88877.8</v>
      </c>
      <c r="AH516" t="str">
        <f>VLOOKUP(A516,'FERC Description'!$A$4:$C$51,3,FALSE)</f>
        <v>921 Office Supplies and Expense</v>
      </c>
    </row>
    <row r="517" spans="1:34" x14ac:dyDescent="0.25">
      <c r="A517" t="s">
        <v>512</v>
      </c>
      <c r="B517" t="s">
        <v>607</v>
      </c>
      <c r="C517" t="s">
        <v>608</v>
      </c>
      <c r="D517" t="s">
        <v>605</v>
      </c>
      <c r="E517" t="s">
        <v>606</v>
      </c>
      <c r="F517" s="94">
        <v>27562.880000000001</v>
      </c>
      <c r="G517" s="94">
        <v>23402.79</v>
      </c>
      <c r="H517" s="94">
        <v>47002.38</v>
      </c>
      <c r="I517" s="94"/>
      <c r="J517" s="94"/>
      <c r="K517" s="94"/>
      <c r="L517" s="94"/>
      <c r="M517" s="94"/>
      <c r="N517" s="94"/>
      <c r="O517" s="94"/>
      <c r="P517" s="94"/>
      <c r="Q517" s="94"/>
      <c r="R517" s="94">
        <f t="shared" si="104"/>
        <v>97968.049999999988</v>
      </c>
      <c r="S517" s="92" t="str">
        <f t="shared" si="105"/>
        <v>410204760921</v>
      </c>
      <c r="T517" s="80">
        <f>VLOOKUP(S517,Factors!$F$4:$H$5971,3,FALSE)</f>
        <v>0.1124</v>
      </c>
      <c r="U517" t="str">
        <f>VLOOKUP(S517,Factors!$F$4:$G$5971,2,FALSE)</f>
        <v>3-factor</v>
      </c>
      <c r="V517" s="170">
        <f t="shared" si="106"/>
        <v>3098.067712</v>
      </c>
      <c r="W517" s="165">
        <f t="shared" si="107"/>
        <v>24464.812288000001</v>
      </c>
      <c r="X517" s="171">
        <f t="shared" si="108"/>
        <v>27562.880000000001</v>
      </c>
      <c r="Y517" s="170">
        <f t="shared" si="109"/>
        <v>2630.4735960000003</v>
      </c>
      <c r="Z517" s="165">
        <f t="shared" si="110"/>
        <v>20772.316404000001</v>
      </c>
      <c r="AA517" s="171">
        <f t="shared" si="111"/>
        <v>23402.79</v>
      </c>
      <c r="AB517" s="170">
        <f t="shared" si="112"/>
        <v>5283.0675119999996</v>
      </c>
      <c r="AC517" s="165">
        <f t="shared" si="113"/>
        <v>41719.312487999996</v>
      </c>
      <c r="AD517" s="171">
        <f t="shared" si="114"/>
        <v>47002.38</v>
      </c>
      <c r="AE517" s="81">
        <f t="shared" si="115"/>
        <v>11011.608819999999</v>
      </c>
      <c r="AF517" s="81">
        <f t="shared" si="116"/>
        <v>86956.441179999994</v>
      </c>
      <c r="AG517" s="81">
        <f t="shared" si="117"/>
        <v>97968.049999999988</v>
      </c>
      <c r="AH517" t="str">
        <f>VLOOKUP(A517,'FERC Description'!$A$4:$C$51,3,FALSE)</f>
        <v>921 Office Supplies and Expense</v>
      </c>
    </row>
    <row r="518" spans="1:34" x14ac:dyDescent="0.25">
      <c r="A518" t="s">
        <v>512</v>
      </c>
      <c r="B518" t="s">
        <v>607</v>
      </c>
      <c r="C518" t="s">
        <v>608</v>
      </c>
      <c r="D518" t="s">
        <v>571</v>
      </c>
      <c r="E518" t="s">
        <v>572</v>
      </c>
      <c r="F518" s="94">
        <v>7254.5</v>
      </c>
      <c r="G518" s="94">
        <v>7254.5</v>
      </c>
      <c r="H518" s="94">
        <v>7254.5</v>
      </c>
      <c r="I518" s="94"/>
      <c r="J518" s="94"/>
      <c r="K518" s="94"/>
      <c r="L518" s="94"/>
      <c r="M518" s="94"/>
      <c r="N518" s="94"/>
      <c r="O518" s="94"/>
      <c r="P518" s="94"/>
      <c r="Q518" s="94"/>
      <c r="R518" s="94">
        <f t="shared" si="104"/>
        <v>21763.5</v>
      </c>
      <c r="S518" s="92" t="str">
        <f t="shared" si="105"/>
        <v>410204930921</v>
      </c>
      <c r="T518" s="80">
        <f>VLOOKUP(S518,Factors!$F$4:$H$5971,3,FALSE)</f>
        <v>0.1124</v>
      </c>
      <c r="U518" t="str">
        <f>VLOOKUP(S518,Factors!$F$4:$G$5971,2,FALSE)</f>
        <v>3-Factor</v>
      </c>
      <c r="V518" s="170">
        <f t="shared" si="106"/>
        <v>815.4058</v>
      </c>
      <c r="W518" s="165">
        <f t="shared" si="107"/>
        <v>6439.0941999999995</v>
      </c>
      <c r="X518" s="171">
        <f t="shared" si="108"/>
        <v>7254.5</v>
      </c>
      <c r="Y518" s="170">
        <f t="shared" si="109"/>
        <v>815.4058</v>
      </c>
      <c r="Z518" s="165">
        <f t="shared" si="110"/>
        <v>6439.0941999999995</v>
      </c>
      <c r="AA518" s="171">
        <f t="shared" si="111"/>
        <v>7254.5</v>
      </c>
      <c r="AB518" s="170">
        <f t="shared" si="112"/>
        <v>815.4058</v>
      </c>
      <c r="AC518" s="165">
        <f t="shared" si="113"/>
        <v>6439.0941999999995</v>
      </c>
      <c r="AD518" s="171">
        <f t="shared" si="114"/>
        <v>7254.5</v>
      </c>
      <c r="AE518" s="81">
        <f t="shared" si="115"/>
        <v>2446.2174</v>
      </c>
      <c r="AF518" s="81">
        <f t="shared" si="116"/>
        <v>19317.282599999999</v>
      </c>
      <c r="AG518" s="81">
        <f t="shared" si="117"/>
        <v>21763.5</v>
      </c>
      <c r="AH518" t="str">
        <f>VLOOKUP(A518,'FERC Description'!$A$4:$C$51,3,FALSE)</f>
        <v>921 Office Supplies and Expense</v>
      </c>
    </row>
    <row r="519" spans="1:34" x14ac:dyDescent="0.25">
      <c r="A519" t="s">
        <v>512</v>
      </c>
      <c r="B519" t="s">
        <v>249</v>
      </c>
      <c r="C519" t="s">
        <v>250</v>
      </c>
      <c r="D519" t="s">
        <v>513</v>
      </c>
      <c r="E519" t="s">
        <v>514</v>
      </c>
      <c r="F519" s="94">
        <v>310478.71000000002</v>
      </c>
      <c r="G519" s="94">
        <v>208392.55</v>
      </c>
      <c r="H519" s="94">
        <v>289275.40999999997</v>
      </c>
      <c r="I519" s="94"/>
      <c r="J519" s="94"/>
      <c r="K519" s="94"/>
      <c r="L519" s="94"/>
      <c r="M519" s="94"/>
      <c r="N519" s="94"/>
      <c r="O519" s="94"/>
      <c r="P519" s="94"/>
      <c r="Q519" s="94"/>
      <c r="R519" s="94">
        <f t="shared" si="104"/>
        <v>808146.66999999993</v>
      </c>
      <c r="S519" s="92" t="str">
        <f t="shared" si="105"/>
        <v>410401505921</v>
      </c>
      <c r="T519" s="80">
        <f>VLOOKUP(S519,Factors!$F$4:$H$5971,3,FALSE)</f>
        <v>0.1124</v>
      </c>
      <c r="U519" t="str">
        <f>VLOOKUP(S519,Factors!$F$4:$G$5971,2,FALSE)</f>
        <v>3-factor</v>
      </c>
      <c r="V519" s="170">
        <f t="shared" si="106"/>
        <v>34897.807004000002</v>
      </c>
      <c r="W519" s="165">
        <f t="shared" si="107"/>
        <v>275580.90299600002</v>
      </c>
      <c r="X519" s="171">
        <f t="shared" si="108"/>
        <v>310478.71000000002</v>
      </c>
      <c r="Y519" s="170">
        <f t="shared" si="109"/>
        <v>23423.322619999999</v>
      </c>
      <c r="Z519" s="165">
        <f t="shared" si="110"/>
        <v>184969.22738</v>
      </c>
      <c r="AA519" s="171">
        <f t="shared" si="111"/>
        <v>208392.55</v>
      </c>
      <c r="AB519" s="170">
        <f t="shared" si="112"/>
        <v>32514.556083999996</v>
      </c>
      <c r="AC519" s="165">
        <f t="shared" si="113"/>
        <v>256760.85391599999</v>
      </c>
      <c r="AD519" s="171">
        <f t="shared" si="114"/>
        <v>289275.40999999997</v>
      </c>
      <c r="AE519" s="81">
        <f t="shared" si="115"/>
        <v>90835.68570799999</v>
      </c>
      <c r="AF519" s="81">
        <f t="shared" si="116"/>
        <v>717310.98429199995</v>
      </c>
      <c r="AG519" s="81">
        <f t="shared" si="117"/>
        <v>808146.66999999993</v>
      </c>
      <c r="AH519" t="str">
        <f>VLOOKUP(A519,'FERC Description'!$A$4:$C$51,3,FALSE)</f>
        <v>921 Office Supplies and Expense</v>
      </c>
    </row>
    <row r="520" spans="1:34" x14ac:dyDescent="0.25">
      <c r="A520" t="s">
        <v>512</v>
      </c>
      <c r="B520" t="s">
        <v>249</v>
      </c>
      <c r="C520" t="s">
        <v>250</v>
      </c>
      <c r="D520" t="s">
        <v>609</v>
      </c>
      <c r="E520" t="s">
        <v>610</v>
      </c>
      <c r="F520" s="94"/>
      <c r="G520" s="94"/>
      <c r="H520" s="94">
        <v>400</v>
      </c>
      <c r="I520" s="94"/>
      <c r="J520" s="94"/>
      <c r="K520" s="94"/>
      <c r="L520" s="94"/>
      <c r="M520" s="94"/>
      <c r="N520" s="94"/>
      <c r="O520" s="94"/>
      <c r="P520" s="94"/>
      <c r="Q520" s="94"/>
      <c r="R520" s="94">
        <f t="shared" si="104"/>
        <v>400</v>
      </c>
      <c r="S520" s="92" t="str">
        <f t="shared" si="105"/>
        <v>410401596921</v>
      </c>
      <c r="T520" s="80">
        <f>VLOOKUP(S520,Factors!$F$4:$H$5971,3,FALSE)</f>
        <v>0.1124</v>
      </c>
      <c r="U520" t="str">
        <f>VLOOKUP(S520,Factors!$F$4:$G$5971,2,FALSE)</f>
        <v>3-factor</v>
      </c>
      <c r="V520" s="170">
        <f t="shared" si="106"/>
        <v>0</v>
      </c>
      <c r="W520" s="165">
        <f t="shared" si="107"/>
        <v>0</v>
      </c>
      <c r="X520" s="171">
        <f t="shared" si="108"/>
        <v>0</v>
      </c>
      <c r="Y520" s="170">
        <f t="shared" si="109"/>
        <v>0</v>
      </c>
      <c r="Z520" s="165">
        <f t="shared" si="110"/>
        <v>0</v>
      </c>
      <c r="AA520" s="171">
        <f t="shared" si="111"/>
        <v>0</v>
      </c>
      <c r="AB520" s="170">
        <f t="shared" si="112"/>
        <v>44.96</v>
      </c>
      <c r="AC520" s="165">
        <f t="shared" si="113"/>
        <v>355.04</v>
      </c>
      <c r="AD520" s="171">
        <f t="shared" si="114"/>
        <v>400</v>
      </c>
      <c r="AE520" s="81">
        <f t="shared" si="115"/>
        <v>44.96</v>
      </c>
      <c r="AF520" s="81">
        <f t="shared" si="116"/>
        <v>355.04</v>
      </c>
      <c r="AG520" s="81">
        <f t="shared" si="117"/>
        <v>400</v>
      </c>
      <c r="AH520" t="str">
        <f>VLOOKUP(A520,'FERC Description'!$A$4:$C$51,3,FALSE)</f>
        <v>921 Office Supplies and Expense</v>
      </c>
    </row>
    <row r="521" spans="1:34" x14ac:dyDescent="0.25">
      <c r="A521" t="s">
        <v>512</v>
      </c>
      <c r="B521" t="s">
        <v>249</v>
      </c>
      <c r="C521" t="s">
        <v>250</v>
      </c>
      <c r="D521" t="s">
        <v>617</v>
      </c>
      <c r="E521" t="s">
        <v>618</v>
      </c>
      <c r="F521" s="94">
        <v>2763.58</v>
      </c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>
        <f t="shared" si="104"/>
        <v>2763.58</v>
      </c>
      <c r="S521" s="92" t="str">
        <f t="shared" si="105"/>
        <v>410404710921</v>
      </c>
      <c r="T521" s="80">
        <f>VLOOKUP(S521,Factors!$F$4:$H$5971,3,FALSE)</f>
        <v>0.1124</v>
      </c>
      <c r="U521" t="str">
        <f>VLOOKUP(S521,Factors!$F$4:$G$5971,2,FALSE)</f>
        <v>3-factor</v>
      </c>
      <c r="V521" s="170">
        <f t="shared" si="106"/>
        <v>310.62639200000001</v>
      </c>
      <c r="W521" s="165">
        <f t="shared" si="107"/>
        <v>2452.9536079999998</v>
      </c>
      <c r="X521" s="171">
        <f t="shared" si="108"/>
        <v>2763.58</v>
      </c>
      <c r="Y521" s="170">
        <f t="shared" si="109"/>
        <v>0</v>
      </c>
      <c r="Z521" s="165">
        <f t="shared" si="110"/>
        <v>0</v>
      </c>
      <c r="AA521" s="171">
        <f t="shared" si="111"/>
        <v>0</v>
      </c>
      <c r="AB521" s="170">
        <f t="shared" si="112"/>
        <v>0</v>
      </c>
      <c r="AC521" s="165">
        <f t="shared" si="113"/>
        <v>0</v>
      </c>
      <c r="AD521" s="171">
        <f t="shared" si="114"/>
        <v>0</v>
      </c>
      <c r="AE521" s="81">
        <f t="shared" si="115"/>
        <v>310.62639200000001</v>
      </c>
      <c r="AF521" s="81">
        <f t="shared" si="116"/>
        <v>2452.9536079999998</v>
      </c>
      <c r="AG521" s="81">
        <f t="shared" si="117"/>
        <v>2763.58</v>
      </c>
      <c r="AH521" t="str">
        <f>VLOOKUP(A521,'FERC Description'!$A$4:$C$51,3,FALSE)</f>
        <v>921 Office Supplies and Expense</v>
      </c>
    </row>
    <row r="522" spans="1:34" x14ac:dyDescent="0.25">
      <c r="A522" t="s">
        <v>512</v>
      </c>
      <c r="B522" t="s">
        <v>619</v>
      </c>
      <c r="C522" t="s">
        <v>620</v>
      </c>
      <c r="D522" t="s">
        <v>513</v>
      </c>
      <c r="E522" t="s">
        <v>514</v>
      </c>
      <c r="F522" s="94">
        <v>164076.69</v>
      </c>
      <c r="G522" s="94">
        <v>144766.65</v>
      </c>
      <c r="H522" s="94">
        <v>271992.71000000002</v>
      </c>
      <c r="I522" s="94"/>
      <c r="J522" s="94"/>
      <c r="K522" s="94"/>
      <c r="L522" s="94"/>
      <c r="M522" s="94"/>
      <c r="N522" s="94"/>
      <c r="O522" s="94"/>
      <c r="P522" s="94"/>
      <c r="Q522" s="94"/>
      <c r="R522" s="94">
        <f t="shared" si="104"/>
        <v>580836.05000000005</v>
      </c>
      <c r="S522" s="92" t="str">
        <f t="shared" si="105"/>
        <v>410501505921</v>
      </c>
      <c r="T522" s="80">
        <f>VLOOKUP(S522,Factors!$F$4:$H$5971,3,FALSE)</f>
        <v>0.1124</v>
      </c>
      <c r="U522" t="str">
        <f>VLOOKUP(S522,Factors!$F$4:$G$5971,2,FALSE)</f>
        <v>3-factor</v>
      </c>
      <c r="V522" s="170">
        <f t="shared" si="106"/>
        <v>18442.219956000001</v>
      </c>
      <c r="W522" s="165">
        <f t="shared" si="107"/>
        <v>145634.47004400002</v>
      </c>
      <c r="X522" s="171">
        <f t="shared" si="108"/>
        <v>164076.69</v>
      </c>
      <c r="Y522" s="170">
        <f t="shared" si="109"/>
        <v>16271.77146</v>
      </c>
      <c r="Z522" s="165">
        <f t="shared" si="110"/>
        <v>128494.87853999999</v>
      </c>
      <c r="AA522" s="171">
        <f t="shared" si="111"/>
        <v>144766.65</v>
      </c>
      <c r="AB522" s="170">
        <f t="shared" si="112"/>
        <v>30571.980604000004</v>
      </c>
      <c r="AC522" s="165">
        <f t="shared" si="113"/>
        <v>241420.72939600001</v>
      </c>
      <c r="AD522" s="171">
        <f t="shared" si="114"/>
        <v>271992.71000000002</v>
      </c>
      <c r="AE522" s="81">
        <f t="shared" si="115"/>
        <v>65285.972020000008</v>
      </c>
      <c r="AF522" s="81">
        <f t="shared" si="116"/>
        <v>515550.07798000006</v>
      </c>
      <c r="AG522" s="81">
        <f t="shared" si="117"/>
        <v>580836.05000000005</v>
      </c>
      <c r="AH522" t="str">
        <f>VLOOKUP(A522,'FERC Description'!$A$4:$C$51,3,FALSE)</f>
        <v>921 Office Supplies and Expense</v>
      </c>
    </row>
    <row r="523" spans="1:34" x14ac:dyDescent="0.25">
      <c r="A523" t="s">
        <v>512</v>
      </c>
      <c r="B523" t="s">
        <v>619</v>
      </c>
      <c r="C523" t="s">
        <v>620</v>
      </c>
      <c r="D523" t="s">
        <v>523</v>
      </c>
      <c r="E523" t="s">
        <v>524</v>
      </c>
      <c r="F523" s="94"/>
      <c r="G523" s="94"/>
      <c r="H523" s="94">
        <v>1560</v>
      </c>
      <c r="I523" s="94"/>
      <c r="J523" s="94"/>
      <c r="K523" s="94"/>
      <c r="L523" s="94"/>
      <c r="M523" s="94"/>
      <c r="N523" s="94"/>
      <c r="O523" s="94"/>
      <c r="P523" s="94"/>
      <c r="Q523" s="94"/>
      <c r="R523" s="94">
        <f t="shared" ref="R523:R586" si="118">SUM(F523:Q523)</f>
        <v>1560</v>
      </c>
      <c r="S523" s="92" t="str">
        <f t="shared" ref="S523:S586" si="119">CONCATENATE(B523,RIGHT(D523,4),A523)</f>
        <v>410504735921</v>
      </c>
      <c r="T523" s="80">
        <f>VLOOKUP(S523,Factors!$F$4:$H$5971,3,FALSE)</f>
        <v>0.1124</v>
      </c>
      <c r="U523" t="str">
        <f>VLOOKUP(S523,Factors!$F$4:$G$5971,2,FALSE)</f>
        <v>3-factor</v>
      </c>
      <c r="V523" s="170">
        <f t="shared" ref="V523:V586" si="120">F523*T523</f>
        <v>0</v>
      </c>
      <c r="W523" s="165">
        <f t="shared" ref="W523:W586" si="121">F523-V523</f>
        <v>0</v>
      </c>
      <c r="X523" s="171">
        <f t="shared" ref="X523:X586" si="122">V523+W523</f>
        <v>0</v>
      </c>
      <c r="Y523" s="170">
        <f t="shared" ref="Y523:Y586" si="123">G523*T523</f>
        <v>0</v>
      </c>
      <c r="Z523" s="165">
        <f t="shared" ref="Z523:Z586" si="124">G523-Y523</f>
        <v>0</v>
      </c>
      <c r="AA523" s="171">
        <f t="shared" ref="AA523:AA586" si="125">Y523+Z523</f>
        <v>0</v>
      </c>
      <c r="AB523" s="170">
        <f t="shared" ref="AB523:AB586" si="126">H523*T523</f>
        <v>175.34399999999999</v>
      </c>
      <c r="AC523" s="165">
        <f t="shared" ref="AC523:AC586" si="127">H523-AB523</f>
        <v>1384.6559999999999</v>
      </c>
      <c r="AD523" s="171">
        <f t="shared" ref="AD523:AD586" si="128">AB523+AC523</f>
        <v>1560</v>
      </c>
      <c r="AE523" s="81">
        <f t="shared" ref="AE523:AE586" si="129">R523*T523</f>
        <v>175.34399999999999</v>
      </c>
      <c r="AF523" s="81">
        <f t="shared" ref="AF523:AF586" si="130">R523-AE523</f>
        <v>1384.6559999999999</v>
      </c>
      <c r="AG523" s="81">
        <f t="shared" ref="AG523:AG586" si="131">AE523+AF523</f>
        <v>1560</v>
      </c>
      <c r="AH523" t="str">
        <f>VLOOKUP(A523,'FERC Description'!$A$4:$C$51,3,FALSE)</f>
        <v>921 Office Supplies and Expense</v>
      </c>
    </row>
    <row r="524" spans="1:34" x14ac:dyDescent="0.25">
      <c r="A524" t="s">
        <v>512</v>
      </c>
      <c r="B524" t="s">
        <v>619</v>
      </c>
      <c r="C524" t="s">
        <v>620</v>
      </c>
      <c r="D524" t="s">
        <v>605</v>
      </c>
      <c r="E524" t="s">
        <v>606</v>
      </c>
      <c r="F524" s="94">
        <v>17688.810000000001</v>
      </c>
      <c r="G524" s="94">
        <v>17465.59</v>
      </c>
      <c r="H524" s="94">
        <v>20991.96</v>
      </c>
      <c r="I524" s="94"/>
      <c r="J524" s="94"/>
      <c r="K524" s="94"/>
      <c r="L524" s="94"/>
      <c r="M524" s="94"/>
      <c r="N524" s="94"/>
      <c r="O524" s="94"/>
      <c r="P524" s="94"/>
      <c r="Q524" s="94"/>
      <c r="R524" s="94">
        <f t="shared" si="118"/>
        <v>56146.36</v>
      </c>
      <c r="S524" s="92" t="str">
        <f t="shared" si="119"/>
        <v>410504760921</v>
      </c>
      <c r="T524" s="80">
        <f>VLOOKUP(S524,Factors!$F$4:$H$5971,3,FALSE)</f>
        <v>0.1124</v>
      </c>
      <c r="U524" t="str">
        <f>VLOOKUP(S524,Factors!$F$4:$G$5971,2,FALSE)</f>
        <v>3-factor</v>
      </c>
      <c r="V524" s="170">
        <f t="shared" si="120"/>
        <v>1988.222244</v>
      </c>
      <c r="W524" s="165">
        <f t="shared" si="121"/>
        <v>15700.587756000001</v>
      </c>
      <c r="X524" s="171">
        <f t="shared" si="122"/>
        <v>17688.810000000001</v>
      </c>
      <c r="Y524" s="170">
        <f t="shared" si="123"/>
        <v>1963.1323159999999</v>
      </c>
      <c r="Z524" s="165">
        <f t="shared" si="124"/>
        <v>15502.457684000001</v>
      </c>
      <c r="AA524" s="171">
        <f t="shared" si="125"/>
        <v>17465.59</v>
      </c>
      <c r="AB524" s="170">
        <f t="shared" si="126"/>
        <v>2359.4963039999998</v>
      </c>
      <c r="AC524" s="165">
        <f t="shared" si="127"/>
        <v>18632.463695999999</v>
      </c>
      <c r="AD524" s="171">
        <f t="shared" si="128"/>
        <v>20991.96</v>
      </c>
      <c r="AE524" s="81">
        <f t="shared" si="129"/>
        <v>6310.850864</v>
      </c>
      <c r="AF524" s="81">
        <f t="shared" si="130"/>
        <v>49835.509136000001</v>
      </c>
      <c r="AG524" s="81">
        <f t="shared" si="131"/>
        <v>56146.36</v>
      </c>
      <c r="AH524" t="str">
        <f>VLOOKUP(A524,'FERC Description'!$A$4:$C$51,3,FALSE)</f>
        <v>921 Office Supplies and Expense</v>
      </c>
    </row>
    <row r="525" spans="1:34" x14ac:dyDescent="0.25">
      <c r="A525" t="s">
        <v>512</v>
      </c>
      <c r="B525" t="s">
        <v>621</v>
      </c>
      <c r="C525" t="s">
        <v>622</v>
      </c>
      <c r="D525" t="s">
        <v>513</v>
      </c>
      <c r="E525" t="s">
        <v>514</v>
      </c>
      <c r="F525" s="94">
        <v>2158.7800000000002</v>
      </c>
      <c r="G525" s="94">
        <v>-2158.7800000000002</v>
      </c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>
        <f t="shared" si="118"/>
        <v>0</v>
      </c>
      <c r="S525" s="92" t="str">
        <f t="shared" si="119"/>
        <v>410601505921</v>
      </c>
      <c r="T525" s="80">
        <f>VLOOKUP(S525,Factors!$F$4:$H$5971,3,FALSE)</f>
        <v>0.1124</v>
      </c>
      <c r="U525" t="str">
        <f>VLOOKUP(S525,Factors!$F$4:$G$5971,2,FALSE)</f>
        <v>3-factor</v>
      </c>
      <c r="V525" s="170">
        <f t="shared" si="120"/>
        <v>242.64687200000003</v>
      </c>
      <c r="W525" s="165">
        <f t="shared" si="121"/>
        <v>1916.1331280000002</v>
      </c>
      <c r="X525" s="171">
        <f t="shared" si="122"/>
        <v>2158.7800000000002</v>
      </c>
      <c r="Y525" s="170">
        <f t="shared" si="123"/>
        <v>-242.64687200000003</v>
      </c>
      <c r="Z525" s="165">
        <f t="shared" si="124"/>
        <v>-1916.1331280000002</v>
      </c>
      <c r="AA525" s="171">
        <f t="shared" si="125"/>
        <v>-2158.7800000000002</v>
      </c>
      <c r="AB525" s="170">
        <f t="shared" si="126"/>
        <v>0</v>
      </c>
      <c r="AC525" s="165">
        <f t="shared" si="127"/>
        <v>0</v>
      </c>
      <c r="AD525" s="171">
        <f t="shared" si="128"/>
        <v>0</v>
      </c>
      <c r="AE525" s="81">
        <f t="shared" si="129"/>
        <v>0</v>
      </c>
      <c r="AF525" s="81">
        <f t="shared" si="130"/>
        <v>0</v>
      </c>
      <c r="AG525" s="81">
        <f t="shared" si="131"/>
        <v>0</v>
      </c>
      <c r="AH525" t="str">
        <f>VLOOKUP(A525,'FERC Description'!$A$4:$C$51,3,FALSE)</f>
        <v>921 Office Supplies and Expense</v>
      </c>
    </row>
    <row r="526" spans="1:34" x14ac:dyDescent="0.25">
      <c r="A526" t="s">
        <v>512</v>
      </c>
      <c r="B526" t="s">
        <v>623</v>
      </c>
      <c r="C526" t="s">
        <v>624</v>
      </c>
      <c r="D526" t="s">
        <v>513</v>
      </c>
      <c r="E526" t="s">
        <v>514</v>
      </c>
      <c r="F526" s="94">
        <v>58033.01</v>
      </c>
      <c r="G526" s="94">
        <v>57603.54</v>
      </c>
      <c r="H526" s="94">
        <v>32230.81</v>
      </c>
      <c r="I526" s="94"/>
      <c r="J526" s="94"/>
      <c r="K526" s="94"/>
      <c r="L526" s="94"/>
      <c r="M526" s="94"/>
      <c r="N526" s="94"/>
      <c r="O526" s="94"/>
      <c r="P526" s="94"/>
      <c r="Q526" s="94"/>
      <c r="R526" s="94">
        <f t="shared" si="118"/>
        <v>147867.36000000002</v>
      </c>
      <c r="S526" s="92" t="str">
        <f t="shared" si="119"/>
        <v>410701505921</v>
      </c>
      <c r="T526" s="80">
        <f>VLOOKUP(S526,Factors!$F$4:$H$5971,3,FALSE)</f>
        <v>0.1124</v>
      </c>
      <c r="U526" t="str">
        <f>VLOOKUP(S526,Factors!$F$4:$G$5971,2,FALSE)</f>
        <v>3-factor</v>
      </c>
      <c r="V526" s="170">
        <f t="shared" si="120"/>
        <v>6522.9103240000004</v>
      </c>
      <c r="W526" s="165">
        <f t="shared" si="121"/>
        <v>51510.099675999998</v>
      </c>
      <c r="X526" s="171">
        <f t="shared" si="122"/>
        <v>58033.009999999995</v>
      </c>
      <c r="Y526" s="170">
        <f t="shared" si="123"/>
        <v>6474.6378960000002</v>
      </c>
      <c r="Z526" s="165">
        <f t="shared" si="124"/>
        <v>51128.902104000001</v>
      </c>
      <c r="AA526" s="171">
        <f t="shared" si="125"/>
        <v>57603.54</v>
      </c>
      <c r="AB526" s="170">
        <f t="shared" si="126"/>
        <v>3622.7430440000003</v>
      </c>
      <c r="AC526" s="165">
        <f t="shared" si="127"/>
        <v>28608.066956000002</v>
      </c>
      <c r="AD526" s="171">
        <f t="shared" si="128"/>
        <v>32230.81</v>
      </c>
      <c r="AE526" s="81">
        <f t="shared" si="129"/>
        <v>16620.291264000003</v>
      </c>
      <c r="AF526" s="81">
        <f t="shared" si="130"/>
        <v>131247.06873600002</v>
      </c>
      <c r="AG526" s="81">
        <f t="shared" si="131"/>
        <v>147867.36000000002</v>
      </c>
      <c r="AH526" t="str">
        <f>VLOOKUP(A526,'FERC Description'!$A$4:$C$51,3,FALSE)</f>
        <v>921 Office Supplies and Expense</v>
      </c>
    </row>
    <row r="527" spans="1:34" x14ac:dyDescent="0.25">
      <c r="A527" t="s">
        <v>512</v>
      </c>
      <c r="B527" t="s">
        <v>623</v>
      </c>
      <c r="C527" t="s">
        <v>624</v>
      </c>
      <c r="D527" t="s">
        <v>617</v>
      </c>
      <c r="E527" t="s">
        <v>618</v>
      </c>
      <c r="F527" s="94">
        <v>59095.91</v>
      </c>
      <c r="G527" s="94">
        <v>60942.32</v>
      </c>
      <c r="H527" s="94">
        <v>59957.89</v>
      </c>
      <c r="I527" s="94"/>
      <c r="J527" s="94"/>
      <c r="K527" s="94"/>
      <c r="L527" s="94"/>
      <c r="M527" s="94"/>
      <c r="N527" s="94"/>
      <c r="O527" s="94"/>
      <c r="P527" s="94"/>
      <c r="Q527" s="94"/>
      <c r="R527" s="94">
        <f t="shared" si="118"/>
        <v>179996.12</v>
      </c>
      <c r="S527" s="92" t="str">
        <f t="shared" si="119"/>
        <v>410704710921</v>
      </c>
      <c r="T527" s="80">
        <f>VLOOKUP(S527,Factors!$F$4:$H$5971,3,FALSE)</f>
        <v>0.1124</v>
      </c>
      <c r="U527" t="str">
        <f>VLOOKUP(S527,Factors!$F$4:$G$5971,2,FALSE)</f>
        <v>3-factor</v>
      </c>
      <c r="V527" s="170">
        <f t="shared" si="120"/>
        <v>6642.3802840000008</v>
      </c>
      <c r="W527" s="165">
        <f t="shared" si="121"/>
        <v>52453.529716000005</v>
      </c>
      <c r="X527" s="171">
        <f t="shared" si="122"/>
        <v>59095.91</v>
      </c>
      <c r="Y527" s="170">
        <f t="shared" si="123"/>
        <v>6849.916768</v>
      </c>
      <c r="Z527" s="165">
        <f t="shared" si="124"/>
        <v>54092.403231999997</v>
      </c>
      <c r="AA527" s="171">
        <f t="shared" si="125"/>
        <v>60942.32</v>
      </c>
      <c r="AB527" s="170">
        <f t="shared" si="126"/>
        <v>6739.2668359999998</v>
      </c>
      <c r="AC527" s="165">
        <f t="shared" si="127"/>
        <v>53218.623163999997</v>
      </c>
      <c r="AD527" s="171">
        <f t="shared" si="128"/>
        <v>59957.89</v>
      </c>
      <c r="AE527" s="81">
        <f t="shared" si="129"/>
        <v>20231.563888000001</v>
      </c>
      <c r="AF527" s="81">
        <f t="shared" si="130"/>
        <v>159764.55611199999</v>
      </c>
      <c r="AG527" s="81">
        <f t="shared" si="131"/>
        <v>179996.12</v>
      </c>
      <c r="AH527" t="str">
        <f>VLOOKUP(A527,'FERC Description'!$A$4:$C$51,3,FALSE)</f>
        <v>921 Office Supplies and Expense</v>
      </c>
    </row>
    <row r="528" spans="1:34" ht="11.25" customHeight="1" x14ac:dyDescent="0.25">
      <c r="A528" t="s">
        <v>512</v>
      </c>
      <c r="B528" t="s">
        <v>623</v>
      </c>
      <c r="C528" t="s">
        <v>624</v>
      </c>
      <c r="D528" t="s">
        <v>521</v>
      </c>
      <c r="E528" t="s">
        <v>522</v>
      </c>
      <c r="F528" s="94">
        <v>138831.71</v>
      </c>
      <c r="G528" s="94">
        <v>-108665.69</v>
      </c>
      <c r="H528" s="94">
        <v>12143.14</v>
      </c>
      <c r="I528" s="94"/>
      <c r="J528" s="94"/>
      <c r="K528" s="94"/>
      <c r="L528" s="94"/>
      <c r="M528" s="94"/>
      <c r="N528" s="94"/>
      <c r="O528" s="94"/>
      <c r="P528" s="94"/>
      <c r="Q528" s="94"/>
      <c r="R528" s="94">
        <f t="shared" si="118"/>
        <v>42309.159999999989</v>
      </c>
      <c r="S528" s="92" t="str">
        <f t="shared" si="119"/>
        <v>410704720921</v>
      </c>
      <c r="T528" s="80">
        <f>VLOOKUP(S528,Factors!$F$4:$H$5971,3,FALSE)</f>
        <v>0.1124</v>
      </c>
      <c r="U528" t="str">
        <f>VLOOKUP(S528,Factors!$F$4:$G$5971,2,FALSE)</f>
        <v>3-Factor</v>
      </c>
      <c r="V528" s="170">
        <f t="shared" si="120"/>
        <v>15604.684203999999</v>
      </c>
      <c r="W528" s="165">
        <f t="shared" si="121"/>
        <v>123227.02579599999</v>
      </c>
      <c r="X528" s="171">
        <f t="shared" si="122"/>
        <v>138831.71</v>
      </c>
      <c r="Y528" s="170">
        <f t="shared" si="123"/>
        <v>-12214.023556</v>
      </c>
      <c r="Z528" s="165">
        <f t="shared" si="124"/>
        <v>-96451.666444000002</v>
      </c>
      <c r="AA528" s="171">
        <f t="shared" si="125"/>
        <v>-108665.69</v>
      </c>
      <c r="AB528" s="170">
        <f t="shared" si="126"/>
        <v>1364.8889359999998</v>
      </c>
      <c r="AC528" s="165">
        <f t="shared" si="127"/>
        <v>10778.251064</v>
      </c>
      <c r="AD528" s="171">
        <f t="shared" si="128"/>
        <v>12143.14</v>
      </c>
      <c r="AE528" s="81">
        <f t="shared" si="129"/>
        <v>4755.5495839999985</v>
      </c>
      <c r="AF528" s="81">
        <f t="shared" si="130"/>
        <v>37553.610415999989</v>
      </c>
      <c r="AG528" s="81">
        <f t="shared" si="131"/>
        <v>42309.159999999989</v>
      </c>
      <c r="AH528" t="str">
        <f>VLOOKUP(A528,'FERC Description'!$A$4:$C$51,3,FALSE)</f>
        <v>921 Office Supplies and Expense</v>
      </c>
    </row>
    <row r="529" spans="1:34" x14ac:dyDescent="0.25">
      <c r="A529" t="s">
        <v>512</v>
      </c>
      <c r="B529" t="s">
        <v>625</v>
      </c>
      <c r="C529" t="s">
        <v>626</v>
      </c>
      <c r="D529" t="s">
        <v>513</v>
      </c>
      <c r="E529" t="s">
        <v>514</v>
      </c>
      <c r="F529" s="94"/>
      <c r="G529" s="94">
        <v>0</v>
      </c>
      <c r="H529" s="94">
        <v>210.24</v>
      </c>
      <c r="I529" s="94"/>
      <c r="J529" s="94"/>
      <c r="K529" s="94"/>
      <c r="L529" s="94"/>
      <c r="M529" s="94"/>
      <c r="N529" s="94"/>
      <c r="O529" s="94"/>
      <c r="P529" s="94"/>
      <c r="Q529" s="94"/>
      <c r="R529" s="94">
        <f t="shared" si="118"/>
        <v>210.24</v>
      </c>
      <c r="S529" s="92" t="str">
        <f t="shared" si="119"/>
        <v>410801505921</v>
      </c>
      <c r="T529" s="80">
        <f>VLOOKUP(S529,Factors!$F$4:$H$5971,3,FALSE)</f>
        <v>0.1124</v>
      </c>
      <c r="U529" t="str">
        <f>VLOOKUP(S529,Factors!$F$4:$G$5971,2,FALSE)</f>
        <v>3-factor</v>
      </c>
      <c r="V529" s="170">
        <f t="shared" si="120"/>
        <v>0</v>
      </c>
      <c r="W529" s="165">
        <f t="shared" si="121"/>
        <v>0</v>
      </c>
      <c r="X529" s="171">
        <f t="shared" si="122"/>
        <v>0</v>
      </c>
      <c r="Y529" s="170">
        <f t="shared" si="123"/>
        <v>0</v>
      </c>
      <c r="Z529" s="165">
        <f t="shared" si="124"/>
        <v>0</v>
      </c>
      <c r="AA529" s="171">
        <f t="shared" si="125"/>
        <v>0</v>
      </c>
      <c r="AB529" s="170">
        <f t="shared" si="126"/>
        <v>23.630976</v>
      </c>
      <c r="AC529" s="165">
        <f t="shared" si="127"/>
        <v>186.60902400000001</v>
      </c>
      <c r="AD529" s="171">
        <f t="shared" si="128"/>
        <v>210.24</v>
      </c>
      <c r="AE529" s="81">
        <f t="shared" si="129"/>
        <v>23.630976</v>
      </c>
      <c r="AF529" s="81">
        <f t="shared" si="130"/>
        <v>186.60902400000001</v>
      </c>
      <c r="AG529" s="81">
        <f t="shared" si="131"/>
        <v>210.24</v>
      </c>
      <c r="AH529" t="str">
        <f>VLOOKUP(A529,'FERC Description'!$A$4:$C$51,3,FALSE)</f>
        <v>921 Office Supplies and Expense</v>
      </c>
    </row>
    <row r="530" spans="1:34" x14ac:dyDescent="0.25">
      <c r="A530" t="s">
        <v>512</v>
      </c>
      <c r="B530" t="s">
        <v>625</v>
      </c>
      <c r="C530" t="s">
        <v>626</v>
      </c>
      <c r="D530" t="s">
        <v>613</v>
      </c>
      <c r="E530" t="s">
        <v>614</v>
      </c>
      <c r="F530" s="94"/>
      <c r="G530" s="94">
        <v>138208.07</v>
      </c>
      <c r="H530" s="94">
        <v>84730.83</v>
      </c>
      <c r="I530" s="94"/>
      <c r="J530" s="94"/>
      <c r="K530" s="94"/>
      <c r="L530" s="94"/>
      <c r="M530" s="94"/>
      <c r="N530" s="94"/>
      <c r="O530" s="94"/>
      <c r="P530" s="94"/>
      <c r="Q530" s="94"/>
      <c r="R530" s="94">
        <f t="shared" si="118"/>
        <v>222938.90000000002</v>
      </c>
      <c r="S530" s="92" t="str">
        <f t="shared" si="119"/>
        <v>410804705921</v>
      </c>
      <c r="T530" s="80">
        <f>VLOOKUP(S530,Factors!$F$4:$H$5971,3,FALSE)</f>
        <v>0.1124</v>
      </c>
      <c r="U530" t="str">
        <f>VLOOKUP(S530,Factors!$F$4:$G$5971,2,FALSE)</f>
        <v>3-factor</v>
      </c>
      <c r="V530" s="170">
        <f t="shared" si="120"/>
        <v>0</v>
      </c>
      <c r="W530" s="165">
        <f t="shared" si="121"/>
        <v>0</v>
      </c>
      <c r="X530" s="171">
        <f t="shared" si="122"/>
        <v>0</v>
      </c>
      <c r="Y530" s="170">
        <f t="shared" si="123"/>
        <v>15534.587068000001</v>
      </c>
      <c r="Z530" s="165">
        <f t="shared" si="124"/>
        <v>122673.48293200001</v>
      </c>
      <c r="AA530" s="171">
        <f t="shared" si="125"/>
        <v>138208.07</v>
      </c>
      <c r="AB530" s="170">
        <f t="shared" si="126"/>
        <v>9523.7452919999996</v>
      </c>
      <c r="AC530" s="165">
        <f t="shared" si="127"/>
        <v>75207.084708000009</v>
      </c>
      <c r="AD530" s="171">
        <f t="shared" si="128"/>
        <v>84730.830000000016</v>
      </c>
      <c r="AE530" s="81">
        <f t="shared" si="129"/>
        <v>25058.332360000004</v>
      </c>
      <c r="AF530" s="81">
        <f t="shared" si="130"/>
        <v>197880.56764000002</v>
      </c>
      <c r="AG530" s="81">
        <f t="shared" si="131"/>
        <v>222938.90000000002</v>
      </c>
      <c r="AH530" t="str">
        <f>VLOOKUP(A530,'FERC Description'!$A$4:$C$51,3,FALSE)</f>
        <v>921 Office Supplies and Expense</v>
      </c>
    </row>
    <row r="531" spans="1:34" x14ac:dyDescent="0.25">
      <c r="A531" t="s">
        <v>512</v>
      </c>
      <c r="B531" t="s">
        <v>627</v>
      </c>
      <c r="C531" t="s">
        <v>628</v>
      </c>
      <c r="D531" t="s">
        <v>513</v>
      </c>
      <c r="E531" t="s">
        <v>514</v>
      </c>
      <c r="F531" s="94">
        <v>62738.879999999997</v>
      </c>
      <c r="G531" s="94">
        <v>62141.52</v>
      </c>
      <c r="H531" s="94">
        <v>31987.81</v>
      </c>
      <c r="I531" s="94"/>
      <c r="J531" s="94"/>
      <c r="K531" s="94"/>
      <c r="L531" s="94"/>
      <c r="M531" s="94"/>
      <c r="N531" s="94"/>
      <c r="O531" s="94"/>
      <c r="P531" s="94"/>
      <c r="Q531" s="94"/>
      <c r="R531" s="94">
        <f t="shared" si="118"/>
        <v>156868.21</v>
      </c>
      <c r="S531" s="92" t="str">
        <f t="shared" si="119"/>
        <v>420101505921</v>
      </c>
      <c r="T531" s="80">
        <f>VLOOKUP(S531,Factors!$F$4:$H$5971,3,FALSE)</f>
        <v>0.1124</v>
      </c>
      <c r="U531" t="str">
        <f>VLOOKUP(S531,Factors!$F$4:$G$5971,2,FALSE)</f>
        <v>3-factor</v>
      </c>
      <c r="V531" s="170">
        <f t="shared" si="120"/>
        <v>7051.8501120000001</v>
      </c>
      <c r="W531" s="165">
        <f t="shared" si="121"/>
        <v>55687.029887999997</v>
      </c>
      <c r="X531" s="171">
        <f t="shared" si="122"/>
        <v>62738.879999999997</v>
      </c>
      <c r="Y531" s="170">
        <f t="shared" si="123"/>
        <v>6984.7068479999998</v>
      </c>
      <c r="Z531" s="165">
        <f t="shared" si="124"/>
        <v>55156.813151999995</v>
      </c>
      <c r="AA531" s="171">
        <f t="shared" si="125"/>
        <v>62141.52</v>
      </c>
      <c r="AB531" s="170">
        <f t="shared" si="126"/>
        <v>3595.4298440000002</v>
      </c>
      <c r="AC531" s="165">
        <f t="shared" si="127"/>
        <v>28392.380155999999</v>
      </c>
      <c r="AD531" s="171">
        <f t="shared" si="128"/>
        <v>31987.809999999998</v>
      </c>
      <c r="AE531" s="81">
        <f t="shared" si="129"/>
        <v>17631.986804</v>
      </c>
      <c r="AF531" s="81">
        <f t="shared" si="130"/>
        <v>139236.22319599998</v>
      </c>
      <c r="AG531" s="81">
        <f t="shared" si="131"/>
        <v>156868.20999999996</v>
      </c>
      <c r="AH531" t="str">
        <f>VLOOKUP(A531,'FERC Description'!$A$4:$C$51,3,FALSE)</f>
        <v>921 Office Supplies and Expense</v>
      </c>
    </row>
    <row r="532" spans="1:34" x14ac:dyDescent="0.25">
      <c r="A532" t="s">
        <v>512</v>
      </c>
      <c r="B532" t="s">
        <v>627</v>
      </c>
      <c r="C532" t="s">
        <v>628</v>
      </c>
      <c r="D532" t="s">
        <v>515</v>
      </c>
      <c r="E532" t="s">
        <v>516</v>
      </c>
      <c r="F532" s="94"/>
      <c r="G532" s="94"/>
      <c r="H532" s="94">
        <v>-1</v>
      </c>
      <c r="I532" s="94"/>
      <c r="J532" s="94"/>
      <c r="K532" s="94"/>
      <c r="L532" s="94"/>
      <c r="M532" s="94"/>
      <c r="N532" s="94"/>
      <c r="O532" s="94"/>
      <c r="P532" s="94"/>
      <c r="Q532" s="94"/>
      <c r="R532" s="94">
        <f t="shared" si="118"/>
        <v>-1</v>
      </c>
      <c r="S532" s="92" t="str">
        <f t="shared" si="119"/>
        <v>420102966921</v>
      </c>
      <c r="T532" s="80">
        <f>VLOOKUP(S532,Factors!$F$4:$H$5971,3,FALSE)</f>
        <v>0.1124</v>
      </c>
      <c r="U532" t="str">
        <f>VLOOKUP(S532,Factors!$F$4:$G$5971,2,FALSE)</f>
        <v>3-factor</v>
      </c>
      <c r="V532" s="170">
        <f t="shared" si="120"/>
        <v>0</v>
      </c>
      <c r="W532" s="165">
        <f t="shared" si="121"/>
        <v>0</v>
      </c>
      <c r="X532" s="171">
        <f t="shared" si="122"/>
        <v>0</v>
      </c>
      <c r="Y532" s="170">
        <f t="shared" si="123"/>
        <v>0</v>
      </c>
      <c r="Z532" s="165">
        <f t="shared" si="124"/>
        <v>0</v>
      </c>
      <c r="AA532" s="171">
        <f t="shared" si="125"/>
        <v>0</v>
      </c>
      <c r="AB532" s="170">
        <f t="shared" si="126"/>
        <v>-0.1124</v>
      </c>
      <c r="AC532" s="165">
        <f t="shared" si="127"/>
        <v>-0.88759999999999994</v>
      </c>
      <c r="AD532" s="171">
        <f t="shared" si="128"/>
        <v>-1</v>
      </c>
      <c r="AE532" s="81">
        <f t="shared" si="129"/>
        <v>-0.1124</v>
      </c>
      <c r="AF532" s="81">
        <f t="shared" si="130"/>
        <v>-0.88759999999999994</v>
      </c>
      <c r="AG532" s="81">
        <f t="shared" si="131"/>
        <v>-1</v>
      </c>
      <c r="AH532" t="str">
        <f>VLOOKUP(A532,'FERC Description'!$A$4:$C$51,3,FALSE)</f>
        <v>921 Office Supplies and Expense</v>
      </c>
    </row>
    <row r="533" spans="1:34" x14ac:dyDescent="0.25">
      <c r="A533" t="s">
        <v>512</v>
      </c>
      <c r="B533" t="s">
        <v>629</v>
      </c>
      <c r="C533" t="s">
        <v>630</v>
      </c>
      <c r="D533" t="s">
        <v>513</v>
      </c>
      <c r="E533" t="s">
        <v>514</v>
      </c>
      <c r="F533" s="94">
        <v>119900</v>
      </c>
      <c r="G533" s="94">
        <v>-235000</v>
      </c>
      <c r="H533" s="94">
        <v>25100</v>
      </c>
      <c r="I533" s="94"/>
      <c r="J533" s="94"/>
      <c r="K533" s="94"/>
      <c r="L533" s="94"/>
      <c r="M533" s="94"/>
      <c r="N533" s="94"/>
      <c r="O533" s="94"/>
      <c r="P533" s="94"/>
      <c r="Q533" s="94"/>
      <c r="R533" s="94">
        <f t="shared" si="118"/>
        <v>-90000</v>
      </c>
      <c r="S533" s="92" t="str">
        <f t="shared" si="119"/>
        <v>420121505921</v>
      </c>
      <c r="T533" s="80">
        <f>VLOOKUP(S533,Factors!$F$4:$H$5971,3,FALSE)</f>
        <v>0.1124</v>
      </c>
      <c r="U533" t="str">
        <f>VLOOKUP(S533,Factors!$F$4:$G$5971,2,FALSE)</f>
        <v>3-factor</v>
      </c>
      <c r="V533" s="170">
        <f t="shared" si="120"/>
        <v>13476.76</v>
      </c>
      <c r="W533" s="165">
        <f t="shared" si="121"/>
        <v>106423.24</v>
      </c>
      <c r="X533" s="171">
        <f t="shared" si="122"/>
        <v>119900</v>
      </c>
      <c r="Y533" s="170">
        <f t="shared" si="123"/>
        <v>-26414</v>
      </c>
      <c r="Z533" s="165">
        <f t="shared" si="124"/>
        <v>-208586</v>
      </c>
      <c r="AA533" s="171">
        <f t="shared" si="125"/>
        <v>-235000</v>
      </c>
      <c r="AB533" s="170">
        <f t="shared" si="126"/>
        <v>2821.24</v>
      </c>
      <c r="AC533" s="165">
        <f t="shared" si="127"/>
        <v>22278.760000000002</v>
      </c>
      <c r="AD533" s="171">
        <f t="shared" si="128"/>
        <v>25100</v>
      </c>
      <c r="AE533" s="81">
        <f t="shared" si="129"/>
        <v>-10116</v>
      </c>
      <c r="AF533" s="81">
        <f t="shared" si="130"/>
        <v>-79884</v>
      </c>
      <c r="AG533" s="81">
        <f t="shared" si="131"/>
        <v>-90000</v>
      </c>
      <c r="AH533" t="str">
        <f>VLOOKUP(A533,'FERC Description'!$A$4:$C$51,3,FALSE)</f>
        <v>921 Office Supplies and Expense</v>
      </c>
    </row>
    <row r="534" spans="1:34" x14ac:dyDescent="0.25">
      <c r="A534" t="s">
        <v>512</v>
      </c>
      <c r="B534" t="s">
        <v>629</v>
      </c>
      <c r="C534" t="s">
        <v>630</v>
      </c>
      <c r="D534" t="s">
        <v>631</v>
      </c>
      <c r="E534" t="s">
        <v>632</v>
      </c>
      <c r="F534" s="94">
        <v>115424.08</v>
      </c>
      <c r="G534" s="94">
        <v>245486.15</v>
      </c>
      <c r="H534" s="94">
        <v>142299.76</v>
      </c>
      <c r="I534" s="94"/>
      <c r="J534" s="94"/>
      <c r="K534" s="94"/>
      <c r="L534" s="94"/>
      <c r="M534" s="94"/>
      <c r="N534" s="94"/>
      <c r="O534" s="94"/>
      <c r="P534" s="94"/>
      <c r="Q534" s="94"/>
      <c r="R534" s="94">
        <f t="shared" si="118"/>
        <v>503209.99</v>
      </c>
      <c r="S534" s="92" t="str">
        <f t="shared" si="119"/>
        <v>420122553921</v>
      </c>
      <c r="T534" s="80">
        <f>VLOOKUP(S534,Factors!$F$4:$H$5971,3,FALSE)</f>
        <v>0.1124</v>
      </c>
      <c r="U534" t="str">
        <f>VLOOKUP(S534,Factors!$F$4:$G$5971,2,FALSE)</f>
        <v>3-factor</v>
      </c>
      <c r="V534" s="170">
        <f t="shared" si="120"/>
        <v>12973.666592</v>
      </c>
      <c r="W534" s="165">
        <f t="shared" si="121"/>
        <v>102450.41340800001</v>
      </c>
      <c r="X534" s="171">
        <f t="shared" si="122"/>
        <v>115424.08</v>
      </c>
      <c r="Y534" s="170">
        <f t="shared" si="123"/>
        <v>27592.643260000001</v>
      </c>
      <c r="Z534" s="165">
        <f t="shared" si="124"/>
        <v>217893.50673999998</v>
      </c>
      <c r="AA534" s="171">
        <f t="shared" si="125"/>
        <v>245486.15</v>
      </c>
      <c r="AB534" s="170">
        <f t="shared" si="126"/>
        <v>15994.493024000001</v>
      </c>
      <c r="AC534" s="165">
        <f t="shared" si="127"/>
        <v>126305.26697600001</v>
      </c>
      <c r="AD534" s="171">
        <f t="shared" si="128"/>
        <v>142299.76</v>
      </c>
      <c r="AE534" s="81">
        <f t="shared" si="129"/>
        <v>56560.802876000002</v>
      </c>
      <c r="AF534" s="81">
        <f t="shared" si="130"/>
        <v>446649.18712399999</v>
      </c>
      <c r="AG534" s="81">
        <f t="shared" si="131"/>
        <v>503209.99</v>
      </c>
      <c r="AH534" t="str">
        <f>VLOOKUP(A534,'FERC Description'!$A$4:$C$51,3,FALSE)</f>
        <v>921 Office Supplies and Expense</v>
      </c>
    </row>
    <row r="535" spans="1:34" x14ac:dyDescent="0.25">
      <c r="A535" t="s">
        <v>512</v>
      </c>
      <c r="B535" t="s">
        <v>629</v>
      </c>
      <c r="C535" t="s">
        <v>630</v>
      </c>
      <c r="D535" t="s">
        <v>515</v>
      </c>
      <c r="E535" t="s">
        <v>516</v>
      </c>
      <c r="F535" s="94">
        <v>-120000</v>
      </c>
      <c r="G535" s="94">
        <v>120000</v>
      </c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>
        <f t="shared" si="118"/>
        <v>0</v>
      </c>
      <c r="S535" s="92" t="str">
        <f t="shared" si="119"/>
        <v>420122966921</v>
      </c>
      <c r="T535" s="80">
        <f>VLOOKUP(S535,Factors!$F$4:$H$5971,3,FALSE)</f>
        <v>0.1124</v>
      </c>
      <c r="U535" t="str">
        <f>VLOOKUP(S535,Factors!$F$4:$G$5971,2,FALSE)</f>
        <v>3-factor</v>
      </c>
      <c r="V535" s="170">
        <f t="shared" si="120"/>
        <v>-13488</v>
      </c>
      <c r="W535" s="165">
        <f t="shared" si="121"/>
        <v>-106512</v>
      </c>
      <c r="X535" s="171">
        <f t="shared" si="122"/>
        <v>-120000</v>
      </c>
      <c r="Y535" s="170">
        <f t="shared" si="123"/>
        <v>13488</v>
      </c>
      <c r="Z535" s="165">
        <f t="shared" si="124"/>
        <v>106512</v>
      </c>
      <c r="AA535" s="171">
        <f t="shared" si="125"/>
        <v>120000</v>
      </c>
      <c r="AB535" s="170">
        <f t="shared" si="126"/>
        <v>0</v>
      </c>
      <c r="AC535" s="165">
        <f t="shared" si="127"/>
        <v>0</v>
      </c>
      <c r="AD535" s="171">
        <f t="shared" si="128"/>
        <v>0</v>
      </c>
      <c r="AE535" s="81">
        <f t="shared" si="129"/>
        <v>0</v>
      </c>
      <c r="AF535" s="81">
        <f t="shared" si="130"/>
        <v>0</v>
      </c>
      <c r="AG535" s="81">
        <f t="shared" si="131"/>
        <v>0</v>
      </c>
      <c r="AH535" t="str">
        <f>VLOOKUP(A535,'FERC Description'!$A$4:$C$51,3,FALSE)</f>
        <v>921 Office Supplies and Expense</v>
      </c>
    </row>
    <row r="536" spans="1:34" x14ac:dyDescent="0.25">
      <c r="A536" t="s">
        <v>512</v>
      </c>
      <c r="B536" t="s">
        <v>633</v>
      </c>
      <c r="C536" t="s">
        <v>634</v>
      </c>
      <c r="D536" t="s">
        <v>513</v>
      </c>
      <c r="E536" t="s">
        <v>514</v>
      </c>
      <c r="F536" s="94">
        <v>90314.77</v>
      </c>
      <c r="G536" s="94">
        <v>85221.85</v>
      </c>
      <c r="H536" s="94">
        <v>72101.440000000002</v>
      </c>
      <c r="I536" s="94"/>
      <c r="J536" s="94"/>
      <c r="K536" s="94"/>
      <c r="L536" s="94"/>
      <c r="M536" s="94"/>
      <c r="N536" s="94"/>
      <c r="O536" s="94"/>
      <c r="P536" s="94"/>
      <c r="Q536" s="94"/>
      <c r="R536" s="94">
        <f t="shared" si="118"/>
        <v>247638.06</v>
      </c>
      <c r="S536" s="92" t="str">
        <f t="shared" si="119"/>
        <v>420141505921</v>
      </c>
      <c r="T536" s="80">
        <f>VLOOKUP(S536,Factors!$F$4:$H$5971,3,FALSE)</f>
        <v>0.1124</v>
      </c>
      <c r="U536" t="str">
        <f>VLOOKUP(S536,Factors!$F$4:$G$5971,2,FALSE)</f>
        <v>3-factor</v>
      </c>
      <c r="V536" s="170">
        <f t="shared" si="120"/>
        <v>10151.380148</v>
      </c>
      <c r="W536" s="165">
        <f t="shared" si="121"/>
        <v>80163.389852000008</v>
      </c>
      <c r="X536" s="171">
        <f t="shared" si="122"/>
        <v>90314.77</v>
      </c>
      <c r="Y536" s="170">
        <f t="shared" si="123"/>
        <v>9578.9359400000012</v>
      </c>
      <c r="Z536" s="165">
        <f t="shared" si="124"/>
        <v>75642.91406000001</v>
      </c>
      <c r="AA536" s="171">
        <f t="shared" si="125"/>
        <v>85221.85</v>
      </c>
      <c r="AB536" s="170">
        <f t="shared" si="126"/>
        <v>8104.2018560000006</v>
      </c>
      <c r="AC536" s="165">
        <f t="shared" si="127"/>
        <v>63997.238144000003</v>
      </c>
      <c r="AD536" s="171">
        <f t="shared" si="128"/>
        <v>72101.440000000002</v>
      </c>
      <c r="AE536" s="81">
        <f t="shared" si="129"/>
        <v>27834.517943999999</v>
      </c>
      <c r="AF536" s="81">
        <f t="shared" si="130"/>
        <v>219803.54205600001</v>
      </c>
      <c r="AG536" s="81">
        <f t="shared" si="131"/>
        <v>247638.06</v>
      </c>
      <c r="AH536" t="str">
        <f>VLOOKUP(A536,'FERC Description'!$A$4:$C$51,3,FALSE)</f>
        <v>921 Office Supplies and Expense</v>
      </c>
    </row>
    <row r="537" spans="1:34" x14ac:dyDescent="0.25">
      <c r="A537" t="s">
        <v>512</v>
      </c>
      <c r="B537" t="s">
        <v>635</v>
      </c>
      <c r="C537" t="s">
        <v>636</v>
      </c>
      <c r="D537" t="s">
        <v>513</v>
      </c>
      <c r="E537" t="s">
        <v>514</v>
      </c>
      <c r="F537" s="94">
        <v>58908.480000000003</v>
      </c>
      <c r="G537" s="94">
        <v>59718.77</v>
      </c>
      <c r="H537" s="94">
        <v>58723.11</v>
      </c>
      <c r="I537" s="94"/>
      <c r="J537" s="94"/>
      <c r="K537" s="94"/>
      <c r="L537" s="94"/>
      <c r="M537" s="94"/>
      <c r="N537" s="94"/>
      <c r="O537" s="94"/>
      <c r="P537" s="94"/>
      <c r="Q537" s="94"/>
      <c r="R537" s="94">
        <f t="shared" si="118"/>
        <v>177350.36</v>
      </c>
      <c r="S537" s="92" t="str">
        <f t="shared" si="119"/>
        <v>420161505921</v>
      </c>
      <c r="T537" s="80">
        <f>VLOOKUP(S537,Factors!$F$4:$H$5971,3,FALSE)</f>
        <v>0.1124</v>
      </c>
      <c r="U537" t="str">
        <f>VLOOKUP(S537,Factors!$F$4:$G$5971,2,FALSE)</f>
        <v>3-factor</v>
      </c>
      <c r="V537" s="170">
        <f t="shared" si="120"/>
        <v>6621.3131520000006</v>
      </c>
      <c r="W537" s="165">
        <f t="shared" si="121"/>
        <v>52287.166848000001</v>
      </c>
      <c r="X537" s="171">
        <f t="shared" si="122"/>
        <v>58908.480000000003</v>
      </c>
      <c r="Y537" s="170">
        <f t="shared" si="123"/>
        <v>6712.3897479999996</v>
      </c>
      <c r="Z537" s="165">
        <f t="shared" si="124"/>
        <v>53006.380251999995</v>
      </c>
      <c r="AA537" s="171">
        <f t="shared" si="125"/>
        <v>59718.77</v>
      </c>
      <c r="AB537" s="170">
        <f t="shared" si="126"/>
        <v>6600.4775639999998</v>
      </c>
      <c r="AC537" s="165">
        <f t="shared" si="127"/>
        <v>52122.632436</v>
      </c>
      <c r="AD537" s="171">
        <f t="shared" si="128"/>
        <v>58723.11</v>
      </c>
      <c r="AE537" s="81">
        <f t="shared" si="129"/>
        <v>19934.180463999997</v>
      </c>
      <c r="AF537" s="81">
        <f t="shared" si="130"/>
        <v>157416.17953599998</v>
      </c>
      <c r="AG537" s="81">
        <f t="shared" si="131"/>
        <v>177350.36</v>
      </c>
      <c r="AH537" t="str">
        <f>VLOOKUP(A537,'FERC Description'!$A$4:$C$51,3,FALSE)</f>
        <v>921 Office Supplies and Expense</v>
      </c>
    </row>
    <row r="538" spans="1:34" x14ac:dyDescent="0.25">
      <c r="A538" t="s">
        <v>512</v>
      </c>
      <c r="B538" t="s">
        <v>371</v>
      </c>
      <c r="C538" t="s">
        <v>372</v>
      </c>
      <c r="D538" t="s">
        <v>513</v>
      </c>
      <c r="E538" t="s">
        <v>514</v>
      </c>
      <c r="F538" s="94">
        <v>44016.35</v>
      </c>
      <c r="G538" s="94">
        <v>42569.64</v>
      </c>
      <c r="H538" s="94">
        <v>40078.660000000003</v>
      </c>
      <c r="I538" s="94"/>
      <c r="J538" s="94"/>
      <c r="K538" s="94"/>
      <c r="L538" s="94"/>
      <c r="M538" s="94"/>
      <c r="N538" s="94"/>
      <c r="O538" s="94"/>
      <c r="P538" s="94"/>
      <c r="Q538" s="94"/>
      <c r="R538" s="94">
        <f t="shared" si="118"/>
        <v>126664.65</v>
      </c>
      <c r="S538" s="92" t="str">
        <f t="shared" si="119"/>
        <v>420181505921</v>
      </c>
      <c r="T538" s="80">
        <f>VLOOKUP(S538,Factors!$F$4:$H$5971,3,FALSE)</f>
        <v>0.1124</v>
      </c>
      <c r="U538" t="str">
        <f>VLOOKUP(S538,Factors!$F$4:$G$5971,2,FALSE)</f>
        <v>3-factor</v>
      </c>
      <c r="V538" s="170">
        <f t="shared" si="120"/>
        <v>4947.4377399999994</v>
      </c>
      <c r="W538" s="165">
        <f t="shared" si="121"/>
        <v>39068.912259999997</v>
      </c>
      <c r="X538" s="171">
        <f t="shared" si="122"/>
        <v>44016.35</v>
      </c>
      <c r="Y538" s="170">
        <f t="shared" si="123"/>
        <v>4784.8275359999998</v>
      </c>
      <c r="Z538" s="165">
        <f t="shared" si="124"/>
        <v>37784.812464000002</v>
      </c>
      <c r="AA538" s="171">
        <f t="shared" si="125"/>
        <v>42569.64</v>
      </c>
      <c r="AB538" s="170">
        <f t="shared" si="126"/>
        <v>4504.8413840000003</v>
      </c>
      <c r="AC538" s="165">
        <f t="shared" si="127"/>
        <v>35573.818616000004</v>
      </c>
      <c r="AD538" s="171">
        <f t="shared" si="128"/>
        <v>40078.660000000003</v>
      </c>
      <c r="AE538" s="81">
        <f t="shared" si="129"/>
        <v>14237.106659999999</v>
      </c>
      <c r="AF538" s="81">
        <f t="shared" si="130"/>
        <v>112427.54333999999</v>
      </c>
      <c r="AG538" s="81">
        <f t="shared" si="131"/>
        <v>126664.65</v>
      </c>
      <c r="AH538" t="str">
        <f>VLOOKUP(A538,'FERC Description'!$A$4:$C$51,3,FALSE)</f>
        <v>921 Office Supplies and Expense</v>
      </c>
    </row>
    <row r="539" spans="1:34" x14ac:dyDescent="0.25">
      <c r="A539" t="s">
        <v>512</v>
      </c>
      <c r="B539" t="s">
        <v>637</v>
      </c>
      <c r="C539" t="s">
        <v>638</v>
      </c>
      <c r="D539" t="s">
        <v>513</v>
      </c>
      <c r="E539" t="s">
        <v>514</v>
      </c>
      <c r="F539" s="94">
        <v>75948.25</v>
      </c>
      <c r="G539" s="94">
        <v>47643.92</v>
      </c>
      <c r="H539" s="94">
        <v>33400.720000000001</v>
      </c>
      <c r="I539" s="94"/>
      <c r="J539" s="94"/>
      <c r="K539" s="94"/>
      <c r="L539" s="94"/>
      <c r="M539" s="94"/>
      <c r="N539" s="94"/>
      <c r="O539" s="94"/>
      <c r="P539" s="94"/>
      <c r="Q539" s="94"/>
      <c r="R539" s="94">
        <f t="shared" si="118"/>
        <v>156992.89000000001</v>
      </c>
      <c r="S539" s="92" t="str">
        <f t="shared" si="119"/>
        <v>420201505921</v>
      </c>
      <c r="T539" s="80">
        <f>VLOOKUP(S539,Factors!$F$4:$H$5971,3,FALSE)</f>
        <v>0.1124</v>
      </c>
      <c r="U539" t="str">
        <f>VLOOKUP(S539,Factors!$F$4:$G$5971,2,FALSE)</f>
        <v>3-factor</v>
      </c>
      <c r="V539" s="170">
        <f t="shared" si="120"/>
        <v>8536.5833000000002</v>
      </c>
      <c r="W539" s="165">
        <f t="shared" si="121"/>
        <v>67411.666700000002</v>
      </c>
      <c r="X539" s="171">
        <f t="shared" si="122"/>
        <v>75948.25</v>
      </c>
      <c r="Y539" s="170">
        <f t="shared" si="123"/>
        <v>5355.1766079999998</v>
      </c>
      <c r="Z539" s="165">
        <f t="shared" si="124"/>
        <v>42288.743391999997</v>
      </c>
      <c r="AA539" s="171">
        <f t="shared" si="125"/>
        <v>47643.92</v>
      </c>
      <c r="AB539" s="170">
        <f t="shared" si="126"/>
        <v>3754.2409280000002</v>
      </c>
      <c r="AC539" s="165">
        <f t="shared" si="127"/>
        <v>29646.479072000002</v>
      </c>
      <c r="AD539" s="171">
        <f t="shared" si="128"/>
        <v>33400.720000000001</v>
      </c>
      <c r="AE539" s="81">
        <f t="shared" si="129"/>
        <v>17646.000836000003</v>
      </c>
      <c r="AF539" s="81">
        <f t="shared" si="130"/>
        <v>139346.88916400002</v>
      </c>
      <c r="AG539" s="81">
        <f t="shared" si="131"/>
        <v>156992.89000000001</v>
      </c>
      <c r="AH539" t="str">
        <f>VLOOKUP(A539,'FERC Description'!$A$4:$C$51,3,FALSE)</f>
        <v>921 Office Supplies and Expense</v>
      </c>
    </row>
    <row r="540" spans="1:34" x14ac:dyDescent="0.25">
      <c r="A540" t="s">
        <v>512</v>
      </c>
      <c r="B540" t="s">
        <v>373</v>
      </c>
      <c r="C540" t="s">
        <v>374</v>
      </c>
      <c r="D540" t="s">
        <v>513</v>
      </c>
      <c r="E540" t="s">
        <v>514</v>
      </c>
      <c r="F540" s="94">
        <v>333655.11</v>
      </c>
      <c r="G540" s="94">
        <v>313255.45</v>
      </c>
      <c r="H540" s="94">
        <v>319770.19</v>
      </c>
      <c r="I540" s="94"/>
      <c r="J540" s="94"/>
      <c r="K540" s="94"/>
      <c r="L540" s="94"/>
      <c r="M540" s="94"/>
      <c r="N540" s="94"/>
      <c r="O540" s="94"/>
      <c r="P540" s="94"/>
      <c r="Q540" s="94"/>
      <c r="R540" s="94">
        <f t="shared" si="118"/>
        <v>966680.75</v>
      </c>
      <c r="S540" s="92" t="str">
        <f t="shared" si="119"/>
        <v>420301505921</v>
      </c>
      <c r="T540" s="80">
        <f>VLOOKUP(S540,Factors!$F$4:$H$5971,3,FALSE)</f>
        <v>0.1124</v>
      </c>
      <c r="U540" t="str">
        <f>VLOOKUP(S540,Factors!$F$4:$G$5971,2,FALSE)</f>
        <v>3-factor</v>
      </c>
      <c r="V540" s="170">
        <f t="shared" si="120"/>
        <v>37502.834363999995</v>
      </c>
      <c r="W540" s="165">
        <f t="shared" si="121"/>
        <v>296152.27563599998</v>
      </c>
      <c r="X540" s="171">
        <f t="shared" si="122"/>
        <v>333655.11</v>
      </c>
      <c r="Y540" s="170">
        <f t="shared" si="123"/>
        <v>35209.912580000004</v>
      </c>
      <c r="Z540" s="165">
        <f t="shared" si="124"/>
        <v>278045.53742000001</v>
      </c>
      <c r="AA540" s="171">
        <f t="shared" si="125"/>
        <v>313255.45</v>
      </c>
      <c r="AB540" s="170">
        <f t="shared" si="126"/>
        <v>35942.169355999999</v>
      </c>
      <c r="AC540" s="165">
        <f t="shared" si="127"/>
        <v>283828.02064400003</v>
      </c>
      <c r="AD540" s="171">
        <f t="shared" si="128"/>
        <v>319770.19000000006</v>
      </c>
      <c r="AE540" s="81">
        <f t="shared" si="129"/>
        <v>108654.9163</v>
      </c>
      <c r="AF540" s="81">
        <f t="shared" si="130"/>
        <v>858025.83369999996</v>
      </c>
      <c r="AG540" s="81">
        <f t="shared" si="131"/>
        <v>966680.75</v>
      </c>
      <c r="AH540" t="str">
        <f>VLOOKUP(A540,'FERC Description'!$A$4:$C$51,3,FALSE)</f>
        <v>921 Office Supplies and Expense</v>
      </c>
    </row>
    <row r="541" spans="1:34" x14ac:dyDescent="0.25">
      <c r="A541" t="s">
        <v>512</v>
      </c>
      <c r="B541" t="s">
        <v>639</v>
      </c>
      <c r="C541" t="s">
        <v>640</v>
      </c>
      <c r="D541" t="s">
        <v>513</v>
      </c>
      <c r="E541" t="s">
        <v>514</v>
      </c>
      <c r="F541" s="94">
        <v>40975.54</v>
      </c>
      <c r="G541" s="94">
        <v>42127.61</v>
      </c>
      <c r="H541" s="94">
        <v>38863.980000000003</v>
      </c>
      <c r="I541" s="94"/>
      <c r="J541" s="94"/>
      <c r="K541" s="94"/>
      <c r="L541" s="94"/>
      <c r="M541" s="94"/>
      <c r="N541" s="94"/>
      <c r="O541" s="94"/>
      <c r="P541" s="94"/>
      <c r="Q541" s="94"/>
      <c r="R541" s="94">
        <f t="shared" si="118"/>
        <v>121967.13</v>
      </c>
      <c r="S541" s="92" t="str">
        <f t="shared" si="119"/>
        <v>420401505921</v>
      </c>
      <c r="T541" s="80">
        <f>VLOOKUP(S541,Factors!$F$4:$H$5971,3,FALSE)</f>
        <v>0.1124</v>
      </c>
      <c r="U541" t="str">
        <f>VLOOKUP(S541,Factors!$F$4:$G$5971,2,FALSE)</f>
        <v>3-factor</v>
      </c>
      <c r="V541" s="170">
        <f t="shared" si="120"/>
        <v>4605.6506959999997</v>
      </c>
      <c r="W541" s="165">
        <f t="shared" si="121"/>
        <v>36369.889304000004</v>
      </c>
      <c r="X541" s="171">
        <f t="shared" si="122"/>
        <v>40975.54</v>
      </c>
      <c r="Y541" s="170">
        <f t="shared" si="123"/>
        <v>4735.1433640000005</v>
      </c>
      <c r="Z541" s="165">
        <f t="shared" si="124"/>
        <v>37392.466635999997</v>
      </c>
      <c r="AA541" s="171">
        <f t="shared" si="125"/>
        <v>42127.61</v>
      </c>
      <c r="AB541" s="170">
        <f t="shared" si="126"/>
        <v>4368.3113520000006</v>
      </c>
      <c r="AC541" s="165">
        <f t="shared" si="127"/>
        <v>34495.668648000006</v>
      </c>
      <c r="AD541" s="171">
        <f t="shared" si="128"/>
        <v>38863.98000000001</v>
      </c>
      <c r="AE541" s="81">
        <f t="shared" si="129"/>
        <v>13709.105412000001</v>
      </c>
      <c r="AF541" s="81">
        <f t="shared" si="130"/>
        <v>108258.024588</v>
      </c>
      <c r="AG541" s="81">
        <f t="shared" si="131"/>
        <v>121967.13</v>
      </c>
      <c r="AH541" t="str">
        <f>VLOOKUP(A541,'FERC Description'!$A$4:$C$51,3,FALSE)</f>
        <v>921 Office Supplies and Expense</v>
      </c>
    </row>
    <row r="542" spans="1:34" x14ac:dyDescent="0.25">
      <c r="A542" t="s">
        <v>512</v>
      </c>
      <c r="B542" t="s">
        <v>641</v>
      </c>
      <c r="C542" t="s">
        <v>642</v>
      </c>
      <c r="D542" t="s">
        <v>513</v>
      </c>
      <c r="E542" t="s">
        <v>514</v>
      </c>
      <c r="F542" s="94">
        <v>38200.94</v>
      </c>
      <c r="G542" s="94">
        <v>37977.53</v>
      </c>
      <c r="H542" s="94">
        <v>38927.980000000003</v>
      </c>
      <c r="I542" s="94"/>
      <c r="J542" s="94"/>
      <c r="K542" s="94"/>
      <c r="L542" s="94"/>
      <c r="M542" s="94"/>
      <c r="N542" s="94"/>
      <c r="O542" s="94"/>
      <c r="P542" s="94"/>
      <c r="Q542" s="94"/>
      <c r="R542" s="94">
        <f t="shared" si="118"/>
        <v>115106.45000000001</v>
      </c>
      <c r="S542" s="92" t="str">
        <f t="shared" si="119"/>
        <v>420501505921</v>
      </c>
      <c r="T542" s="80">
        <f>VLOOKUP(S542,Factors!$F$4:$H$5971,3,FALSE)</f>
        <v>0.10765</v>
      </c>
      <c r="U542" t="str">
        <f>VLOOKUP(S542,Factors!$F$4:$G$5971,2,FALSE)</f>
        <v>Employee Cost</v>
      </c>
      <c r="V542" s="170">
        <f t="shared" si="120"/>
        <v>4112.3311910000002</v>
      </c>
      <c r="W542" s="165">
        <f t="shared" si="121"/>
        <v>34088.608809000005</v>
      </c>
      <c r="X542" s="171">
        <f t="shared" si="122"/>
        <v>38200.94</v>
      </c>
      <c r="Y542" s="170">
        <f t="shared" si="123"/>
        <v>4088.2811044999999</v>
      </c>
      <c r="Z542" s="165">
        <f t="shared" si="124"/>
        <v>33889.248895500001</v>
      </c>
      <c r="AA542" s="171">
        <f t="shared" si="125"/>
        <v>37977.53</v>
      </c>
      <c r="AB542" s="170">
        <f t="shared" si="126"/>
        <v>4190.5970470000002</v>
      </c>
      <c r="AC542" s="165">
        <f t="shared" si="127"/>
        <v>34737.382953</v>
      </c>
      <c r="AD542" s="171">
        <f t="shared" si="128"/>
        <v>38927.980000000003</v>
      </c>
      <c r="AE542" s="81">
        <f t="shared" si="129"/>
        <v>12391.2093425</v>
      </c>
      <c r="AF542" s="81">
        <f t="shared" si="130"/>
        <v>102715.24065750001</v>
      </c>
      <c r="AG542" s="81">
        <f t="shared" si="131"/>
        <v>115106.45000000001</v>
      </c>
      <c r="AH542" t="str">
        <f>VLOOKUP(A542,'FERC Description'!$A$4:$C$51,3,FALSE)</f>
        <v>921 Office Supplies and Expense</v>
      </c>
    </row>
    <row r="543" spans="1:34" x14ac:dyDescent="0.25">
      <c r="A543" t="s">
        <v>512</v>
      </c>
      <c r="B543" t="s">
        <v>641</v>
      </c>
      <c r="C543" t="s">
        <v>642</v>
      </c>
      <c r="D543" t="s">
        <v>631</v>
      </c>
      <c r="E543" t="s">
        <v>632</v>
      </c>
      <c r="F543" s="94">
        <v>3928.78</v>
      </c>
      <c r="G543" s="94">
        <v>4885.12</v>
      </c>
      <c r="H543" s="94">
        <v>4766.99</v>
      </c>
      <c r="I543" s="94"/>
      <c r="J543" s="94"/>
      <c r="K543" s="94"/>
      <c r="L543" s="94"/>
      <c r="M543" s="94"/>
      <c r="N543" s="94"/>
      <c r="O543" s="94"/>
      <c r="P543" s="94"/>
      <c r="Q543" s="94"/>
      <c r="R543" s="94">
        <f t="shared" si="118"/>
        <v>13580.89</v>
      </c>
      <c r="S543" s="92" t="str">
        <f t="shared" si="119"/>
        <v>420502553921</v>
      </c>
      <c r="T543" s="80">
        <f>VLOOKUP(S543,Factors!$F$4:$H$5971,3,FALSE)</f>
        <v>0.10765</v>
      </c>
      <c r="U543" t="str">
        <f>VLOOKUP(S543,Factors!$F$4:$G$5971,2,FALSE)</f>
        <v>Employee Cost</v>
      </c>
      <c r="V543" s="170">
        <f t="shared" si="120"/>
        <v>422.93316700000003</v>
      </c>
      <c r="W543" s="165">
        <f t="shared" si="121"/>
        <v>3505.8468330000001</v>
      </c>
      <c r="X543" s="171">
        <f t="shared" si="122"/>
        <v>3928.78</v>
      </c>
      <c r="Y543" s="170">
        <f t="shared" si="123"/>
        <v>525.88316799999996</v>
      </c>
      <c r="Z543" s="165">
        <f t="shared" si="124"/>
        <v>4359.2368319999996</v>
      </c>
      <c r="AA543" s="171">
        <f t="shared" si="125"/>
        <v>4885.12</v>
      </c>
      <c r="AB543" s="170">
        <f t="shared" si="126"/>
        <v>513.16647349999994</v>
      </c>
      <c r="AC543" s="165">
        <f t="shared" si="127"/>
        <v>4253.8235265000003</v>
      </c>
      <c r="AD543" s="171">
        <f t="shared" si="128"/>
        <v>4766.99</v>
      </c>
      <c r="AE543" s="81">
        <f t="shared" si="129"/>
        <v>1461.9828084999999</v>
      </c>
      <c r="AF543" s="81">
        <f t="shared" si="130"/>
        <v>12118.907191499999</v>
      </c>
      <c r="AG543" s="81">
        <f t="shared" si="131"/>
        <v>13580.89</v>
      </c>
      <c r="AH543" t="str">
        <f>VLOOKUP(A543,'FERC Description'!$A$4:$C$51,3,FALSE)</f>
        <v>921 Office Supplies and Expense</v>
      </c>
    </row>
    <row r="544" spans="1:34" x14ac:dyDescent="0.25">
      <c r="A544" t="s">
        <v>512</v>
      </c>
      <c r="B544" t="s">
        <v>643</v>
      </c>
      <c r="C544" t="s">
        <v>644</v>
      </c>
      <c r="D544" t="s">
        <v>513</v>
      </c>
      <c r="E544" t="s">
        <v>514</v>
      </c>
      <c r="F544" s="94">
        <v>86481.35</v>
      </c>
      <c r="G544" s="94">
        <v>87682.71</v>
      </c>
      <c r="H544" s="94">
        <v>80518.09</v>
      </c>
      <c r="I544" s="94"/>
      <c r="J544" s="94"/>
      <c r="K544" s="94"/>
      <c r="L544" s="94"/>
      <c r="M544" s="94"/>
      <c r="N544" s="94"/>
      <c r="O544" s="94"/>
      <c r="P544" s="94"/>
      <c r="Q544" s="94"/>
      <c r="R544" s="94">
        <f t="shared" si="118"/>
        <v>254682.15</v>
      </c>
      <c r="S544" s="92" t="str">
        <f t="shared" si="119"/>
        <v>430101505921</v>
      </c>
      <c r="T544" s="80">
        <f>VLOOKUP(S544,Factors!$F$4:$H$5971,3,FALSE)</f>
        <v>0.1124</v>
      </c>
      <c r="U544" t="str">
        <f>VLOOKUP(S544,Factors!$F$4:$G$5971,2,FALSE)</f>
        <v>3-factor</v>
      </c>
      <c r="V544" s="170">
        <f t="shared" si="120"/>
        <v>9720.5037400000001</v>
      </c>
      <c r="W544" s="165">
        <f t="shared" si="121"/>
        <v>76760.846260000006</v>
      </c>
      <c r="X544" s="171">
        <f t="shared" si="122"/>
        <v>86481.35</v>
      </c>
      <c r="Y544" s="170">
        <f t="shared" si="123"/>
        <v>9855.5366040000008</v>
      </c>
      <c r="Z544" s="165">
        <f t="shared" si="124"/>
        <v>77827.173395999998</v>
      </c>
      <c r="AA544" s="171">
        <f t="shared" si="125"/>
        <v>87682.709999999992</v>
      </c>
      <c r="AB544" s="170">
        <f t="shared" si="126"/>
        <v>9050.2333159999998</v>
      </c>
      <c r="AC544" s="165">
        <f t="shared" si="127"/>
        <v>71467.856683999998</v>
      </c>
      <c r="AD544" s="171">
        <f t="shared" si="128"/>
        <v>80518.09</v>
      </c>
      <c r="AE544" s="81">
        <f t="shared" si="129"/>
        <v>28626.273659999999</v>
      </c>
      <c r="AF544" s="81">
        <f t="shared" si="130"/>
        <v>226055.87633999999</v>
      </c>
      <c r="AG544" s="81">
        <f t="shared" si="131"/>
        <v>254682.15</v>
      </c>
      <c r="AH544" t="str">
        <f>VLOOKUP(A544,'FERC Description'!$A$4:$C$51,3,FALSE)</f>
        <v>921 Office Supplies and Expense</v>
      </c>
    </row>
    <row r="545" spans="1:34" x14ac:dyDescent="0.25">
      <c r="A545" t="s">
        <v>512</v>
      </c>
      <c r="B545" t="s">
        <v>643</v>
      </c>
      <c r="C545" t="s">
        <v>644</v>
      </c>
      <c r="D545" t="s">
        <v>515</v>
      </c>
      <c r="E545" t="s">
        <v>516</v>
      </c>
      <c r="F545" s="94">
        <v>1023.23</v>
      </c>
      <c r="G545" s="94">
        <v>1125.43</v>
      </c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>
        <f t="shared" si="118"/>
        <v>2148.66</v>
      </c>
      <c r="S545" s="92" t="str">
        <f t="shared" si="119"/>
        <v>430102966921</v>
      </c>
      <c r="T545" s="80">
        <f>VLOOKUP(S545,Factors!$F$4:$H$5971,3,FALSE)</f>
        <v>0.1124</v>
      </c>
      <c r="U545" t="str">
        <f>VLOOKUP(S545,Factors!$F$4:$G$5971,2,FALSE)</f>
        <v>3-factor</v>
      </c>
      <c r="V545" s="170">
        <f t="shared" si="120"/>
        <v>115.01105200000001</v>
      </c>
      <c r="W545" s="165">
        <f t="shared" si="121"/>
        <v>908.21894799999995</v>
      </c>
      <c r="X545" s="171">
        <f t="shared" si="122"/>
        <v>1023.23</v>
      </c>
      <c r="Y545" s="170">
        <f t="shared" si="123"/>
        <v>126.498332</v>
      </c>
      <c r="Z545" s="165">
        <f t="shared" si="124"/>
        <v>998.93166800000006</v>
      </c>
      <c r="AA545" s="171">
        <f t="shared" si="125"/>
        <v>1125.43</v>
      </c>
      <c r="AB545" s="170">
        <f t="shared" si="126"/>
        <v>0</v>
      </c>
      <c r="AC545" s="165">
        <f t="shared" si="127"/>
        <v>0</v>
      </c>
      <c r="AD545" s="171">
        <f t="shared" si="128"/>
        <v>0</v>
      </c>
      <c r="AE545" s="81">
        <f t="shared" si="129"/>
        <v>241.50938399999998</v>
      </c>
      <c r="AF545" s="81">
        <f t="shared" si="130"/>
        <v>1907.1506159999999</v>
      </c>
      <c r="AG545" s="81">
        <f t="shared" si="131"/>
        <v>2148.66</v>
      </c>
      <c r="AH545" t="str">
        <f>VLOOKUP(A545,'FERC Description'!$A$4:$C$51,3,FALSE)</f>
        <v>921 Office Supplies and Expense</v>
      </c>
    </row>
    <row r="546" spans="1:34" x14ac:dyDescent="0.25">
      <c r="A546" t="s">
        <v>512</v>
      </c>
      <c r="B546" t="s">
        <v>645</v>
      </c>
      <c r="C546" t="s">
        <v>646</v>
      </c>
      <c r="D546" t="s">
        <v>513</v>
      </c>
      <c r="E546" t="s">
        <v>514</v>
      </c>
      <c r="F546" s="94">
        <v>89607.38</v>
      </c>
      <c r="G546" s="94">
        <v>90173.75</v>
      </c>
      <c r="H546" s="94">
        <v>81575.960000000006</v>
      </c>
      <c r="I546" s="94"/>
      <c r="J546" s="94"/>
      <c r="K546" s="94"/>
      <c r="L546" s="94"/>
      <c r="M546" s="94"/>
      <c r="N546" s="94"/>
      <c r="O546" s="94"/>
      <c r="P546" s="94"/>
      <c r="Q546" s="94"/>
      <c r="R546" s="94">
        <f t="shared" si="118"/>
        <v>261357.09000000003</v>
      </c>
      <c r="S546" s="92" t="str">
        <f t="shared" si="119"/>
        <v>440101505921</v>
      </c>
      <c r="T546" s="80">
        <f>VLOOKUP(S546,Factors!$F$4:$H$5971,3,FALSE)</f>
        <v>0.1124</v>
      </c>
      <c r="U546" t="str">
        <f>VLOOKUP(S546,Factors!$F$4:$G$5971,2,FALSE)</f>
        <v>3-factor</v>
      </c>
      <c r="V546" s="170">
        <f t="shared" si="120"/>
        <v>10071.869512000001</v>
      </c>
      <c r="W546" s="165">
        <f t="shared" si="121"/>
        <v>79535.510488</v>
      </c>
      <c r="X546" s="171">
        <f t="shared" si="122"/>
        <v>89607.38</v>
      </c>
      <c r="Y546" s="170">
        <f t="shared" si="123"/>
        <v>10135.529500000001</v>
      </c>
      <c r="Z546" s="165">
        <f t="shared" si="124"/>
        <v>80038.220499999996</v>
      </c>
      <c r="AA546" s="171">
        <f t="shared" si="125"/>
        <v>90173.75</v>
      </c>
      <c r="AB546" s="170">
        <f t="shared" si="126"/>
        <v>9169.1379040000011</v>
      </c>
      <c r="AC546" s="165">
        <f t="shared" si="127"/>
        <v>72406.822096000004</v>
      </c>
      <c r="AD546" s="171">
        <f t="shared" si="128"/>
        <v>81575.960000000006</v>
      </c>
      <c r="AE546" s="81">
        <f t="shared" si="129"/>
        <v>29376.536916000005</v>
      </c>
      <c r="AF546" s="81">
        <f t="shared" si="130"/>
        <v>231980.55308400001</v>
      </c>
      <c r="AG546" s="81">
        <f t="shared" si="131"/>
        <v>261357.09000000003</v>
      </c>
      <c r="AH546" t="str">
        <f>VLOOKUP(A546,'FERC Description'!$A$4:$C$51,3,FALSE)</f>
        <v>921 Office Supplies and Expense</v>
      </c>
    </row>
    <row r="547" spans="1:34" x14ac:dyDescent="0.25">
      <c r="A547" t="s">
        <v>512</v>
      </c>
      <c r="B547" t="s">
        <v>645</v>
      </c>
      <c r="C547" t="s">
        <v>646</v>
      </c>
      <c r="D547" t="s">
        <v>515</v>
      </c>
      <c r="E547" t="s">
        <v>516</v>
      </c>
      <c r="F547" s="94"/>
      <c r="G547" s="94"/>
      <c r="H547" s="94">
        <v>299.02999999999997</v>
      </c>
      <c r="I547" s="94"/>
      <c r="J547" s="94"/>
      <c r="K547" s="94"/>
      <c r="L547" s="94"/>
      <c r="M547" s="94"/>
      <c r="N547" s="94"/>
      <c r="O547" s="94"/>
      <c r="P547" s="94"/>
      <c r="Q547" s="94"/>
      <c r="R547" s="94">
        <f t="shared" si="118"/>
        <v>299.02999999999997</v>
      </c>
      <c r="S547" s="92" t="str">
        <f t="shared" si="119"/>
        <v>440102966921</v>
      </c>
      <c r="T547" s="80">
        <f>VLOOKUP(S547,Factors!$F$4:$H$5971,3,FALSE)</f>
        <v>0.1124</v>
      </c>
      <c r="U547" t="str">
        <f>VLOOKUP(S547,Factors!$F$4:$G$5971,2,FALSE)</f>
        <v>3-factor</v>
      </c>
      <c r="V547" s="170">
        <f t="shared" si="120"/>
        <v>0</v>
      </c>
      <c r="W547" s="165">
        <f t="shared" si="121"/>
        <v>0</v>
      </c>
      <c r="X547" s="171">
        <f t="shared" si="122"/>
        <v>0</v>
      </c>
      <c r="Y547" s="170">
        <f t="shared" si="123"/>
        <v>0</v>
      </c>
      <c r="Z547" s="165">
        <f t="shared" si="124"/>
        <v>0</v>
      </c>
      <c r="AA547" s="171">
        <f t="shared" si="125"/>
        <v>0</v>
      </c>
      <c r="AB547" s="170">
        <f t="shared" si="126"/>
        <v>33.610971999999997</v>
      </c>
      <c r="AC547" s="165">
        <f t="shared" si="127"/>
        <v>265.41902799999997</v>
      </c>
      <c r="AD547" s="171">
        <f t="shared" si="128"/>
        <v>299.02999999999997</v>
      </c>
      <c r="AE547" s="81">
        <f t="shared" si="129"/>
        <v>33.610971999999997</v>
      </c>
      <c r="AF547" s="81">
        <f t="shared" si="130"/>
        <v>265.41902799999997</v>
      </c>
      <c r="AG547" s="81">
        <f t="shared" si="131"/>
        <v>299.02999999999997</v>
      </c>
      <c r="AH547" t="str">
        <f>VLOOKUP(A547,'FERC Description'!$A$4:$C$51,3,FALSE)</f>
        <v>921 Office Supplies and Expense</v>
      </c>
    </row>
    <row r="548" spans="1:34" x14ac:dyDescent="0.25">
      <c r="A548" t="s">
        <v>512</v>
      </c>
      <c r="B548" t="s">
        <v>449</v>
      </c>
      <c r="C548" t="s">
        <v>450</v>
      </c>
      <c r="D548" t="s">
        <v>513</v>
      </c>
      <c r="E548" t="s">
        <v>514</v>
      </c>
      <c r="F548" s="94">
        <v>35562.720000000001</v>
      </c>
      <c r="G548" s="94">
        <v>20909.900000000001</v>
      </c>
      <c r="H548" s="94">
        <v>54586.080000000002</v>
      </c>
      <c r="I548" s="94"/>
      <c r="J548" s="94"/>
      <c r="K548" s="94"/>
      <c r="L548" s="94"/>
      <c r="M548" s="94"/>
      <c r="N548" s="94"/>
      <c r="O548" s="94"/>
      <c r="P548" s="94"/>
      <c r="Q548" s="94"/>
      <c r="R548" s="94">
        <f t="shared" si="118"/>
        <v>111058.70000000001</v>
      </c>
      <c r="S548" s="92" t="str">
        <f t="shared" si="119"/>
        <v>450101505921</v>
      </c>
      <c r="T548" s="80">
        <f>VLOOKUP(S548,Factors!$F$4:$H$5971,3,FALSE)</f>
        <v>0.1124</v>
      </c>
      <c r="U548" t="str">
        <f>VLOOKUP(S548,Factors!$F$4:$G$5971,2,FALSE)</f>
        <v>3-factor</v>
      </c>
      <c r="V548" s="170">
        <f t="shared" si="120"/>
        <v>3997.2497280000002</v>
      </c>
      <c r="W548" s="165">
        <f t="shared" si="121"/>
        <v>31565.470272000002</v>
      </c>
      <c r="X548" s="171">
        <f t="shared" si="122"/>
        <v>35562.720000000001</v>
      </c>
      <c r="Y548" s="170">
        <f t="shared" si="123"/>
        <v>2350.2727600000003</v>
      </c>
      <c r="Z548" s="165">
        <f t="shared" si="124"/>
        <v>18559.627240000002</v>
      </c>
      <c r="AA548" s="171">
        <f t="shared" si="125"/>
        <v>20909.900000000001</v>
      </c>
      <c r="AB548" s="170">
        <f t="shared" si="126"/>
        <v>6135.4753920000003</v>
      </c>
      <c r="AC548" s="165">
        <f t="shared" si="127"/>
        <v>48450.604608000001</v>
      </c>
      <c r="AD548" s="171">
        <f t="shared" si="128"/>
        <v>54586.080000000002</v>
      </c>
      <c r="AE548" s="81">
        <f t="shared" si="129"/>
        <v>12482.997880000001</v>
      </c>
      <c r="AF548" s="81">
        <f t="shared" si="130"/>
        <v>98575.702120000016</v>
      </c>
      <c r="AG548" s="81">
        <f t="shared" si="131"/>
        <v>111058.70000000001</v>
      </c>
      <c r="AH548" t="str">
        <f>VLOOKUP(A548,'FERC Description'!$A$4:$C$51,3,FALSE)</f>
        <v>921 Office Supplies and Expense</v>
      </c>
    </row>
    <row r="549" spans="1:34" x14ac:dyDescent="0.25">
      <c r="A549" t="s">
        <v>512</v>
      </c>
      <c r="B549" t="s">
        <v>647</v>
      </c>
      <c r="C549" t="s">
        <v>648</v>
      </c>
      <c r="D549" t="s">
        <v>513</v>
      </c>
      <c r="E549" t="s">
        <v>514</v>
      </c>
      <c r="F549" s="94">
        <v>40884.410000000003</v>
      </c>
      <c r="G549" s="94">
        <v>28138.67</v>
      </c>
      <c r="H549" s="94">
        <v>42616.17</v>
      </c>
      <c r="I549" s="94"/>
      <c r="J549" s="94"/>
      <c r="K549" s="94"/>
      <c r="L549" s="94"/>
      <c r="M549" s="94"/>
      <c r="N549" s="94"/>
      <c r="O549" s="94"/>
      <c r="P549" s="94"/>
      <c r="Q549" s="94"/>
      <c r="R549" s="94">
        <f t="shared" si="118"/>
        <v>111639.25</v>
      </c>
      <c r="S549" s="92" t="str">
        <f t="shared" si="119"/>
        <v>460101505921</v>
      </c>
      <c r="T549" s="80">
        <f>VLOOKUP(S549,Factors!$F$4:$H$5971,3,FALSE)</f>
        <v>0.1124</v>
      </c>
      <c r="U549" t="str">
        <f>VLOOKUP(S549,Factors!$F$4:$G$5971,2,FALSE)</f>
        <v>3-factor</v>
      </c>
      <c r="V549" s="170">
        <f t="shared" si="120"/>
        <v>4595.4076840000007</v>
      </c>
      <c r="W549" s="165">
        <f t="shared" si="121"/>
        <v>36289.002316000006</v>
      </c>
      <c r="X549" s="171">
        <f t="shared" si="122"/>
        <v>40884.410000000003</v>
      </c>
      <c r="Y549" s="170">
        <f t="shared" si="123"/>
        <v>3162.7865079999997</v>
      </c>
      <c r="Z549" s="165">
        <f t="shared" si="124"/>
        <v>24975.883491999997</v>
      </c>
      <c r="AA549" s="171">
        <f t="shared" si="125"/>
        <v>28138.67</v>
      </c>
      <c r="AB549" s="170">
        <f t="shared" si="126"/>
        <v>4790.0575079999999</v>
      </c>
      <c r="AC549" s="165">
        <f t="shared" si="127"/>
        <v>37826.112492</v>
      </c>
      <c r="AD549" s="171">
        <f t="shared" si="128"/>
        <v>42616.17</v>
      </c>
      <c r="AE549" s="81">
        <f t="shared" si="129"/>
        <v>12548.251700000001</v>
      </c>
      <c r="AF549" s="81">
        <f t="shared" si="130"/>
        <v>99090.998300000007</v>
      </c>
      <c r="AG549" s="81">
        <f t="shared" si="131"/>
        <v>111639.25</v>
      </c>
      <c r="AH549" t="str">
        <f>VLOOKUP(A549,'FERC Description'!$A$4:$C$51,3,FALSE)</f>
        <v>921 Office Supplies and Expense</v>
      </c>
    </row>
    <row r="550" spans="1:34" x14ac:dyDescent="0.25">
      <c r="A550" t="s">
        <v>512</v>
      </c>
      <c r="B550" t="s">
        <v>647</v>
      </c>
      <c r="C550" t="s">
        <v>648</v>
      </c>
      <c r="D550" t="s">
        <v>649</v>
      </c>
      <c r="E550" t="s">
        <v>650</v>
      </c>
      <c r="F550" s="94">
        <v>-2239</v>
      </c>
      <c r="G550" s="94">
        <v>-295</v>
      </c>
      <c r="H550" s="94">
        <v>0</v>
      </c>
      <c r="I550" s="94"/>
      <c r="J550" s="94"/>
      <c r="K550" s="94"/>
      <c r="L550" s="94"/>
      <c r="M550" s="94"/>
      <c r="N550" s="94"/>
      <c r="O550" s="94"/>
      <c r="P550" s="94"/>
      <c r="Q550" s="94"/>
      <c r="R550" s="94">
        <f t="shared" si="118"/>
        <v>-2534</v>
      </c>
      <c r="S550" s="92" t="str">
        <f t="shared" si="119"/>
        <v>460102930921</v>
      </c>
      <c r="T550" s="80">
        <f>VLOOKUP(S550,Factors!$F$4:$H$5971,3,FALSE)</f>
        <v>0.1124</v>
      </c>
      <c r="U550" t="str">
        <f>VLOOKUP(S550,Factors!$F$4:$G$5971,2,FALSE)</f>
        <v>3-factor</v>
      </c>
      <c r="V550" s="170">
        <f t="shared" si="120"/>
        <v>-251.6636</v>
      </c>
      <c r="W550" s="165">
        <f t="shared" si="121"/>
        <v>-1987.3363999999999</v>
      </c>
      <c r="X550" s="171">
        <f t="shared" si="122"/>
        <v>-2239</v>
      </c>
      <c r="Y550" s="170">
        <f t="shared" si="123"/>
        <v>-33.158000000000001</v>
      </c>
      <c r="Z550" s="165">
        <f t="shared" si="124"/>
        <v>-261.84199999999998</v>
      </c>
      <c r="AA550" s="171">
        <f t="shared" si="125"/>
        <v>-295</v>
      </c>
      <c r="AB550" s="170">
        <f t="shared" si="126"/>
        <v>0</v>
      </c>
      <c r="AC550" s="165">
        <f t="shared" si="127"/>
        <v>0</v>
      </c>
      <c r="AD550" s="171">
        <f t="shared" si="128"/>
        <v>0</v>
      </c>
      <c r="AE550" s="81">
        <f t="shared" si="129"/>
        <v>-284.82159999999999</v>
      </c>
      <c r="AF550" s="81">
        <f t="shared" si="130"/>
        <v>-2249.1783999999998</v>
      </c>
      <c r="AG550" s="81">
        <f t="shared" si="131"/>
        <v>-2534</v>
      </c>
      <c r="AH550" t="str">
        <f>VLOOKUP(A550,'FERC Description'!$A$4:$C$51,3,FALSE)</f>
        <v>921 Office Supplies and Expense</v>
      </c>
    </row>
    <row r="551" spans="1:34" x14ac:dyDescent="0.25">
      <c r="A551" t="s">
        <v>512</v>
      </c>
      <c r="B551" t="s">
        <v>647</v>
      </c>
      <c r="C551" t="s">
        <v>648</v>
      </c>
      <c r="D551" t="s">
        <v>515</v>
      </c>
      <c r="E551" t="s">
        <v>516</v>
      </c>
      <c r="F551" s="94"/>
      <c r="G551" s="94"/>
      <c r="H551" s="94">
        <v>597.78</v>
      </c>
      <c r="I551" s="94"/>
      <c r="J551" s="94"/>
      <c r="K551" s="94"/>
      <c r="L551" s="94"/>
      <c r="M551" s="94"/>
      <c r="N551" s="94"/>
      <c r="O551" s="94"/>
      <c r="P551" s="94"/>
      <c r="Q551" s="94"/>
      <c r="R551" s="94">
        <f t="shared" si="118"/>
        <v>597.78</v>
      </c>
      <c r="S551" s="92" t="str">
        <f t="shared" si="119"/>
        <v>460102966921</v>
      </c>
      <c r="T551" s="80">
        <f>VLOOKUP(S551,Factors!$F$4:$H$5971,3,FALSE)</f>
        <v>0.1124</v>
      </c>
      <c r="U551" t="str">
        <f>VLOOKUP(S551,Factors!$F$4:$G$5971,2,FALSE)</f>
        <v>3-factor</v>
      </c>
      <c r="V551" s="170">
        <f t="shared" si="120"/>
        <v>0</v>
      </c>
      <c r="W551" s="165">
        <f t="shared" si="121"/>
        <v>0</v>
      </c>
      <c r="X551" s="171">
        <f t="shared" si="122"/>
        <v>0</v>
      </c>
      <c r="Y551" s="170">
        <f t="shared" si="123"/>
        <v>0</v>
      </c>
      <c r="Z551" s="165">
        <f t="shared" si="124"/>
        <v>0</v>
      </c>
      <c r="AA551" s="171">
        <f t="shared" si="125"/>
        <v>0</v>
      </c>
      <c r="AB551" s="170">
        <f t="shared" si="126"/>
        <v>67.190472</v>
      </c>
      <c r="AC551" s="165">
        <f t="shared" si="127"/>
        <v>530.58952799999997</v>
      </c>
      <c r="AD551" s="171">
        <f t="shared" si="128"/>
        <v>597.78</v>
      </c>
      <c r="AE551" s="81">
        <f t="shared" si="129"/>
        <v>67.190472</v>
      </c>
      <c r="AF551" s="81">
        <f t="shared" si="130"/>
        <v>530.58952799999997</v>
      </c>
      <c r="AG551" s="81">
        <f t="shared" si="131"/>
        <v>597.78</v>
      </c>
      <c r="AH551" t="str">
        <f>VLOOKUP(A551,'FERC Description'!$A$4:$C$51,3,FALSE)</f>
        <v>921 Office Supplies and Expense</v>
      </c>
    </row>
    <row r="552" spans="1:34" x14ac:dyDescent="0.25">
      <c r="A552" t="s">
        <v>512</v>
      </c>
      <c r="B552" t="s">
        <v>651</v>
      </c>
      <c r="C552" t="s">
        <v>652</v>
      </c>
      <c r="D552" t="s">
        <v>513</v>
      </c>
      <c r="E552" t="s">
        <v>514</v>
      </c>
      <c r="F552" s="94">
        <v>36.99</v>
      </c>
      <c r="G552" s="94">
        <v>3469.33</v>
      </c>
      <c r="H552" s="94">
        <v>6697.77</v>
      </c>
      <c r="I552" s="94"/>
      <c r="J552" s="94"/>
      <c r="K552" s="94"/>
      <c r="L552" s="94"/>
      <c r="M552" s="94"/>
      <c r="N552" s="94"/>
      <c r="O552" s="94"/>
      <c r="P552" s="94"/>
      <c r="Q552" s="94"/>
      <c r="R552" s="94">
        <f t="shared" si="118"/>
        <v>10204.09</v>
      </c>
      <c r="S552" s="92" t="str">
        <f t="shared" si="119"/>
        <v>460201505921</v>
      </c>
      <c r="T552" s="80">
        <f>VLOOKUP(S552,Factors!$F$4:$H$5971,3,FALSE)</f>
        <v>0.1124</v>
      </c>
      <c r="U552" t="str">
        <f>VLOOKUP(S552,Factors!$F$4:$G$5971,2,FALSE)</f>
        <v>3-factor</v>
      </c>
      <c r="V552" s="170">
        <f t="shared" si="120"/>
        <v>4.1576760000000004</v>
      </c>
      <c r="W552" s="165">
        <f t="shared" si="121"/>
        <v>32.832324</v>
      </c>
      <c r="X552" s="171">
        <f t="shared" si="122"/>
        <v>36.99</v>
      </c>
      <c r="Y552" s="170">
        <f t="shared" si="123"/>
        <v>389.95269200000001</v>
      </c>
      <c r="Z552" s="165">
        <f t="shared" si="124"/>
        <v>3079.3773080000001</v>
      </c>
      <c r="AA552" s="171">
        <f t="shared" si="125"/>
        <v>3469.33</v>
      </c>
      <c r="AB552" s="170">
        <f t="shared" si="126"/>
        <v>752.8293480000001</v>
      </c>
      <c r="AC552" s="165">
        <f t="shared" si="127"/>
        <v>5944.9406520000002</v>
      </c>
      <c r="AD552" s="171">
        <f t="shared" si="128"/>
        <v>6697.77</v>
      </c>
      <c r="AE552" s="81">
        <f t="shared" si="129"/>
        <v>1146.9397160000001</v>
      </c>
      <c r="AF552" s="81">
        <f t="shared" si="130"/>
        <v>9057.1502839999994</v>
      </c>
      <c r="AG552" s="81">
        <f t="shared" si="131"/>
        <v>10204.09</v>
      </c>
      <c r="AH552" t="str">
        <f>VLOOKUP(A552,'FERC Description'!$A$4:$C$51,3,FALSE)</f>
        <v>921 Office Supplies and Expense</v>
      </c>
    </row>
    <row r="553" spans="1:34" x14ac:dyDescent="0.25">
      <c r="A553" t="s">
        <v>512</v>
      </c>
      <c r="B553" t="s">
        <v>653</v>
      </c>
      <c r="C553" t="s">
        <v>654</v>
      </c>
      <c r="D553" t="s">
        <v>601</v>
      </c>
      <c r="E553" t="s">
        <v>602</v>
      </c>
      <c r="F553" s="94"/>
      <c r="G553" s="94">
        <v>182.94</v>
      </c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>
        <f t="shared" si="118"/>
        <v>182.94</v>
      </c>
      <c r="S553" s="92" t="str">
        <f t="shared" si="119"/>
        <v>460301500921</v>
      </c>
      <c r="T553" s="80">
        <f>VLOOKUP(S553,Factors!$F$4:$H$5971,3,FALSE)</f>
        <v>0.1124</v>
      </c>
      <c r="U553" t="str">
        <f>VLOOKUP(S553,Factors!$F$4:$G$5971,2,FALSE)</f>
        <v>3-factor</v>
      </c>
      <c r="V553" s="170">
        <f t="shared" si="120"/>
        <v>0</v>
      </c>
      <c r="W553" s="165">
        <f t="shared" si="121"/>
        <v>0</v>
      </c>
      <c r="X553" s="171">
        <f t="shared" si="122"/>
        <v>0</v>
      </c>
      <c r="Y553" s="170">
        <f t="shared" si="123"/>
        <v>20.562456000000001</v>
      </c>
      <c r="Z553" s="165">
        <f t="shared" si="124"/>
        <v>162.377544</v>
      </c>
      <c r="AA553" s="171">
        <f t="shared" si="125"/>
        <v>182.94</v>
      </c>
      <c r="AB553" s="170">
        <f t="shared" si="126"/>
        <v>0</v>
      </c>
      <c r="AC553" s="165">
        <f t="shared" si="127"/>
        <v>0</v>
      </c>
      <c r="AD553" s="171">
        <f t="shared" si="128"/>
        <v>0</v>
      </c>
      <c r="AE553" s="81">
        <f t="shared" si="129"/>
        <v>20.562456000000001</v>
      </c>
      <c r="AF553" s="81">
        <f t="shared" si="130"/>
        <v>162.377544</v>
      </c>
      <c r="AG553" s="81">
        <f t="shared" si="131"/>
        <v>182.94</v>
      </c>
      <c r="AH553" t="str">
        <f>VLOOKUP(A553,'FERC Description'!$A$4:$C$51,3,FALSE)</f>
        <v>921 Office Supplies and Expense</v>
      </c>
    </row>
    <row r="554" spans="1:34" x14ac:dyDescent="0.25">
      <c r="A554" t="s">
        <v>512</v>
      </c>
      <c r="B554" t="s">
        <v>653</v>
      </c>
      <c r="C554" t="s">
        <v>654</v>
      </c>
      <c r="D554" t="s">
        <v>513</v>
      </c>
      <c r="E554" t="s">
        <v>514</v>
      </c>
      <c r="F554" s="94">
        <v>4972</v>
      </c>
      <c r="G554" s="94">
        <v>10806.04</v>
      </c>
      <c r="H554" s="94">
        <v>45792.73</v>
      </c>
      <c r="I554" s="94"/>
      <c r="J554" s="94"/>
      <c r="K554" s="94"/>
      <c r="L554" s="94"/>
      <c r="M554" s="94"/>
      <c r="N554" s="94"/>
      <c r="O554" s="94"/>
      <c r="P554" s="94"/>
      <c r="Q554" s="94"/>
      <c r="R554" s="94">
        <f t="shared" si="118"/>
        <v>61570.770000000004</v>
      </c>
      <c r="S554" s="92" t="str">
        <f t="shared" si="119"/>
        <v>460301505921</v>
      </c>
      <c r="T554" s="80">
        <f>VLOOKUP(S554,Factors!$F$4:$H$5971,3,FALSE)</f>
        <v>0.1124</v>
      </c>
      <c r="U554" t="str">
        <f>VLOOKUP(S554,Factors!$F$4:$G$5971,2,FALSE)</f>
        <v>3-factor</v>
      </c>
      <c r="V554" s="170">
        <f t="shared" si="120"/>
        <v>558.8528</v>
      </c>
      <c r="W554" s="165">
        <f t="shared" si="121"/>
        <v>4413.1472000000003</v>
      </c>
      <c r="X554" s="171">
        <f t="shared" si="122"/>
        <v>4972</v>
      </c>
      <c r="Y554" s="170">
        <f t="shared" si="123"/>
        <v>1214.5988960000002</v>
      </c>
      <c r="Z554" s="165">
        <f t="shared" si="124"/>
        <v>9591.4411040000014</v>
      </c>
      <c r="AA554" s="171">
        <f t="shared" si="125"/>
        <v>10806.04</v>
      </c>
      <c r="AB554" s="170">
        <f t="shared" si="126"/>
        <v>5147.102852</v>
      </c>
      <c r="AC554" s="165">
        <f t="shared" si="127"/>
        <v>40645.627148</v>
      </c>
      <c r="AD554" s="171">
        <f t="shared" si="128"/>
        <v>45792.729999999996</v>
      </c>
      <c r="AE554" s="81">
        <f t="shared" si="129"/>
        <v>6920.5545480000001</v>
      </c>
      <c r="AF554" s="81">
        <f t="shared" si="130"/>
        <v>54650.215452000004</v>
      </c>
      <c r="AG554" s="81">
        <f t="shared" si="131"/>
        <v>61570.770000000004</v>
      </c>
      <c r="AH554" t="str">
        <f>VLOOKUP(A554,'FERC Description'!$A$4:$C$51,3,FALSE)</f>
        <v>921 Office Supplies and Expense</v>
      </c>
    </row>
    <row r="555" spans="1:34" x14ac:dyDescent="0.25">
      <c r="A555" t="s">
        <v>512</v>
      </c>
      <c r="B555" t="s">
        <v>655</v>
      </c>
      <c r="C555" t="s">
        <v>656</v>
      </c>
      <c r="D555" t="s">
        <v>513</v>
      </c>
      <c r="E555" t="s">
        <v>514</v>
      </c>
      <c r="F555" s="94">
        <v>21082.74</v>
      </c>
      <c r="G555" s="94">
        <v>39816.49</v>
      </c>
      <c r="H555" s="94">
        <v>21505.33</v>
      </c>
      <c r="I555" s="94"/>
      <c r="J555" s="94"/>
      <c r="K555" s="94"/>
      <c r="L555" s="94"/>
      <c r="M555" s="94"/>
      <c r="N555" s="94"/>
      <c r="O555" s="94"/>
      <c r="P555" s="94"/>
      <c r="Q555" s="94"/>
      <c r="R555" s="94">
        <f t="shared" si="118"/>
        <v>82404.56</v>
      </c>
      <c r="S555" s="92" t="str">
        <f t="shared" si="119"/>
        <v>480101505921</v>
      </c>
      <c r="T555" s="80">
        <f>VLOOKUP(S555,Factors!$F$4:$H$5971,3,FALSE)</f>
        <v>0.1124</v>
      </c>
      <c r="U555" t="str">
        <f>VLOOKUP(S555,Factors!$F$4:$G$5971,2,FALSE)</f>
        <v>3-factor</v>
      </c>
      <c r="V555" s="170">
        <f t="shared" si="120"/>
        <v>2369.6999760000003</v>
      </c>
      <c r="W555" s="165">
        <f t="shared" si="121"/>
        <v>18713.040024000002</v>
      </c>
      <c r="X555" s="171">
        <f t="shared" si="122"/>
        <v>21082.74</v>
      </c>
      <c r="Y555" s="170">
        <f t="shared" si="123"/>
        <v>4475.3734759999998</v>
      </c>
      <c r="Z555" s="165">
        <f t="shared" si="124"/>
        <v>35341.116523999997</v>
      </c>
      <c r="AA555" s="171">
        <f t="shared" si="125"/>
        <v>39816.49</v>
      </c>
      <c r="AB555" s="170">
        <f t="shared" si="126"/>
        <v>2417.1990920000003</v>
      </c>
      <c r="AC555" s="165">
        <f t="shared" si="127"/>
        <v>19088.130908000003</v>
      </c>
      <c r="AD555" s="171">
        <f t="shared" si="128"/>
        <v>21505.33</v>
      </c>
      <c r="AE555" s="81">
        <f t="shared" si="129"/>
        <v>9262.2725439999995</v>
      </c>
      <c r="AF555" s="81">
        <f t="shared" si="130"/>
        <v>73142.287455999991</v>
      </c>
      <c r="AG555" s="81">
        <f t="shared" si="131"/>
        <v>82404.56</v>
      </c>
      <c r="AH555" t="str">
        <f>VLOOKUP(A555,'FERC Description'!$A$4:$C$51,3,FALSE)</f>
        <v>921 Office Supplies and Expense</v>
      </c>
    </row>
    <row r="556" spans="1:34" x14ac:dyDescent="0.25">
      <c r="A556" t="s">
        <v>512</v>
      </c>
      <c r="B556" t="s">
        <v>655</v>
      </c>
      <c r="C556" t="s">
        <v>656</v>
      </c>
      <c r="D556" t="s">
        <v>515</v>
      </c>
      <c r="E556" t="s">
        <v>516</v>
      </c>
      <c r="F556" s="94">
        <v>213.64</v>
      </c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>
        <f t="shared" si="118"/>
        <v>213.64</v>
      </c>
      <c r="S556" s="92" t="str">
        <f t="shared" si="119"/>
        <v>480102966921</v>
      </c>
      <c r="T556" s="80">
        <f>VLOOKUP(S556,Factors!$F$4:$H$5971,3,FALSE)</f>
        <v>0.1124</v>
      </c>
      <c r="U556" t="str">
        <f>VLOOKUP(S556,Factors!$F$4:$G$5971,2,FALSE)</f>
        <v>3-factor</v>
      </c>
      <c r="V556" s="170">
        <f t="shared" si="120"/>
        <v>24.013135999999999</v>
      </c>
      <c r="W556" s="165">
        <f t="shared" si="121"/>
        <v>189.62686399999998</v>
      </c>
      <c r="X556" s="171">
        <f t="shared" si="122"/>
        <v>213.64</v>
      </c>
      <c r="Y556" s="170">
        <f t="shared" si="123"/>
        <v>0</v>
      </c>
      <c r="Z556" s="165">
        <f t="shared" si="124"/>
        <v>0</v>
      </c>
      <c r="AA556" s="171">
        <f t="shared" si="125"/>
        <v>0</v>
      </c>
      <c r="AB556" s="170">
        <f t="shared" si="126"/>
        <v>0</v>
      </c>
      <c r="AC556" s="165">
        <f t="shared" si="127"/>
        <v>0</v>
      </c>
      <c r="AD556" s="171">
        <f t="shared" si="128"/>
        <v>0</v>
      </c>
      <c r="AE556" s="81">
        <f t="shared" si="129"/>
        <v>24.013135999999999</v>
      </c>
      <c r="AF556" s="81">
        <f t="shared" si="130"/>
        <v>189.62686399999998</v>
      </c>
      <c r="AG556" s="81">
        <f t="shared" si="131"/>
        <v>213.64</v>
      </c>
      <c r="AH556" t="str">
        <f>VLOOKUP(A556,'FERC Description'!$A$4:$C$51,3,FALSE)</f>
        <v>921 Office Supplies and Expense</v>
      </c>
    </row>
    <row r="557" spans="1:34" x14ac:dyDescent="0.25">
      <c r="A557" t="s">
        <v>512</v>
      </c>
      <c r="B557" t="s">
        <v>270</v>
      </c>
      <c r="C557" t="s">
        <v>271</v>
      </c>
      <c r="D557" t="s">
        <v>513</v>
      </c>
      <c r="E557" t="s">
        <v>514</v>
      </c>
      <c r="F557" s="94"/>
      <c r="G557" s="94"/>
      <c r="H557" s="94">
        <v>210.72</v>
      </c>
      <c r="I557" s="94"/>
      <c r="J557" s="94"/>
      <c r="K557" s="94"/>
      <c r="L557" s="94"/>
      <c r="M557" s="94"/>
      <c r="N557" s="94"/>
      <c r="O557" s="94"/>
      <c r="P557" s="94"/>
      <c r="Q557" s="94"/>
      <c r="R557" s="94">
        <f t="shared" si="118"/>
        <v>210.72</v>
      </c>
      <c r="S557" s="92" t="str">
        <f t="shared" si="119"/>
        <v>510101505921</v>
      </c>
      <c r="T557" s="80">
        <f>VLOOKUP(S557,Factors!$F$4:$H$5971,3,FALSE)</f>
        <v>0.10765</v>
      </c>
      <c r="U557" t="str">
        <f>VLOOKUP(S557,Factors!$F$4:$G$5971,2,FALSE)</f>
        <v>Employee Cost</v>
      </c>
      <c r="V557" s="170">
        <f t="shared" si="120"/>
        <v>0</v>
      </c>
      <c r="W557" s="165">
        <f t="shared" si="121"/>
        <v>0</v>
      </c>
      <c r="X557" s="171">
        <f t="shared" si="122"/>
        <v>0</v>
      </c>
      <c r="Y557" s="170">
        <f t="shared" si="123"/>
        <v>0</v>
      </c>
      <c r="Z557" s="165">
        <f t="shared" si="124"/>
        <v>0</v>
      </c>
      <c r="AA557" s="171">
        <f t="shared" si="125"/>
        <v>0</v>
      </c>
      <c r="AB557" s="170">
        <f t="shared" si="126"/>
        <v>22.684007999999999</v>
      </c>
      <c r="AC557" s="165">
        <f t="shared" si="127"/>
        <v>188.03599199999999</v>
      </c>
      <c r="AD557" s="171">
        <f t="shared" si="128"/>
        <v>210.72</v>
      </c>
      <c r="AE557" s="81">
        <f t="shared" si="129"/>
        <v>22.684007999999999</v>
      </c>
      <c r="AF557" s="81">
        <f t="shared" si="130"/>
        <v>188.03599199999999</v>
      </c>
      <c r="AG557" s="81">
        <f t="shared" si="131"/>
        <v>210.72</v>
      </c>
      <c r="AH557" t="str">
        <f>VLOOKUP(A557,'FERC Description'!$A$4:$C$51,3,FALSE)</f>
        <v>921 Office Supplies and Expense</v>
      </c>
    </row>
    <row r="558" spans="1:34" x14ac:dyDescent="0.25">
      <c r="A558" t="s">
        <v>512</v>
      </c>
      <c r="B558" t="s">
        <v>270</v>
      </c>
      <c r="C558" t="s">
        <v>271</v>
      </c>
      <c r="D558" t="s">
        <v>657</v>
      </c>
      <c r="E558" t="s">
        <v>658</v>
      </c>
      <c r="F558" s="94">
        <v>253.95</v>
      </c>
      <c r="G558" s="94"/>
      <c r="H558" s="94">
        <v>786.15</v>
      </c>
      <c r="I558" s="94"/>
      <c r="J558" s="94"/>
      <c r="K558" s="94"/>
      <c r="L558" s="94"/>
      <c r="M558" s="94"/>
      <c r="N558" s="94"/>
      <c r="O558" s="94"/>
      <c r="P558" s="94"/>
      <c r="Q558" s="94"/>
      <c r="R558" s="94">
        <f t="shared" si="118"/>
        <v>1040.0999999999999</v>
      </c>
      <c r="S558" s="92" t="str">
        <f t="shared" si="119"/>
        <v>510101560921</v>
      </c>
      <c r="T558" s="80">
        <f>VLOOKUP(S558,Factors!$F$4:$H$5971,3,FALSE)</f>
        <v>0.10765</v>
      </c>
      <c r="U558" t="str">
        <f>VLOOKUP(S558,Factors!$F$4:$G$5971,2,FALSE)</f>
        <v>Employee Cost</v>
      </c>
      <c r="V558" s="170">
        <f t="shared" si="120"/>
        <v>27.337717499999997</v>
      </c>
      <c r="W558" s="165">
        <f t="shared" si="121"/>
        <v>226.61228249999999</v>
      </c>
      <c r="X558" s="171">
        <f t="shared" si="122"/>
        <v>253.95</v>
      </c>
      <c r="Y558" s="170">
        <f t="shared" si="123"/>
        <v>0</v>
      </c>
      <c r="Z558" s="165">
        <f t="shared" si="124"/>
        <v>0</v>
      </c>
      <c r="AA558" s="171">
        <f t="shared" si="125"/>
        <v>0</v>
      </c>
      <c r="AB558" s="170">
        <f t="shared" si="126"/>
        <v>84.629047499999999</v>
      </c>
      <c r="AC558" s="165">
        <f t="shared" si="127"/>
        <v>701.52095250000002</v>
      </c>
      <c r="AD558" s="171">
        <f t="shared" si="128"/>
        <v>786.15</v>
      </c>
      <c r="AE558" s="81">
        <f t="shared" si="129"/>
        <v>111.96676499999998</v>
      </c>
      <c r="AF558" s="81">
        <f t="shared" si="130"/>
        <v>928.1332349999999</v>
      </c>
      <c r="AG558" s="81">
        <f t="shared" si="131"/>
        <v>1040.0999999999999</v>
      </c>
      <c r="AH558" t="str">
        <f>VLOOKUP(A558,'FERC Description'!$A$4:$C$51,3,FALSE)</f>
        <v>921 Office Supplies and Expense</v>
      </c>
    </row>
    <row r="559" spans="1:34" x14ac:dyDescent="0.25">
      <c r="A559" t="s">
        <v>512</v>
      </c>
      <c r="B559" t="s">
        <v>270</v>
      </c>
      <c r="C559" t="s">
        <v>271</v>
      </c>
      <c r="D559" t="s">
        <v>659</v>
      </c>
      <c r="E559" t="s">
        <v>660</v>
      </c>
      <c r="F559" s="94">
        <v>105513.61</v>
      </c>
      <c r="G559" s="94">
        <v>95828.67</v>
      </c>
      <c r="H559" s="94">
        <v>107469.88</v>
      </c>
      <c r="I559" s="94"/>
      <c r="J559" s="94"/>
      <c r="K559" s="94"/>
      <c r="L559" s="94"/>
      <c r="M559" s="94"/>
      <c r="N559" s="94"/>
      <c r="O559" s="94"/>
      <c r="P559" s="94"/>
      <c r="Q559" s="94"/>
      <c r="R559" s="94">
        <f t="shared" si="118"/>
        <v>308812.16000000003</v>
      </c>
      <c r="S559" s="92" t="str">
        <f t="shared" si="119"/>
        <v>510101590921</v>
      </c>
      <c r="T559" s="80">
        <f>VLOOKUP(S559,Factors!$F$4:$H$5971,3,FALSE)</f>
        <v>0.10765</v>
      </c>
      <c r="U559" t="str">
        <f>VLOOKUP(S559,Factors!$F$4:$G$5971,2,FALSE)</f>
        <v>Employee Cost</v>
      </c>
      <c r="V559" s="170">
        <f t="shared" si="120"/>
        <v>11358.5401165</v>
      </c>
      <c r="W559" s="165">
        <f t="shared" si="121"/>
        <v>94155.069883499993</v>
      </c>
      <c r="X559" s="171">
        <f t="shared" si="122"/>
        <v>105513.60999999999</v>
      </c>
      <c r="Y559" s="170">
        <f t="shared" si="123"/>
        <v>10315.956325499999</v>
      </c>
      <c r="Z559" s="165">
        <f t="shared" si="124"/>
        <v>85512.713674500003</v>
      </c>
      <c r="AA559" s="171">
        <f t="shared" si="125"/>
        <v>95828.67</v>
      </c>
      <c r="AB559" s="170">
        <f t="shared" si="126"/>
        <v>11569.132582</v>
      </c>
      <c r="AC559" s="165">
        <f t="shared" si="127"/>
        <v>95900.747417999999</v>
      </c>
      <c r="AD559" s="171">
        <f t="shared" si="128"/>
        <v>107469.88</v>
      </c>
      <c r="AE559" s="81">
        <f t="shared" si="129"/>
        <v>33243.629024000002</v>
      </c>
      <c r="AF559" s="81">
        <f t="shared" si="130"/>
        <v>275568.53097600001</v>
      </c>
      <c r="AG559" s="81">
        <f t="shared" si="131"/>
        <v>308812.16000000003</v>
      </c>
      <c r="AH559" t="str">
        <f>VLOOKUP(A559,'FERC Description'!$A$4:$C$51,3,FALSE)</f>
        <v>921 Office Supplies and Expense</v>
      </c>
    </row>
    <row r="560" spans="1:34" x14ac:dyDescent="0.25">
      <c r="A560" t="s">
        <v>512</v>
      </c>
      <c r="B560" t="s">
        <v>270</v>
      </c>
      <c r="C560" t="s">
        <v>271</v>
      </c>
      <c r="D560" t="s">
        <v>539</v>
      </c>
      <c r="E560" t="s">
        <v>540</v>
      </c>
      <c r="F560" s="94"/>
      <c r="G560" s="94"/>
      <c r="H560" s="94">
        <v>33.049999999999997</v>
      </c>
      <c r="I560" s="94"/>
      <c r="J560" s="94"/>
      <c r="K560" s="94"/>
      <c r="L560" s="94"/>
      <c r="M560" s="94"/>
      <c r="N560" s="94"/>
      <c r="O560" s="94"/>
      <c r="P560" s="94"/>
      <c r="Q560" s="94"/>
      <c r="R560" s="94">
        <f t="shared" si="118"/>
        <v>33.049999999999997</v>
      </c>
      <c r="S560" s="92" t="str">
        <f t="shared" si="119"/>
        <v>510101592921</v>
      </c>
      <c r="T560" s="80">
        <f>VLOOKUP(S560,Factors!$F$4:$H$5971,3,FALSE)</f>
        <v>0.10765</v>
      </c>
      <c r="U560" t="str">
        <f>VLOOKUP(S560,Factors!$F$4:$G$5971,2,FALSE)</f>
        <v>Employee Cost</v>
      </c>
      <c r="V560" s="170">
        <f t="shared" si="120"/>
        <v>0</v>
      </c>
      <c r="W560" s="165">
        <f t="shared" si="121"/>
        <v>0</v>
      </c>
      <c r="X560" s="171">
        <f t="shared" si="122"/>
        <v>0</v>
      </c>
      <c r="Y560" s="170">
        <f t="shared" si="123"/>
        <v>0</v>
      </c>
      <c r="Z560" s="165">
        <f t="shared" si="124"/>
        <v>0</v>
      </c>
      <c r="AA560" s="171">
        <f t="shared" si="125"/>
        <v>0</v>
      </c>
      <c r="AB560" s="170">
        <f t="shared" si="126"/>
        <v>3.5578324999999995</v>
      </c>
      <c r="AC560" s="165">
        <f t="shared" si="127"/>
        <v>29.492167499999997</v>
      </c>
      <c r="AD560" s="171">
        <f t="shared" si="128"/>
        <v>33.049999999999997</v>
      </c>
      <c r="AE560" s="81">
        <f t="shared" si="129"/>
        <v>3.5578324999999995</v>
      </c>
      <c r="AF560" s="81">
        <f t="shared" si="130"/>
        <v>29.492167499999997</v>
      </c>
      <c r="AG560" s="81">
        <f t="shared" si="131"/>
        <v>33.049999999999997</v>
      </c>
      <c r="AH560" t="str">
        <f>VLOOKUP(A560,'FERC Description'!$A$4:$C$51,3,FALSE)</f>
        <v>921 Office Supplies and Expense</v>
      </c>
    </row>
    <row r="561" spans="1:34" x14ac:dyDescent="0.25">
      <c r="A561" t="s">
        <v>512</v>
      </c>
      <c r="B561" t="s">
        <v>270</v>
      </c>
      <c r="C561" t="s">
        <v>271</v>
      </c>
      <c r="D561" t="s">
        <v>661</v>
      </c>
      <c r="E561" t="s">
        <v>662</v>
      </c>
      <c r="F561" s="94">
        <v>706.5</v>
      </c>
      <c r="G561" s="94">
        <v>2821</v>
      </c>
      <c r="H561" s="94">
        <v>578</v>
      </c>
      <c r="I561" s="94"/>
      <c r="J561" s="94"/>
      <c r="K561" s="94"/>
      <c r="L561" s="94"/>
      <c r="M561" s="94"/>
      <c r="N561" s="94"/>
      <c r="O561" s="94"/>
      <c r="P561" s="94"/>
      <c r="Q561" s="94"/>
      <c r="R561" s="94">
        <f t="shared" si="118"/>
        <v>4105.5</v>
      </c>
      <c r="S561" s="92" t="str">
        <f t="shared" si="119"/>
        <v>510101700921</v>
      </c>
      <c r="T561" s="80">
        <f>VLOOKUP(S561,Factors!$F$4:$H$5971,3,FALSE)</f>
        <v>0.10765</v>
      </c>
      <c r="U561" t="str">
        <f>VLOOKUP(S561,Factors!$F$4:$G$5971,2,FALSE)</f>
        <v>Employee Cost</v>
      </c>
      <c r="V561" s="170">
        <f t="shared" si="120"/>
        <v>76.054724999999991</v>
      </c>
      <c r="W561" s="165">
        <f t="shared" si="121"/>
        <v>630.44527500000004</v>
      </c>
      <c r="X561" s="171">
        <f t="shared" si="122"/>
        <v>706.5</v>
      </c>
      <c r="Y561" s="170">
        <f t="shared" si="123"/>
        <v>303.68065000000001</v>
      </c>
      <c r="Z561" s="165">
        <f t="shared" si="124"/>
        <v>2517.3193499999998</v>
      </c>
      <c r="AA561" s="171">
        <f t="shared" si="125"/>
        <v>2821</v>
      </c>
      <c r="AB561" s="170">
        <f t="shared" si="126"/>
        <v>62.221699999999998</v>
      </c>
      <c r="AC561" s="165">
        <f t="shared" si="127"/>
        <v>515.77829999999994</v>
      </c>
      <c r="AD561" s="171">
        <f t="shared" si="128"/>
        <v>578</v>
      </c>
      <c r="AE561" s="81">
        <f t="shared" si="129"/>
        <v>441.95707499999997</v>
      </c>
      <c r="AF561" s="81">
        <f t="shared" si="130"/>
        <v>3663.5429250000002</v>
      </c>
      <c r="AG561" s="81">
        <f t="shared" si="131"/>
        <v>4105.5</v>
      </c>
      <c r="AH561" t="str">
        <f>VLOOKUP(A561,'FERC Description'!$A$4:$C$51,3,FALSE)</f>
        <v>921 Office Supplies and Expense</v>
      </c>
    </row>
    <row r="562" spans="1:34" x14ac:dyDescent="0.25">
      <c r="A562" t="s">
        <v>512</v>
      </c>
      <c r="B562" t="s">
        <v>229</v>
      </c>
      <c r="C562" t="s">
        <v>230</v>
      </c>
      <c r="D562" t="s">
        <v>513</v>
      </c>
      <c r="E562" t="s">
        <v>514</v>
      </c>
      <c r="F562" s="94">
        <v>53720.98</v>
      </c>
      <c r="G562" s="94">
        <v>-3534.16</v>
      </c>
      <c r="H562" s="94">
        <v>19861.439999999999</v>
      </c>
      <c r="I562" s="94"/>
      <c r="J562" s="94"/>
      <c r="K562" s="94"/>
      <c r="L562" s="94"/>
      <c r="M562" s="94"/>
      <c r="N562" s="94"/>
      <c r="O562" s="94"/>
      <c r="P562" s="94"/>
      <c r="Q562" s="94"/>
      <c r="R562" s="94">
        <f t="shared" si="118"/>
        <v>70048.260000000009</v>
      </c>
      <c r="S562" s="92" t="str">
        <f t="shared" si="119"/>
        <v>510201505921</v>
      </c>
      <c r="T562" s="80">
        <f>VLOOKUP(S562,Factors!$F$4:$H$5971,3,FALSE)</f>
        <v>0.1124</v>
      </c>
      <c r="U562" t="str">
        <f>VLOOKUP(S562,Factors!$F$4:$G$5971,2,FALSE)</f>
        <v>3-factor</v>
      </c>
      <c r="V562" s="170">
        <f t="shared" si="120"/>
        <v>6038.2381520000008</v>
      </c>
      <c r="W562" s="165">
        <f t="shared" si="121"/>
        <v>47682.741848000005</v>
      </c>
      <c r="X562" s="171">
        <f t="shared" si="122"/>
        <v>53720.98</v>
      </c>
      <c r="Y562" s="170">
        <f t="shared" si="123"/>
        <v>-397.23958399999998</v>
      </c>
      <c r="Z562" s="165">
        <f t="shared" si="124"/>
        <v>-3136.9204159999999</v>
      </c>
      <c r="AA562" s="171">
        <f t="shared" si="125"/>
        <v>-3534.16</v>
      </c>
      <c r="AB562" s="170">
        <f t="shared" si="126"/>
        <v>2232.4258559999998</v>
      </c>
      <c r="AC562" s="165">
        <f t="shared" si="127"/>
        <v>17629.014144000001</v>
      </c>
      <c r="AD562" s="171">
        <f t="shared" si="128"/>
        <v>19861.440000000002</v>
      </c>
      <c r="AE562" s="81">
        <f t="shared" si="129"/>
        <v>7873.4244240000007</v>
      </c>
      <c r="AF562" s="81">
        <f t="shared" si="130"/>
        <v>62174.835576000012</v>
      </c>
      <c r="AG562" s="81">
        <f t="shared" si="131"/>
        <v>70048.260000000009</v>
      </c>
      <c r="AH562" t="str">
        <f>VLOOKUP(A562,'FERC Description'!$A$4:$C$51,3,FALSE)</f>
        <v>921 Office Supplies and Expense</v>
      </c>
    </row>
    <row r="563" spans="1:34" x14ac:dyDescent="0.25">
      <c r="A563" t="s">
        <v>512</v>
      </c>
      <c r="B563" t="s">
        <v>663</v>
      </c>
      <c r="C563" t="s">
        <v>664</v>
      </c>
      <c r="D563" t="s">
        <v>665</v>
      </c>
      <c r="E563" t="s">
        <v>666</v>
      </c>
      <c r="F563" s="94">
        <v>23442.97</v>
      </c>
      <c r="G563" s="94">
        <v>42425.79</v>
      </c>
      <c r="H563" s="94">
        <v>18093.14</v>
      </c>
      <c r="I563" s="94"/>
      <c r="J563" s="94"/>
      <c r="K563" s="94"/>
      <c r="L563" s="94"/>
      <c r="M563" s="94"/>
      <c r="N563" s="94"/>
      <c r="O563" s="94"/>
      <c r="P563" s="94"/>
      <c r="Q563" s="94"/>
      <c r="R563" s="94">
        <f t="shared" si="118"/>
        <v>83961.900000000009</v>
      </c>
      <c r="S563" s="92" t="str">
        <f t="shared" si="119"/>
        <v>510451207921</v>
      </c>
      <c r="T563" s="80">
        <f>VLOOKUP(S563,Factors!$F$4:$H$5971,3,FALSE)</f>
        <v>0.1124</v>
      </c>
      <c r="U563" t="str">
        <f>VLOOKUP(S563,Factors!$F$4:$G$5971,2,FALSE)</f>
        <v>3-factor</v>
      </c>
      <c r="V563" s="170">
        <f t="shared" si="120"/>
        <v>2634.9898280000002</v>
      </c>
      <c r="W563" s="165">
        <f t="shared" si="121"/>
        <v>20807.980172</v>
      </c>
      <c r="X563" s="171">
        <f t="shared" si="122"/>
        <v>23442.97</v>
      </c>
      <c r="Y563" s="170">
        <f t="shared" si="123"/>
        <v>4768.6587959999997</v>
      </c>
      <c r="Z563" s="165">
        <f t="shared" si="124"/>
        <v>37657.131204000005</v>
      </c>
      <c r="AA563" s="171">
        <f t="shared" si="125"/>
        <v>42425.790000000008</v>
      </c>
      <c r="AB563" s="170">
        <f t="shared" si="126"/>
        <v>2033.668936</v>
      </c>
      <c r="AC563" s="165">
        <f t="shared" si="127"/>
        <v>16059.471063999999</v>
      </c>
      <c r="AD563" s="171">
        <f t="shared" si="128"/>
        <v>18093.14</v>
      </c>
      <c r="AE563" s="81">
        <f t="shared" si="129"/>
        <v>9437.3175600000013</v>
      </c>
      <c r="AF563" s="81">
        <f t="shared" si="130"/>
        <v>74524.582440000013</v>
      </c>
      <c r="AG563" s="81">
        <f t="shared" si="131"/>
        <v>83961.900000000009</v>
      </c>
      <c r="AH563" t="str">
        <f>VLOOKUP(A563,'FERC Description'!$A$4:$C$51,3,FALSE)</f>
        <v>921 Office Supplies and Expense</v>
      </c>
    </row>
    <row r="564" spans="1:34" x14ac:dyDescent="0.25">
      <c r="A564" t="s">
        <v>512</v>
      </c>
      <c r="B564" t="s">
        <v>667</v>
      </c>
      <c r="C564" t="s">
        <v>668</v>
      </c>
      <c r="D564" t="s">
        <v>665</v>
      </c>
      <c r="E564" t="s">
        <v>666</v>
      </c>
      <c r="F564" s="94">
        <v>30918.73</v>
      </c>
      <c r="G564" s="94">
        <v>41913.35</v>
      </c>
      <c r="H564" s="94">
        <v>37099.78</v>
      </c>
      <c r="I564" s="94"/>
      <c r="J564" s="94"/>
      <c r="K564" s="94"/>
      <c r="L564" s="94"/>
      <c r="M564" s="94"/>
      <c r="N564" s="94"/>
      <c r="O564" s="94"/>
      <c r="P564" s="94"/>
      <c r="Q564" s="94"/>
      <c r="R564" s="94">
        <f t="shared" si="118"/>
        <v>109931.86</v>
      </c>
      <c r="S564" s="92" t="str">
        <f t="shared" si="119"/>
        <v>510501207921</v>
      </c>
      <c r="T564" s="80">
        <f>VLOOKUP(S564,Factors!$F$4:$H$5971,3,FALSE)</f>
        <v>0.1124</v>
      </c>
      <c r="U564" t="str">
        <f>VLOOKUP(S564,Factors!$F$4:$G$5971,2,FALSE)</f>
        <v>3-factor</v>
      </c>
      <c r="V564" s="170">
        <f t="shared" si="120"/>
        <v>3475.2652520000001</v>
      </c>
      <c r="W564" s="165">
        <f t="shared" si="121"/>
        <v>27443.464747999999</v>
      </c>
      <c r="X564" s="171">
        <f t="shared" si="122"/>
        <v>30918.73</v>
      </c>
      <c r="Y564" s="170">
        <f t="shared" si="123"/>
        <v>4711.0605399999995</v>
      </c>
      <c r="Z564" s="165">
        <f t="shared" si="124"/>
        <v>37202.28946</v>
      </c>
      <c r="AA564" s="171">
        <f t="shared" si="125"/>
        <v>41913.35</v>
      </c>
      <c r="AB564" s="170">
        <f t="shared" si="126"/>
        <v>4170.0152719999996</v>
      </c>
      <c r="AC564" s="165">
        <f t="shared" si="127"/>
        <v>32929.764728000002</v>
      </c>
      <c r="AD564" s="171">
        <f t="shared" si="128"/>
        <v>37099.78</v>
      </c>
      <c r="AE564" s="81">
        <f t="shared" si="129"/>
        <v>12356.341064</v>
      </c>
      <c r="AF564" s="81">
        <f t="shared" si="130"/>
        <v>97575.518936000008</v>
      </c>
      <c r="AG564" s="81">
        <f t="shared" si="131"/>
        <v>109931.86000000002</v>
      </c>
      <c r="AH564" t="str">
        <f>VLOOKUP(A564,'FERC Description'!$A$4:$C$51,3,FALSE)</f>
        <v>921 Office Supplies and Expense</v>
      </c>
    </row>
    <row r="565" spans="1:34" x14ac:dyDescent="0.25">
      <c r="A565" t="s">
        <v>512</v>
      </c>
      <c r="B565" t="s">
        <v>667</v>
      </c>
      <c r="C565" t="s">
        <v>668</v>
      </c>
      <c r="D565" t="s">
        <v>513</v>
      </c>
      <c r="E565" t="s">
        <v>514</v>
      </c>
      <c r="F565" s="94">
        <v>24630.49</v>
      </c>
      <c r="G565" s="94">
        <v>24746.61</v>
      </c>
      <c r="H565" s="94">
        <v>23047.73</v>
      </c>
      <c r="I565" s="94"/>
      <c r="J565" s="94"/>
      <c r="K565" s="94"/>
      <c r="L565" s="94"/>
      <c r="M565" s="94"/>
      <c r="N565" s="94"/>
      <c r="O565" s="94"/>
      <c r="P565" s="94"/>
      <c r="Q565" s="94"/>
      <c r="R565" s="94">
        <f t="shared" si="118"/>
        <v>72424.83</v>
      </c>
      <c r="S565" s="92" t="str">
        <f t="shared" si="119"/>
        <v>510501505921</v>
      </c>
      <c r="T565" s="80">
        <f>VLOOKUP(S565,Factors!$F$4:$H$5971,3,FALSE)</f>
        <v>0.1124</v>
      </c>
      <c r="U565" t="str">
        <f>VLOOKUP(S565,Factors!$F$4:$G$5971,2,FALSE)</f>
        <v>3-factor</v>
      </c>
      <c r="V565" s="170">
        <f t="shared" si="120"/>
        <v>2768.4670760000004</v>
      </c>
      <c r="W565" s="165">
        <f t="shared" si="121"/>
        <v>21862.022924000001</v>
      </c>
      <c r="X565" s="171">
        <f t="shared" si="122"/>
        <v>24630.49</v>
      </c>
      <c r="Y565" s="170">
        <f t="shared" si="123"/>
        <v>2781.5189639999999</v>
      </c>
      <c r="Z565" s="165">
        <f t="shared" si="124"/>
        <v>21965.091036000002</v>
      </c>
      <c r="AA565" s="171">
        <f t="shared" si="125"/>
        <v>24746.61</v>
      </c>
      <c r="AB565" s="170">
        <f t="shared" si="126"/>
        <v>2590.564852</v>
      </c>
      <c r="AC565" s="165">
        <f t="shared" si="127"/>
        <v>20457.165148</v>
      </c>
      <c r="AD565" s="171">
        <f t="shared" si="128"/>
        <v>23047.73</v>
      </c>
      <c r="AE565" s="81">
        <f t="shared" si="129"/>
        <v>8140.5508920000002</v>
      </c>
      <c r="AF565" s="81">
        <f t="shared" si="130"/>
        <v>64284.279108000002</v>
      </c>
      <c r="AG565" s="81">
        <f t="shared" si="131"/>
        <v>72424.83</v>
      </c>
      <c r="AH565" t="str">
        <f>VLOOKUP(A565,'FERC Description'!$A$4:$C$51,3,FALSE)</f>
        <v>921 Office Supplies and Expense</v>
      </c>
    </row>
    <row r="566" spans="1:34" x14ac:dyDescent="0.25">
      <c r="A566" t="s">
        <v>512</v>
      </c>
      <c r="B566" t="s">
        <v>669</v>
      </c>
      <c r="C566" t="s">
        <v>670</v>
      </c>
      <c r="D566" t="s">
        <v>513</v>
      </c>
      <c r="E566" t="s">
        <v>514</v>
      </c>
      <c r="F566" s="94">
        <v>79873.98</v>
      </c>
      <c r="G566" s="94">
        <v>83339.53</v>
      </c>
      <c r="H566" s="94">
        <v>85036.18</v>
      </c>
      <c r="I566" s="94"/>
      <c r="J566" s="94"/>
      <c r="K566" s="94"/>
      <c r="L566" s="94"/>
      <c r="M566" s="94"/>
      <c r="N566" s="94"/>
      <c r="O566" s="94"/>
      <c r="P566" s="94"/>
      <c r="Q566" s="94"/>
      <c r="R566" s="94">
        <f t="shared" si="118"/>
        <v>248249.69</v>
      </c>
      <c r="S566" s="92" t="str">
        <f t="shared" si="119"/>
        <v>510601505921</v>
      </c>
      <c r="T566" s="80">
        <f>VLOOKUP(S566,Factors!$F$4:$H$5971,3,FALSE)</f>
        <v>0.1124</v>
      </c>
      <c r="U566" t="str">
        <f>VLOOKUP(S566,Factors!$F$4:$G$5971,2,FALSE)</f>
        <v>3-factor</v>
      </c>
      <c r="V566" s="170">
        <f t="shared" si="120"/>
        <v>8977.8353520000001</v>
      </c>
      <c r="W566" s="165">
        <f t="shared" si="121"/>
        <v>70896.144648000001</v>
      </c>
      <c r="X566" s="171">
        <f t="shared" si="122"/>
        <v>79873.98</v>
      </c>
      <c r="Y566" s="170">
        <f t="shared" si="123"/>
        <v>9367.3631719999994</v>
      </c>
      <c r="Z566" s="165">
        <f t="shared" si="124"/>
        <v>73972.166828000001</v>
      </c>
      <c r="AA566" s="171">
        <f t="shared" si="125"/>
        <v>83339.53</v>
      </c>
      <c r="AB566" s="170">
        <f t="shared" si="126"/>
        <v>9558.066632</v>
      </c>
      <c r="AC566" s="165">
        <f t="shared" si="127"/>
        <v>75478.113367999991</v>
      </c>
      <c r="AD566" s="171">
        <f t="shared" si="128"/>
        <v>85036.18</v>
      </c>
      <c r="AE566" s="81">
        <f t="shared" si="129"/>
        <v>27903.265156000001</v>
      </c>
      <c r="AF566" s="81">
        <f t="shared" si="130"/>
        <v>220346.42484399999</v>
      </c>
      <c r="AG566" s="81">
        <f t="shared" si="131"/>
        <v>248249.69</v>
      </c>
      <c r="AH566" t="str">
        <f>VLOOKUP(A566,'FERC Description'!$A$4:$C$51,3,FALSE)</f>
        <v>921 Office Supplies and Expense</v>
      </c>
    </row>
    <row r="567" spans="1:34" x14ac:dyDescent="0.25">
      <c r="A567" t="s">
        <v>512</v>
      </c>
      <c r="B567" t="s">
        <v>671</v>
      </c>
      <c r="C567" t="s">
        <v>672</v>
      </c>
      <c r="D567" t="s">
        <v>513</v>
      </c>
      <c r="E567" t="s">
        <v>514</v>
      </c>
      <c r="F567" s="94"/>
      <c r="G567" s="94">
        <v>54483.53</v>
      </c>
      <c r="H567" s="94">
        <v>38624.639999999999</v>
      </c>
      <c r="I567" s="94"/>
      <c r="J567" s="94"/>
      <c r="K567" s="94"/>
      <c r="L567" s="94"/>
      <c r="M567" s="94"/>
      <c r="N567" s="94"/>
      <c r="O567" s="94"/>
      <c r="P567" s="94"/>
      <c r="Q567" s="94"/>
      <c r="R567" s="94">
        <f t="shared" si="118"/>
        <v>93108.17</v>
      </c>
      <c r="S567" s="92" t="str">
        <f t="shared" si="119"/>
        <v>510651505921</v>
      </c>
      <c r="T567" s="80">
        <f>VLOOKUP(S567,Factors!$F$4:$H$5971,3,FALSE)</f>
        <v>0.1124</v>
      </c>
      <c r="U567" t="str">
        <f>VLOOKUP(S567,Factors!$F$4:$G$5971,2,FALSE)</f>
        <v>3-factor</v>
      </c>
      <c r="V567" s="170">
        <f t="shared" si="120"/>
        <v>0</v>
      </c>
      <c r="W567" s="165">
        <f t="shared" si="121"/>
        <v>0</v>
      </c>
      <c r="X567" s="171">
        <f t="shared" si="122"/>
        <v>0</v>
      </c>
      <c r="Y567" s="170">
        <f t="shared" si="123"/>
        <v>6123.9487719999997</v>
      </c>
      <c r="Z567" s="165">
        <f t="shared" si="124"/>
        <v>48359.581227999995</v>
      </c>
      <c r="AA567" s="171">
        <f t="shared" si="125"/>
        <v>54483.53</v>
      </c>
      <c r="AB567" s="170">
        <f t="shared" si="126"/>
        <v>4341.4095360000001</v>
      </c>
      <c r="AC567" s="165">
        <f t="shared" si="127"/>
        <v>34283.230464</v>
      </c>
      <c r="AD567" s="171">
        <f t="shared" si="128"/>
        <v>38624.639999999999</v>
      </c>
      <c r="AE567" s="81">
        <f t="shared" si="129"/>
        <v>10465.358307999999</v>
      </c>
      <c r="AF567" s="81">
        <f t="shared" si="130"/>
        <v>82642.811692000003</v>
      </c>
      <c r="AG567" s="81">
        <f t="shared" si="131"/>
        <v>93108.17</v>
      </c>
      <c r="AH567" t="str">
        <f>VLOOKUP(A567,'FERC Description'!$A$4:$C$51,3,FALSE)</f>
        <v>921 Office Supplies and Expense</v>
      </c>
    </row>
    <row r="568" spans="1:34" x14ac:dyDescent="0.25">
      <c r="A568" t="s">
        <v>512</v>
      </c>
      <c r="B568" t="s">
        <v>499</v>
      </c>
      <c r="C568" t="s">
        <v>500</v>
      </c>
      <c r="D568" t="s">
        <v>513</v>
      </c>
      <c r="E568" t="s">
        <v>514</v>
      </c>
      <c r="F568" s="94">
        <v>159647.44</v>
      </c>
      <c r="G568" s="94">
        <v>78999.97</v>
      </c>
      <c r="H568" s="94">
        <v>97250.06</v>
      </c>
      <c r="I568" s="94"/>
      <c r="J568" s="94"/>
      <c r="K568" s="94"/>
      <c r="L568" s="94"/>
      <c r="M568" s="94"/>
      <c r="N568" s="94"/>
      <c r="O568" s="94"/>
      <c r="P568" s="94"/>
      <c r="Q568" s="94"/>
      <c r="R568" s="94">
        <f t="shared" si="118"/>
        <v>335897.47</v>
      </c>
      <c r="S568" s="92" t="str">
        <f t="shared" si="119"/>
        <v>520101505921</v>
      </c>
      <c r="T568" s="80">
        <f>VLOOKUP(S568,Factors!$F$4:$H$5971,3,FALSE)</f>
        <v>0.1124</v>
      </c>
      <c r="U568" t="str">
        <f>VLOOKUP(S568,Factors!$F$4:$G$5971,2,FALSE)</f>
        <v>3-factor</v>
      </c>
      <c r="V568" s="170">
        <f t="shared" si="120"/>
        <v>17944.372255999999</v>
      </c>
      <c r="W568" s="165">
        <f t="shared" si="121"/>
        <v>141703.067744</v>
      </c>
      <c r="X568" s="171">
        <f t="shared" si="122"/>
        <v>159647.44</v>
      </c>
      <c r="Y568" s="170">
        <f t="shared" si="123"/>
        <v>8879.5966279999993</v>
      </c>
      <c r="Z568" s="165">
        <f t="shared" si="124"/>
        <v>70120.373372000002</v>
      </c>
      <c r="AA568" s="171">
        <f t="shared" si="125"/>
        <v>78999.97</v>
      </c>
      <c r="AB568" s="170">
        <f t="shared" si="126"/>
        <v>10930.906744</v>
      </c>
      <c r="AC568" s="165">
        <f t="shared" si="127"/>
        <v>86319.153255999991</v>
      </c>
      <c r="AD568" s="171">
        <f t="shared" si="128"/>
        <v>97250.06</v>
      </c>
      <c r="AE568" s="81">
        <f t="shared" si="129"/>
        <v>37754.875627999994</v>
      </c>
      <c r="AF568" s="81">
        <f t="shared" si="130"/>
        <v>298142.59437199996</v>
      </c>
      <c r="AG568" s="81">
        <f t="shared" si="131"/>
        <v>335897.47</v>
      </c>
      <c r="AH568" t="str">
        <f>VLOOKUP(A568,'FERC Description'!$A$4:$C$51,3,FALSE)</f>
        <v>921 Office Supplies and Expense</v>
      </c>
    </row>
    <row r="569" spans="1:34" x14ac:dyDescent="0.25">
      <c r="A569" t="s">
        <v>512</v>
      </c>
      <c r="B569" t="s">
        <v>673</v>
      </c>
      <c r="C569" t="s">
        <v>674</v>
      </c>
      <c r="D569" t="s">
        <v>513</v>
      </c>
      <c r="E569" t="s">
        <v>514</v>
      </c>
      <c r="F569" s="94">
        <v>32617.41</v>
      </c>
      <c r="G569" s="94">
        <v>6065.23</v>
      </c>
      <c r="H569" s="94">
        <v>10024.58</v>
      </c>
      <c r="I569" s="94"/>
      <c r="J569" s="94"/>
      <c r="K569" s="94"/>
      <c r="L569" s="94"/>
      <c r="M569" s="94"/>
      <c r="N569" s="94"/>
      <c r="O569" s="94"/>
      <c r="P569" s="94"/>
      <c r="Q569" s="94"/>
      <c r="R569" s="94">
        <f t="shared" si="118"/>
        <v>48707.22</v>
      </c>
      <c r="S569" s="92" t="str">
        <f t="shared" si="119"/>
        <v>520201505921</v>
      </c>
      <c r="T569" s="80">
        <f>VLOOKUP(S569,Factors!$F$4:$H$5971,3,FALSE)</f>
        <v>0.1124</v>
      </c>
      <c r="U569" t="str">
        <f>VLOOKUP(S569,Factors!$F$4:$G$5971,2,FALSE)</f>
        <v>3-factor</v>
      </c>
      <c r="V569" s="170">
        <f t="shared" si="120"/>
        <v>3666.196884</v>
      </c>
      <c r="W569" s="165">
        <f t="shared" si="121"/>
        <v>28951.213115999999</v>
      </c>
      <c r="X569" s="171">
        <f t="shared" si="122"/>
        <v>32617.41</v>
      </c>
      <c r="Y569" s="170">
        <f t="shared" si="123"/>
        <v>681.731852</v>
      </c>
      <c r="Z569" s="165">
        <f t="shared" si="124"/>
        <v>5383.4981479999997</v>
      </c>
      <c r="AA569" s="171">
        <f t="shared" si="125"/>
        <v>6065.23</v>
      </c>
      <c r="AB569" s="170">
        <f t="shared" si="126"/>
        <v>1126.762792</v>
      </c>
      <c r="AC569" s="165">
        <f t="shared" si="127"/>
        <v>8897.8172080000004</v>
      </c>
      <c r="AD569" s="171">
        <f t="shared" si="128"/>
        <v>10024.58</v>
      </c>
      <c r="AE569" s="81">
        <f t="shared" si="129"/>
        <v>5474.6915280000003</v>
      </c>
      <c r="AF569" s="81">
        <f t="shared" si="130"/>
        <v>43232.528471999998</v>
      </c>
      <c r="AG569" s="81">
        <f t="shared" si="131"/>
        <v>48707.22</v>
      </c>
      <c r="AH569" t="str">
        <f>VLOOKUP(A569,'FERC Description'!$A$4:$C$51,3,FALSE)</f>
        <v>921 Office Supplies and Expense</v>
      </c>
    </row>
    <row r="570" spans="1:34" x14ac:dyDescent="0.25">
      <c r="A570" t="s">
        <v>512</v>
      </c>
      <c r="B570" t="s">
        <v>675</v>
      </c>
      <c r="C570" t="s">
        <v>676</v>
      </c>
      <c r="D570" t="s">
        <v>513</v>
      </c>
      <c r="E570" t="s">
        <v>514</v>
      </c>
      <c r="F570" s="94">
        <v>47257.57</v>
      </c>
      <c r="G570" s="94">
        <v>55087.17</v>
      </c>
      <c r="H570" s="94">
        <v>71289.070000000007</v>
      </c>
      <c r="I570" s="94"/>
      <c r="J570" s="94"/>
      <c r="K570" s="94"/>
      <c r="L570" s="94"/>
      <c r="M570" s="94"/>
      <c r="N570" s="94"/>
      <c r="O570" s="94"/>
      <c r="P570" s="94"/>
      <c r="Q570" s="94"/>
      <c r="R570" s="94">
        <f t="shared" si="118"/>
        <v>173633.81</v>
      </c>
      <c r="S570" s="92" t="str">
        <f t="shared" si="119"/>
        <v>520401505921</v>
      </c>
      <c r="T570" s="80">
        <f>VLOOKUP(S570,Factors!$F$4:$H$5971,3,FALSE)</f>
        <v>0.1124</v>
      </c>
      <c r="U570" t="str">
        <f>VLOOKUP(S570,Factors!$F$4:$G$5971,2,FALSE)</f>
        <v>3-factor</v>
      </c>
      <c r="V570" s="170">
        <f t="shared" si="120"/>
        <v>5311.7508680000001</v>
      </c>
      <c r="W570" s="165">
        <f t="shared" si="121"/>
        <v>41945.819131999997</v>
      </c>
      <c r="X570" s="171">
        <f t="shared" si="122"/>
        <v>47257.57</v>
      </c>
      <c r="Y570" s="170">
        <f t="shared" si="123"/>
        <v>6191.7979079999996</v>
      </c>
      <c r="Z570" s="165">
        <f t="shared" si="124"/>
        <v>48895.372091999998</v>
      </c>
      <c r="AA570" s="171">
        <f t="shared" si="125"/>
        <v>55087.17</v>
      </c>
      <c r="AB570" s="170">
        <f t="shared" si="126"/>
        <v>8012.8914680000007</v>
      </c>
      <c r="AC570" s="165">
        <f t="shared" si="127"/>
        <v>63276.178532000005</v>
      </c>
      <c r="AD570" s="171">
        <f t="shared" si="128"/>
        <v>71289.070000000007</v>
      </c>
      <c r="AE570" s="81">
        <f t="shared" si="129"/>
        <v>19516.440244000001</v>
      </c>
      <c r="AF570" s="81">
        <f t="shared" si="130"/>
        <v>154117.369756</v>
      </c>
      <c r="AG570" s="81">
        <f t="shared" si="131"/>
        <v>173633.81</v>
      </c>
      <c r="AH570" t="str">
        <f>VLOOKUP(A570,'FERC Description'!$A$4:$C$51,3,FALSE)</f>
        <v>921 Office Supplies and Expense</v>
      </c>
    </row>
    <row r="571" spans="1:34" x14ac:dyDescent="0.25">
      <c r="A571" t="s">
        <v>512</v>
      </c>
      <c r="B571" t="s">
        <v>675</v>
      </c>
      <c r="C571" t="s">
        <v>676</v>
      </c>
      <c r="D571" t="s">
        <v>677</v>
      </c>
      <c r="E571" t="s">
        <v>678</v>
      </c>
      <c r="F571" s="94"/>
      <c r="G571" s="94">
        <v>220</v>
      </c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>
        <f t="shared" si="118"/>
        <v>220</v>
      </c>
      <c r="S571" s="92" t="str">
        <f t="shared" si="119"/>
        <v>520401595921</v>
      </c>
      <c r="T571" s="80">
        <f>VLOOKUP(S571,Factors!$F$4:$H$5971,3,FALSE)</f>
        <v>0.1124</v>
      </c>
      <c r="U571" t="str">
        <f>VLOOKUP(S571,Factors!$F$4:$G$5971,2,FALSE)</f>
        <v>3-factor</v>
      </c>
      <c r="V571" s="170">
        <f t="shared" si="120"/>
        <v>0</v>
      </c>
      <c r="W571" s="165">
        <f t="shared" si="121"/>
        <v>0</v>
      </c>
      <c r="X571" s="171">
        <f t="shared" si="122"/>
        <v>0</v>
      </c>
      <c r="Y571" s="170">
        <f t="shared" si="123"/>
        <v>24.728000000000002</v>
      </c>
      <c r="Z571" s="165">
        <f t="shared" si="124"/>
        <v>195.27199999999999</v>
      </c>
      <c r="AA571" s="171">
        <f t="shared" si="125"/>
        <v>220</v>
      </c>
      <c r="AB571" s="170">
        <f t="shared" si="126"/>
        <v>0</v>
      </c>
      <c r="AC571" s="165">
        <f t="shared" si="127"/>
        <v>0</v>
      </c>
      <c r="AD571" s="171">
        <f t="shared" si="128"/>
        <v>0</v>
      </c>
      <c r="AE571" s="81">
        <f t="shared" si="129"/>
        <v>24.728000000000002</v>
      </c>
      <c r="AF571" s="81">
        <f t="shared" si="130"/>
        <v>195.27199999999999</v>
      </c>
      <c r="AG571" s="81">
        <f t="shared" si="131"/>
        <v>220</v>
      </c>
      <c r="AH571" t="str">
        <f>VLOOKUP(A571,'FERC Description'!$A$4:$C$51,3,FALSE)</f>
        <v>921 Office Supplies and Expense</v>
      </c>
    </row>
    <row r="572" spans="1:34" x14ac:dyDescent="0.25">
      <c r="A572" t="s">
        <v>512</v>
      </c>
      <c r="B572" t="s">
        <v>679</v>
      </c>
      <c r="C572" t="s">
        <v>680</v>
      </c>
      <c r="D572" t="s">
        <v>513</v>
      </c>
      <c r="E572" t="s">
        <v>514</v>
      </c>
      <c r="F572" s="94">
        <v>124092.11</v>
      </c>
      <c r="G572" s="94">
        <v>117036.93</v>
      </c>
      <c r="H572" s="94">
        <v>114951.27</v>
      </c>
      <c r="I572" s="94"/>
      <c r="J572" s="94"/>
      <c r="K572" s="94"/>
      <c r="L572" s="94"/>
      <c r="M572" s="94"/>
      <c r="N572" s="94"/>
      <c r="O572" s="94"/>
      <c r="P572" s="94"/>
      <c r="Q572" s="94"/>
      <c r="R572" s="94">
        <f t="shared" si="118"/>
        <v>356080.31</v>
      </c>
      <c r="S572" s="92" t="str">
        <f t="shared" si="119"/>
        <v>530101505921</v>
      </c>
      <c r="T572" s="80">
        <f>VLOOKUP(S572,Factors!$F$4:$H$5971,3,FALSE)</f>
        <v>0.30000000000000004</v>
      </c>
      <c r="U572" t="str">
        <f>VLOOKUP(S572,Factors!$F$4:$G$5971,2,FALSE)</f>
        <v>Regulatory</v>
      </c>
      <c r="V572" s="170">
        <f t="shared" si="120"/>
        <v>37227.633000000009</v>
      </c>
      <c r="W572" s="165">
        <f t="shared" si="121"/>
        <v>86864.476999999984</v>
      </c>
      <c r="X572" s="171">
        <f t="shared" si="122"/>
        <v>124092.10999999999</v>
      </c>
      <c r="Y572" s="170">
        <f t="shared" si="123"/>
        <v>35111.079000000005</v>
      </c>
      <c r="Z572" s="165">
        <f t="shared" si="124"/>
        <v>81925.850999999995</v>
      </c>
      <c r="AA572" s="171">
        <f t="shared" si="125"/>
        <v>117036.93</v>
      </c>
      <c r="AB572" s="170">
        <f t="shared" si="126"/>
        <v>34485.381000000008</v>
      </c>
      <c r="AC572" s="165">
        <f t="shared" si="127"/>
        <v>80465.888999999996</v>
      </c>
      <c r="AD572" s="171">
        <f t="shared" si="128"/>
        <v>114951.27</v>
      </c>
      <c r="AE572" s="81">
        <f t="shared" si="129"/>
        <v>106824.09300000001</v>
      </c>
      <c r="AF572" s="81">
        <f t="shared" si="130"/>
        <v>249256.217</v>
      </c>
      <c r="AG572" s="81">
        <f t="shared" si="131"/>
        <v>356080.31</v>
      </c>
      <c r="AH572" t="str">
        <f>VLOOKUP(A572,'FERC Description'!$A$4:$C$51,3,FALSE)</f>
        <v>921 Office Supplies and Expense</v>
      </c>
    </row>
    <row r="573" spans="1:34" x14ac:dyDescent="0.25">
      <c r="A573" t="s">
        <v>512</v>
      </c>
      <c r="B573" t="s">
        <v>679</v>
      </c>
      <c r="C573" t="s">
        <v>680</v>
      </c>
      <c r="D573" t="s">
        <v>515</v>
      </c>
      <c r="E573" t="s">
        <v>516</v>
      </c>
      <c r="F573" s="94"/>
      <c r="G573" s="94">
        <v>29.14</v>
      </c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>
        <f t="shared" si="118"/>
        <v>29.14</v>
      </c>
      <c r="S573" s="92" t="str">
        <f t="shared" si="119"/>
        <v>530102966921</v>
      </c>
      <c r="T573" s="80">
        <f>VLOOKUP(S573,Factors!$F$4:$H$5971,3,FALSE)</f>
        <v>0.30000000000000004</v>
      </c>
      <c r="U573" t="str">
        <f>VLOOKUP(S573,Factors!$F$4:$G$5971,2,FALSE)</f>
        <v>Regulatory</v>
      </c>
      <c r="V573" s="170">
        <f t="shared" si="120"/>
        <v>0</v>
      </c>
      <c r="W573" s="165">
        <f t="shared" si="121"/>
        <v>0</v>
      </c>
      <c r="X573" s="171">
        <f t="shared" si="122"/>
        <v>0</v>
      </c>
      <c r="Y573" s="170">
        <f t="shared" si="123"/>
        <v>8.7420000000000009</v>
      </c>
      <c r="Z573" s="165">
        <f t="shared" si="124"/>
        <v>20.398</v>
      </c>
      <c r="AA573" s="171">
        <f t="shared" si="125"/>
        <v>29.14</v>
      </c>
      <c r="AB573" s="170">
        <f t="shared" si="126"/>
        <v>0</v>
      </c>
      <c r="AC573" s="165">
        <f t="shared" si="127"/>
        <v>0</v>
      </c>
      <c r="AD573" s="171">
        <f t="shared" si="128"/>
        <v>0</v>
      </c>
      <c r="AE573" s="81">
        <f t="shared" si="129"/>
        <v>8.7420000000000009</v>
      </c>
      <c r="AF573" s="81">
        <f t="shared" si="130"/>
        <v>20.398</v>
      </c>
      <c r="AG573" s="81">
        <f t="shared" si="131"/>
        <v>29.14</v>
      </c>
      <c r="AH573" t="str">
        <f>VLOOKUP(A573,'FERC Description'!$A$4:$C$51,3,FALSE)</f>
        <v>921 Office Supplies and Expense</v>
      </c>
    </row>
    <row r="574" spans="1:34" x14ac:dyDescent="0.25">
      <c r="A574" t="s">
        <v>512</v>
      </c>
      <c r="B574" t="s">
        <v>681</v>
      </c>
      <c r="C574" t="s">
        <v>682</v>
      </c>
      <c r="D574" t="s">
        <v>513</v>
      </c>
      <c r="E574" t="s">
        <v>514</v>
      </c>
      <c r="F574" s="94">
        <v>111790.49</v>
      </c>
      <c r="G574" s="94">
        <v>93466.08</v>
      </c>
      <c r="H574" s="94">
        <v>130371.19</v>
      </c>
      <c r="I574" s="94"/>
      <c r="J574" s="94"/>
      <c r="K574" s="94"/>
      <c r="L574" s="94"/>
      <c r="M574" s="94"/>
      <c r="N574" s="94"/>
      <c r="O574" s="94"/>
      <c r="P574" s="94"/>
      <c r="Q574" s="94"/>
      <c r="R574" s="94">
        <f t="shared" si="118"/>
        <v>335627.76</v>
      </c>
      <c r="S574" s="92" t="str">
        <f t="shared" si="119"/>
        <v>540101505921</v>
      </c>
      <c r="T574" s="80">
        <f>VLOOKUP(S574,Factors!$F$4:$H$5971,3,FALSE)</f>
        <v>0.1124</v>
      </c>
      <c r="U574" t="str">
        <f>VLOOKUP(S574,Factors!$F$4:$G$5971,2,FALSE)</f>
        <v>3-factor</v>
      </c>
      <c r="V574" s="170">
        <f t="shared" si="120"/>
        <v>12565.251076</v>
      </c>
      <c r="W574" s="165">
        <f t="shared" si="121"/>
        <v>99225.238924000005</v>
      </c>
      <c r="X574" s="171">
        <f t="shared" si="122"/>
        <v>111790.49</v>
      </c>
      <c r="Y574" s="170">
        <f t="shared" si="123"/>
        <v>10505.587391999999</v>
      </c>
      <c r="Z574" s="165">
        <f t="shared" si="124"/>
        <v>82960.492608</v>
      </c>
      <c r="AA574" s="171">
        <f t="shared" si="125"/>
        <v>93466.08</v>
      </c>
      <c r="AB574" s="170">
        <f t="shared" si="126"/>
        <v>14653.721756000001</v>
      </c>
      <c r="AC574" s="165">
        <f t="shared" si="127"/>
        <v>115717.468244</v>
      </c>
      <c r="AD574" s="171">
        <f t="shared" si="128"/>
        <v>130371.19</v>
      </c>
      <c r="AE574" s="81">
        <f t="shared" si="129"/>
        <v>37724.560224000001</v>
      </c>
      <c r="AF574" s="81">
        <f t="shared" si="130"/>
        <v>297903.19977599999</v>
      </c>
      <c r="AG574" s="81">
        <f t="shared" si="131"/>
        <v>335627.76</v>
      </c>
      <c r="AH574" t="str">
        <f>VLOOKUP(A574,'FERC Description'!$A$4:$C$51,3,FALSE)</f>
        <v>921 Office Supplies and Expense</v>
      </c>
    </row>
    <row r="575" spans="1:34" x14ac:dyDescent="0.25">
      <c r="A575" t="s">
        <v>512</v>
      </c>
      <c r="B575" t="s">
        <v>681</v>
      </c>
      <c r="C575" t="s">
        <v>682</v>
      </c>
      <c r="D575" t="s">
        <v>683</v>
      </c>
      <c r="E575" t="s">
        <v>684</v>
      </c>
      <c r="F575" s="94">
        <v>9598.2099999999991</v>
      </c>
      <c r="G575" s="94">
        <v>4457.8500000000004</v>
      </c>
      <c r="H575" s="94">
        <v>2098.15</v>
      </c>
      <c r="I575" s="94"/>
      <c r="J575" s="94"/>
      <c r="K575" s="94"/>
      <c r="L575" s="94"/>
      <c r="M575" s="94"/>
      <c r="N575" s="94"/>
      <c r="O575" s="94"/>
      <c r="P575" s="94"/>
      <c r="Q575" s="94"/>
      <c r="R575" s="94">
        <f t="shared" si="118"/>
        <v>16154.21</v>
      </c>
      <c r="S575" s="92" t="str">
        <f t="shared" si="119"/>
        <v>540105295921</v>
      </c>
      <c r="T575" s="80">
        <f>VLOOKUP(S575,Factors!$F$4:$H$5971,3,FALSE)</f>
        <v>0.1124</v>
      </c>
      <c r="U575" t="str">
        <f>VLOOKUP(S575,Factors!$F$4:$G$5971,2,FALSE)</f>
        <v>3-factor</v>
      </c>
      <c r="V575" s="170">
        <f t="shared" si="120"/>
        <v>1078.838804</v>
      </c>
      <c r="W575" s="165">
        <f t="shared" si="121"/>
        <v>8519.3711960000001</v>
      </c>
      <c r="X575" s="171">
        <f t="shared" si="122"/>
        <v>9598.2099999999991</v>
      </c>
      <c r="Y575" s="170">
        <f t="shared" si="123"/>
        <v>501.06234000000006</v>
      </c>
      <c r="Z575" s="165">
        <f t="shared" si="124"/>
        <v>3956.7876600000004</v>
      </c>
      <c r="AA575" s="171">
        <f t="shared" si="125"/>
        <v>4457.8500000000004</v>
      </c>
      <c r="AB575" s="170">
        <f t="shared" si="126"/>
        <v>235.83206000000001</v>
      </c>
      <c r="AC575" s="165">
        <f t="shared" si="127"/>
        <v>1862.3179400000001</v>
      </c>
      <c r="AD575" s="171">
        <f t="shared" si="128"/>
        <v>2098.15</v>
      </c>
      <c r="AE575" s="81">
        <f t="shared" si="129"/>
        <v>1815.7332039999999</v>
      </c>
      <c r="AF575" s="81">
        <f t="shared" si="130"/>
        <v>14338.476795999999</v>
      </c>
      <c r="AG575" s="81">
        <f t="shared" si="131"/>
        <v>16154.21</v>
      </c>
      <c r="AH575" t="str">
        <f>VLOOKUP(A575,'FERC Description'!$A$4:$C$51,3,FALSE)</f>
        <v>921 Office Supplies and Expense</v>
      </c>
    </row>
    <row r="576" spans="1:34" x14ac:dyDescent="0.25">
      <c r="A576" t="s">
        <v>512</v>
      </c>
      <c r="B576" t="s">
        <v>681</v>
      </c>
      <c r="C576" t="s">
        <v>682</v>
      </c>
      <c r="D576" t="s">
        <v>685</v>
      </c>
      <c r="E576" t="s">
        <v>686</v>
      </c>
      <c r="F576" s="94">
        <v>4013</v>
      </c>
      <c r="G576" s="94">
        <v>8730</v>
      </c>
      <c r="H576" s="94">
        <v>18.88</v>
      </c>
      <c r="I576" s="94"/>
      <c r="J576" s="94"/>
      <c r="K576" s="94"/>
      <c r="L576" s="94"/>
      <c r="M576" s="94"/>
      <c r="N576" s="94"/>
      <c r="O576" s="94"/>
      <c r="P576" s="94"/>
      <c r="Q576" s="94"/>
      <c r="R576" s="94">
        <f t="shared" si="118"/>
        <v>12761.88</v>
      </c>
      <c r="S576" s="92" t="str">
        <f t="shared" si="119"/>
        <v>540105297921</v>
      </c>
      <c r="T576" s="80">
        <f>VLOOKUP(S576,Factors!$F$4:$H$5971,3,FALSE)</f>
        <v>0</v>
      </c>
      <c r="U576" t="str">
        <f>VLOOKUP(S576,Factors!$F$4:$G$5971,2,FALSE)</f>
        <v>direct-or</v>
      </c>
      <c r="V576" s="170">
        <f t="shared" si="120"/>
        <v>0</v>
      </c>
      <c r="W576" s="165">
        <f t="shared" si="121"/>
        <v>4013</v>
      </c>
      <c r="X576" s="171">
        <f t="shared" si="122"/>
        <v>4013</v>
      </c>
      <c r="Y576" s="170">
        <f t="shared" si="123"/>
        <v>0</v>
      </c>
      <c r="Z576" s="165">
        <f t="shared" si="124"/>
        <v>8730</v>
      </c>
      <c r="AA576" s="171">
        <f t="shared" si="125"/>
        <v>8730</v>
      </c>
      <c r="AB576" s="170">
        <f t="shared" si="126"/>
        <v>0</v>
      </c>
      <c r="AC576" s="165">
        <f t="shared" si="127"/>
        <v>18.88</v>
      </c>
      <c r="AD576" s="171">
        <f t="shared" si="128"/>
        <v>18.88</v>
      </c>
      <c r="AE576" s="81">
        <f t="shared" si="129"/>
        <v>0</v>
      </c>
      <c r="AF576" s="81">
        <f t="shared" si="130"/>
        <v>12761.88</v>
      </c>
      <c r="AG576" s="81">
        <f t="shared" si="131"/>
        <v>12761.88</v>
      </c>
      <c r="AH576" t="str">
        <f>VLOOKUP(A576,'FERC Description'!$A$4:$C$51,3,FALSE)</f>
        <v>921 Office Supplies and Expense</v>
      </c>
    </row>
    <row r="577" spans="1:34" x14ac:dyDescent="0.25">
      <c r="A577" t="s">
        <v>512</v>
      </c>
      <c r="B577" t="s">
        <v>687</v>
      </c>
      <c r="C577" t="s">
        <v>688</v>
      </c>
      <c r="D577" t="s">
        <v>513</v>
      </c>
      <c r="E577" t="s">
        <v>514</v>
      </c>
      <c r="F577" s="94">
        <v>-8</v>
      </c>
      <c r="G577" s="94">
        <v>63</v>
      </c>
      <c r="H577" s="94">
        <v>0</v>
      </c>
      <c r="I577" s="94"/>
      <c r="J577" s="94"/>
      <c r="K577" s="94"/>
      <c r="L577" s="94"/>
      <c r="M577" s="94"/>
      <c r="N577" s="94"/>
      <c r="O577" s="94"/>
      <c r="P577" s="94"/>
      <c r="Q577" s="94"/>
      <c r="R577" s="94">
        <f t="shared" si="118"/>
        <v>55</v>
      </c>
      <c r="S577" s="92" t="str">
        <f t="shared" si="119"/>
        <v>540201505921</v>
      </c>
      <c r="T577" s="80">
        <f>VLOOKUP(S577,Factors!$F$4:$H$5971,3,FALSE)</f>
        <v>0.1124</v>
      </c>
      <c r="U577" t="str">
        <f>VLOOKUP(S577,Factors!$F$4:$G$5971,2,FALSE)</f>
        <v>3-factor</v>
      </c>
      <c r="V577" s="170">
        <f t="shared" si="120"/>
        <v>-0.8992</v>
      </c>
      <c r="W577" s="165">
        <f t="shared" si="121"/>
        <v>-7.1007999999999996</v>
      </c>
      <c r="X577" s="171">
        <f t="shared" si="122"/>
        <v>-8</v>
      </c>
      <c r="Y577" s="170">
        <f t="shared" si="123"/>
        <v>7.0811999999999999</v>
      </c>
      <c r="Z577" s="165">
        <f t="shared" si="124"/>
        <v>55.918799999999997</v>
      </c>
      <c r="AA577" s="171">
        <f t="shared" si="125"/>
        <v>63</v>
      </c>
      <c r="AB577" s="170">
        <f t="shared" si="126"/>
        <v>0</v>
      </c>
      <c r="AC577" s="165">
        <f t="shared" si="127"/>
        <v>0</v>
      </c>
      <c r="AD577" s="171">
        <f t="shared" si="128"/>
        <v>0</v>
      </c>
      <c r="AE577" s="81">
        <f t="shared" si="129"/>
        <v>6.1820000000000004</v>
      </c>
      <c r="AF577" s="81">
        <f t="shared" si="130"/>
        <v>48.817999999999998</v>
      </c>
      <c r="AG577" s="81">
        <f t="shared" si="131"/>
        <v>55</v>
      </c>
      <c r="AH577" t="str">
        <f>VLOOKUP(A577,'FERC Description'!$A$4:$C$51,3,FALSE)</f>
        <v>921 Office Supplies and Expense</v>
      </c>
    </row>
    <row r="578" spans="1:34" x14ac:dyDescent="0.25">
      <c r="A578" t="s">
        <v>512</v>
      </c>
      <c r="B578" t="s">
        <v>687</v>
      </c>
      <c r="C578" t="s">
        <v>688</v>
      </c>
      <c r="D578" t="s">
        <v>689</v>
      </c>
      <c r="E578" t="s">
        <v>690</v>
      </c>
      <c r="F578" s="94">
        <v>0</v>
      </c>
      <c r="G578" s="94">
        <v>3987</v>
      </c>
      <c r="H578" s="94">
        <v>2458.6</v>
      </c>
      <c r="I578" s="94"/>
      <c r="J578" s="94"/>
      <c r="K578" s="94"/>
      <c r="L578" s="94"/>
      <c r="M578" s="94"/>
      <c r="N578" s="94"/>
      <c r="O578" s="94"/>
      <c r="P578" s="94"/>
      <c r="Q578" s="94"/>
      <c r="R578" s="94">
        <f t="shared" si="118"/>
        <v>6445.6</v>
      </c>
      <c r="S578" s="92" t="str">
        <f t="shared" si="119"/>
        <v>540205328921</v>
      </c>
      <c r="T578" s="80">
        <f>VLOOKUP(S578,Factors!$F$4:$H$5971,3,FALSE)</f>
        <v>0.1124</v>
      </c>
      <c r="U578" t="str">
        <f>VLOOKUP(S578,Factors!$F$4:$G$5971,2,FALSE)</f>
        <v>3-factor</v>
      </c>
      <c r="V578" s="170">
        <f t="shared" si="120"/>
        <v>0</v>
      </c>
      <c r="W578" s="165">
        <f t="shared" si="121"/>
        <v>0</v>
      </c>
      <c r="X578" s="171">
        <f t="shared" si="122"/>
        <v>0</v>
      </c>
      <c r="Y578" s="170">
        <f t="shared" si="123"/>
        <v>448.1388</v>
      </c>
      <c r="Z578" s="165">
        <f t="shared" si="124"/>
        <v>3538.8611999999998</v>
      </c>
      <c r="AA578" s="171">
        <f t="shared" si="125"/>
        <v>3987</v>
      </c>
      <c r="AB578" s="170">
        <f t="shared" si="126"/>
        <v>276.34663999999998</v>
      </c>
      <c r="AC578" s="165">
        <f t="shared" si="127"/>
        <v>2182.2533599999997</v>
      </c>
      <c r="AD578" s="171">
        <f t="shared" si="128"/>
        <v>2458.5999999999995</v>
      </c>
      <c r="AE578" s="81">
        <f t="shared" si="129"/>
        <v>724.48544000000004</v>
      </c>
      <c r="AF578" s="81">
        <f t="shared" si="130"/>
        <v>5721.11456</v>
      </c>
      <c r="AG578" s="81">
        <f t="shared" si="131"/>
        <v>6445.6</v>
      </c>
      <c r="AH578" t="str">
        <f>VLOOKUP(A578,'FERC Description'!$A$4:$C$51,3,FALSE)</f>
        <v>921 Office Supplies and Expense</v>
      </c>
    </row>
    <row r="579" spans="1:34" x14ac:dyDescent="0.25">
      <c r="A579" t="s">
        <v>512</v>
      </c>
      <c r="B579" t="s">
        <v>691</v>
      </c>
      <c r="C579" t="s">
        <v>692</v>
      </c>
      <c r="D579" t="s">
        <v>513</v>
      </c>
      <c r="E579" t="s">
        <v>514</v>
      </c>
      <c r="F579" s="94">
        <v>478</v>
      </c>
      <c r="G579" s="94">
        <v>52</v>
      </c>
      <c r="H579" s="94">
        <v>849</v>
      </c>
      <c r="I579" s="94"/>
      <c r="J579" s="94"/>
      <c r="K579" s="94"/>
      <c r="L579" s="94"/>
      <c r="M579" s="94"/>
      <c r="N579" s="94"/>
      <c r="O579" s="94"/>
      <c r="P579" s="94"/>
      <c r="Q579" s="94"/>
      <c r="R579" s="94">
        <f t="shared" si="118"/>
        <v>1379</v>
      </c>
      <c r="S579" s="92" t="str">
        <f t="shared" si="119"/>
        <v>540301505921</v>
      </c>
      <c r="T579" s="80">
        <f>VLOOKUP(S579,Factors!$F$4:$H$5971,3,FALSE)</f>
        <v>0.1124</v>
      </c>
      <c r="U579" t="str">
        <f>VLOOKUP(S579,Factors!$F$4:$G$5971,2,FALSE)</f>
        <v>3-factor</v>
      </c>
      <c r="V579" s="170">
        <f t="shared" si="120"/>
        <v>53.727200000000003</v>
      </c>
      <c r="W579" s="165">
        <f t="shared" si="121"/>
        <v>424.27280000000002</v>
      </c>
      <c r="X579" s="171">
        <f t="shared" si="122"/>
        <v>478</v>
      </c>
      <c r="Y579" s="170">
        <f t="shared" si="123"/>
        <v>5.8448000000000002</v>
      </c>
      <c r="Z579" s="165">
        <f t="shared" si="124"/>
        <v>46.155200000000001</v>
      </c>
      <c r="AA579" s="171">
        <f t="shared" si="125"/>
        <v>52</v>
      </c>
      <c r="AB579" s="170">
        <f t="shared" si="126"/>
        <v>95.427599999999998</v>
      </c>
      <c r="AC579" s="165">
        <f t="shared" si="127"/>
        <v>753.57240000000002</v>
      </c>
      <c r="AD579" s="171">
        <f t="shared" si="128"/>
        <v>849</v>
      </c>
      <c r="AE579" s="81">
        <f t="shared" si="129"/>
        <v>154.99959999999999</v>
      </c>
      <c r="AF579" s="81">
        <f t="shared" si="130"/>
        <v>1224.0003999999999</v>
      </c>
      <c r="AG579" s="81">
        <f t="shared" si="131"/>
        <v>1379</v>
      </c>
      <c r="AH579" t="str">
        <f>VLOOKUP(A579,'FERC Description'!$A$4:$C$51,3,FALSE)</f>
        <v>921 Office Supplies and Expense</v>
      </c>
    </row>
    <row r="580" spans="1:34" x14ac:dyDescent="0.25">
      <c r="A580" t="s">
        <v>512</v>
      </c>
      <c r="B580" t="s">
        <v>691</v>
      </c>
      <c r="C580" t="s">
        <v>692</v>
      </c>
      <c r="D580" t="s">
        <v>693</v>
      </c>
      <c r="E580" t="s">
        <v>694</v>
      </c>
      <c r="F580" s="94">
        <v>-1044</v>
      </c>
      <c r="G580" s="94"/>
      <c r="H580" s="94">
        <v>1044</v>
      </c>
      <c r="I580" s="94"/>
      <c r="J580" s="94"/>
      <c r="K580" s="94"/>
      <c r="L580" s="94"/>
      <c r="M580" s="94"/>
      <c r="N580" s="94"/>
      <c r="O580" s="94"/>
      <c r="P580" s="94"/>
      <c r="Q580" s="94"/>
      <c r="R580" s="94">
        <f t="shared" si="118"/>
        <v>0</v>
      </c>
      <c r="S580" s="92" t="str">
        <f t="shared" si="119"/>
        <v>540305270921</v>
      </c>
      <c r="T580" s="80">
        <f>VLOOKUP(S580,Factors!$F$4:$H$5971,3,FALSE)</f>
        <v>0.1124</v>
      </c>
      <c r="U580" t="str">
        <f>VLOOKUP(S580,Factors!$F$4:$G$5971,2,FALSE)</f>
        <v>3-factor</v>
      </c>
      <c r="V580" s="170">
        <f t="shared" si="120"/>
        <v>-117.3456</v>
      </c>
      <c r="W580" s="165">
        <f t="shared" si="121"/>
        <v>-926.65440000000001</v>
      </c>
      <c r="X580" s="171">
        <f t="shared" si="122"/>
        <v>-1044</v>
      </c>
      <c r="Y580" s="170">
        <f t="shared" si="123"/>
        <v>0</v>
      </c>
      <c r="Z580" s="165">
        <f t="shared" si="124"/>
        <v>0</v>
      </c>
      <c r="AA580" s="171">
        <f t="shared" si="125"/>
        <v>0</v>
      </c>
      <c r="AB580" s="170">
        <f t="shared" si="126"/>
        <v>117.3456</v>
      </c>
      <c r="AC580" s="165">
        <f t="shared" si="127"/>
        <v>926.65440000000001</v>
      </c>
      <c r="AD580" s="171">
        <f t="shared" si="128"/>
        <v>1044</v>
      </c>
      <c r="AE580" s="81">
        <f t="shared" si="129"/>
        <v>0</v>
      </c>
      <c r="AF580" s="81">
        <f t="shared" si="130"/>
        <v>0</v>
      </c>
      <c r="AG580" s="81">
        <f t="shared" si="131"/>
        <v>0</v>
      </c>
      <c r="AH580" t="str">
        <f>VLOOKUP(A580,'FERC Description'!$A$4:$C$51,3,FALSE)</f>
        <v>921 Office Supplies and Expense</v>
      </c>
    </row>
    <row r="581" spans="1:34" x14ac:dyDescent="0.25">
      <c r="A581" t="s">
        <v>512</v>
      </c>
      <c r="B581" t="s">
        <v>691</v>
      </c>
      <c r="C581" t="s">
        <v>692</v>
      </c>
      <c r="D581" t="s">
        <v>695</v>
      </c>
      <c r="E581" t="s">
        <v>696</v>
      </c>
      <c r="F581" s="94">
        <v>7982.5</v>
      </c>
      <c r="G581" s="94">
        <v>9898.2199999999993</v>
      </c>
      <c r="H581" s="94">
        <v>14664.44</v>
      </c>
      <c r="I581" s="94"/>
      <c r="J581" s="94"/>
      <c r="K581" s="94"/>
      <c r="L581" s="94"/>
      <c r="M581" s="94"/>
      <c r="N581" s="94"/>
      <c r="O581" s="94"/>
      <c r="P581" s="94"/>
      <c r="Q581" s="94"/>
      <c r="R581" s="94">
        <f t="shared" si="118"/>
        <v>32545.160000000003</v>
      </c>
      <c r="S581" s="92" t="str">
        <f t="shared" si="119"/>
        <v>540305276921</v>
      </c>
      <c r="T581" s="80">
        <f>VLOOKUP(S581,Factors!$F$4:$H$5971,3,FALSE)</f>
        <v>0.1124</v>
      </c>
      <c r="U581" t="str">
        <f>VLOOKUP(S581,Factors!$F$4:$G$5971,2,FALSE)</f>
        <v>3-factor</v>
      </c>
      <c r="V581" s="170">
        <f t="shared" si="120"/>
        <v>897.23299999999995</v>
      </c>
      <c r="W581" s="165">
        <f t="shared" si="121"/>
        <v>7085.2669999999998</v>
      </c>
      <c r="X581" s="171">
        <f t="shared" si="122"/>
        <v>7982.5</v>
      </c>
      <c r="Y581" s="170">
        <f t="shared" si="123"/>
        <v>1112.5599279999999</v>
      </c>
      <c r="Z581" s="165">
        <f t="shared" si="124"/>
        <v>8785.6600719999988</v>
      </c>
      <c r="AA581" s="171">
        <f t="shared" si="125"/>
        <v>9898.2199999999993</v>
      </c>
      <c r="AB581" s="170">
        <f t="shared" si="126"/>
        <v>1648.283056</v>
      </c>
      <c r="AC581" s="165">
        <f t="shared" si="127"/>
        <v>13016.156944</v>
      </c>
      <c r="AD581" s="171">
        <f t="shared" si="128"/>
        <v>14664.44</v>
      </c>
      <c r="AE581" s="81">
        <f t="shared" si="129"/>
        <v>3658.0759840000005</v>
      </c>
      <c r="AF581" s="81">
        <f t="shared" si="130"/>
        <v>28887.084016000004</v>
      </c>
      <c r="AG581" s="81">
        <f t="shared" si="131"/>
        <v>32545.160000000003</v>
      </c>
      <c r="AH581" t="str">
        <f>VLOOKUP(A581,'FERC Description'!$A$4:$C$51,3,FALSE)</f>
        <v>921 Office Supplies and Expense</v>
      </c>
    </row>
    <row r="582" spans="1:34" x14ac:dyDescent="0.25">
      <c r="A582" t="s">
        <v>512</v>
      </c>
      <c r="B582" t="s">
        <v>691</v>
      </c>
      <c r="C582" t="s">
        <v>692</v>
      </c>
      <c r="D582" t="s">
        <v>697</v>
      </c>
      <c r="E582" t="s">
        <v>698</v>
      </c>
      <c r="F582" s="94">
        <v>-1644.28</v>
      </c>
      <c r="G582" s="94">
        <v>379.8</v>
      </c>
      <c r="H582" s="94">
        <v>7621.14</v>
      </c>
      <c r="I582" s="94"/>
      <c r="J582" s="94"/>
      <c r="K582" s="94"/>
      <c r="L582" s="94"/>
      <c r="M582" s="94"/>
      <c r="N582" s="94"/>
      <c r="O582" s="94"/>
      <c r="P582" s="94"/>
      <c r="Q582" s="94"/>
      <c r="R582" s="94">
        <f t="shared" si="118"/>
        <v>6356.66</v>
      </c>
      <c r="S582" s="92" t="str">
        <f t="shared" si="119"/>
        <v>540305290921</v>
      </c>
      <c r="T582" s="80">
        <f>VLOOKUP(S582,Factors!$F$4:$H$5971,3,FALSE)</f>
        <v>0.1124</v>
      </c>
      <c r="U582" t="str">
        <f>VLOOKUP(S582,Factors!$F$4:$G$5971,2,FALSE)</f>
        <v>3-factor</v>
      </c>
      <c r="V582" s="170">
        <f t="shared" si="120"/>
        <v>-184.817072</v>
      </c>
      <c r="W582" s="165">
        <f t="shared" si="121"/>
        <v>-1459.4629279999999</v>
      </c>
      <c r="X582" s="171">
        <f t="shared" si="122"/>
        <v>-1644.28</v>
      </c>
      <c r="Y582" s="170">
        <f t="shared" si="123"/>
        <v>42.689520000000002</v>
      </c>
      <c r="Z582" s="165">
        <f t="shared" si="124"/>
        <v>337.11048</v>
      </c>
      <c r="AA582" s="171">
        <f t="shared" si="125"/>
        <v>379.8</v>
      </c>
      <c r="AB582" s="170">
        <f t="shared" si="126"/>
        <v>856.61613599999998</v>
      </c>
      <c r="AC582" s="165">
        <f t="shared" si="127"/>
        <v>6764.5238640000007</v>
      </c>
      <c r="AD582" s="171">
        <f t="shared" si="128"/>
        <v>7621.14</v>
      </c>
      <c r="AE582" s="81">
        <f t="shared" si="129"/>
        <v>714.48858399999995</v>
      </c>
      <c r="AF582" s="81">
        <f t="shared" si="130"/>
        <v>5642.1714160000001</v>
      </c>
      <c r="AG582" s="81">
        <f t="shared" si="131"/>
        <v>6356.66</v>
      </c>
      <c r="AH582" t="str">
        <f>VLOOKUP(A582,'FERC Description'!$A$4:$C$51,3,FALSE)</f>
        <v>921 Office Supplies and Expense</v>
      </c>
    </row>
    <row r="583" spans="1:34" x14ac:dyDescent="0.25">
      <c r="A583" t="s">
        <v>512</v>
      </c>
      <c r="B583" t="s">
        <v>691</v>
      </c>
      <c r="C583" t="s">
        <v>692</v>
      </c>
      <c r="D583" t="s">
        <v>699</v>
      </c>
      <c r="E583" t="s">
        <v>700</v>
      </c>
      <c r="F583" s="94">
        <v>2196.5</v>
      </c>
      <c r="G583" s="94">
        <v>64397.59</v>
      </c>
      <c r="H583" s="94">
        <v>13011.46</v>
      </c>
      <c r="I583" s="94"/>
      <c r="J583" s="94"/>
      <c r="K583" s="94"/>
      <c r="L583" s="94"/>
      <c r="M583" s="94"/>
      <c r="N583" s="94"/>
      <c r="O583" s="94"/>
      <c r="P583" s="94"/>
      <c r="Q583" s="94"/>
      <c r="R583" s="94">
        <f t="shared" si="118"/>
        <v>79605.549999999988</v>
      </c>
      <c r="S583" s="92" t="str">
        <f t="shared" si="119"/>
        <v>540305291921</v>
      </c>
      <c r="T583" s="80">
        <f>VLOOKUP(S583,Factors!$F$4:$H$5971,3,FALSE)</f>
        <v>0.1124</v>
      </c>
      <c r="U583" t="str">
        <f>VLOOKUP(S583,Factors!$F$4:$G$5971,2,FALSE)</f>
        <v>3-factor</v>
      </c>
      <c r="V583" s="170">
        <f t="shared" si="120"/>
        <v>246.88659999999999</v>
      </c>
      <c r="W583" s="165">
        <f t="shared" si="121"/>
        <v>1949.6134</v>
      </c>
      <c r="X583" s="171">
        <f t="shared" si="122"/>
        <v>2196.5</v>
      </c>
      <c r="Y583" s="170">
        <f t="shared" si="123"/>
        <v>7238.2891159999999</v>
      </c>
      <c r="Z583" s="165">
        <f t="shared" si="124"/>
        <v>57159.300883999997</v>
      </c>
      <c r="AA583" s="171">
        <f t="shared" si="125"/>
        <v>64397.59</v>
      </c>
      <c r="AB583" s="170">
        <f t="shared" si="126"/>
        <v>1462.4881039999998</v>
      </c>
      <c r="AC583" s="165">
        <f t="shared" si="127"/>
        <v>11548.971895999999</v>
      </c>
      <c r="AD583" s="171">
        <f t="shared" si="128"/>
        <v>13011.46</v>
      </c>
      <c r="AE583" s="81">
        <f t="shared" si="129"/>
        <v>8947.6638199999979</v>
      </c>
      <c r="AF583" s="81">
        <f t="shared" si="130"/>
        <v>70657.886179999987</v>
      </c>
      <c r="AG583" s="81">
        <f t="shared" si="131"/>
        <v>79605.549999999988</v>
      </c>
      <c r="AH583" t="str">
        <f>VLOOKUP(A583,'FERC Description'!$A$4:$C$51,3,FALSE)</f>
        <v>921 Office Supplies and Expense</v>
      </c>
    </row>
    <row r="584" spans="1:34" x14ac:dyDescent="0.25">
      <c r="A584" t="s">
        <v>512</v>
      </c>
      <c r="B584" t="s">
        <v>701</v>
      </c>
      <c r="C584" t="s">
        <v>702</v>
      </c>
      <c r="D584" t="s">
        <v>703</v>
      </c>
      <c r="E584" t="s">
        <v>704</v>
      </c>
      <c r="F584" s="94">
        <v>5000</v>
      </c>
      <c r="G584" s="94">
        <v>20133.5</v>
      </c>
      <c r="H584" s="94">
        <v>11263</v>
      </c>
      <c r="I584" s="94"/>
      <c r="J584" s="94"/>
      <c r="K584" s="94"/>
      <c r="L584" s="94"/>
      <c r="M584" s="94"/>
      <c r="N584" s="94"/>
      <c r="O584" s="94"/>
      <c r="P584" s="94"/>
      <c r="Q584" s="94"/>
      <c r="R584" s="94">
        <f t="shared" si="118"/>
        <v>36396.5</v>
      </c>
      <c r="S584" s="92" t="str">
        <f t="shared" si="119"/>
        <v>540405282921</v>
      </c>
      <c r="T584" s="80">
        <f>VLOOKUP(S584,Factors!$F$4:$H$5971,3,FALSE)</f>
        <v>0.10765</v>
      </c>
      <c r="U584" t="str">
        <f>VLOOKUP(S584,Factors!$F$4:$G$5971,2,FALSE)</f>
        <v>Employee Cost</v>
      </c>
      <c r="V584" s="170">
        <f t="shared" si="120"/>
        <v>538.25</v>
      </c>
      <c r="W584" s="165">
        <f t="shared" si="121"/>
        <v>4461.75</v>
      </c>
      <c r="X584" s="171">
        <f t="shared" si="122"/>
        <v>5000</v>
      </c>
      <c r="Y584" s="170">
        <f t="shared" si="123"/>
        <v>2167.371275</v>
      </c>
      <c r="Z584" s="165">
        <f t="shared" si="124"/>
        <v>17966.128724999999</v>
      </c>
      <c r="AA584" s="171">
        <f t="shared" si="125"/>
        <v>20133.5</v>
      </c>
      <c r="AB584" s="170">
        <f t="shared" si="126"/>
        <v>1212.4619499999999</v>
      </c>
      <c r="AC584" s="165">
        <f t="shared" si="127"/>
        <v>10050.538049999999</v>
      </c>
      <c r="AD584" s="171">
        <f t="shared" si="128"/>
        <v>11263</v>
      </c>
      <c r="AE584" s="81">
        <f t="shared" si="129"/>
        <v>3918.0832249999999</v>
      </c>
      <c r="AF584" s="81">
        <f t="shared" si="130"/>
        <v>32478.416775000002</v>
      </c>
      <c r="AG584" s="81">
        <f t="shared" si="131"/>
        <v>36396.5</v>
      </c>
      <c r="AH584" t="str">
        <f>VLOOKUP(A584,'FERC Description'!$A$4:$C$51,3,FALSE)</f>
        <v>921 Office Supplies and Expense</v>
      </c>
    </row>
    <row r="585" spans="1:34" x14ac:dyDescent="0.25">
      <c r="A585" t="s">
        <v>512</v>
      </c>
      <c r="B585" t="s">
        <v>701</v>
      </c>
      <c r="C585" t="s">
        <v>702</v>
      </c>
      <c r="D585" t="s">
        <v>705</v>
      </c>
      <c r="E585" t="s">
        <v>706</v>
      </c>
      <c r="F585" s="94">
        <v>3014.36</v>
      </c>
      <c r="G585" s="94">
        <v>-1615.8</v>
      </c>
      <c r="H585" s="94">
        <v>2612</v>
      </c>
      <c r="I585" s="94"/>
      <c r="J585" s="94"/>
      <c r="K585" s="94"/>
      <c r="L585" s="94"/>
      <c r="M585" s="94"/>
      <c r="N585" s="94"/>
      <c r="O585" s="94"/>
      <c r="P585" s="94"/>
      <c r="Q585" s="94"/>
      <c r="R585" s="94">
        <f t="shared" si="118"/>
        <v>4010.5600000000004</v>
      </c>
      <c r="S585" s="92" t="str">
        <f t="shared" si="119"/>
        <v>540405284921</v>
      </c>
      <c r="T585" s="80">
        <f>VLOOKUP(S585,Factors!$F$4:$H$5971,3,FALSE)</f>
        <v>0.10765</v>
      </c>
      <c r="U585" t="str">
        <f>VLOOKUP(S585,Factors!$F$4:$G$5971,2,FALSE)</f>
        <v>Employee Cost</v>
      </c>
      <c r="V585" s="170">
        <f t="shared" si="120"/>
        <v>324.49585400000001</v>
      </c>
      <c r="W585" s="165">
        <f t="shared" si="121"/>
        <v>2689.8641459999999</v>
      </c>
      <c r="X585" s="171">
        <f t="shared" si="122"/>
        <v>3014.3599999999997</v>
      </c>
      <c r="Y585" s="170">
        <f t="shared" si="123"/>
        <v>-173.94086999999999</v>
      </c>
      <c r="Z585" s="165">
        <f t="shared" si="124"/>
        <v>-1441.8591300000001</v>
      </c>
      <c r="AA585" s="171">
        <f t="shared" si="125"/>
        <v>-1615.8</v>
      </c>
      <c r="AB585" s="170">
        <f t="shared" si="126"/>
        <v>281.18180000000001</v>
      </c>
      <c r="AC585" s="165">
        <f t="shared" si="127"/>
        <v>2330.8182000000002</v>
      </c>
      <c r="AD585" s="171">
        <f t="shared" si="128"/>
        <v>2612</v>
      </c>
      <c r="AE585" s="81">
        <f t="shared" si="129"/>
        <v>431.736784</v>
      </c>
      <c r="AF585" s="81">
        <f t="shared" si="130"/>
        <v>3578.8232160000002</v>
      </c>
      <c r="AG585" s="81">
        <f t="shared" si="131"/>
        <v>4010.5600000000004</v>
      </c>
      <c r="AH585" t="str">
        <f>VLOOKUP(A585,'FERC Description'!$A$4:$C$51,3,FALSE)</f>
        <v>921 Office Supplies and Expense</v>
      </c>
    </row>
    <row r="586" spans="1:34" x14ac:dyDescent="0.25">
      <c r="A586" t="s">
        <v>512</v>
      </c>
      <c r="B586" t="s">
        <v>701</v>
      </c>
      <c r="C586" t="s">
        <v>702</v>
      </c>
      <c r="D586" t="s">
        <v>707</v>
      </c>
      <c r="E586" t="s">
        <v>708</v>
      </c>
      <c r="F586" s="94">
        <v>6210</v>
      </c>
      <c r="G586" s="94">
        <v>675</v>
      </c>
      <c r="H586" s="94">
        <v>0</v>
      </c>
      <c r="I586" s="94"/>
      <c r="J586" s="94"/>
      <c r="K586" s="94"/>
      <c r="L586" s="94"/>
      <c r="M586" s="94"/>
      <c r="N586" s="94"/>
      <c r="O586" s="94"/>
      <c r="P586" s="94"/>
      <c r="Q586" s="94"/>
      <c r="R586" s="94">
        <f t="shared" si="118"/>
        <v>6885</v>
      </c>
      <c r="S586" s="92" t="str">
        <f t="shared" si="119"/>
        <v>540405286921</v>
      </c>
      <c r="T586" s="80">
        <f>VLOOKUP(S586,Factors!$F$4:$H$5971,3,FALSE)</f>
        <v>0.10765</v>
      </c>
      <c r="U586" t="str">
        <f>VLOOKUP(S586,Factors!$F$4:$G$5971,2,FALSE)</f>
        <v>Employee Cost</v>
      </c>
      <c r="V586" s="170">
        <f t="shared" si="120"/>
        <v>668.50649999999996</v>
      </c>
      <c r="W586" s="165">
        <f t="shared" si="121"/>
        <v>5541.4935000000005</v>
      </c>
      <c r="X586" s="171">
        <f t="shared" si="122"/>
        <v>6210</v>
      </c>
      <c r="Y586" s="170">
        <f t="shared" si="123"/>
        <v>72.663749999999993</v>
      </c>
      <c r="Z586" s="165">
        <f t="shared" si="124"/>
        <v>602.33625000000006</v>
      </c>
      <c r="AA586" s="171">
        <f t="shared" si="125"/>
        <v>675</v>
      </c>
      <c r="AB586" s="170">
        <f t="shared" si="126"/>
        <v>0</v>
      </c>
      <c r="AC586" s="165">
        <f t="shared" si="127"/>
        <v>0</v>
      </c>
      <c r="AD586" s="171">
        <f t="shared" si="128"/>
        <v>0</v>
      </c>
      <c r="AE586" s="81">
        <f t="shared" si="129"/>
        <v>741.17025000000001</v>
      </c>
      <c r="AF586" s="81">
        <f t="shared" si="130"/>
        <v>6143.8297499999999</v>
      </c>
      <c r="AG586" s="81">
        <f t="shared" si="131"/>
        <v>6885</v>
      </c>
      <c r="AH586" t="str">
        <f>VLOOKUP(A586,'FERC Description'!$A$4:$C$51,3,FALSE)</f>
        <v>921 Office Supplies and Expense</v>
      </c>
    </row>
    <row r="587" spans="1:34" x14ac:dyDescent="0.25">
      <c r="A587" t="s">
        <v>512</v>
      </c>
      <c r="B587" t="s">
        <v>701</v>
      </c>
      <c r="C587" t="s">
        <v>702</v>
      </c>
      <c r="D587" t="s">
        <v>709</v>
      </c>
      <c r="E587" t="s">
        <v>710</v>
      </c>
      <c r="F587" s="94"/>
      <c r="G587" s="94"/>
      <c r="H587" s="94">
        <v>2950</v>
      </c>
      <c r="I587" s="94"/>
      <c r="J587" s="94"/>
      <c r="K587" s="94"/>
      <c r="L587" s="94"/>
      <c r="M587" s="94"/>
      <c r="N587" s="94"/>
      <c r="O587" s="94"/>
      <c r="P587" s="94"/>
      <c r="Q587" s="94"/>
      <c r="R587" s="94">
        <f t="shared" ref="R587:R650" si="132">SUM(F587:Q587)</f>
        <v>2950</v>
      </c>
      <c r="S587" s="92" t="str">
        <f t="shared" ref="S587:S650" si="133">CONCATENATE(B587,RIGHT(D587,4),A587)</f>
        <v>540405316921</v>
      </c>
      <c r="T587" s="80">
        <f>VLOOKUP(S587,Factors!$F$4:$H$5971,3,FALSE)</f>
        <v>0.10765</v>
      </c>
      <c r="U587" t="str">
        <f>VLOOKUP(S587,Factors!$F$4:$G$5971,2,FALSE)</f>
        <v>Employee Cost</v>
      </c>
      <c r="V587" s="170">
        <f t="shared" ref="V587:V650" si="134">F587*T587</f>
        <v>0</v>
      </c>
      <c r="W587" s="165">
        <f t="shared" ref="W587:W650" si="135">F587-V587</f>
        <v>0</v>
      </c>
      <c r="X587" s="171">
        <f t="shared" ref="X587:X650" si="136">V587+W587</f>
        <v>0</v>
      </c>
      <c r="Y587" s="170">
        <f t="shared" ref="Y587:Y650" si="137">G587*T587</f>
        <v>0</v>
      </c>
      <c r="Z587" s="165">
        <f t="shared" ref="Z587:Z650" si="138">G587-Y587</f>
        <v>0</v>
      </c>
      <c r="AA587" s="171">
        <f t="shared" ref="AA587:AA650" si="139">Y587+Z587</f>
        <v>0</v>
      </c>
      <c r="AB587" s="170">
        <f t="shared" ref="AB587:AB650" si="140">H587*T587</f>
        <v>317.5675</v>
      </c>
      <c r="AC587" s="165">
        <f t="shared" ref="AC587:AC650" si="141">H587-AB587</f>
        <v>2632.4324999999999</v>
      </c>
      <c r="AD587" s="171">
        <f t="shared" ref="AD587:AD650" si="142">AB587+AC587</f>
        <v>2950</v>
      </c>
      <c r="AE587" s="81">
        <f t="shared" ref="AE587:AE650" si="143">R587*T587</f>
        <v>317.5675</v>
      </c>
      <c r="AF587" s="81">
        <f t="shared" ref="AF587:AF650" si="144">R587-AE587</f>
        <v>2632.4324999999999</v>
      </c>
      <c r="AG587" s="81">
        <f t="shared" ref="AG587:AG650" si="145">AE587+AF587</f>
        <v>2950</v>
      </c>
      <c r="AH587" t="str">
        <f>VLOOKUP(A587,'FERC Description'!$A$4:$C$51,3,FALSE)</f>
        <v>921 Office Supplies and Expense</v>
      </c>
    </row>
    <row r="588" spans="1:34" x14ac:dyDescent="0.25">
      <c r="A588" t="s">
        <v>512</v>
      </c>
      <c r="B588" t="s">
        <v>711</v>
      </c>
      <c r="C588" t="s">
        <v>712</v>
      </c>
      <c r="D588" t="s">
        <v>713</v>
      </c>
      <c r="E588" t="s">
        <v>714</v>
      </c>
      <c r="F588" s="94"/>
      <c r="G588" s="94">
        <v>661.5</v>
      </c>
      <c r="H588" s="94">
        <v>-661.5</v>
      </c>
      <c r="I588" s="94"/>
      <c r="J588" s="94"/>
      <c r="K588" s="94"/>
      <c r="L588" s="94"/>
      <c r="M588" s="94"/>
      <c r="N588" s="94"/>
      <c r="O588" s="94"/>
      <c r="P588" s="94"/>
      <c r="Q588" s="94"/>
      <c r="R588" s="94">
        <f t="shared" si="132"/>
        <v>0</v>
      </c>
      <c r="S588" s="92" t="str">
        <f t="shared" si="133"/>
        <v>540505260921</v>
      </c>
      <c r="T588" s="80">
        <f>VLOOKUP(S588,Factors!$F$4:$H$5971,3,FALSE)</f>
        <v>0.1124</v>
      </c>
      <c r="U588" t="str">
        <f>VLOOKUP(S588,Factors!$F$4:$G$5971,2,FALSE)</f>
        <v>3-factor</v>
      </c>
      <c r="V588" s="170">
        <f t="shared" si="134"/>
        <v>0</v>
      </c>
      <c r="W588" s="165">
        <f t="shared" si="135"/>
        <v>0</v>
      </c>
      <c r="X588" s="171">
        <f t="shared" si="136"/>
        <v>0</v>
      </c>
      <c r="Y588" s="170">
        <f t="shared" si="137"/>
        <v>74.352599999999995</v>
      </c>
      <c r="Z588" s="165">
        <f t="shared" si="138"/>
        <v>587.14740000000006</v>
      </c>
      <c r="AA588" s="171">
        <f t="shared" si="139"/>
        <v>661.5</v>
      </c>
      <c r="AB588" s="170">
        <f t="shared" si="140"/>
        <v>-74.352599999999995</v>
      </c>
      <c r="AC588" s="165">
        <f t="shared" si="141"/>
        <v>-587.14740000000006</v>
      </c>
      <c r="AD588" s="171">
        <f t="shared" si="142"/>
        <v>-661.5</v>
      </c>
      <c r="AE588" s="81">
        <f t="shared" si="143"/>
        <v>0</v>
      </c>
      <c r="AF588" s="81">
        <f t="shared" si="144"/>
        <v>0</v>
      </c>
      <c r="AG588" s="81">
        <f t="shared" si="145"/>
        <v>0</v>
      </c>
      <c r="AH588" t="str">
        <f>VLOOKUP(A588,'FERC Description'!$A$4:$C$51,3,FALSE)</f>
        <v>921 Office Supplies and Expense</v>
      </c>
    </row>
    <row r="589" spans="1:34" x14ac:dyDescent="0.25">
      <c r="A589" t="s">
        <v>512</v>
      </c>
      <c r="B589" t="s">
        <v>711</v>
      </c>
      <c r="C589" t="s">
        <v>712</v>
      </c>
      <c r="D589" t="s">
        <v>715</v>
      </c>
      <c r="E589" t="s">
        <v>716</v>
      </c>
      <c r="F589" s="94">
        <v>30869.57</v>
      </c>
      <c r="G589" s="94">
        <v>11169.32</v>
      </c>
      <c r="H589" s="94">
        <v>31064.97</v>
      </c>
      <c r="I589" s="94"/>
      <c r="J589" s="94"/>
      <c r="K589" s="94"/>
      <c r="L589" s="94"/>
      <c r="M589" s="94"/>
      <c r="N589" s="94"/>
      <c r="O589" s="94"/>
      <c r="P589" s="94"/>
      <c r="Q589" s="94"/>
      <c r="R589" s="94">
        <f t="shared" si="132"/>
        <v>73103.86</v>
      </c>
      <c r="S589" s="92" t="str">
        <f t="shared" si="133"/>
        <v>540505265921</v>
      </c>
      <c r="T589" s="80">
        <f>VLOOKUP(S589,Factors!$F$4:$H$5971,3,FALSE)</f>
        <v>0.30000000000000004</v>
      </c>
      <c r="U589" t="str">
        <f>VLOOKUP(S589,Factors!$F$4:$G$5971,2,FALSE)</f>
        <v>regulatory</v>
      </c>
      <c r="V589" s="170">
        <f t="shared" si="134"/>
        <v>9260.871000000001</v>
      </c>
      <c r="W589" s="165">
        <f t="shared" si="135"/>
        <v>21608.699000000001</v>
      </c>
      <c r="X589" s="171">
        <f t="shared" si="136"/>
        <v>30869.57</v>
      </c>
      <c r="Y589" s="170">
        <f t="shared" si="137"/>
        <v>3350.7960000000003</v>
      </c>
      <c r="Z589" s="165">
        <f t="shared" si="138"/>
        <v>7818.5239999999994</v>
      </c>
      <c r="AA589" s="171">
        <f t="shared" si="139"/>
        <v>11169.32</v>
      </c>
      <c r="AB589" s="170">
        <f t="shared" si="140"/>
        <v>9319.4910000000018</v>
      </c>
      <c r="AC589" s="165">
        <f t="shared" si="141"/>
        <v>21745.478999999999</v>
      </c>
      <c r="AD589" s="171">
        <f t="shared" si="142"/>
        <v>31064.97</v>
      </c>
      <c r="AE589" s="81">
        <f t="shared" si="143"/>
        <v>21931.158000000003</v>
      </c>
      <c r="AF589" s="81">
        <f t="shared" si="144"/>
        <v>51172.701999999997</v>
      </c>
      <c r="AG589" s="81">
        <f t="shared" si="145"/>
        <v>73103.86</v>
      </c>
      <c r="AH589" t="str">
        <f>VLOOKUP(A589,'FERC Description'!$A$4:$C$51,3,FALSE)</f>
        <v>921 Office Supplies and Expense</v>
      </c>
    </row>
    <row r="590" spans="1:34" x14ac:dyDescent="0.25">
      <c r="A590" t="s">
        <v>512</v>
      </c>
      <c r="B590" t="s">
        <v>711</v>
      </c>
      <c r="C590" t="s">
        <v>712</v>
      </c>
      <c r="D590" t="s">
        <v>717</v>
      </c>
      <c r="E590" t="s">
        <v>718</v>
      </c>
      <c r="F590" s="94">
        <v>6176.63</v>
      </c>
      <c r="G590" s="94">
        <v>-2668.53</v>
      </c>
      <c r="H590" s="94">
        <v>999.83</v>
      </c>
      <c r="I590" s="94"/>
      <c r="J590" s="94"/>
      <c r="K590" s="94"/>
      <c r="L590" s="94"/>
      <c r="M590" s="94"/>
      <c r="N590" s="94"/>
      <c r="O590" s="94"/>
      <c r="P590" s="94"/>
      <c r="Q590" s="94"/>
      <c r="R590" s="94">
        <f t="shared" si="132"/>
        <v>4507.93</v>
      </c>
      <c r="S590" s="92" t="str">
        <f t="shared" si="133"/>
        <v>540505268921</v>
      </c>
      <c r="T590" s="80">
        <f>VLOOKUP(S590,Factors!$F$4:$H$5971,3,FALSE)</f>
        <v>0.30000000000000004</v>
      </c>
      <c r="U590" t="str">
        <f>VLOOKUP(S590,Factors!$F$4:$G$5971,2,FALSE)</f>
        <v>regulatory</v>
      </c>
      <c r="V590" s="170">
        <f t="shared" si="134"/>
        <v>1852.9890000000003</v>
      </c>
      <c r="W590" s="165">
        <f t="shared" si="135"/>
        <v>4323.6409999999996</v>
      </c>
      <c r="X590" s="171">
        <f t="shared" si="136"/>
        <v>6176.63</v>
      </c>
      <c r="Y590" s="170">
        <f t="shared" si="137"/>
        <v>-800.5590000000002</v>
      </c>
      <c r="Z590" s="165">
        <f t="shared" si="138"/>
        <v>-1867.971</v>
      </c>
      <c r="AA590" s="171">
        <f t="shared" si="139"/>
        <v>-2668.53</v>
      </c>
      <c r="AB590" s="170">
        <f t="shared" si="140"/>
        <v>299.94900000000007</v>
      </c>
      <c r="AC590" s="165">
        <f t="shared" si="141"/>
        <v>699.88099999999997</v>
      </c>
      <c r="AD590" s="171">
        <f t="shared" si="142"/>
        <v>999.83</v>
      </c>
      <c r="AE590" s="81">
        <f t="shared" si="143"/>
        <v>1352.3790000000004</v>
      </c>
      <c r="AF590" s="81">
        <f t="shared" si="144"/>
        <v>3155.5509999999999</v>
      </c>
      <c r="AG590" s="81">
        <f t="shared" si="145"/>
        <v>4507.93</v>
      </c>
      <c r="AH590" t="str">
        <f>VLOOKUP(A590,'FERC Description'!$A$4:$C$51,3,FALSE)</f>
        <v>921 Office Supplies and Expense</v>
      </c>
    </row>
    <row r="591" spans="1:34" x14ac:dyDescent="0.25">
      <c r="A591" t="s">
        <v>512</v>
      </c>
      <c r="B591" t="s">
        <v>711</v>
      </c>
      <c r="C591" t="s">
        <v>712</v>
      </c>
      <c r="D591" t="s">
        <v>693</v>
      </c>
      <c r="E591" t="s">
        <v>694</v>
      </c>
      <c r="F591" s="94">
        <v>25113.13</v>
      </c>
      <c r="G591" s="94">
        <v>15521.47</v>
      </c>
      <c r="H591" s="94">
        <v>6032.49</v>
      </c>
      <c r="I591" s="94"/>
      <c r="J591" s="94"/>
      <c r="K591" s="94"/>
      <c r="L591" s="94"/>
      <c r="M591" s="94"/>
      <c r="N591" s="94"/>
      <c r="O591" s="94"/>
      <c r="P591" s="94"/>
      <c r="Q591" s="94"/>
      <c r="R591" s="94">
        <f t="shared" si="132"/>
        <v>46667.09</v>
      </c>
      <c r="S591" s="92" t="str">
        <f t="shared" si="133"/>
        <v>540505270921</v>
      </c>
      <c r="T591" s="80">
        <f>VLOOKUP(S591,Factors!$F$4:$H$5971,3,FALSE)</f>
        <v>0.1124</v>
      </c>
      <c r="U591" t="str">
        <f>VLOOKUP(S591,Factors!$F$4:$G$5971,2,FALSE)</f>
        <v>3-factor</v>
      </c>
      <c r="V591" s="170">
        <f t="shared" si="134"/>
        <v>2822.7158119999999</v>
      </c>
      <c r="W591" s="165">
        <f t="shared" si="135"/>
        <v>22290.414188000002</v>
      </c>
      <c r="X591" s="171">
        <f t="shared" si="136"/>
        <v>25113.13</v>
      </c>
      <c r="Y591" s="170">
        <f t="shared" si="137"/>
        <v>1744.6132279999999</v>
      </c>
      <c r="Z591" s="165">
        <f t="shared" si="138"/>
        <v>13776.856771999999</v>
      </c>
      <c r="AA591" s="171">
        <f t="shared" si="139"/>
        <v>15521.47</v>
      </c>
      <c r="AB591" s="170">
        <f t="shared" si="140"/>
        <v>678.05187599999999</v>
      </c>
      <c r="AC591" s="165">
        <f t="shared" si="141"/>
        <v>5354.4381240000002</v>
      </c>
      <c r="AD591" s="171">
        <f t="shared" si="142"/>
        <v>6032.49</v>
      </c>
      <c r="AE591" s="81">
        <f t="shared" si="143"/>
        <v>5245.3809159999992</v>
      </c>
      <c r="AF591" s="81">
        <f t="shared" si="144"/>
        <v>41421.709083999995</v>
      </c>
      <c r="AG591" s="81">
        <f t="shared" si="145"/>
        <v>46667.09</v>
      </c>
      <c r="AH591" t="str">
        <f>VLOOKUP(A591,'FERC Description'!$A$4:$C$51,3,FALSE)</f>
        <v>921 Office Supplies and Expense</v>
      </c>
    </row>
    <row r="592" spans="1:34" x14ac:dyDescent="0.25">
      <c r="A592" t="s">
        <v>512</v>
      </c>
      <c r="B592" t="s">
        <v>719</v>
      </c>
      <c r="C592" t="s">
        <v>720</v>
      </c>
      <c r="D592" t="s">
        <v>513</v>
      </c>
      <c r="E592" t="s">
        <v>514</v>
      </c>
      <c r="F592" s="94">
        <v>13365.03</v>
      </c>
      <c r="G592" s="94">
        <v>-4958.8900000000003</v>
      </c>
      <c r="H592" s="94">
        <v>14789.62</v>
      </c>
      <c r="I592" s="94"/>
      <c r="J592" s="94"/>
      <c r="K592" s="94"/>
      <c r="L592" s="94"/>
      <c r="M592" s="94"/>
      <c r="N592" s="94"/>
      <c r="O592" s="94"/>
      <c r="P592" s="94"/>
      <c r="Q592" s="94"/>
      <c r="R592" s="94">
        <f t="shared" si="132"/>
        <v>23195.760000000002</v>
      </c>
      <c r="S592" s="92" t="str">
        <f t="shared" si="133"/>
        <v>540601505921</v>
      </c>
      <c r="T592" s="80">
        <f>VLOOKUP(S592,Factors!$F$4:$H$5971,3,FALSE)</f>
        <v>0.1124</v>
      </c>
      <c r="U592" t="str">
        <f>VLOOKUP(S592,Factors!$F$4:$G$5971,2,FALSE)</f>
        <v>3-factor</v>
      </c>
      <c r="V592" s="170">
        <f t="shared" si="134"/>
        <v>1502.229372</v>
      </c>
      <c r="W592" s="165">
        <f t="shared" si="135"/>
        <v>11862.800628000001</v>
      </c>
      <c r="X592" s="171">
        <f t="shared" si="136"/>
        <v>13365.03</v>
      </c>
      <c r="Y592" s="170">
        <f t="shared" si="137"/>
        <v>-557.37923599999999</v>
      </c>
      <c r="Z592" s="165">
        <f t="shared" si="138"/>
        <v>-4401.5107640000006</v>
      </c>
      <c r="AA592" s="171">
        <f t="shared" si="139"/>
        <v>-4958.8900000000003</v>
      </c>
      <c r="AB592" s="170">
        <f t="shared" si="140"/>
        <v>1662.353288</v>
      </c>
      <c r="AC592" s="165">
        <f t="shared" si="141"/>
        <v>13127.266712000001</v>
      </c>
      <c r="AD592" s="171">
        <f t="shared" si="142"/>
        <v>14789.62</v>
      </c>
      <c r="AE592" s="81">
        <f t="shared" si="143"/>
        <v>2607.2034240000003</v>
      </c>
      <c r="AF592" s="81">
        <f t="shared" si="144"/>
        <v>20588.556576000003</v>
      </c>
      <c r="AG592" s="81">
        <f t="shared" si="145"/>
        <v>23195.760000000002</v>
      </c>
      <c r="AH592" t="str">
        <f>VLOOKUP(A592,'FERC Description'!$A$4:$C$51,3,FALSE)</f>
        <v>921 Office Supplies and Expense</v>
      </c>
    </row>
    <row r="593" spans="1:34" x14ac:dyDescent="0.25">
      <c r="A593" t="s">
        <v>512</v>
      </c>
      <c r="B593" t="s">
        <v>719</v>
      </c>
      <c r="C593" t="s">
        <v>720</v>
      </c>
      <c r="D593" t="s">
        <v>721</v>
      </c>
      <c r="E593" t="s">
        <v>722</v>
      </c>
      <c r="F593" s="94">
        <v>-4140</v>
      </c>
      <c r="G593" s="94">
        <v>364</v>
      </c>
      <c r="H593" s="94">
        <v>0</v>
      </c>
      <c r="I593" s="94"/>
      <c r="J593" s="94"/>
      <c r="K593" s="94"/>
      <c r="L593" s="94"/>
      <c r="M593" s="94"/>
      <c r="N593" s="94"/>
      <c r="O593" s="94"/>
      <c r="P593" s="94"/>
      <c r="Q593" s="94"/>
      <c r="R593" s="94">
        <f t="shared" si="132"/>
        <v>-3776</v>
      </c>
      <c r="S593" s="92" t="str">
        <f t="shared" si="133"/>
        <v>540602950921</v>
      </c>
      <c r="T593" s="80">
        <f>VLOOKUP(S593,Factors!$F$4:$H$5971,3,FALSE)</f>
        <v>0</v>
      </c>
      <c r="U593" t="str">
        <f>VLOOKUP(S593,Factors!$F$4:$G$5971,2,FALSE)</f>
        <v>direct-or</v>
      </c>
      <c r="V593" s="170">
        <f t="shared" si="134"/>
        <v>0</v>
      </c>
      <c r="W593" s="165">
        <f t="shared" si="135"/>
        <v>-4140</v>
      </c>
      <c r="X593" s="171">
        <f t="shared" si="136"/>
        <v>-4140</v>
      </c>
      <c r="Y593" s="170">
        <f t="shared" si="137"/>
        <v>0</v>
      </c>
      <c r="Z593" s="165">
        <f t="shared" si="138"/>
        <v>364</v>
      </c>
      <c r="AA593" s="171">
        <f t="shared" si="139"/>
        <v>364</v>
      </c>
      <c r="AB593" s="170">
        <f t="shared" si="140"/>
        <v>0</v>
      </c>
      <c r="AC593" s="165">
        <f t="shared" si="141"/>
        <v>0</v>
      </c>
      <c r="AD593" s="171">
        <f t="shared" si="142"/>
        <v>0</v>
      </c>
      <c r="AE593" s="81">
        <f t="shared" si="143"/>
        <v>0</v>
      </c>
      <c r="AF593" s="81">
        <f t="shared" si="144"/>
        <v>-3776</v>
      </c>
      <c r="AG593" s="81">
        <f t="shared" si="145"/>
        <v>-3776</v>
      </c>
      <c r="AH593" t="str">
        <f>VLOOKUP(A593,'FERC Description'!$A$4:$C$51,3,FALSE)</f>
        <v>921 Office Supplies and Expense</v>
      </c>
    </row>
    <row r="594" spans="1:34" x14ac:dyDescent="0.25">
      <c r="A594" t="s">
        <v>512</v>
      </c>
      <c r="B594" t="s">
        <v>719</v>
      </c>
      <c r="C594" t="s">
        <v>720</v>
      </c>
      <c r="D594" t="s">
        <v>713</v>
      </c>
      <c r="E594" t="s">
        <v>714</v>
      </c>
      <c r="F594" s="94">
        <v>6015.45</v>
      </c>
      <c r="G594" s="94">
        <v>14267.4</v>
      </c>
      <c r="H594" s="94">
        <v>27315.1</v>
      </c>
      <c r="I594" s="94"/>
      <c r="J594" s="94"/>
      <c r="K594" s="94"/>
      <c r="L594" s="94"/>
      <c r="M594" s="94"/>
      <c r="N594" s="94"/>
      <c r="O594" s="94"/>
      <c r="P594" s="94"/>
      <c r="Q594" s="94"/>
      <c r="R594" s="94">
        <f t="shared" si="132"/>
        <v>47597.95</v>
      </c>
      <c r="S594" s="92" t="str">
        <f t="shared" si="133"/>
        <v>540605260921</v>
      </c>
      <c r="T594" s="80">
        <f>VLOOKUP(S594,Factors!$F$4:$H$5971,3,FALSE)</f>
        <v>0.1124</v>
      </c>
      <c r="U594" t="str">
        <f>VLOOKUP(S594,Factors!$F$4:$G$5971,2,FALSE)</f>
        <v>3-factor</v>
      </c>
      <c r="V594" s="170">
        <f t="shared" si="134"/>
        <v>676.13657999999998</v>
      </c>
      <c r="W594" s="165">
        <f t="shared" si="135"/>
        <v>5339.3134199999995</v>
      </c>
      <c r="X594" s="171">
        <f t="shared" si="136"/>
        <v>6015.45</v>
      </c>
      <c r="Y594" s="170">
        <f t="shared" si="137"/>
        <v>1603.6557599999999</v>
      </c>
      <c r="Z594" s="165">
        <f t="shared" si="138"/>
        <v>12663.74424</v>
      </c>
      <c r="AA594" s="171">
        <f t="shared" si="139"/>
        <v>14267.4</v>
      </c>
      <c r="AB594" s="170">
        <f t="shared" si="140"/>
        <v>3070.2172399999999</v>
      </c>
      <c r="AC594" s="165">
        <f t="shared" si="141"/>
        <v>24244.88276</v>
      </c>
      <c r="AD594" s="171">
        <f t="shared" si="142"/>
        <v>27315.1</v>
      </c>
      <c r="AE594" s="81">
        <f t="shared" si="143"/>
        <v>5350.0095799999999</v>
      </c>
      <c r="AF594" s="81">
        <f t="shared" si="144"/>
        <v>42247.940419999999</v>
      </c>
      <c r="AG594" s="81">
        <f t="shared" si="145"/>
        <v>47597.95</v>
      </c>
      <c r="AH594" t="str">
        <f>VLOOKUP(A594,'FERC Description'!$A$4:$C$51,3,FALSE)</f>
        <v>921 Office Supplies and Expense</v>
      </c>
    </row>
    <row r="595" spans="1:34" x14ac:dyDescent="0.25">
      <c r="A595" t="s">
        <v>512</v>
      </c>
      <c r="B595" t="s">
        <v>719</v>
      </c>
      <c r="C595" t="s">
        <v>720</v>
      </c>
      <c r="D595" t="s">
        <v>723</v>
      </c>
      <c r="E595" t="s">
        <v>724</v>
      </c>
      <c r="F595" s="94">
        <v>4065.2</v>
      </c>
      <c r="G595" s="94">
        <v>18246.2</v>
      </c>
      <c r="H595" s="94">
        <v>3222.5</v>
      </c>
      <c r="I595" s="94"/>
      <c r="J595" s="94"/>
      <c r="K595" s="94"/>
      <c r="L595" s="94"/>
      <c r="M595" s="94"/>
      <c r="N595" s="94"/>
      <c r="O595" s="94"/>
      <c r="P595" s="94"/>
      <c r="Q595" s="94"/>
      <c r="R595" s="94">
        <f t="shared" si="132"/>
        <v>25533.9</v>
      </c>
      <c r="S595" s="92" t="str">
        <f t="shared" si="133"/>
        <v>540605264921</v>
      </c>
      <c r="T595" s="80">
        <f>VLOOKUP(S595,Factors!$F$4:$H$5971,3,FALSE)</f>
        <v>0.1124</v>
      </c>
      <c r="U595" t="str">
        <f>VLOOKUP(S595,Factors!$F$4:$G$5971,2,FALSE)</f>
        <v>3-factor</v>
      </c>
      <c r="V595" s="170">
        <f t="shared" si="134"/>
        <v>456.92847999999998</v>
      </c>
      <c r="W595" s="165">
        <f t="shared" si="135"/>
        <v>3608.2715199999998</v>
      </c>
      <c r="X595" s="171">
        <f t="shared" si="136"/>
        <v>4065.2</v>
      </c>
      <c r="Y595" s="170">
        <f t="shared" si="137"/>
        <v>2050.8728799999999</v>
      </c>
      <c r="Z595" s="165">
        <f t="shared" si="138"/>
        <v>16195.327120000002</v>
      </c>
      <c r="AA595" s="171">
        <f t="shared" si="139"/>
        <v>18246.2</v>
      </c>
      <c r="AB595" s="170">
        <f t="shared" si="140"/>
        <v>362.209</v>
      </c>
      <c r="AC595" s="165">
        <f t="shared" si="141"/>
        <v>2860.2910000000002</v>
      </c>
      <c r="AD595" s="171">
        <f t="shared" si="142"/>
        <v>3222.5</v>
      </c>
      <c r="AE595" s="81">
        <f t="shared" si="143"/>
        <v>2870.0103600000002</v>
      </c>
      <c r="AF595" s="81">
        <f t="shared" si="144"/>
        <v>22663.889640000001</v>
      </c>
      <c r="AG595" s="81">
        <f t="shared" si="145"/>
        <v>25533.9</v>
      </c>
      <c r="AH595" t="str">
        <f>VLOOKUP(A595,'FERC Description'!$A$4:$C$51,3,FALSE)</f>
        <v>921 Office Supplies and Expense</v>
      </c>
    </row>
    <row r="596" spans="1:34" x14ac:dyDescent="0.25">
      <c r="A596" t="s">
        <v>512</v>
      </c>
      <c r="B596" t="s">
        <v>719</v>
      </c>
      <c r="C596" t="s">
        <v>720</v>
      </c>
      <c r="D596" t="s">
        <v>697</v>
      </c>
      <c r="E596" t="s">
        <v>698</v>
      </c>
      <c r="F596" s="94">
        <v>11291.5</v>
      </c>
      <c r="G596" s="94">
        <v>3879.5</v>
      </c>
      <c r="H596" s="94">
        <v>-12407.74</v>
      </c>
      <c r="I596" s="94"/>
      <c r="J596" s="94"/>
      <c r="K596" s="94"/>
      <c r="L596" s="94"/>
      <c r="M596" s="94"/>
      <c r="N596" s="94"/>
      <c r="O596" s="94"/>
      <c r="P596" s="94"/>
      <c r="Q596" s="94"/>
      <c r="R596" s="94">
        <f t="shared" si="132"/>
        <v>2763.26</v>
      </c>
      <c r="S596" s="92" t="str">
        <f t="shared" si="133"/>
        <v>540605290921</v>
      </c>
      <c r="T596" s="80">
        <f>VLOOKUP(S596,Factors!$F$4:$H$5971,3,FALSE)</f>
        <v>0.1124</v>
      </c>
      <c r="U596" t="str">
        <f>VLOOKUP(S596,Factors!$F$4:$G$5971,2,FALSE)</f>
        <v>3-factor</v>
      </c>
      <c r="V596" s="170">
        <f t="shared" si="134"/>
        <v>1269.1646000000001</v>
      </c>
      <c r="W596" s="165">
        <f t="shared" si="135"/>
        <v>10022.3354</v>
      </c>
      <c r="X596" s="171">
        <f t="shared" si="136"/>
        <v>11291.5</v>
      </c>
      <c r="Y596" s="170">
        <f t="shared" si="137"/>
        <v>436.05579999999998</v>
      </c>
      <c r="Z596" s="165">
        <f t="shared" si="138"/>
        <v>3443.4441999999999</v>
      </c>
      <c r="AA596" s="171">
        <f t="shared" si="139"/>
        <v>3879.5</v>
      </c>
      <c r="AB596" s="170">
        <f t="shared" si="140"/>
        <v>-1394.6299759999999</v>
      </c>
      <c r="AC596" s="165">
        <f t="shared" si="141"/>
        <v>-11013.110024</v>
      </c>
      <c r="AD596" s="171">
        <f t="shared" si="142"/>
        <v>-12407.74</v>
      </c>
      <c r="AE596" s="81">
        <f t="shared" si="143"/>
        <v>310.59042400000004</v>
      </c>
      <c r="AF596" s="81">
        <f t="shared" si="144"/>
        <v>2452.6695760000002</v>
      </c>
      <c r="AG596" s="81">
        <f t="shared" si="145"/>
        <v>2763.26</v>
      </c>
      <c r="AH596" t="str">
        <f>VLOOKUP(A596,'FERC Description'!$A$4:$C$51,3,FALSE)</f>
        <v>921 Office Supplies and Expense</v>
      </c>
    </row>
    <row r="597" spans="1:34" x14ac:dyDescent="0.25">
      <c r="A597" t="s">
        <v>512</v>
      </c>
      <c r="B597" t="s">
        <v>719</v>
      </c>
      <c r="C597" t="s">
        <v>720</v>
      </c>
      <c r="D597" t="s">
        <v>725</v>
      </c>
      <c r="E597" t="s">
        <v>726</v>
      </c>
      <c r="F597" s="94"/>
      <c r="G597" s="94">
        <v>1530</v>
      </c>
      <c r="H597" s="94">
        <v>0</v>
      </c>
      <c r="I597" s="94"/>
      <c r="J597" s="94"/>
      <c r="K597" s="94"/>
      <c r="L597" s="94"/>
      <c r="M597" s="94"/>
      <c r="N597" s="94"/>
      <c r="O597" s="94"/>
      <c r="P597" s="94"/>
      <c r="Q597" s="94"/>
      <c r="R597" s="94">
        <f t="shared" si="132"/>
        <v>1530</v>
      </c>
      <c r="S597" s="92" t="str">
        <f t="shared" si="133"/>
        <v>540605300921</v>
      </c>
      <c r="T597" s="80">
        <f>VLOOKUP(S597,Factors!$F$4:$H$5971,3,FALSE)</f>
        <v>0.1124</v>
      </c>
      <c r="U597" t="str">
        <f>VLOOKUP(S597,Factors!$F$4:$G$5971,2,FALSE)</f>
        <v>3-factor</v>
      </c>
      <c r="V597" s="170">
        <f t="shared" si="134"/>
        <v>0</v>
      </c>
      <c r="W597" s="165">
        <f t="shared" si="135"/>
        <v>0</v>
      </c>
      <c r="X597" s="171">
        <f t="shared" si="136"/>
        <v>0</v>
      </c>
      <c r="Y597" s="170">
        <f t="shared" si="137"/>
        <v>171.97200000000001</v>
      </c>
      <c r="Z597" s="165">
        <f t="shared" si="138"/>
        <v>1358.028</v>
      </c>
      <c r="AA597" s="171">
        <f t="shared" si="139"/>
        <v>1530</v>
      </c>
      <c r="AB597" s="170">
        <f t="shared" si="140"/>
        <v>0</v>
      </c>
      <c r="AC597" s="165">
        <f t="shared" si="141"/>
        <v>0</v>
      </c>
      <c r="AD597" s="171">
        <f t="shared" si="142"/>
        <v>0</v>
      </c>
      <c r="AE597" s="81">
        <f t="shared" si="143"/>
        <v>171.97200000000001</v>
      </c>
      <c r="AF597" s="81">
        <f t="shared" si="144"/>
        <v>1358.028</v>
      </c>
      <c r="AG597" s="81">
        <f t="shared" si="145"/>
        <v>1530</v>
      </c>
      <c r="AH597" t="str">
        <f>VLOOKUP(A597,'FERC Description'!$A$4:$C$51,3,FALSE)</f>
        <v>921 Office Supplies and Expense</v>
      </c>
    </row>
    <row r="598" spans="1:34" x14ac:dyDescent="0.25">
      <c r="A598" t="s">
        <v>512</v>
      </c>
      <c r="B598" t="s">
        <v>719</v>
      </c>
      <c r="C598" t="s">
        <v>720</v>
      </c>
      <c r="D598" t="s">
        <v>709</v>
      </c>
      <c r="E598" t="s">
        <v>710</v>
      </c>
      <c r="F598" s="94">
        <v>25044.41</v>
      </c>
      <c r="G598" s="94">
        <v>-52891.519999999997</v>
      </c>
      <c r="H598" s="94">
        <v>11398</v>
      </c>
      <c r="I598" s="94"/>
      <c r="J598" s="94"/>
      <c r="K598" s="94"/>
      <c r="L598" s="94"/>
      <c r="M598" s="94"/>
      <c r="N598" s="94"/>
      <c r="O598" s="94"/>
      <c r="P598" s="94"/>
      <c r="Q598" s="94"/>
      <c r="R598" s="94">
        <f t="shared" si="132"/>
        <v>-16449.109999999997</v>
      </c>
      <c r="S598" s="92" t="str">
        <f t="shared" si="133"/>
        <v>540605316921</v>
      </c>
      <c r="T598" s="80">
        <f>VLOOKUP(S598,Factors!$F$4:$H$5971,3,FALSE)</f>
        <v>0.1124</v>
      </c>
      <c r="U598" t="str">
        <f>VLOOKUP(S598,Factors!$F$4:$G$5971,2,FALSE)</f>
        <v>3-factor</v>
      </c>
      <c r="V598" s="170">
        <f t="shared" si="134"/>
        <v>2814.9916840000001</v>
      </c>
      <c r="W598" s="165">
        <f t="shared" si="135"/>
        <v>22229.418315999999</v>
      </c>
      <c r="X598" s="171">
        <f t="shared" si="136"/>
        <v>25044.41</v>
      </c>
      <c r="Y598" s="170">
        <f t="shared" si="137"/>
        <v>-5945.006848</v>
      </c>
      <c r="Z598" s="165">
        <f t="shared" si="138"/>
        <v>-46946.513152</v>
      </c>
      <c r="AA598" s="171">
        <f t="shared" si="139"/>
        <v>-52891.519999999997</v>
      </c>
      <c r="AB598" s="170">
        <f t="shared" si="140"/>
        <v>1281.1351999999999</v>
      </c>
      <c r="AC598" s="165">
        <f t="shared" si="141"/>
        <v>10116.864799999999</v>
      </c>
      <c r="AD598" s="171">
        <f t="shared" si="142"/>
        <v>11398</v>
      </c>
      <c r="AE598" s="81">
        <f t="shared" si="143"/>
        <v>-1848.8799639999997</v>
      </c>
      <c r="AF598" s="81">
        <f t="shared" si="144"/>
        <v>-14600.230035999997</v>
      </c>
      <c r="AG598" s="81">
        <f t="shared" si="145"/>
        <v>-16449.109999999997</v>
      </c>
      <c r="AH598" t="str">
        <f>VLOOKUP(A598,'FERC Description'!$A$4:$C$51,3,FALSE)</f>
        <v>921 Office Supplies and Expense</v>
      </c>
    </row>
    <row r="599" spans="1:34" x14ac:dyDescent="0.25">
      <c r="A599" t="s">
        <v>512</v>
      </c>
      <c r="B599" t="s">
        <v>719</v>
      </c>
      <c r="C599" t="s">
        <v>720</v>
      </c>
      <c r="D599" t="s">
        <v>727</v>
      </c>
      <c r="E599" t="s">
        <v>728</v>
      </c>
      <c r="F599" s="94">
        <v>0</v>
      </c>
      <c r="G599" s="94">
        <v>0</v>
      </c>
      <c r="H599" s="94">
        <v>3262</v>
      </c>
      <c r="I599" s="94"/>
      <c r="J599" s="94"/>
      <c r="K599" s="94"/>
      <c r="L599" s="94"/>
      <c r="M599" s="94"/>
      <c r="N599" s="94"/>
      <c r="O599" s="94"/>
      <c r="P599" s="94"/>
      <c r="Q599" s="94"/>
      <c r="R599" s="94">
        <f t="shared" si="132"/>
        <v>3262</v>
      </c>
      <c r="S599" s="92" t="str">
        <f t="shared" si="133"/>
        <v>540605320921</v>
      </c>
      <c r="T599" s="80">
        <f>VLOOKUP(S599,Factors!$F$4:$H$5971,3,FALSE)</f>
        <v>0.1124</v>
      </c>
      <c r="U599" t="str">
        <f>VLOOKUP(S599,Factors!$F$4:$G$5971,2,FALSE)</f>
        <v>3-factor</v>
      </c>
      <c r="V599" s="170">
        <f t="shared" si="134"/>
        <v>0</v>
      </c>
      <c r="W599" s="165">
        <f t="shared" si="135"/>
        <v>0</v>
      </c>
      <c r="X599" s="171">
        <f t="shared" si="136"/>
        <v>0</v>
      </c>
      <c r="Y599" s="170">
        <f t="shared" si="137"/>
        <v>0</v>
      </c>
      <c r="Z599" s="165">
        <f t="shared" si="138"/>
        <v>0</v>
      </c>
      <c r="AA599" s="171">
        <f t="shared" si="139"/>
        <v>0</v>
      </c>
      <c r="AB599" s="170">
        <f t="shared" si="140"/>
        <v>366.64879999999999</v>
      </c>
      <c r="AC599" s="165">
        <f t="shared" si="141"/>
        <v>2895.3512000000001</v>
      </c>
      <c r="AD599" s="171">
        <f t="shared" si="142"/>
        <v>3262</v>
      </c>
      <c r="AE599" s="81">
        <f t="shared" si="143"/>
        <v>366.64879999999999</v>
      </c>
      <c r="AF599" s="81">
        <f t="shared" si="144"/>
        <v>2895.3512000000001</v>
      </c>
      <c r="AG599" s="81">
        <f t="shared" si="145"/>
        <v>3262</v>
      </c>
      <c r="AH599" t="str">
        <f>VLOOKUP(A599,'FERC Description'!$A$4:$C$51,3,FALSE)</f>
        <v>921 Office Supplies and Expense</v>
      </c>
    </row>
    <row r="600" spans="1:34" x14ac:dyDescent="0.25">
      <c r="A600" t="s">
        <v>512</v>
      </c>
      <c r="B600" t="s">
        <v>719</v>
      </c>
      <c r="C600" t="s">
        <v>720</v>
      </c>
      <c r="D600" t="s">
        <v>729</v>
      </c>
      <c r="E600" t="s">
        <v>730</v>
      </c>
      <c r="F600" s="94"/>
      <c r="G600" s="94">
        <v>450</v>
      </c>
      <c r="H600" s="94">
        <v>0</v>
      </c>
      <c r="I600" s="94"/>
      <c r="J600" s="94"/>
      <c r="K600" s="94"/>
      <c r="L600" s="94"/>
      <c r="M600" s="94"/>
      <c r="N600" s="94"/>
      <c r="O600" s="94"/>
      <c r="P600" s="94"/>
      <c r="Q600" s="94"/>
      <c r="R600" s="94">
        <f t="shared" si="132"/>
        <v>450</v>
      </c>
      <c r="S600" s="92" t="str">
        <f t="shared" si="133"/>
        <v>540605346921</v>
      </c>
      <c r="T600" s="80">
        <f>VLOOKUP(S600,Factors!$F$4:$H$5971,3,FALSE)</f>
        <v>0.1124</v>
      </c>
      <c r="U600" t="str">
        <f>VLOOKUP(S600,Factors!$F$4:$G$5971,2,FALSE)</f>
        <v>3-factor</v>
      </c>
      <c r="V600" s="170">
        <f t="shared" si="134"/>
        <v>0</v>
      </c>
      <c r="W600" s="165">
        <f t="shared" si="135"/>
        <v>0</v>
      </c>
      <c r="X600" s="171">
        <f t="shared" si="136"/>
        <v>0</v>
      </c>
      <c r="Y600" s="170">
        <f t="shared" si="137"/>
        <v>50.58</v>
      </c>
      <c r="Z600" s="165">
        <f t="shared" si="138"/>
        <v>399.42</v>
      </c>
      <c r="AA600" s="171">
        <f t="shared" si="139"/>
        <v>450</v>
      </c>
      <c r="AB600" s="170">
        <f t="shared" si="140"/>
        <v>0</v>
      </c>
      <c r="AC600" s="165">
        <f t="shared" si="141"/>
        <v>0</v>
      </c>
      <c r="AD600" s="171">
        <f t="shared" si="142"/>
        <v>0</v>
      </c>
      <c r="AE600" s="81">
        <f t="shared" si="143"/>
        <v>50.58</v>
      </c>
      <c r="AF600" s="81">
        <f t="shared" si="144"/>
        <v>399.42</v>
      </c>
      <c r="AG600" s="81">
        <f t="shared" si="145"/>
        <v>450</v>
      </c>
      <c r="AH600" t="str">
        <f>VLOOKUP(A600,'FERC Description'!$A$4:$C$51,3,FALSE)</f>
        <v>921 Office Supplies and Expense</v>
      </c>
    </row>
    <row r="601" spans="1:34" x14ac:dyDescent="0.25">
      <c r="A601" t="s">
        <v>512</v>
      </c>
      <c r="B601" t="s">
        <v>731</v>
      </c>
      <c r="C601" t="s">
        <v>732</v>
      </c>
      <c r="D601" t="s">
        <v>733</v>
      </c>
      <c r="E601" t="s">
        <v>734</v>
      </c>
      <c r="F601" s="94">
        <v>133.5</v>
      </c>
      <c r="G601" s="94">
        <v>-133.5</v>
      </c>
      <c r="H601" s="94">
        <v>721.5</v>
      </c>
      <c r="I601" s="94"/>
      <c r="J601" s="94"/>
      <c r="K601" s="94"/>
      <c r="L601" s="94"/>
      <c r="M601" s="94"/>
      <c r="N601" s="94"/>
      <c r="O601" s="94"/>
      <c r="P601" s="94"/>
      <c r="Q601" s="94"/>
      <c r="R601" s="94">
        <f t="shared" si="132"/>
        <v>721.5</v>
      </c>
      <c r="S601" s="92" t="str">
        <f t="shared" si="133"/>
        <v>540705312921</v>
      </c>
      <c r="T601" s="80">
        <f>VLOOKUP(S601,Factors!$F$4:$H$5971,3,FALSE)</f>
        <v>0.1124</v>
      </c>
      <c r="U601" t="str">
        <f>VLOOKUP(S601,Factors!$F$4:$G$5971,2,FALSE)</f>
        <v>3-factor</v>
      </c>
      <c r="V601" s="170">
        <f t="shared" si="134"/>
        <v>15.0054</v>
      </c>
      <c r="W601" s="165">
        <f t="shared" si="135"/>
        <v>118.49460000000001</v>
      </c>
      <c r="X601" s="171">
        <f t="shared" si="136"/>
        <v>133.5</v>
      </c>
      <c r="Y601" s="170">
        <f t="shared" si="137"/>
        <v>-15.0054</v>
      </c>
      <c r="Z601" s="165">
        <f t="shared" si="138"/>
        <v>-118.49460000000001</v>
      </c>
      <c r="AA601" s="171">
        <f t="shared" si="139"/>
        <v>-133.5</v>
      </c>
      <c r="AB601" s="170">
        <f t="shared" si="140"/>
        <v>81.096599999999995</v>
      </c>
      <c r="AC601" s="165">
        <f t="shared" si="141"/>
        <v>640.40340000000003</v>
      </c>
      <c r="AD601" s="171">
        <f t="shared" si="142"/>
        <v>721.5</v>
      </c>
      <c r="AE601" s="81">
        <f t="shared" si="143"/>
        <v>81.096599999999995</v>
      </c>
      <c r="AF601" s="81">
        <f t="shared" si="144"/>
        <v>640.40340000000003</v>
      </c>
      <c r="AG601" s="81">
        <f t="shared" si="145"/>
        <v>721.5</v>
      </c>
      <c r="AH601" t="str">
        <f>VLOOKUP(A601,'FERC Description'!$A$4:$C$51,3,FALSE)</f>
        <v>921 Office Supplies and Expense</v>
      </c>
    </row>
    <row r="602" spans="1:34" x14ac:dyDescent="0.25">
      <c r="A602" t="s">
        <v>512</v>
      </c>
      <c r="B602" t="s">
        <v>735</v>
      </c>
      <c r="C602" t="s">
        <v>736</v>
      </c>
      <c r="D602" t="s">
        <v>693</v>
      </c>
      <c r="E602" t="s">
        <v>694</v>
      </c>
      <c r="F602" s="94">
        <v>6649.6</v>
      </c>
      <c r="G602" s="94">
        <v>-6771.1</v>
      </c>
      <c r="H602" s="94">
        <v>29057.4</v>
      </c>
      <c r="I602" s="94"/>
      <c r="J602" s="94"/>
      <c r="K602" s="94"/>
      <c r="L602" s="94"/>
      <c r="M602" s="94"/>
      <c r="N602" s="94"/>
      <c r="O602" s="94"/>
      <c r="P602" s="94"/>
      <c r="Q602" s="94"/>
      <c r="R602" s="94">
        <f t="shared" si="132"/>
        <v>28935.9</v>
      </c>
      <c r="S602" s="92" t="str">
        <f t="shared" si="133"/>
        <v>540805270921</v>
      </c>
      <c r="T602" s="80">
        <f>VLOOKUP(S602,Factors!$F$4:$H$5971,3,FALSE)</f>
        <v>0.1124</v>
      </c>
      <c r="U602" t="str">
        <f>VLOOKUP(S602,Factors!$F$4:$G$5971,2,FALSE)</f>
        <v>3-factor</v>
      </c>
      <c r="V602" s="170">
        <f t="shared" si="134"/>
        <v>747.41504000000009</v>
      </c>
      <c r="W602" s="165">
        <f t="shared" si="135"/>
        <v>5902.1849600000005</v>
      </c>
      <c r="X602" s="171">
        <f t="shared" si="136"/>
        <v>6649.6</v>
      </c>
      <c r="Y602" s="170">
        <f t="shared" si="137"/>
        <v>-761.07164</v>
      </c>
      <c r="Z602" s="165">
        <f t="shared" si="138"/>
        <v>-6010.0283600000002</v>
      </c>
      <c r="AA602" s="171">
        <f t="shared" si="139"/>
        <v>-6771.1</v>
      </c>
      <c r="AB602" s="170">
        <f t="shared" si="140"/>
        <v>3266.0517600000003</v>
      </c>
      <c r="AC602" s="165">
        <f t="shared" si="141"/>
        <v>25791.348239999999</v>
      </c>
      <c r="AD602" s="171">
        <f t="shared" si="142"/>
        <v>29057.4</v>
      </c>
      <c r="AE602" s="81">
        <f t="shared" si="143"/>
        <v>3252.39516</v>
      </c>
      <c r="AF602" s="81">
        <f t="shared" si="144"/>
        <v>25683.504840000001</v>
      </c>
      <c r="AG602" s="81">
        <f t="shared" si="145"/>
        <v>28935.9</v>
      </c>
      <c r="AH602" t="str">
        <f>VLOOKUP(A602,'FERC Description'!$A$4:$C$51,3,FALSE)</f>
        <v>921 Office Supplies and Expense</v>
      </c>
    </row>
    <row r="603" spans="1:34" x14ac:dyDescent="0.25">
      <c r="A603" t="s">
        <v>512</v>
      </c>
      <c r="B603" t="s">
        <v>735</v>
      </c>
      <c r="C603" t="s">
        <v>736</v>
      </c>
      <c r="D603" t="s">
        <v>697</v>
      </c>
      <c r="E603" t="s">
        <v>698</v>
      </c>
      <c r="F603" s="94">
        <v>-2110</v>
      </c>
      <c r="G603" s="94">
        <v>-162</v>
      </c>
      <c r="H603" s="94">
        <v>-50</v>
      </c>
      <c r="I603" s="94"/>
      <c r="J603" s="94"/>
      <c r="K603" s="94"/>
      <c r="L603" s="94"/>
      <c r="M603" s="94"/>
      <c r="N603" s="94"/>
      <c r="O603" s="94"/>
      <c r="P603" s="94"/>
      <c r="Q603" s="94"/>
      <c r="R603" s="94">
        <f t="shared" si="132"/>
        <v>-2322</v>
      </c>
      <c r="S603" s="92" t="str">
        <f t="shared" si="133"/>
        <v>540805290921</v>
      </c>
      <c r="T603" s="80">
        <f>VLOOKUP(S603,Factors!$F$4:$H$5971,3,FALSE)</f>
        <v>0.1</v>
      </c>
      <c r="U603" t="str">
        <f>VLOOKUP(S603,Factors!$F$4:$G$5971,2,FALSE)</f>
        <v>Sales Volumes</v>
      </c>
      <c r="V603" s="170">
        <f t="shared" si="134"/>
        <v>-211</v>
      </c>
      <c r="W603" s="165">
        <f t="shared" si="135"/>
        <v>-1899</v>
      </c>
      <c r="X603" s="171">
        <f t="shared" si="136"/>
        <v>-2110</v>
      </c>
      <c r="Y603" s="170">
        <f t="shared" si="137"/>
        <v>-16.2</v>
      </c>
      <c r="Z603" s="165">
        <f t="shared" si="138"/>
        <v>-145.80000000000001</v>
      </c>
      <c r="AA603" s="171">
        <f t="shared" si="139"/>
        <v>-162</v>
      </c>
      <c r="AB603" s="170">
        <f t="shared" si="140"/>
        <v>-5</v>
      </c>
      <c r="AC603" s="165">
        <f t="shared" si="141"/>
        <v>-45</v>
      </c>
      <c r="AD603" s="171">
        <f t="shared" si="142"/>
        <v>-50</v>
      </c>
      <c r="AE603" s="81">
        <f t="shared" si="143"/>
        <v>-232.20000000000002</v>
      </c>
      <c r="AF603" s="81">
        <f t="shared" si="144"/>
        <v>-2089.8000000000002</v>
      </c>
      <c r="AG603" s="81">
        <f t="shared" si="145"/>
        <v>-2322</v>
      </c>
      <c r="AH603" t="str">
        <f>VLOOKUP(A603,'FERC Description'!$A$4:$C$51,3,FALSE)</f>
        <v>921 Office Supplies and Expense</v>
      </c>
    </row>
    <row r="604" spans="1:34" x14ac:dyDescent="0.25">
      <c r="A604" t="s">
        <v>512</v>
      </c>
      <c r="B604" t="s">
        <v>735</v>
      </c>
      <c r="C604" t="s">
        <v>736</v>
      </c>
      <c r="D604" t="s">
        <v>709</v>
      </c>
      <c r="E604" t="s">
        <v>710</v>
      </c>
      <c r="F604" s="94"/>
      <c r="G604" s="94"/>
      <c r="H604" s="94">
        <v>28084.78</v>
      </c>
      <c r="I604" s="94"/>
      <c r="J604" s="94"/>
      <c r="K604" s="94"/>
      <c r="L604" s="94"/>
      <c r="M604" s="94"/>
      <c r="N604" s="94"/>
      <c r="O604" s="94"/>
      <c r="P604" s="94"/>
      <c r="Q604" s="94"/>
      <c r="R604" s="94">
        <f t="shared" si="132"/>
        <v>28084.78</v>
      </c>
      <c r="S604" s="92" t="str">
        <f t="shared" si="133"/>
        <v>540805316921</v>
      </c>
      <c r="T604" s="80">
        <f>VLOOKUP(S604,Factors!$F$4:$H$5971,3,FALSE)</f>
        <v>0.1</v>
      </c>
      <c r="U604" t="str">
        <f>VLOOKUP(S604,Factors!$F$4:$G$5971,2,FALSE)</f>
        <v>Sales Volumes</v>
      </c>
      <c r="V604" s="170">
        <f t="shared" si="134"/>
        <v>0</v>
      </c>
      <c r="W604" s="165">
        <f t="shared" si="135"/>
        <v>0</v>
      </c>
      <c r="X604" s="171">
        <f t="shared" si="136"/>
        <v>0</v>
      </c>
      <c r="Y604" s="170">
        <f t="shared" si="137"/>
        <v>0</v>
      </c>
      <c r="Z604" s="165">
        <f t="shared" si="138"/>
        <v>0</v>
      </c>
      <c r="AA604" s="171">
        <f t="shared" si="139"/>
        <v>0</v>
      </c>
      <c r="AB604" s="170">
        <f t="shared" si="140"/>
        <v>2808.4780000000001</v>
      </c>
      <c r="AC604" s="165">
        <f t="shared" si="141"/>
        <v>25276.302</v>
      </c>
      <c r="AD604" s="171">
        <f t="shared" si="142"/>
        <v>28084.78</v>
      </c>
      <c r="AE604" s="81">
        <f t="shared" si="143"/>
        <v>2808.4780000000001</v>
      </c>
      <c r="AF604" s="81">
        <f t="shared" si="144"/>
        <v>25276.302</v>
      </c>
      <c r="AG604" s="81">
        <f t="shared" si="145"/>
        <v>28084.78</v>
      </c>
      <c r="AH604" t="str">
        <f>VLOOKUP(A604,'FERC Description'!$A$4:$C$51,3,FALSE)</f>
        <v>921 Office Supplies and Expense</v>
      </c>
    </row>
    <row r="605" spans="1:34" x14ac:dyDescent="0.25">
      <c r="A605" t="s">
        <v>512</v>
      </c>
      <c r="B605" t="s">
        <v>735</v>
      </c>
      <c r="C605" t="s">
        <v>736</v>
      </c>
      <c r="D605" t="s">
        <v>729</v>
      </c>
      <c r="E605" t="s">
        <v>730</v>
      </c>
      <c r="F605" s="94">
        <v>123585.22</v>
      </c>
      <c r="G605" s="94">
        <v>18749.66</v>
      </c>
      <c r="H605" s="94">
        <v>-191.06</v>
      </c>
      <c r="I605" s="94"/>
      <c r="J605" s="94"/>
      <c r="K605" s="94"/>
      <c r="L605" s="94"/>
      <c r="M605" s="94"/>
      <c r="N605" s="94"/>
      <c r="O605" s="94"/>
      <c r="P605" s="94"/>
      <c r="Q605" s="94"/>
      <c r="R605" s="94">
        <f t="shared" si="132"/>
        <v>142143.82</v>
      </c>
      <c r="S605" s="92" t="str">
        <f t="shared" si="133"/>
        <v>540805346921</v>
      </c>
      <c r="T605" s="80">
        <f>VLOOKUP(S605,Factors!$F$4:$H$5971,3,FALSE)</f>
        <v>0.1124</v>
      </c>
      <c r="U605" t="str">
        <f>VLOOKUP(S605,Factors!$F$4:$G$5971,2,FALSE)</f>
        <v>3-factor</v>
      </c>
      <c r="V605" s="170">
        <f t="shared" si="134"/>
        <v>13890.978728</v>
      </c>
      <c r="W605" s="165">
        <f t="shared" si="135"/>
        <v>109694.241272</v>
      </c>
      <c r="X605" s="171">
        <f t="shared" si="136"/>
        <v>123585.22</v>
      </c>
      <c r="Y605" s="170">
        <f t="shared" si="137"/>
        <v>2107.4617840000001</v>
      </c>
      <c r="Z605" s="165">
        <f t="shared" si="138"/>
        <v>16642.198216000001</v>
      </c>
      <c r="AA605" s="171">
        <f t="shared" si="139"/>
        <v>18749.66</v>
      </c>
      <c r="AB605" s="170">
        <f t="shared" si="140"/>
        <v>-21.475144</v>
      </c>
      <c r="AC605" s="165">
        <f t="shared" si="141"/>
        <v>-169.584856</v>
      </c>
      <c r="AD605" s="171">
        <f t="shared" si="142"/>
        <v>-191.06</v>
      </c>
      <c r="AE605" s="81">
        <f t="shared" si="143"/>
        <v>15976.965368000001</v>
      </c>
      <c r="AF605" s="81">
        <f t="shared" si="144"/>
        <v>126166.854632</v>
      </c>
      <c r="AG605" s="81">
        <f t="shared" si="145"/>
        <v>142143.82</v>
      </c>
      <c r="AH605" t="str">
        <f>VLOOKUP(A605,'FERC Description'!$A$4:$C$51,3,FALSE)</f>
        <v>921 Office Supplies and Expense</v>
      </c>
    </row>
    <row r="606" spans="1:34" x14ac:dyDescent="0.25">
      <c r="A606" t="s">
        <v>512</v>
      </c>
      <c r="B606" t="s">
        <v>737</v>
      </c>
      <c r="C606" t="s">
        <v>738</v>
      </c>
      <c r="D606" t="s">
        <v>515</v>
      </c>
      <c r="E606" t="s">
        <v>516</v>
      </c>
      <c r="F606" s="94">
        <v>1815</v>
      </c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>
        <f t="shared" si="132"/>
        <v>1815</v>
      </c>
      <c r="S606" s="92" t="str">
        <f t="shared" si="133"/>
        <v>541002966921</v>
      </c>
      <c r="T606" s="80">
        <f>VLOOKUP(S606,Factors!$F$4:$H$5971,3,FALSE)</f>
        <v>0.1124</v>
      </c>
      <c r="U606" t="str">
        <f>VLOOKUP(S606,Factors!$F$4:$G$5971,2,FALSE)</f>
        <v>3-FACTOR</v>
      </c>
      <c r="V606" s="170">
        <f t="shared" si="134"/>
        <v>204.006</v>
      </c>
      <c r="W606" s="165">
        <f t="shared" si="135"/>
        <v>1610.9939999999999</v>
      </c>
      <c r="X606" s="171">
        <f t="shared" si="136"/>
        <v>1815</v>
      </c>
      <c r="Y606" s="170">
        <f t="shared" si="137"/>
        <v>0</v>
      </c>
      <c r="Z606" s="165">
        <f t="shared" si="138"/>
        <v>0</v>
      </c>
      <c r="AA606" s="171">
        <f t="shared" si="139"/>
        <v>0</v>
      </c>
      <c r="AB606" s="170">
        <f t="shared" si="140"/>
        <v>0</v>
      </c>
      <c r="AC606" s="165">
        <f t="shared" si="141"/>
        <v>0</v>
      </c>
      <c r="AD606" s="171">
        <f t="shared" si="142"/>
        <v>0</v>
      </c>
      <c r="AE606" s="81">
        <f t="shared" si="143"/>
        <v>204.006</v>
      </c>
      <c r="AF606" s="81">
        <f t="shared" si="144"/>
        <v>1610.9939999999999</v>
      </c>
      <c r="AG606" s="81">
        <f t="shared" si="145"/>
        <v>1815</v>
      </c>
      <c r="AH606" t="str">
        <f>VLOOKUP(A606,'FERC Description'!$A$4:$C$51,3,FALSE)</f>
        <v>921 Office Supplies and Expense</v>
      </c>
    </row>
    <row r="607" spans="1:34" x14ac:dyDescent="0.25">
      <c r="A607" t="s">
        <v>512</v>
      </c>
      <c r="B607" t="s">
        <v>739</v>
      </c>
      <c r="C607" t="s">
        <v>740</v>
      </c>
      <c r="D607" t="s">
        <v>513</v>
      </c>
      <c r="E607" t="s">
        <v>514</v>
      </c>
      <c r="F607" s="94">
        <v>41259.440000000002</v>
      </c>
      <c r="G607" s="94">
        <v>76335</v>
      </c>
      <c r="H607" s="94">
        <v>70435.09</v>
      </c>
      <c r="I607" s="94"/>
      <c r="J607" s="94"/>
      <c r="K607" s="94"/>
      <c r="L607" s="94"/>
      <c r="M607" s="94"/>
      <c r="N607" s="94"/>
      <c r="O607" s="94"/>
      <c r="P607" s="94"/>
      <c r="Q607" s="94"/>
      <c r="R607" s="94">
        <f t="shared" si="132"/>
        <v>188029.53</v>
      </c>
      <c r="S607" s="92" t="str">
        <f t="shared" si="133"/>
        <v>550101505921</v>
      </c>
      <c r="T607" s="80">
        <f>VLOOKUP(S607,Factors!$F$4:$H$5971,3,FALSE)</f>
        <v>0.1124</v>
      </c>
      <c r="U607" t="str">
        <f>VLOOKUP(S607,Factors!$F$4:$G$5971,2,FALSE)</f>
        <v>3-factor</v>
      </c>
      <c r="V607" s="170">
        <f t="shared" si="134"/>
        <v>4637.5610560000005</v>
      </c>
      <c r="W607" s="165">
        <f t="shared" si="135"/>
        <v>36621.878944000004</v>
      </c>
      <c r="X607" s="171">
        <f t="shared" si="136"/>
        <v>41259.440000000002</v>
      </c>
      <c r="Y607" s="170">
        <f t="shared" si="137"/>
        <v>8580.0540000000001</v>
      </c>
      <c r="Z607" s="165">
        <f t="shared" si="138"/>
        <v>67754.945999999996</v>
      </c>
      <c r="AA607" s="171">
        <f t="shared" si="139"/>
        <v>76335</v>
      </c>
      <c r="AB607" s="170">
        <f t="shared" si="140"/>
        <v>7916.9041159999997</v>
      </c>
      <c r="AC607" s="165">
        <f t="shared" si="141"/>
        <v>62518.185883999999</v>
      </c>
      <c r="AD607" s="171">
        <f t="shared" si="142"/>
        <v>70435.09</v>
      </c>
      <c r="AE607" s="81">
        <f t="shared" si="143"/>
        <v>21134.519172</v>
      </c>
      <c r="AF607" s="81">
        <f t="shared" si="144"/>
        <v>166895.010828</v>
      </c>
      <c r="AG607" s="81">
        <f t="shared" si="145"/>
        <v>188029.53</v>
      </c>
      <c r="AH607" t="str">
        <f>VLOOKUP(A607,'FERC Description'!$A$4:$C$51,3,FALSE)</f>
        <v>921 Office Supplies and Expense</v>
      </c>
    </row>
    <row r="608" spans="1:34" x14ac:dyDescent="0.25">
      <c r="A608" t="s">
        <v>512</v>
      </c>
      <c r="B608" t="s">
        <v>741</v>
      </c>
      <c r="C608" t="s">
        <v>742</v>
      </c>
      <c r="D608" t="s">
        <v>743</v>
      </c>
      <c r="E608" t="s">
        <v>744</v>
      </c>
      <c r="F608" s="94"/>
      <c r="G608" s="94"/>
      <c r="H608" s="94">
        <v>-764.7</v>
      </c>
      <c r="I608" s="94"/>
      <c r="J608" s="94"/>
      <c r="K608" s="94"/>
      <c r="L608" s="94"/>
      <c r="M608" s="94"/>
      <c r="N608" s="94"/>
      <c r="O608" s="94"/>
      <c r="P608" s="94"/>
      <c r="Q608" s="94"/>
      <c r="R608" s="94">
        <f t="shared" si="132"/>
        <v>-764.7</v>
      </c>
      <c r="S608" s="92" t="str">
        <f t="shared" si="133"/>
        <v>601016041921</v>
      </c>
      <c r="T608" s="80">
        <f>VLOOKUP(S608,Factors!$F$4:$H$5971,3,FALSE)</f>
        <v>0.1124</v>
      </c>
      <c r="U608" t="str">
        <f>VLOOKUP(S608,Factors!$F$4:$G$5971,2,FALSE)</f>
        <v>3-Factor</v>
      </c>
      <c r="V608" s="170">
        <f t="shared" si="134"/>
        <v>0</v>
      </c>
      <c r="W608" s="165">
        <f t="shared" si="135"/>
        <v>0</v>
      </c>
      <c r="X608" s="171">
        <f t="shared" si="136"/>
        <v>0</v>
      </c>
      <c r="Y608" s="170">
        <f t="shared" si="137"/>
        <v>0</v>
      </c>
      <c r="Z608" s="165">
        <f t="shared" si="138"/>
        <v>0</v>
      </c>
      <c r="AA608" s="171">
        <f t="shared" si="139"/>
        <v>0</v>
      </c>
      <c r="AB608" s="170">
        <f t="shared" si="140"/>
        <v>-85.952280000000002</v>
      </c>
      <c r="AC608" s="165">
        <f t="shared" si="141"/>
        <v>-678.74772000000007</v>
      </c>
      <c r="AD608" s="171">
        <f t="shared" si="142"/>
        <v>-764.7</v>
      </c>
      <c r="AE608" s="81">
        <f t="shared" si="143"/>
        <v>-85.952280000000002</v>
      </c>
      <c r="AF608" s="81">
        <f t="shared" si="144"/>
        <v>-678.74772000000007</v>
      </c>
      <c r="AG608" s="81">
        <f t="shared" si="145"/>
        <v>-764.7</v>
      </c>
      <c r="AH608" t="str">
        <f>VLOOKUP(A608,'FERC Description'!$A$4:$C$51,3,FALSE)</f>
        <v>921 Office Supplies and Expense</v>
      </c>
    </row>
    <row r="609" spans="1:34" x14ac:dyDescent="0.25">
      <c r="A609" t="s">
        <v>512</v>
      </c>
      <c r="B609" t="s">
        <v>745</v>
      </c>
      <c r="C609" t="s">
        <v>746</v>
      </c>
      <c r="D609" t="s">
        <v>743</v>
      </c>
      <c r="E609" t="s">
        <v>744</v>
      </c>
      <c r="F609" s="94"/>
      <c r="G609" s="94"/>
      <c r="H609" s="94">
        <v>35.94</v>
      </c>
      <c r="I609" s="94"/>
      <c r="J609" s="94"/>
      <c r="K609" s="94"/>
      <c r="L609" s="94"/>
      <c r="M609" s="94"/>
      <c r="N609" s="94"/>
      <c r="O609" s="94"/>
      <c r="P609" s="94"/>
      <c r="Q609" s="94"/>
      <c r="R609" s="94">
        <f t="shared" si="132"/>
        <v>35.94</v>
      </c>
      <c r="S609" s="92" t="str">
        <f t="shared" si="133"/>
        <v>601026041921</v>
      </c>
      <c r="T609" s="80">
        <f>VLOOKUP(S609,Factors!$F$4:$H$5971,3,FALSE)</f>
        <v>0.1124</v>
      </c>
      <c r="U609" t="str">
        <f>VLOOKUP(S609,Factors!$F$4:$G$5971,2,FALSE)</f>
        <v>3-factor</v>
      </c>
      <c r="V609" s="170">
        <f t="shared" si="134"/>
        <v>0</v>
      </c>
      <c r="W609" s="165">
        <f t="shared" si="135"/>
        <v>0</v>
      </c>
      <c r="X609" s="171">
        <f t="shared" si="136"/>
        <v>0</v>
      </c>
      <c r="Y609" s="170">
        <f t="shared" si="137"/>
        <v>0</v>
      </c>
      <c r="Z609" s="165">
        <f t="shared" si="138"/>
        <v>0</v>
      </c>
      <c r="AA609" s="171">
        <f t="shared" si="139"/>
        <v>0</v>
      </c>
      <c r="AB609" s="170">
        <f t="shared" si="140"/>
        <v>4.0396559999999999</v>
      </c>
      <c r="AC609" s="165">
        <f t="shared" si="141"/>
        <v>31.900343999999997</v>
      </c>
      <c r="AD609" s="171">
        <f t="shared" si="142"/>
        <v>35.94</v>
      </c>
      <c r="AE609" s="81">
        <f t="shared" si="143"/>
        <v>4.0396559999999999</v>
      </c>
      <c r="AF609" s="81">
        <f t="shared" si="144"/>
        <v>31.900343999999997</v>
      </c>
      <c r="AG609" s="81">
        <f t="shared" si="145"/>
        <v>35.94</v>
      </c>
      <c r="AH609" t="str">
        <f>VLOOKUP(A609,'FERC Description'!$A$4:$C$51,3,FALSE)</f>
        <v>921 Office Supplies and Expense</v>
      </c>
    </row>
    <row r="610" spans="1:34" x14ac:dyDescent="0.25">
      <c r="A610" t="s">
        <v>512</v>
      </c>
      <c r="B610" t="s">
        <v>747</v>
      </c>
      <c r="C610" t="s">
        <v>748</v>
      </c>
      <c r="D610" t="s">
        <v>743</v>
      </c>
      <c r="E610" t="s">
        <v>744</v>
      </c>
      <c r="F610" s="94"/>
      <c r="G610" s="94"/>
      <c r="H610" s="94">
        <v>728.76</v>
      </c>
      <c r="I610" s="94"/>
      <c r="J610" s="94"/>
      <c r="K610" s="94"/>
      <c r="L610" s="94"/>
      <c r="M610" s="94"/>
      <c r="N610" s="94"/>
      <c r="O610" s="94"/>
      <c r="P610" s="94"/>
      <c r="Q610" s="94"/>
      <c r="R610" s="94">
        <f t="shared" si="132"/>
        <v>728.76</v>
      </c>
      <c r="S610" s="92" t="str">
        <f t="shared" si="133"/>
        <v>601146041921</v>
      </c>
      <c r="T610" s="80">
        <f>VLOOKUP(S610,Factors!$F$4:$H$5971,3,FALSE)</f>
        <v>0.1124</v>
      </c>
      <c r="U610" t="str">
        <f>VLOOKUP(S610,Factors!$F$4:$G$5971,2,FALSE)</f>
        <v>3-factor</v>
      </c>
      <c r="V610" s="170">
        <f t="shared" si="134"/>
        <v>0</v>
      </c>
      <c r="W610" s="165">
        <f t="shared" si="135"/>
        <v>0</v>
      </c>
      <c r="X610" s="171">
        <f t="shared" si="136"/>
        <v>0</v>
      </c>
      <c r="Y610" s="170">
        <f t="shared" si="137"/>
        <v>0</v>
      </c>
      <c r="Z610" s="165">
        <f t="shared" si="138"/>
        <v>0</v>
      </c>
      <c r="AA610" s="171">
        <f t="shared" si="139"/>
        <v>0</v>
      </c>
      <c r="AB610" s="170">
        <f t="shared" si="140"/>
        <v>81.912623999999994</v>
      </c>
      <c r="AC610" s="165">
        <f t="shared" si="141"/>
        <v>646.84737599999994</v>
      </c>
      <c r="AD610" s="171">
        <f t="shared" si="142"/>
        <v>728.76</v>
      </c>
      <c r="AE610" s="81">
        <f t="shared" si="143"/>
        <v>81.912623999999994</v>
      </c>
      <c r="AF610" s="81">
        <f t="shared" si="144"/>
        <v>646.84737599999994</v>
      </c>
      <c r="AG610" s="81">
        <f t="shared" si="145"/>
        <v>728.76</v>
      </c>
      <c r="AH610" t="str">
        <f>VLOOKUP(A610,'FERC Description'!$A$4:$C$51,3,FALSE)</f>
        <v>921 Office Supplies and Expense</v>
      </c>
    </row>
    <row r="611" spans="1:34" x14ac:dyDescent="0.25">
      <c r="A611" t="s">
        <v>512</v>
      </c>
      <c r="B611" t="s">
        <v>749</v>
      </c>
      <c r="C611" t="s">
        <v>750</v>
      </c>
      <c r="D611" t="s">
        <v>513</v>
      </c>
      <c r="E611" t="s">
        <v>514</v>
      </c>
      <c r="F611" s="94">
        <v>2762.49</v>
      </c>
      <c r="G611" s="94">
        <v>2994.39</v>
      </c>
      <c r="H611" s="94">
        <v>1845.06</v>
      </c>
      <c r="I611" s="94"/>
      <c r="J611" s="94"/>
      <c r="K611" s="94"/>
      <c r="L611" s="94"/>
      <c r="M611" s="94"/>
      <c r="N611" s="94"/>
      <c r="O611" s="94"/>
      <c r="P611" s="94"/>
      <c r="Q611" s="94"/>
      <c r="R611" s="94">
        <f t="shared" si="132"/>
        <v>7601.9399999999987</v>
      </c>
      <c r="S611" s="92" t="str">
        <f t="shared" si="133"/>
        <v>710001505921</v>
      </c>
      <c r="T611" s="80">
        <f>VLOOKUP(S611,Factors!$F$4:$H$5971,3,FALSE)</f>
        <v>0.1124</v>
      </c>
      <c r="U611" t="str">
        <f>VLOOKUP(S611,Factors!$F$4:$G$5971,2,FALSE)</f>
        <v>3-factor</v>
      </c>
      <c r="V611" s="170">
        <f t="shared" si="134"/>
        <v>310.50387599999999</v>
      </c>
      <c r="W611" s="165">
        <f t="shared" si="135"/>
        <v>2451.986124</v>
      </c>
      <c r="X611" s="171">
        <f t="shared" si="136"/>
        <v>2762.49</v>
      </c>
      <c r="Y611" s="170">
        <f t="shared" si="137"/>
        <v>336.569436</v>
      </c>
      <c r="Z611" s="165">
        <f t="shared" si="138"/>
        <v>2657.8205639999996</v>
      </c>
      <c r="AA611" s="171">
        <f t="shared" si="139"/>
        <v>2994.3899999999994</v>
      </c>
      <c r="AB611" s="170">
        <f t="shared" si="140"/>
        <v>207.38474399999998</v>
      </c>
      <c r="AC611" s="165">
        <f t="shared" si="141"/>
        <v>1637.675256</v>
      </c>
      <c r="AD611" s="171">
        <f t="shared" si="142"/>
        <v>1845.06</v>
      </c>
      <c r="AE611" s="81">
        <f t="shared" si="143"/>
        <v>854.45805599999983</v>
      </c>
      <c r="AF611" s="81">
        <f t="shared" si="144"/>
        <v>6747.4819439999992</v>
      </c>
      <c r="AG611" s="81">
        <f t="shared" si="145"/>
        <v>7601.9399999999987</v>
      </c>
      <c r="AH611" t="str">
        <f>VLOOKUP(A611,'FERC Description'!$A$4:$C$51,3,FALSE)</f>
        <v>921 Office Supplies and Expense</v>
      </c>
    </row>
    <row r="612" spans="1:34" x14ac:dyDescent="0.25">
      <c r="A612" t="s">
        <v>512</v>
      </c>
      <c r="B612" t="s">
        <v>749</v>
      </c>
      <c r="C612" t="s">
        <v>750</v>
      </c>
      <c r="D612" t="s">
        <v>515</v>
      </c>
      <c r="E612" t="s">
        <v>516</v>
      </c>
      <c r="F612" s="94">
        <v>427.21</v>
      </c>
      <c r="G612" s="94">
        <v>103.56</v>
      </c>
      <c r="H612" s="94">
        <v>113.26</v>
      </c>
      <c r="I612" s="94"/>
      <c r="J612" s="94"/>
      <c r="K612" s="94"/>
      <c r="L612" s="94"/>
      <c r="M612" s="94"/>
      <c r="N612" s="94"/>
      <c r="O612" s="94"/>
      <c r="P612" s="94"/>
      <c r="Q612" s="94"/>
      <c r="R612" s="94">
        <f t="shared" si="132"/>
        <v>644.03</v>
      </c>
      <c r="S612" s="92" t="str">
        <f t="shared" si="133"/>
        <v>710002966921</v>
      </c>
      <c r="T612" s="80">
        <f>VLOOKUP(S612,Factors!$F$4:$H$5971,3,FALSE)</f>
        <v>0.1124</v>
      </c>
      <c r="U612" t="str">
        <f>VLOOKUP(S612,Factors!$F$4:$G$5971,2,FALSE)</f>
        <v>3-factor</v>
      </c>
      <c r="V612" s="170">
        <f t="shared" si="134"/>
        <v>48.018403999999997</v>
      </c>
      <c r="W612" s="165">
        <f t="shared" si="135"/>
        <v>379.191596</v>
      </c>
      <c r="X612" s="171">
        <f t="shared" si="136"/>
        <v>427.21</v>
      </c>
      <c r="Y612" s="170">
        <f t="shared" si="137"/>
        <v>11.640143999999999</v>
      </c>
      <c r="Z612" s="165">
        <f t="shared" si="138"/>
        <v>91.91985600000001</v>
      </c>
      <c r="AA612" s="171">
        <f t="shared" si="139"/>
        <v>103.56</v>
      </c>
      <c r="AB612" s="170">
        <f t="shared" si="140"/>
        <v>12.730424000000001</v>
      </c>
      <c r="AC612" s="165">
        <f t="shared" si="141"/>
        <v>100.52957600000001</v>
      </c>
      <c r="AD612" s="171">
        <f t="shared" si="142"/>
        <v>113.26</v>
      </c>
      <c r="AE612" s="81">
        <f t="shared" si="143"/>
        <v>72.388971999999995</v>
      </c>
      <c r="AF612" s="81">
        <f t="shared" si="144"/>
        <v>571.64102800000001</v>
      </c>
      <c r="AG612" s="81">
        <f t="shared" si="145"/>
        <v>644.03</v>
      </c>
      <c r="AH612" t="str">
        <f>VLOOKUP(A612,'FERC Description'!$A$4:$C$51,3,FALSE)</f>
        <v>921 Office Supplies and Expense</v>
      </c>
    </row>
    <row r="613" spans="1:34" x14ac:dyDescent="0.25">
      <c r="A613" t="s">
        <v>512</v>
      </c>
      <c r="B613" t="s">
        <v>751</v>
      </c>
      <c r="C613" t="s">
        <v>752</v>
      </c>
      <c r="D613" t="s">
        <v>513</v>
      </c>
      <c r="E613" t="s">
        <v>514</v>
      </c>
      <c r="F613" s="94">
        <v>139.09</v>
      </c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>
        <f t="shared" si="132"/>
        <v>139.09</v>
      </c>
      <c r="S613" s="92" t="str">
        <f t="shared" si="133"/>
        <v>720001505921</v>
      </c>
      <c r="T613" s="80">
        <f>VLOOKUP(S613,Factors!$F$4:$H$5971,3,FALSE)</f>
        <v>0.1124</v>
      </c>
      <c r="U613" t="str">
        <f>VLOOKUP(S613,Factors!$F$4:$G$5971,2,FALSE)</f>
        <v>3-factor</v>
      </c>
      <c r="V613" s="170">
        <f t="shared" si="134"/>
        <v>15.633716</v>
      </c>
      <c r="W613" s="165">
        <f t="shared" si="135"/>
        <v>123.45628400000001</v>
      </c>
      <c r="X613" s="171">
        <f t="shared" si="136"/>
        <v>139.09</v>
      </c>
      <c r="Y613" s="170">
        <f t="shared" si="137"/>
        <v>0</v>
      </c>
      <c r="Z613" s="165">
        <f t="shared" si="138"/>
        <v>0</v>
      </c>
      <c r="AA613" s="171">
        <f t="shared" si="139"/>
        <v>0</v>
      </c>
      <c r="AB613" s="170">
        <f t="shared" si="140"/>
        <v>0</v>
      </c>
      <c r="AC613" s="165">
        <f t="shared" si="141"/>
        <v>0</v>
      </c>
      <c r="AD613" s="171">
        <f t="shared" si="142"/>
        <v>0</v>
      </c>
      <c r="AE613" s="81">
        <f t="shared" si="143"/>
        <v>15.633716</v>
      </c>
      <c r="AF613" s="81">
        <f t="shared" si="144"/>
        <v>123.45628400000001</v>
      </c>
      <c r="AG613" s="81">
        <f t="shared" si="145"/>
        <v>139.09</v>
      </c>
      <c r="AH613" t="str">
        <f>VLOOKUP(A613,'FERC Description'!$A$4:$C$51,3,FALSE)</f>
        <v>921 Office Supplies and Expense</v>
      </c>
    </row>
    <row r="614" spans="1:34" x14ac:dyDescent="0.25">
      <c r="A614" t="s">
        <v>512</v>
      </c>
      <c r="B614" t="s">
        <v>753</v>
      </c>
      <c r="C614" t="s">
        <v>754</v>
      </c>
      <c r="D614" t="s">
        <v>513</v>
      </c>
      <c r="E614" t="s">
        <v>514</v>
      </c>
      <c r="F614" s="94">
        <v>82104.850000000006</v>
      </c>
      <c r="G614" s="94">
        <v>84041.37</v>
      </c>
      <c r="H614" s="94">
        <v>87373.17</v>
      </c>
      <c r="I614" s="94"/>
      <c r="J614" s="94"/>
      <c r="K614" s="94"/>
      <c r="L614" s="94"/>
      <c r="M614" s="94"/>
      <c r="N614" s="94"/>
      <c r="O614" s="94"/>
      <c r="P614" s="94"/>
      <c r="Q614" s="94"/>
      <c r="R614" s="94">
        <f t="shared" si="132"/>
        <v>253519.39</v>
      </c>
      <c r="S614" s="92" t="str">
        <f t="shared" si="133"/>
        <v>725001505921</v>
      </c>
      <c r="T614" s="80">
        <f>VLOOKUP(S614,Factors!$F$4:$H$5971,3,FALSE)</f>
        <v>0.1124</v>
      </c>
      <c r="U614" t="str">
        <f>VLOOKUP(S614,Factors!$F$4:$G$5971,2,FALSE)</f>
        <v>3-factor</v>
      </c>
      <c r="V614" s="170">
        <f t="shared" si="134"/>
        <v>9228.585140000001</v>
      </c>
      <c r="W614" s="165">
        <f t="shared" si="135"/>
        <v>72876.26486000001</v>
      </c>
      <c r="X614" s="171">
        <f t="shared" si="136"/>
        <v>82104.850000000006</v>
      </c>
      <c r="Y614" s="170">
        <f t="shared" si="137"/>
        <v>9446.2499879999996</v>
      </c>
      <c r="Z614" s="165">
        <f t="shared" si="138"/>
        <v>74595.120011999999</v>
      </c>
      <c r="AA614" s="171">
        <f t="shared" si="139"/>
        <v>84041.37</v>
      </c>
      <c r="AB614" s="170">
        <f t="shared" si="140"/>
        <v>9820.7443079999994</v>
      </c>
      <c r="AC614" s="165">
        <f t="shared" si="141"/>
        <v>77552.425692000004</v>
      </c>
      <c r="AD614" s="171">
        <f t="shared" si="142"/>
        <v>87373.17</v>
      </c>
      <c r="AE614" s="81">
        <f t="shared" si="143"/>
        <v>28495.579436</v>
      </c>
      <c r="AF614" s="81">
        <f t="shared" si="144"/>
        <v>225023.81056400001</v>
      </c>
      <c r="AG614" s="81">
        <f t="shared" si="145"/>
        <v>253519.39</v>
      </c>
      <c r="AH614" t="str">
        <f>VLOOKUP(A614,'FERC Description'!$A$4:$C$51,3,FALSE)</f>
        <v>921 Office Supplies and Expense</v>
      </c>
    </row>
    <row r="615" spans="1:34" x14ac:dyDescent="0.25">
      <c r="A615" t="s">
        <v>512</v>
      </c>
      <c r="B615" t="s">
        <v>755</v>
      </c>
      <c r="C615" t="s">
        <v>756</v>
      </c>
      <c r="D615" t="s">
        <v>513</v>
      </c>
      <c r="E615" t="s">
        <v>514</v>
      </c>
      <c r="F615" s="94">
        <v>385.91</v>
      </c>
      <c r="G615" s="94">
        <v>1304.6400000000001</v>
      </c>
      <c r="H615" s="94">
        <v>3415.44</v>
      </c>
      <c r="I615" s="94"/>
      <c r="J615" s="94"/>
      <c r="K615" s="94"/>
      <c r="L615" s="94"/>
      <c r="M615" s="94"/>
      <c r="N615" s="94"/>
      <c r="O615" s="94"/>
      <c r="P615" s="94"/>
      <c r="Q615" s="94"/>
      <c r="R615" s="94">
        <f t="shared" si="132"/>
        <v>5105.99</v>
      </c>
      <c r="S615" s="92" t="str">
        <f t="shared" si="133"/>
        <v>727001505921</v>
      </c>
      <c r="T615" s="80">
        <f>VLOOKUP(S615,Factors!$F$4:$H$5971,3,FALSE)</f>
        <v>0.1124</v>
      </c>
      <c r="U615" t="str">
        <f>VLOOKUP(S615,Factors!$F$4:$G$5971,2,FALSE)</f>
        <v>3-factor</v>
      </c>
      <c r="V615" s="170">
        <f t="shared" si="134"/>
        <v>43.376284000000005</v>
      </c>
      <c r="W615" s="165">
        <f t="shared" si="135"/>
        <v>342.53371600000003</v>
      </c>
      <c r="X615" s="171">
        <f t="shared" si="136"/>
        <v>385.91</v>
      </c>
      <c r="Y615" s="170">
        <f t="shared" si="137"/>
        <v>146.641536</v>
      </c>
      <c r="Z615" s="165">
        <f t="shared" si="138"/>
        <v>1157.998464</v>
      </c>
      <c r="AA615" s="171">
        <f t="shared" si="139"/>
        <v>1304.6400000000001</v>
      </c>
      <c r="AB615" s="170">
        <f t="shared" si="140"/>
        <v>383.89545600000002</v>
      </c>
      <c r="AC615" s="165">
        <f t="shared" si="141"/>
        <v>3031.5445439999999</v>
      </c>
      <c r="AD615" s="171">
        <f t="shared" si="142"/>
        <v>3415.44</v>
      </c>
      <c r="AE615" s="81">
        <f t="shared" si="143"/>
        <v>573.913276</v>
      </c>
      <c r="AF615" s="81">
        <f t="shared" si="144"/>
        <v>4532.0767239999996</v>
      </c>
      <c r="AG615" s="81">
        <f t="shared" si="145"/>
        <v>5105.99</v>
      </c>
      <c r="AH615" t="str">
        <f>VLOOKUP(A615,'FERC Description'!$A$4:$C$51,3,FALSE)</f>
        <v>921 Office Supplies and Expense</v>
      </c>
    </row>
    <row r="616" spans="1:34" x14ac:dyDescent="0.25">
      <c r="A616" t="s">
        <v>512</v>
      </c>
      <c r="B616" t="s">
        <v>757</v>
      </c>
      <c r="C616" t="s">
        <v>758</v>
      </c>
      <c r="D616" t="s">
        <v>513</v>
      </c>
      <c r="E616" t="s">
        <v>514</v>
      </c>
      <c r="F616" s="94">
        <v>3869.61</v>
      </c>
      <c r="G616" s="94">
        <v>14085.58</v>
      </c>
      <c r="H616" s="94">
        <v>462.79</v>
      </c>
      <c r="I616" s="94"/>
      <c r="J616" s="94"/>
      <c r="K616" s="94"/>
      <c r="L616" s="94"/>
      <c r="M616" s="94"/>
      <c r="N616" s="94"/>
      <c r="O616" s="94"/>
      <c r="P616" s="94"/>
      <c r="Q616" s="94"/>
      <c r="R616" s="94">
        <f t="shared" si="132"/>
        <v>18417.98</v>
      </c>
      <c r="S616" s="92" t="str">
        <f t="shared" si="133"/>
        <v>730001505921</v>
      </c>
      <c r="T616" s="80">
        <f>VLOOKUP(S616,Factors!$F$4:$H$5971,3,FALSE)</f>
        <v>0.1124</v>
      </c>
      <c r="U616" t="str">
        <f>VLOOKUP(S616,Factors!$F$4:$G$5971,2,FALSE)</f>
        <v>3-factor</v>
      </c>
      <c r="V616" s="170">
        <f t="shared" si="134"/>
        <v>434.944164</v>
      </c>
      <c r="W616" s="165">
        <f t="shared" si="135"/>
        <v>3434.6658360000001</v>
      </c>
      <c r="X616" s="171">
        <f t="shared" si="136"/>
        <v>3869.61</v>
      </c>
      <c r="Y616" s="170">
        <f t="shared" si="137"/>
        <v>1583.219192</v>
      </c>
      <c r="Z616" s="165">
        <f t="shared" si="138"/>
        <v>12502.360807999999</v>
      </c>
      <c r="AA616" s="171">
        <f t="shared" si="139"/>
        <v>14085.58</v>
      </c>
      <c r="AB616" s="170">
        <f t="shared" si="140"/>
        <v>52.017596000000005</v>
      </c>
      <c r="AC616" s="165">
        <f t="shared" si="141"/>
        <v>410.77240399999999</v>
      </c>
      <c r="AD616" s="171">
        <f t="shared" si="142"/>
        <v>462.79</v>
      </c>
      <c r="AE616" s="81">
        <f t="shared" si="143"/>
        <v>2070.1809520000002</v>
      </c>
      <c r="AF616" s="81">
        <f t="shared" si="144"/>
        <v>16347.799047999999</v>
      </c>
      <c r="AG616" s="81">
        <f t="shared" si="145"/>
        <v>18417.98</v>
      </c>
      <c r="AH616" t="str">
        <f>VLOOKUP(A616,'FERC Description'!$A$4:$C$51,3,FALSE)</f>
        <v>921 Office Supplies and Expense</v>
      </c>
    </row>
    <row r="617" spans="1:34" x14ac:dyDescent="0.25">
      <c r="A617" t="s">
        <v>512</v>
      </c>
      <c r="B617" t="s">
        <v>759</v>
      </c>
      <c r="C617" t="s">
        <v>760</v>
      </c>
      <c r="D617" t="s">
        <v>513</v>
      </c>
      <c r="E617" t="s">
        <v>514</v>
      </c>
      <c r="F617" s="94"/>
      <c r="G617" s="94">
        <v>658</v>
      </c>
      <c r="H617" s="94">
        <v>226.66</v>
      </c>
      <c r="I617" s="94"/>
      <c r="J617" s="94"/>
      <c r="K617" s="94"/>
      <c r="L617" s="94"/>
      <c r="M617" s="94"/>
      <c r="N617" s="94"/>
      <c r="O617" s="94"/>
      <c r="P617" s="94"/>
      <c r="Q617" s="94"/>
      <c r="R617" s="94">
        <f t="shared" si="132"/>
        <v>884.66</v>
      </c>
      <c r="S617" s="92" t="str">
        <f t="shared" si="133"/>
        <v>731001505921</v>
      </c>
      <c r="T617" s="80">
        <f>VLOOKUP(S617,Factors!$F$4:$H$5971,3,FALSE)</f>
        <v>0.1124</v>
      </c>
      <c r="U617" t="str">
        <f>VLOOKUP(S617,Factors!$F$4:$G$5971,2,FALSE)</f>
        <v>3-factor</v>
      </c>
      <c r="V617" s="170">
        <f t="shared" si="134"/>
        <v>0</v>
      </c>
      <c r="W617" s="165">
        <f t="shared" si="135"/>
        <v>0</v>
      </c>
      <c r="X617" s="171">
        <f t="shared" si="136"/>
        <v>0</v>
      </c>
      <c r="Y617" s="170">
        <f t="shared" si="137"/>
        <v>73.959199999999996</v>
      </c>
      <c r="Z617" s="165">
        <f t="shared" si="138"/>
        <v>584.04079999999999</v>
      </c>
      <c r="AA617" s="171">
        <f t="shared" si="139"/>
        <v>658</v>
      </c>
      <c r="AB617" s="170">
        <f t="shared" si="140"/>
        <v>25.476583999999999</v>
      </c>
      <c r="AC617" s="165">
        <f t="shared" si="141"/>
        <v>201.18341599999999</v>
      </c>
      <c r="AD617" s="171">
        <f t="shared" si="142"/>
        <v>226.66</v>
      </c>
      <c r="AE617" s="81">
        <f t="shared" si="143"/>
        <v>99.435783999999998</v>
      </c>
      <c r="AF617" s="81">
        <f t="shared" si="144"/>
        <v>785.22421599999996</v>
      </c>
      <c r="AG617" s="81">
        <f t="shared" si="145"/>
        <v>884.66</v>
      </c>
      <c r="AH617" t="str">
        <f>VLOOKUP(A617,'FERC Description'!$A$4:$C$51,3,FALSE)</f>
        <v>921 Office Supplies and Expense</v>
      </c>
    </row>
    <row r="618" spans="1:34" x14ac:dyDescent="0.25">
      <c r="A618" t="s">
        <v>512</v>
      </c>
      <c r="B618" t="s">
        <v>761</v>
      </c>
      <c r="C618" t="s">
        <v>762</v>
      </c>
      <c r="D618" t="s">
        <v>513</v>
      </c>
      <c r="E618" t="s">
        <v>514</v>
      </c>
      <c r="F618" s="94">
        <v>16704.95</v>
      </c>
      <c r="G618" s="94">
        <v>310.49</v>
      </c>
      <c r="H618" s="94">
        <v>792.63</v>
      </c>
      <c r="I618" s="94"/>
      <c r="J618" s="94"/>
      <c r="K618" s="94"/>
      <c r="L618" s="94"/>
      <c r="M618" s="94"/>
      <c r="N618" s="94"/>
      <c r="O618" s="94"/>
      <c r="P618" s="94"/>
      <c r="Q618" s="94"/>
      <c r="R618" s="94">
        <f t="shared" si="132"/>
        <v>17808.070000000003</v>
      </c>
      <c r="S618" s="92" t="str">
        <f t="shared" si="133"/>
        <v>736001505921</v>
      </c>
      <c r="T618" s="80">
        <f>VLOOKUP(S618,Factors!$F$4:$H$5971,3,FALSE)</f>
        <v>0.1124</v>
      </c>
      <c r="U618" t="str">
        <f>VLOOKUP(S618,Factors!$F$4:$G$5971,2,FALSE)</f>
        <v>3-factor</v>
      </c>
      <c r="V618" s="170">
        <f t="shared" si="134"/>
        <v>1877.6363800000001</v>
      </c>
      <c r="W618" s="165">
        <f t="shared" si="135"/>
        <v>14827.313620000001</v>
      </c>
      <c r="X618" s="171">
        <f t="shared" si="136"/>
        <v>16704.95</v>
      </c>
      <c r="Y618" s="170">
        <f t="shared" si="137"/>
        <v>34.899076000000001</v>
      </c>
      <c r="Z618" s="165">
        <f t="shared" si="138"/>
        <v>275.59092400000003</v>
      </c>
      <c r="AA618" s="171">
        <f t="shared" si="139"/>
        <v>310.49</v>
      </c>
      <c r="AB618" s="170">
        <f t="shared" si="140"/>
        <v>89.091611999999998</v>
      </c>
      <c r="AC618" s="165">
        <f t="shared" si="141"/>
        <v>703.53838799999994</v>
      </c>
      <c r="AD618" s="171">
        <f t="shared" si="142"/>
        <v>792.62999999999988</v>
      </c>
      <c r="AE618" s="81">
        <f t="shared" si="143"/>
        <v>2001.6270680000005</v>
      </c>
      <c r="AF618" s="81">
        <f t="shared" si="144"/>
        <v>15806.442932000004</v>
      </c>
      <c r="AG618" s="81">
        <f t="shared" si="145"/>
        <v>17808.070000000003</v>
      </c>
      <c r="AH618" t="str">
        <f>VLOOKUP(A618,'FERC Description'!$A$4:$C$51,3,FALSE)</f>
        <v>921 Office Supplies and Expense</v>
      </c>
    </row>
    <row r="619" spans="1:34" x14ac:dyDescent="0.25">
      <c r="A619" t="s">
        <v>512</v>
      </c>
      <c r="B619" t="s">
        <v>761</v>
      </c>
      <c r="C619" t="s">
        <v>762</v>
      </c>
      <c r="D619" t="s">
        <v>515</v>
      </c>
      <c r="E619" t="s">
        <v>516</v>
      </c>
      <c r="F619" s="94">
        <v>27.46</v>
      </c>
      <c r="G619" s="94"/>
      <c r="H619" s="94">
        <v>30</v>
      </c>
      <c r="I619" s="94"/>
      <c r="J619" s="94"/>
      <c r="K619" s="94"/>
      <c r="L619" s="94"/>
      <c r="M619" s="94"/>
      <c r="N619" s="94"/>
      <c r="O619" s="94"/>
      <c r="P619" s="94"/>
      <c r="Q619" s="94"/>
      <c r="R619" s="94">
        <f t="shared" si="132"/>
        <v>57.46</v>
      </c>
      <c r="S619" s="92" t="str">
        <f t="shared" si="133"/>
        <v>736002966921</v>
      </c>
      <c r="T619" s="80">
        <f>VLOOKUP(S619,Factors!$F$4:$H$5971,3,FALSE)</f>
        <v>0.1124</v>
      </c>
      <c r="U619" t="str">
        <f>VLOOKUP(S619,Factors!$F$4:$G$5971,2,FALSE)</f>
        <v>3-factor</v>
      </c>
      <c r="V619" s="170">
        <f t="shared" si="134"/>
        <v>3.0865040000000001</v>
      </c>
      <c r="W619" s="165">
        <f t="shared" si="135"/>
        <v>24.373495999999999</v>
      </c>
      <c r="X619" s="171">
        <f t="shared" si="136"/>
        <v>27.46</v>
      </c>
      <c r="Y619" s="170">
        <f t="shared" si="137"/>
        <v>0</v>
      </c>
      <c r="Z619" s="165">
        <f t="shared" si="138"/>
        <v>0</v>
      </c>
      <c r="AA619" s="171">
        <f t="shared" si="139"/>
        <v>0</v>
      </c>
      <c r="AB619" s="170">
        <f t="shared" si="140"/>
        <v>3.3719999999999999</v>
      </c>
      <c r="AC619" s="165">
        <f t="shared" si="141"/>
        <v>26.628</v>
      </c>
      <c r="AD619" s="171">
        <f t="shared" si="142"/>
        <v>30</v>
      </c>
      <c r="AE619" s="81">
        <f t="shared" si="143"/>
        <v>6.4585040000000005</v>
      </c>
      <c r="AF619" s="81">
        <f t="shared" si="144"/>
        <v>51.001496000000003</v>
      </c>
      <c r="AG619" s="81">
        <f t="shared" si="145"/>
        <v>57.46</v>
      </c>
      <c r="AH619" t="str">
        <f>VLOOKUP(A619,'FERC Description'!$A$4:$C$51,3,FALSE)</f>
        <v>921 Office Supplies and Expense</v>
      </c>
    </row>
    <row r="620" spans="1:34" x14ac:dyDescent="0.25">
      <c r="A620" t="s">
        <v>512</v>
      </c>
      <c r="B620" t="s">
        <v>763</v>
      </c>
      <c r="C620" t="s">
        <v>764</v>
      </c>
      <c r="D620" t="s">
        <v>513</v>
      </c>
      <c r="E620" t="s">
        <v>514</v>
      </c>
      <c r="F620" s="94">
        <v>4176.63</v>
      </c>
      <c r="G620" s="94">
        <v>3956.37</v>
      </c>
      <c r="H620" s="94">
        <v>2147.0700000000002</v>
      </c>
      <c r="I620" s="94"/>
      <c r="J620" s="94"/>
      <c r="K620" s="94"/>
      <c r="L620" s="94"/>
      <c r="M620" s="94"/>
      <c r="N620" s="94"/>
      <c r="O620" s="94"/>
      <c r="P620" s="94"/>
      <c r="Q620" s="94"/>
      <c r="R620" s="94">
        <f t="shared" si="132"/>
        <v>10280.07</v>
      </c>
      <c r="S620" s="92" t="str">
        <f t="shared" si="133"/>
        <v>740001505921</v>
      </c>
      <c r="T620" s="80">
        <f>VLOOKUP(S620,Factors!$F$4:$H$5971,3,FALSE)</f>
        <v>0.1124</v>
      </c>
      <c r="U620" t="str">
        <f>VLOOKUP(S620,Factors!$F$4:$G$5971,2,FALSE)</f>
        <v>3-factor</v>
      </c>
      <c r="V620" s="170">
        <f t="shared" si="134"/>
        <v>469.45321200000001</v>
      </c>
      <c r="W620" s="165">
        <f t="shared" si="135"/>
        <v>3707.1767880000002</v>
      </c>
      <c r="X620" s="171">
        <f t="shared" si="136"/>
        <v>4176.63</v>
      </c>
      <c r="Y620" s="170">
        <f t="shared" si="137"/>
        <v>444.695988</v>
      </c>
      <c r="Z620" s="165">
        <f t="shared" si="138"/>
        <v>3511.6740119999999</v>
      </c>
      <c r="AA620" s="171">
        <f t="shared" si="139"/>
        <v>3956.37</v>
      </c>
      <c r="AB620" s="170">
        <f t="shared" si="140"/>
        <v>241.33066800000003</v>
      </c>
      <c r="AC620" s="165">
        <f t="shared" si="141"/>
        <v>1905.7393320000001</v>
      </c>
      <c r="AD620" s="171">
        <f t="shared" si="142"/>
        <v>2147.0700000000002</v>
      </c>
      <c r="AE620" s="81">
        <f t="shared" si="143"/>
        <v>1155.4798679999999</v>
      </c>
      <c r="AF620" s="81">
        <f t="shared" si="144"/>
        <v>9124.5901319999994</v>
      </c>
      <c r="AG620" s="81">
        <f t="shared" si="145"/>
        <v>10280.07</v>
      </c>
      <c r="AH620" t="str">
        <f>VLOOKUP(A620,'FERC Description'!$A$4:$C$51,3,FALSE)</f>
        <v>921 Office Supplies and Expense</v>
      </c>
    </row>
    <row r="621" spans="1:34" x14ac:dyDescent="0.25">
      <c r="A621" t="s">
        <v>512</v>
      </c>
      <c r="B621" t="s">
        <v>763</v>
      </c>
      <c r="C621" t="s">
        <v>764</v>
      </c>
      <c r="D621" t="s">
        <v>515</v>
      </c>
      <c r="E621" t="s">
        <v>516</v>
      </c>
      <c r="F621" s="94">
        <v>207.8</v>
      </c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>
        <f t="shared" si="132"/>
        <v>207.8</v>
      </c>
      <c r="S621" s="92" t="str">
        <f t="shared" si="133"/>
        <v>740002966921</v>
      </c>
      <c r="T621" s="80">
        <f>VLOOKUP(S621,Factors!$F$4:$H$5971,3,FALSE)</f>
        <v>0.1124</v>
      </c>
      <c r="U621" t="str">
        <f>VLOOKUP(S621,Factors!$F$4:$G$5971,2,FALSE)</f>
        <v>3-factor</v>
      </c>
      <c r="V621" s="170">
        <f t="shared" si="134"/>
        <v>23.356720000000003</v>
      </c>
      <c r="W621" s="165">
        <f t="shared" si="135"/>
        <v>184.44328000000002</v>
      </c>
      <c r="X621" s="171">
        <f t="shared" si="136"/>
        <v>207.8</v>
      </c>
      <c r="Y621" s="170">
        <f t="shared" si="137"/>
        <v>0</v>
      </c>
      <c r="Z621" s="165">
        <f t="shared" si="138"/>
        <v>0</v>
      </c>
      <c r="AA621" s="171">
        <f t="shared" si="139"/>
        <v>0</v>
      </c>
      <c r="AB621" s="170">
        <f t="shared" si="140"/>
        <v>0</v>
      </c>
      <c r="AC621" s="165">
        <f t="shared" si="141"/>
        <v>0</v>
      </c>
      <c r="AD621" s="171">
        <f t="shared" si="142"/>
        <v>0</v>
      </c>
      <c r="AE621" s="81">
        <f t="shared" si="143"/>
        <v>23.356720000000003</v>
      </c>
      <c r="AF621" s="81">
        <f t="shared" si="144"/>
        <v>184.44328000000002</v>
      </c>
      <c r="AG621" s="81">
        <f t="shared" si="145"/>
        <v>207.8</v>
      </c>
      <c r="AH621" t="str">
        <f>VLOOKUP(A621,'FERC Description'!$A$4:$C$51,3,FALSE)</f>
        <v>921 Office Supplies and Expense</v>
      </c>
    </row>
    <row r="622" spans="1:34" x14ac:dyDescent="0.25">
      <c r="A622" t="s">
        <v>512</v>
      </c>
      <c r="B622" t="s">
        <v>765</v>
      </c>
      <c r="C622" t="s">
        <v>766</v>
      </c>
      <c r="D622" t="s">
        <v>513</v>
      </c>
      <c r="E622" t="s">
        <v>514</v>
      </c>
      <c r="F622" s="94">
        <v>2622.53</v>
      </c>
      <c r="G622" s="94">
        <v>1457.19</v>
      </c>
      <c r="H622" s="94">
        <v>603.73</v>
      </c>
      <c r="I622" s="94"/>
      <c r="J622" s="94"/>
      <c r="K622" s="94"/>
      <c r="L622" s="94"/>
      <c r="M622" s="94"/>
      <c r="N622" s="94"/>
      <c r="O622" s="94"/>
      <c r="P622" s="94"/>
      <c r="Q622" s="94"/>
      <c r="R622" s="94">
        <f t="shared" si="132"/>
        <v>4683.4500000000007</v>
      </c>
      <c r="S622" s="92" t="str">
        <f t="shared" si="133"/>
        <v>745001505921</v>
      </c>
      <c r="T622" s="80">
        <f>VLOOKUP(S622,Factors!$F$4:$H$5971,3,FALSE)</f>
        <v>0.1124</v>
      </c>
      <c r="U622" t="str">
        <f>VLOOKUP(S622,Factors!$F$4:$G$5971,2,FALSE)</f>
        <v>3-factor</v>
      </c>
      <c r="V622" s="170">
        <f t="shared" si="134"/>
        <v>294.77237200000002</v>
      </c>
      <c r="W622" s="165">
        <f t="shared" si="135"/>
        <v>2327.7576280000003</v>
      </c>
      <c r="X622" s="171">
        <f t="shared" si="136"/>
        <v>2622.53</v>
      </c>
      <c r="Y622" s="170">
        <f t="shared" si="137"/>
        <v>163.78815600000001</v>
      </c>
      <c r="Z622" s="165">
        <f t="shared" si="138"/>
        <v>1293.401844</v>
      </c>
      <c r="AA622" s="171">
        <f t="shared" si="139"/>
        <v>1457.19</v>
      </c>
      <c r="AB622" s="170">
        <f t="shared" si="140"/>
        <v>67.859251999999998</v>
      </c>
      <c r="AC622" s="165">
        <f t="shared" si="141"/>
        <v>535.87074800000005</v>
      </c>
      <c r="AD622" s="171">
        <f t="shared" si="142"/>
        <v>603.73</v>
      </c>
      <c r="AE622" s="81">
        <f t="shared" si="143"/>
        <v>526.41978000000006</v>
      </c>
      <c r="AF622" s="81">
        <f t="shared" si="144"/>
        <v>4157.0302200000006</v>
      </c>
      <c r="AG622" s="81">
        <f t="shared" si="145"/>
        <v>4683.4500000000007</v>
      </c>
      <c r="AH622" t="str">
        <f>VLOOKUP(A622,'FERC Description'!$A$4:$C$51,3,FALSE)</f>
        <v>921 Office Supplies and Expense</v>
      </c>
    </row>
    <row r="623" spans="1:34" x14ac:dyDescent="0.25">
      <c r="A623" t="s">
        <v>512</v>
      </c>
      <c r="B623" t="s">
        <v>767</v>
      </c>
      <c r="C623" t="s">
        <v>768</v>
      </c>
      <c r="D623" t="s">
        <v>513</v>
      </c>
      <c r="E623" t="s">
        <v>514</v>
      </c>
      <c r="F623" s="94">
        <v>865.33</v>
      </c>
      <c r="G623" s="94">
        <v>174.71</v>
      </c>
      <c r="H623" s="94">
        <v>2041.65</v>
      </c>
      <c r="I623" s="94"/>
      <c r="J623" s="94"/>
      <c r="K623" s="94"/>
      <c r="L623" s="94"/>
      <c r="M623" s="94"/>
      <c r="N623" s="94"/>
      <c r="O623" s="94"/>
      <c r="P623" s="94"/>
      <c r="Q623" s="94"/>
      <c r="R623" s="94">
        <f t="shared" si="132"/>
        <v>3081.69</v>
      </c>
      <c r="S623" s="92" t="str">
        <f t="shared" si="133"/>
        <v>749001505921</v>
      </c>
      <c r="T623" s="80">
        <f>VLOOKUP(S623,Factors!$F$4:$H$5971,3,FALSE)</f>
        <v>0.1124</v>
      </c>
      <c r="U623" t="str">
        <f>VLOOKUP(S623,Factors!$F$4:$G$5971,2,FALSE)</f>
        <v>3-factor</v>
      </c>
      <c r="V623" s="170">
        <f t="shared" si="134"/>
        <v>97.263092</v>
      </c>
      <c r="W623" s="165">
        <f t="shared" si="135"/>
        <v>768.06690800000001</v>
      </c>
      <c r="X623" s="171">
        <f t="shared" si="136"/>
        <v>865.33</v>
      </c>
      <c r="Y623" s="170">
        <f t="shared" si="137"/>
        <v>19.637404</v>
      </c>
      <c r="Z623" s="165">
        <f t="shared" si="138"/>
        <v>155.072596</v>
      </c>
      <c r="AA623" s="171">
        <f t="shared" si="139"/>
        <v>174.71</v>
      </c>
      <c r="AB623" s="170">
        <f t="shared" si="140"/>
        <v>229.48146</v>
      </c>
      <c r="AC623" s="165">
        <f t="shared" si="141"/>
        <v>1812.1685400000001</v>
      </c>
      <c r="AD623" s="171">
        <f t="shared" si="142"/>
        <v>2041.65</v>
      </c>
      <c r="AE623" s="81">
        <f t="shared" si="143"/>
        <v>346.381956</v>
      </c>
      <c r="AF623" s="81">
        <f t="shared" si="144"/>
        <v>2735.3080439999999</v>
      </c>
      <c r="AG623" s="81">
        <f t="shared" si="145"/>
        <v>3081.69</v>
      </c>
      <c r="AH623" t="str">
        <f>VLOOKUP(A623,'FERC Description'!$A$4:$C$51,3,FALSE)</f>
        <v>921 Office Supplies and Expense</v>
      </c>
    </row>
    <row r="624" spans="1:34" x14ac:dyDescent="0.25">
      <c r="A624" t="s">
        <v>512</v>
      </c>
      <c r="B624" t="s">
        <v>767</v>
      </c>
      <c r="C624" t="s">
        <v>768</v>
      </c>
      <c r="D624" t="s">
        <v>515</v>
      </c>
      <c r="E624" t="s">
        <v>516</v>
      </c>
      <c r="F624" s="94"/>
      <c r="G624" s="94"/>
      <c r="H624" s="94">
        <v>84</v>
      </c>
      <c r="I624" s="94"/>
      <c r="J624" s="94"/>
      <c r="K624" s="94"/>
      <c r="L624" s="94"/>
      <c r="M624" s="94"/>
      <c r="N624" s="94"/>
      <c r="O624" s="94"/>
      <c r="P624" s="94"/>
      <c r="Q624" s="94"/>
      <c r="R624" s="94">
        <f t="shared" si="132"/>
        <v>84</v>
      </c>
      <c r="S624" s="92" t="str">
        <f t="shared" si="133"/>
        <v>749002966921</v>
      </c>
      <c r="T624" s="80">
        <f>VLOOKUP(S624,Factors!$F$4:$H$5971,3,FALSE)</f>
        <v>0.1124</v>
      </c>
      <c r="U624" t="str">
        <f>VLOOKUP(S624,Factors!$F$4:$G$5971,2,FALSE)</f>
        <v>3-factor</v>
      </c>
      <c r="V624" s="170">
        <f t="shared" si="134"/>
        <v>0</v>
      </c>
      <c r="W624" s="165">
        <f t="shared" si="135"/>
        <v>0</v>
      </c>
      <c r="X624" s="171">
        <f t="shared" si="136"/>
        <v>0</v>
      </c>
      <c r="Y624" s="170">
        <f t="shared" si="137"/>
        <v>0</v>
      </c>
      <c r="Z624" s="165">
        <f t="shared" si="138"/>
        <v>0</v>
      </c>
      <c r="AA624" s="171">
        <f t="shared" si="139"/>
        <v>0</v>
      </c>
      <c r="AB624" s="170">
        <f t="shared" si="140"/>
        <v>9.4415999999999993</v>
      </c>
      <c r="AC624" s="165">
        <f t="shared" si="141"/>
        <v>74.558400000000006</v>
      </c>
      <c r="AD624" s="171">
        <f t="shared" si="142"/>
        <v>84</v>
      </c>
      <c r="AE624" s="81">
        <f t="shared" si="143"/>
        <v>9.4415999999999993</v>
      </c>
      <c r="AF624" s="81">
        <f t="shared" si="144"/>
        <v>74.558400000000006</v>
      </c>
      <c r="AG624" s="81">
        <f t="shared" si="145"/>
        <v>84</v>
      </c>
      <c r="AH624" t="str">
        <f>VLOOKUP(A624,'FERC Description'!$A$4:$C$51,3,FALSE)</f>
        <v>921 Office Supplies and Expense</v>
      </c>
    </row>
    <row r="625" spans="1:34" x14ac:dyDescent="0.25">
      <c r="A625" t="s">
        <v>512</v>
      </c>
      <c r="B625" t="s">
        <v>769</v>
      </c>
      <c r="C625" t="s">
        <v>770</v>
      </c>
      <c r="D625" t="s">
        <v>513</v>
      </c>
      <c r="E625" t="s">
        <v>514</v>
      </c>
      <c r="F625" s="94">
        <v>1901.39</v>
      </c>
      <c r="G625" s="94">
        <v>1831.6</v>
      </c>
      <c r="H625" s="94">
        <v>6571.8</v>
      </c>
      <c r="I625" s="94"/>
      <c r="J625" s="94"/>
      <c r="K625" s="94"/>
      <c r="L625" s="94"/>
      <c r="M625" s="94"/>
      <c r="N625" s="94"/>
      <c r="O625" s="94"/>
      <c r="P625" s="94"/>
      <c r="Q625" s="94"/>
      <c r="R625" s="94">
        <f t="shared" si="132"/>
        <v>10304.790000000001</v>
      </c>
      <c r="S625" s="92" t="str">
        <f t="shared" si="133"/>
        <v>755001505921</v>
      </c>
      <c r="T625" s="80">
        <f>VLOOKUP(S625,Factors!$F$4:$H$5971,3,FALSE)</f>
        <v>0.1124</v>
      </c>
      <c r="U625" t="str">
        <f>VLOOKUP(S625,Factors!$F$4:$G$5971,2,FALSE)</f>
        <v>3-factor</v>
      </c>
      <c r="V625" s="170">
        <f t="shared" si="134"/>
        <v>213.71623600000001</v>
      </c>
      <c r="W625" s="165">
        <f t="shared" si="135"/>
        <v>1687.6737640000001</v>
      </c>
      <c r="X625" s="171">
        <f t="shared" si="136"/>
        <v>1901.39</v>
      </c>
      <c r="Y625" s="170">
        <f t="shared" si="137"/>
        <v>205.87183999999999</v>
      </c>
      <c r="Z625" s="165">
        <f t="shared" si="138"/>
        <v>1625.7281599999999</v>
      </c>
      <c r="AA625" s="171">
        <f t="shared" si="139"/>
        <v>1831.6</v>
      </c>
      <c r="AB625" s="170">
        <f t="shared" si="140"/>
        <v>738.67032000000006</v>
      </c>
      <c r="AC625" s="165">
        <f t="shared" si="141"/>
        <v>5833.12968</v>
      </c>
      <c r="AD625" s="171">
        <f t="shared" si="142"/>
        <v>6571.8</v>
      </c>
      <c r="AE625" s="81">
        <f t="shared" si="143"/>
        <v>1158.2583960000002</v>
      </c>
      <c r="AF625" s="81">
        <f t="shared" si="144"/>
        <v>9146.5316039999998</v>
      </c>
      <c r="AG625" s="81">
        <f t="shared" si="145"/>
        <v>10304.790000000001</v>
      </c>
      <c r="AH625" t="str">
        <f>VLOOKUP(A625,'FERC Description'!$A$4:$C$51,3,FALSE)</f>
        <v>921 Office Supplies and Expense</v>
      </c>
    </row>
    <row r="626" spans="1:34" x14ac:dyDescent="0.25">
      <c r="A626" t="s">
        <v>512</v>
      </c>
      <c r="B626" t="s">
        <v>769</v>
      </c>
      <c r="C626" t="s">
        <v>770</v>
      </c>
      <c r="D626" t="s">
        <v>515</v>
      </c>
      <c r="E626" t="s">
        <v>516</v>
      </c>
      <c r="F626" s="94"/>
      <c r="G626" s="94">
        <v>102.33</v>
      </c>
      <c r="H626" s="94">
        <v>785</v>
      </c>
      <c r="I626" s="94"/>
      <c r="J626" s="94"/>
      <c r="K626" s="94"/>
      <c r="L626" s="94"/>
      <c r="M626" s="94"/>
      <c r="N626" s="94"/>
      <c r="O626" s="94"/>
      <c r="P626" s="94"/>
      <c r="Q626" s="94"/>
      <c r="R626" s="94">
        <f t="shared" si="132"/>
        <v>887.33</v>
      </c>
      <c r="S626" s="92" t="str">
        <f t="shared" si="133"/>
        <v>755002966921</v>
      </c>
      <c r="T626" s="80">
        <f>VLOOKUP(S626,Factors!$F$4:$H$5971,3,FALSE)</f>
        <v>0.1124</v>
      </c>
      <c r="U626" t="str">
        <f>VLOOKUP(S626,Factors!$F$4:$G$5971,2,FALSE)</f>
        <v>3-factor</v>
      </c>
      <c r="V626" s="170">
        <f t="shared" si="134"/>
        <v>0</v>
      </c>
      <c r="W626" s="165">
        <f t="shared" si="135"/>
        <v>0</v>
      </c>
      <c r="X626" s="171">
        <f t="shared" si="136"/>
        <v>0</v>
      </c>
      <c r="Y626" s="170">
        <f t="shared" si="137"/>
        <v>11.501892</v>
      </c>
      <c r="Z626" s="165">
        <f t="shared" si="138"/>
        <v>90.828108</v>
      </c>
      <c r="AA626" s="171">
        <f t="shared" si="139"/>
        <v>102.33</v>
      </c>
      <c r="AB626" s="170">
        <f t="shared" si="140"/>
        <v>88.233999999999995</v>
      </c>
      <c r="AC626" s="165">
        <f t="shared" si="141"/>
        <v>696.76599999999996</v>
      </c>
      <c r="AD626" s="171">
        <f t="shared" si="142"/>
        <v>785</v>
      </c>
      <c r="AE626" s="81">
        <f t="shared" si="143"/>
        <v>99.735892000000007</v>
      </c>
      <c r="AF626" s="81">
        <f t="shared" si="144"/>
        <v>787.59410800000001</v>
      </c>
      <c r="AG626" s="81">
        <f t="shared" si="145"/>
        <v>887.33</v>
      </c>
      <c r="AH626" t="str">
        <f>VLOOKUP(A626,'FERC Description'!$A$4:$C$51,3,FALSE)</f>
        <v>921 Office Supplies and Expense</v>
      </c>
    </row>
    <row r="627" spans="1:34" x14ac:dyDescent="0.25">
      <c r="A627" t="s">
        <v>512</v>
      </c>
      <c r="B627" t="s">
        <v>771</v>
      </c>
      <c r="C627" t="s">
        <v>772</v>
      </c>
      <c r="D627" t="s">
        <v>513</v>
      </c>
      <c r="E627" t="s">
        <v>514</v>
      </c>
      <c r="F627" s="94">
        <v>2414.71</v>
      </c>
      <c r="G627" s="94">
        <v>1883.52</v>
      </c>
      <c r="H627" s="94">
        <v>1791.88</v>
      </c>
      <c r="I627" s="94"/>
      <c r="J627" s="94"/>
      <c r="K627" s="94"/>
      <c r="L627" s="94"/>
      <c r="M627" s="94"/>
      <c r="N627" s="94"/>
      <c r="O627" s="94"/>
      <c r="P627" s="94"/>
      <c r="Q627" s="94"/>
      <c r="R627" s="94">
        <f t="shared" si="132"/>
        <v>6090.11</v>
      </c>
      <c r="S627" s="92" t="str">
        <f t="shared" si="133"/>
        <v>760001505921</v>
      </c>
      <c r="T627" s="80">
        <f>VLOOKUP(S627,Factors!$F$4:$H$5971,3,FALSE)</f>
        <v>0.1124</v>
      </c>
      <c r="U627" t="str">
        <f>VLOOKUP(S627,Factors!$F$4:$G$5971,2,FALSE)</f>
        <v>3-factor</v>
      </c>
      <c r="V627" s="170">
        <f t="shared" si="134"/>
        <v>271.41340400000001</v>
      </c>
      <c r="W627" s="165">
        <f t="shared" si="135"/>
        <v>2143.2965960000001</v>
      </c>
      <c r="X627" s="171">
        <f t="shared" si="136"/>
        <v>2414.71</v>
      </c>
      <c r="Y627" s="170">
        <f t="shared" si="137"/>
        <v>211.70764800000001</v>
      </c>
      <c r="Z627" s="165">
        <f t="shared" si="138"/>
        <v>1671.8123519999999</v>
      </c>
      <c r="AA627" s="171">
        <f t="shared" si="139"/>
        <v>1883.52</v>
      </c>
      <c r="AB627" s="170">
        <f t="shared" si="140"/>
        <v>201.40731200000002</v>
      </c>
      <c r="AC627" s="165">
        <f t="shared" si="141"/>
        <v>1590.4726880000001</v>
      </c>
      <c r="AD627" s="171">
        <f t="shared" si="142"/>
        <v>1791.88</v>
      </c>
      <c r="AE627" s="81">
        <f t="shared" si="143"/>
        <v>684.52836400000001</v>
      </c>
      <c r="AF627" s="81">
        <f t="shared" si="144"/>
        <v>5405.5816359999999</v>
      </c>
      <c r="AG627" s="81">
        <f t="shared" si="145"/>
        <v>6090.11</v>
      </c>
      <c r="AH627" t="str">
        <f>VLOOKUP(A627,'FERC Description'!$A$4:$C$51,3,FALSE)</f>
        <v>921 Office Supplies and Expense</v>
      </c>
    </row>
    <row r="628" spans="1:34" x14ac:dyDescent="0.25">
      <c r="A628" t="s">
        <v>512</v>
      </c>
      <c r="B628" t="s">
        <v>771</v>
      </c>
      <c r="C628" t="s">
        <v>772</v>
      </c>
      <c r="D628" t="s">
        <v>515</v>
      </c>
      <c r="E628" t="s">
        <v>516</v>
      </c>
      <c r="F628" s="94"/>
      <c r="G628" s="94">
        <v>100.24</v>
      </c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>
        <f t="shared" si="132"/>
        <v>100.24</v>
      </c>
      <c r="S628" s="92" t="str">
        <f t="shared" si="133"/>
        <v>760002966921</v>
      </c>
      <c r="T628" s="80">
        <f>VLOOKUP(S628,Factors!$F$4:$H$5971,3,FALSE)</f>
        <v>0.1124</v>
      </c>
      <c r="U628" t="str">
        <f>VLOOKUP(S628,Factors!$F$4:$G$5971,2,FALSE)</f>
        <v>3-factor</v>
      </c>
      <c r="V628" s="170">
        <f t="shared" si="134"/>
        <v>0</v>
      </c>
      <c r="W628" s="165">
        <f t="shared" si="135"/>
        <v>0</v>
      </c>
      <c r="X628" s="171">
        <f t="shared" si="136"/>
        <v>0</v>
      </c>
      <c r="Y628" s="170">
        <f t="shared" si="137"/>
        <v>11.266976</v>
      </c>
      <c r="Z628" s="165">
        <f t="shared" si="138"/>
        <v>88.973023999999995</v>
      </c>
      <c r="AA628" s="171">
        <f t="shared" si="139"/>
        <v>100.24</v>
      </c>
      <c r="AB628" s="170">
        <f t="shared" si="140"/>
        <v>0</v>
      </c>
      <c r="AC628" s="165">
        <f t="shared" si="141"/>
        <v>0</v>
      </c>
      <c r="AD628" s="171">
        <f t="shared" si="142"/>
        <v>0</v>
      </c>
      <c r="AE628" s="81">
        <f t="shared" si="143"/>
        <v>11.266976</v>
      </c>
      <c r="AF628" s="81">
        <f t="shared" si="144"/>
        <v>88.973023999999995</v>
      </c>
      <c r="AG628" s="81">
        <f t="shared" si="145"/>
        <v>100.24</v>
      </c>
      <c r="AH628" t="str">
        <f>VLOOKUP(A628,'FERC Description'!$A$4:$C$51,3,FALSE)</f>
        <v>921 Office Supplies and Expense</v>
      </c>
    </row>
    <row r="629" spans="1:34" x14ac:dyDescent="0.25">
      <c r="A629" t="s">
        <v>512</v>
      </c>
      <c r="B629" t="s">
        <v>773</v>
      </c>
      <c r="C629" t="s">
        <v>774</v>
      </c>
      <c r="D629" t="s">
        <v>513</v>
      </c>
      <c r="E629" t="s">
        <v>514</v>
      </c>
      <c r="F629" s="94">
        <v>197.32</v>
      </c>
      <c r="G629" s="94">
        <v>16.86</v>
      </c>
      <c r="H629" s="94">
        <v>51.33</v>
      </c>
      <c r="I629" s="94"/>
      <c r="J629" s="94"/>
      <c r="K629" s="94"/>
      <c r="L629" s="94"/>
      <c r="M629" s="94"/>
      <c r="N629" s="94"/>
      <c r="O629" s="94"/>
      <c r="P629" s="94"/>
      <c r="Q629" s="94"/>
      <c r="R629" s="94">
        <f t="shared" si="132"/>
        <v>265.51</v>
      </c>
      <c r="S629" s="92" t="str">
        <f t="shared" si="133"/>
        <v>770001505921</v>
      </c>
      <c r="T629" s="80">
        <f>VLOOKUP(S629,Factors!$F$4:$H$5971,3,FALSE)</f>
        <v>0.1124</v>
      </c>
      <c r="U629" t="str">
        <f>VLOOKUP(S629,Factors!$F$4:$G$5971,2,FALSE)</f>
        <v>3-factor</v>
      </c>
      <c r="V629" s="170">
        <f t="shared" si="134"/>
        <v>22.178767999999998</v>
      </c>
      <c r="W629" s="165">
        <f t="shared" si="135"/>
        <v>175.141232</v>
      </c>
      <c r="X629" s="171">
        <f t="shared" si="136"/>
        <v>197.32</v>
      </c>
      <c r="Y629" s="170">
        <f t="shared" si="137"/>
        <v>1.8950639999999999</v>
      </c>
      <c r="Z629" s="165">
        <f t="shared" si="138"/>
        <v>14.964936</v>
      </c>
      <c r="AA629" s="171">
        <f t="shared" si="139"/>
        <v>16.86</v>
      </c>
      <c r="AB629" s="170">
        <f t="shared" si="140"/>
        <v>5.7694919999999996</v>
      </c>
      <c r="AC629" s="165">
        <f t="shared" si="141"/>
        <v>45.560507999999999</v>
      </c>
      <c r="AD629" s="171">
        <f t="shared" si="142"/>
        <v>51.33</v>
      </c>
      <c r="AE629" s="81">
        <f t="shared" si="143"/>
        <v>29.843323999999999</v>
      </c>
      <c r="AF629" s="81">
        <f t="shared" si="144"/>
        <v>235.666676</v>
      </c>
      <c r="AG629" s="81">
        <f t="shared" si="145"/>
        <v>265.51</v>
      </c>
      <c r="AH629" t="str">
        <f>VLOOKUP(A629,'FERC Description'!$A$4:$C$51,3,FALSE)</f>
        <v>921 Office Supplies and Expense</v>
      </c>
    </row>
    <row r="630" spans="1:34" x14ac:dyDescent="0.25">
      <c r="A630" t="s">
        <v>512</v>
      </c>
      <c r="B630" t="s">
        <v>773</v>
      </c>
      <c r="C630" t="s">
        <v>774</v>
      </c>
      <c r="D630" t="s">
        <v>593</v>
      </c>
      <c r="E630" t="s">
        <v>594</v>
      </c>
      <c r="F630" s="94"/>
      <c r="G630" s="94">
        <v>363.54</v>
      </c>
      <c r="H630" s="94">
        <v>74.900000000000006</v>
      </c>
      <c r="I630" s="94"/>
      <c r="J630" s="94"/>
      <c r="K630" s="94"/>
      <c r="L630" s="94"/>
      <c r="M630" s="94"/>
      <c r="N630" s="94"/>
      <c r="O630" s="94"/>
      <c r="P630" s="94"/>
      <c r="Q630" s="94"/>
      <c r="R630" s="94">
        <f t="shared" si="132"/>
        <v>438.44000000000005</v>
      </c>
      <c r="S630" s="92" t="str">
        <f t="shared" si="133"/>
        <v>770004536921</v>
      </c>
      <c r="T630" s="80">
        <f>VLOOKUP(S630,Factors!$F$4:$H$5971,3,FALSE)</f>
        <v>0.10765</v>
      </c>
      <c r="U630" t="str">
        <f>VLOOKUP(S630,Factors!$F$4:$G$5971,2,FALSE)</f>
        <v>Employee Cost</v>
      </c>
      <c r="V630" s="170">
        <f t="shared" si="134"/>
        <v>0</v>
      </c>
      <c r="W630" s="165">
        <f t="shared" si="135"/>
        <v>0</v>
      </c>
      <c r="X630" s="171">
        <f t="shared" si="136"/>
        <v>0</v>
      </c>
      <c r="Y630" s="170">
        <f t="shared" si="137"/>
        <v>39.135081</v>
      </c>
      <c r="Z630" s="165">
        <f t="shared" si="138"/>
        <v>324.40491900000001</v>
      </c>
      <c r="AA630" s="171">
        <f t="shared" si="139"/>
        <v>363.54</v>
      </c>
      <c r="AB630" s="170">
        <f t="shared" si="140"/>
        <v>8.0629849999999994</v>
      </c>
      <c r="AC630" s="165">
        <f t="shared" si="141"/>
        <v>66.837015000000008</v>
      </c>
      <c r="AD630" s="171">
        <f t="shared" si="142"/>
        <v>74.900000000000006</v>
      </c>
      <c r="AE630" s="81">
        <f t="shared" si="143"/>
        <v>47.198066000000004</v>
      </c>
      <c r="AF630" s="81">
        <f t="shared" si="144"/>
        <v>391.24193400000007</v>
      </c>
      <c r="AG630" s="81">
        <f t="shared" si="145"/>
        <v>438.44000000000005</v>
      </c>
      <c r="AH630" t="str">
        <f>VLOOKUP(A630,'FERC Description'!$A$4:$C$51,3,FALSE)</f>
        <v>921 Office Supplies and Expense</v>
      </c>
    </row>
    <row r="631" spans="1:34" x14ac:dyDescent="0.25">
      <c r="A631" t="s">
        <v>512</v>
      </c>
      <c r="B631" t="s">
        <v>775</v>
      </c>
      <c r="C631" t="s">
        <v>776</v>
      </c>
      <c r="D631" t="s">
        <v>513</v>
      </c>
      <c r="E631" t="s">
        <v>514</v>
      </c>
      <c r="F631" s="94">
        <v>3290.85</v>
      </c>
      <c r="G631" s="94">
        <v>193.52</v>
      </c>
      <c r="H631" s="94">
        <v>569.51</v>
      </c>
      <c r="I631" s="94"/>
      <c r="J631" s="94"/>
      <c r="K631" s="94"/>
      <c r="L631" s="94"/>
      <c r="M631" s="94"/>
      <c r="N631" s="94"/>
      <c r="O631" s="94"/>
      <c r="P631" s="94"/>
      <c r="Q631" s="94"/>
      <c r="R631" s="94">
        <f t="shared" si="132"/>
        <v>4053.88</v>
      </c>
      <c r="S631" s="92" t="str">
        <f t="shared" si="133"/>
        <v>780001505921</v>
      </c>
      <c r="T631" s="80">
        <f>VLOOKUP(S631,Factors!$F$4:$H$5971,3,FALSE)</f>
        <v>0.1124</v>
      </c>
      <c r="U631" t="str">
        <f>VLOOKUP(S631,Factors!$F$4:$G$5971,2,FALSE)</f>
        <v>3-Factor</v>
      </c>
      <c r="V631" s="170">
        <f t="shared" si="134"/>
        <v>369.89153999999996</v>
      </c>
      <c r="W631" s="165">
        <f t="shared" si="135"/>
        <v>2920.9584599999998</v>
      </c>
      <c r="X631" s="171">
        <f t="shared" si="136"/>
        <v>3290.85</v>
      </c>
      <c r="Y631" s="170">
        <f t="shared" si="137"/>
        <v>21.751647999999999</v>
      </c>
      <c r="Z631" s="165">
        <f t="shared" si="138"/>
        <v>171.76835200000002</v>
      </c>
      <c r="AA631" s="171">
        <f t="shared" si="139"/>
        <v>193.52</v>
      </c>
      <c r="AB631" s="170">
        <f t="shared" si="140"/>
        <v>64.012923999999998</v>
      </c>
      <c r="AC631" s="165">
        <f t="shared" si="141"/>
        <v>505.49707599999999</v>
      </c>
      <c r="AD631" s="171">
        <f t="shared" si="142"/>
        <v>569.51</v>
      </c>
      <c r="AE631" s="81">
        <f t="shared" si="143"/>
        <v>455.65611200000001</v>
      </c>
      <c r="AF631" s="81">
        <f t="shared" si="144"/>
        <v>3598.223888</v>
      </c>
      <c r="AG631" s="81">
        <f t="shared" si="145"/>
        <v>4053.88</v>
      </c>
      <c r="AH631" t="str">
        <f>VLOOKUP(A631,'FERC Description'!$A$4:$C$51,3,FALSE)</f>
        <v>921 Office Supplies and Expense</v>
      </c>
    </row>
    <row r="632" spans="1:34" x14ac:dyDescent="0.25">
      <c r="A632" t="s">
        <v>512</v>
      </c>
      <c r="B632" t="s">
        <v>775</v>
      </c>
      <c r="C632" t="s">
        <v>776</v>
      </c>
      <c r="D632" t="s">
        <v>515</v>
      </c>
      <c r="E632" t="s">
        <v>516</v>
      </c>
      <c r="F632" s="94"/>
      <c r="G632" s="94"/>
      <c r="H632" s="94">
        <v>237.56</v>
      </c>
      <c r="I632" s="94"/>
      <c r="J632" s="94"/>
      <c r="K632" s="94"/>
      <c r="L632" s="94"/>
      <c r="M632" s="94"/>
      <c r="N632" s="94"/>
      <c r="O632" s="94"/>
      <c r="P632" s="94"/>
      <c r="Q632" s="94"/>
      <c r="R632" s="94">
        <f t="shared" si="132"/>
        <v>237.56</v>
      </c>
      <c r="S632" s="92" t="str">
        <f t="shared" si="133"/>
        <v>780002966921</v>
      </c>
      <c r="T632" s="80">
        <f>VLOOKUP(S632,Factors!$F$4:$H$5971,3,FALSE)</f>
        <v>0.1124</v>
      </c>
      <c r="U632" t="str">
        <f>VLOOKUP(S632,Factors!$F$4:$G$5971,2,FALSE)</f>
        <v>3-Factor</v>
      </c>
      <c r="V632" s="170">
        <f t="shared" si="134"/>
        <v>0</v>
      </c>
      <c r="W632" s="165">
        <f t="shared" si="135"/>
        <v>0</v>
      </c>
      <c r="X632" s="171">
        <f t="shared" si="136"/>
        <v>0</v>
      </c>
      <c r="Y632" s="170">
        <f t="shared" si="137"/>
        <v>0</v>
      </c>
      <c r="Z632" s="165">
        <f t="shared" si="138"/>
        <v>0</v>
      </c>
      <c r="AA632" s="171">
        <f t="shared" si="139"/>
        <v>0</v>
      </c>
      <c r="AB632" s="170">
        <f t="shared" si="140"/>
        <v>26.701744000000001</v>
      </c>
      <c r="AC632" s="165">
        <f t="shared" si="141"/>
        <v>210.85825600000001</v>
      </c>
      <c r="AD632" s="171">
        <f t="shared" si="142"/>
        <v>237.56</v>
      </c>
      <c r="AE632" s="81">
        <f t="shared" si="143"/>
        <v>26.701744000000001</v>
      </c>
      <c r="AF632" s="81">
        <f t="shared" si="144"/>
        <v>210.85825600000001</v>
      </c>
      <c r="AG632" s="81">
        <f t="shared" si="145"/>
        <v>237.56</v>
      </c>
      <c r="AH632" t="str">
        <f>VLOOKUP(A632,'FERC Description'!$A$4:$C$51,3,FALSE)</f>
        <v>921 Office Supplies and Expense</v>
      </c>
    </row>
    <row r="633" spans="1:34" x14ac:dyDescent="0.25">
      <c r="A633" t="s">
        <v>512</v>
      </c>
      <c r="B633" t="s">
        <v>501</v>
      </c>
      <c r="C633" t="s">
        <v>502</v>
      </c>
      <c r="D633" t="s">
        <v>513</v>
      </c>
      <c r="E633" t="s">
        <v>514</v>
      </c>
      <c r="F633" s="94">
        <v>80270.78</v>
      </c>
      <c r="G633" s="94">
        <v>83358.5</v>
      </c>
      <c r="H633" s="94">
        <v>96489.279999999999</v>
      </c>
      <c r="I633" s="94"/>
      <c r="J633" s="94"/>
      <c r="K633" s="94"/>
      <c r="L633" s="94"/>
      <c r="M633" s="94"/>
      <c r="N633" s="94"/>
      <c r="O633" s="94"/>
      <c r="P633" s="94"/>
      <c r="Q633" s="94"/>
      <c r="R633" s="94">
        <f t="shared" si="132"/>
        <v>260118.56</v>
      </c>
      <c r="S633" s="92" t="str">
        <f t="shared" si="133"/>
        <v>790001505921</v>
      </c>
      <c r="T633" s="80">
        <f>VLOOKUP(S633,Factors!$F$4:$H$5971,3,FALSE)</f>
        <v>0.1124</v>
      </c>
      <c r="U633" t="str">
        <f>VLOOKUP(S633,Factors!$F$4:$G$5971,2,FALSE)</f>
        <v>3-factor</v>
      </c>
      <c r="V633" s="170">
        <f t="shared" si="134"/>
        <v>9022.4356719999996</v>
      </c>
      <c r="W633" s="165">
        <f t="shared" si="135"/>
        <v>71248.344328000006</v>
      </c>
      <c r="X633" s="171">
        <f t="shared" si="136"/>
        <v>80270.78</v>
      </c>
      <c r="Y633" s="170">
        <f t="shared" si="137"/>
        <v>9369.4953999999998</v>
      </c>
      <c r="Z633" s="165">
        <f t="shared" si="138"/>
        <v>73989.0046</v>
      </c>
      <c r="AA633" s="171">
        <f t="shared" si="139"/>
        <v>83358.5</v>
      </c>
      <c r="AB633" s="170">
        <f t="shared" si="140"/>
        <v>10845.395071999999</v>
      </c>
      <c r="AC633" s="165">
        <f t="shared" si="141"/>
        <v>85643.884927999999</v>
      </c>
      <c r="AD633" s="171">
        <f t="shared" si="142"/>
        <v>96489.279999999999</v>
      </c>
      <c r="AE633" s="81">
        <f t="shared" si="143"/>
        <v>29237.326143999999</v>
      </c>
      <c r="AF633" s="81">
        <f t="shared" si="144"/>
        <v>230881.23385600001</v>
      </c>
      <c r="AG633" s="81">
        <f t="shared" si="145"/>
        <v>260118.56</v>
      </c>
      <c r="AH633" t="str">
        <f>VLOOKUP(A633,'FERC Description'!$A$4:$C$51,3,FALSE)</f>
        <v>921 Office Supplies and Expense</v>
      </c>
    </row>
    <row r="634" spans="1:34" x14ac:dyDescent="0.25">
      <c r="A634" t="s">
        <v>512</v>
      </c>
      <c r="B634" t="s">
        <v>501</v>
      </c>
      <c r="C634" t="s">
        <v>502</v>
      </c>
      <c r="D634" t="s">
        <v>515</v>
      </c>
      <c r="E634" t="s">
        <v>516</v>
      </c>
      <c r="F634" s="94">
        <v>631.07000000000005</v>
      </c>
      <c r="G634" s="94"/>
      <c r="H634" s="94">
        <v>133.03</v>
      </c>
      <c r="I634" s="94"/>
      <c r="J634" s="94"/>
      <c r="K634" s="94"/>
      <c r="L634" s="94"/>
      <c r="M634" s="94"/>
      <c r="N634" s="94"/>
      <c r="O634" s="94"/>
      <c r="P634" s="94"/>
      <c r="Q634" s="94"/>
      <c r="R634" s="94">
        <f t="shared" si="132"/>
        <v>764.1</v>
      </c>
      <c r="S634" s="92" t="str">
        <f t="shared" si="133"/>
        <v>790002966921</v>
      </c>
      <c r="T634" s="80">
        <f>VLOOKUP(S634,Factors!$F$4:$H$5971,3,FALSE)</f>
        <v>0.1124</v>
      </c>
      <c r="U634" t="str">
        <f>VLOOKUP(S634,Factors!$F$4:$G$5971,2,FALSE)</f>
        <v>3-factor</v>
      </c>
      <c r="V634" s="170">
        <f t="shared" si="134"/>
        <v>70.932268000000008</v>
      </c>
      <c r="W634" s="165">
        <f t="shared" si="135"/>
        <v>560.13773200000003</v>
      </c>
      <c r="X634" s="171">
        <f t="shared" si="136"/>
        <v>631.07000000000005</v>
      </c>
      <c r="Y634" s="170">
        <f t="shared" si="137"/>
        <v>0</v>
      </c>
      <c r="Z634" s="165">
        <f t="shared" si="138"/>
        <v>0</v>
      </c>
      <c r="AA634" s="171">
        <f t="shared" si="139"/>
        <v>0</v>
      </c>
      <c r="AB634" s="170">
        <f t="shared" si="140"/>
        <v>14.952572</v>
      </c>
      <c r="AC634" s="165">
        <f t="shared" si="141"/>
        <v>118.077428</v>
      </c>
      <c r="AD634" s="171">
        <f t="shared" si="142"/>
        <v>133.03</v>
      </c>
      <c r="AE634" s="81">
        <f t="shared" si="143"/>
        <v>85.884839999999997</v>
      </c>
      <c r="AF634" s="81">
        <f t="shared" si="144"/>
        <v>678.21515999999997</v>
      </c>
      <c r="AG634" s="81">
        <f t="shared" si="145"/>
        <v>764.09999999999991</v>
      </c>
      <c r="AH634" t="str">
        <f>VLOOKUP(A634,'FERC Description'!$A$4:$C$51,3,FALSE)</f>
        <v>921 Office Supplies and Expense</v>
      </c>
    </row>
    <row r="635" spans="1:34" x14ac:dyDescent="0.25">
      <c r="A635" t="s">
        <v>512</v>
      </c>
      <c r="B635" t="s">
        <v>777</v>
      </c>
      <c r="C635" t="s">
        <v>778</v>
      </c>
      <c r="D635" t="s">
        <v>513</v>
      </c>
      <c r="E635" t="s">
        <v>514</v>
      </c>
      <c r="F635" s="94">
        <v>467525.08</v>
      </c>
      <c r="G635" s="94">
        <v>417067.08</v>
      </c>
      <c r="H635" s="94">
        <v>437315.53</v>
      </c>
      <c r="I635" s="94"/>
      <c r="J635" s="94"/>
      <c r="K635" s="94"/>
      <c r="L635" s="94"/>
      <c r="M635" s="94"/>
      <c r="N635" s="94"/>
      <c r="O635" s="94"/>
      <c r="P635" s="94"/>
      <c r="Q635" s="94"/>
      <c r="R635" s="94">
        <f t="shared" si="132"/>
        <v>1321907.69</v>
      </c>
      <c r="S635" s="92" t="str">
        <f t="shared" si="133"/>
        <v>790021505921</v>
      </c>
      <c r="T635" s="80">
        <f>VLOOKUP(S635,Factors!$F$4:$H$5971,3,FALSE)</f>
        <v>0.1124</v>
      </c>
      <c r="U635" t="str">
        <f>VLOOKUP(S635,Factors!$F$4:$G$5971,2,FALSE)</f>
        <v>3-factor</v>
      </c>
      <c r="V635" s="170">
        <f t="shared" si="134"/>
        <v>52549.818992</v>
      </c>
      <c r="W635" s="165">
        <f t="shared" si="135"/>
        <v>414975.261008</v>
      </c>
      <c r="X635" s="171">
        <f t="shared" si="136"/>
        <v>467525.08</v>
      </c>
      <c r="Y635" s="170">
        <f t="shared" si="137"/>
        <v>46878.339791999999</v>
      </c>
      <c r="Z635" s="165">
        <f t="shared" si="138"/>
        <v>370188.740208</v>
      </c>
      <c r="AA635" s="171">
        <f t="shared" si="139"/>
        <v>417067.08</v>
      </c>
      <c r="AB635" s="170">
        <f t="shared" si="140"/>
        <v>49154.265572000004</v>
      </c>
      <c r="AC635" s="165">
        <f t="shared" si="141"/>
        <v>388161.26442800002</v>
      </c>
      <c r="AD635" s="171">
        <f t="shared" si="142"/>
        <v>437315.53</v>
      </c>
      <c r="AE635" s="81">
        <f t="shared" si="143"/>
        <v>148582.424356</v>
      </c>
      <c r="AF635" s="81">
        <f t="shared" si="144"/>
        <v>1173325.2656439999</v>
      </c>
      <c r="AG635" s="81">
        <f t="shared" si="145"/>
        <v>1321907.69</v>
      </c>
      <c r="AH635" t="str">
        <f>VLOOKUP(A635,'FERC Description'!$A$4:$C$51,3,FALSE)</f>
        <v>921 Office Supplies and Expense</v>
      </c>
    </row>
    <row r="636" spans="1:34" x14ac:dyDescent="0.25">
      <c r="A636" t="s">
        <v>512</v>
      </c>
      <c r="B636" t="s">
        <v>779</v>
      </c>
      <c r="C636" t="s">
        <v>780</v>
      </c>
      <c r="D636" t="s">
        <v>513</v>
      </c>
      <c r="E636" t="s">
        <v>514</v>
      </c>
      <c r="F636" s="94">
        <v>44622.28</v>
      </c>
      <c r="G636" s="94">
        <v>35527.949999999997</v>
      </c>
      <c r="H636" s="94">
        <v>39961.800000000003</v>
      </c>
      <c r="I636" s="94"/>
      <c r="J636" s="94"/>
      <c r="K636" s="94"/>
      <c r="L636" s="94"/>
      <c r="M636" s="94"/>
      <c r="N636" s="94"/>
      <c r="O636" s="94"/>
      <c r="P636" s="94"/>
      <c r="Q636" s="94"/>
      <c r="R636" s="94">
        <f t="shared" si="132"/>
        <v>120112.03</v>
      </c>
      <c r="S636" s="92" t="str">
        <f t="shared" si="133"/>
        <v>790031505921</v>
      </c>
      <c r="T636" s="80">
        <f>VLOOKUP(S636,Factors!$F$4:$H$5971,3,FALSE)</f>
        <v>0.1124</v>
      </c>
      <c r="U636" t="str">
        <f>VLOOKUP(S636,Factors!$F$4:$G$5971,2,FALSE)</f>
        <v>3-factor</v>
      </c>
      <c r="V636" s="170">
        <f t="shared" si="134"/>
        <v>5015.5442720000001</v>
      </c>
      <c r="W636" s="165">
        <f t="shared" si="135"/>
        <v>39606.735728</v>
      </c>
      <c r="X636" s="171">
        <f t="shared" si="136"/>
        <v>44622.28</v>
      </c>
      <c r="Y636" s="170">
        <f t="shared" si="137"/>
        <v>3993.3415799999998</v>
      </c>
      <c r="Z636" s="165">
        <f t="shared" si="138"/>
        <v>31534.608419999997</v>
      </c>
      <c r="AA636" s="171">
        <f t="shared" si="139"/>
        <v>35527.949999999997</v>
      </c>
      <c r="AB636" s="170">
        <f t="shared" si="140"/>
        <v>4491.7063200000002</v>
      </c>
      <c r="AC636" s="165">
        <f t="shared" si="141"/>
        <v>35470.093680000005</v>
      </c>
      <c r="AD636" s="171">
        <f t="shared" si="142"/>
        <v>39961.800000000003</v>
      </c>
      <c r="AE636" s="81">
        <f t="shared" si="143"/>
        <v>13500.592172000001</v>
      </c>
      <c r="AF636" s="81">
        <f t="shared" si="144"/>
        <v>106611.43782799999</v>
      </c>
      <c r="AG636" s="81">
        <f t="shared" si="145"/>
        <v>120112.03</v>
      </c>
      <c r="AH636" t="str">
        <f>VLOOKUP(A636,'FERC Description'!$A$4:$C$51,3,FALSE)</f>
        <v>921 Office Supplies and Expense</v>
      </c>
    </row>
    <row r="637" spans="1:34" x14ac:dyDescent="0.25">
      <c r="A637" t="s">
        <v>512</v>
      </c>
      <c r="B637" t="s">
        <v>781</v>
      </c>
      <c r="C637" t="s">
        <v>782</v>
      </c>
      <c r="D637" t="s">
        <v>513</v>
      </c>
      <c r="E637" t="s">
        <v>514</v>
      </c>
      <c r="F637" s="94">
        <v>101774.75</v>
      </c>
      <c r="G637" s="94">
        <v>20394.22</v>
      </c>
      <c r="H637" s="94">
        <v>8988.98</v>
      </c>
      <c r="I637" s="94"/>
      <c r="J637" s="94"/>
      <c r="K637" s="94"/>
      <c r="L637" s="94"/>
      <c r="M637" s="94"/>
      <c r="N637" s="94"/>
      <c r="O637" s="94"/>
      <c r="P637" s="94"/>
      <c r="Q637" s="94"/>
      <c r="R637" s="94">
        <f t="shared" si="132"/>
        <v>131157.95000000001</v>
      </c>
      <c r="S637" s="92" t="str">
        <f t="shared" si="133"/>
        <v>830301505921</v>
      </c>
      <c r="T637" s="80">
        <f>VLOOKUP(S637,Factors!$F$4:$H$5971,3,FALSE)</f>
        <v>0.1124</v>
      </c>
      <c r="U637" t="str">
        <f>VLOOKUP(S637,Factors!$F$4:$G$5971,2,FALSE)</f>
        <v>3-factor</v>
      </c>
      <c r="V637" s="170">
        <f t="shared" si="134"/>
        <v>11439.481900000001</v>
      </c>
      <c r="W637" s="165">
        <f t="shared" si="135"/>
        <v>90335.268100000001</v>
      </c>
      <c r="X637" s="171">
        <f t="shared" si="136"/>
        <v>101774.75</v>
      </c>
      <c r="Y637" s="170">
        <f t="shared" si="137"/>
        <v>2292.310328</v>
      </c>
      <c r="Z637" s="165">
        <f t="shared" si="138"/>
        <v>18101.909672000002</v>
      </c>
      <c r="AA637" s="171">
        <f t="shared" si="139"/>
        <v>20394.22</v>
      </c>
      <c r="AB637" s="170">
        <f t="shared" si="140"/>
        <v>1010.3613519999999</v>
      </c>
      <c r="AC637" s="165">
        <f t="shared" si="141"/>
        <v>7978.6186479999997</v>
      </c>
      <c r="AD637" s="171">
        <f t="shared" si="142"/>
        <v>8988.98</v>
      </c>
      <c r="AE637" s="81">
        <f t="shared" si="143"/>
        <v>14742.153580000002</v>
      </c>
      <c r="AF637" s="81">
        <f t="shared" si="144"/>
        <v>116415.79642000001</v>
      </c>
      <c r="AG637" s="81">
        <f t="shared" si="145"/>
        <v>131157.95000000001</v>
      </c>
      <c r="AH637" t="str">
        <f>VLOOKUP(A637,'FERC Description'!$A$4:$C$51,3,FALSE)</f>
        <v>921 Office Supplies and Expense</v>
      </c>
    </row>
    <row r="638" spans="1:34" x14ac:dyDescent="0.25">
      <c r="A638" t="s">
        <v>512</v>
      </c>
      <c r="B638" t="s">
        <v>783</v>
      </c>
      <c r="C638" t="s">
        <v>784</v>
      </c>
      <c r="D638" t="s">
        <v>513</v>
      </c>
      <c r="E638" t="s">
        <v>514</v>
      </c>
      <c r="F638" s="94">
        <v>-9790.61</v>
      </c>
      <c r="G638" s="94">
        <v>-24413.78</v>
      </c>
      <c r="H638" s="94">
        <v>-33802.75</v>
      </c>
      <c r="I638" s="94"/>
      <c r="J638" s="94"/>
      <c r="K638" s="94"/>
      <c r="L638" s="94"/>
      <c r="M638" s="94"/>
      <c r="N638" s="94"/>
      <c r="O638" s="94"/>
      <c r="P638" s="94"/>
      <c r="Q638" s="94"/>
      <c r="R638" s="94">
        <f t="shared" si="132"/>
        <v>-68007.14</v>
      </c>
      <c r="S638" s="92" t="str">
        <f t="shared" si="133"/>
        <v>840891505921</v>
      </c>
      <c r="T638" s="80">
        <f>VLOOKUP(S638,Factors!$F$4:$H$5971,3,FALSE)</f>
        <v>0.1124</v>
      </c>
      <c r="U638" t="str">
        <f>VLOOKUP(S638,Factors!$F$4:$G$5971,2,FALSE)</f>
        <v>3-factor</v>
      </c>
      <c r="V638" s="170">
        <f t="shared" si="134"/>
        <v>-1100.4645640000001</v>
      </c>
      <c r="W638" s="165">
        <f t="shared" si="135"/>
        <v>-8690.1454360000007</v>
      </c>
      <c r="X638" s="171">
        <f t="shared" si="136"/>
        <v>-9790.61</v>
      </c>
      <c r="Y638" s="170">
        <f t="shared" si="137"/>
        <v>-2744.1088719999998</v>
      </c>
      <c r="Z638" s="165">
        <f t="shared" si="138"/>
        <v>-21669.671127999998</v>
      </c>
      <c r="AA638" s="171">
        <f t="shared" si="139"/>
        <v>-24413.78</v>
      </c>
      <c r="AB638" s="170">
        <f t="shared" si="140"/>
        <v>-3799.4290999999998</v>
      </c>
      <c r="AC638" s="165">
        <f t="shared" si="141"/>
        <v>-30003.320899999999</v>
      </c>
      <c r="AD638" s="171">
        <f t="shared" si="142"/>
        <v>-33802.75</v>
      </c>
      <c r="AE638" s="81">
        <f t="shared" si="143"/>
        <v>-7644.002536</v>
      </c>
      <c r="AF638" s="81">
        <f t="shared" si="144"/>
        <v>-60363.137463999999</v>
      </c>
      <c r="AG638" s="81">
        <f t="shared" si="145"/>
        <v>-68007.14</v>
      </c>
      <c r="AH638" t="str">
        <f>VLOOKUP(A638,'FERC Description'!$A$4:$C$51,3,FALSE)</f>
        <v>921 Office Supplies and Expense</v>
      </c>
    </row>
    <row r="639" spans="1:34" x14ac:dyDescent="0.25">
      <c r="A639" t="s">
        <v>512</v>
      </c>
      <c r="B639" t="s">
        <v>785</v>
      </c>
      <c r="C639" t="s">
        <v>786</v>
      </c>
      <c r="D639" t="s">
        <v>787</v>
      </c>
      <c r="E639" t="s">
        <v>788</v>
      </c>
      <c r="F639" s="94"/>
      <c r="G639" s="94"/>
      <c r="H639" s="94">
        <v>5032.93</v>
      </c>
      <c r="I639" s="94"/>
      <c r="J639" s="94"/>
      <c r="K639" s="94"/>
      <c r="L639" s="94"/>
      <c r="M639" s="94"/>
      <c r="N639" s="94"/>
      <c r="O639" s="94"/>
      <c r="P639" s="94"/>
      <c r="Q639" s="94"/>
      <c r="R639" s="94">
        <f t="shared" si="132"/>
        <v>5032.93</v>
      </c>
      <c r="S639" s="92" t="str">
        <f t="shared" si="133"/>
        <v>851102365921</v>
      </c>
      <c r="T639" s="80">
        <f>VLOOKUP(S639,Factors!$F$4:$H$5971,3,FALSE)</f>
        <v>0.10765</v>
      </c>
      <c r="U639" t="str">
        <f>VLOOKUP(S639,Factors!$F$4:$G$5971,2,FALSE)</f>
        <v>Employee Cost</v>
      </c>
      <c r="V639" s="170">
        <f t="shared" si="134"/>
        <v>0</v>
      </c>
      <c r="W639" s="165">
        <f t="shared" si="135"/>
        <v>0</v>
      </c>
      <c r="X639" s="171">
        <f t="shared" si="136"/>
        <v>0</v>
      </c>
      <c r="Y639" s="170">
        <f t="shared" si="137"/>
        <v>0</v>
      </c>
      <c r="Z639" s="165">
        <f t="shared" si="138"/>
        <v>0</v>
      </c>
      <c r="AA639" s="171">
        <f t="shared" si="139"/>
        <v>0</v>
      </c>
      <c r="AB639" s="170">
        <f t="shared" si="140"/>
        <v>541.7949145</v>
      </c>
      <c r="AC639" s="165">
        <f t="shared" si="141"/>
        <v>4491.1350855000001</v>
      </c>
      <c r="AD639" s="171">
        <f t="shared" si="142"/>
        <v>5032.93</v>
      </c>
      <c r="AE639" s="81">
        <f t="shared" si="143"/>
        <v>541.7949145</v>
      </c>
      <c r="AF639" s="81">
        <f t="shared" si="144"/>
        <v>4491.1350855000001</v>
      </c>
      <c r="AG639" s="81">
        <f t="shared" si="145"/>
        <v>5032.93</v>
      </c>
      <c r="AH639" t="str">
        <f>VLOOKUP(A639,'FERC Description'!$A$4:$C$51,3,FALSE)</f>
        <v>921 Office Supplies and Expense</v>
      </c>
    </row>
    <row r="640" spans="1:34" x14ac:dyDescent="0.25">
      <c r="A640" t="s">
        <v>512</v>
      </c>
      <c r="B640" t="s">
        <v>789</v>
      </c>
      <c r="C640" t="s">
        <v>790</v>
      </c>
      <c r="D640" t="s">
        <v>791</v>
      </c>
      <c r="E640" t="s">
        <v>792</v>
      </c>
      <c r="F640" s="94"/>
      <c r="G640" s="94"/>
      <c r="H640" s="94">
        <v>1614405.7</v>
      </c>
      <c r="I640" s="94"/>
      <c r="J640" s="94"/>
      <c r="K640" s="94"/>
      <c r="L640" s="94"/>
      <c r="M640" s="94"/>
      <c r="N640" s="94"/>
      <c r="O640" s="94"/>
      <c r="P640" s="94"/>
      <c r="Q640" s="94"/>
      <c r="R640" s="94">
        <f t="shared" si="132"/>
        <v>1614405.7</v>
      </c>
      <c r="S640" s="92" t="str">
        <f t="shared" si="133"/>
        <v>851202475921</v>
      </c>
      <c r="T640" s="80">
        <f>VLOOKUP(S640,Factors!$F$4:$H$5971,3,FALSE)</f>
        <v>0.10765</v>
      </c>
      <c r="U640" t="str">
        <f>VLOOKUP(S640,Factors!$F$4:$G$5971,2,FALSE)</f>
        <v>Employee Cost</v>
      </c>
      <c r="V640" s="170">
        <f t="shared" si="134"/>
        <v>0</v>
      </c>
      <c r="W640" s="165">
        <f t="shared" si="135"/>
        <v>0</v>
      </c>
      <c r="X640" s="171">
        <f t="shared" si="136"/>
        <v>0</v>
      </c>
      <c r="Y640" s="170">
        <f t="shared" si="137"/>
        <v>0</v>
      </c>
      <c r="Z640" s="165">
        <f t="shared" si="138"/>
        <v>0</v>
      </c>
      <c r="AA640" s="171">
        <f t="shared" si="139"/>
        <v>0</v>
      </c>
      <c r="AB640" s="170">
        <f t="shared" si="140"/>
        <v>173790.77360499999</v>
      </c>
      <c r="AC640" s="165">
        <f t="shared" si="141"/>
        <v>1440614.926395</v>
      </c>
      <c r="AD640" s="171">
        <f t="shared" si="142"/>
        <v>1614405.7</v>
      </c>
      <c r="AE640" s="81">
        <f t="shared" si="143"/>
        <v>173790.77360499999</v>
      </c>
      <c r="AF640" s="81">
        <f t="shared" si="144"/>
        <v>1440614.926395</v>
      </c>
      <c r="AG640" s="81">
        <f t="shared" si="145"/>
        <v>1614405.7</v>
      </c>
      <c r="AH640" t="str">
        <f>VLOOKUP(A640,'FERC Description'!$A$4:$C$51,3,FALSE)</f>
        <v>921 Office Supplies and Expense</v>
      </c>
    </row>
    <row r="641" spans="1:34" x14ac:dyDescent="0.25">
      <c r="A641" t="s">
        <v>512</v>
      </c>
      <c r="B641" t="s">
        <v>793</v>
      </c>
      <c r="C641" t="s">
        <v>794</v>
      </c>
      <c r="D641" t="s">
        <v>795</v>
      </c>
      <c r="E641" t="s">
        <v>792</v>
      </c>
      <c r="F641" s="94"/>
      <c r="G641" s="94"/>
      <c r="H641" s="94">
        <v>220814.9</v>
      </c>
      <c r="I641" s="94"/>
      <c r="J641" s="94"/>
      <c r="K641" s="94"/>
      <c r="L641" s="94"/>
      <c r="M641" s="94"/>
      <c r="N641" s="94"/>
      <c r="O641" s="94"/>
      <c r="P641" s="94"/>
      <c r="Q641" s="94"/>
      <c r="R641" s="94">
        <f t="shared" si="132"/>
        <v>220814.9</v>
      </c>
      <c r="S641" s="92" t="str">
        <f t="shared" si="133"/>
        <v>853902476921</v>
      </c>
      <c r="T641" s="80">
        <f>VLOOKUP(S641,Factors!$F$4:$H$5971,3,FALSE)</f>
        <v>0.10765</v>
      </c>
      <c r="U641" t="str">
        <f>VLOOKUP(S641,Factors!$F$4:$G$5971,2,FALSE)</f>
        <v>Employee Cost</v>
      </c>
      <c r="V641" s="170">
        <f t="shared" si="134"/>
        <v>0</v>
      </c>
      <c r="W641" s="165">
        <f t="shared" si="135"/>
        <v>0</v>
      </c>
      <c r="X641" s="171">
        <f t="shared" si="136"/>
        <v>0</v>
      </c>
      <c r="Y641" s="170">
        <f t="shared" si="137"/>
        <v>0</v>
      </c>
      <c r="Z641" s="165">
        <f t="shared" si="138"/>
        <v>0</v>
      </c>
      <c r="AA641" s="171">
        <f t="shared" si="139"/>
        <v>0</v>
      </c>
      <c r="AB641" s="170">
        <f t="shared" si="140"/>
        <v>23770.723984999997</v>
      </c>
      <c r="AC641" s="165">
        <f t="shared" si="141"/>
        <v>197044.176015</v>
      </c>
      <c r="AD641" s="171">
        <f t="shared" si="142"/>
        <v>220814.9</v>
      </c>
      <c r="AE641" s="81">
        <f t="shared" si="143"/>
        <v>23770.723984999997</v>
      </c>
      <c r="AF641" s="81">
        <f t="shared" si="144"/>
        <v>197044.176015</v>
      </c>
      <c r="AG641" s="81">
        <f t="shared" si="145"/>
        <v>220814.9</v>
      </c>
      <c r="AH641" t="str">
        <f>VLOOKUP(A641,'FERC Description'!$A$4:$C$51,3,FALSE)</f>
        <v>921 Office Supplies and Expense</v>
      </c>
    </row>
    <row r="642" spans="1:34" x14ac:dyDescent="0.25">
      <c r="A642" t="s">
        <v>512</v>
      </c>
      <c r="B642" t="s">
        <v>796</v>
      </c>
      <c r="C642" t="s">
        <v>797</v>
      </c>
      <c r="D642" t="s">
        <v>515</v>
      </c>
      <c r="E642" t="s">
        <v>516</v>
      </c>
      <c r="F642" s="94">
        <v>3804.75</v>
      </c>
      <c r="G642" s="94">
        <v>3804.75</v>
      </c>
      <c r="H642" s="94">
        <v>2918.53</v>
      </c>
      <c r="I642" s="94"/>
      <c r="J642" s="94"/>
      <c r="K642" s="94"/>
      <c r="L642" s="94"/>
      <c r="M642" s="94"/>
      <c r="N642" s="94"/>
      <c r="O642" s="94"/>
      <c r="P642" s="94"/>
      <c r="Q642" s="94"/>
      <c r="R642" s="94">
        <f t="shared" si="132"/>
        <v>10528.03</v>
      </c>
      <c r="S642" s="92" t="str">
        <f t="shared" si="133"/>
        <v>857002966921</v>
      </c>
      <c r="T642" s="80">
        <f>VLOOKUP(S642,Factors!$F$4:$H$5971,3,FALSE)</f>
        <v>0.1124</v>
      </c>
      <c r="U642" t="str">
        <f>VLOOKUP(S642,Factors!$F$4:$G$5971,2,FALSE)</f>
        <v>3-Factor</v>
      </c>
      <c r="V642" s="170">
        <f t="shared" si="134"/>
        <v>427.65390000000002</v>
      </c>
      <c r="W642" s="165">
        <f t="shared" si="135"/>
        <v>3377.0960999999998</v>
      </c>
      <c r="X642" s="171">
        <f t="shared" si="136"/>
        <v>3804.75</v>
      </c>
      <c r="Y642" s="170">
        <f t="shared" si="137"/>
        <v>427.65390000000002</v>
      </c>
      <c r="Z642" s="165">
        <f t="shared" si="138"/>
        <v>3377.0960999999998</v>
      </c>
      <c r="AA642" s="171">
        <f t="shared" si="139"/>
        <v>3804.75</v>
      </c>
      <c r="AB642" s="170">
        <f t="shared" si="140"/>
        <v>328.04277200000001</v>
      </c>
      <c r="AC642" s="165">
        <f t="shared" si="141"/>
        <v>2590.487228</v>
      </c>
      <c r="AD642" s="171">
        <f t="shared" si="142"/>
        <v>2918.5299999999997</v>
      </c>
      <c r="AE642" s="81">
        <f t="shared" si="143"/>
        <v>1183.3505720000001</v>
      </c>
      <c r="AF642" s="81">
        <f t="shared" si="144"/>
        <v>9344.6794280000013</v>
      </c>
      <c r="AG642" s="81">
        <f t="shared" si="145"/>
        <v>10528.03</v>
      </c>
      <c r="AH642" t="str">
        <f>VLOOKUP(A642,'FERC Description'!$A$4:$C$51,3,FALSE)</f>
        <v>921 Office Supplies and Expense</v>
      </c>
    </row>
    <row r="643" spans="1:34" x14ac:dyDescent="0.25">
      <c r="A643" t="s">
        <v>512</v>
      </c>
      <c r="B643" t="s">
        <v>798</v>
      </c>
      <c r="C643" t="s">
        <v>799</v>
      </c>
      <c r="D643" t="s">
        <v>515</v>
      </c>
      <c r="E643" t="s">
        <v>516</v>
      </c>
      <c r="F643" s="94">
        <v>22220.240000000002</v>
      </c>
      <c r="G643" s="94">
        <v>20928.72</v>
      </c>
      <c r="H643" s="94">
        <v>33653.46</v>
      </c>
      <c r="I643" s="94"/>
      <c r="J643" s="94"/>
      <c r="K643" s="94"/>
      <c r="L643" s="94"/>
      <c r="M643" s="94"/>
      <c r="N643" s="94"/>
      <c r="O643" s="94"/>
      <c r="P643" s="94"/>
      <c r="Q643" s="94"/>
      <c r="R643" s="94">
        <f t="shared" si="132"/>
        <v>76802.420000000013</v>
      </c>
      <c r="S643" s="92" t="str">
        <f t="shared" si="133"/>
        <v>857102966921</v>
      </c>
      <c r="T643" s="80">
        <f>VLOOKUP(S643,Factors!$F$4:$H$5971,3,FALSE)</f>
        <v>0.1124</v>
      </c>
      <c r="U643" t="str">
        <f>VLOOKUP(S643,Factors!$F$4:$G$5971,2,FALSE)</f>
        <v>3-Factor</v>
      </c>
      <c r="V643" s="170">
        <f t="shared" si="134"/>
        <v>2497.5549760000004</v>
      </c>
      <c r="W643" s="165">
        <f t="shared" si="135"/>
        <v>19722.685024000002</v>
      </c>
      <c r="X643" s="171">
        <f t="shared" si="136"/>
        <v>22220.240000000002</v>
      </c>
      <c r="Y643" s="170">
        <f t="shared" si="137"/>
        <v>2352.3881280000001</v>
      </c>
      <c r="Z643" s="165">
        <f t="shared" si="138"/>
        <v>18576.331872000002</v>
      </c>
      <c r="AA643" s="171">
        <f t="shared" si="139"/>
        <v>20928.72</v>
      </c>
      <c r="AB643" s="170">
        <f t="shared" si="140"/>
        <v>3782.6489039999997</v>
      </c>
      <c r="AC643" s="165">
        <f t="shared" si="141"/>
        <v>29870.811095999998</v>
      </c>
      <c r="AD643" s="171">
        <f t="shared" si="142"/>
        <v>33653.46</v>
      </c>
      <c r="AE643" s="81">
        <f t="shared" si="143"/>
        <v>8632.5920080000014</v>
      </c>
      <c r="AF643" s="81">
        <f t="shared" si="144"/>
        <v>68169.827992000006</v>
      </c>
      <c r="AG643" s="81">
        <f t="shared" si="145"/>
        <v>76802.420000000013</v>
      </c>
      <c r="AH643" t="str">
        <f>VLOOKUP(A643,'FERC Description'!$A$4:$C$51,3,FALSE)</f>
        <v>921 Office Supplies and Expense</v>
      </c>
    </row>
    <row r="644" spans="1:34" x14ac:dyDescent="0.25">
      <c r="A644" t="s">
        <v>800</v>
      </c>
      <c r="B644" t="s">
        <v>783</v>
      </c>
      <c r="C644" t="s">
        <v>784</v>
      </c>
      <c r="D644" t="s">
        <v>801</v>
      </c>
      <c r="E644" t="s">
        <v>802</v>
      </c>
      <c r="F644" s="94">
        <v>-16808.78</v>
      </c>
      <c r="G644" s="94">
        <v>-15215.87</v>
      </c>
      <c r="H644" s="94">
        <v>-18009.830000000002</v>
      </c>
      <c r="I644" s="94"/>
      <c r="J644" s="94"/>
      <c r="K644" s="94"/>
      <c r="L644" s="94"/>
      <c r="M644" s="94"/>
      <c r="N644" s="94"/>
      <c r="O644" s="94"/>
      <c r="P644" s="94"/>
      <c r="Q644" s="94"/>
      <c r="R644" s="94">
        <f t="shared" si="132"/>
        <v>-50034.48</v>
      </c>
      <c r="S644" s="92" t="str">
        <f t="shared" si="133"/>
        <v>840892426922</v>
      </c>
      <c r="T644" s="80">
        <f>VLOOKUP(S644,Factors!$F$4:$H$5971,3,FALSE)</f>
        <v>0.1124</v>
      </c>
      <c r="U644" t="str">
        <f>VLOOKUP(S644,Factors!$F$4:$G$5971,2,FALSE)</f>
        <v>3-Factor</v>
      </c>
      <c r="V644" s="170">
        <f t="shared" si="134"/>
        <v>-1889.3068719999999</v>
      </c>
      <c r="W644" s="165">
        <f t="shared" si="135"/>
        <v>-14919.473128</v>
      </c>
      <c r="X644" s="171">
        <f t="shared" si="136"/>
        <v>-16808.78</v>
      </c>
      <c r="Y644" s="170">
        <f t="shared" si="137"/>
        <v>-1710.263788</v>
      </c>
      <c r="Z644" s="165">
        <f t="shared" si="138"/>
        <v>-13505.606212000001</v>
      </c>
      <c r="AA644" s="171">
        <f t="shared" si="139"/>
        <v>-15215.87</v>
      </c>
      <c r="AB644" s="170">
        <f t="shared" si="140"/>
        <v>-2024.3048920000001</v>
      </c>
      <c r="AC644" s="165">
        <f t="shared" si="141"/>
        <v>-15985.525108000002</v>
      </c>
      <c r="AD644" s="171">
        <f t="shared" si="142"/>
        <v>-18009.830000000002</v>
      </c>
      <c r="AE644" s="81">
        <f t="shared" si="143"/>
        <v>-5623.8755520000004</v>
      </c>
      <c r="AF644" s="81">
        <f t="shared" si="144"/>
        <v>-44410.604448000006</v>
      </c>
      <c r="AG644" s="81">
        <f t="shared" si="145"/>
        <v>-50034.48</v>
      </c>
      <c r="AH644" t="str">
        <f>VLOOKUP(A644,'FERC Description'!$A$4:$C$51,3,FALSE)</f>
        <v>922 Administrative Expenses Transferred - Credit</v>
      </c>
    </row>
    <row r="645" spans="1:34" x14ac:dyDescent="0.25">
      <c r="A645" t="s">
        <v>800</v>
      </c>
      <c r="B645" t="s">
        <v>803</v>
      </c>
      <c r="C645" t="s">
        <v>804</v>
      </c>
      <c r="D645" t="s">
        <v>805</v>
      </c>
      <c r="E645" t="s">
        <v>806</v>
      </c>
      <c r="F645" s="94">
        <v>-1160883</v>
      </c>
      <c r="G645" s="94">
        <v>-1124816</v>
      </c>
      <c r="H645" s="94">
        <v>-1248470</v>
      </c>
      <c r="I645" s="94"/>
      <c r="J645" s="94"/>
      <c r="K645" s="94"/>
      <c r="L645" s="94"/>
      <c r="M645" s="94"/>
      <c r="N645" s="94"/>
      <c r="O645" s="94"/>
      <c r="P645" s="94"/>
      <c r="Q645" s="94"/>
      <c r="R645" s="94">
        <f t="shared" si="132"/>
        <v>-3534169</v>
      </c>
      <c r="S645" s="92" t="str">
        <f t="shared" si="133"/>
        <v>840992010922</v>
      </c>
      <c r="T645" s="80">
        <f>VLOOKUP(S645,Factors!$F$4:$H$5971,3,FALSE)</f>
        <v>0.13120000000000001</v>
      </c>
      <c r="U645" t="str">
        <f>VLOOKUP(S645,Factors!$F$4:$G$5971,2,FALSE)</f>
        <v>Admin Tran</v>
      </c>
      <c r="V645" s="170">
        <f t="shared" si="134"/>
        <v>-152307.84960000002</v>
      </c>
      <c r="W645" s="165">
        <f t="shared" si="135"/>
        <v>-1008575.1503999999</v>
      </c>
      <c r="X645" s="171">
        <f t="shared" si="136"/>
        <v>-1160883</v>
      </c>
      <c r="Y645" s="170">
        <f t="shared" si="137"/>
        <v>-147575.85920000001</v>
      </c>
      <c r="Z645" s="165">
        <f t="shared" si="138"/>
        <v>-977240.14079999994</v>
      </c>
      <c r="AA645" s="171">
        <f t="shared" si="139"/>
        <v>-1124816</v>
      </c>
      <c r="AB645" s="170">
        <f t="shared" si="140"/>
        <v>-163799.26400000002</v>
      </c>
      <c r="AC645" s="165">
        <f t="shared" si="141"/>
        <v>-1084670.736</v>
      </c>
      <c r="AD645" s="171">
        <f t="shared" si="142"/>
        <v>-1248470</v>
      </c>
      <c r="AE645" s="81">
        <f t="shared" si="143"/>
        <v>-463682.97280000005</v>
      </c>
      <c r="AF645" s="81">
        <f t="shared" si="144"/>
        <v>-3070486.0271999999</v>
      </c>
      <c r="AG645" s="81">
        <f t="shared" si="145"/>
        <v>-3534169</v>
      </c>
      <c r="AH645" t="str">
        <f>VLOOKUP(A645,'FERC Description'!$A$4:$C$51,3,FALSE)</f>
        <v>922 Administrative Expenses Transferred - Credit</v>
      </c>
    </row>
    <row r="646" spans="1:34" x14ac:dyDescent="0.25">
      <c r="A646" t="s">
        <v>800</v>
      </c>
      <c r="B646" t="s">
        <v>803</v>
      </c>
      <c r="C646" t="s">
        <v>804</v>
      </c>
      <c r="D646" t="s">
        <v>807</v>
      </c>
      <c r="E646" t="s">
        <v>808</v>
      </c>
      <c r="F646" s="94">
        <v>-25076</v>
      </c>
      <c r="G646" s="94">
        <v>-25076</v>
      </c>
      <c r="H646" s="94">
        <v>-25077</v>
      </c>
      <c r="I646" s="94"/>
      <c r="J646" s="94"/>
      <c r="K646" s="94"/>
      <c r="L646" s="94"/>
      <c r="M646" s="94"/>
      <c r="N646" s="94"/>
      <c r="O646" s="94"/>
      <c r="P646" s="94"/>
      <c r="Q646" s="94"/>
      <c r="R646" s="94">
        <f t="shared" si="132"/>
        <v>-75229</v>
      </c>
      <c r="S646" s="92" t="str">
        <f t="shared" si="133"/>
        <v>840999935922</v>
      </c>
      <c r="T646" s="80">
        <f>VLOOKUP(S646,Factors!$F$4:$H$5971,3,FALSE)</f>
        <v>0.1124</v>
      </c>
      <c r="U646" t="str">
        <f>VLOOKUP(S646,Factors!$F$4:$G$5971,2,FALSE)</f>
        <v>3-FACTOR</v>
      </c>
      <c r="V646" s="170">
        <f t="shared" si="134"/>
        <v>-2818.5423999999998</v>
      </c>
      <c r="W646" s="165">
        <f t="shared" si="135"/>
        <v>-22257.457600000002</v>
      </c>
      <c r="X646" s="171">
        <f t="shared" si="136"/>
        <v>-25076</v>
      </c>
      <c r="Y646" s="170">
        <f t="shared" si="137"/>
        <v>-2818.5423999999998</v>
      </c>
      <c r="Z646" s="165">
        <f t="shared" si="138"/>
        <v>-22257.457600000002</v>
      </c>
      <c r="AA646" s="171">
        <f t="shared" si="139"/>
        <v>-25076</v>
      </c>
      <c r="AB646" s="170">
        <f t="shared" si="140"/>
        <v>-2818.6547999999998</v>
      </c>
      <c r="AC646" s="165">
        <f t="shared" si="141"/>
        <v>-22258.3452</v>
      </c>
      <c r="AD646" s="171">
        <f t="shared" si="142"/>
        <v>-25077</v>
      </c>
      <c r="AE646" s="81">
        <f t="shared" si="143"/>
        <v>-8455.7396000000008</v>
      </c>
      <c r="AF646" s="81">
        <f t="shared" si="144"/>
        <v>-66773.260399999999</v>
      </c>
      <c r="AG646" s="81">
        <f t="shared" si="145"/>
        <v>-75229</v>
      </c>
      <c r="AH646" t="str">
        <f>VLOOKUP(A646,'FERC Description'!$A$4:$C$51,3,FALSE)</f>
        <v>922 Administrative Expenses Transferred - Credit</v>
      </c>
    </row>
    <row r="647" spans="1:34" x14ac:dyDescent="0.25">
      <c r="A647" t="s">
        <v>800</v>
      </c>
      <c r="B647" t="s">
        <v>809</v>
      </c>
      <c r="C647" t="s">
        <v>810</v>
      </c>
      <c r="D647" t="s">
        <v>811</v>
      </c>
      <c r="E647" t="s">
        <v>812</v>
      </c>
      <c r="F647" s="94">
        <v>-587107.87</v>
      </c>
      <c r="G647" s="94">
        <v>-401933.31</v>
      </c>
      <c r="H647" s="94">
        <v>-537023.44999999995</v>
      </c>
      <c r="I647" s="94"/>
      <c r="J647" s="94"/>
      <c r="K647" s="94"/>
      <c r="L647" s="94"/>
      <c r="M647" s="94"/>
      <c r="N647" s="94"/>
      <c r="O647" s="94"/>
      <c r="P647" s="94"/>
      <c r="Q647" s="94"/>
      <c r="R647" s="94">
        <f t="shared" si="132"/>
        <v>-1526064.63</v>
      </c>
      <c r="S647" s="92" t="str">
        <f t="shared" si="133"/>
        <v>853103180922</v>
      </c>
      <c r="T647" s="80">
        <f>VLOOKUP(S647,Factors!$F$4:$H$5971,3,FALSE)</f>
        <v>0.10765</v>
      </c>
      <c r="U647" t="str">
        <f>VLOOKUP(S647,Factors!$F$4:$G$5971,2,FALSE)</f>
        <v>Employee Cost</v>
      </c>
      <c r="V647" s="170">
        <f t="shared" si="134"/>
        <v>-63202.162205499997</v>
      </c>
      <c r="W647" s="165">
        <f t="shared" si="135"/>
        <v>-523905.70779449999</v>
      </c>
      <c r="X647" s="171">
        <f t="shared" si="136"/>
        <v>-587107.87</v>
      </c>
      <c r="Y647" s="170">
        <f t="shared" si="137"/>
        <v>-43268.120821500001</v>
      </c>
      <c r="Z647" s="165">
        <f t="shared" si="138"/>
        <v>-358665.18917849998</v>
      </c>
      <c r="AA647" s="171">
        <f t="shared" si="139"/>
        <v>-401933.31</v>
      </c>
      <c r="AB647" s="170">
        <f t="shared" si="140"/>
        <v>-57810.574392499992</v>
      </c>
      <c r="AC647" s="165">
        <f t="shared" si="141"/>
        <v>-479212.87560749997</v>
      </c>
      <c r="AD647" s="171">
        <f t="shared" si="142"/>
        <v>-537023.44999999995</v>
      </c>
      <c r="AE647" s="81">
        <f t="shared" si="143"/>
        <v>-164280.85741949998</v>
      </c>
      <c r="AF647" s="81">
        <f t="shared" si="144"/>
        <v>-1361783.7725805</v>
      </c>
      <c r="AG647" s="81">
        <f t="shared" si="145"/>
        <v>-1526064.63</v>
      </c>
      <c r="AH647" t="str">
        <f>VLOOKUP(A647,'FERC Description'!$A$4:$C$51,3,FALSE)</f>
        <v>922 Administrative Expenses Transferred - Credit</v>
      </c>
    </row>
    <row r="648" spans="1:34" x14ac:dyDescent="0.25">
      <c r="A648" t="s">
        <v>813</v>
      </c>
      <c r="B648" t="s">
        <v>814</v>
      </c>
      <c r="C648" t="s">
        <v>815</v>
      </c>
      <c r="D648" t="s">
        <v>816</v>
      </c>
      <c r="E648" t="s">
        <v>817</v>
      </c>
      <c r="F648" s="94">
        <v>288289.81</v>
      </c>
      <c r="G648" s="94">
        <v>292289.81</v>
      </c>
      <c r="H648" s="94">
        <v>291994.40999999997</v>
      </c>
      <c r="I648" s="94"/>
      <c r="J648" s="94"/>
      <c r="K648" s="94"/>
      <c r="L648" s="94"/>
      <c r="M648" s="94"/>
      <c r="N648" s="94"/>
      <c r="O648" s="94"/>
      <c r="P648" s="94"/>
      <c r="Q648" s="94"/>
      <c r="R648" s="94">
        <f t="shared" si="132"/>
        <v>872574.03</v>
      </c>
      <c r="S648" s="92" t="str">
        <f t="shared" si="133"/>
        <v>510252380924</v>
      </c>
      <c r="T648" s="80">
        <f>VLOOKUP(S648,Factors!$F$4:$H$5971,3,FALSE)</f>
        <v>0.1124</v>
      </c>
      <c r="U648" t="str">
        <f>VLOOKUP(S648,Factors!$F$4:$G$5971,2,FALSE)</f>
        <v>3-factor</v>
      </c>
      <c r="V648" s="170">
        <f t="shared" si="134"/>
        <v>32403.774644000001</v>
      </c>
      <c r="W648" s="165">
        <f t="shared" si="135"/>
        <v>255886.03535600001</v>
      </c>
      <c r="X648" s="171">
        <f t="shared" si="136"/>
        <v>288289.81</v>
      </c>
      <c r="Y648" s="170">
        <f t="shared" si="137"/>
        <v>32853.374644000003</v>
      </c>
      <c r="Z648" s="165">
        <f t="shared" si="138"/>
        <v>259436.435356</v>
      </c>
      <c r="AA648" s="171">
        <f t="shared" si="139"/>
        <v>292289.81</v>
      </c>
      <c r="AB648" s="170">
        <f t="shared" si="140"/>
        <v>32820.171683999994</v>
      </c>
      <c r="AC648" s="165">
        <f t="shared" si="141"/>
        <v>259174.23831599997</v>
      </c>
      <c r="AD648" s="171">
        <f t="shared" si="142"/>
        <v>291994.40999999997</v>
      </c>
      <c r="AE648" s="81">
        <f t="shared" si="143"/>
        <v>98077.320972000001</v>
      </c>
      <c r="AF648" s="81">
        <f t="shared" si="144"/>
        <v>774496.70902800001</v>
      </c>
      <c r="AG648" s="81">
        <f t="shared" si="145"/>
        <v>872574.03</v>
      </c>
      <c r="AH648" t="str">
        <f>VLOOKUP(A648,'FERC Description'!$A$4:$C$51,3,FALSE)</f>
        <v>924 Property Insurance Premium</v>
      </c>
    </row>
    <row r="649" spans="1:34" x14ac:dyDescent="0.25">
      <c r="A649" t="s">
        <v>818</v>
      </c>
      <c r="B649" t="s">
        <v>229</v>
      </c>
      <c r="C649" t="s">
        <v>230</v>
      </c>
      <c r="D649" t="s">
        <v>819</v>
      </c>
      <c r="E649" t="s">
        <v>820</v>
      </c>
      <c r="F649" s="94">
        <v>2717.68</v>
      </c>
      <c r="G649" s="94">
        <v>2262</v>
      </c>
      <c r="H649" s="94">
        <v>-4519.01</v>
      </c>
      <c r="I649" s="94"/>
      <c r="J649" s="94"/>
      <c r="K649" s="94"/>
      <c r="L649" s="94"/>
      <c r="M649" s="94"/>
      <c r="N649" s="94"/>
      <c r="O649" s="94"/>
      <c r="P649" s="94"/>
      <c r="Q649" s="94"/>
      <c r="R649" s="94">
        <f t="shared" si="132"/>
        <v>460.67000000000007</v>
      </c>
      <c r="S649" s="92" t="str">
        <f t="shared" si="133"/>
        <v>510201505925</v>
      </c>
      <c r="T649" s="80">
        <f>VLOOKUP(S649,Factors!$F$4:$H$5971,3,FALSE)</f>
        <v>0.1124</v>
      </c>
      <c r="U649" t="str">
        <f>VLOOKUP(S649,Factors!$F$4:$G$5971,2,FALSE)</f>
        <v>3-factor</v>
      </c>
      <c r="V649" s="170">
        <f t="shared" si="134"/>
        <v>305.46723199999997</v>
      </c>
      <c r="W649" s="165">
        <f t="shared" si="135"/>
        <v>2412.2127679999999</v>
      </c>
      <c r="X649" s="171">
        <f t="shared" si="136"/>
        <v>2717.68</v>
      </c>
      <c r="Y649" s="170">
        <f t="shared" si="137"/>
        <v>254.24879999999999</v>
      </c>
      <c r="Z649" s="165">
        <f t="shared" si="138"/>
        <v>2007.7511999999999</v>
      </c>
      <c r="AA649" s="171">
        <f t="shared" si="139"/>
        <v>2262</v>
      </c>
      <c r="AB649" s="170">
        <f t="shared" si="140"/>
        <v>-507.93672400000003</v>
      </c>
      <c r="AC649" s="165">
        <f t="shared" si="141"/>
        <v>-4011.0732760000001</v>
      </c>
      <c r="AD649" s="171">
        <f t="shared" si="142"/>
        <v>-4519.01</v>
      </c>
      <c r="AE649" s="81">
        <f t="shared" si="143"/>
        <v>51.779308000000007</v>
      </c>
      <c r="AF649" s="81">
        <f t="shared" si="144"/>
        <v>408.89069200000006</v>
      </c>
      <c r="AG649" s="81">
        <f t="shared" si="145"/>
        <v>460.67000000000007</v>
      </c>
      <c r="AH649" t="str">
        <f>VLOOKUP(A649,'FERC Description'!$A$4:$C$51,3,FALSE)</f>
        <v>925 Injuries and Damages</v>
      </c>
    </row>
    <row r="650" spans="1:34" x14ac:dyDescent="0.25">
      <c r="A650" t="s">
        <v>818</v>
      </c>
      <c r="B650" t="s">
        <v>229</v>
      </c>
      <c r="C650" t="s">
        <v>230</v>
      </c>
      <c r="D650" t="s">
        <v>821</v>
      </c>
      <c r="E650" t="s">
        <v>822</v>
      </c>
      <c r="F650" s="94">
        <v>17</v>
      </c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>
        <f t="shared" si="132"/>
        <v>17</v>
      </c>
      <c r="S650" s="92" t="str">
        <f t="shared" si="133"/>
        <v>510202455925</v>
      </c>
      <c r="T650" s="80">
        <f>VLOOKUP(S650,Factors!$F$4:$H$5971,3,FALSE)</f>
        <v>0.1124</v>
      </c>
      <c r="U650" t="str">
        <f>VLOOKUP(S650,Factors!$F$4:$G$5971,2,FALSE)</f>
        <v>3-factor</v>
      </c>
      <c r="V650" s="170">
        <f t="shared" si="134"/>
        <v>1.9108000000000001</v>
      </c>
      <c r="W650" s="165">
        <f t="shared" si="135"/>
        <v>15.0892</v>
      </c>
      <c r="X650" s="171">
        <f t="shared" si="136"/>
        <v>17</v>
      </c>
      <c r="Y650" s="170">
        <f t="shared" si="137"/>
        <v>0</v>
      </c>
      <c r="Z650" s="165">
        <f t="shared" si="138"/>
        <v>0</v>
      </c>
      <c r="AA650" s="171">
        <f t="shared" si="139"/>
        <v>0</v>
      </c>
      <c r="AB650" s="170">
        <f t="shared" si="140"/>
        <v>0</v>
      </c>
      <c r="AC650" s="165">
        <f t="shared" si="141"/>
        <v>0</v>
      </c>
      <c r="AD650" s="171">
        <f t="shared" si="142"/>
        <v>0</v>
      </c>
      <c r="AE650" s="81">
        <f t="shared" si="143"/>
        <v>1.9108000000000001</v>
      </c>
      <c r="AF650" s="81">
        <f t="shared" si="144"/>
        <v>15.0892</v>
      </c>
      <c r="AG650" s="81">
        <f t="shared" si="145"/>
        <v>17</v>
      </c>
      <c r="AH650" t="str">
        <f>VLOOKUP(A650,'FERC Description'!$A$4:$C$51,3,FALSE)</f>
        <v>925 Injuries and Damages</v>
      </c>
    </row>
    <row r="651" spans="1:34" x14ac:dyDescent="0.25">
      <c r="A651" t="s">
        <v>818</v>
      </c>
      <c r="B651" t="s">
        <v>823</v>
      </c>
      <c r="C651" t="s">
        <v>824</v>
      </c>
      <c r="D651" t="s">
        <v>825</v>
      </c>
      <c r="E651" t="s">
        <v>826</v>
      </c>
      <c r="F651" s="94"/>
      <c r="G651" s="94"/>
      <c r="H651" s="94">
        <v>37405.089999999997</v>
      </c>
      <c r="I651" s="94"/>
      <c r="J651" s="94"/>
      <c r="K651" s="94"/>
      <c r="L651" s="94"/>
      <c r="M651" s="94"/>
      <c r="N651" s="94"/>
      <c r="O651" s="94"/>
      <c r="P651" s="94"/>
      <c r="Q651" s="94"/>
      <c r="R651" s="94">
        <f t="shared" ref="R651:R714" si="146">SUM(F651:Q651)</f>
        <v>37405.089999999997</v>
      </c>
      <c r="S651" s="92" t="str">
        <f t="shared" ref="S651:S714" si="147">CONCATENATE(B651,RIGHT(D651,4),A651)</f>
        <v>510304985925</v>
      </c>
      <c r="T651" s="80">
        <f>VLOOKUP(S651,Factors!$F$4:$H$5971,3,FALSE)</f>
        <v>0.1124</v>
      </c>
      <c r="U651" t="str">
        <f>VLOOKUP(S651,Factors!$F$4:$G$5971,2,FALSE)</f>
        <v>3-factor</v>
      </c>
      <c r="V651" s="170">
        <f t="shared" ref="V651:V714" si="148">F651*T651</f>
        <v>0</v>
      </c>
      <c r="W651" s="165">
        <f t="shared" ref="W651:W714" si="149">F651-V651</f>
        <v>0</v>
      </c>
      <c r="X651" s="171">
        <f t="shared" ref="X651:X714" si="150">V651+W651</f>
        <v>0</v>
      </c>
      <c r="Y651" s="170">
        <f t="shared" ref="Y651:Y714" si="151">G651*T651</f>
        <v>0</v>
      </c>
      <c r="Z651" s="165">
        <f t="shared" ref="Z651:Z714" si="152">G651-Y651</f>
        <v>0</v>
      </c>
      <c r="AA651" s="171">
        <f t="shared" ref="AA651:AA714" si="153">Y651+Z651</f>
        <v>0</v>
      </c>
      <c r="AB651" s="170">
        <f t="shared" ref="AB651:AB714" si="154">H651*T651</f>
        <v>4204.3321159999996</v>
      </c>
      <c r="AC651" s="165">
        <f t="shared" ref="AC651:AC714" si="155">H651-AB651</f>
        <v>33200.757883999999</v>
      </c>
      <c r="AD651" s="171">
        <f t="shared" ref="AD651:AD714" si="156">AB651+AC651</f>
        <v>37405.089999999997</v>
      </c>
      <c r="AE651" s="81">
        <f t="shared" ref="AE651:AE714" si="157">R651*T651</f>
        <v>4204.3321159999996</v>
      </c>
      <c r="AF651" s="81">
        <f t="shared" ref="AF651:AF714" si="158">R651-AE651</f>
        <v>33200.757883999999</v>
      </c>
      <c r="AG651" s="81">
        <f t="shared" ref="AG651:AG714" si="159">AE651+AF651</f>
        <v>37405.089999999997</v>
      </c>
      <c r="AH651" t="str">
        <f>VLOOKUP(A651,'FERC Description'!$A$4:$C$51,3,FALSE)</f>
        <v>925 Injuries and Damages</v>
      </c>
    </row>
    <row r="652" spans="1:34" x14ac:dyDescent="0.25">
      <c r="A652" t="s">
        <v>818</v>
      </c>
      <c r="B652" t="s">
        <v>671</v>
      </c>
      <c r="C652" t="s">
        <v>672</v>
      </c>
      <c r="D652" t="s">
        <v>819</v>
      </c>
      <c r="E652" t="s">
        <v>820</v>
      </c>
      <c r="F652" s="94"/>
      <c r="G652" s="94">
        <v>211.84</v>
      </c>
      <c r="H652" s="94">
        <v>7265</v>
      </c>
      <c r="I652" s="94"/>
      <c r="J652" s="94"/>
      <c r="K652" s="94"/>
      <c r="L652" s="94"/>
      <c r="M652" s="94"/>
      <c r="N652" s="94"/>
      <c r="O652" s="94"/>
      <c r="P652" s="94"/>
      <c r="Q652" s="94"/>
      <c r="R652" s="94">
        <f t="shared" si="146"/>
        <v>7476.84</v>
      </c>
      <c r="S652" s="92" t="str">
        <f t="shared" si="147"/>
        <v>510651505925</v>
      </c>
      <c r="T652" s="80">
        <f>VLOOKUP(S652,Factors!$F$4:$H$5971,3,FALSE)</f>
        <v>0.1124</v>
      </c>
      <c r="U652" t="str">
        <f>VLOOKUP(S652,Factors!$F$4:$G$5971,2,FALSE)</f>
        <v>3-FACTOR</v>
      </c>
      <c r="V652" s="170">
        <f t="shared" si="148"/>
        <v>0</v>
      </c>
      <c r="W652" s="165">
        <f t="shared" si="149"/>
        <v>0</v>
      </c>
      <c r="X652" s="171">
        <f t="shared" si="150"/>
        <v>0</v>
      </c>
      <c r="Y652" s="170">
        <f t="shared" si="151"/>
        <v>23.810815999999999</v>
      </c>
      <c r="Z652" s="165">
        <f t="shared" si="152"/>
        <v>188.02918400000001</v>
      </c>
      <c r="AA652" s="171">
        <f t="shared" si="153"/>
        <v>211.84</v>
      </c>
      <c r="AB652" s="170">
        <f t="shared" si="154"/>
        <v>816.58600000000001</v>
      </c>
      <c r="AC652" s="165">
        <f t="shared" si="155"/>
        <v>6448.4139999999998</v>
      </c>
      <c r="AD652" s="171">
        <f t="shared" si="156"/>
        <v>7265</v>
      </c>
      <c r="AE652" s="81">
        <f t="shared" si="157"/>
        <v>840.39681600000006</v>
      </c>
      <c r="AF652" s="81">
        <f t="shared" si="158"/>
        <v>6636.4431839999997</v>
      </c>
      <c r="AG652" s="81">
        <f t="shared" si="159"/>
        <v>7476.84</v>
      </c>
      <c r="AH652" t="str">
        <f>VLOOKUP(A652,'FERC Description'!$A$4:$C$51,3,FALSE)</f>
        <v>925 Injuries and Damages</v>
      </c>
    </row>
    <row r="653" spans="1:34" x14ac:dyDescent="0.25">
      <c r="A653" t="s">
        <v>818</v>
      </c>
      <c r="B653" t="s">
        <v>796</v>
      </c>
      <c r="C653" t="s">
        <v>797</v>
      </c>
      <c r="D653" t="s">
        <v>827</v>
      </c>
      <c r="E653" t="s">
        <v>828</v>
      </c>
      <c r="F653" s="94"/>
      <c r="G653" s="94"/>
      <c r="H653" s="94">
        <v>0</v>
      </c>
      <c r="I653" s="94"/>
      <c r="J653" s="94"/>
      <c r="K653" s="94"/>
      <c r="L653" s="94"/>
      <c r="M653" s="94"/>
      <c r="N653" s="94"/>
      <c r="O653" s="94"/>
      <c r="P653" s="94"/>
      <c r="Q653" s="94"/>
      <c r="R653" s="94">
        <f t="shared" si="146"/>
        <v>0</v>
      </c>
      <c r="S653" s="92" t="str">
        <f t="shared" si="147"/>
        <v>857002966925</v>
      </c>
      <c r="T653" s="80">
        <f>VLOOKUP(S653,Factors!$F$4:$H$5971,3,FALSE)</f>
        <v>0.1124</v>
      </c>
      <c r="U653" t="str">
        <f>VLOOKUP(S653,Factors!$F$4:$G$5971,2,FALSE)</f>
        <v>3-FACTOR</v>
      </c>
      <c r="V653" s="170">
        <f t="shared" si="148"/>
        <v>0</v>
      </c>
      <c r="W653" s="165">
        <f t="shared" si="149"/>
        <v>0</v>
      </c>
      <c r="X653" s="171">
        <f t="shared" si="150"/>
        <v>0</v>
      </c>
      <c r="Y653" s="170">
        <f t="shared" si="151"/>
        <v>0</v>
      </c>
      <c r="Z653" s="165">
        <f t="shared" si="152"/>
        <v>0</v>
      </c>
      <c r="AA653" s="171">
        <f t="shared" si="153"/>
        <v>0</v>
      </c>
      <c r="AB653" s="170">
        <f t="shared" si="154"/>
        <v>0</v>
      </c>
      <c r="AC653" s="165">
        <f t="shared" si="155"/>
        <v>0</v>
      </c>
      <c r="AD653" s="171">
        <f t="shared" si="156"/>
        <v>0</v>
      </c>
      <c r="AE653" s="81">
        <f t="shared" si="157"/>
        <v>0</v>
      </c>
      <c r="AF653" s="81">
        <f t="shared" si="158"/>
        <v>0</v>
      </c>
      <c r="AG653" s="81">
        <f t="shared" si="159"/>
        <v>0</v>
      </c>
      <c r="AH653" t="str">
        <f>VLOOKUP(A653,'FERC Description'!$A$4:$C$51,3,FALSE)</f>
        <v>925 Injuries and Damages</v>
      </c>
    </row>
    <row r="654" spans="1:34" x14ac:dyDescent="0.25">
      <c r="A654" t="s">
        <v>818</v>
      </c>
      <c r="B654" t="s">
        <v>796</v>
      </c>
      <c r="C654" t="s">
        <v>797</v>
      </c>
      <c r="D654" t="s">
        <v>829</v>
      </c>
      <c r="E654" t="s">
        <v>830</v>
      </c>
      <c r="F654" s="94">
        <v>2239.17</v>
      </c>
      <c r="G654" s="94">
        <v>1133.29</v>
      </c>
      <c r="H654" s="94">
        <v>1304.1199999999999</v>
      </c>
      <c r="I654" s="94"/>
      <c r="J654" s="94"/>
      <c r="K654" s="94"/>
      <c r="L654" s="94"/>
      <c r="M654" s="94"/>
      <c r="N654" s="94"/>
      <c r="O654" s="94"/>
      <c r="P654" s="94"/>
      <c r="Q654" s="94"/>
      <c r="R654" s="94">
        <f t="shared" si="146"/>
        <v>4676.58</v>
      </c>
      <c r="S654" s="92" t="str">
        <f t="shared" si="147"/>
        <v>857004980925</v>
      </c>
      <c r="T654" s="80">
        <f>VLOOKUP(S654,Factors!$F$4:$H$5971,3,FALSE)</f>
        <v>0.1124</v>
      </c>
      <c r="U654" t="str">
        <f>VLOOKUP(S654,Factors!$F$4:$G$5971,2,FALSE)</f>
        <v>3-Factor</v>
      </c>
      <c r="V654" s="170">
        <f t="shared" si="148"/>
        <v>251.68270800000002</v>
      </c>
      <c r="W654" s="165">
        <f t="shared" si="149"/>
        <v>1987.487292</v>
      </c>
      <c r="X654" s="171">
        <f t="shared" si="150"/>
        <v>2239.17</v>
      </c>
      <c r="Y654" s="170">
        <f t="shared" si="151"/>
        <v>127.38179599999999</v>
      </c>
      <c r="Z654" s="165">
        <f t="shared" si="152"/>
        <v>1005.908204</v>
      </c>
      <c r="AA654" s="171">
        <f t="shared" si="153"/>
        <v>1133.29</v>
      </c>
      <c r="AB654" s="170">
        <f t="shared" si="154"/>
        <v>146.58308799999998</v>
      </c>
      <c r="AC654" s="165">
        <f t="shared" si="155"/>
        <v>1157.536912</v>
      </c>
      <c r="AD654" s="171">
        <f t="shared" si="156"/>
        <v>1304.1199999999999</v>
      </c>
      <c r="AE654" s="81">
        <f t="shared" si="157"/>
        <v>525.64759200000003</v>
      </c>
      <c r="AF654" s="81">
        <f t="shared" si="158"/>
        <v>4150.9324079999997</v>
      </c>
      <c r="AG654" s="81">
        <f t="shared" si="159"/>
        <v>4676.58</v>
      </c>
      <c r="AH654" t="str">
        <f>VLOOKUP(A654,'FERC Description'!$A$4:$C$51,3,FALSE)</f>
        <v>925 Injuries and Damages</v>
      </c>
    </row>
    <row r="655" spans="1:34" x14ac:dyDescent="0.25">
      <c r="A655" t="s">
        <v>831</v>
      </c>
      <c r="B655" t="s">
        <v>82</v>
      </c>
      <c r="C655" t="s">
        <v>83</v>
      </c>
      <c r="D655" t="s">
        <v>832</v>
      </c>
      <c r="E655" t="s">
        <v>833</v>
      </c>
      <c r="F655" s="94">
        <v>754</v>
      </c>
      <c r="G655" s="94">
        <v>754</v>
      </c>
      <c r="H655" s="94">
        <v>754</v>
      </c>
      <c r="I655" s="94"/>
      <c r="J655" s="94"/>
      <c r="K655" s="94"/>
      <c r="L655" s="94"/>
      <c r="M655" s="94"/>
      <c r="N655" s="94"/>
      <c r="O655" s="94"/>
      <c r="P655" s="94"/>
      <c r="Q655" s="94"/>
      <c r="R655" s="94">
        <f t="shared" si="146"/>
        <v>2262</v>
      </c>
      <c r="S655" s="92" t="str">
        <f t="shared" si="147"/>
        <v>141001590926</v>
      </c>
      <c r="T655" s="80">
        <f>VLOOKUP(S655,Factors!$F$4:$H$5971,3,FALSE)</f>
        <v>1.17E-2</v>
      </c>
      <c r="U655" t="str">
        <f>VLOOKUP(S655,Factors!$F$4:$G$5971,2,FALSE)</f>
        <v>Transmission</v>
      </c>
      <c r="V655" s="170">
        <f t="shared" si="148"/>
        <v>8.8217999999999996</v>
      </c>
      <c r="W655" s="165">
        <f t="shared" si="149"/>
        <v>745.17819999999995</v>
      </c>
      <c r="X655" s="171">
        <f t="shared" si="150"/>
        <v>754</v>
      </c>
      <c r="Y655" s="170">
        <f t="shared" si="151"/>
        <v>8.8217999999999996</v>
      </c>
      <c r="Z655" s="165">
        <f t="shared" si="152"/>
        <v>745.17819999999995</v>
      </c>
      <c r="AA655" s="171">
        <f t="shared" si="153"/>
        <v>754</v>
      </c>
      <c r="AB655" s="170">
        <f t="shared" si="154"/>
        <v>8.8217999999999996</v>
      </c>
      <c r="AC655" s="165">
        <f t="shared" si="155"/>
        <v>745.17819999999995</v>
      </c>
      <c r="AD655" s="171">
        <f t="shared" si="156"/>
        <v>754</v>
      </c>
      <c r="AE655" s="81">
        <f t="shared" si="157"/>
        <v>26.465400000000002</v>
      </c>
      <c r="AF655" s="81">
        <f t="shared" si="158"/>
        <v>2235.5346</v>
      </c>
      <c r="AG655" s="81">
        <f t="shared" si="159"/>
        <v>2262</v>
      </c>
      <c r="AH655" t="str">
        <f>VLOOKUP(A655,'FERC Description'!$A$4:$C$51,3,FALSE)</f>
        <v>926 Employee Pensions and Benefits</v>
      </c>
    </row>
    <row r="656" spans="1:34" x14ac:dyDescent="0.25">
      <c r="A656" t="s">
        <v>831</v>
      </c>
      <c r="B656" t="s">
        <v>573</v>
      </c>
      <c r="C656" t="s">
        <v>574</v>
      </c>
      <c r="D656" t="s">
        <v>834</v>
      </c>
      <c r="E656" t="s">
        <v>835</v>
      </c>
      <c r="F656" s="94">
        <v>31119.7</v>
      </c>
      <c r="G656" s="94">
        <v>31574.18</v>
      </c>
      <c r="H656" s="94">
        <v>31685.83</v>
      </c>
      <c r="I656" s="94"/>
      <c r="J656" s="94"/>
      <c r="K656" s="94"/>
      <c r="L656" s="94"/>
      <c r="M656" s="94"/>
      <c r="N656" s="94"/>
      <c r="O656" s="94"/>
      <c r="P656" s="94"/>
      <c r="Q656" s="94"/>
      <c r="R656" s="94">
        <f t="shared" si="146"/>
        <v>94379.71</v>
      </c>
      <c r="S656" s="92" t="str">
        <f t="shared" si="147"/>
        <v>311001505926</v>
      </c>
      <c r="T656" s="80">
        <f>VLOOKUP(S656,Factors!$F$4:$H$5971,3,FALSE)</f>
        <v>0.10765</v>
      </c>
      <c r="U656" t="str">
        <f>VLOOKUP(S656,Factors!$F$4:$G$5971,2,FALSE)</f>
        <v>Employee Cost</v>
      </c>
      <c r="V656" s="170">
        <f t="shared" si="148"/>
        <v>3350.0357049999998</v>
      </c>
      <c r="W656" s="165">
        <f t="shared" si="149"/>
        <v>27769.664295000002</v>
      </c>
      <c r="X656" s="171">
        <f t="shared" si="150"/>
        <v>31119.7</v>
      </c>
      <c r="Y656" s="170">
        <f t="shared" si="151"/>
        <v>3398.9604770000001</v>
      </c>
      <c r="Z656" s="165">
        <f t="shared" si="152"/>
        <v>28175.219523</v>
      </c>
      <c r="AA656" s="171">
        <f t="shared" si="153"/>
        <v>31574.18</v>
      </c>
      <c r="AB656" s="170">
        <f t="shared" si="154"/>
        <v>3410.9795994999999</v>
      </c>
      <c r="AC656" s="165">
        <f t="shared" si="155"/>
        <v>28274.850400500003</v>
      </c>
      <c r="AD656" s="171">
        <f t="shared" si="156"/>
        <v>31685.83</v>
      </c>
      <c r="AE656" s="81">
        <f t="shared" si="157"/>
        <v>10159.975781500001</v>
      </c>
      <c r="AF656" s="81">
        <f t="shared" si="158"/>
        <v>84219.734218500002</v>
      </c>
      <c r="AG656" s="81">
        <f t="shared" si="159"/>
        <v>94379.71</v>
      </c>
      <c r="AH656" t="str">
        <f>VLOOKUP(A656,'FERC Description'!$A$4:$C$51,3,FALSE)</f>
        <v>926 Employee Pensions and Benefits</v>
      </c>
    </row>
    <row r="657" spans="1:34" x14ac:dyDescent="0.25">
      <c r="A657" t="s">
        <v>831</v>
      </c>
      <c r="B657" t="s">
        <v>575</v>
      </c>
      <c r="C657" t="s">
        <v>576</v>
      </c>
      <c r="D657" t="s">
        <v>836</v>
      </c>
      <c r="E657" t="s">
        <v>837</v>
      </c>
      <c r="F657" s="94">
        <v>32.799999999999997</v>
      </c>
      <c r="G657" s="94">
        <v>65</v>
      </c>
      <c r="H657" s="94">
        <v>64</v>
      </c>
      <c r="I657" s="94"/>
      <c r="J657" s="94"/>
      <c r="K657" s="94"/>
      <c r="L657" s="94"/>
      <c r="M657" s="94"/>
      <c r="N657" s="94"/>
      <c r="O657" s="94"/>
      <c r="P657" s="94"/>
      <c r="Q657" s="94"/>
      <c r="R657" s="94">
        <f t="shared" si="146"/>
        <v>161.80000000000001</v>
      </c>
      <c r="S657" s="92" t="str">
        <f t="shared" si="147"/>
        <v>312004560926</v>
      </c>
      <c r="T657" s="80">
        <f>VLOOKUP(S657,Factors!$F$4:$H$5971,3,FALSE)</f>
        <v>0.10765</v>
      </c>
      <c r="U657" t="str">
        <f>VLOOKUP(S657,Factors!$F$4:$G$5971,2,FALSE)</f>
        <v>Employee Cost</v>
      </c>
      <c r="V657" s="170">
        <f t="shared" si="148"/>
        <v>3.5309199999999996</v>
      </c>
      <c r="W657" s="165">
        <f t="shared" si="149"/>
        <v>29.269079999999999</v>
      </c>
      <c r="X657" s="171">
        <f t="shared" si="150"/>
        <v>32.799999999999997</v>
      </c>
      <c r="Y657" s="170">
        <f t="shared" si="151"/>
        <v>6.9972499999999993</v>
      </c>
      <c r="Z657" s="165">
        <f t="shared" si="152"/>
        <v>58.002749999999999</v>
      </c>
      <c r="AA657" s="171">
        <f t="shared" si="153"/>
        <v>65</v>
      </c>
      <c r="AB657" s="170">
        <f t="shared" si="154"/>
        <v>6.8895999999999997</v>
      </c>
      <c r="AC657" s="165">
        <f t="shared" si="155"/>
        <v>57.110399999999998</v>
      </c>
      <c r="AD657" s="171">
        <f t="shared" si="156"/>
        <v>64</v>
      </c>
      <c r="AE657" s="81">
        <f t="shared" si="157"/>
        <v>17.417770000000001</v>
      </c>
      <c r="AF657" s="81">
        <f t="shared" si="158"/>
        <v>144.38223000000002</v>
      </c>
      <c r="AG657" s="81">
        <f t="shared" si="159"/>
        <v>161.80000000000001</v>
      </c>
      <c r="AH657" t="str">
        <f>VLOOKUP(A657,'FERC Description'!$A$4:$C$51,3,FALSE)</f>
        <v>926 Employee Pensions and Benefits</v>
      </c>
    </row>
    <row r="658" spans="1:34" x14ac:dyDescent="0.25">
      <c r="A658" t="s">
        <v>831</v>
      </c>
      <c r="B658" t="s">
        <v>579</v>
      </c>
      <c r="C658" t="s">
        <v>580</v>
      </c>
      <c r="D658" t="s">
        <v>834</v>
      </c>
      <c r="E658" t="s">
        <v>835</v>
      </c>
      <c r="F658" s="94">
        <v>24560.68</v>
      </c>
      <c r="G658" s="94">
        <v>27102.02</v>
      </c>
      <c r="H658" s="94">
        <v>27103.67</v>
      </c>
      <c r="I658" s="94"/>
      <c r="J658" s="94"/>
      <c r="K658" s="94"/>
      <c r="L658" s="94"/>
      <c r="M658" s="94"/>
      <c r="N658" s="94"/>
      <c r="O658" s="94"/>
      <c r="P658" s="94"/>
      <c r="Q658" s="94"/>
      <c r="R658" s="94">
        <f t="shared" si="146"/>
        <v>78766.37</v>
      </c>
      <c r="S658" s="92" t="str">
        <f t="shared" si="147"/>
        <v>313001505926</v>
      </c>
      <c r="T658" s="80">
        <f>VLOOKUP(S658,Factors!$F$4:$H$5971,3,FALSE)</f>
        <v>0.10765</v>
      </c>
      <c r="U658" t="str">
        <f>VLOOKUP(S658,Factors!$F$4:$G$5971,2,FALSE)</f>
        <v>Employee Cost</v>
      </c>
      <c r="V658" s="170">
        <f t="shared" si="148"/>
        <v>2643.9572020000001</v>
      </c>
      <c r="W658" s="165">
        <f t="shared" si="149"/>
        <v>21916.722797999999</v>
      </c>
      <c r="X658" s="171">
        <f t="shared" si="150"/>
        <v>24560.68</v>
      </c>
      <c r="Y658" s="170">
        <f t="shared" si="151"/>
        <v>2917.5324529999998</v>
      </c>
      <c r="Z658" s="165">
        <f t="shared" si="152"/>
        <v>24184.487547000001</v>
      </c>
      <c r="AA658" s="171">
        <f t="shared" si="153"/>
        <v>27102.02</v>
      </c>
      <c r="AB658" s="170">
        <f t="shared" si="154"/>
        <v>2917.7100754999997</v>
      </c>
      <c r="AC658" s="165">
        <f t="shared" si="155"/>
        <v>24185.959924499999</v>
      </c>
      <c r="AD658" s="171">
        <f t="shared" si="156"/>
        <v>27103.67</v>
      </c>
      <c r="AE658" s="81">
        <f t="shared" si="157"/>
        <v>8479.1997304999986</v>
      </c>
      <c r="AF658" s="81">
        <f t="shared" si="158"/>
        <v>70287.170269499999</v>
      </c>
      <c r="AG658" s="81">
        <f t="shared" si="159"/>
        <v>78766.37</v>
      </c>
      <c r="AH658" t="str">
        <f>VLOOKUP(A658,'FERC Description'!$A$4:$C$51,3,FALSE)</f>
        <v>926 Employee Pensions and Benefits</v>
      </c>
    </row>
    <row r="659" spans="1:34" x14ac:dyDescent="0.25">
      <c r="A659" t="s">
        <v>831</v>
      </c>
      <c r="B659" t="s">
        <v>579</v>
      </c>
      <c r="C659" t="s">
        <v>580</v>
      </c>
      <c r="D659" t="s">
        <v>838</v>
      </c>
      <c r="E659" t="s">
        <v>839</v>
      </c>
      <c r="F659" s="94"/>
      <c r="G659" s="94"/>
      <c r="H659" s="94">
        <v>800</v>
      </c>
      <c r="I659" s="94"/>
      <c r="J659" s="94"/>
      <c r="K659" s="94"/>
      <c r="L659" s="94"/>
      <c r="M659" s="94"/>
      <c r="N659" s="94"/>
      <c r="O659" s="94"/>
      <c r="P659" s="94"/>
      <c r="Q659" s="94"/>
      <c r="R659" s="94">
        <f t="shared" si="146"/>
        <v>800</v>
      </c>
      <c r="S659" s="92" t="str">
        <f t="shared" si="147"/>
        <v>313004590926</v>
      </c>
      <c r="T659" s="80">
        <f>VLOOKUP(S659,Factors!$F$4:$H$5971,3,FALSE)</f>
        <v>0.10765</v>
      </c>
      <c r="U659" t="str">
        <f>VLOOKUP(S659,Factors!$F$4:$G$5971,2,FALSE)</f>
        <v>Employee Cost</v>
      </c>
      <c r="V659" s="170">
        <f t="shared" si="148"/>
        <v>0</v>
      </c>
      <c r="W659" s="165">
        <f t="shared" si="149"/>
        <v>0</v>
      </c>
      <c r="X659" s="171">
        <f t="shared" si="150"/>
        <v>0</v>
      </c>
      <c r="Y659" s="170">
        <f t="shared" si="151"/>
        <v>0</v>
      </c>
      <c r="Z659" s="165">
        <f t="shared" si="152"/>
        <v>0</v>
      </c>
      <c r="AA659" s="171">
        <f t="shared" si="153"/>
        <v>0</v>
      </c>
      <c r="AB659" s="170">
        <f t="shared" si="154"/>
        <v>86.11999999999999</v>
      </c>
      <c r="AC659" s="165">
        <f t="shared" si="155"/>
        <v>713.88</v>
      </c>
      <c r="AD659" s="171">
        <f t="shared" si="156"/>
        <v>800</v>
      </c>
      <c r="AE659" s="81">
        <f t="shared" si="157"/>
        <v>86.11999999999999</v>
      </c>
      <c r="AF659" s="81">
        <f t="shared" si="158"/>
        <v>713.88</v>
      </c>
      <c r="AG659" s="81">
        <f t="shared" si="159"/>
        <v>800</v>
      </c>
      <c r="AH659" t="str">
        <f>VLOOKUP(A659,'FERC Description'!$A$4:$C$51,3,FALSE)</f>
        <v>926 Employee Pensions and Benefits</v>
      </c>
    </row>
    <row r="660" spans="1:34" x14ac:dyDescent="0.25">
      <c r="A660" t="s">
        <v>831</v>
      </c>
      <c r="B660" t="s">
        <v>583</v>
      </c>
      <c r="C660" t="s">
        <v>584</v>
      </c>
      <c r="D660" t="s">
        <v>840</v>
      </c>
      <c r="E660" t="s">
        <v>841</v>
      </c>
      <c r="F660" s="94">
        <v>156562.07999999999</v>
      </c>
      <c r="G660" s="94">
        <v>119544.45</v>
      </c>
      <c r="H660" s="94">
        <v>107268.51</v>
      </c>
      <c r="I660" s="94"/>
      <c r="J660" s="94"/>
      <c r="K660" s="94"/>
      <c r="L660" s="94"/>
      <c r="M660" s="94"/>
      <c r="N660" s="94"/>
      <c r="O660" s="94"/>
      <c r="P660" s="94"/>
      <c r="Q660" s="94"/>
      <c r="R660" s="94">
        <f t="shared" si="146"/>
        <v>383375.04</v>
      </c>
      <c r="S660" s="92" t="str">
        <f t="shared" si="147"/>
        <v>320002200926</v>
      </c>
      <c r="T660" s="80">
        <f>VLOOKUP(S660,Factors!$F$4:$H$5971,3,FALSE)</f>
        <v>0.10765</v>
      </c>
      <c r="U660" t="str">
        <f>VLOOKUP(S660,Factors!$F$4:$G$5971,2,FALSE)</f>
        <v>Employee Cost</v>
      </c>
      <c r="V660" s="170">
        <f t="shared" si="148"/>
        <v>16853.907911999999</v>
      </c>
      <c r="W660" s="165">
        <f t="shared" si="149"/>
        <v>139708.17208799999</v>
      </c>
      <c r="X660" s="171">
        <f t="shared" si="150"/>
        <v>156562.07999999999</v>
      </c>
      <c r="Y660" s="170">
        <f t="shared" si="151"/>
        <v>12868.960042499999</v>
      </c>
      <c r="Z660" s="165">
        <f t="shared" si="152"/>
        <v>106675.4899575</v>
      </c>
      <c r="AA660" s="171">
        <f t="shared" si="153"/>
        <v>119544.45</v>
      </c>
      <c r="AB660" s="170">
        <f t="shared" si="154"/>
        <v>11547.4551015</v>
      </c>
      <c r="AC660" s="165">
        <f t="shared" si="155"/>
        <v>95721.054898499991</v>
      </c>
      <c r="AD660" s="171">
        <f t="shared" si="156"/>
        <v>107268.51</v>
      </c>
      <c r="AE660" s="81">
        <f t="shared" si="157"/>
        <v>41270.323055999994</v>
      </c>
      <c r="AF660" s="81">
        <f t="shared" si="158"/>
        <v>342104.71694399999</v>
      </c>
      <c r="AG660" s="81">
        <f t="shared" si="159"/>
        <v>383375.04</v>
      </c>
      <c r="AH660" t="str">
        <f>VLOOKUP(A660,'FERC Description'!$A$4:$C$51,3,FALSE)</f>
        <v>926 Employee Pensions and Benefits</v>
      </c>
    </row>
    <row r="661" spans="1:34" x14ac:dyDescent="0.25">
      <c r="A661" t="s">
        <v>831</v>
      </c>
      <c r="B661" t="s">
        <v>842</v>
      </c>
      <c r="C661" t="s">
        <v>843</v>
      </c>
      <c r="D661" t="s">
        <v>844</v>
      </c>
      <c r="E661" t="s">
        <v>845</v>
      </c>
      <c r="F661" s="94">
        <v>13454.69</v>
      </c>
      <c r="G661" s="94">
        <v>13487.24</v>
      </c>
      <c r="H661" s="94">
        <v>13379.69</v>
      </c>
      <c r="I661" s="94"/>
      <c r="J661" s="94"/>
      <c r="K661" s="94"/>
      <c r="L661" s="94"/>
      <c r="M661" s="94"/>
      <c r="N661" s="94"/>
      <c r="O661" s="94"/>
      <c r="P661" s="94"/>
      <c r="Q661" s="94"/>
      <c r="R661" s="94">
        <f t="shared" si="146"/>
        <v>40321.620000000003</v>
      </c>
      <c r="S661" s="92" t="str">
        <f t="shared" si="147"/>
        <v>325002593926</v>
      </c>
      <c r="T661" s="80">
        <f>VLOOKUP(S661,Factors!$F$4:$H$5971,3,FALSE)</f>
        <v>0.10765</v>
      </c>
      <c r="U661" t="str">
        <f>VLOOKUP(S661,Factors!$F$4:$G$5971,2,FALSE)</f>
        <v>Employee Cost</v>
      </c>
      <c r="V661" s="170">
        <f t="shared" si="148"/>
        <v>1448.3973785000001</v>
      </c>
      <c r="W661" s="165">
        <f t="shared" si="149"/>
        <v>12006.292621500001</v>
      </c>
      <c r="X661" s="171">
        <f t="shared" si="150"/>
        <v>13454.69</v>
      </c>
      <c r="Y661" s="170">
        <f t="shared" si="151"/>
        <v>1451.901386</v>
      </c>
      <c r="Z661" s="165">
        <f t="shared" si="152"/>
        <v>12035.338614</v>
      </c>
      <c r="AA661" s="171">
        <f t="shared" si="153"/>
        <v>13487.24</v>
      </c>
      <c r="AB661" s="170">
        <f t="shared" si="154"/>
        <v>1440.3236285</v>
      </c>
      <c r="AC661" s="165">
        <f t="shared" si="155"/>
        <v>11939.3663715</v>
      </c>
      <c r="AD661" s="171">
        <f t="shared" si="156"/>
        <v>13379.69</v>
      </c>
      <c r="AE661" s="81">
        <f t="shared" si="157"/>
        <v>4340.6223930000006</v>
      </c>
      <c r="AF661" s="81">
        <f t="shared" si="158"/>
        <v>35980.997607000005</v>
      </c>
      <c r="AG661" s="81">
        <f t="shared" si="159"/>
        <v>40321.620000000003</v>
      </c>
      <c r="AH661" t="str">
        <f>VLOOKUP(A661,'FERC Description'!$A$4:$C$51,3,FALSE)</f>
        <v>926 Employee Pensions and Benefits</v>
      </c>
    </row>
    <row r="662" spans="1:34" x14ac:dyDescent="0.25">
      <c r="A662" t="s">
        <v>831</v>
      </c>
      <c r="B662" t="s">
        <v>842</v>
      </c>
      <c r="C662" t="s">
        <v>843</v>
      </c>
      <c r="D662" t="s">
        <v>846</v>
      </c>
      <c r="E662" t="s">
        <v>847</v>
      </c>
      <c r="F662" s="94">
        <v>2060</v>
      </c>
      <c r="G662" s="94">
        <v>3750</v>
      </c>
      <c r="H662" s="94">
        <v>7341.2</v>
      </c>
      <c r="I662" s="94"/>
      <c r="J662" s="94"/>
      <c r="K662" s="94"/>
      <c r="L662" s="94"/>
      <c r="M662" s="94"/>
      <c r="N662" s="94"/>
      <c r="O662" s="94"/>
      <c r="P662" s="94"/>
      <c r="Q662" s="94"/>
      <c r="R662" s="94">
        <f t="shared" si="146"/>
        <v>13151.2</v>
      </c>
      <c r="S662" s="92" t="str">
        <f t="shared" si="147"/>
        <v>325004625926</v>
      </c>
      <c r="T662" s="80">
        <f>VLOOKUP(S662,Factors!$F$4:$H$5971,3,FALSE)</f>
        <v>0.10765</v>
      </c>
      <c r="U662" t="str">
        <f>VLOOKUP(S662,Factors!$F$4:$G$5971,2,FALSE)</f>
        <v>Employee Cost</v>
      </c>
      <c r="V662" s="170">
        <f t="shared" si="148"/>
        <v>221.75899999999999</v>
      </c>
      <c r="W662" s="165">
        <f t="shared" si="149"/>
        <v>1838.241</v>
      </c>
      <c r="X662" s="171">
        <f t="shared" si="150"/>
        <v>2060</v>
      </c>
      <c r="Y662" s="170">
        <f t="shared" si="151"/>
        <v>403.6875</v>
      </c>
      <c r="Z662" s="165">
        <f t="shared" si="152"/>
        <v>3346.3125</v>
      </c>
      <c r="AA662" s="171">
        <f t="shared" si="153"/>
        <v>3750</v>
      </c>
      <c r="AB662" s="170">
        <f t="shared" si="154"/>
        <v>790.28017999999997</v>
      </c>
      <c r="AC662" s="165">
        <f t="shared" si="155"/>
        <v>6550.9198200000001</v>
      </c>
      <c r="AD662" s="171">
        <f t="shared" si="156"/>
        <v>7341.2</v>
      </c>
      <c r="AE662" s="81">
        <f t="shared" si="157"/>
        <v>1415.72668</v>
      </c>
      <c r="AF662" s="81">
        <f t="shared" si="158"/>
        <v>11735.473320000001</v>
      </c>
      <c r="AG662" s="81">
        <f t="shared" si="159"/>
        <v>13151.2</v>
      </c>
      <c r="AH662" t="str">
        <f>VLOOKUP(A662,'FERC Description'!$A$4:$C$51,3,FALSE)</f>
        <v>926 Employee Pensions and Benefits</v>
      </c>
    </row>
    <row r="663" spans="1:34" x14ac:dyDescent="0.25">
      <c r="A663" t="s">
        <v>831</v>
      </c>
      <c r="B663" t="s">
        <v>585</v>
      </c>
      <c r="C663" t="s">
        <v>586</v>
      </c>
      <c r="D663" t="s">
        <v>834</v>
      </c>
      <c r="E663" t="s">
        <v>835</v>
      </c>
      <c r="F663" s="94">
        <v>32218.52</v>
      </c>
      <c r="G663" s="94">
        <v>31929.29</v>
      </c>
      <c r="H663" s="94">
        <v>32710.32</v>
      </c>
      <c r="I663" s="94"/>
      <c r="J663" s="94"/>
      <c r="K663" s="94"/>
      <c r="L663" s="94"/>
      <c r="M663" s="94"/>
      <c r="N663" s="94"/>
      <c r="O663" s="94"/>
      <c r="P663" s="94"/>
      <c r="Q663" s="94"/>
      <c r="R663" s="94">
        <f t="shared" si="146"/>
        <v>96858.13</v>
      </c>
      <c r="S663" s="92" t="str">
        <f t="shared" si="147"/>
        <v>330001505926</v>
      </c>
      <c r="T663" s="80">
        <f>VLOOKUP(S663,Factors!$F$4:$H$5971,3,FALSE)</f>
        <v>0.10765</v>
      </c>
      <c r="U663" t="str">
        <f>VLOOKUP(S663,Factors!$F$4:$G$5971,2,FALSE)</f>
        <v>Employee Cost</v>
      </c>
      <c r="V663" s="170">
        <f t="shared" si="148"/>
        <v>3468.3236779999997</v>
      </c>
      <c r="W663" s="165">
        <f t="shared" si="149"/>
        <v>28750.196322</v>
      </c>
      <c r="X663" s="171">
        <f t="shared" si="150"/>
        <v>32218.52</v>
      </c>
      <c r="Y663" s="170">
        <f t="shared" si="151"/>
        <v>3437.1880685000001</v>
      </c>
      <c r="Z663" s="165">
        <f t="shared" si="152"/>
        <v>28492.101931500001</v>
      </c>
      <c r="AA663" s="171">
        <f t="shared" si="153"/>
        <v>31929.29</v>
      </c>
      <c r="AB663" s="170">
        <f t="shared" si="154"/>
        <v>3521.2659479999998</v>
      </c>
      <c r="AC663" s="165">
        <f t="shared" si="155"/>
        <v>29189.054052</v>
      </c>
      <c r="AD663" s="171">
        <f t="shared" si="156"/>
        <v>32710.32</v>
      </c>
      <c r="AE663" s="81">
        <f t="shared" si="157"/>
        <v>10426.777694500001</v>
      </c>
      <c r="AF663" s="81">
        <f t="shared" si="158"/>
        <v>86431.352305500011</v>
      </c>
      <c r="AG663" s="81">
        <f t="shared" si="159"/>
        <v>96858.13</v>
      </c>
      <c r="AH663" t="str">
        <f>VLOOKUP(A663,'FERC Description'!$A$4:$C$51,3,FALSE)</f>
        <v>926 Employee Pensions and Benefits</v>
      </c>
    </row>
    <row r="664" spans="1:34" x14ac:dyDescent="0.25">
      <c r="A664" t="s">
        <v>831</v>
      </c>
      <c r="B664" t="s">
        <v>848</v>
      </c>
      <c r="C664" t="s">
        <v>849</v>
      </c>
      <c r="D664" t="s">
        <v>834</v>
      </c>
      <c r="E664" t="s">
        <v>835</v>
      </c>
      <c r="F664" s="94">
        <v>10026.280000000001</v>
      </c>
      <c r="G664" s="94">
        <v>9994.92</v>
      </c>
      <c r="H664" s="94">
        <v>9349.1</v>
      </c>
      <c r="I664" s="94"/>
      <c r="J664" s="94"/>
      <c r="K664" s="94"/>
      <c r="L664" s="94"/>
      <c r="M664" s="94"/>
      <c r="N664" s="94"/>
      <c r="O664" s="94"/>
      <c r="P664" s="94"/>
      <c r="Q664" s="94"/>
      <c r="R664" s="94">
        <f t="shared" si="146"/>
        <v>29370.300000000003</v>
      </c>
      <c r="S664" s="92" t="str">
        <f t="shared" si="147"/>
        <v>350001505926</v>
      </c>
      <c r="T664" s="80">
        <f>VLOOKUP(S664,Factors!$F$4:$H$5971,3,FALSE)</f>
        <v>0.10765</v>
      </c>
      <c r="U664" t="str">
        <f>VLOOKUP(S664,Factors!$F$4:$G$5971,2,FALSE)</f>
        <v>Employee Cost</v>
      </c>
      <c r="V664" s="170">
        <f t="shared" si="148"/>
        <v>1079.3290420000001</v>
      </c>
      <c r="W664" s="165">
        <f t="shared" si="149"/>
        <v>8946.9509580000013</v>
      </c>
      <c r="X664" s="171">
        <f t="shared" si="150"/>
        <v>10026.280000000001</v>
      </c>
      <c r="Y664" s="170">
        <f t="shared" si="151"/>
        <v>1075.9531379999999</v>
      </c>
      <c r="Z664" s="165">
        <f t="shared" si="152"/>
        <v>8918.9668620000011</v>
      </c>
      <c r="AA664" s="171">
        <f t="shared" si="153"/>
        <v>9994.9200000000019</v>
      </c>
      <c r="AB664" s="170">
        <f t="shared" si="154"/>
        <v>1006.430615</v>
      </c>
      <c r="AC664" s="165">
        <f t="shared" si="155"/>
        <v>8342.6693850000011</v>
      </c>
      <c r="AD664" s="171">
        <f t="shared" si="156"/>
        <v>9349.1</v>
      </c>
      <c r="AE664" s="81">
        <f t="shared" si="157"/>
        <v>3161.7127950000004</v>
      </c>
      <c r="AF664" s="81">
        <f t="shared" si="158"/>
        <v>26208.587205000003</v>
      </c>
      <c r="AG664" s="81">
        <f t="shared" si="159"/>
        <v>29370.300000000003</v>
      </c>
      <c r="AH664" t="str">
        <f>VLOOKUP(A664,'FERC Description'!$A$4:$C$51,3,FALSE)</f>
        <v>926 Employee Pensions and Benefits</v>
      </c>
    </row>
    <row r="665" spans="1:34" x14ac:dyDescent="0.25">
      <c r="A665" t="s">
        <v>831</v>
      </c>
      <c r="B665" t="s">
        <v>270</v>
      </c>
      <c r="C665" t="s">
        <v>271</v>
      </c>
      <c r="D665" t="s">
        <v>850</v>
      </c>
      <c r="E665" t="s">
        <v>851</v>
      </c>
      <c r="F665" s="94">
        <v>189.99</v>
      </c>
      <c r="G665" s="94"/>
      <c r="H665" s="94">
        <v>63.45</v>
      </c>
      <c r="I665" s="94"/>
      <c r="J665" s="94"/>
      <c r="K665" s="94"/>
      <c r="L665" s="94"/>
      <c r="M665" s="94"/>
      <c r="N665" s="94"/>
      <c r="O665" s="94"/>
      <c r="P665" s="94"/>
      <c r="Q665" s="94"/>
      <c r="R665" s="94">
        <f t="shared" si="146"/>
        <v>253.44</v>
      </c>
      <c r="S665" s="92" t="str">
        <f t="shared" si="147"/>
        <v>510101560926</v>
      </c>
      <c r="T665" s="80">
        <f>VLOOKUP(S665,Factors!$F$4:$H$5971,3,FALSE)</f>
        <v>0.10765</v>
      </c>
      <c r="U665" t="str">
        <f>VLOOKUP(S665,Factors!$F$4:$G$5971,2,FALSE)</f>
        <v>Employee Cost</v>
      </c>
      <c r="V665" s="170">
        <f t="shared" si="148"/>
        <v>20.452423500000002</v>
      </c>
      <c r="W665" s="165">
        <f t="shared" si="149"/>
        <v>169.5375765</v>
      </c>
      <c r="X665" s="171">
        <f t="shared" si="150"/>
        <v>189.99</v>
      </c>
      <c r="Y665" s="170">
        <f t="shared" si="151"/>
        <v>0</v>
      </c>
      <c r="Z665" s="165">
        <f t="shared" si="152"/>
        <v>0</v>
      </c>
      <c r="AA665" s="171">
        <f t="shared" si="153"/>
        <v>0</v>
      </c>
      <c r="AB665" s="170">
        <f t="shared" si="154"/>
        <v>6.8303925000000003</v>
      </c>
      <c r="AC665" s="165">
        <f t="shared" si="155"/>
        <v>56.619607500000001</v>
      </c>
      <c r="AD665" s="171">
        <f t="shared" si="156"/>
        <v>63.45</v>
      </c>
      <c r="AE665" s="81">
        <f t="shared" si="157"/>
        <v>27.282816</v>
      </c>
      <c r="AF665" s="81">
        <f t="shared" si="158"/>
        <v>226.157184</v>
      </c>
      <c r="AG665" s="81">
        <f t="shared" si="159"/>
        <v>253.44</v>
      </c>
      <c r="AH665" t="str">
        <f>VLOOKUP(A665,'FERC Description'!$A$4:$C$51,3,FALSE)</f>
        <v>926 Employee Pensions and Benefits</v>
      </c>
    </row>
    <row r="666" spans="1:34" x14ac:dyDescent="0.25">
      <c r="A666" t="s">
        <v>831</v>
      </c>
      <c r="B666" t="s">
        <v>270</v>
      </c>
      <c r="C666" t="s">
        <v>271</v>
      </c>
      <c r="D666" t="s">
        <v>832</v>
      </c>
      <c r="E666" t="s">
        <v>833</v>
      </c>
      <c r="F666" s="94">
        <v>823.67</v>
      </c>
      <c r="G666" s="94">
        <v>7469.17</v>
      </c>
      <c r="H666" s="94">
        <v>810.78</v>
      </c>
      <c r="I666" s="94"/>
      <c r="J666" s="94"/>
      <c r="K666" s="94"/>
      <c r="L666" s="94"/>
      <c r="M666" s="94"/>
      <c r="N666" s="94"/>
      <c r="O666" s="94"/>
      <c r="P666" s="94"/>
      <c r="Q666" s="94"/>
      <c r="R666" s="94">
        <f t="shared" si="146"/>
        <v>9103.6200000000008</v>
      </c>
      <c r="S666" s="92" t="str">
        <f t="shared" si="147"/>
        <v>510101590926</v>
      </c>
      <c r="T666" s="80">
        <f>VLOOKUP(S666,Factors!$F$4:$H$5971,3,FALSE)</f>
        <v>0.10765</v>
      </c>
      <c r="U666" t="str">
        <f>VLOOKUP(S666,Factors!$F$4:$G$5971,2,FALSE)</f>
        <v>Employee Cost</v>
      </c>
      <c r="V666" s="170">
        <f t="shared" si="148"/>
        <v>88.668075499999986</v>
      </c>
      <c r="W666" s="165">
        <f t="shared" si="149"/>
        <v>735.00192449999997</v>
      </c>
      <c r="X666" s="171">
        <f t="shared" si="150"/>
        <v>823.67</v>
      </c>
      <c r="Y666" s="170">
        <f t="shared" si="151"/>
        <v>804.05615049999994</v>
      </c>
      <c r="Z666" s="165">
        <f t="shared" si="152"/>
        <v>6665.1138495000005</v>
      </c>
      <c r="AA666" s="171">
        <f t="shared" si="153"/>
        <v>7469.17</v>
      </c>
      <c r="AB666" s="170">
        <f t="shared" si="154"/>
        <v>87.280466999999987</v>
      </c>
      <c r="AC666" s="165">
        <f t="shared" si="155"/>
        <v>723.49953299999993</v>
      </c>
      <c r="AD666" s="171">
        <f t="shared" si="156"/>
        <v>810.78</v>
      </c>
      <c r="AE666" s="81">
        <f t="shared" si="157"/>
        <v>980.00469300000009</v>
      </c>
      <c r="AF666" s="81">
        <f t="shared" si="158"/>
        <v>8123.6153070000009</v>
      </c>
      <c r="AG666" s="81">
        <f t="shared" si="159"/>
        <v>9103.6200000000008</v>
      </c>
      <c r="AH666" t="str">
        <f>VLOOKUP(A666,'FERC Description'!$A$4:$C$51,3,FALSE)</f>
        <v>926 Employee Pensions and Benefits</v>
      </c>
    </row>
    <row r="667" spans="1:34" x14ac:dyDescent="0.25">
      <c r="A667" t="s">
        <v>831</v>
      </c>
      <c r="B667" t="s">
        <v>270</v>
      </c>
      <c r="C667" t="s">
        <v>271</v>
      </c>
      <c r="D667" t="s">
        <v>852</v>
      </c>
      <c r="E667" t="s">
        <v>853</v>
      </c>
      <c r="F667" s="94"/>
      <c r="G667" s="94">
        <v>199.99</v>
      </c>
      <c r="H667" s="94">
        <v>170.96</v>
      </c>
      <c r="I667" s="94"/>
      <c r="J667" s="94"/>
      <c r="K667" s="94"/>
      <c r="L667" s="94"/>
      <c r="M667" s="94"/>
      <c r="N667" s="94"/>
      <c r="O667" s="94"/>
      <c r="P667" s="94"/>
      <c r="Q667" s="94"/>
      <c r="R667" s="94">
        <f t="shared" si="146"/>
        <v>370.95000000000005</v>
      </c>
      <c r="S667" s="92" t="str">
        <f t="shared" si="147"/>
        <v>510101595926</v>
      </c>
      <c r="T667" s="80">
        <f>VLOOKUP(S667,Factors!$F$4:$H$5971,3,FALSE)</f>
        <v>0.10765</v>
      </c>
      <c r="U667" t="str">
        <f>VLOOKUP(S667,Factors!$F$4:$G$5971,2,FALSE)</f>
        <v>Employee Cost</v>
      </c>
      <c r="V667" s="170">
        <f t="shared" si="148"/>
        <v>0</v>
      </c>
      <c r="W667" s="165">
        <f t="shared" si="149"/>
        <v>0</v>
      </c>
      <c r="X667" s="171">
        <f t="shared" si="150"/>
        <v>0</v>
      </c>
      <c r="Y667" s="170">
        <f t="shared" si="151"/>
        <v>21.528923500000001</v>
      </c>
      <c r="Z667" s="165">
        <f t="shared" si="152"/>
        <v>178.46107650000002</v>
      </c>
      <c r="AA667" s="171">
        <f t="shared" si="153"/>
        <v>199.99</v>
      </c>
      <c r="AB667" s="170">
        <f t="shared" si="154"/>
        <v>18.403843999999999</v>
      </c>
      <c r="AC667" s="165">
        <f t="shared" si="155"/>
        <v>152.55615600000002</v>
      </c>
      <c r="AD667" s="171">
        <f t="shared" si="156"/>
        <v>170.96</v>
      </c>
      <c r="AE667" s="81">
        <f t="shared" si="157"/>
        <v>39.932767500000004</v>
      </c>
      <c r="AF667" s="81">
        <f t="shared" si="158"/>
        <v>331.01723250000003</v>
      </c>
      <c r="AG667" s="81">
        <f t="shared" si="159"/>
        <v>370.95000000000005</v>
      </c>
      <c r="AH667" t="str">
        <f>VLOOKUP(A667,'FERC Description'!$A$4:$C$51,3,FALSE)</f>
        <v>926 Employee Pensions and Benefits</v>
      </c>
    </row>
    <row r="668" spans="1:34" x14ac:dyDescent="0.25">
      <c r="A668" t="s">
        <v>831</v>
      </c>
      <c r="B668" t="s">
        <v>669</v>
      </c>
      <c r="C668" t="s">
        <v>670</v>
      </c>
      <c r="D668" t="s">
        <v>834</v>
      </c>
      <c r="E668" t="s">
        <v>835</v>
      </c>
      <c r="F668" s="94">
        <v>9691.64</v>
      </c>
      <c r="G668" s="94">
        <v>10005.44</v>
      </c>
      <c r="H668" s="94">
        <v>9789.7999999999993</v>
      </c>
      <c r="I668" s="94"/>
      <c r="J668" s="94"/>
      <c r="K668" s="94"/>
      <c r="L668" s="94"/>
      <c r="M668" s="94"/>
      <c r="N668" s="94"/>
      <c r="O668" s="94"/>
      <c r="P668" s="94"/>
      <c r="Q668" s="94"/>
      <c r="R668" s="94">
        <f t="shared" si="146"/>
        <v>29486.880000000001</v>
      </c>
      <c r="S668" s="92" t="str">
        <f t="shared" si="147"/>
        <v>510601505926</v>
      </c>
      <c r="T668" s="80">
        <f>VLOOKUP(S668,Factors!$F$4:$H$5971,3,FALSE)</f>
        <v>0.1124</v>
      </c>
      <c r="U668" t="str">
        <f>VLOOKUP(S668,Factors!$F$4:$G$5971,2,FALSE)</f>
        <v>3-Factor</v>
      </c>
      <c r="V668" s="170">
        <f t="shared" si="148"/>
        <v>1089.340336</v>
      </c>
      <c r="W668" s="165">
        <f t="shared" si="149"/>
        <v>8602.2996640000001</v>
      </c>
      <c r="X668" s="171">
        <f t="shared" si="150"/>
        <v>9691.64</v>
      </c>
      <c r="Y668" s="170">
        <f t="shared" si="151"/>
        <v>1124.6114560000001</v>
      </c>
      <c r="Z668" s="165">
        <f t="shared" si="152"/>
        <v>8880.828544</v>
      </c>
      <c r="AA668" s="171">
        <f t="shared" si="153"/>
        <v>10005.44</v>
      </c>
      <c r="AB668" s="170">
        <f t="shared" si="154"/>
        <v>1100.3735199999999</v>
      </c>
      <c r="AC668" s="165">
        <f t="shared" si="155"/>
        <v>8689.4264800000001</v>
      </c>
      <c r="AD668" s="171">
        <f t="shared" si="156"/>
        <v>9789.7999999999993</v>
      </c>
      <c r="AE668" s="81">
        <f t="shared" si="157"/>
        <v>3314.3253119999999</v>
      </c>
      <c r="AF668" s="81">
        <f t="shared" si="158"/>
        <v>26172.554688</v>
      </c>
      <c r="AG668" s="81">
        <f t="shared" si="159"/>
        <v>29486.880000000001</v>
      </c>
      <c r="AH668" t="str">
        <f>VLOOKUP(A668,'FERC Description'!$A$4:$C$51,3,FALSE)</f>
        <v>926 Employee Pensions and Benefits</v>
      </c>
    </row>
    <row r="669" spans="1:34" x14ac:dyDescent="0.25">
      <c r="A669" t="s">
        <v>831</v>
      </c>
      <c r="B669" t="s">
        <v>854</v>
      </c>
      <c r="C669" t="s">
        <v>855</v>
      </c>
      <c r="D669" t="s">
        <v>856</v>
      </c>
      <c r="E669" t="s">
        <v>857</v>
      </c>
      <c r="F669" s="94"/>
      <c r="G669" s="94"/>
      <c r="H669" s="94">
        <v>8454370.4399999995</v>
      </c>
      <c r="I669" s="94"/>
      <c r="J669" s="94"/>
      <c r="K669" s="94"/>
      <c r="L669" s="94"/>
      <c r="M669" s="94"/>
      <c r="N669" s="94"/>
      <c r="O669" s="94"/>
      <c r="P669" s="94"/>
      <c r="Q669" s="94"/>
      <c r="R669" s="94">
        <f t="shared" si="146"/>
        <v>8454370.4399999995</v>
      </c>
      <c r="S669" s="92" t="str">
        <f t="shared" si="147"/>
        <v>852409940926</v>
      </c>
      <c r="T669" s="80">
        <f>VLOOKUP(S669,Factors!$F$4:$H$5971,3,FALSE)</f>
        <v>0</v>
      </c>
      <c r="U669" t="str">
        <f>VLOOKUP(S669,Factors!$F$4:$G$5971,2,FALSE)</f>
        <v>DIRECT-OR</v>
      </c>
      <c r="V669" s="170">
        <f t="shared" si="148"/>
        <v>0</v>
      </c>
      <c r="W669" s="165">
        <f t="shared" si="149"/>
        <v>0</v>
      </c>
      <c r="X669" s="171">
        <f t="shared" si="150"/>
        <v>0</v>
      </c>
      <c r="Y669" s="170">
        <f t="shared" si="151"/>
        <v>0</v>
      </c>
      <c r="Z669" s="165">
        <f t="shared" si="152"/>
        <v>0</v>
      </c>
      <c r="AA669" s="171">
        <f t="shared" si="153"/>
        <v>0</v>
      </c>
      <c r="AB669" s="170">
        <f t="shared" si="154"/>
        <v>0</v>
      </c>
      <c r="AC669" s="165">
        <f t="shared" si="155"/>
        <v>8454370.4399999995</v>
      </c>
      <c r="AD669" s="171">
        <f t="shared" si="156"/>
        <v>8454370.4399999995</v>
      </c>
      <c r="AE669" s="81">
        <f t="shared" si="157"/>
        <v>0</v>
      </c>
      <c r="AF669" s="81">
        <f t="shared" si="158"/>
        <v>8454370.4399999995</v>
      </c>
      <c r="AG669" s="81">
        <f t="shared" si="159"/>
        <v>8454370.4399999995</v>
      </c>
      <c r="AH669" t="str">
        <f>VLOOKUP(A669,'FERC Description'!$A$4:$C$51,3,FALSE)</f>
        <v>926 Employee Pensions and Benefits</v>
      </c>
    </row>
    <row r="670" spans="1:34" x14ac:dyDescent="0.25">
      <c r="A670" t="s">
        <v>831</v>
      </c>
      <c r="B670" t="s">
        <v>854</v>
      </c>
      <c r="C670" t="s">
        <v>855</v>
      </c>
      <c r="D670" t="s">
        <v>858</v>
      </c>
      <c r="E670" t="s">
        <v>859</v>
      </c>
      <c r="F670" s="94"/>
      <c r="G670" s="94"/>
      <c r="H670" s="94">
        <v>14556980.880000001</v>
      </c>
      <c r="I670" s="94"/>
      <c r="J670" s="94"/>
      <c r="K670" s="94"/>
      <c r="L670" s="94"/>
      <c r="M670" s="94"/>
      <c r="N670" s="94"/>
      <c r="O670" s="94"/>
      <c r="P670" s="94"/>
      <c r="Q670" s="94"/>
      <c r="R670" s="94">
        <f t="shared" si="146"/>
        <v>14556980.880000001</v>
      </c>
      <c r="S670" s="92" t="str">
        <f t="shared" si="147"/>
        <v>852409945926</v>
      </c>
      <c r="T670" s="80">
        <f>VLOOKUP(S670,Factors!$F$4:$H$5971,3,FALSE)</f>
        <v>0</v>
      </c>
      <c r="U670" t="str">
        <f>VLOOKUP(S670,Factors!$F$4:$G$5971,2,FALSE)</f>
        <v>DIRECT-OR</v>
      </c>
      <c r="V670" s="170">
        <f t="shared" si="148"/>
        <v>0</v>
      </c>
      <c r="W670" s="165">
        <f t="shared" si="149"/>
        <v>0</v>
      </c>
      <c r="X670" s="171">
        <f t="shared" si="150"/>
        <v>0</v>
      </c>
      <c r="Y670" s="170">
        <f t="shared" si="151"/>
        <v>0</v>
      </c>
      <c r="Z670" s="165">
        <f t="shared" si="152"/>
        <v>0</v>
      </c>
      <c r="AA670" s="171">
        <f t="shared" si="153"/>
        <v>0</v>
      </c>
      <c r="AB670" s="170">
        <f t="shared" si="154"/>
        <v>0</v>
      </c>
      <c r="AC670" s="165">
        <f t="shared" si="155"/>
        <v>14556980.880000001</v>
      </c>
      <c r="AD670" s="171">
        <f t="shared" si="156"/>
        <v>14556980.880000001</v>
      </c>
      <c r="AE670" s="81">
        <f t="shared" si="157"/>
        <v>0</v>
      </c>
      <c r="AF670" s="81">
        <f t="shared" si="158"/>
        <v>14556980.880000001</v>
      </c>
      <c r="AG670" s="81">
        <f t="shared" si="159"/>
        <v>14556980.880000001</v>
      </c>
      <c r="AH670" t="str">
        <f>VLOOKUP(A670,'FERC Description'!$A$4:$C$51,3,FALSE)</f>
        <v>926 Employee Pensions and Benefits</v>
      </c>
    </row>
    <row r="671" spans="1:34" x14ac:dyDescent="0.25">
      <c r="A671" t="s">
        <v>831</v>
      </c>
      <c r="B671" t="s">
        <v>860</v>
      </c>
      <c r="C671" t="s">
        <v>861</v>
      </c>
      <c r="D671" t="s">
        <v>862</v>
      </c>
      <c r="E671" t="s">
        <v>863</v>
      </c>
      <c r="F671" s="94">
        <v>852749.99</v>
      </c>
      <c r="G671" s="94">
        <v>852749.99</v>
      </c>
      <c r="H671" s="94">
        <v>852749.99</v>
      </c>
      <c r="I671" s="94"/>
      <c r="J671" s="94"/>
      <c r="K671" s="94"/>
      <c r="L671" s="94"/>
      <c r="M671" s="94"/>
      <c r="N671" s="94"/>
      <c r="O671" s="94"/>
      <c r="P671" s="94"/>
      <c r="Q671" s="94"/>
      <c r="R671" s="94">
        <f t="shared" si="146"/>
        <v>2558249.9699999997</v>
      </c>
      <c r="S671" s="92" t="str">
        <f t="shared" si="147"/>
        <v>853509920926</v>
      </c>
      <c r="T671" s="80">
        <f>VLOOKUP(S671,Factors!$F$4:$H$5971,3,FALSE)</f>
        <v>0.10765</v>
      </c>
      <c r="U671" t="str">
        <f>VLOOKUP(S671,Factors!$F$4:$G$5971,2,FALSE)</f>
        <v>EMPLOYEE COST</v>
      </c>
      <c r="V671" s="170">
        <f t="shared" si="148"/>
        <v>91798.536423500002</v>
      </c>
      <c r="W671" s="165">
        <f t="shared" si="149"/>
        <v>760951.45357649995</v>
      </c>
      <c r="X671" s="171">
        <f t="shared" si="150"/>
        <v>852749.99</v>
      </c>
      <c r="Y671" s="170">
        <f t="shared" si="151"/>
        <v>91798.536423500002</v>
      </c>
      <c r="Z671" s="165">
        <f t="shared" si="152"/>
        <v>760951.45357649995</v>
      </c>
      <c r="AA671" s="171">
        <f t="shared" si="153"/>
        <v>852749.99</v>
      </c>
      <c r="AB671" s="170">
        <f t="shared" si="154"/>
        <v>91798.536423500002</v>
      </c>
      <c r="AC671" s="165">
        <f t="shared" si="155"/>
        <v>760951.45357649995</v>
      </c>
      <c r="AD671" s="171">
        <f t="shared" si="156"/>
        <v>852749.99</v>
      </c>
      <c r="AE671" s="81">
        <f t="shared" si="157"/>
        <v>275395.60927049996</v>
      </c>
      <c r="AF671" s="81">
        <f t="shared" si="158"/>
        <v>2282854.3607294997</v>
      </c>
      <c r="AG671" s="81">
        <f t="shared" si="159"/>
        <v>2558249.9699999997</v>
      </c>
      <c r="AH671" t="str">
        <f>VLOOKUP(A671,'FERC Description'!$A$4:$C$51,3,FALSE)</f>
        <v>926 Employee Pensions and Benefits</v>
      </c>
    </row>
    <row r="672" spans="1:34" x14ac:dyDescent="0.25">
      <c r="A672" t="s">
        <v>831</v>
      </c>
      <c r="B672" t="s">
        <v>864</v>
      </c>
      <c r="C672" t="s">
        <v>865</v>
      </c>
      <c r="D672" t="s">
        <v>866</v>
      </c>
      <c r="E672" t="s">
        <v>867</v>
      </c>
      <c r="F672" s="94">
        <v>87083.34</v>
      </c>
      <c r="G672" s="94">
        <v>87083.34</v>
      </c>
      <c r="H672" s="94">
        <v>87083.34</v>
      </c>
      <c r="I672" s="94"/>
      <c r="J672" s="94"/>
      <c r="K672" s="94"/>
      <c r="L672" s="94"/>
      <c r="M672" s="94"/>
      <c r="N672" s="94"/>
      <c r="O672" s="94"/>
      <c r="P672" s="94"/>
      <c r="Q672" s="94"/>
      <c r="R672" s="94">
        <f t="shared" si="146"/>
        <v>261250.02</v>
      </c>
      <c r="S672" s="92" t="str">
        <f t="shared" si="147"/>
        <v>853709910926</v>
      </c>
      <c r="T672" s="80">
        <f>VLOOKUP(S672,Factors!$F$4:$H$5971,3,FALSE)</f>
        <v>0.10765</v>
      </c>
      <c r="U672" t="str">
        <f>VLOOKUP(S672,Factors!$F$4:$G$5971,2,FALSE)</f>
        <v>EMPLOYEE COST</v>
      </c>
      <c r="V672" s="170">
        <f t="shared" si="148"/>
        <v>9374.5215509999998</v>
      </c>
      <c r="W672" s="165">
        <f t="shared" si="149"/>
        <v>77708.818448999999</v>
      </c>
      <c r="X672" s="171">
        <f t="shared" si="150"/>
        <v>87083.34</v>
      </c>
      <c r="Y672" s="170">
        <f t="shared" si="151"/>
        <v>9374.5215509999998</v>
      </c>
      <c r="Z672" s="165">
        <f t="shared" si="152"/>
        <v>77708.818448999999</v>
      </c>
      <c r="AA672" s="171">
        <f t="shared" si="153"/>
        <v>87083.34</v>
      </c>
      <c r="AB672" s="170">
        <f t="shared" si="154"/>
        <v>9374.5215509999998</v>
      </c>
      <c r="AC672" s="165">
        <f t="shared" si="155"/>
        <v>77708.818448999999</v>
      </c>
      <c r="AD672" s="171">
        <f t="shared" si="156"/>
        <v>87083.34</v>
      </c>
      <c r="AE672" s="81">
        <f t="shared" si="157"/>
        <v>28123.564652999998</v>
      </c>
      <c r="AF672" s="81">
        <f t="shared" si="158"/>
        <v>233126.45534699998</v>
      </c>
      <c r="AG672" s="81">
        <f t="shared" si="159"/>
        <v>261250.02</v>
      </c>
      <c r="AH672" t="str">
        <f>VLOOKUP(A672,'FERC Description'!$A$4:$C$51,3,FALSE)</f>
        <v>926 Employee Pensions and Benefits</v>
      </c>
    </row>
    <row r="673" spans="1:34" x14ac:dyDescent="0.25">
      <c r="A673" t="s">
        <v>831</v>
      </c>
      <c r="B673" t="s">
        <v>868</v>
      </c>
      <c r="C673" t="s">
        <v>869</v>
      </c>
      <c r="D673" t="s">
        <v>870</v>
      </c>
      <c r="E673" t="s">
        <v>871</v>
      </c>
      <c r="F673" s="94">
        <v>125427</v>
      </c>
      <c r="G673" s="94">
        <v>127746</v>
      </c>
      <c r="H673" s="94">
        <v>707764.28</v>
      </c>
      <c r="I673" s="94"/>
      <c r="J673" s="94"/>
      <c r="K673" s="94"/>
      <c r="L673" s="94"/>
      <c r="M673" s="94"/>
      <c r="N673" s="94"/>
      <c r="O673" s="94"/>
      <c r="P673" s="94"/>
      <c r="Q673" s="94"/>
      <c r="R673" s="94">
        <f t="shared" si="146"/>
        <v>960937.28</v>
      </c>
      <c r="S673" s="92" t="str">
        <f t="shared" si="147"/>
        <v>853802101926</v>
      </c>
      <c r="T673" s="80">
        <f>VLOOKUP(S673,Factors!$F$4:$H$5971,3,FALSE)</f>
        <v>0.10765</v>
      </c>
      <c r="U673" t="str">
        <f>VLOOKUP(S673,Factors!$F$4:$G$5971,2,FALSE)</f>
        <v>Employee Cost</v>
      </c>
      <c r="V673" s="170">
        <f t="shared" si="148"/>
        <v>13502.216549999999</v>
      </c>
      <c r="W673" s="165">
        <f t="shared" si="149"/>
        <v>111924.78345</v>
      </c>
      <c r="X673" s="171">
        <f t="shared" si="150"/>
        <v>125427</v>
      </c>
      <c r="Y673" s="170">
        <f t="shared" si="151"/>
        <v>13751.856899999999</v>
      </c>
      <c r="Z673" s="165">
        <f t="shared" si="152"/>
        <v>113994.1431</v>
      </c>
      <c r="AA673" s="171">
        <f t="shared" si="153"/>
        <v>127746</v>
      </c>
      <c r="AB673" s="170">
        <f t="shared" si="154"/>
        <v>76190.824741999997</v>
      </c>
      <c r="AC673" s="165">
        <f t="shared" si="155"/>
        <v>631573.45525800006</v>
      </c>
      <c r="AD673" s="171">
        <f t="shared" si="156"/>
        <v>707764.28</v>
      </c>
      <c r="AE673" s="81">
        <f t="shared" si="157"/>
        <v>103444.89819199999</v>
      </c>
      <c r="AF673" s="81">
        <f t="shared" si="158"/>
        <v>857492.38180800003</v>
      </c>
      <c r="AG673" s="81">
        <f t="shared" si="159"/>
        <v>960937.28</v>
      </c>
      <c r="AH673" t="str">
        <f>VLOOKUP(A673,'FERC Description'!$A$4:$C$51,3,FALSE)</f>
        <v>926 Employee Pensions and Benefits</v>
      </c>
    </row>
    <row r="674" spans="1:34" x14ac:dyDescent="0.25">
      <c r="A674" t="s">
        <v>831</v>
      </c>
      <c r="B674" t="s">
        <v>872</v>
      </c>
      <c r="C674" t="s">
        <v>873</v>
      </c>
      <c r="D674" t="s">
        <v>874</v>
      </c>
      <c r="E674" t="s">
        <v>875</v>
      </c>
      <c r="F674" s="94">
        <v>25583.33</v>
      </c>
      <c r="G674" s="94">
        <v>25583.33</v>
      </c>
      <c r="H674" s="94">
        <v>25583.33</v>
      </c>
      <c r="I674" s="94"/>
      <c r="J674" s="94"/>
      <c r="K674" s="94"/>
      <c r="L674" s="94"/>
      <c r="M674" s="94"/>
      <c r="N674" s="94"/>
      <c r="O674" s="94"/>
      <c r="P674" s="94"/>
      <c r="Q674" s="94"/>
      <c r="R674" s="94">
        <f t="shared" si="146"/>
        <v>76749.990000000005</v>
      </c>
      <c r="S674" s="92" t="str">
        <f t="shared" si="147"/>
        <v>853959930926</v>
      </c>
      <c r="T674" s="80">
        <f>VLOOKUP(S674,Factors!$F$4:$H$5971,3,FALSE)</f>
        <v>0.1124</v>
      </c>
      <c r="U674" t="str">
        <f>VLOOKUP(S674,Factors!$F$4:$G$5971,2,FALSE)</f>
        <v>3-FACTOR</v>
      </c>
      <c r="V674" s="170">
        <f t="shared" si="148"/>
        <v>2875.566292</v>
      </c>
      <c r="W674" s="165">
        <f t="shared" si="149"/>
        <v>22707.763708000002</v>
      </c>
      <c r="X674" s="171">
        <f t="shared" si="150"/>
        <v>25583.33</v>
      </c>
      <c r="Y674" s="170">
        <f t="shared" si="151"/>
        <v>2875.566292</v>
      </c>
      <c r="Z674" s="165">
        <f t="shared" si="152"/>
        <v>22707.763708000002</v>
      </c>
      <c r="AA674" s="171">
        <f t="shared" si="153"/>
        <v>25583.33</v>
      </c>
      <c r="AB674" s="170">
        <f t="shared" si="154"/>
        <v>2875.566292</v>
      </c>
      <c r="AC674" s="165">
        <f t="shared" si="155"/>
        <v>22707.763708000002</v>
      </c>
      <c r="AD674" s="171">
        <f t="shared" si="156"/>
        <v>25583.33</v>
      </c>
      <c r="AE674" s="81">
        <f t="shared" si="157"/>
        <v>8626.6988760000004</v>
      </c>
      <c r="AF674" s="81">
        <f t="shared" si="158"/>
        <v>68123.29112400001</v>
      </c>
      <c r="AG674" s="81">
        <f t="shared" si="159"/>
        <v>76749.990000000005</v>
      </c>
      <c r="AH674" t="str">
        <f>VLOOKUP(A674,'FERC Description'!$A$4:$C$51,3,FALSE)</f>
        <v>926 Employee Pensions and Benefits</v>
      </c>
    </row>
    <row r="675" spans="1:34" x14ac:dyDescent="0.25">
      <c r="A675" t="s">
        <v>831</v>
      </c>
      <c r="B675" t="s">
        <v>872</v>
      </c>
      <c r="C675" t="s">
        <v>873</v>
      </c>
      <c r="D675" t="s">
        <v>876</v>
      </c>
      <c r="E675" t="s">
        <v>877</v>
      </c>
      <c r="F675" s="94">
        <v>167174.75</v>
      </c>
      <c r="G675" s="94">
        <v>167174.75</v>
      </c>
      <c r="H675" s="94">
        <v>167174.75</v>
      </c>
      <c r="I675" s="94"/>
      <c r="J675" s="94"/>
      <c r="K675" s="94"/>
      <c r="L675" s="94"/>
      <c r="M675" s="94"/>
      <c r="N675" s="94"/>
      <c r="O675" s="94"/>
      <c r="P675" s="94"/>
      <c r="Q675" s="94"/>
      <c r="R675" s="94">
        <f t="shared" si="146"/>
        <v>501524.25</v>
      </c>
      <c r="S675" s="92" t="str">
        <f t="shared" si="147"/>
        <v>853959935926</v>
      </c>
      <c r="T675" s="80">
        <f>VLOOKUP(S675,Factors!$F$4:$H$5971,3,FALSE)</f>
        <v>0.1124</v>
      </c>
      <c r="U675" t="str">
        <f>VLOOKUP(S675,Factors!$F$4:$G$5971,2,FALSE)</f>
        <v>3-FACTOR</v>
      </c>
      <c r="V675" s="170">
        <f t="shared" si="148"/>
        <v>18790.441900000002</v>
      </c>
      <c r="W675" s="165">
        <f t="shared" si="149"/>
        <v>148384.30809999999</v>
      </c>
      <c r="X675" s="171">
        <f t="shared" si="150"/>
        <v>167174.75</v>
      </c>
      <c r="Y675" s="170">
        <f t="shared" si="151"/>
        <v>18790.441900000002</v>
      </c>
      <c r="Z675" s="165">
        <f t="shared" si="152"/>
        <v>148384.30809999999</v>
      </c>
      <c r="AA675" s="171">
        <f t="shared" si="153"/>
        <v>167174.75</v>
      </c>
      <c r="AB675" s="170">
        <f t="shared" si="154"/>
        <v>18790.441900000002</v>
      </c>
      <c r="AC675" s="165">
        <f t="shared" si="155"/>
        <v>148384.30809999999</v>
      </c>
      <c r="AD675" s="171">
        <f t="shared" si="156"/>
        <v>167174.75</v>
      </c>
      <c r="AE675" s="81">
        <f t="shared" si="157"/>
        <v>56371.325700000001</v>
      </c>
      <c r="AF675" s="81">
        <f t="shared" si="158"/>
        <v>445152.92430000001</v>
      </c>
      <c r="AG675" s="81">
        <f t="shared" si="159"/>
        <v>501524.25</v>
      </c>
      <c r="AH675" t="str">
        <f>VLOOKUP(A675,'FERC Description'!$A$4:$C$51,3,FALSE)</f>
        <v>926 Employee Pensions and Benefits</v>
      </c>
    </row>
    <row r="676" spans="1:34" x14ac:dyDescent="0.25">
      <c r="A676" t="s">
        <v>878</v>
      </c>
      <c r="B676" t="s">
        <v>879</v>
      </c>
      <c r="C676" t="s">
        <v>880</v>
      </c>
      <c r="D676" t="s">
        <v>881</v>
      </c>
      <c r="E676" t="s">
        <v>882</v>
      </c>
      <c r="F676" s="94">
        <v>335000</v>
      </c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>
        <f t="shared" si="146"/>
        <v>335000</v>
      </c>
      <c r="S676" s="92" t="str">
        <f t="shared" si="147"/>
        <v>129972015930</v>
      </c>
      <c r="T676" s="80">
        <f>VLOOKUP(S676,Factors!$F$4:$H$5971,3,FALSE)</f>
        <v>0.1124</v>
      </c>
      <c r="U676" t="str">
        <f>VLOOKUP(S676,Factors!$F$4:$G$5971,2,FALSE)</f>
        <v>3-factor</v>
      </c>
      <c r="V676" s="170">
        <f t="shared" si="148"/>
        <v>37654</v>
      </c>
      <c r="W676" s="165">
        <f t="shared" si="149"/>
        <v>297346</v>
      </c>
      <c r="X676" s="171">
        <f t="shared" si="150"/>
        <v>335000</v>
      </c>
      <c r="Y676" s="170">
        <f t="shared" si="151"/>
        <v>0</v>
      </c>
      <c r="Z676" s="165">
        <f t="shared" si="152"/>
        <v>0</v>
      </c>
      <c r="AA676" s="171">
        <f t="shared" si="153"/>
        <v>0</v>
      </c>
      <c r="AB676" s="170">
        <f t="shared" si="154"/>
        <v>0</v>
      </c>
      <c r="AC676" s="165">
        <f t="shared" si="155"/>
        <v>0</v>
      </c>
      <c r="AD676" s="171">
        <f t="shared" si="156"/>
        <v>0</v>
      </c>
      <c r="AE676" s="81">
        <f t="shared" si="157"/>
        <v>37654</v>
      </c>
      <c r="AF676" s="81">
        <f t="shared" si="158"/>
        <v>297346</v>
      </c>
      <c r="AG676" s="81">
        <f t="shared" si="159"/>
        <v>335000</v>
      </c>
      <c r="AH676" t="str">
        <f>VLOOKUP(A676,'FERC Description'!$A$4:$C$51,3,FALSE)</f>
        <v>930 Miscellaneous General Expense</v>
      </c>
    </row>
    <row r="677" spans="1:34" x14ac:dyDescent="0.25">
      <c r="A677" t="s">
        <v>878</v>
      </c>
      <c r="B677" t="s">
        <v>879</v>
      </c>
      <c r="C677" t="s">
        <v>880</v>
      </c>
      <c r="D677" t="s">
        <v>883</v>
      </c>
      <c r="E677" t="s">
        <v>884</v>
      </c>
      <c r="F677" s="94"/>
      <c r="G677" s="94"/>
      <c r="H677" s="94">
        <v>253208.11</v>
      </c>
      <c r="I677" s="94"/>
      <c r="J677" s="94"/>
      <c r="K677" s="94"/>
      <c r="L677" s="94"/>
      <c r="M677" s="94"/>
      <c r="N677" s="94"/>
      <c r="O677" s="94"/>
      <c r="P677" s="94"/>
      <c r="Q677" s="94"/>
      <c r="R677" s="94">
        <f t="shared" si="146"/>
        <v>253208.11</v>
      </c>
      <c r="S677" s="92" t="str">
        <f t="shared" si="147"/>
        <v>129972105930</v>
      </c>
      <c r="T677" s="80">
        <f>VLOOKUP(S677,Factors!$F$4:$H$5971,3,FALSE)</f>
        <v>0.1124</v>
      </c>
      <c r="U677" t="str">
        <f>VLOOKUP(S677,Factors!$F$4:$G$5971,2,FALSE)</f>
        <v>3-factor</v>
      </c>
      <c r="V677" s="170">
        <f t="shared" si="148"/>
        <v>0</v>
      </c>
      <c r="W677" s="165">
        <f t="shared" si="149"/>
        <v>0</v>
      </c>
      <c r="X677" s="171">
        <f t="shared" si="150"/>
        <v>0</v>
      </c>
      <c r="Y677" s="170">
        <f t="shared" si="151"/>
        <v>0</v>
      </c>
      <c r="Z677" s="165">
        <f t="shared" si="152"/>
        <v>0</v>
      </c>
      <c r="AA677" s="171">
        <f t="shared" si="153"/>
        <v>0</v>
      </c>
      <c r="AB677" s="170">
        <f t="shared" si="154"/>
        <v>28460.591563999998</v>
      </c>
      <c r="AC677" s="165">
        <f t="shared" si="155"/>
        <v>224747.51843599998</v>
      </c>
      <c r="AD677" s="171">
        <f t="shared" si="156"/>
        <v>253208.11</v>
      </c>
      <c r="AE677" s="81">
        <f t="shared" si="157"/>
        <v>28460.591563999998</v>
      </c>
      <c r="AF677" s="81">
        <f t="shared" si="158"/>
        <v>224747.51843599998</v>
      </c>
      <c r="AG677" s="81">
        <f t="shared" si="159"/>
        <v>253208.11</v>
      </c>
      <c r="AH677" t="str">
        <f>VLOOKUP(A677,'FERC Description'!$A$4:$C$51,3,FALSE)</f>
        <v>930 Miscellaneous General Expense</v>
      </c>
    </row>
    <row r="678" spans="1:34" x14ac:dyDescent="0.25">
      <c r="A678" t="s">
        <v>878</v>
      </c>
      <c r="B678" t="s">
        <v>637</v>
      </c>
      <c r="C678" t="s">
        <v>638</v>
      </c>
      <c r="D678" t="s">
        <v>885</v>
      </c>
      <c r="E678" t="s">
        <v>886</v>
      </c>
      <c r="F678" s="94">
        <v>30.82</v>
      </c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>
        <f t="shared" si="146"/>
        <v>30.82</v>
      </c>
      <c r="S678" s="92" t="str">
        <f t="shared" si="147"/>
        <v>420205000930</v>
      </c>
      <c r="T678" s="80">
        <f>VLOOKUP(S678,Factors!$F$4:$H$5971,3,FALSE)</f>
        <v>0.1124</v>
      </c>
      <c r="U678" t="str">
        <f>VLOOKUP(S678,Factors!$F$4:$G$5971,2,FALSE)</f>
        <v>3-factor</v>
      </c>
      <c r="V678" s="170">
        <f t="shared" si="148"/>
        <v>3.4641679999999999</v>
      </c>
      <c r="W678" s="165">
        <f t="shared" si="149"/>
        <v>27.355831999999999</v>
      </c>
      <c r="X678" s="171">
        <f t="shared" si="150"/>
        <v>30.82</v>
      </c>
      <c r="Y678" s="170">
        <f t="shared" si="151"/>
        <v>0</v>
      </c>
      <c r="Z678" s="165">
        <f t="shared" si="152"/>
        <v>0</v>
      </c>
      <c r="AA678" s="171">
        <f t="shared" si="153"/>
        <v>0</v>
      </c>
      <c r="AB678" s="170">
        <f t="shared" si="154"/>
        <v>0</v>
      </c>
      <c r="AC678" s="165">
        <f t="shared" si="155"/>
        <v>0</v>
      </c>
      <c r="AD678" s="171">
        <f t="shared" si="156"/>
        <v>0</v>
      </c>
      <c r="AE678" s="81">
        <f t="shared" si="157"/>
        <v>3.4641679999999999</v>
      </c>
      <c r="AF678" s="81">
        <f t="shared" si="158"/>
        <v>27.355831999999999</v>
      </c>
      <c r="AG678" s="81">
        <f t="shared" si="159"/>
        <v>30.82</v>
      </c>
      <c r="AH678" t="str">
        <f>VLOOKUP(A678,'FERC Description'!$A$4:$C$51,3,FALSE)</f>
        <v>930 Miscellaneous General Expense</v>
      </c>
    </row>
    <row r="679" spans="1:34" x14ac:dyDescent="0.25">
      <c r="A679" t="s">
        <v>878</v>
      </c>
      <c r="B679" t="s">
        <v>647</v>
      </c>
      <c r="C679" t="s">
        <v>648</v>
      </c>
      <c r="D679" t="s">
        <v>887</v>
      </c>
      <c r="E679" t="s">
        <v>888</v>
      </c>
      <c r="F679" s="94">
        <v>884.67</v>
      </c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>
        <f t="shared" si="146"/>
        <v>884.67</v>
      </c>
      <c r="S679" s="92" t="str">
        <f t="shared" si="147"/>
        <v>460102966930</v>
      </c>
      <c r="T679" s="80">
        <f>VLOOKUP(S679,Factors!$F$4:$H$5971,3,FALSE)</f>
        <v>0.1124</v>
      </c>
      <c r="U679" t="str">
        <f>VLOOKUP(S679,Factors!$F$4:$G$5971,2,FALSE)</f>
        <v>3-factor</v>
      </c>
      <c r="V679" s="170">
        <f t="shared" si="148"/>
        <v>99.436907999999988</v>
      </c>
      <c r="W679" s="165">
        <f t="shared" si="149"/>
        <v>785.23309199999994</v>
      </c>
      <c r="X679" s="171">
        <f t="shared" si="150"/>
        <v>884.67</v>
      </c>
      <c r="Y679" s="170">
        <f t="shared" si="151"/>
        <v>0</v>
      </c>
      <c r="Z679" s="165">
        <f t="shared" si="152"/>
        <v>0</v>
      </c>
      <c r="AA679" s="171">
        <f t="shared" si="153"/>
        <v>0</v>
      </c>
      <c r="AB679" s="170">
        <f t="shared" si="154"/>
        <v>0</v>
      </c>
      <c r="AC679" s="165">
        <f t="shared" si="155"/>
        <v>0</v>
      </c>
      <c r="AD679" s="171">
        <f t="shared" si="156"/>
        <v>0</v>
      </c>
      <c r="AE679" s="81">
        <f t="shared" si="157"/>
        <v>99.436907999999988</v>
      </c>
      <c r="AF679" s="81">
        <f t="shared" si="158"/>
        <v>785.23309199999994</v>
      </c>
      <c r="AG679" s="81">
        <f t="shared" si="159"/>
        <v>884.67</v>
      </c>
      <c r="AH679" t="str">
        <f>VLOOKUP(A679,'FERC Description'!$A$4:$C$51,3,FALSE)</f>
        <v>930 Miscellaneous General Expense</v>
      </c>
    </row>
    <row r="680" spans="1:34" x14ac:dyDescent="0.25">
      <c r="A680" t="s">
        <v>878</v>
      </c>
      <c r="B680" t="s">
        <v>647</v>
      </c>
      <c r="C680" t="s">
        <v>648</v>
      </c>
      <c r="D680" t="s">
        <v>889</v>
      </c>
      <c r="E680" t="s">
        <v>890</v>
      </c>
      <c r="F680" s="94">
        <v>486962.25</v>
      </c>
      <c r="G680" s="94">
        <v>35412.26</v>
      </c>
      <c r="H680" s="94">
        <v>20769.34</v>
      </c>
      <c r="I680" s="94"/>
      <c r="J680" s="94"/>
      <c r="K680" s="94"/>
      <c r="L680" s="94"/>
      <c r="M680" s="94"/>
      <c r="N680" s="94"/>
      <c r="O680" s="94"/>
      <c r="P680" s="94"/>
      <c r="Q680" s="94"/>
      <c r="R680" s="94">
        <f t="shared" si="146"/>
        <v>543143.85</v>
      </c>
      <c r="S680" s="92" t="str">
        <f t="shared" si="147"/>
        <v>460104320930</v>
      </c>
      <c r="T680" s="80">
        <f>VLOOKUP(S680,Factors!$F$4:$H$5971,3,FALSE)</f>
        <v>0.1124</v>
      </c>
      <c r="U680" t="str">
        <f>VLOOKUP(S680,Factors!$F$4:$G$5971,2,FALSE)</f>
        <v>3-factor</v>
      </c>
      <c r="V680" s="170">
        <f t="shared" si="148"/>
        <v>54734.556900000003</v>
      </c>
      <c r="W680" s="165">
        <f t="shared" si="149"/>
        <v>432227.69309999997</v>
      </c>
      <c r="X680" s="171">
        <f t="shared" si="150"/>
        <v>486962.25</v>
      </c>
      <c r="Y680" s="170">
        <f t="shared" si="151"/>
        <v>3980.3380240000001</v>
      </c>
      <c r="Z680" s="165">
        <f t="shared" si="152"/>
        <v>31431.921976000001</v>
      </c>
      <c r="AA680" s="171">
        <f t="shared" si="153"/>
        <v>35412.26</v>
      </c>
      <c r="AB680" s="170">
        <f t="shared" si="154"/>
        <v>2334.4738160000002</v>
      </c>
      <c r="AC680" s="165">
        <f t="shared" si="155"/>
        <v>18434.866183999999</v>
      </c>
      <c r="AD680" s="171">
        <f t="shared" si="156"/>
        <v>20769.34</v>
      </c>
      <c r="AE680" s="81">
        <f t="shared" si="157"/>
        <v>61049.368739999998</v>
      </c>
      <c r="AF680" s="81">
        <f t="shared" si="158"/>
        <v>482094.48125999997</v>
      </c>
      <c r="AG680" s="81">
        <f t="shared" si="159"/>
        <v>543143.85</v>
      </c>
      <c r="AH680" t="str">
        <f>VLOOKUP(A680,'FERC Description'!$A$4:$C$51,3,FALSE)</f>
        <v>930 Miscellaneous General Expense</v>
      </c>
    </row>
    <row r="681" spans="1:34" x14ac:dyDescent="0.25">
      <c r="A681" t="s">
        <v>878</v>
      </c>
      <c r="B681" t="s">
        <v>647</v>
      </c>
      <c r="C681" t="s">
        <v>648</v>
      </c>
      <c r="D681" t="s">
        <v>885</v>
      </c>
      <c r="E681" t="s">
        <v>886</v>
      </c>
      <c r="F681" s="94"/>
      <c r="G681" s="94"/>
      <c r="H681" s="94">
        <v>37.5</v>
      </c>
      <c r="I681" s="94"/>
      <c r="J681" s="94"/>
      <c r="K681" s="94"/>
      <c r="L681" s="94"/>
      <c r="M681" s="94"/>
      <c r="N681" s="94"/>
      <c r="O681" s="94"/>
      <c r="P681" s="94"/>
      <c r="Q681" s="94"/>
      <c r="R681" s="94">
        <f t="shared" si="146"/>
        <v>37.5</v>
      </c>
      <c r="S681" s="92" t="str">
        <f t="shared" si="147"/>
        <v>460105000930</v>
      </c>
      <c r="T681" s="80">
        <f>VLOOKUP(S681,Factors!$F$4:$H$5971,3,FALSE)</f>
        <v>0.1124</v>
      </c>
      <c r="U681" t="str">
        <f>VLOOKUP(S681,Factors!$F$4:$G$5971,2,FALSE)</f>
        <v>3-factor</v>
      </c>
      <c r="V681" s="170">
        <f t="shared" si="148"/>
        <v>0</v>
      </c>
      <c r="W681" s="165">
        <f t="shared" si="149"/>
        <v>0</v>
      </c>
      <c r="X681" s="171">
        <f t="shared" si="150"/>
        <v>0</v>
      </c>
      <c r="Y681" s="170">
        <f t="shared" si="151"/>
        <v>0</v>
      </c>
      <c r="Z681" s="165">
        <f t="shared" si="152"/>
        <v>0</v>
      </c>
      <c r="AA681" s="171">
        <f t="shared" si="153"/>
        <v>0</v>
      </c>
      <c r="AB681" s="170">
        <f t="shared" si="154"/>
        <v>4.2149999999999999</v>
      </c>
      <c r="AC681" s="165">
        <f t="shared" si="155"/>
        <v>33.284999999999997</v>
      </c>
      <c r="AD681" s="171">
        <f t="shared" si="156"/>
        <v>37.5</v>
      </c>
      <c r="AE681" s="81">
        <f t="shared" si="157"/>
        <v>4.2149999999999999</v>
      </c>
      <c r="AF681" s="81">
        <f t="shared" si="158"/>
        <v>33.284999999999997</v>
      </c>
      <c r="AG681" s="81">
        <f t="shared" si="159"/>
        <v>37.5</v>
      </c>
      <c r="AH681" t="str">
        <f>VLOOKUP(A681,'FERC Description'!$A$4:$C$51,3,FALSE)</f>
        <v>930 Miscellaneous General Expense</v>
      </c>
    </row>
    <row r="682" spans="1:34" x14ac:dyDescent="0.25">
      <c r="A682" t="s">
        <v>878</v>
      </c>
      <c r="B682" t="s">
        <v>651</v>
      </c>
      <c r="C682" t="s">
        <v>652</v>
      </c>
      <c r="D682" t="s">
        <v>891</v>
      </c>
      <c r="E682" t="s">
        <v>892</v>
      </c>
      <c r="F682" s="94"/>
      <c r="G682" s="94"/>
      <c r="H682" s="94">
        <v>22000</v>
      </c>
      <c r="I682" s="94"/>
      <c r="J682" s="94"/>
      <c r="K682" s="94"/>
      <c r="L682" s="94"/>
      <c r="M682" s="94"/>
      <c r="N682" s="94"/>
      <c r="O682" s="94"/>
      <c r="P682" s="94"/>
      <c r="Q682" s="94"/>
      <c r="R682" s="94">
        <f t="shared" si="146"/>
        <v>22000</v>
      </c>
      <c r="S682" s="92" t="str">
        <f t="shared" si="147"/>
        <v>460202065930</v>
      </c>
      <c r="T682" s="80">
        <f>VLOOKUP(S682,Factors!$F$4:$H$5971,3,FALSE)</f>
        <v>0.1124</v>
      </c>
      <c r="U682" t="str">
        <f>VLOOKUP(S682,Factors!$F$4:$G$5971,2,FALSE)</f>
        <v>3-factor</v>
      </c>
      <c r="V682" s="170">
        <f t="shared" si="148"/>
        <v>0</v>
      </c>
      <c r="W682" s="165">
        <f t="shared" si="149"/>
        <v>0</v>
      </c>
      <c r="X682" s="171">
        <f t="shared" si="150"/>
        <v>0</v>
      </c>
      <c r="Y682" s="170">
        <f t="shared" si="151"/>
        <v>0</v>
      </c>
      <c r="Z682" s="165">
        <f t="shared" si="152"/>
        <v>0</v>
      </c>
      <c r="AA682" s="171">
        <f t="shared" si="153"/>
        <v>0</v>
      </c>
      <c r="AB682" s="170">
        <f t="shared" si="154"/>
        <v>2472.8000000000002</v>
      </c>
      <c r="AC682" s="165">
        <f t="shared" si="155"/>
        <v>19527.2</v>
      </c>
      <c r="AD682" s="171">
        <f t="shared" si="156"/>
        <v>22000</v>
      </c>
      <c r="AE682" s="81">
        <f t="shared" si="157"/>
        <v>2472.8000000000002</v>
      </c>
      <c r="AF682" s="81">
        <f t="shared" si="158"/>
        <v>19527.2</v>
      </c>
      <c r="AG682" s="81">
        <f t="shared" si="159"/>
        <v>22000</v>
      </c>
      <c r="AH682" t="str">
        <f>VLOOKUP(A682,'FERC Description'!$A$4:$C$51,3,FALSE)</f>
        <v>930 Miscellaneous General Expense</v>
      </c>
    </row>
    <row r="683" spans="1:34" x14ac:dyDescent="0.25">
      <c r="A683" t="s">
        <v>878</v>
      </c>
      <c r="B683" t="s">
        <v>651</v>
      </c>
      <c r="C683" t="s">
        <v>652</v>
      </c>
      <c r="D683" t="s">
        <v>893</v>
      </c>
      <c r="E683" t="s">
        <v>894</v>
      </c>
      <c r="F683" s="94">
        <v>2541</v>
      </c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>
        <f t="shared" si="146"/>
        <v>2541</v>
      </c>
      <c r="S683" s="92" t="str">
        <f t="shared" si="147"/>
        <v>460204290930</v>
      </c>
      <c r="T683" s="80">
        <f>VLOOKUP(S683,Factors!$F$4:$H$5971,3,FALSE)</f>
        <v>0.1124</v>
      </c>
      <c r="U683" t="str">
        <f>VLOOKUP(S683,Factors!$F$4:$G$5971,2,FALSE)</f>
        <v>3-factor</v>
      </c>
      <c r="V683" s="170">
        <f t="shared" si="148"/>
        <v>285.60840000000002</v>
      </c>
      <c r="W683" s="165">
        <f t="shared" si="149"/>
        <v>2255.3915999999999</v>
      </c>
      <c r="X683" s="171">
        <f t="shared" si="150"/>
        <v>2541</v>
      </c>
      <c r="Y683" s="170">
        <f t="shared" si="151"/>
        <v>0</v>
      </c>
      <c r="Z683" s="165">
        <f t="shared" si="152"/>
        <v>0</v>
      </c>
      <c r="AA683" s="171">
        <f t="shared" si="153"/>
        <v>0</v>
      </c>
      <c r="AB683" s="170">
        <f t="shared" si="154"/>
        <v>0</v>
      </c>
      <c r="AC683" s="165">
        <f t="shared" si="155"/>
        <v>0</v>
      </c>
      <c r="AD683" s="171">
        <f t="shared" si="156"/>
        <v>0</v>
      </c>
      <c r="AE683" s="81">
        <f t="shared" si="157"/>
        <v>285.60840000000002</v>
      </c>
      <c r="AF683" s="81">
        <f t="shared" si="158"/>
        <v>2255.3915999999999</v>
      </c>
      <c r="AG683" s="81">
        <f t="shared" si="159"/>
        <v>2541</v>
      </c>
      <c r="AH683" t="str">
        <f>VLOOKUP(A683,'FERC Description'!$A$4:$C$51,3,FALSE)</f>
        <v>930 Miscellaneous General Expense</v>
      </c>
    </row>
    <row r="684" spans="1:34" x14ac:dyDescent="0.25">
      <c r="A684" t="s">
        <v>878</v>
      </c>
      <c r="B684" t="s">
        <v>651</v>
      </c>
      <c r="C684" t="s">
        <v>652</v>
      </c>
      <c r="D684" t="s">
        <v>885</v>
      </c>
      <c r="E684" t="s">
        <v>886</v>
      </c>
      <c r="F684" s="94">
        <v>7630.99</v>
      </c>
      <c r="G684" s="94">
        <v>2248.54</v>
      </c>
      <c r="H684" s="94">
        <v>2520.5100000000002</v>
      </c>
      <c r="I684" s="94"/>
      <c r="J684" s="94"/>
      <c r="K684" s="94"/>
      <c r="L684" s="94"/>
      <c r="M684" s="94"/>
      <c r="N684" s="94"/>
      <c r="O684" s="94"/>
      <c r="P684" s="94"/>
      <c r="Q684" s="94"/>
      <c r="R684" s="94">
        <f t="shared" si="146"/>
        <v>12400.039999999999</v>
      </c>
      <c r="S684" s="92" t="str">
        <f t="shared" si="147"/>
        <v>460205000930</v>
      </c>
      <c r="T684" s="80">
        <f>VLOOKUP(S684,Factors!$F$4:$H$5971,3,FALSE)</f>
        <v>0.1124</v>
      </c>
      <c r="U684" t="str">
        <f>VLOOKUP(S684,Factors!$F$4:$G$5971,2,FALSE)</f>
        <v>3-factor</v>
      </c>
      <c r="V684" s="170">
        <f t="shared" si="148"/>
        <v>857.72327599999994</v>
      </c>
      <c r="W684" s="165">
        <f t="shared" si="149"/>
        <v>6773.2667240000001</v>
      </c>
      <c r="X684" s="171">
        <f t="shared" si="150"/>
        <v>7630.99</v>
      </c>
      <c r="Y684" s="170">
        <f t="shared" si="151"/>
        <v>252.735896</v>
      </c>
      <c r="Z684" s="165">
        <f t="shared" si="152"/>
        <v>1995.8041040000001</v>
      </c>
      <c r="AA684" s="171">
        <f t="shared" si="153"/>
        <v>2248.54</v>
      </c>
      <c r="AB684" s="170">
        <f t="shared" si="154"/>
        <v>283.30532400000004</v>
      </c>
      <c r="AC684" s="165">
        <f t="shared" si="155"/>
        <v>2237.2046760000003</v>
      </c>
      <c r="AD684" s="171">
        <f t="shared" si="156"/>
        <v>2520.5100000000002</v>
      </c>
      <c r="AE684" s="81">
        <f t="shared" si="157"/>
        <v>1393.7644959999998</v>
      </c>
      <c r="AF684" s="81">
        <f t="shared" si="158"/>
        <v>11006.275503999999</v>
      </c>
      <c r="AG684" s="81">
        <f t="shared" si="159"/>
        <v>12400.039999999999</v>
      </c>
      <c r="AH684" t="str">
        <f>VLOOKUP(A684,'FERC Description'!$A$4:$C$51,3,FALSE)</f>
        <v>930 Miscellaneous General Expense</v>
      </c>
    </row>
    <row r="685" spans="1:34" x14ac:dyDescent="0.25">
      <c r="A685" t="s">
        <v>878</v>
      </c>
      <c r="B685" t="s">
        <v>675</v>
      </c>
      <c r="C685" t="s">
        <v>676</v>
      </c>
      <c r="D685" t="s">
        <v>895</v>
      </c>
      <c r="E685" t="s">
        <v>896</v>
      </c>
      <c r="F685" s="94"/>
      <c r="G685" s="94">
        <v>28.8</v>
      </c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>
        <f t="shared" si="146"/>
        <v>28.8</v>
      </c>
      <c r="S685" s="92" t="str">
        <f t="shared" si="147"/>
        <v>520404295930</v>
      </c>
      <c r="T685" s="80">
        <f>VLOOKUP(S685,Factors!$F$4:$H$5971,3,FALSE)</f>
        <v>0.1124</v>
      </c>
      <c r="U685" t="str">
        <f>VLOOKUP(S685,Factors!$F$4:$G$5971,2,FALSE)</f>
        <v>3-factor</v>
      </c>
      <c r="V685" s="170">
        <f t="shared" si="148"/>
        <v>0</v>
      </c>
      <c r="W685" s="165">
        <f t="shared" si="149"/>
        <v>0</v>
      </c>
      <c r="X685" s="171">
        <f t="shared" si="150"/>
        <v>0</v>
      </c>
      <c r="Y685" s="170">
        <f t="shared" si="151"/>
        <v>3.23712</v>
      </c>
      <c r="Z685" s="165">
        <f t="shared" si="152"/>
        <v>25.56288</v>
      </c>
      <c r="AA685" s="171">
        <f t="shared" si="153"/>
        <v>28.8</v>
      </c>
      <c r="AB685" s="170">
        <f t="shared" si="154"/>
        <v>0</v>
      </c>
      <c r="AC685" s="165">
        <f t="shared" si="155"/>
        <v>0</v>
      </c>
      <c r="AD685" s="171">
        <f t="shared" si="156"/>
        <v>0</v>
      </c>
      <c r="AE685" s="81">
        <f t="shared" si="157"/>
        <v>3.23712</v>
      </c>
      <c r="AF685" s="81">
        <f t="shared" si="158"/>
        <v>25.56288</v>
      </c>
      <c r="AG685" s="81">
        <f t="shared" si="159"/>
        <v>28.8</v>
      </c>
      <c r="AH685" t="str">
        <f>VLOOKUP(A685,'FERC Description'!$A$4:$C$51,3,FALSE)</f>
        <v>930 Miscellaneous General Expense</v>
      </c>
    </row>
    <row r="686" spans="1:34" x14ac:dyDescent="0.25">
      <c r="A686" t="s">
        <v>897</v>
      </c>
      <c r="B686" t="s">
        <v>470</v>
      </c>
      <c r="C686" t="s">
        <v>471</v>
      </c>
      <c r="D686" t="s">
        <v>898</v>
      </c>
      <c r="E686" t="s">
        <v>899</v>
      </c>
      <c r="F686" s="94"/>
      <c r="G686" s="94">
        <v>2640</v>
      </c>
      <c r="H686" s="94">
        <v>2640</v>
      </c>
      <c r="I686" s="94"/>
      <c r="J686" s="94"/>
      <c r="K686" s="94"/>
      <c r="L686" s="94"/>
      <c r="M686" s="94"/>
      <c r="N686" s="94"/>
      <c r="O686" s="94"/>
      <c r="P686" s="94"/>
      <c r="Q686" s="94"/>
      <c r="R686" s="94">
        <f t="shared" si="146"/>
        <v>5280</v>
      </c>
      <c r="S686" s="92" t="str">
        <f t="shared" si="147"/>
        <v>115401295931</v>
      </c>
      <c r="T686" s="80">
        <f>VLOOKUP(S686,Factors!$F$4:$H$5971,3,FALSE)</f>
        <v>0.1119</v>
      </c>
      <c r="U686" t="str">
        <f>VLOOKUP(S686,Factors!$F$4:$G$5971,2,FALSE)</f>
        <v>Customers-All</v>
      </c>
      <c r="V686" s="170">
        <f t="shared" si="148"/>
        <v>0</v>
      </c>
      <c r="W686" s="165">
        <f t="shared" si="149"/>
        <v>0</v>
      </c>
      <c r="X686" s="171">
        <f t="shared" si="150"/>
        <v>0</v>
      </c>
      <c r="Y686" s="170">
        <f t="shared" si="151"/>
        <v>295.416</v>
      </c>
      <c r="Z686" s="165">
        <f t="shared" si="152"/>
        <v>2344.5839999999998</v>
      </c>
      <c r="AA686" s="171">
        <f t="shared" si="153"/>
        <v>2640</v>
      </c>
      <c r="AB686" s="170">
        <f t="shared" si="154"/>
        <v>295.416</v>
      </c>
      <c r="AC686" s="165">
        <f t="shared" si="155"/>
        <v>2344.5839999999998</v>
      </c>
      <c r="AD686" s="171">
        <f t="shared" si="156"/>
        <v>2640</v>
      </c>
      <c r="AE686" s="81">
        <f t="shared" si="157"/>
        <v>590.83199999999999</v>
      </c>
      <c r="AF686" s="81">
        <f t="shared" si="158"/>
        <v>4689.1679999999997</v>
      </c>
      <c r="AG686" s="81">
        <f t="shared" si="159"/>
        <v>5280</v>
      </c>
      <c r="AH686" t="str">
        <f>VLOOKUP(A686,'FERC Description'!$A$4:$C$51,3,FALSE)</f>
        <v>931 Rents</v>
      </c>
    </row>
    <row r="687" spans="1:34" x14ac:dyDescent="0.25">
      <c r="A687" t="s">
        <v>897</v>
      </c>
      <c r="B687" t="s">
        <v>77</v>
      </c>
      <c r="C687" t="s">
        <v>78</v>
      </c>
      <c r="D687" t="s">
        <v>898</v>
      </c>
      <c r="E687" t="s">
        <v>899</v>
      </c>
      <c r="F687" s="94">
        <v>2640</v>
      </c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>
        <f t="shared" si="146"/>
        <v>2640</v>
      </c>
      <c r="S687" s="92" t="str">
        <f t="shared" si="147"/>
        <v>131001295931</v>
      </c>
      <c r="T687" s="80">
        <f>VLOOKUP(S687,Factors!$F$4:$H$5971,3,FALSE)</f>
        <v>0.1124</v>
      </c>
      <c r="U687" t="str">
        <f>VLOOKUP(S687,Factors!$F$4:$G$5971,2,FALSE)</f>
        <v>3-FACTOR</v>
      </c>
      <c r="V687" s="170">
        <f t="shared" si="148"/>
        <v>296.73599999999999</v>
      </c>
      <c r="W687" s="165">
        <f t="shared" si="149"/>
        <v>2343.2640000000001</v>
      </c>
      <c r="X687" s="171">
        <f t="shared" si="150"/>
        <v>2640</v>
      </c>
      <c r="Y687" s="170">
        <f t="shared" si="151"/>
        <v>0</v>
      </c>
      <c r="Z687" s="165">
        <f t="shared" si="152"/>
        <v>0</v>
      </c>
      <c r="AA687" s="171">
        <f t="shared" si="153"/>
        <v>0</v>
      </c>
      <c r="AB687" s="170">
        <f t="shared" si="154"/>
        <v>0</v>
      </c>
      <c r="AC687" s="165">
        <f t="shared" si="155"/>
        <v>0</v>
      </c>
      <c r="AD687" s="171">
        <f t="shared" si="156"/>
        <v>0</v>
      </c>
      <c r="AE687" s="81">
        <f t="shared" si="157"/>
        <v>296.73599999999999</v>
      </c>
      <c r="AF687" s="81">
        <f t="shared" si="158"/>
        <v>2343.2640000000001</v>
      </c>
      <c r="AG687" s="81">
        <f t="shared" si="159"/>
        <v>2640</v>
      </c>
      <c r="AH687" t="str">
        <f>VLOOKUP(A687,'FERC Description'!$A$4:$C$51,3,FALSE)</f>
        <v>931 Rents</v>
      </c>
    </row>
    <row r="688" spans="1:34" x14ac:dyDescent="0.25">
      <c r="A688" t="s">
        <v>897</v>
      </c>
      <c r="B688" t="s">
        <v>77</v>
      </c>
      <c r="C688" t="s">
        <v>78</v>
      </c>
      <c r="D688" t="s">
        <v>900</v>
      </c>
      <c r="E688" t="s">
        <v>901</v>
      </c>
      <c r="F688" s="94">
        <v>1218.3399999999999</v>
      </c>
      <c r="G688" s="94">
        <v>481.34</v>
      </c>
      <c r="H688" s="94">
        <v>1218.3399999999999</v>
      </c>
      <c r="I688" s="94"/>
      <c r="J688" s="94"/>
      <c r="K688" s="94"/>
      <c r="L688" s="94"/>
      <c r="M688" s="94"/>
      <c r="N688" s="94"/>
      <c r="O688" s="94"/>
      <c r="P688" s="94"/>
      <c r="Q688" s="94"/>
      <c r="R688" s="94">
        <f t="shared" si="146"/>
        <v>2918.0199999999995</v>
      </c>
      <c r="S688" s="92" t="str">
        <f t="shared" si="147"/>
        <v>131005010931</v>
      </c>
      <c r="T688" s="80">
        <f>VLOOKUP(S688,Factors!$F$4:$H$5971,3,FALSE)</f>
        <v>0.1124</v>
      </c>
      <c r="U688" t="str">
        <f>VLOOKUP(S688,Factors!$F$4:$G$5971,2,FALSE)</f>
        <v>3-factor</v>
      </c>
      <c r="V688" s="170">
        <f t="shared" si="148"/>
        <v>136.941416</v>
      </c>
      <c r="W688" s="165">
        <f t="shared" si="149"/>
        <v>1081.398584</v>
      </c>
      <c r="X688" s="171">
        <f t="shared" si="150"/>
        <v>1218.3400000000001</v>
      </c>
      <c r="Y688" s="170">
        <f t="shared" si="151"/>
        <v>54.102615999999998</v>
      </c>
      <c r="Z688" s="165">
        <f t="shared" si="152"/>
        <v>427.23738399999996</v>
      </c>
      <c r="AA688" s="171">
        <f t="shared" si="153"/>
        <v>481.34</v>
      </c>
      <c r="AB688" s="170">
        <f t="shared" si="154"/>
        <v>136.941416</v>
      </c>
      <c r="AC688" s="165">
        <f t="shared" si="155"/>
        <v>1081.398584</v>
      </c>
      <c r="AD688" s="171">
        <f t="shared" si="156"/>
        <v>1218.3400000000001</v>
      </c>
      <c r="AE688" s="81">
        <f t="shared" si="157"/>
        <v>327.98544799999996</v>
      </c>
      <c r="AF688" s="81">
        <f t="shared" si="158"/>
        <v>2590.0345519999996</v>
      </c>
      <c r="AG688" s="81">
        <f t="shared" si="159"/>
        <v>2918.0199999999995</v>
      </c>
      <c r="AH688" t="str">
        <f>VLOOKUP(A688,'FERC Description'!$A$4:$C$51,3,FALSE)</f>
        <v>931 Rents</v>
      </c>
    </row>
    <row r="689" spans="1:34" x14ac:dyDescent="0.25">
      <c r="A689" t="s">
        <v>897</v>
      </c>
      <c r="B689" t="s">
        <v>151</v>
      </c>
      <c r="C689" t="s">
        <v>152</v>
      </c>
      <c r="D689" t="s">
        <v>902</v>
      </c>
      <c r="E689" t="s">
        <v>903</v>
      </c>
      <c r="F689" s="94">
        <v>389929.26</v>
      </c>
      <c r="G689" s="94">
        <v>380320.43</v>
      </c>
      <c r="H689" s="94">
        <v>380838.43</v>
      </c>
      <c r="I689" s="94"/>
      <c r="J689" s="94"/>
      <c r="K689" s="94"/>
      <c r="L689" s="94"/>
      <c r="M689" s="94"/>
      <c r="N689" s="94"/>
      <c r="O689" s="94"/>
      <c r="P689" s="94"/>
      <c r="Q689" s="94"/>
      <c r="R689" s="94">
        <f t="shared" si="146"/>
        <v>1151088.1199999999</v>
      </c>
      <c r="S689" s="92" t="str">
        <f t="shared" si="147"/>
        <v>161001550931</v>
      </c>
      <c r="T689" s="80">
        <f>VLOOKUP(S689,Factors!$F$4:$H$5971,3,FALSE)</f>
        <v>0.1124</v>
      </c>
      <c r="U689" t="str">
        <f>VLOOKUP(S689,Factors!$F$4:$G$5971,2,FALSE)</f>
        <v>3-factor</v>
      </c>
      <c r="V689" s="170">
        <f t="shared" si="148"/>
        <v>43828.048823999998</v>
      </c>
      <c r="W689" s="165">
        <f t="shared" si="149"/>
        <v>346101.21117600001</v>
      </c>
      <c r="X689" s="171">
        <f t="shared" si="150"/>
        <v>389929.26</v>
      </c>
      <c r="Y689" s="170">
        <f t="shared" si="151"/>
        <v>42748.016331999999</v>
      </c>
      <c r="Z689" s="165">
        <f t="shared" si="152"/>
        <v>337572.41366800002</v>
      </c>
      <c r="AA689" s="171">
        <f t="shared" si="153"/>
        <v>380320.43000000005</v>
      </c>
      <c r="AB689" s="170">
        <f t="shared" si="154"/>
        <v>42806.239532</v>
      </c>
      <c r="AC689" s="165">
        <f t="shared" si="155"/>
        <v>338032.19046800002</v>
      </c>
      <c r="AD689" s="171">
        <f t="shared" si="156"/>
        <v>380838.43</v>
      </c>
      <c r="AE689" s="81">
        <f t="shared" si="157"/>
        <v>129382.30468799999</v>
      </c>
      <c r="AF689" s="81">
        <f t="shared" si="158"/>
        <v>1021705.8153119999</v>
      </c>
      <c r="AG689" s="81">
        <f t="shared" si="159"/>
        <v>1151088.1199999999</v>
      </c>
      <c r="AH689" t="str">
        <f>VLOOKUP(A689,'FERC Description'!$A$4:$C$51,3,FALSE)</f>
        <v>931 Rents</v>
      </c>
    </row>
    <row r="690" spans="1:34" x14ac:dyDescent="0.25">
      <c r="A690" t="s">
        <v>904</v>
      </c>
      <c r="B690" t="s">
        <v>35</v>
      </c>
      <c r="C690" t="s">
        <v>36</v>
      </c>
      <c r="D690" t="s">
        <v>905</v>
      </c>
      <c r="E690" t="s">
        <v>906</v>
      </c>
      <c r="F690" s="94">
        <v>22315.97</v>
      </c>
      <c r="G690" s="94">
        <v>16458.25</v>
      </c>
      <c r="H690" s="94">
        <v>11101.81</v>
      </c>
      <c r="I690" s="94"/>
      <c r="J690" s="94"/>
      <c r="K690" s="94"/>
      <c r="L690" s="94"/>
      <c r="M690" s="94"/>
      <c r="N690" s="94"/>
      <c r="O690" s="94"/>
      <c r="P690" s="94"/>
      <c r="Q690" s="94"/>
      <c r="R690" s="94">
        <f t="shared" si="146"/>
        <v>49876.03</v>
      </c>
      <c r="S690" s="92" t="str">
        <f t="shared" si="147"/>
        <v>111001045935</v>
      </c>
      <c r="T690" s="80">
        <f>VLOOKUP(S690,Factors!$F$4:$H$5971,3,FALSE)</f>
        <v>0.1124</v>
      </c>
      <c r="U690" t="str">
        <f>VLOOKUP(S690,Factors!$F$4:$G$5971,2,FALSE)</f>
        <v>3-factor</v>
      </c>
      <c r="V690" s="170">
        <f t="shared" si="148"/>
        <v>2508.315028</v>
      </c>
      <c r="W690" s="165">
        <f t="shared" si="149"/>
        <v>19807.654972</v>
      </c>
      <c r="X690" s="171">
        <f t="shared" si="150"/>
        <v>22315.97</v>
      </c>
      <c r="Y690" s="170">
        <f t="shared" si="151"/>
        <v>1849.9073000000001</v>
      </c>
      <c r="Z690" s="165">
        <f t="shared" si="152"/>
        <v>14608.342699999999</v>
      </c>
      <c r="AA690" s="171">
        <f t="shared" si="153"/>
        <v>16458.25</v>
      </c>
      <c r="AB690" s="170">
        <f t="shared" si="154"/>
        <v>1247.8434439999999</v>
      </c>
      <c r="AC690" s="165">
        <f t="shared" si="155"/>
        <v>9853.9665559999994</v>
      </c>
      <c r="AD690" s="171">
        <f t="shared" si="156"/>
        <v>11101.81</v>
      </c>
      <c r="AE690" s="81">
        <f t="shared" si="157"/>
        <v>5606.0657719999999</v>
      </c>
      <c r="AF690" s="81">
        <f t="shared" si="158"/>
        <v>44269.964227999997</v>
      </c>
      <c r="AG690" s="81">
        <f t="shared" si="159"/>
        <v>49876.03</v>
      </c>
      <c r="AH690" t="str">
        <f>VLOOKUP(A690,'FERC Description'!$A$4:$C$51,3,FALSE)</f>
        <v>935 Maintenance of General Plant</v>
      </c>
    </row>
    <row r="691" spans="1:34" x14ac:dyDescent="0.25">
      <c r="A691" t="s">
        <v>904</v>
      </c>
      <c r="B691" t="s">
        <v>35</v>
      </c>
      <c r="C691" t="s">
        <v>36</v>
      </c>
      <c r="D691" t="s">
        <v>907</v>
      </c>
      <c r="E691" t="s">
        <v>908</v>
      </c>
      <c r="F691" s="94">
        <v>1827.17</v>
      </c>
      <c r="G691" s="94">
        <v>493.81</v>
      </c>
      <c r="H691" s="94">
        <v>987.54</v>
      </c>
      <c r="I691" s="94"/>
      <c r="J691" s="94"/>
      <c r="K691" s="94"/>
      <c r="L691" s="94"/>
      <c r="M691" s="94"/>
      <c r="N691" s="94"/>
      <c r="O691" s="94"/>
      <c r="P691" s="94"/>
      <c r="Q691" s="94"/>
      <c r="R691" s="94">
        <f t="shared" si="146"/>
        <v>3308.52</v>
      </c>
      <c r="S691" s="92" t="str">
        <f t="shared" si="147"/>
        <v>111001580935</v>
      </c>
      <c r="T691" s="80">
        <f>VLOOKUP(S691,Factors!$F$4:$H$5971,3,FALSE)</f>
        <v>8.4599999999999995E-2</v>
      </c>
      <c r="U691" t="str">
        <f>VLOOKUP(S691,Factors!$F$4:$G$5971,2,FALSE)</f>
        <v>Sendout Volumes</v>
      </c>
      <c r="V691" s="170">
        <f t="shared" si="148"/>
        <v>154.57858199999998</v>
      </c>
      <c r="W691" s="165">
        <f t="shared" si="149"/>
        <v>1672.591418</v>
      </c>
      <c r="X691" s="171">
        <f t="shared" si="150"/>
        <v>1827.17</v>
      </c>
      <c r="Y691" s="170">
        <f t="shared" si="151"/>
        <v>41.776325999999997</v>
      </c>
      <c r="Z691" s="165">
        <f t="shared" si="152"/>
        <v>452.03367400000002</v>
      </c>
      <c r="AA691" s="171">
        <f t="shared" si="153"/>
        <v>493.81</v>
      </c>
      <c r="AB691" s="170">
        <f t="shared" si="154"/>
        <v>83.545883999999987</v>
      </c>
      <c r="AC691" s="165">
        <f t="shared" si="155"/>
        <v>903.99411599999996</v>
      </c>
      <c r="AD691" s="171">
        <f t="shared" si="156"/>
        <v>987.54</v>
      </c>
      <c r="AE691" s="81">
        <f t="shared" si="157"/>
        <v>279.90079199999997</v>
      </c>
      <c r="AF691" s="81">
        <f t="shared" si="158"/>
        <v>3028.6192080000001</v>
      </c>
      <c r="AG691" s="81">
        <f t="shared" si="159"/>
        <v>3308.52</v>
      </c>
      <c r="AH691" t="str">
        <f>VLOOKUP(A691,'FERC Description'!$A$4:$C$51,3,FALSE)</f>
        <v>935 Maintenance of General Plant</v>
      </c>
    </row>
    <row r="692" spans="1:34" x14ac:dyDescent="0.25">
      <c r="A692" t="s">
        <v>904</v>
      </c>
      <c r="B692" t="s">
        <v>35</v>
      </c>
      <c r="C692" t="s">
        <v>36</v>
      </c>
      <c r="D692" t="s">
        <v>909</v>
      </c>
      <c r="E692" t="s">
        <v>910</v>
      </c>
      <c r="F692" s="94">
        <v>859.71</v>
      </c>
      <c r="G692" s="94">
        <v>467.29</v>
      </c>
      <c r="H692" s="94">
        <v>454.86</v>
      </c>
      <c r="I692" s="94"/>
      <c r="J692" s="94"/>
      <c r="K692" s="94"/>
      <c r="L692" s="94"/>
      <c r="M692" s="94"/>
      <c r="N692" s="94"/>
      <c r="O692" s="94"/>
      <c r="P692" s="94"/>
      <c r="Q692" s="94"/>
      <c r="R692" s="94">
        <f t="shared" si="146"/>
        <v>1781.8600000000001</v>
      </c>
      <c r="S692" s="92" t="str">
        <f t="shared" si="147"/>
        <v>111005005935</v>
      </c>
      <c r="T692" s="80">
        <f>VLOOKUP(S692,Factors!$F$4:$H$5971,3,FALSE)</f>
        <v>8.4599999999999995E-2</v>
      </c>
      <c r="U692" t="str">
        <f>VLOOKUP(S692,Factors!$F$4:$G$5971,2,FALSE)</f>
        <v>Sendout Volumes</v>
      </c>
      <c r="V692" s="170">
        <f t="shared" si="148"/>
        <v>72.731465999999998</v>
      </c>
      <c r="W692" s="165">
        <f t="shared" si="149"/>
        <v>786.97853400000008</v>
      </c>
      <c r="X692" s="171">
        <f t="shared" si="150"/>
        <v>859.71</v>
      </c>
      <c r="Y692" s="170">
        <f t="shared" si="151"/>
        <v>39.532733999999998</v>
      </c>
      <c r="Z692" s="165">
        <f t="shared" si="152"/>
        <v>427.75726600000002</v>
      </c>
      <c r="AA692" s="171">
        <f t="shared" si="153"/>
        <v>467.29</v>
      </c>
      <c r="AB692" s="170">
        <f t="shared" si="154"/>
        <v>38.481155999999999</v>
      </c>
      <c r="AC692" s="165">
        <f t="shared" si="155"/>
        <v>416.37884400000002</v>
      </c>
      <c r="AD692" s="171">
        <f t="shared" si="156"/>
        <v>454.86</v>
      </c>
      <c r="AE692" s="81">
        <f t="shared" si="157"/>
        <v>150.74535600000002</v>
      </c>
      <c r="AF692" s="81">
        <f t="shared" si="158"/>
        <v>1631.1146440000002</v>
      </c>
      <c r="AG692" s="81">
        <f t="shared" si="159"/>
        <v>1781.8600000000001</v>
      </c>
      <c r="AH692" t="str">
        <f>VLOOKUP(A692,'FERC Description'!$A$4:$C$51,3,FALSE)</f>
        <v>935 Maintenance of General Plant</v>
      </c>
    </row>
    <row r="693" spans="1:34" x14ac:dyDescent="0.25">
      <c r="A693" t="s">
        <v>904</v>
      </c>
      <c r="B693" t="s">
        <v>35</v>
      </c>
      <c r="C693" t="s">
        <v>36</v>
      </c>
      <c r="D693" t="s">
        <v>911</v>
      </c>
      <c r="E693" t="s">
        <v>912</v>
      </c>
      <c r="F693" s="94">
        <v>1512.19</v>
      </c>
      <c r="G693" s="94">
        <v>1087.8699999999999</v>
      </c>
      <c r="H693" s="94">
        <v>3419.23</v>
      </c>
      <c r="I693" s="94"/>
      <c r="J693" s="94"/>
      <c r="K693" s="94"/>
      <c r="L693" s="94"/>
      <c r="M693" s="94"/>
      <c r="N693" s="94"/>
      <c r="O693" s="94"/>
      <c r="P693" s="94"/>
      <c r="Q693" s="94"/>
      <c r="R693" s="94">
        <f t="shared" si="146"/>
        <v>6019.29</v>
      </c>
      <c r="S693" s="92" t="str">
        <f t="shared" si="147"/>
        <v>111005010935</v>
      </c>
      <c r="T693" s="80">
        <f>VLOOKUP(S693,Factors!$F$4:$H$5971,3,FALSE)</f>
        <v>8.4599999999999995E-2</v>
      </c>
      <c r="U693" t="str">
        <f>VLOOKUP(S693,Factors!$F$4:$G$5971,2,FALSE)</f>
        <v>Sendout Volumes</v>
      </c>
      <c r="V693" s="170">
        <f t="shared" si="148"/>
        <v>127.931274</v>
      </c>
      <c r="W693" s="165">
        <f t="shared" si="149"/>
        <v>1384.258726</v>
      </c>
      <c r="X693" s="171">
        <f t="shared" si="150"/>
        <v>1512.19</v>
      </c>
      <c r="Y693" s="170">
        <f t="shared" si="151"/>
        <v>92.03380199999998</v>
      </c>
      <c r="Z693" s="165">
        <f t="shared" si="152"/>
        <v>995.83619799999997</v>
      </c>
      <c r="AA693" s="171">
        <f t="shared" si="153"/>
        <v>1087.8699999999999</v>
      </c>
      <c r="AB693" s="170">
        <f t="shared" si="154"/>
        <v>289.26685799999996</v>
      </c>
      <c r="AC693" s="165">
        <f t="shared" si="155"/>
        <v>3129.9631420000001</v>
      </c>
      <c r="AD693" s="171">
        <f t="shared" si="156"/>
        <v>3419.23</v>
      </c>
      <c r="AE693" s="81">
        <f t="shared" si="157"/>
        <v>509.23193399999997</v>
      </c>
      <c r="AF693" s="81">
        <f t="shared" si="158"/>
        <v>5510.0580659999996</v>
      </c>
      <c r="AG693" s="81">
        <f t="shared" si="159"/>
        <v>6019.29</v>
      </c>
      <c r="AH693" t="str">
        <f>VLOOKUP(A693,'FERC Description'!$A$4:$C$51,3,FALSE)</f>
        <v>935 Maintenance of General Plant</v>
      </c>
    </row>
    <row r="694" spans="1:34" x14ac:dyDescent="0.25">
      <c r="A694" t="s">
        <v>904</v>
      </c>
      <c r="B694" t="s">
        <v>68</v>
      </c>
      <c r="C694" t="s">
        <v>69</v>
      </c>
      <c r="D694" t="s">
        <v>913</v>
      </c>
      <c r="E694" t="s">
        <v>914</v>
      </c>
      <c r="F694" s="94">
        <v>417.86</v>
      </c>
      <c r="G694" s="94">
        <v>378.02</v>
      </c>
      <c r="H694" s="94">
        <v>372.02</v>
      </c>
      <c r="I694" s="94"/>
      <c r="J694" s="94"/>
      <c r="K694" s="94"/>
      <c r="L694" s="94"/>
      <c r="M694" s="94"/>
      <c r="N694" s="94"/>
      <c r="O694" s="94"/>
      <c r="P694" s="94"/>
      <c r="Q694" s="94"/>
      <c r="R694" s="94">
        <f t="shared" si="146"/>
        <v>1167.9000000000001</v>
      </c>
      <c r="S694" s="92" t="str">
        <f t="shared" si="147"/>
        <v>115005195935</v>
      </c>
      <c r="T694" s="80">
        <f>VLOOKUP(S694,Factors!$F$4:$H$5971,3,FALSE)</f>
        <v>0.1053</v>
      </c>
      <c r="U694" t="str">
        <f>VLOOKUP(S694,Factors!$F$4:$G$5971,2,FALSE)</f>
        <v>Firm Sales Volumes</v>
      </c>
      <c r="V694" s="170">
        <f t="shared" si="148"/>
        <v>44.000658000000001</v>
      </c>
      <c r="W694" s="165">
        <f t="shared" si="149"/>
        <v>373.85934200000003</v>
      </c>
      <c r="X694" s="171">
        <f t="shared" si="150"/>
        <v>417.86</v>
      </c>
      <c r="Y694" s="170">
        <f t="shared" si="151"/>
        <v>39.805506000000001</v>
      </c>
      <c r="Z694" s="165">
        <f t="shared" si="152"/>
        <v>338.214494</v>
      </c>
      <c r="AA694" s="171">
        <f t="shared" si="153"/>
        <v>378.02</v>
      </c>
      <c r="AB694" s="170">
        <f t="shared" si="154"/>
        <v>39.173706000000003</v>
      </c>
      <c r="AC694" s="165">
        <f t="shared" si="155"/>
        <v>332.846294</v>
      </c>
      <c r="AD694" s="171">
        <f t="shared" si="156"/>
        <v>372.02</v>
      </c>
      <c r="AE694" s="81">
        <f t="shared" si="157"/>
        <v>122.97987000000002</v>
      </c>
      <c r="AF694" s="81">
        <f t="shared" si="158"/>
        <v>1044.92013</v>
      </c>
      <c r="AG694" s="81">
        <f t="shared" si="159"/>
        <v>1167.9000000000001</v>
      </c>
      <c r="AH694" t="str">
        <f>VLOOKUP(A694,'FERC Description'!$A$4:$C$51,3,FALSE)</f>
        <v>935 Maintenance of General Plant</v>
      </c>
    </row>
    <row r="695" spans="1:34" x14ac:dyDescent="0.25">
      <c r="A695" t="s">
        <v>904</v>
      </c>
      <c r="B695" t="s">
        <v>470</v>
      </c>
      <c r="C695" t="s">
        <v>471</v>
      </c>
      <c r="D695" t="s">
        <v>915</v>
      </c>
      <c r="E695" t="s">
        <v>916</v>
      </c>
      <c r="F695" s="94">
        <v>8882.2800000000007</v>
      </c>
      <c r="G695" s="94">
        <v>10525.66</v>
      </c>
      <c r="H695" s="94">
        <v>10587.37</v>
      </c>
      <c r="I695" s="94"/>
      <c r="J695" s="94"/>
      <c r="K695" s="94"/>
      <c r="L695" s="94"/>
      <c r="M695" s="94"/>
      <c r="N695" s="94"/>
      <c r="O695" s="94"/>
      <c r="P695" s="94"/>
      <c r="Q695" s="94"/>
      <c r="R695" s="94">
        <f t="shared" si="146"/>
        <v>29995.310000000005</v>
      </c>
      <c r="S695" s="92" t="str">
        <f t="shared" si="147"/>
        <v>115401295935</v>
      </c>
      <c r="T695" s="80">
        <f>VLOOKUP(S695,Factors!$F$4:$H$5971,3,FALSE)</f>
        <v>0.1119</v>
      </c>
      <c r="U695" t="str">
        <f>VLOOKUP(S695,Factors!$F$4:$G$5971,2,FALSE)</f>
        <v>Customers-All</v>
      </c>
      <c r="V695" s="170">
        <f t="shared" si="148"/>
        <v>993.92713200000003</v>
      </c>
      <c r="W695" s="165">
        <f t="shared" si="149"/>
        <v>7888.3528680000009</v>
      </c>
      <c r="X695" s="171">
        <f t="shared" si="150"/>
        <v>8882.2800000000007</v>
      </c>
      <c r="Y695" s="170">
        <f t="shared" si="151"/>
        <v>1177.8213539999999</v>
      </c>
      <c r="Z695" s="165">
        <f t="shared" si="152"/>
        <v>9347.8386460000002</v>
      </c>
      <c r="AA695" s="171">
        <f t="shared" si="153"/>
        <v>10525.66</v>
      </c>
      <c r="AB695" s="170">
        <f t="shared" si="154"/>
        <v>1184.726703</v>
      </c>
      <c r="AC695" s="165">
        <f t="shared" si="155"/>
        <v>9402.6432970000005</v>
      </c>
      <c r="AD695" s="171">
        <f t="shared" si="156"/>
        <v>10587.37</v>
      </c>
      <c r="AE695" s="81">
        <f t="shared" si="157"/>
        <v>3356.4751890000007</v>
      </c>
      <c r="AF695" s="81">
        <f t="shared" si="158"/>
        <v>26638.834811000004</v>
      </c>
      <c r="AG695" s="81">
        <f t="shared" si="159"/>
        <v>29995.310000000005</v>
      </c>
      <c r="AH695" t="str">
        <f>VLOOKUP(A695,'FERC Description'!$A$4:$C$51,3,FALSE)</f>
        <v>935 Maintenance of General Plant</v>
      </c>
    </row>
    <row r="696" spans="1:34" x14ac:dyDescent="0.25">
      <c r="A696" t="s">
        <v>904</v>
      </c>
      <c r="B696" t="s">
        <v>283</v>
      </c>
      <c r="C696" t="s">
        <v>284</v>
      </c>
      <c r="D696" t="s">
        <v>917</v>
      </c>
      <c r="E696" t="s">
        <v>918</v>
      </c>
      <c r="F696" s="94"/>
      <c r="G696" s="94">
        <v>322.54000000000002</v>
      </c>
      <c r="H696" s="94">
        <v>3569.9</v>
      </c>
      <c r="I696" s="94"/>
      <c r="J696" s="94"/>
      <c r="K696" s="94"/>
      <c r="L696" s="94"/>
      <c r="M696" s="94"/>
      <c r="N696" s="94"/>
      <c r="O696" s="94"/>
      <c r="P696" s="94"/>
      <c r="Q696" s="94"/>
      <c r="R696" s="94">
        <f t="shared" si="146"/>
        <v>3892.44</v>
      </c>
      <c r="S696" s="92" t="str">
        <f t="shared" si="147"/>
        <v>120111440935</v>
      </c>
      <c r="T696" s="80">
        <f>VLOOKUP(S696,Factors!$F$4:$H$5971,3,FALSE)</f>
        <v>0.1119</v>
      </c>
      <c r="U696" t="str">
        <f>VLOOKUP(S696,Factors!$F$4:$G$5971,2,FALSE)</f>
        <v>Customers-All</v>
      </c>
      <c r="V696" s="170">
        <f t="shared" si="148"/>
        <v>0</v>
      </c>
      <c r="W696" s="165">
        <f t="shared" si="149"/>
        <v>0</v>
      </c>
      <c r="X696" s="171">
        <f t="shared" si="150"/>
        <v>0</v>
      </c>
      <c r="Y696" s="170">
        <f t="shared" si="151"/>
        <v>36.092226000000004</v>
      </c>
      <c r="Z696" s="165">
        <f t="shared" si="152"/>
        <v>286.44777400000004</v>
      </c>
      <c r="AA696" s="171">
        <f t="shared" si="153"/>
        <v>322.54000000000002</v>
      </c>
      <c r="AB696" s="170">
        <f t="shared" si="154"/>
        <v>399.47181</v>
      </c>
      <c r="AC696" s="165">
        <f t="shared" si="155"/>
        <v>3170.4281900000001</v>
      </c>
      <c r="AD696" s="171">
        <f t="shared" si="156"/>
        <v>3569.9</v>
      </c>
      <c r="AE696" s="81">
        <f t="shared" si="157"/>
        <v>435.56403599999999</v>
      </c>
      <c r="AF696" s="81">
        <f t="shared" si="158"/>
        <v>3456.8759639999998</v>
      </c>
      <c r="AG696" s="81">
        <f t="shared" si="159"/>
        <v>3892.4399999999996</v>
      </c>
      <c r="AH696" t="str">
        <f>VLOOKUP(A696,'FERC Description'!$A$4:$C$51,3,FALSE)</f>
        <v>935 Maintenance of General Plant</v>
      </c>
    </row>
    <row r="697" spans="1:34" x14ac:dyDescent="0.25">
      <c r="A697" t="s">
        <v>904</v>
      </c>
      <c r="B697" t="s">
        <v>283</v>
      </c>
      <c r="C697" t="s">
        <v>284</v>
      </c>
      <c r="D697" t="s">
        <v>919</v>
      </c>
      <c r="E697" t="s">
        <v>920</v>
      </c>
      <c r="F697" s="94">
        <v>3045.39</v>
      </c>
      <c r="G697" s="94">
        <v>2969.53</v>
      </c>
      <c r="H697" s="94">
        <v>2961.67</v>
      </c>
      <c r="I697" s="94"/>
      <c r="J697" s="94"/>
      <c r="K697" s="94"/>
      <c r="L697" s="94"/>
      <c r="M697" s="94"/>
      <c r="N697" s="94"/>
      <c r="O697" s="94"/>
      <c r="P697" s="94"/>
      <c r="Q697" s="94"/>
      <c r="R697" s="94">
        <f t="shared" si="146"/>
        <v>8976.59</v>
      </c>
      <c r="S697" s="92" t="str">
        <f t="shared" si="147"/>
        <v>120111505935</v>
      </c>
      <c r="T697" s="80">
        <f>VLOOKUP(S697,Factors!$F$4:$H$5971,3,FALSE)</f>
        <v>0.1119</v>
      </c>
      <c r="U697" t="str">
        <f>VLOOKUP(S697,Factors!$F$4:$G$5971,2,FALSE)</f>
        <v>Customers-All</v>
      </c>
      <c r="V697" s="170">
        <f t="shared" si="148"/>
        <v>340.77914099999998</v>
      </c>
      <c r="W697" s="165">
        <f t="shared" si="149"/>
        <v>2704.6108589999999</v>
      </c>
      <c r="X697" s="171">
        <f t="shared" si="150"/>
        <v>3045.39</v>
      </c>
      <c r="Y697" s="170">
        <f t="shared" si="151"/>
        <v>332.29040700000002</v>
      </c>
      <c r="Z697" s="165">
        <f t="shared" si="152"/>
        <v>2637.2395930000002</v>
      </c>
      <c r="AA697" s="171">
        <f t="shared" si="153"/>
        <v>2969.53</v>
      </c>
      <c r="AB697" s="170">
        <f t="shared" si="154"/>
        <v>331.41087299999998</v>
      </c>
      <c r="AC697" s="165">
        <f t="shared" si="155"/>
        <v>2630.2591270000003</v>
      </c>
      <c r="AD697" s="171">
        <f t="shared" si="156"/>
        <v>2961.67</v>
      </c>
      <c r="AE697" s="81">
        <f t="shared" si="157"/>
        <v>1004.480421</v>
      </c>
      <c r="AF697" s="81">
        <f t="shared" si="158"/>
        <v>7972.1095789999999</v>
      </c>
      <c r="AG697" s="81">
        <f t="shared" si="159"/>
        <v>8976.59</v>
      </c>
      <c r="AH697" t="str">
        <f>VLOOKUP(A697,'FERC Description'!$A$4:$C$51,3,FALSE)</f>
        <v>935 Maintenance of General Plant</v>
      </c>
    </row>
    <row r="698" spans="1:34" x14ac:dyDescent="0.25">
      <c r="A698" t="s">
        <v>904</v>
      </c>
      <c r="B698" t="s">
        <v>283</v>
      </c>
      <c r="C698" t="s">
        <v>284</v>
      </c>
      <c r="D698" t="s">
        <v>907</v>
      </c>
      <c r="E698" t="s">
        <v>908</v>
      </c>
      <c r="F698" s="94">
        <v>58.81</v>
      </c>
      <c r="G698" s="94">
        <v>88.22</v>
      </c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>
        <f t="shared" si="146"/>
        <v>147.03</v>
      </c>
      <c r="S698" s="92" t="str">
        <f t="shared" si="147"/>
        <v>120111580935</v>
      </c>
      <c r="T698" s="80">
        <f>VLOOKUP(S698,Factors!$F$4:$H$5971,3,FALSE)</f>
        <v>0.1119</v>
      </c>
      <c r="U698" t="str">
        <f>VLOOKUP(S698,Factors!$F$4:$G$5971,2,FALSE)</f>
        <v>Customers-All</v>
      </c>
      <c r="V698" s="170">
        <f t="shared" si="148"/>
        <v>6.5808390000000001</v>
      </c>
      <c r="W698" s="165">
        <f t="shared" si="149"/>
        <v>52.229161000000005</v>
      </c>
      <c r="X698" s="171">
        <f t="shared" si="150"/>
        <v>58.81</v>
      </c>
      <c r="Y698" s="170">
        <f t="shared" si="151"/>
        <v>9.8718179999999993</v>
      </c>
      <c r="Z698" s="165">
        <f t="shared" si="152"/>
        <v>78.348181999999994</v>
      </c>
      <c r="AA698" s="171">
        <f t="shared" si="153"/>
        <v>88.22</v>
      </c>
      <c r="AB698" s="170">
        <f t="shared" si="154"/>
        <v>0</v>
      </c>
      <c r="AC698" s="165">
        <f t="shared" si="155"/>
        <v>0</v>
      </c>
      <c r="AD698" s="171">
        <f t="shared" si="156"/>
        <v>0</v>
      </c>
      <c r="AE698" s="81">
        <f t="shared" si="157"/>
        <v>16.452656999999999</v>
      </c>
      <c r="AF698" s="81">
        <f t="shared" si="158"/>
        <v>130.57734300000001</v>
      </c>
      <c r="AG698" s="81">
        <f t="shared" si="159"/>
        <v>147.03</v>
      </c>
      <c r="AH698" t="str">
        <f>VLOOKUP(A698,'FERC Description'!$A$4:$C$51,3,FALSE)</f>
        <v>935 Maintenance of General Plant</v>
      </c>
    </row>
    <row r="699" spans="1:34" x14ac:dyDescent="0.25">
      <c r="A699" t="s">
        <v>904</v>
      </c>
      <c r="B699" t="s">
        <v>335</v>
      </c>
      <c r="C699" t="s">
        <v>336</v>
      </c>
      <c r="D699" t="s">
        <v>919</v>
      </c>
      <c r="E699" t="s">
        <v>920</v>
      </c>
      <c r="F699" s="94">
        <v>539.24</v>
      </c>
      <c r="G699" s="94">
        <v>233.35</v>
      </c>
      <c r="H699" s="94">
        <v>439.55</v>
      </c>
      <c r="I699" s="94"/>
      <c r="J699" s="94"/>
      <c r="K699" s="94"/>
      <c r="L699" s="94"/>
      <c r="M699" s="94"/>
      <c r="N699" s="94"/>
      <c r="O699" s="94"/>
      <c r="P699" s="94"/>
      <c r="Q699" s="94"/>
      <c r="R699" s="94">
        <f t="shared" si="146"/>
        <v>1212.1400000000001</v>
      </c>
      <c r="S699" s="92" t="str">
        <f t="shared" si="147"/>
        <v>120121505935</v>
      </c>
      <c r="T699" s="80">
        <f>VLOOKUP(S699,Factors!$F$4:$H$5971,3,FALSE)</f>
        <v>0.1124</v>
      </c>
      <c r="U699" t="str">
        <f>VLOOKUP(S699,Factors!$F$4:$G$5971,2,FALSE)</f>
        <v>3-Factor</v>
      </c>
      <c r="V699" s="170">
        <f t="shared" si="148"/>
        <v>60.610576000000002</v>
      </c>
      <c r="W699" s="165">
        <f t="shared" si="149"/>
        <v>478.62942400000003</v>
      </c>
      <c r="X699" s="171">
        <f t="shared" si="150"/>
        <v>539.24</v>
      </c>
      <c r="Y699" s="170">
        <f t="shared" si="151"/>
        <v>26.228539999999999</v>
      </c>
      <c r="Z699" s="165">
        <f t="shared" si="152"/>
        <v>207.12145999999998</v>
      </c>
      <c r="AA699" s="171">
        <f t="shared" si="153"/>
        <v>233.35</v>
      </c>
      <c r="AB699" s="170">
        <f t="shared" si="154"/>
        <v>49.405419999999999</v>
      </c>
      <c r="AC699" s="165">
        <f t="shared" si="155"/>
        <v>390.14458000000002</v>
      </c>
      <c r="AD699" s="171">
        <f t="shared" si="156"/>
        <v>439.55</v>
      </c>
      <c r="AE699" s="81">
        <f t="shared" si="157"/>
        <v>136.24453600000001</v>
      </c>
      <c r="AF699" s="81">
        <f t="shared" si="158"/>
        <v>1075.8954640000002</v>
      </c>
      <c r="AG699" s="81">
        <f t="shared" si="159"/>
        <v>1212.1400000000001</v>
      </c>
      <c r="AH699" t="str">
        <f>VLOOKUP(A699,'FERC Description'!$A$4:$C$51,3,FALSE)</f>
        <v>935 Maintenance of General Plant</v>
      </c>
    </row>
    <row r="700" spans="1:34" x14ac:dyDescent="0.25">
      <c r="A700" t="s">
        <v>904</v>
      </c>
      <c r="B700" t="s">
        <v>77</v>
      </c>
      <c r="C700" t="s">
        <v>78</v>
      </c>
      <c r="D700" t="s">
        <v>905</v>
      </c>
      <c r="E700" t="s">
        <v>906</v>
      </c>
      <c r="F700" s="94">
        <v>412.72</v>
      </c>
      <c r="G700" s="94">
        <v>165</v>
      </c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>
        <f t="shared" si="146"/>
        <v>577.72</v>
      </c>
      <c r="S700" s="92" t="str">
        <f t="shared" si="147"/>
        <v>131001045935</v>
      </c>
      <c r="T700" s="80">
        <f>VLOOKUP(S700,Factors!$F$4:$H$5971,3,FALSE)</f>
        <v>0.1124</v>
      </c>
      <c r="U700" t="str">
        <f>VLOOKUP(S700,Factors!$F$4:$G$5971,2,FALSE)</f>
        <v>3-factor</v>
      </c>
      <c r="V700" s="170">
        <f t="shared" si="148"/>
        <v>46.389728000000005</v>
      </c>
      <c r="W700" s="165">
        <f t="shared" si="149"/>
        <v>366.33027200000004</v>
      </c>
      <c r="X700" s="171">
        <f t="shared" si="150"/>
        <v>412.72</v>
      </c>
      <c r="Y700" s="170">
        <f t="shared" si="151"/>
        <v>18.545999999999999</v>
      </c>
      <c r="Z700" s="165">
        <f t="shared" si="152"/>
        <v>146.45400000000001</v>
      </c>
      <c r="AA700" s="171">
        <f t="shared" si="153"/>
        <v>165</v>
      </c>
      <c r="AB700" s="170">
        <f t="shared" si="154"/>
        <v>0</v>
      </c>
      <c r="AC700" s="165">
        <f t="shared" si="155"/>
        <v>0</v>
      </c>
      <c r="AD700" s="171">
        <f t="shared" si="156"/>
        <v>0</v>
      </c>
      <c r="AE700" s="81">
        <f t="shared" si="157"/>
        <v>64.935727999999997</v>
      </c>
      <c r="AF700" s="81">
        <f t="shared" si="158"/>
        <v>512.78427199999999</v>
      </c>
      <c r="AG700" s="81">
        <f t="shared" si="159"/>
        <v>577.72</v>
      </c>
      <c r="AH700" t="str">
        <f>VLOOKUP(A700,'FERC Description'!$A$4:$C$51,3,FALSE)</f>
        <v>935 Maintenance of General Plant</v>
      </c>
    </row>
    <row r="701" spans="1:34" x14ac:dyDescent="0.25">
      <c r="A701" t="s">
        <v>904</v>
      </c>
      <c r="B701" t="s">
        <v>77</v>
      </c>
      <c r="C701" t="s">
        <v>78</v>
      </c>
      <c r="D701" t="s">
        <v>909</v>
      </c>
      <c r="E701" t="s">
        <v>910</v>
      </c>
      <c r="F701" s="94">
        <v>5587.41</v>
      </c>
      <c r="G701" s="94">
        <v>5877</v>
      </c>
      <c r="H701" s="94">
        <v>6920.58</v>
      </c>
      <c r="I701" s="94"/>
      <c r="J701" s="94"/>
      <c r="K701" s="94"/>
      <c r="L701" s="94"/>
      <c r="M701" s="94"/>
      <c r="N701" s="94"/>
      <c r="O701" s="94"/>
      <c r="P701" s="94"/>
      <c r="Q701" s="94"/>
      <c r="R701" s="94">
        <f t="shared" si="146"/>
        <v>18384.989999999998</v>
      </c>
      <c r="S701" s="92" t="str">
        <f t="shared" si="147"/>
        <v>131005005935</v>
      </c>
      <c r="T701" s="80">
        <f>VLOOKUP(S701,Factors!$F$4:$H$5971,3,FALSE)</f>
        <v>0.1124</v>
      </c>
      <c r="U701" t="str">
        <f>VLOOKUP(S701,Factors!$F$4:$G$5971,2,FALSE)</f>
        <v>3-factor</v>
      </c>
      <c r="V701" s="170">
        <f t="shared" si="148"/>
        <v>628.02488399999993</v>
      </c>
      <c r="W701" s="165">
        <f t="shared" si="149"/>
        <v>4959.3851159999995</v>
      </c>
      <c r="X701" s="171">
        <f t="shared" si="150"/>
        <v>5587.41</v>
      </c>
      <c r="Y701" s="170">
        <f t="shared" si="151"/>
        <v>660.57479999999998</v>
      </c>
      <c r="Z701" s="165">
        <f t="shared" si="152"/>
        <v>5216.4251999999997</v>
      </c>
      <c r="AA701" s="171">
        <f t="shared" si="153"/>
        <v>5877</v>
      </c>
      <c r="AB701" s="170">
        <f t="shared" si="154"/>
        <v>777.87319200000002</v>
      </c>
      <c r="AC701" s="165">
        <f t="shared" si="155"/>
        <v>6142.7068079999999</v>
      </c>
      <c r="AD701" s="171">
        <f t="shared" si="156"/>
        <v>6920.58</v>
      </c>
      <c r="AE701" s="81">
        <f t="shared" si="157"/>
        <v>2066.4728759999998</v>
      </c>
      <c r="AF701" s="81">
        <f t="shared" si="158"/>
        <v>16318.517123999998</v>
      </c>
      <c r="AG701" s="81">
        <f t="shared" si="159"/>
        <v>18384.989999999998</v>
      </c>
      <c r="AH701" t="str">
        <f>VLOOKUP(A701,'FERC Description'!$A$4:$C$51,3,FALSE)</f>
        <v>935 Maintenance of General Plant</v>
      </c>
    </row>
    <row r="702" spans="1:34" x14ac:dyDescent="0.25">
      <c r="A702" t="s">
        <v>904</v>
      </c>
      <c r="B702" t="s">
        <v>77</v>
      </c>
      <c r="C702" t="s">
        <v>78</v>
      </c>
      <c r="D702" t="s">
        <v>911</v>
      </c>
      <c r="E702" t="s">
        <v>912</v>
      </c>
      <c r="F702" s="94">
        <v>9382.76</v>
      </c>
      <c r="G702" s="94">
        <v>6668.81</v>
      </c>
      <c r="H702" s="94">
        <v>6354.85</v>
      </c>
      <c r="I702" s="94"/>
      <c r="J702" s="94"/>
      <c r="K702" s="94"/>
      <c r="L702" s="94"/>
      <c r="M702" s="94"/>
      <c r="N702" s="94"/>
      <c r="O702" s="94"/>
      <c r="P702" s="94"/>
      <c r="Q702" s="94"/>
      <c r="R702" s="94">
        <f t="shared" si="146"/>
        <v>22406.42</v>
      </c>
      <c r="S702" s="92" t="str">
        <f t="shared" si="147"/>
        <v>131005010935</v>
      </c>
      <c r="T702" s="80">
        <f>VLOOKUP(S702,Factors!$F$4:$H$5971,3,FALSE)</f>
        <v>0.1124</v>
      </c>
      <c r="U702" t="str">
        <f>VLOOKUP(S702,Factors!$F$4:$G$5971,2,FALSE)</f>
        <v>3-factor</v>
      </c>
      <c r="V702" s="170">
        <f t="shared" si="148"/>
        <v>1054.622224</v>
      </c>
      <c r="W702" s="165">
        <f t="shared" si="149"/>
        <v>8328.1377759999996</v>
      </c>
      <c r="X702" s="171">
        <f t="shared" si="150"/>
        <v>9382.76</v>
      </c>
      <c r="Y702" s="170">
        <f t="shared" si="151"/>
        <v>749.57424400000002</v>
      </c>
      <c r="Z702" s="165">
        <f t="shared" si="152"/>
        <v>5919.235756</v>
      </c>
      <c r="AA702" s="171">
        <f t="shared" si="153"/>
        <v>6668.81</v>
      </c>
      <c r="AB702" s="170">
        <f t="shared" si="154"/>
        <v>714.28514000000007</v>
      </c>
      <c r="AC702" s="165">
        <f t="shared" si="155"/>
        <v>5640.5648600000004</v>
      </c>
      <c r="AD702" s="171">
        <f t="shared" si="156"/>
        <v>6354.85</v>
      </c>
      <c r="AE702" s="81">
        <f t="shared" si="157"/>
        <v>2518.4816079999996</v>
      </c>
      <c r="AF702" s="81">
        <f t="shared" si="158"/>
        <v>19887.938392</v>
      </c>
      <c r="AG702" s="81">
        <f t="shared" si="159"/>
        <v>22406.42</v>
      </c>
      <c r="AH702" t="str">
        <f>VLOOKUP(A702,'FERC Description'!$A$4:$C$51,3,FALSE)</f>
        <v>935 Maintenance of General Plant</v>
      </c>
    </row>
    <row r="703" spans="1:34" x14ac:dyDescent="0.25">
      <c r="A703" t="s">
        <v>904</v>
      </c>
      <c r="B703" t="s">
        <v>77</v>
      </c>
      <c r="C703" t="s">
        <v>78</v>
      </c>
      <c r="D703" t="s">
        <v>921</v>
      </c>
      <c r="E703" t="s">
        <v>922</v>
      </c>
      <c r="F703" s="94">
        <v>11609.92</v>
      </c>
      <c r="G703" s="94">
        <v>24776.37</v>
      </c>
      <c r="H703" s="94">
        <v>18169.099999999999</v>
      </c>
      <c r="I703" s="94"/>
      <c r="J703" s="94"/>
      <c r="K703" s="94"/>
      <c r="L703" s="94"/>
      <c r="M703" s="94"/>
      <c r="N703" s="94"/>
      <c r="O703" s="94"/>
      <c r="P703" s="94"/>
      <c r="Q703" s="94"/>
      <c r="R703" s="94">
        <f t="shared" si="146"/>
        <v>54555.39</v>
      </c>
      <c r="S703" s="92" t="str">
        <f t="shared" si="147"/>
        <v>131005015935</v>
      </c>
      <c r="T703" s="80">
        <f>VLOOKUP(S703,Factors!$F$4:$H$5971,3,FALSE)</f>
        <v>0.1124</v>
      </c>
      <c r="U703" t="str">
        <f>VLOOKUP(S703,Factors!$F$4:$G$5971,2,FALSE)</f>
        <v>3-factor</v>
      </c>
      <c r="V703" s="170">
        <f t="shared" si="148"/>
        <v>1304.9550079999999</v>
      </c>
      <c r="W703" s="165">
        <f t="shared" si="149"/>
        <v>10304.964992000001</v>
      </c>
      <c r="X703" s="171">
        <f t="shared" si="150"/>
        <v>11609.920000000002</v>
      </c>
      <c r="Y703" s="170">
        <f t="shared" si="151"/>
        <v>2784.8639880000001</v>
      </c>
      <c r="Z703" s="165">
        <f t="shared" si="152"/>
        <v>21991.506011999998</v>
      </c>
      <c r="AA703" s="171">
        <f t="shared" si="153"/>
        <v>24776.37</v>
      </c>
      <c r="AB703" s="170">
        <f t="shared" si="154"/>
        <v>2042.2068399999998</v>
      </c>
      <c r="AC703" s="165">
        <f t="shared" si="155"/>
        <v>16126.89316</v>
      </c>
      <c r="AD703" s="171">
        <f t="shared" si="156"/>
        <v>18169.099999999999</v>
      </c>
      <c r="AE703" s="81">
        <f t="shared" si="157"/>
        <v>6132.0258359999998</v>
      </c>
      <c r="AF703" s="81">
        <f t="shared" si="158"/>
        <v>48423.364163999999</v>
      </c>
      <c r="AG703" s="81">
        <f t="shared" si="159"/>
        <v>54555.39</v>
      </c>
      <c r="AH703" t="str">
        <f>VLOOKUP(A703,'FERC Description'!$A$4:$C$51,3,FALSE)</f>
        <v>935 Maintenance of General Plant</v>
      </c>
    </row>
    <row r="704" spans="1:34" x14ac:dyDescent="0.25">
      <c r="A704" t="s">
        <v>904</v>
      </c>
      <c r="B704" t="s">
        <v>77</v>
      </c>
      <c r="C704" t="s">
        <v>78</v>
      </c>
      <c r="D704" t="s">
        <v>923</v>
      </c>
      <c r="E704" t="s">
        <v>924</v>
      </c>
      <c r="F704" s="94">
        <v>552.91</v>
      </c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>
        <f t="shared" si="146"/>
        <v>552.91</v>
      </c>
      <c r="S704" s="92" t="str">
        <f t="shared" si="147"/>
        <v>131005020935</v>
      </c>
      <c r="T704" s="80">
        <f>VLOOKUP(S704,Factors!$F$4:$H$5971,3,FALSE)</f>
        <v>0.1124</v>
      </c>
      <c r="U704" t="str">
        <f>VLOOKUP(S704,Factors!$F$4:$G$5971,2,FALSE)</f>
        <v>3-factor</v>
      </c>
      <c r="V704" s="170">
        <f t="shared" si="148"/>
        <v>62.147084</v>
      </c>
      <c r="W704" s="165">
        <f t="shared" si="149"/>
        <v>490.76291599999996</v>
      </c>
      <c r="X704" s="171">
        <f t="shared" si="150"/>
        <v>552.91</v>
      </c>
      <c r="Y704" s="170">
        <f t="shared" si="151"/>
        <v>0</v>
      </c>
      <c r="Z704" s="165">
        <f t="shared" si="152"/>
        <v>0</v>
      </c>
      <c r="AA704" s="171">
        <f t="shared" si="153"/>
        <v>0</v>
      </c>
      <c r="AB704" s="170">
        <f t="shared" si="154"/>
        <v>0</v>
      </c>
      <c r="AC704" s="165">
        <f t="shared" si="155"/>
        <v>0</v>
      </c>
      <c r="AD704" s="171">
        <f t="shared" si="156"/>
        <v>0</v>
      </c>
      <c r="AE704" s="81">
        <f t="shared" si="157"/>
        <v>62.147084</v>
      </c>
      <c r="AF704" s="81">
        <f t="shared" si="158"/>
        <v>490.76291599999996</v>
      </c>
      <c r="AG704" s="81">
        <f t="shared" si="159"/>
        <v>552.91</v>
      </c>
      <c r="AH704" t="str">
        <f>VLOOKUP(A704,'FERC Description'!$A$4:$C$51,3,FALSE)</f>
        <v>935 Maintenance of General Plant</v>
      </c>
    </row>
    <row r="705" spans="1:34" x14ac:dyDescent="0.25">
      <c r="A705" t="s">
        <v>904</v>
      </c>
      <c r="B705" t="s">
        <v>119</v>
      </c>
      <c r="C705" t="s">
        <v>120</v>
      </c>
      <c r="D705" t="s">
        <v>907</v>
      </c>
      <c r="E705" t="s">
        <v>908</v>
      </c>
      <c r="F705" s="94">
        <v>98.09</v>
      </c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>
        <f t="shared" si="146"/>
        <v>98.09</v>
      </c>
      <c r="S705" s="92" t="str">
        <f t="shared" si="147"/>
        <v>135101580935</v>
      </c>
      <c r="T705" s="80">
        <f>VLOOKUP(S705,Factors!$F$4:$H$5971,3,FALSE)</f>
        <v>0.1119</v>
      </c>
      <c r="U705" t="str">
        <f>VLOOKUP(S705,Factors!$F$4:$G$5971,2,FALSE)</f>
        <v>Customers-All</v>
      </c>
      <c r="V705" s="170">
        <f t="shared" si="148"/>
        <v>10.976271000000001</v>
      </c>
      <c r="W705" s="165">
        <f t="shared" si="149"/>
        <v>87.113729000000006</v>
      </c>
      <c r="X705" s="171">
        <f t="shared" si="150"/>
        <v>98.09</v>
      </c>
      <c r="Y705" s="170">
        <f t="shared" si="151"/>
        <v>0</v>
      </c>
      <c r="Z705" s="165">
        <f t="shared" si="152"/>
        <v>0</v>
      </c>
      <c r="AA705" s="171">
        <f t="shared" si="153"/>
        <v>0</v>
      </c>
      <c r="AB705" s="170">
        <f t="shared" si="154"/>
        <v>0</v>
      </c>
      <c r="AC705" s="165">
        <f t="shared" si="155"/>
        <v>0</v>
      </c>
      <c r="AD705" s="171">
        <f t="shared" si="156"/>
        <v>0</v>
      </c>
      <c r="AE705" s="81">
        <f t="shared" si="157"/>
        <v>10.976271000000001</v>
      </c>
      <c r="AF705" s="81">
        <f t="shared" si="158"/>
        <v>87.113729000000006</v>
      </c>
      <c r="AG705" s="81">
        <f t="shared" si="159"/>
        <v>98.09</v>
      </c>
      <c r="AH705" t="str">
        <f>VLOOKUP(A705,'FERC Description'!$A$4:$C$51,3,FALSE)</f>
        <v>935 Maintenance of General Plant</v>
      </c>
    </row>
    <row r="706" spans="1:34" x14ac:dyDescent="0.25">
      <c r="A706" t="s">
        <v>904</v>
      </c>
      <c r="B706" t="s">
        <v>82</v>
      </c>
      <c r="C706" t="s">
        <v>83</v>
      </c>
      <c r="D706" t="s">
        <v>907</v>
      </c>
      <c r="E706" t="s">
        <v>908</v>
      </c>
      <c r="F706" s="94">
        <v>46.6</v>
      </c>
      <c r="G706" s="94">
        <v>515.75</v>
      </c>
      <c r="H706" s="94">
        <v>83.85</v>
      </c>
      <c r="I706" s="94"/>
      <c r="J706" s="94"/>
      <c r="K706" s="94"/>
      <c r="L706" s="94"/>
      <c r="M706" s="94"/>
      <c r="N706" s="94"/>
      <c r="O706" s="94"/>
      <c r="P706" s="94"/>
      <c r="Q706" s="94"/>
      <c r="R706" s="94">
        <f t="shared" si="146"/>
        <v>646.20000000000005</v>
      </c>
      <c r="S706" s="92" t="str">
        <f t="shared" si="147"/>
        <v>141001580935</v>
      </c>
      <c r="T706" s="80">
        <f>VLOOKUP(S706,Factors!$F$4:$H$5971,3,FALSE)</f>
        <v>1.17E-2</v>
      </c>
      <c r="U706" t="str">
        <f>VLOOKUP(S706,Factors!$F$4:$G$5971,2,FALSE)</f>
        <v>Transmission</v>
      </c>
      <c r="V706" s="170">
        <f t="shared" si="148"/>
        <v>0.54522000000000004</v>
      </c>
      <c r="W706" s="165">
        <f t="shared" si="149"/>
        <v>46.054780000000001</v>
      </c>
      <c r="X706" s="171">
        <f t="shared" si="150"/>
        <v>46.6</v>
      </c>
      <c r="Y706" s="170">
        <f t="shared" si="151"/>
        <v>6.0342750000000001</v>
      </c>
      <c r="Z706" s="165">
        <f t="shared" si="152"/>
        <v>509.71572500000002</v>
      </c>
      <c r="AA706" s="171">
        <f t="shared" si="153"/>
        <v>515.75</v>
      </c>
      <c r="AB706" s="170">
        <f t="shared" si="154"/>
        <v>0.98104499999999994</v>
      </c>
      <c r="AC706" s="165">
        <f t="shared" si="155"/>
        <v>82.868955</v>
      </c>
      <c r="AD706" s="171">
        <f t="shared" si="156"/>
        <v>83.85</v>
      </c>
      <c r="AE706" s="81">
        <f t="shared" si="157"/>
        <v>7.5605400000000005</v>
      </c>
      <c r="AF706" s="81">
        <f t="shared" si="158"/>
        <v>638.6394600000001</v>
      </c>
      <c r="AG706" s="81">
        <f t="shared" si="159"/>
        <v>646.20000000000005</v>
      </c>
      <c r="AH706" t="str">
        <f>VLOOKUP(A706,'FERC Description'!$A$4:$C$51,3,FALSE)</f>
        <v>935 Maintenance of General Plant</v>
      </c>
    </row>
    <row r="707" spans="1:34" x14ac:dyDescent="0.25">
      <c r="A707" t="s">
        <v>904</v>
      </c>
      <c r="B707" t="s">
        <v>82</v>
      </c>
      <c r="C707" t="s">
        <v>83</v>
      </c>
      <c r="D707" t="s">
        <v>925</v>
      </c>
      <c r="E707" t="s">
        <v>926</v>
      </c>
      <c r="F707" s="94">
        <v>32.74</v>
      </c>
      <c r="G707" s="94"/>
      <c r="H707" s="94">
        <v>33.25</v>
      </c>
      <c r="I707" s="94"/>
      <c r="J707" s="94"/>
      <c r="K707" s="94"/>
      <c r="L707" s="94"/>
      <c r="M707" s="94"/>
      <c r="N707" s="94"/>
      <c r="O707" s="94"/>
      <c r="P707" s="94"/>
      <c r="Q707" s="94"/>
      <c r="R707" s="94">
        <f t="shared" si="146"/>
        <v>65.990000000000009</v>
      </c>
      <c r="S707" s="92" t="str">
        <f t="shared" si="147"/>
        <v>141005155935</v>
      </c>
      <c r="T707" s="80">
        <f>VLOOKUP(S707,Factors!$F$4:$H$5971,3,FALSE)</f>
        <v>1.17E-2</v>
      </c>
      <c r="U707" t="str">
        <f>VLOOKUP(S707,Factors!$F$4:$G$5971,2,FALSE)</f>
        <v>Transmission</v>
      </c>
      <c r="V707" s="170">
        <f t="shared" si="148"/>
        <v>0.38305800000000001</v>
      </c>
      <c r="W707" s="165">
        <f t="shared" si="149"/>
        <v>32.356942000000004</v>
      </c>
      <c r="X707" s="171">
        <f t="shared" si="150"/>
        <v>32.74</v>
      </c>
      <c r="Y707" s="170">
        <f t="shared" si="151"/>
        <v>0</v>
      </c>
      <c r="Z707" s="165">
        <f t="shared" si="152"/>
        <v>0</v>
      </c>
      <c r="AA707" s="171">
        <f t="shared" si="153"/>
        <v>0</v>
      </c>
      <c r="AB707" s="170">
        <f t="shared" si="154"/>
        <v>0.38902500000000001</v>
      </c>
      <c r="AC707" s="165">
        <f t="shared" si="155"/>
        <v>32.860975000000003</v>
      </c>
      <c r="AD707" s="171">
        <f t="shared" si="156"/>
        <v>33.25</v>
      </c>
      <c r="AE707" s="81">
        <f t="shared" si="157"/>
        <v>0.77208300000000007</v>
      </c>
      <c r="AF707" s="81">
        <f t="shared" si="158"/>
        <v>65.217917000000014</v>
      </c>
      <c r="AG707" s="81">
        <f t="shared" si="159"/>
        <v>65.990000000000009</v>
      </c>
      <c r="AH707" t="str">
        <f>VLOOKUP(A707,'FERC Description'!$A$4:$C$51,3,FALSE)</f>
        <v>935 Maintenance of General Plant</v>
      </c>
    </row>
    <row r="708" spans="1:34" x14ac:dyDescent="0.25">
      <c r="A708" t="s">
        <v>904</v>
      </c>
      <c r="B708" t="s">
        <v>43</v>
      </c>
      <c r="C708" t="s">
        <v>44</v>
      </c>
      <c r="D708" t="s">
        <v>915</v>
      </c>
      <c r="E708" t="s">
        <v>916</v>
      </c>
      <c r="F708" s="94"/>
      <c r="G708" s="94"/>
      <c r="H708" s="94">
        <v>121.4</v>
      </c>
      <c r="I708" s="94"/>
      <c r="J708" s="94"/>
      <c r="K708" s="94"/>
      <c r="L708" s="94"/>
      <c r="M708" s="94"/>
      <c r="N708" s="94"/>
      <c r="O708" s="94"/>
      <c r="P708" s="94"/>
      <c r="Q708" s="94"/>
      <c r="R708" s="94">
        <f t="shared" si="146"/>
        <v>121.4</v>
      </c>
      <c r="S708" s="92" t="str">
        <f t="shared" si="147"/>
        <v>151001295935</v>
      </c>
      <c r="T708" s="80">
        <f>VLOOKUP(S708,Factors!$F$4:$H$5971,3,FALSE)</f>
        <v>0.1124</v>
      </c>
      <c r="U708" t="str">
        <f>VLOOKUP(S708,Factors!$F$4:$G$5971,2,FALSE)</f>
        <v>3-factor</v>
      </c>
      <c r="V708" s="170">
        <f t="shared" si="148"/>
        <v>0</v>
      </c>
      <c r="W708" s="165">
        <f t="shared" si="149"/>
        <v>0</v>
      </c>
      <c r="X708" s="171">
        <f t="shared" si="150"/>
        <v>0</v>
      </c>
      <c r="Y708" s="170">
        <f t="shared" si="151"/>
        <v>0</v>
      </c>
      <c r="Z708" s="165">
        <f t="shared" si="152"/>
        <v>0</v>
      </c>
      <c r="AA708" s="171">
        <f t="shared" si="153"/>
        <v>0</v>
      </c>
      <c r="AB708" s="170">
        <f t="shared" si="154"/>
        <v>13.64536</v>
      </c>
      <c r="AC708" s="165">
        <f t="shared" si="155"/>
        <v>107.75464000000001</v>
      </c>
      <c r="AD708" s="171">
        <f t="shared" si="156"/>
        <v>121.4</v>
      </c>
      <c r="AE708" s="81">
        <f t="shared" si="157"/>
        <v>13.64536</v>
      </c>
      <c r="AF708" s="81">
        <f t="shared" si="158"/>
        <v>107.75464000000001</v>
      </c>
      <c r="AG708" s="81">
        <f t="shared" si="159"/>
        <v>121.4</v>
      </c>
      <c r="AH708" t="str">
        <f>VLOOKUP(A708,'FERC Description'!$A$4:$C$51,3,FALSE)</f>
        <v>935 Maintenance of General Plant</v>
      </c>
    </row>
    <row r="709" spans="1:34" x14ac:dyDescent="0.25">
      <c r="A709" t="s">
        <v>904</v>
      </c>
      <c r="B709" t="s">
        <v>43</v>
      </c>
      <c r="C709" t="s">
        <v>44</v>
      </c>
      <c r="D709" t="s">
        <v>927</v>
      </c>
      <c r="E709" t="s">
        <v>928</v>
      </c>
      <c r="F709" s="94"/>
      <c r="G709" s="94"/>
      <c r="H709" s="94">
        <v>18.690000000000001</v>
      </c>
      <c r="I709" s="94"/>
      <c r="J709" s="94"/>
      <c r="K709" s="94"/>
      <c r="L709" s="94"/>
      <c r="M709" s="94"/>
      <c r="N709" s="94"/>
      <c r="O709" s="94"/>
      <c r="P709" s="94"/>
      <c r="Q709" s="94"/>
      <c r="R709" s="94">
        <f t="shared" si="146"/>
        <v>18.690000000000001</v>
      </c>
      <c r="S709" s="92" t="str">
        <f t="shared" si="147"/>
        <v>151005105935</v>
      </c>
      <c r="T709" s="80">
        <f>VLOOKUP(S709,Factors!$F$4:$H$5971,3,FALSE)</f>
        <v>0</v>
      </c>
      <c r="U709" t="str">
        <f>VLOOKUP(S709,Factors!$F$4:$G$5971,2,FALSE)</f>
        <v>direct-or</v>
      </c>
      <c r="V709" s="170">
        <f t="shared" si="148"/>
        <v>0</v>
      </c>
      <c r="W709" s="165">
        <f t="shared" si="149"/>
        <v>0</v>
      </c>
      <c r="X709" s="171">
        <f t="shared" si="150"/>
        <v>0</v>
      </c>
      <c r="Y709" s="170">
        <f t="shared" si="151"/>
        <v>0</v>
      </c>
      <c r="Z709" s="165">
        <f t="shared" si="152"/>
        <v>0</v>
      </c>
      <c r="AA709" s="171">
        <f t="shared" si="153"/>
        <v>0</v>
      </c>
      <c r="AB709" s="170">
        <f t="shared" si="154"/>
        <v>0</v>
      </c>
      <c r="AC709" s="165">
        <f t="shared" si="155"/>
        <v>18.690000000000001</v>
      </c>
      <c r="AD709" s="171">
        <f t="shared" si="156"/>
        <v>18.690000000000001</v>
      </c>
      <c r="AE709" s="81">
        <f t="shared" si="157"/>
        <v>0</v>
      </c>
      <c r="AF709" s="81">
        <f t="shared" si="158"/>
        <v>18.690000000000001</v>
      </c>
      <c r="AG709" s="81">
        <f t="shared" si="159"/>
        <v>18.690000000000001</v>
      </c>
      <c r="AH709" t="str">
        <f>VLOOKUP(A709,'FERC Description'!$A$4:$C$51,3,FALSE)</f>
        <v>935 Maintenance of General Plant</v>
      </c>
    </row>
    <row r="710" spans="1:34" x14ac:dyDescent="0.25">
      <c r="A710" t="s">
        <v>904</v>
      </c>
      <c r="B710" t="s">
        <v>929</v>
      </c>
      <c r="C710" t="s">
        <v>930</v>
      </c>
      <c r="D710" t="s">
        <v>919</v>
      </c>
      <c r="E710" t="s">
        <v>920</v>
      </c>
      <c r="F710" s="94">
        <v>31476.79</v>
      </c>
      <c r="G710" s="94">
        <v>30514.15</v>
      </c>
      <c r="H710" s="94">
        <v>36781.599999999999</v>
      </c>
      <c r="I710" s="94"/>
      <c r="J710" s="94"/>
      <c r="K710" s="94"/>
      <c r="L710" s="94"/>
      <c r="M710" s="94"/>
      <c r="N710" s="94"/>
      <c r="O710" s="94"/>
      <c r="P710" s="94"/>
      <c r="Q710" s="94"/>
      <c r="R710" s="94">
        <f t="shared" si="146"/>
        <v>98772.540000000008</v>
      </c>
      <c r="S710" s="92" t="str">
        <f t="shared" si="147"/>
        <v>155021505935</v>
      </c>
      <c r="T710" s="80">
        <f>VLOOKUP(S710,Factors!$F$4:$H$5971,3,FALSE)</f>
        <v>0.1124</v>
      </c>
      <c r="U710" t="str">
        <f>VLOOKUP(S710,Factors!$F$4:$G$5971,2,FALSE)</f>
        <v>3-factor</v>
      </c>
      <c r="V710" s="170">
        <f t="shared" si="148"/>
        <v>3537.9911959999999</v>
      </c>
      <c r="W710" s="165">
        <f t="shared" si="149"/>
        <v>27938.798804000002</v>
      </c>
      <c r="X710" s="171">
        <f t="shared" si="150"/>
        <v>31476.79</v>
      </c>
      <c r="Y710" s="170">
        <f t="shared" si="151"/>
        <v>3429.7904600000002</v>
      </c>
      <c r="Z710" s="165">
        <f t="shared" si="152"/>
        <v>27084.359540000001</v>
      </c>
      <c r="AA710" s="171">
        <f t="shared" si="153"/>
        <v>30514.15</v>
      </c>
      <c r="AB710" s="170">
        <f t="shared" si="154"/>
        <v>4134.2518399999999</v>
      </c>
      <c r="AC710" s="165">
        <f t="shared" si="155"/>
        <v>32647.348159999998</v>
      </c>
      <c r="AD710" s="171">
        <f t="shared" si="156"/>
        <v>36781.599999999999</v>
      </c>
      <c r="AE710" s="81">
        <f t="shared" si="157"/>
        <v>11102.033496</v>
      </c>
      <c r="AF710" s="81">
        <f t="shared" si="158"/>
        <v>87670.506504000004</v>
      </c>
      <c r="AG710" s="81">
        <f t="shared" si="159"/>
        <v>98772.540000000008</v>
      </c>
      <c r="AH710" t="str">
        <f>VLOOKUP(A710,'FERC Description'!$A$4:$C$51,3,FALSE)</f>
        <v>935 Maintenance of General Plant</v>
      </c>
    </row>
    <row r="711" spans="1:34" x14ac:dyDescent="0.25">
      <c r="A711" t="s">
        <v>904</v>
      </c>
      <c r="B711" t="s">
        <v>96</v>
      </c>
      <c r="C711" t="s">
        <v>97</v>
      </c>
      <c r="D711" t="s">
        <v>925</v>
      </c>
      <c r="E711" t="s">
        <v>926</v>
      </c>
      <c r="F711" s="94">
        <v>750</v>
      </c>
      <c r="G711" s="94">
        <v>750</v>
      </c>
      <c r="H711" s="94">
        <v>750</v>
      </c>
      <c r="I711" s="94"/>
      <c r="J711" s="94"/>
      <c r="K711" s="94"/>
      <c r="L711" s="94"/>
      <c r="M711" s="94"/>
      <c r="N711" s="94"/>
      <c r="O711" s="94"/>
      <c r="P711" s="94"/>
      <c r="Q711" s="94"/>
      <c r="R711" s="94">
        <f t="shared" si="146"/>
        <v>2250</v>
      </c>
      <c r="S711" s="92" t="str">
        <f t="shared" si="147"/>
        <v>155065155935</v>
      </c>
      <c r="T711" s="80">
        <f>VLOOKUP(S711,Factors!$F$4:$H$5971,3,FALSE)</f>
        <v>0</v>
      </c>
      <c r="U711" t="str">
        <f>VLOOKUP(S711,Factors!$F$4:$G$5971,2,FALSE)</f>
        <v>Direct-OR</v>
      </c>
      <c r="V711" s="170">
        <f t="shared" si="148"/>
        <v>0</v>
      </c>
      <c r="W711" s="165">
        <f t="shared" si="149"/>
        <v>750</v>
      </c>
      <c r="X711" s="171">
        <f t="shared" si="150"/>
        <v>750</v>
      </c>
      <c r="Y711" s="170">
        <f t="shared" si="151"/>
        <v>0</v>
      </c>
      <c r="Z711" s="165">
        <f t="shared" si="152"/>
        <v>750</v>
      </c>
      <c r="AA711" s="171">
        <f t="shared" si="153"/>
        <v>750</v>
      </c>
      <c r="AB711" s="170">
        <f t="shared" si="154"/>
        <v>0</v>
      </c>
      <c r="AC711" s="165">
        <f t="shared" si="155"/>
        <v>750</v>
      </c>
      <c r="AD711" s="171">
        <f t="shared" si="156"/>
        <v>750</v>
      </c>
      <c r="AE711" s="81">
        <f t="shared" si="157"/>
        <v>0</v>
      </c>
      <c r="AF711" s="81">
        <f t="shared" si="158"/>
        <v>2250</v>
      </c>
      <c r="AG711" s="81">
        <f t="shared" si="159"/>
        <v>2250</v>
      </c>
      <c r="AH711" t="str">
        <f>VLOOKUP(A711,'FERC Description'!$A$4:$C$51,3,FALSE)</f>
        <v>935 Maintenance of General Plant</v>
      </c>
    </row>
    <row r="712" spans="1:34" x14ac:dyDescent="0.25">
      <c r="A712" t="s">
        <v>904</v>
      </c>
      <c r="B712" t="s">
        <v>547</v>
      </c>
      <c r="C712" t="s">
        <v>548</v>
      </c>
      <c r="D712" t="s">
        <v>931</v>
      </c>
      <c r="E712" t="s">
        <v>932</v>
      </c>
      <c r="F712" s="94">
        <v>0</v>
      </c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>
        <f t="shared" si="146"/>
        <v>0</v>
      </c>
      <c r="S712" s="92" t="str">
        <f t="shared" si="147"/>
        <v>160001500935</v>
      </c>
      <c r="T712" s="80">
        <f>VLOOKUP(S712,Factors!$F$4:$H$5971,3,FALSE)</f>
        <v>0.1124</v>
      </c>
      <c r="U712" t="str">
        <f>VLOOKUP(S712,Factors!$F$4:$G$5971,2,FALSE)</f>
        <v>3-Factor</v>
      </c>
      <c r="V712" s="170">
        <f t="shared" si="148"/>
        <v>0</v>
      </c>
      <c r="W712" s="165">
        <f t="shared" si="149"/>
        <v>0</v>
      </c>
      <c r="X712" s="171">
        <f t="shared" si="150"/>
        <v>0</v>
      </c>
      <c r="Y712" s="170">
        <f t="shared" si="151"/>
        <v>0</v>
      </c>
      <c r="Z712" s="165">
        <f t="shared" si="152"/>
        <v>0</v>
      </c>
      <c r="AA712" s="171">
        <f t="shared" si="153"/>
        <v>0</v>
      </c>
      <c r="AB712" s="170">
        <f t="shared" si="154"/>
        <v>0</v>
      </c>
      <c r="AC712" s="165">
        <f t="shared" si="155"/>
        <v>0</v>
      </c>
      <c r="AD712" s="171">
        <f t="shared" si="156"/>
        <v>0</v>
      </c>
      <c r="AE712" s="81">
        <f t="shared" si="157"/>
        <v>0</v>
      </c>
      <c r="AF712" s="81">
        <f t="shared" si="158"/>
        <v>0</v>
      </c>
      <c r="AG712" s="81">
        <f t="shared" si="159"/>
        <v>0</v>
      </c>
      <c r="AH712" t="str">
        <f>VLOOKUP(A712,'FERC Description'!$A$4:$C$51,3,FALSE)</f>
        <v>935 Maintenance of General Plant</v>
      </c>
    </row>
    <row r="713" spans="1:34" x14ac:dyDescent="0.25">
      <c r="A713" t="s">
        <v>904</v>
      </c>
      <c r="B713" t="s">
        <v>151</v>
      </c>
      <c r="C713" t="s">
        <v>152</v>
      </c>
      <c r="D713" t="s">
        <v>915</v>
      </c>
      <c r="E713" t="s">
        <v>916</v>
      </c>
      <c r="F713" s="94">
        <v>55985.7</v>
      </c>
      <c r="G713" s="94">
        <v>53151.69</v>
      </c>
      <c r="H713" s="94">
        <v>-8088.63</v>
      </c>
      <c r="I713" s="94"/>
      <c r="J713" s="94"/>
      <c r="K713" s="94"/>
      <c r="L713" s="94"/>
      <c r="M713" s="94"/>
      <c r="N713" s="94"/>
      <c r="O713" s="94"/>
      <c r="P713" s="94"/>
      <c r="Q713" s="94"/>
      <c r="R713" s="94">
        <f t="shared" si="146"/>
        <v>101048.76</v>
      </c>
      <c r="S713" s="92" t="str">
        <f t="shared" si="147"/>
        <v>161001295935</v>
      </c>
      <c r="T713" s="80">
        <f>VLOOKUP(S713,Factors!$F$4:$H$5971,3,FALSE)</f>
        <v>0.1124</v>
      </c>
      <c r="U713" t="str">
        <f>VLOOKUP(S713,Factors!$F$4:$G$5971,2,FALSE)</f>
        <v>3-factor</v>
      </c>
      <c r="V713" s="170">
        <f t="shared" si="148"/>
        <v>6292.7926799999996</v>
      </c>
      <c r="W713" s="165">
        <f t="shared" si="149"/>
        <v>49692.907319999998</v>
      </c>
      <c r="X713" s="171">
        <f t="shared" si="150"/>
        <v>55985.7</v>
      </c>
      <c r="Y713" s="170">
        <f t="shared" si="151"/>
        <v>5974.2499560000006</v>
      </c>
      <c r="Z713" s="165">
        <f t="shared" si="152"/>
        <v>47177.440044000003</v>
      </c>
      <c r="AA713" s="171">
        <f t="shared" si="153"/>
        <v>53151.69</v>
      </c>
      <c r="AB713" s="170">
        <f t="shared" si="154"/>
        <v>-909.162012</v>
      </c>
      <c r="AC713" s="165">
        <f t="shared" si="155"/>
        <v>-7179.4679880000003</v>
      </c>
      <c r="AD713" s="171">
        <f t="shared" si="156"/>
        <v>-8088.63</v>
      </c>
      <c r="AE713" s="81">
        <f t="shared" si="157"/>
        <v>11357.880623999999</v>
      </c>
      <c r="AF713" s="81">
        <f t="shared" si="158"/>
        <v>89690.879375999997</v>
      </c>
      <c r="AG713" s="81">
        <f t="shared" si="159"/>
        <v>101048.76</v>
      </c>
      <c r="AH713" t="str">
        <f>VLOOKUP(A713,'FERC Description'!$A$4:$C$51,3,FALSE)</f>
        <v>935 Maintenance of General Plant</v>
      </c>
    </row>
    <row r="714" spans="1:34" x14ac:dyDescent="0.25">
      <c r="A714" t="s">
        <v>904</v>
      </c>
      <c r="B714" t="s">
        <v>151</v>
      </c>
      <c r="C714" t="s">
        <v>152</v>
      </c>
      <c r="D714" t="s">
        <v>931</v>
      </c>
      <c r="E714" t="s">
        <v>932</v>
      </c>
      <c r="F714" s="94">
        <v>4035.64</v>
      </c>
      <c r="G714" s="94">
        <v>5322.46</v>
      </c>
      <c r="H714" s="94">
        <v>8316.7199999999993</v>
      </c>
      <c r="I714" s="94"/>
      <c r="J714" s="94"/>
      <c r="K714" s="94"/>
      <c r="L714" s="94"/>
      <c r="M714" s="94"/>
      <c r="N714" s="94"/>
      <c r="O714" s="94"/>
      <c r="P714" s="94"/>
      <c r="Q714" s="94"/>
      <c r="R714" s="94">
        <f t="shared" si="146"/>
        <v>17674.82</v>
      </c>
      <c r="S714" s="92" t="str">
        <f t="shared" si="147"/>
        <v>161001500935</v>
      </c>
      <c r="T714" s="80">
        <f>VLOOKUP(S714,Factors!$F$4:$H$5971,3,FALSE)</f>
        <v>0.1124</v>
      </c>
      <c r="U714" t="str">
        <f>VLOOKUP(S714,Factors!$F$4:$G$5971,2,FALSE)</f>
        <v>3-factor</v>
      </c>
      <c r="V714" s="170">
        <f t="shared" si="148"/>
        <v>453.60593599999999</v>
      </c>
      <c r="W714" s="165">
        <f t="shared" si="149"/>
        <v>3582.0340639999999</v>
      </c>
      <c r="X714" s="171">
        <f t="shared" si="150"/>
        <v>4035.64</v>
      </c>
      <c r="Y714" s="170">
        <f t="shared" si="151"/>
        <v>598.24450400000001</v>
      </c>
      <c r="Z714" s="165">
        <f t="shared" si="152"/>
        <v>4724.2154959999998</v>
      </c>
      <c r="AA714" s="171">
        <f t="shared" si="153"/>
        <v>5322.46</v>
      </c>
      <c r="AB714" s="170">
        <f t="shared" si="154"/>
        <v>934.79932799999995</v>
      </c>
      <c r="AC714" s="165">
        <f t="shared" si="155"/>
        <v>7381.9206719999993</v>
      </c>
      <c r="AD714" s="171">
        <f t="shared" si="156"/>
        <v>8316.7199999999993</v>
      </c>
      <c r="AE714" s="81">
        <f t="shared" si="157"/>
        <v>1986.649768</v>
      </c>
      <c r="AF714" s="81">
        <f t="shared" si="158"/>
        <v>15688.170232</v>
      </c>
      <c r="AG714" s="81">
        <f t="shared" si="159"/>
        <v>17674.82</v>
      </c>
      <c r="AH714" t="str">
        <f>VLOOKUP(A714,'FERC Description'!$A$4:$C$51,3,FALSE)</f>
        <v>935 Maintenance of General Plant</v>
      </c>
    </row>
    <row r="715" spans="1:34" x14ac:dyDescent="0.25">
      <c r="A715" t="s">
        <v>904</v>
      </c>
      <c r="B715" t="s">
        <v>151</v>
      </c>
      <c r="C715" t="s">
        <v>152</v>
      </c>
      <c r="D715" t="s">
        <v>933</v>
      </c>
      <c r="E715" t="s">
        <v>934</v>
      </c>
      <c r="F715" s="94">
        <v>960.15</v>
      </c>
      <c r="G715" s="94">
        <v>101.24</v>
      </c>
      <c r="H715" s="94">
        <v>-519.92999999999995</v>
      </c>
      <c r="I715" s="94"/>
      <c r="J715" s="94"/>
      <c r="K715" s="94"/>
      <c r="L715" s="94"/>
      <c r="M715" s="94"/>
      <c r="N715" s="94"/>
      <c r="O715" s="94"/>
      <c r="P715" s="94"/>
      <c r="Q715" s="94"/>
      <c r="R715" s="94">
        <f t="shared" ref="R715:R744" si="160">SUM(F715:Q715)</f>
        <v>541.45999999999992</v>
      </c>
      <c r="S715" s="92" t="str">
        <f t="shared" ref="S715:S744" si="161">CONCATENATE(B715,RIGHT(D715,4),A715)</f>
        <v>161004345935</v>
      </c>
      <c r="T715" s="80">
        <f>VLOOKUP(S715,Factors!$F$4:$H$5971,3,FALSE)</f>
        <v>0.1124</v>
      </c>
      <c r="U715" t="str">
        <f>VLOOKUP(S715,Factors!$F$4:$G$5971,2,FALSE)</f>
        <v>3-factor</v>
      </c>
      <c r="V715" s="170">
        <f t="shared" ref="V715:V744" si="162">F715*T715</f>
        <v>107.92085999999999</v>
      </c>
      <c r="W715" s="165">
        <f t="shared" ref="W715:W744" si="163">F715-V715</f>
        <v>852.22914000000003</v>
      </c>
      <c r="X715" s="171">
        <f t="shared" ref="X715:X744" si="164">V715+W715</f>
        <v>960.15</v>
      </c>
      <c r="Y715" s="170">
        <f t="shared" ref="Y715:Y744" si="165">G715*T715</f>
        <v>11.379375999999999</v>
      </c>
      <c r="Z715" s="165">
        <f t="shared" ref="Z715:Z744" si="166">G715-Y715</f>
        <v>89.860624000000001</v>
      </c>
      <c r="AA715" s="171">
        <f t="shared" ref="AA715:AA744" si="167">Y715+Z715</f>
        <v>101.24</v>
      </c>
      <c r="AB715" s="170">
        <f t="shared" ref="AB715:AB744" si="168">H715*T715</f>
        <v>-58.440131999999991</v>
      </c>
      <c r="AC715" s="165">
        <f t="shared" ref="AC715:AC744" si="169">H715-AB715</f>
        <v>-461.48986799999994</v>
      </c>
      <c r="AD715" s="171">
        <f t="shared" ref="AD715:AD744" si="170">AB715+AC715</f>
        <v>-519.92999999999995</v>
      </c>
      <c r="AE715" s="81">
        <f t="shared" ref="AE715:AE744" si="171">R715*T715</f>
        <v>60.860103999999993</v>
      </c>
      <c r="AF715" s="81">
        <f t="shared" ref="AF715:AF744" si="172">R715-AE715</f>
        <v>480.59989599999994</v>
      </c>
      <c r="AG715" s="81">
        <f t="shared" ref="AG715:AG744" si="173">AE715+AF715</f>
        <v>541.45999999999992</v>
      </c>
      <c r="AH715" t="str">
        <f>VLOOKUP(A715,'FERC Description'!$A$4:$C$51,3,FALSE)</f>
        <v>935 Maintenance of General Plant</v>
      </c>
    </row>
    <row r="716" spans="1:34" x14ac:dyDescent="0.25">
      <c r="A716" t="s">
        <v>904</v>
      </c>
      <c r="B716" t="s">
        <v>151</v>
      </c>
      <c r="C716" t="s">
        <v>152</v>
      </c>
      <c r="D716" t="s">
        <v>935</v>
      </c>
      <c r="E716" t="s">
        <v>936</v>
      </c>
      <c r="F716" s="94">
        <v>1641.56</v>
      </c>
      <c r="G716" s="94">
        <v>1554.24</v>
      </c>
      <c r="H716" s="94">
        <v>1594.23</v>
      </c>
      <c r="I716" s="94"/>
      <c r="J716" s="94"/>
      <c r="K716" s="94"/>
      <c r="L716" s="94"/>
      <c r="M716" s="94"/>
      <c r="N716" s="94"/>
      <c r="O716" s="94"/>
      <c r="P716" s="94"/>
      <c r="Q716" s="94"/>
      <c r="R716" s="94">
        <f t="shared" si="160"/>
        <v>4790.0300000000007</v>
      </c>
      <c r="S716" s="92" t="str">
        <f t="shared" si="161"/>
        <v>161004355935</v>
      </c>
      <c r="T716" s="80">
        <f>VLOOKUP(S716,Factors!$F$4:$H$5971,3,FALSE)</f>
        <v>0</v>
      </c>
      <c r="U716" t="str">
        <f>VLOOKUP(S716,Factors!$F$4:$G$5971,2,FALSE)</f>
        <v>Direct-OR</v>
      </c>
      <c r="V716" s="170">
        <f t="shared" si="162"/>
        <v>0</v>
      </c>
      <c r="W716" s="165">
        <f t="shared" si="163"/>
        <v>1641.56</v>
      </c>
      <c r="X716" s="171">
        <f t="shared" si="164"/>
        <v>1641.56</v>
      </c>
      <c r="Y716" s="170">
        <f t="shared" si="165"/>
        <v>0</v>
      </c>
      <c r="Z716" s="165">
        <f t="shared" si="166"/>
        <v>1554.24</v>
      </c>
      <c r="AA716" s="171">
        <f t="shared" si="167"/>
        <v>1554.24</v>
      </c>
      <c r="AB716" s="170">
        <f t="shared" si="168"/>
        <v>0</v>
      </c>
      <c r="AC716" s="165">
        <f t="shared" si="169"/>
        <v>1594.23</v>
      </c>
      <c r="AD716" s="171">
        <f t="shared" si="170"/>
        <v>1594.23</v>
      </c>
      <c r="AE716" s="81">
        <f t="shared" si="171"/>
        <v>0</v>
      </c>
      <c r="AF716" s="81">
        <f t="shared" si="172"/>
        <v>4790.0300000000007</v>
      </c>
      <c r="AG716" s="81">
        <f t="shared" si="173"/>
        <v>4790.0300000000007</v>
      </c>
      <c r="AH716" t="str">
        <f>VLOOKUP(A716,'FERC Description'!$A$4:$C$51,3,FALSE)</f>
        <v>935 Maintenance of General Plant</v>
      </c>
    </row>
    <row r="717" spans="1:34" x14ac:dyDescent="0.25">
      <c r="A717" t="s">
        <v>904</v>
      </c>
      <c r="B717" t="s">
        <v>151</v>
      </c>
      <c r="C717" t="s">
        <v>152</v>
      </c>
      <c r="D717" t="s">
        <v>937</v>
      </c>
      <c r="E717" t="s">
        <v>938</v>
      </c>
      <c r="F717" s="94">
        <v>30515.919999999998</v>
      </c>
      <c r="G717" s="94">
        <v>-1889.01</v>
      </c>
      <c r="H717" s="94">
        <v>29045.16</v>
      </c>
      <c r="I717" s="94"/>
      <c r="J717" s="94"/>
      <c r="K717" s="94"/>
      <c r="L717" s="94"/>
      <c r="M717" s="94"/>
      <c r="N717" s="94"/>
      <c r="O717" s="94"/>
      <c r="P717" s="94"/>
      <c r="Q717" s="94"/>
      <c r="R717" s="94">
        <f t="shared" si="160"/>
        <v>57672.07</v>
      </c>
      <c r="S717" s="92" t="str">
        <f t="shared" si="161"/>
        <v>161004360935</v>
      </c>
      <c r="T717" s="80">
        <f>VLOOKUP(S717,Factors!$F$4:$H$5971,3,FALSE)</f>
        <v>0.1124</v>
      </c>
      <c r="U717" t="str">
        <f>VLOOKUP(S717,Factors!$F$4:$G$5971,2,FALSE)</f>
        <v>3-factor</v>
      </c>
      <c r="V717" s="170">
        <f t="shared" si="162"/>
        <v>3429.9894079999999</v>
      </c>
      <c r="W717" s="165">
        <f t="shared" si="163"/>
        <v>27085.930591999997</v>
      </c>
      <c r="X717" s="171">
        <f t="shared" si="164"/>
        <v>30515.919999999998</v>
      </c>
      <c r="Y717" s="170">
        <f t="shared" si="165"/>
        <v>-212.324724</v>
      </c>
      <c r="Z717" s="165">
        <f t="shared" si="166"/>
        <v>-1676.6852759999999</v>
      </c>
      <c r="AA717" s="171">
        <f t="shared" si="167"/>
        <v>-1889.01</v>
      </c>
      <c r="AB717" s="170">
        <f t="shared" si="168"/>
        <v>3264.675984</v>
      </c>
      <c r="AC717" s="165">
        <f t="shared" si="169"/>
        <v>25780.484015999999</v>
      </c>
      <c r="AD717" s="171">
        <f t="shared" si="170"/>
        <v>29045.16</v>
      </c>
      <c r="AE717" s="81">
        <f t="shared" si="171"/>
        <v>6482.3406679999998</v>
      </c>
      <c r="AF717" s="81">
        <f t="shared" si="172"/>
        <v>51189.729332000003</v>
      </c>
      <c r="AG717" s="81">
        <f t="shared" si="173"/>
        <v>57672.07</v>
      </c>
      <c r="AH717" t="str">
        <f>VLOOKUP(A717,'FERC Description'!$A$4:$C$51,3,FALSE)</f>
        <v>935 Maintenance of General Plant</v>
      </c>
    </row>
    <row r="718" spans="1:34" x14ac:dyDescent="0.25">
      <c r="A718" t="s">
        <v>904</v>
      </c>
      <c r="B718" t="s">
        <v>151</v>
      </c>
      <c r="C718" t="s">
        <v>152</v>
      </c>
      <c r="D718" t="s">
        <v>939</v>
      </c>
      <c r="E718" t="s">
        <v>940</v>
      </c>
      <c r="F718" s="94"/>
      <c r="G718" s="94">
        <v>1703.43</v>
      </c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>
        <f t="shared" si="160"/>
        <v>1703.43</v>
      </c>
      <c r="S718" s="92" t="str">
        <f t="shared" si="161"/>
        <v>161004365935</v>
      </c>
      <c r="T718" s="80">
        <f>VLOOKUP(S718,Factors!$F$4:$H$5971,3,FALSE)</f>
        <v>0.1124</v>
      </c>
      <c r="U718" t="str">
        <f>VLOOKUP(S718,Factors!$F$4:$G$5971,2,FALSE)</f>
        <v>3-factor</v>
      </c>
      <c r="V718" s="170">
        <f t="shared" si="162"/>
        <v>0</v>
      </c>
      <c r="W718" s="165">
        <f t="shared" si="163"/>
        <v>0</v>
      </c>
      <c r="X718" s="171">
        <f t="shared" si="164"/>
        <v>0</v>
      </c>
      <c r="Y718" s="170">
        <f t="shared" si="165"/>
        <v>191.465532</v>
      </c>
      <c r="Z718" s="165">
        <f t="shared" si="166"/>
        <v>1511.9644680000001</v>
      </c>
      <c r="AA718" s="171">
        <f t="shared" si="167"/>
        <v>1703.43</v>
      </c>
      <c r="AB718" s="170">
        <f t="shared" si="168"/>
        <v>0</v>
      </c>
      <c r="AC718" s="165">
        <f t="shared" si="169"/>
        <v>0</v>
      </c>
      <c r="AD718" s="171">
        <f t="shared" si="170"/>
        <v>0</v>
      </c>
      <c r="AE718" s="81">
        <f t="shared" si="171"/>
        <v>191.465532</v>
      </c>
      <c r="AF718" s="81">
        <f t="shared" si="172"/>
        <v>1511.9644680000001</v>
      </c>
      <c r="AG718" s="81">
        <f t="shared" si="173"/>
        <v>1703.43</v>
      </c>
      <c r="AH718" t="str">
        <f>VLOOKUP(A718,'FERC Description'!$A$4:$C$51,3,FALSE)</f>
        <v>935 Maintenance of General Plant</v>
      </c>
    </row>
    <row r="719" spans="1:34" x14ac:dyDescent="0.25">
      <c r="A719" t="s">
        <v>904</v>
      </c>
      <c r="B719" t="s">
        <v>151</v>
      </c>
      <c r="C719" t="s">
        <v>152</v>
      </c>
      <c r="D719" t="s">
        <v>941</v>
      </c>
      <c r="E719" t="s">
        <v>942</v>
      </c>
      <c r="F719" s="94">
        <v>1182.49</v>
      </c>
      <c r="G719" s="94">
        <v>1001.53</v>
      </c>
      <c r="H719" s="94">
        <v>4033.63</v>
      </c>
      <c r="I719" s="94"/>
      <c r="J719" s="94"/>
      <c r="K719" s="94"/>
      <c r="L719" s="94"/>
      <c r="M719" s="94"/>
      <c r="N719" s="94"/>
      <c r="O719" s="94"/>
      <c r="P719" s="94"/>
      <c r="Q719" s="94"/>
      <c r="R719" s="94">
        <f t="shared" si="160"/>
        <v>6217.65</v>
      </c>
      <c r="S719" s="92" t="str">
        <f t="shared" si="161"/>
        <v>161004370935</v>
      </c>
      <c r="T719" s="80">
        <f>VLOOKUP(S719,Factors!$F$4:$H$5971,3,FALSE)</f>
        <v>0</v>
      </c>
      <c r="U719" t="str">
        <f>VLOOKUP(S719,Factors!$F$4:$G$5971,2,FALSE)</f>
        <v>direct-or</v>
      </c>
      <c r="V719" s="170">
        <f t="shared" si="162"/>
        <v>0</v>
      </c>
      <c r="W719" s="165">
        <f t="shared" si="163"/>
        <v>1182.49</v>
      </c>
      <c r="X719" s="171">
        <f t="shared" si="164"/>
        <v>1182.49</v>
      </c>
      <c r="Y719" s="170">
        <f t="shared" si="165"/>
        <v>0</v>
      </c>
      <c r="Z719" s="165">
        <f t="shared" si="166"/>
        <v>1001.53</v>
      </c>
      <c r="AA719" s="171">
        <f t="shared" si="167"/>
        <v>1001.53</v>
      </c>
      <c r="AB719" s="170">
        <f t="shared" si="168"/>
        <v>0</v>
      </c>
      <c r="AC719" s="165">
        <f t="shared" si="169"/>
        <v>4033.63</v>
      </c>
      <c r="AD719" s="171">
        <f t="shared" si="170"/>
        <v>4033.63</v>
      </c>
      <c r="AE719" s="81">
        <f t="shared" si="171"/>
        <v>0</v>
      </c>
      <c r="AF719" s="81">
        <f t="shared" si="172"/>
        <v>6217.65</v>
      </c>
      <c r="AG719" s="81">
        <f t="shared" si="173"/>
        <v>6217.65</v>
      </c>
      <c r="AH719" t="str">
        <f>VLOOKUP(A719,'FERC Description'!$A$4:$C$51,3,FALSE)</f>
        <v>935 Maintenance of General Plant</v>
      </c>
    </row>
    <row r="720" spans="1:34" x14ac:dyDescent="0.25">
      <c r="A720" t="s">
        <v>904</v>
      </c>
      <c r="B720" t="s">
        <v>151</v>
      </c>
      <c r="C720" t="s">
        <v>152</v>
      </c>
      <c r="D720" t="s">
        <v>943</v>
      </c>
      <c r="E720" t="s">
        <v>944</v>
      </c>
      <c r="F720" s="94">
        <v>2930.53</v>
      </c>
      <c r="G720" s="94">
        <v>446.81</v>
      </c>
      <c r="H720" s="94">
        <v>794.66</v>
      </c>
      <c r="I720" s="94"/>
      <c r="J720" s="94"/>
      <c r="K720" s="94"/>
      <c r="L720" s="94"/>
      <c r="M720" s="94"/>
      <c r="N720" s="94"/>
      <c r="O720" s="94"/>
      <c r="P720" s="94"/>
      <c r="Q720" s="94"/>
      <c r="R720" s="94">
        <f t="shared" si="160"/>
        <v>4172</v>
      </c>
      <c r="S720" s="92" t="str">
        <f t="shared" si="161"/>
        <v>161004380935</v>
      </c>
      <c r="T720" s="80">
        <f>VLOOKUP(S720,Factors!$F$4:$H$5971,3,FALSE)</f>
        <v>0</v>
      </c>
      <c r="U720" t="str">
        <f>VLOOKUP(S720,Factors!$F$4:$G$5971,2,FALSE)</f>
        <v>Direct-OR</v>
      </c>
      <c r="V720" s="170">
        <f t="shared" si="162"/>
        <v>0</v>
      </c>
      <c r="W720" s="165">
        <f t="shared" si="163"/>
        <v>2930.53</v>
      </c>
      <c r="X720" s="171">
        <f t="shared" si="164"/>
        <v>2930.53</v>
      </c>
      <c r="Y720" s="170">
        <f t="shared" si="165"/>
        <v>0</v>
      </c>
      <c r="Z720" s="165">
        <f t="shared" si="166"/>
        <v>446.81</v>
      </c>
      <c r="AA720" s="171">
        <f t="shared" si="167"/>
        <v>446.81</v>
      </c>
      <c r="AB720" s="170">
        <f t="shared" si="168"/>
        <v>0</v>
      </c>
      <c r="AC720" s="165">
        <f t="shared" si="169"/>
        <v>794.66</v>
      </c>
      <c r="AD720" s="171">
        <f t="shared" si="170"/>
        <v>794.66</v>
      </c>
      <c r="AE720" s="81">
        <f t="shared" si="171"/>
        <v>0</v>
      </c>
      <c r="AF720" s="81">
        <f t="shared" si="172"/>
        <v>4172</v>
      </c>
      <c r="AG720" s="81">
        <f t="shared" si="173"/>
        <v>4172</v>
      </c>
      <c r="AH720" t="str">
        <f>VLOOKUP(A720,'FERC Description'!$A$4:$C$51,3,FALSE)</f>
        <v>935 Maintenance of General Plant</v>
      </c>
    </row>
    <row r="721" spans="1:34" x14ac:dyDescent="0.25">
      <c r="A721" t="s">
        <v>904</v>
      </c>
      <c r="B721" t="s">
        <v>151</v>
      </c>
      <c r="C721" t="s">
        <v>152</v>
      </c>
      <c r="D721" t="s">
        <v>945</v>
      </c>
      <c r="E721" t="s">
        <v>946</v>
      </c>
      <c r="F721" s="94">
        <v>1.83</v>
      </c>
      <c r="G721" s="94"/>
      <c r="H721" s="94">
        <v>3.66</v>
      </c>
      <c r="I721" s="94"/>
      <c r="J721" s="94"/>
      <c r="K721" s="94"/>
      <c r="L721" s="94"/>
      <c r="M721" s="94"/>
      <c r="N721" s="94"/>
      <c r="O721" s="94"/>
      <c r="P721" s="94"/>
      <c r="Q721" s="94"/>
      <c r="R721" s="94">
        <f t="shared" si="160"/>
        <v>5.49</v>
      </c>
      <c r="S721" s="92" t="str">
        <f t="shared" si="161"/>
        <v>161004385935</v>
      </c>
      <c r="T721" s="80">
        <f>VLOOKUP(S721,Factors!$F$4:$H$5971,3,FALSE)</f>
        <v>0</v>
      </c>
      <c r="U721" t="str">
        <f>VLOOKUP(S721,Factors!$F$4:$G$5971,2,FALSE)</f>
        <v>Direct-OR</v>
      </c>
      <c r="V721" s="170">
        <f t="shared" si="162"/>
        <v>0</v>
      </c>
      <c r="W721" s="165">
        <f t="shared" si="163"/>
        <v>1.83</v>
      </c>
      <c r="X721" s="171">
        <f t="shared" si="164"/>
        <v>1.83</v>
      </c>
      <c r="Y721" s="170">
        <f t="shared" si="165"/>
        <v>0</v>
      </c>
      <c r="Z721" s="165">
        <f t="shared" si="166"/>
        <v>0</v>
      </c>
      <c r="AA721" s="171">
        <f t="shared" si="167"/>
        <v>0</v>
      </c>
      <c r="AB721" s="170">
        <f t="shared" si="168"/>
        <v>0</v>
      </c>
      <c r="AC721" s="165">
        <f t="shared" si="169"/>
        <v>3.66</v>
      </c>
      <c r="AD721" s="171">
        <f t="shared" si="170"/>
        <v>3.66</v>
      </c>
      <c r="AE721" s="81">
        <f t="shared" si="171"/>
        <v>0</v>
      </c>
      <c r="AF721" s="81">
        <f t="shared" si="172"/>
        <v>5.49</v>
      </c>
      <c r="AG721" s="81">
        <f t="shared" si="173"/>
        <v>5.49</v>
      </c>
      <c r="AH721" t="str">
        <f>VLOOKUP(A721,'FERC Description'!$A$4:$C$51,3,FALSE)</f>
        <v>935 Maintenance of General Plant</v>
      </c>
    </row>
    <row r="722" spans="1:34" x14ac:dyDescent="0.25">
      <c r="A722" t="s">
        <v>904</v>
      </c>
      <c r="B722" t="s">
        <v>151</v>
      </c>
      <c r="C722" t="s">
        <v>152</v>
      </c>
      <c r="D722" t="s">
        <v>909</v>
      </c>
      <c r="E722" t="s">
        <v>910</v>
      </c>
      <c r="F722" s="94">
        <v>405.32</v>
      </c>
      <c r="G722" s="94">
        <v>390.52</v>
      </c>
      <c r="H722" s="94">
        <v>386.84</v>
      </c>
      <c r="I722" s="94"/>
      <c r="J722" s="94"/>
      <c r="K722" s="94"/>
      <c r="L722" s="94"/>
      <c r="M722" s="94"/>
      <c r="N722" s="94"/>
      <c r="O722" s="94"/>
      <c r="P722" s="94"/>
      <c r="Q722" s="94"/>
      <c r="R722" s="94">
        <f t="shared" si="160"/>
        <v>1182.6799999999998</v>
      </c>
      <c r="S722" s="92" t="str">
        <f t="shared" si="161"/>
        <v>161005005935</v>
      </c>
      <c r="T722" s="80">
        <f>VLOOKUP(S722,Factors!$F$4:$H$5971,3,FALSE)</f>
        <v>0.1124</v>
      </c>
      <c r="U722" t="str">
        <f>VLOOKUP(S722,Factors!$F$4:$G$5971,2,FALSE)</f>
        <v>3-factor</v>
      </c>
      <c r="V722" s="170">
        <f t="shared" si="162"/>
        <v>45.557968000000002</v>
      </c>
      <c r="W722" s="165">
        <f t="shared" si="163"/>
        <v>359.76203199999998</v>
      </c>
      <c r="X722" s="171">
        <f t="shared" si="164"/>
        <v>405.32</v>
      </c>
      <c r="Y722" s="170">
        <f t="shared" si="165"/>
        <v>43.894447999999997</v>
      </c>
      <c r="Z722" s="165">
        <f t="shared" si="166"/>
        <v>346.62555199999997</v>
      </c>
      <c r="AA722" s="171">
        <f t="shared" si="167"/>
        <v>390.52</v>
      </c>
      <c r="AB722" s="170">
        <f t="shared" si="168"/>
        <v>43.480815999999997</v>
      </c>
      <c r="AC722" s="165">
        <f t="shared" si="169"/>
        <v>343.35918399999997</v>
      </c>
      <c r="AD722" s="171">
        <f t="shared" si="170"/>
        <v>386.84</v>
      </c>
      <c r="AE722" s="81">
        <f t="shared" si="171"/>
        <v>132.93323199999998</v>
      </c>
      <c r="AF722" s="81">
        <f t="shared" si="172"/>
        <v>1049.746768</v>
      </c>
      <c r="AG722" s="81">
        <f t="shared" si="173"/>
        <v>1182.6799999999998</v>
      </c>
      <c r="AH722" t="str">
        <f>VLOOKUP(A722,'FERC Description'!$A$4:$C$51,3,FALSE)</f>
        <v>935 Maintenance of General Plant</v>
      </c>
    </row>
    <row r="723" spans="1:34" x14ac:dyDescent="0.25">
      <c r="A723" t="s">
        <v>904</v>
      </c>
      <c r="B723" t="s">
        <v>151</v>
      </c>
      <c r="C723" t="s">
        <v>152</v>
      </c>
      <c r="D723" t="s">
        <v>947</v>
      </c>
      <c r="E723" t="s">
        <v>948</v>
      </c>
      <c r="F723" s="94">
        <v>6186.23</v>
      </c>
      <c r="G723" s="94">
        <v>5279.07</v>
      </c>
      <c r="H723" s="94">
        <v>5318.09</v>
      </c>
      <c r="I723" s="94"/>
      <c r="J723" s="94"/>
      <c r="K723" s="94"/>
      <c r="L723" s="94"/>
      <c r="M723" s="94"/>
      <c r="N723" s="94"/>
      <c r="O723" s="94"/>
      <c r="P723" s="94"/>
      <c r="Q723" s="94"/>
      <c r="R723" s="94">
        <f t="shared" si="160"/>
        <v>16783.39</v>
      </c>
      <c r="S723" s="92" t="str">
        <f t="shared" si="161"/>
        <v>161005140935</v>
      </c>
      <c r="T723" s="80">
        <f>VLOOKUP(S723,Factors!$F$4:$H$5971,3,FALSE)</f>
        <v>0</v>
      </c>
      <c r="U723" t="str">
        <f>VLOOKUP(S723,Factors!$F$4:$G$5971,2,FALSE)</f>
        <v>Direct-OR</v>
      </c>
      <c r="V723" s="170">
        <f t="shared" si="162"/>
        <v>0</v>
      </c>
      <c r="W723" s="165">
        <f t="shared" si="163"/>
        <v>6186.23</v>
      </c>
      <c r="X723" s="171">
        <f t="shared" si="164"/>
        <v>6186.23</v>
      </c>
      <c r="Y723" s="170">
        <f t="shared" si="165"/>
        <v>0</v>
      </c>
      <c r="Z723" s="165">
        <f t="shared" si="166"/>
        <v>5279.07</v>
      </c>
      <c r="AA723" s="171">
        <f t="shared" si="167"/>
        <v>5279.07</v>
      </c>
      <c r="AB723" s="170">
        <f t="shared" si="168"/>
        <v>0</v>
      </c>
      <c r="AC723" s="165">
        <f t="shared" si="169"/>
        <v>5318.09</v>
      </c>
      <c r="AD723" s="171">
        <f t="shared" si="170"/>
        <v>5318.09</v>
      </c>
      <c r="AE723" s="81">
        <f t="shared" si="171"/>
        <v>0</v>
      </c>
      <c r="AF723" s="81">
        <f t="shared" si="172"/>
        <v>16783.39</v>
      </c>
      <c r="AG723" s="81">
        <f t="shared" si="173"/>
        <v>16783.39</v>
      </c>
      <c r="AH723" t="str">
        <f>VLOOKUP(A723,'FERC Description'!$A$4:$C$51,3,FALSE)</f>
        <v>935 Maintenance of General Plant</v>
      </c>
    </row>
    <row r="724" spans="1:34" x14ac:dyDescent="0.25">
      <c r="A724" t="s">
        <v>904</v>
      </c>
      <c r="B724" t="s">
        <v>549</v>
      </c>
      <c r="C724" t="s">
        <v>550</v>
      </c>
      <c r="D724" t="s">
        <v>931</v>
      </c>
      <c r="E724" t="s">
        <v>932</v>
      </c>
      <c r="F724" s="94">
        <v>2229.9899999999998</v>
      </c>
      <c r="G724" s="94">
        <v>4696.55</v>
      </c>
      <c r="H724" s="94">
        <v>5498.71</v>
      </c>
      <c r="I724" s="94"/>
      <c r="J724" s="94"/>
      <c r="K724" s="94"/>
      <c r="L724" s="94"/>
      <c r="M724" s="94"/>
      <c r="N724" s="94"/>
      <c r="O724" s="94"/>
      <c r="P724" s="94"/>
      <c r="Q724" s="94"/>
      <c r="R724" s="94">
        <f t="shared" si="160"/>
        <v>12425.25</v>
      </c>
      <c r="S724" s="92" t="str">
        <f t="shared" si="161"/>
        <v>161051500935</v>
      </c>
      <c r="T724" s="80">
        <f>VLOOKUP(S724,Factors!$F$4:$H$5971,3,FALSE)</f>
        <v>0</v>
      </c>
      <c r="U724" t="str">
        <f>VLOOKUP(S724,Factors!$F$4:$G$5971,2,FALSE)</f>
        <v>Direct-OR</v>
      </c>
      <c r="V724" s="170">
        <f t="shared" si="162"/>
        <v>0</v>
      </c>
      <c r="W724" s="165">
        <f t="shared" si="163"/>
        <v>2229.9899999999998</v>
      </c>
      <c r="X724" s="171">
        <f t="shared" si="164"/>
        <v>2229.9899999999998</v>
      </c>
      <c r="Y724" s="170">
        <f t="shared" si="165"/>
        <v>0</v>
      </c>
      <c r="Z724" s="165">
        <f t="shared" si="166"/>
        <v>4696.55</v>
      </c>
      <c r="AA724" s="171">
        <f t="shared" si="167"/>
        <v>4696.55</v>
      </c>
      <c r="AB724" s="170">
        <f t="shared" si="168"/>
        <v>0</v>
      </c>
      <c r="AC724" s="165">
        <f t="shared" si="169"/>
        <v>5498.71</v>
      </c>
      <c r="AD724" s="171">
        <f t="shared" si="170"/>
        <v>5498.71</v>
      </c>
      <c r="AE724" s="81">
        <f t="shared" si="171"/>
        <v>0</v>
      </c>
      <c r="AF724" s="81">
        <f t="shared" si="172"/>
        <v>12425.25</v>
      </c>
      <c r="AG724" s="81">
        <f t="shared" si="173"/>
        <v>12425.25</v>
      </c>
      <c r="AH724" t="str">
        <f>VLOOKUP(A724,'FERC Description'!$A$4:$C$51,3,FALSE)</f>
        <v>935 Maintenance of General Plant</v>
      </c>
    </row>
    <row r="725" spans="1:34" x14ac:dyDescent="0.25">
      <c r="A725" t="s">
        <v>904</v>
      </c>
      <c r="B725" t="s">
        <v>949</v>
      </c>
      <c r="C725" t="s">
        <v>950</v>
      </c>
      <c r="D725" t="s">
        <v>931</v>
      </c>
      <c r="E725" t="s">
        <v>932</v>
      </c>
      <c r="F725" s="94">
        <v>1789.84</v>
      </c>
      <c r="G725" s="94">
        <v>1116.73</v>
      </c>
      <c r="H725" s="94">
        <v>2304.59</v>
      </c>
      <c r="I725" s="94"/>
      <c r="J725" s="94"/>
      <c r="K725" s="94"/>
      <c r="L725" s="94"/>
      <c r="M725" s="94"/>
      <c r="N725" s="94"/>
      <c r="O725" s="94"/>
      <c r="P725" s="94"/>
      <c r="Q725" s="94"/>
      <c r="R725" s="94">
        <f t="shared" si="160"/>
        <v>5211.16</v>
      </c>
      <c r="S725" s="92" t="str">
        <f t="shared" si="161"/>
        <v>161101500935</v>
      </c>
      <c r="T725" s="80">
        <f>VLOOKUP(S725,Factors!$F$4:$H$5971,3,FALSE)</f>
        <v>0</v>
      </c>
      <c r="U725" t="str">
        <f>VLOOKUP(S725,Factors!$F$4:$G$5971,2,FALSE)</f>
        <v>Direct-OR</v>
      </c>
      <c r="V725" s="170">
        <f t="shared" si="162"/>
        <v>0</v>
      </c>
      <c r="W725" s="165">
        <f t="shared" si="163"/>
        <v>1789.84</v>
      </c>
      <c r="X725" s="171">
        <f t="shared" si="164"/>
        <v>1789.84</v>
      </c>
      <c r="Y725" s="170">
        <f t="shared" si="165"/>
        <v>0</v>
      </c>
      <c r="Z725" s="165">
        <f t="shared" si="166"/>
        <v>1116.73</v>
      </c>
      <c r="AA725" s="171">
        <f t="shared" si="167"/>
        <v>1116.73</v>
      </c>
      <c r="AB725" s="170">
        <f t="shared" si="168"/>
        <v>0</v>
      </c>
      <c r="AC725" s="165">
        <f t="shared" si="169"/>
        <v>2304.59</v>
      </c>
      <c r="AD725" s="171">
        <f t="shared" si="170"/>
        <v>2304.59</v>
      </c>
      <c r="AE725" s="81">
        <f t="shared" si="171"/>
        <v>0</v>
      </c>
      <c r="AF725" s="81">
        <f t="shared" si="172"/>
        <v>5211.16</v>
      </c>
      <c r="AG725" s="81">
        <f t="shared" si="173"/>
        <v>5211.16</v>
      </c>
      <c r="AH725" t="str">
        <f>VLOOKUP(A725,'FERC Description'!$A$4:$C$51,3,FALSE)</f>
        <v>935 Maintenance of General Plant</v>
      </c>
    </row>
    <row r="726" spans="1:34" x14ac:dyDescent="0.25">
      <c r="A726" t="s">
        <v>904</v>
      </c>
      <c r="B726" t="s">
        <v>153</v>
      </c>
      <c r="C726" t="s">
        <v>154</v>
      </c>
      <c r="D726" t="s">
        <v>931</v>
      </c>
      <c r="E726" t="s">
        <v>932</v>
      </c>
      <c r="F726" s="94">
        <v>1077.48</v>
      </c>
      <c r="G726" s="94">
        <v>1273.44</v>
      </c>
      <c r="H726" s="94">
        <v>1945.8</v>
      </c>
      <c r="I726" s="94"/>
      <c r="J726" s="94"/>
      <c r="K726" s="94"/>
      <c r="L726" s="94"/>
      <c r="M726" s="94"/>
      <c r="N726" s="94"/>
      <c r="O726" s="94"/>
      <c r="P726" s="94"/>
      <c r="Q726" s="94"/>
      <c r="R726" s="94">
        <f t="shared" si="160"/>
        <v>4296.72</v>
      </c>
      <c r="S726" s="92" t="str">
        <f t="shared" si="161"/>
        <v>161151500935</v>
      </c>
      <c r="T726" s="80">
        <f>VLOOKUP(S726,Factors!$F$4:$H$5971,3,FALSE)</f>
        <v>0</v>
      </c>
      <c r="U726" t="str">
        <f>VLOOKUP(S726,Factors!$F$4:$G$5971,2,FALSE)</f>
        <v>Direct-OR</v>
      </c>
      <c r="V726" s="170">
        <f t="shared" si="162"/>
        <v>0</v>
      </c>
      <c r="W726" s="165">
        <f t="shared" si="163"/>
        <v>1077.48</v>
      </c>
      <c r="X726" s="171">
        <f t="shared" si="164"/>
        <v>1077.48</v>
      </c>
      <c r="Y726" s="170">
        <f t="shared" si="165"/>
        <v>0</v>
      </c>
      <c r="Z726" s="165">
        <f t="shared" si="166"/>
        <v>1273.44</v>
      </c>
      <c r="AA726" s="171">
        <f t="shared" si="167"/>
        <v>1273.44</v>
      </c>
      <c r="AB726" s="170">
        <f t="shared" si="168"/>
        <v>0</v>
      </c>
      <c r="AC726" s="165">
        <f t="shared" si="169"/>
        <v>1945.8</v>
      </c>
      <c r="AD726" s="171">
        <f t="shared" si="170"/>
        <v>1945.8</v>
      </c>
      <c r="AE726" s="81">
        <f t="shared" si="171"/>
        <v>0</v>
      </c>
      <c r="AF726" s="81">
        <f t="shared" si="172"/>
        <v>4296.72</v>
      </c>
      <c r="AG726" s="81">
        <f t="shared" si="173"/>
        <v>4296.72</v>
      </c>
      <c r="AH726" t="str">
        <f>VLOOKUP(A726,'FERC Description'!$A$4:$C$51,3,FALSE)</f>
        <v>935 Maintenance of General Plant</v>
      </c>
    </row>
    <row r="727" spans="1:34" x14ac:dyDescent="0.25">
      <c r="A727" t="s">
        <v>904</v>
      </c>
      <c r="B727" t="s">
        <v>951</v>
      </c>
      <c r="C727" t="s">
        <v>952</v>
      </c>
      <c r="D727" t="s">
        <v>931</v>
      </c>
      <c r="E727" t="s">
        <v>932</v>
      </c>
      <c r="F727" s="94">
        <v>3546.02</v>
      </c>
      <c r="G727" s="94">
        <v>2368.0700000000002</v>
      </c>
      <c r="H727" s="94">
        <v>1972.79</v>
      </c>
      <c r="I727" s="94"/>
      <c r="J727" s="94"/>
      <c r="K727" s="94"/>
      <c r="L727" s="94"/>
      <c r="M727" s="94"/>
      <c r="N727" s="94"/>
      <c r="O727" s="94"/>
      <c r="P727" s="94"/>
      <c r="Q727" s="94"/>
      <c r="R727" s="94">
        <f t="shared" si="160"/>
        <v>7886.88</v>
      </c>
      <c r="S727" s="92" t="str">
        <f t="shared" si="161"/>
        <v>161201500935</v>
      </c>
      <c r="T727" s="80">
        <f>VLOOKUP(S727,Factors!$F$4:$H$5971,3,FALSE)</f>
        <v>0</v>
      </c>
      <c r="U727" t="str">
        <f>VLOOKUP(S727,Factors!$F$4:$G$5971,2,FALSE)</f>
        <v>Direct-OR</v>
      </c>
      <c r="V727" s="170">
        <f t="shared" si="162"/>
        <v>0</v>
      </c>
      <c r="W727" s="165">
        <f t="shared" si="163"/>
        <v>3546.02</v>
      </c>
      <c r="X727" s="171">
        <f t="shared" si="164"/>
        <v>3546.02</v>
      </c>
      <c r="Y727" s="170">
        <f t="shared" si="165"/>
        <v>0</v>
      </c>
      <c r="Z727" s="165">
        <f t="shared" si="166"/>
        <v>2368.0700000000002</v>
      </c>
      <c r="AA727" s="171">
        <f t="shared" si="167"/>
        <v>2368.0700000000002</v>
      </c>
      <c r="AB727" s="170">
        <f t="shared" si="168"/>
        <v>0</v>
      </c>
      <c r="AC727" s="165">
        <f t="shared" si="169"/>
        <v>1972.79</v>
      </c>
      <c r="AD727" s="171">
        <f t="shared" si="170"/>
        <v>1972.79</v>
      </c>
      <c r="AE727" s="81">
        <f t="shared" si="171"/>
        <v>0</v>
      </c>
      <c r="AF727" s="81">
        <f t="shared" si="172"/>
        <v>7886.88</v>
      </c>
      <c r="AG727" s="81">
        <f t="shared" si="173"/>
        <v>7886.88</v>
      </c>
      <c r="AH727" t="str">
        <f>VLOOKUP(A727,'FERC Description'!$A$4:$C$51,3,FALSE)</f>
        <v>935 Maintenance of General Plant</v>
      </c>
    </row>
    <row r="728" spans="1:34" x14ac:dyDescent="0.25">
      <c r="A728" t="s">
        <v>904</v>
      </c>
      <c r="B728" t="s">
        <v>953</v>
      </c>
      <c r="C728" t="s">
        <v>954</v>
      </c>
      <c r="D728" t="s">
        <v>931</v>
      </c>
      <c r="E728" t="s">
        <v>932</v>
      </c>
      <c r="F728" s="94">
        <v>65089.4</v>
      </c>
      <c r="G728" s="94">
        <v>57519.63</v>
      </c>
      <c r="H728" s="94">
        <v>53609.120000000003</v>
      </c>
      <c r="I728" s="94"/>
      <c r="J728" s="94"/>
      <c r="K728" s="94"/>
      <c r="L728" s="94"/>
      <c r="M728" s="94"/>
      <c r="N728" s="94"/>
      <c r="O728" s="94"/>
      <c r="P728" s="94"/>
      <c r="Q728" s="94"/>
      <c r="R728" s="94">
        <f t="shared" si="160"/>
        <v>176218.15</v>
      </c>
      <c r="S728" s="92" t="str">
        <f t="shared" si="161"/>
        <v>161351500935</v>
      </c>
      <c r="T728" s="80">
        <f>VLOOKUP(S728,Factors!$F$4:$H$5971,3,FALSE)</f>
        <v>0.1124</v>
      </c>
      <c r="U728" t="str">
        <f>VLOOKUP(S728,Factors!$F$4:$G$5971,2,FALSE)</f>
        <v>3-factor</v>
      </c>
      <c r="V728" s="170">
        <f t="shared" si="162"/>
        <v>7316.0485600000002</v>
      </c>
      <c r="W728" s="165">
        <f t="shared" si="163"/>
        <v>57773.351439999999</v>
      </c>
      <c r="X728" s="171">
        <f t="shared" si="164"/>
        <v>65089.4</v>
      </c>
      <c r="Y728" s="170">
        <f t="shared" si="165"/>
        <v>6465.2064119999995</v>
      </c>
      <c r="Z728" s="165">
        <f t="shared" si="166"/>
        <v>51054.423587999998</v>
      </c>
      <c r="AA728" s="171">
        <f t="shared" si="167"/>
        <v>57519.63</v>
      </c>
      <c r="AB728" s="170">
        <f t="shared" si="168"/>
        <v>6025.6650880000007</v>
      </c>
      <c r="AC728" s="165">
        <f t="shared" si="169"/>
        <v>47583.454912000001</v>
      </c>
      <c r="AD728" s="171">
        <f t="shared" si="170"/>
        <v>53609.120000000003</v>
      </c>
      <c r="AE728" s="81">
        <f t="shared" si="171"/>
        <v>19806.92006</v>
      </c>
      <c r="AF728" s="81">
        <f t="shared" si="172"/>
        <v>156411.22993999999</v>
      </c>
      <c r="AG728" s="81">
        <f t="shared" si="173"/>
        <v>176218.15</v>
      </c>
      <c r="AH728" t="str">
        <f>VLOOKUP(A728,'FERC Description'!$A$4:$C$51,3,FALSE)</f>
        <v>935 Maintenance of General Plant</v>
      </c>
    </row>
    <row r="729" spans="1:34" x14ac:dyDescent="0.25">
      <c r="A729" t="s">
        <v>904</v>
      </c>
      <c r="B729" t="s">
        <v>551</v>
      </c>
      <c r="C729" t="s">
        <v>552</v>
      </c>
      <c r="D729" t="s">
        <v>931</v>
      </c>
      <c r="E729" t="s">
        <v>932</v>
      </c>
      <c r="F729" s="94">
        <v>4348.42</v>
      </c>
      <c r="G729" s="94">
        <v>6192.04</v>
      </c>
      <c r="H729" s="94">
        <v>3962.67</v>
      </c>
      <c r="I729" s="94"/>
      <c r="J729" s="94"/>
      <c r="K729" s="94"/>
      <c r="L729" s="94"/>
      <c r="M729" s="94"/>
      <c r="N729" s="94"/>
      <c r="O729" s="94"/>
      <c r="P729" s="94"/>
      <c r="Q729" s="94"/>
      <c r="R729" s="94">
        <f t="shared" si="160"/>
        <v>14503.13</v>
      </c>
      <c r="S729" s="92" t="str">
        <f t="shared" si="161"/>
        <v>161391500935</v>
      </c>
      <c r="T729" s="80">
        <f>VLOOKUP(S729,Factors!$F$4:$H$5971,3,FALSE)</f>
        <v>1</v>
      </c>
      <c r="U729" t="str">
        <f>VLOOKUP(S729,Factors!$F$4:$G$5971,2,FALSE)</f>
        <v>Direct-WA</v>
      </c>
      <c r="V729" s="170">
        <f t="shared" si="162"/>
        <v>4348.42</v>
      </c>
      <c r="W729" s="165">
        <f t="shared" si="163"/>
        <v>0</v>
      </c>
      <c r="X729" s="171">
        <f t="shared" si="164"/>
        <v>4348.42</v>
      </c>
      <c r="Y729" s="170">
        <f t="shared" si="165"/>
        <v>6192.04</v>
      </c>
      <c r="Z729" s="165">
        <f t="shared" si="166"/>
        <v>0</v>
      </c>
      <c r="AA729" s="171">
        <f t="shared" si="167"/>
        <v>6192.04</v>
      </c>
      <c r="AB729" s="170">
        <f t="shared" si="168"/>
        <v>3962.67</v>
      </c>
      <c r="AC729" s="165">
        <f t="shared" si="169"/>
        <v>0</v>
      </c>
      <c r="AD729" s="171">
        <f t="shared" si="170"/>
        <v>3962.67</v>
      </c>
      <c r="AE729" s="81">
        <f t="shared" si="171"/>
        <v>14503.13</v>
      </c>
      <c r="AF729" s="81">
        <f t="shared" si="172"/>
        <v>0</v>
      </c>
      <c r="AG729" s="81">
        <f t="shared" si="173"/>
        <v>14503.13</v>
      </c>
      <c r="AH729" t="str">
        <f>VLOOKUP(A729,'FERC Description'!$A$4:$C$51,3,FALSE)</f>
        <v>935 Maintenance of General Plant</v>
      </c>
    </row>
    <row r="730" spans="1:34" x14ac:dyDescent="0.25">
      <c r="A730" t="s">
        <v>904</v>
      </c>
      <c r="B730" t="s">
        <v>955</v>
      </c>
      <c r="C730" t="s">
        <v>956</v>
      </c>
      <c r="D730" t="s">
        <v>931</v>
      </c>
      <c r="E730" t="s">
        <v>932</v>
      </c>
      <c r="F730" s="94">
        <v>5466.92</v>
      </c>
      <c r="G730" s="94">
        <v>16459.77</v>
      </c>
      <c r="H730" s="94">
        <v>9347.2999999999993</v>
      </c>
      <c r="I730" s="94"/>
      <c r="J730" s="94"/>
      <c r="K730" s="94"/>
      <c r="L730" s="94"/>
      <c r="M730" s="94"/>
      <c r="N730" s="94"/>
      <c r="O730" s="94"/>
      <c r="P730" s="94"/>
      <c r="Q730" s="94"/>
      <c r="R730" s="94">
        <f t="shared" si="160"/>
        <v>31273.99</v>
      </c>
      <c r="S730" s="92" t="str">
        <f t="shared" si="161"/>
        <v>161401500935</v>
      </c>
      <c r="T730" s="80">
        <f>VLOOKUP(S730,Factors!$F$4:$H$5971,3,FALSE)</f>
        <v>0</v>
      </c>
      <c r="U730" t="str">
        <f>VLOOKUP(S730,Factors!$F$4:$G$5971,2,FALSE)</f>
        <v>Direct-OR</v>
      </c>
      <c r="V730" s="170">
        <f t="shared" si="162"/>
        <v>0</v>
      </c>
      <c r="W730" s="165">
        <f t="shared" si="163"/>
        <v>5466.92</v>
      </c>
      <c r="X730" s="171">
        <f t="shared" si="164"/>
        <v>5466.92</v>
      </c>
      <c r="Y730" s="170">
        <f t="shared" si="165"/>
        <v>0</v>
      </c>
      <c r="Z730" s="165">
        <f t="shared" si="166"/>
        <v>16459.77</v>
      </c>
      <c r="AA730" s="171">
        <f t="shared" si="167"/>
        <v>16459.77</v>
      </c>
      <c r="AB730" s="170">
        <f t="shared" si="168"/>
        <v>0</v>
      </c>
      <c r="AC730" s="165">
        <f t="shared" si="169"/>
        <v>9347.2999999999993</v>
      </c>
      <c r="AD730" s="171">
        <f t="shared" si="170"/>
        <v>9347.2999999999993</v>
      </c>
      <c r="AE730" s="81">
        <f t="shared" si="171"/>
        <v>0</v>
      </c>
      <c r="AF730" s="81">
        <f t="shared" si="172"/>
        <v>31273.99</v>
      </c>
      <c r="AG730" s="81">
        <f t="shared" si="173"/>
        <v>31273.99</v>
      </c>
      <c r="AH730" t="str">
        <f>VLOOKUP(A730,'FERC Description'!$A$4:$C$51,3,FALSE)</f>
        <v>935 Maintenance of General Plant</v>
      </c>
    </row>
    <row r="731" spans="1:34" x14ac:dyDescent="0.25">
      <c r="A731" t="s">
        <v>904</v>
      </c>
      <c r="B731" t="s">
        <v>553</v>
      </c>
      <c r="C731" t="s">
        <v>554</v>
      </c>
      <c r="D731" t="s">
        <v>931</v>
      </c>
      <c r="E731" t="s">
        <v>932</v>
      </c>
      <c r="F731" s="94">
        <v>3296.44</v>
      </c>
      <c r="G731" s="94">
        <v>5549.22</v>
      </c>
      <c r="H731" s="94">
        <v>2107.3000000000002</v>
      </c>
      <c r="I731" s="94"/>
      <c r="J731" s="94"/>
      <c r="K731" s="94"/>
      <c r="L731" s="94"/>
      <c r="M731" s="94"/>
      <c r="N731" s="94"/>
      <c r="O731" s="94"/>
      <c r="P731" s="94"/>
      <c r="Q731" s="94"/>
      <c r="R731" s="94">
        <f t="shared" si="160"/>
        <v>10952.96</v>
      </c>
      <c r="S731" s="92" t="str">
        <f t="shared" si="161"/>
        <v>161451500935</v>
      </c>
      <c r="T731" s="80">
        <f>VLOOKUP(S731,Factors!$F$4:$H$5971,3,FALSE)</f>
        <v>0</v>
      </c>
      <c r="U731" t="str">
        <f>VLOOKUP(S731,Factors!$F$4:$G$5971,2,FALSE)</f>
        <v>Direct-OR</v>
      </c>
      <c r="V731" s="170">
        <f t="shared" si="162"/>
        <v>0</v>
      </c>
      <c r="W731" s="165">
        <f t="shared" si="163"/>
        <v>3296.44</v>
      </c>
      <c r="X731" s="171">
        <f t="shared" si="164"/>
        <v>3296.44</v>
      </c>
      <c r="Y731" s="170">
        <f t="shared" si="165"/>
        <v>0</v>
      </c>
      <c r="Z731" s="165">
        <f t="shared" si="166"/>
        <v>5549.22</v>
      </c>
      <c r="AA731" s="171">
        <f t="shared" si="167"/>
        <v>5549.22</v>
      </c>
      <c r="AB731" s="170">
        <f t="shared" si="168"/>
        <v>0</v>
      </c>
      <c r="AC731" s="165">
        <f t="shared" si="169"/>
        <v>2107.3000000000002</v>
      </c>
      <c r="AD731" s="171">
        <f t="shared" si="170"/>
        <v>2107.3000000000002</v>
      </c>
      <c r="AE731" s="81">
        <f t="shared" si="171"/>
        <v>0</v>
      </c>
      <c r="AF731" s="81">
        <f t="shared" si="172"/>
        <v>10952.96</v>
      </c>
      <c r="AG731" s="81">
        <f t="shared" si="173"/>
        <v>10952.96</v>
      </c>
      <c r="AH731" t="str">
        <f>VLOOKUP(A731,'FERC Description'!$A$4:$C$51,3,FALSE)</f>
        <v>935 Maintenance of General Plant</v>
      </c>
    </row>
    <row r="732" spans="1:34" x14ac:dyDescent="0.25">
      <c r="A732" t="s">
        <v>904</v>
      </c>
      <c r="B732" t="s">
        <v>555</v>
      </c>
      <c r="C732" t="s">
        <v>556</v>
      </c>
      <c r="D732" t="s">
        <v>931</v>
      </c>
      <c r="E732" t="s">
        <v>932</v>
      </c>
      <c r="F732" s="94">
        <v>675.57</v>
      </c>
      <c r="G732" s="94">
        <v>4779.83</v>
      </c>
      <c r="H732" s="94">
        <v>5310.92</v>
      </c>
      <c r="I732" s="94"/>
      <c r="J732" s="94"/>
      <c r="K732" s="94"/>
      <c r="L732" s="94"/>
      <c r="M732" s="94"/>
      <c r="N732" s="94"/>
      <c r="O732" s="94"/>
      <c r="P732" s="94"/>
      <c r="Q732" s="94"/>
      <c r="R732" s="94">
        <f t="shared" si="160"/>
        <v>10766.32</v>
      </c>
      <c r="S732" s="92" t="str">
        <f t="shared" si="161"/>
        <v>161501500935</v>
      </c>
      <c r="T732" s="80">
        <f>VLOOKUP(S732,Factors!$F$4:$H$5971,3,FALSE)</f>
        <v>0</v>
      </c>
      <c r="U732" t="str">
        <f>VLOOKUP(S732,Factors!$F$4:$G$5971,2,FALSE)</f>
        <v>Direct-OR</v>
      </c>
      <c r="V732" s="170">
        <f t="shared" si="162"/>
        <v>0</v>
      </c>
      <c r="W732" s="165">
        <f t="shared" si="163"/>
        <v>675.57</v>
      </c>
      <c r="X732" s="171">
        <f t="shared" si="164"/>
        <v>675.57</v>
      </c>
      <c r="Y732" s="170">
        <f t="shared" si="165"/>
        <v>0</v>
      </c>
      <c r="Z732" s="165">
        <f t="shared" si="166"/>
        <v>4779.83</v>
      </c>
      <c r="AA732" s="171">
        <f t="shared" si="167"/>
        <v>4779.83</v>
      </c>
      <c r="AB732" s="170">
        <f t="shared" si="168"/>
        <v>0</v>
      </c>
      <c r="AC732" s="165">
        <f t="shared" si="169"/>
        <v>5310.92</v>
      </c>
      <c r="AD732" s="171">
        <f t="shared" si="170"/>
        <v>5310.92</v>
      </c>
      <c r="AE732" s="81">
        <f t="shared" si="171"/>
        <v>0</v>
      </c>
      <c r="AF732" s="81">
        <f t="shared" si="172"/>
        <v>10766.32</v>
      </c>
      <c r="AG732" s="81">
        <f t="shared" si="173"/>
        <v>10766.32</v>
      </c>
      <c r="AH732" t="str">
        <f>VLOOKUP(A732,'FERC Description'!$A$4:$C$51,3,FALSE)</f>
        <v>935 Maintenance of General Plant</v>
      </c>
    </row>
    <row r="733" spans="1:34" x14ac:dyDescent="0.25">
      <c r="A733" t="s">
        <v>904</v>
      </c>
      <c r="B733" t="s">
        <v>557</v>
      </c>
      <c r="C733" t="s">
        <v>558</v>
      </c>
      <c r="D733" t="s">
        <v>931</v>
      </c>
      <c r="E733" t="s">
        <v>932</v>
      </c>
      <c r="F733" s="94">
        <v>1807.66</v>
      </c>
      <c r="G733" s="94">
        <v>3834.17</v>
      </c>
      <c r="H733" s="94">
        <v>2803.62</v>
      </c>
      <c r="I733" s="94"/>
      <c r="J733" s="94"/>
      <c r="K733" s="94"/>
      <c r="L733" s="94"/>
      <c r="M733" s="94"/>
      <c r="N733" s="94"/>
      <c r="O733" s="94"/>
      <c r="P733" s="94"/>
      <c r="Q733" s="94"/>
      <c r="R733" s="94">
        <f t="shared" si="160"/>
        <v>8445.4500000000007</v>
      </c>
      <c r="S733" s="92" t="str">
        <f t="shared" si="161"/>
        <v>161551500935</v>
      </c>
      <c r="T733" s="80">
        <f>VLOOKUP(S733,Factors!$F$4:$H$5971,3,FALSE)</f>
        <v>0</v>
      </c>
      <c r="U733" t="str">
        <f>VLOOKUP(S733,Factors!$F$4:$G$5971,2,FALSE)</f>
        <v>Direct-OR</v>
      </c>
      <c r="V733" s="170">
        <f t="shared" si="162"/>
        <v>0</v>
      </c>
      <c r="W733" s="165">
        <f t="shared" si="163"/>
        <v>1807.66</v>
      </c>
      <c r="X733" s="171">
        <f t="shared" si="164"/>
        <v>1807.66</v>
      </c>
      <c r="Y733" s="170">
        <f t="shared" si="165"/>
        <v>0</v>
      </c>
      <c r="Z733" s="165">
        <f t="shared" si="166"/>
        <v>3834.17</v>
      </c>
      <c r="AA733" s="171">
        <f t="shared" si="167"/>
        <v>3834.17</v>
      </c>
      <c r="AB733" s="170">
        <f t="shared" si="168"/>
        <v>0</v>
      </c>
      <c r="AC733" s="165">
        <f t="shared" si="169"/>
        <v>2803.62</v>
      </c>
      <c r="AD733" s="171">
        <f t="shared" si="170"/>
        <v>2803.62</v>
      </c>
      <c r="AE733" s="81">
        <f t="shared" si="171"/>
        <v>0</v>
      </c>
      <c r="AF733" s="81">
        <f t="shared" si="172"/>
        <v>8445.4500000000007</v>
      </c>
      <c r="AG733" s="81">
        <f t="shared" si="173"/>
        <v>8445.4500000000007</v>
      </c>
      <c r="AH733" t="str">
        <f>VLOOKUP(A733,'FERC Description'!$A$4:$C$51,3,FALSE)</f>
        <v>935 Maintenance of General Plant</v>
      </c>
    </row>
    <row r="734" spans="1:34" x14ac:dyDescent="0.25">
      <c r="A734" t="s">
        <v>904</v>
      </c>
      <c r="B734" t="s">
        <v>957</v>
      </c>
      <c r="C734" t="s">
        <v>958</v>
      </c>
      <c r="D734" t="s">
        <v>931</v>
      </c>
      <c r="E734" t="s">
        <v>932</v>
      </c>
      <c r="F734" s="94">
        <v>4155.6099999999997</v>
      </c>
      <c r="G734" s="94">
        <v>3991.72</v>
      </c>
      <c r="H734" s="94">
        <v>3887.79</v>
      </c>
      <c r="I734" s="94"/>
      <c r="J734" s="94"/>
      <c r="K734" s="94"/>
      <c r="L734" s="94"/>
      <c r="M734" s="94"/>
      <c r="N734" s="94"/>
      <c r="O734" s="94"/>
      <c r="P734" s="94"/>
      <c r="Q734" s="94"/>
      <c r="R734" s="94">
        <f t="shared" si="160"/>
        <v>12035.119999999999</v>
      </c>
      <c r="S734" s="92" t="str">
        <f t="shared" si="161"/>
        <v>161601500935</v>
      </c>
      <c r="T734" s="80">
        <f>VLOOKUP(S734,Factors!$F$4:$H$5971,3,FALSE)</f>
        <v>0</v>
      </c>
      <c r="U734" t="str">
        <f>VLOOKUP(S734,Factors!$F$4:$G$5971,2,FALSE)</f>
        <v>Direct-OR</v>
      </c>
      <c r="V734" s="170">
        <f t="shared" si="162"/>
        <v>0</v>
      </c>
      <c r="W734" s="165">
        <f t="shared" si="163"/>
        <v>4155.6099999999997</v>
      </c>
      <c r="X734" s="171">
        <f t="shared" si="164"/>
        <v>4155.6099999999997</v>
      </c>
      <c r="Y734" s="170">
        <f t="shared" si="165"/>
        <v>0</v>
      </c>
      <c r="Z734" s="165">
        <f t="shared" si="166"/>
        <v>3991.72</v>
      </c>
      <c r="AA734" s="171">
        <f t="shared" si="167"/>
        <v>3991.72</v>
      </c>
      <c r="AB734" s="170">
        <f t="shared" si="168"/>
        <v>0</v>
      </c>
      <c r="AC734" s="165">
        <f t="shared" si="169"/>
        <v>3887.79</v>
      </c>
      <c r="AD734" s="171">
        <f t="shared" si="170"/>
        <v>3887.79</v>
      </c>
      <c r="AE734" s="81">
        <f t="shared" si="171"/>
        <v>0</v>
      </c>
      <c r="AF734" s="81">
        <f t="shared" si="172"/>
        <v>12035.119999999999</v>
      </c>
      <c r="AG734" s="81">
        <f t="shared" si="173"/>
        <v>12035.119999999999</v>
      </c>
      <c r="AH734" t="str">
        <f>VLOOKUP(A734,'FERC Description'!$A$4:$C$51,3,FALSE)</f>
        <v>935 Maintenance of General Plant</v>
      </c>
    </row>
    <row r="735" spans="1:34" x14ac:dyDescent="0.25">
      <c r="A735" t="s">
        <v>904</v>
      </c>
      <c r="B735" t="s">
        <v>957</v>
      </c>
      <c r="C735" t="s">
        <v>958</v>
      </c>
      <c r="D735" t="s">
        <v>937</v>
      </c>
      <c r="E735" t="s">
        <v>938</v>
      </c>
      <c r="F735" s="94">
        <v>652.1</v>
      </c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>
        <f t="shared" si="160"/>
        <v>652.1</v>
      </c>
      <c r="S735" s="92" t="str">
        <f t="shared" si="161"/>
        <v>161604360935</v>
      </c>
      <c r="T735" s="80">
        <f>VLOOKUP(S735,Factors!$F$4:$H$5971,3,FALSE)</f>
        <v>0</v>
      </c>
      <c r="U735" t="str">
        <f>VLOOKUP(S735,Factors!$F$4:$G$5971,2,FALSE)</f>
        <v>Direct-OR</v>
      </c>
      <c r="V735" s="170">
        <f t="shared" si="162"/>
        <v>0</v>
      </c>
      <c r="W735" s="165">
        <f t="shared" si="163"/>
        <v>652.1</v>
      </c>
      <c r="X735" s="171">
        <f t="shared" si="164"/>
        <v>652.1</v>
      </c>
      <c r="Y735" s="170">
        <f t="shared" si="165"/>
        <v>0</v>
      </c>
      <c r="Z735" s="165">
        <f t="shared" si="166"/>
        <v>0</v>
      </c>
      <c r="AA735" s="171">
        <f t="shared" si="167"/>
        <v>0</v>
      </c>
      <c r="AB735" s="170">
        <f t="shared" si="168"/>
        <v>0</v>
      </c>
      <c r="AC735" s="165">
        <f t="shared" si="169"/>
        <v>0</v>
      </c>
      <c r="AD735" s="171">
        <f t="shared" si="170"/>
        <v>0</v>
      </c>
      <c r="AE735" s="81">
        <f t="shared" si="171"/>
        <v>0</v>
      </c>
      <c r="AF735" s="81">
        <f t="shared" si="172"/>
        <v>652.1</v>
      </c>
      <c r="AG735" s="81">
        <f t="shared" si="173"/>
        <v>652.1</v>
      </c>
      <c r="AH735" t="str">
        <f>VLOOKUP(A735,'FERC Description'!$A$4:$C$51,3,FALSE)</f>
        <v>935 Maintenance of General Plant</v>
      </c>
    </row>
    <row r="736" spans="1:34" x14ac:dyDescent="0.25">
      <c r="A736" t="s">
        <v>904</v>
      </c>
      <c r="B736" t="s">
        <v>959</v>
      </c>
      <c r="C736" t="s">
        <v>960</v>
      </c>
      <c r="D736" t="s">
        <v>931</v>
      </c>
      <c r="E736" t="s">
        <v>932</v>
      </c>
      <c r="F736" s="94"/>
      <c r="G736" s="94">
        <v>7176.25</v>
      </c>
      <c r="H736" s="94">
        <v>450</v>
      </c>
      <c r="I736" s="94"/>
      <c r="J736" s="94"/>
      <c r="K736" s="94"/>
      <c r="L736" s="94"/>
      <c r="M736" s="94"/>
      <c r="N736" s="94"/>
      <c r="O736" s="94"/>
      <c r="P736" s="94"/>
      <c r="Q736" s="94"/>
      <c r="R736" s="94">
        <f t="shared" si="160"/>
        <v>7626.25</v>
      </c>
      <c r="S736" s="92" t="str">
        <f t="shared" si="161"/>
        <v>161651500935</v>
      </c>
      <c r="T736" s="80">
        <f>VLOOKUP(S736,Factors!$F$4:$H$5971,3,FALSE)</f>
        <v>0.1053</v>
      </c>
      <c r="U736" t="str">
        <f>VLOOKUP(S736,Factors!$F$4:$G$5971,2,FALSE)</f>
        <v>Firm Sales Volumes</v>
      </c>
      <c r="V736" s="170">
        <f t="shared" si="162"/>
        <v>0</v>
      </c>
      <c r="W736" s="165">
        <f t="shared" si="163"/>
        <v>0</v>
      </c>
      <c r="X736" s="171">
        <f t="shared" si="164"/>
        <v>0</v>
      </c>
      <c r="Y736" s="170">
        <f t="shared" si="165"/>
        <v>755.65912500000002</v>
      </c>
      <c r="Z736" s="165">
        <f t="shared" si="166"/>
        <v>6420.5908749999999</v>
      </c>
      <c r="AA736" s="171">
        <f t="shared" si="167"/>
        <v>7176.25</v>
      </c>
      <c r="AB736" s="170">
        <f t="shared" si="168"/>
        <v>47.385000000000005</v>
      </c>
      <c r="AC736" s="165">
        <f t="shared" si="169"/>
        <v>402.61500000000001</v>
      </c>
      <c r="AD736" s="171">
        <f t="shared" si="170"/>
        <v>450</v>
      </c>
      <c r="AE736" s="81">
        <f t="shared" si="171"/>
        <v>803.04412500000001</v>
      </c>
      <c r="AF736" s="81">
        <f t="shared" si="172"/>
        <v>6823.2058749999997</v>
      </c>
      <c r="AG736" s="81">
        <f t="shared" si="173"/>
        <v>7626.25</v>
      </c>
      <c r="AH736" t="str">
        <f>VLOOKUP(A736,'FERC Description'!$A$4:$C$51,3,FALSE)</f>
        <v>935 Maintenance of General Plant</v>
      </c>
    </row>
    <row r="737" spans="1:34" x14ac:dyDescent="0.25">
      <c r="A737" t="s">
        <v>904</v>
      </c>
      <c r="B737" t="s">
        <v>225</v>
      </c>
      <c r="C737" t="s">
        <v>226</v>
      </c>
      <c r="D737" t="s">
        <v>931</v>
      </c>
      <c r="E737" t="s">
        <v>932</v>
      </c>
      <c r="F737" s="94">
        <v>1795.24</v>
      </c>
      <c r="G737" s="94">
        <v>923.03</v>
      </c>
      <c r="H737" s="94">
        <v>1511.86</v>
      </c>
      <c r="I737" s="94"/>
      <c r="J737" s="94"/>
      <c r="K737" s="94"/>
      <c r="L737" s="94"/>
      <c r="M737" s="94"/>
      <c r="N737" s="94"/>
      <c r="O737" s="94"/>
      <c r="P737" s="94"/>
      <c r="Q737" s="94"/>
      <c r="R737" s="94">
        <f t="shared" si="160"/>
        <v>4230.13</v>
      </c>
      <c r="S737" s="92" t="str">
        <f t="shared" si="161"/>
        <v>161701500935</v>
      </c>
      <c r="T737" s="80">
        <f>VLOOKUP(S737,Factors!$F$4:$H$5971,3,FALSE)</f>
        <v>0.25209999999999999</v>
      </c>
      <c r="U737" t="str">
        <f>VLOOKUP(S737,Factors!$F$4:$G$5971,2,FALSE)</f>
        <v>Customers-The Dalles</v>
      </c>
      <c r="V737" s="170">
        <f t="shared" si="162"/>
        <v>452.58000399999997</v>
      </c>
      <c r="W737" s="165">
        <f t="shared" si="163"/>
        <v>1342.6599960000001</v>
      </c>
      <c r="X737" s="171">
        <f t="shared" si="164"/>
        <v>1795.24</v>
      </c>
      <c r="Y737" s="170">
        <f t="shared" si="165"/>
        <v>232.69586299999997</v>
      </c>
      <c r="Z737" s="165">
        <f t="shared" si="166"/>
        <v>690.33413700000006</v>
      </c>
      <c r="AA737" s="171">
        <f t="shared" si="167"/>
        <v>923.03</v>
      </c>
      <c r="AB737" s="170">
        <f t="shared" si="168"/>
        <v>381.13990599999994</v>
      </c>
      <c r="AC737" s="165">
        <f t="shared" si="169"/>
        <v>1130.720094</v>
      </c>
      <c r="AD737" s="171">
        <f t="shared" si="170"/>
        <v>1511.86</v>
      </c>
      <c r="AE737" s="81">
        <f t="shared" si="171"/>
        <v>1066.4157729999999</v>
      </c>
      <c r="AF737" s="81">
        <f t="shared" si="172"/>
        <v>3163.7142270000004</v>
      </c>
      <c r="AG737" s="81">
        <f t="shared" si="173"/>
        <v>4230.13</v>
      </c>
      <c r="AH737" t="str">
        <f>VLOOKUP(A737,'FERC Description'!$A$4:$C$51,3,FALSE)</f>
        <v>935 Maintenance of General Plant</v>
      </c>
    </row>
    <row r="738" spans="1:34" x14ac:dyDescent="0.25">
      <c r="A738" t="s">
        <v>904</v>
      </c>
      <c r="B738" t="s">
        <v>961</v>
      </c>
      <c r="C738" t="s">
        <v>962</v>
      </c>
      <c r="D738" t="s">
        <v>931</v>
      </c>
      <c r="E738" t="s">
        <v>932</v>
      </c>
      <c r="F738" s="94">
        <v>2625</v>
      </c>
      <c r="G738" s="94">
        <v>1708.42</v>
      </c>
      <c r="H738" s="94">
        <v>4763.08</v>
      </c>
      <c r="I738" s="94"/>
      <c r="J738" s="94"/>
      <c r="K738" s="94"/>
      <c r="L738" s="94"/>
      <c r="M738" s="94"/>
      <c r="N738" s="94"/>
      <c r="O738" s="94"/>
      <c r="P738" s="94"/>
      <c r="Q738" s="94"/>
      <c r="R738" s="94">
        <f t="shared" si="160"/>
        <v>9096.5</v>
      </c>
      <c r="S738" s="92" t="str">
        <f t="shared" si="161"/>
        <v>161751500935</v>
      </c>
      <c r="T738" s="80">
        <f>VLOOKUP(S738,Factors!$F$4:$H$5971,3,FALSE)</f>
        <v>0.1053</v>
      </c>
      <c r="U738" t="str">
        <f>VLOOKUP(S738,Factors!$F$4:$G$5971,2,FALSE)</f>
        <v>Firm Sales Volumes</v>
      </c>
      <c r="V738" s="170">
        <f t="shared" si="162"/>
        <v>276.41250000000002</v>
      </c>
      <c r="W738" s="165">
        <f t="shared" si="163"/>
        <v>2348.5875000000001</v>
      </c>
      <c r="X738" s="171">
        <f t="shared" si="164"/>
        <v>2625</v>
      </c>
      <c r="Y738" s="170">
        <f t="shared" si="165"/>
        <v>179.89662600000003</v>
      </c>
      <c r="Z738" s="165">
        <f t="shared" si="166"/>
        <v>1528.5233740000001</v>
      </c>
      <c r="AA738" s="171">
        <f t="shared" si="167"/>
        <v>1708.42</v>
      </c>
      <c r="AB738" s="170">
        <f t="shared" si="168"/>
        <v>501.552324</v>
      </c>
      <c r="AC738" s="165">
        <f t="shared" si="169"/>
        <v>4261.5276759999997</v>
      </c>
      <c r="AD738" s="171">
        <f t="shared" si="170"/>
        <v>4763.08</v>
      </c>
      <c r="AE738" s="81">
        <f t="shared" si="171"/>
        <v>957.86144999999999</v>
      </c>
      <c r="AF738" s="81">
        <f t="shared" si="172"/>
        <v>8138.6385499999997</v>
      </c>
      <c r="AG738" s="81">
        <f t="shared" si="173"/>
        <v>9096.5</v>
      </c>
      <c r="AH738" t="str">
        <f>VLOOKUP(A738,'FERC Description'!$A$4:$C$51,3,FALSE)</f>
        <v>935 Maintenance of General Plant</v>
      </c>
    </row>
    <row r="739" spans="1:34" x14ac:dyDescent="0.25">
      <c r="A739" t="s">
        <v>904</v>
      </c>
      <c r="B739" t="s">
        <v>963</v>
      </c>
      <c r="C739" t="s">
        <v>964</v>
      </c>
      <c r="D739" t="s">
        <v>931</v>
      </c>
      <c r="E739" t="s">
        <v>932</v>
      </c>
      <c r="F739" s="94">
        <v>6010.82</v>
      </c>
      <c r="G739" s="94">
        <v>347.16</v>
      </c>
      <c r="H739" s="94">
        <v>1273.82</v>
      </c>
      <c r="I739" s="94"/>
      <c r="J739" s="94"/>
      <c r="K739" s="94"/>
      <c r="L739" s="94"/>
      <c r="M739" s="94"/>
      <c r="N739" s="94"/>
      <c r="O739" s="94"/>
      <c r="P739" s="94"/>
      <c r="Q739" s="94"/>
      <c r="R739" s="94">
        <f t="shared" si="160"/>
        <v>7631.7999999999993</v>
      </c>
      <c r="S739" s="92" t="str">
        <f t="shared" si="161"/>
        <v>161801500935</v>
      </c>
      <c r="T739" s="80">
        <f>VLOOKUP(S739,Factors!$F$4:$H$5971,3,FALSE)</f>
        <v>0.1053</v>
      </c>
      <c r="U739" t="str">
        <f>VLOOKUP(S739,Factors!$F$4:$G$5971,2,FALSE)</f>
        <v>Firm Sales Volumes</v>
      </c>
      <c r="V739" s="170">
        <f t="shared" si="162"/>
        <v>632.939346</v>
      </c>
      <c r="W739" s="165">
        <f t="shared" si="163"/>
        <v>5377.8806539999996</v>
      </c>
      <c r="X739" s="171">
        <f t="shared" si="164"/>
        <v>6010.82</v>
      </c>
      <c r="Y739" s="170">
        <f t="shared" si="165"/>
        <v>36.555948000000001</v>
      </c>
      <c r="Z739" s="165">
        <f t="shared" si="166"/>
        <v>310.60405200000002</v>
      </c>
      <c r="AA739" s="171">
        <f t="shared" si="167"/>
        <v>347.16</v>
      </c>
      <c r="AB739" s="170">
        <f t="shared" si="168"/>
        <v>134.13324599999999</v>
      </c>
      <c r="AC739" s="165">
        <f t="shared" si="169"/>
        <v>1139.6867539999998</v>
      </c>
      <c r="AD739" s="171">
        <f t="shared" si="170"/>
        <v>1273.8199999999997</v>
      </c>
      <c r="AE739" s="81">
        <f t="shared" si="171"/>
        <v>803.62853999999993</v>
      </c>
      <c r="AF739" s="81">
        <f t="shared" si="172"/>
        <v>6828.1714599999996</v>
      </c>
      <c r="AG739" s="81">
        <f t="shared" si="173"/>
        <v>7631.7999999999993</v>
      </c>
      <c r="AH739" t="str">
        <f>VLOOKUP(A739,'FERC Description'!$A$4:$C$51,3,FALSE)</f>
        <v>935 Maintenance of General Plant</v>
      </c>
    </row>
    <row r="740" spans="1:34" x14ac:dyDescent="0.25">
      <c r="A740" t="s">
        <v>904</v>
      </c>
      <c r="B740" t="s">
        <v>965</v>
      </c>
      <c r="C740" t="s">
        <v>966</v>
      </c>
      <c r="D740" t="s">
        <v>931</v>
      </c>
      <c r="E740" t="s">
        <v>932</v>
      </c>
      <c r="F740" s="94">
        <v>3246.85</v>
      </c>
      <c r="G740" s="94">
        <v>5130.6899999999996</v>
      </c>
      <c r="H740" s="94">
        <v>4858.8599999999997</v>
      </c>
      <c r="I740" s="94"/>
      <c r="J740" s="94"/>
      <c r="K740" s="94"/>
      <c r="L740" s="94"/>
      <c r="M740" s="94"/>
      <c r="N740" s="94"/>
      <c r="O740" s="94"/>
      <c r="P740" s="94"/>
      <c r="Q740" s="94"/>
      <c r="R740" s="94">
        <f t="shared" si="160"/>
        <v>13236.399999999998</v>
      </c>
      <c r="S740" s="92" t="str">
        <f t="shared" si="161"/>
        <v>161901500935</v>
      </c>
      <c r="T740" s="80">
        <f>VLOOKUP(S740,Factors!$F$4:$H$5971,3,FALSE)</f>
        <v>0</v>
      </c>
      <c r="U740" t="str">
        <f>VLOOKUP(S740,Factors!$F$4:$G$5971,2,FALSE)</f>
        <v>Direct-OR</v>
      </c>
      <c r="V740" s="170">
        <f t="shared" si="162"/>
        <v>0</v>
      </c>
      <c r="W740" s="165">
        <f t="shared" si="163"/>
        <v>3246.85</v>
      </c>
      <c r="X740" s="171">
        <f t="shared" si="164"/>
        <v>3246.85</v>
      </c>
      <c r="Y740" s="170">
        <f t="shared" si="165"/>
        <v>0</v>
      </c>
      <c r="Z740" s="165">
        <f t="shared" si="166"/>
        <v>5130.6899999999996</v>
      </c>
      <c r="AA740" s="171">
        <f t="shared" si="167"/>
        <v>5130.6899999999996</v>
      </c>
      <c r="AB740" s="170">
        <f t="shared" si="168"/>
        <v>0</v>
      </c>
      <c r="AC740" s="165">
        <f t="shared" si="169"/>
        <v>4858.8599999999997</v>
      </c>
      <c r="AD740" s="171">
        <f t="shared" si="170"/>
        <v>4858.8599999999997</v>
      </c>
      <c r="AE740" s="81">
        <f t="shared" si="171"/>
        <v>0</v>
      </c>
      <c r="AF740" s="81">
        <f t="shared" si="172"/>
        <v>13236.399999999998</v>
      </c>
      <c r="AG740" s="81">
        <f t="shared" si="173"/>
        <v>13236.399999999998</v>
      </c>
      <c r="AH740" t="str">
        <f>VLOOKUP(A740,'FERC Description'!$A$4:$C$51,3,FALSE)</f>
        <v>935 Maintenance of General Plant</v>
      </c>
    </row>
    <row r="741" spans="1:34" x14ac:dyDescent="0.25">
      <c r="A741" t="s">
        <v>904</v>
      </c>
      <c r="B741" t="s">
        <v>965</v>
      </c>
      <c r="C741" t="s">
        <v>966</v>
      </c>
      <c r="D741" t="s">
        <v>943</v>
      </c>
      <c r="E741" t="s">
        <v>944</v>
      </c>
      <c r="F741" s="94"/>
      <c r="G741" s="94">
        <v>534.83000000000004</v>
      </c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>
        <f t="shared" si="160"/>
        <v>534.83000000000004</v>
      </c>
      <c r="S741" s="92" t="str">
        <f t="shared" si="161"/>
        <v>161904380935</v>
      </c>
      <c r="T741" s="80">
        <f>VLOOKUP(S741,Factors!$F$4:$H$5971,3,FALSE)</f>
        <v>0</v>
      </c>
      <c r="U741" t="str">
        <f>VLOOKUP(S741,Factors!$F$4:$G$5971,2,FALSE)</f>
        <v>direct-or</v>
      </c>
      <c r="V741" s="170">
        <f t="shared" si="162"/>
        <v>0</v>
      </c>
      <c r="W741" s="165">
        <f t="shared" si="163"/>
        <v>0</v>
      </c>
      <c r="X741" s="171">
        <f t="shared" si="164"/>
        <v>0</v>
      </c>
      <c r="Y741" s="170">
        <f t="shared" si="165"/>
        <v>0</v>
      </c>
      <c r="Z741" s="165">
        <f t="shared" si="166"/>
        <v>534.83000000000004</v>
      </c>
      <c r="AA741" s="171">
        <f t="shared" si="167"/>
        <v>534.83000000000004</v>
      </c>
      <c r="AB741" s="170">
        <f t="shared" si="168"/>
        <v>0</v>
      </c>
      <c r="AC741" s="165">
        <f t="shared" si="169"/>
        <v>0</v>
      </c>
      <c r="AD741" s="171">
        <f t="shared" si="170"/>
        <v>0</v>
      </c>
      <c r="AE741" s="81">
        <f t="shared" si="171"/>
        <v>0</v>
      </c>
      <c r="AF741" s="81">
        <f t="shared" si="172"/>
        <v>534.83000000000004</v>
      </c>
      <c r="AG741" s="81">
        <f t="shared" si="173"/>
        <v>534.83000000000004</v>
      </c>
      <c r="AH741" t="str">
        <f>VLOOKUP(A741,'FERC Description'!$A$4:$C$51,3,FALSE)</f>
        <v>935 Maintenance of General Plant</v>
      </c>
    </row>
    <row r="742" spans="1:34" x14ac:dyDescent="0.25">
      <c r="A742" t="s">
        <v>904</v>
      </c>
      <c r="B742" t="s">
        <v>138</v>
      </c>
      <c r="C742" t="s">
        <v>139</v>
      </c>
      <c r="D742" t="s">
        <v>967</v>
      </c>
      <c r="E742" t="s">
        <v>968</v>
      </c>
      <c r="F742" s="94">
        <v>1574.27</v>
      </c>
      <c r="G742" s="94">
        <v>1472.27</v>
      </c>
      <c r="H742" s="94">
        <v>1562.43</v>
      </c>
      <c r="I742" s="94"/>
      <c r="J742" s="94"/>
      <c r="K742" s="94"/>
      <c r="L742" s="94"/>
      <c r="M742" s="94"/>
      <c r="N742" s="94"/>
      <c r="O742" s="94"/>
      <c r="P742" s="94"/>
      <c r="Q742" s="94"/>
      <c r="R742" s="94">
        <f t="shared" si="160"/>
        <v>4608.97</v>
      </c>
      <c r="S742" s="92" t="str">
        <f t="shared" si="161"/>
        <v>162005200935</v>
      </c>
      <c r="T742" s="80">
        <f>VLOOKUP(S742,Factors!$F$4:$H$5971,3,FALSE)</f>
        <v>0.1124</v>
      </c>
      <c r="U742" t="str">
        <f>VLOOKUP(S742,Factors!$F$4:$G$5971,2,FALSE)</f>
        <v>3-factor</v>
      </c>
      <c r="V742" s="170">
        <f t="shared" si="162"/>
        <v>176.947948</v>
      </c>
      <c r="W742" s="165">
        <f t="shared" si="163"/>
        <v>1397.322052</v>
      </c>
      <c r="X742" s="171">
        <f t="shared" si="164"/>
        <v>1574.27</v>
      </c>
      <c r="Y742" s="170">
        <f t="shared" si="165"/>
        <v>165.483148</v>
      </c>
      <c r="Z742" s="165">
        <f t="shared" si="166"/>
        <v>1306.786852</v>
      </c>
      <c r="AA742" s="171">
        <f t="shared" si="167"/>
        <v>1472.27</v>
      </c>
      <c r="AB742" s="170">
        <f t="shared" si="168"/>
        <v>175.617132</v>
      </c>
      <c r="AC742" s="165">
        <f t="shared" si="169"/>
        <v>1386.812868</v>
      </c>
      <c r="AD742" s="171">
        <f t="shared" si="170"/>
        <v>1562.43</v>
      </c>
      <c r="AE742" s="81">
        <f t="shared" si="171"/>
        <v>518.04822799999999</v>
      </c>
      <c r="AF742" s="81">
        <f t="shared" si="172"/>
        <v>4090.9217720000001</v>
      </c>
      <c r="AG742" s="81">
        <f t="shared" si="173"/>
        <v>4608.97</v>
      </c>
      <c r="AH742" t="str">
        <f>VLOOKUP(A742,'FERC Description'!$A$4:$C$51,3,FALSE)</f>
        <v>935 Maintenance of General Plant</v>
      </c>
    </row>
    <row r="743" spans="1:34" x14ac:dyDescent="0.25">
      <c r="A743" t="s">
        <v>904</v>
      </c>
      <c r="B743" t="s">
        <v>969</v>
      </c>
      <c r="C743" t="s">
        <v>970</v>
      </c>
      <c r="D743" t="s">
        <v>919</v>
      </c>
      <c r="E743" t="s">
        <v>920</v>
      </c>
      <c r="F743" s="94">
        <v>46715.07</v>
      </c>
      <c r="G743" s="94">
        <v>54900.35</v>
      </c>
      <c r="H743" s="94">
        <v>47127.34</v>
      </c>
      <c r="I743" s="94"/>
      <c r="J743" s="94"/>
      <c r="K743" s="94"/>
      <c r="L743" s="94"/>
      <c r="M743" s="94"/>
      <c r="N743" s="94"/>
      <c r="O743" s="94"/>
      <c r="P743" s="94"/>
      <c r="Q743" s="94"/>
      <c r="R743" s="94">
        <f t="shared" si="160"/>
        <v>148742.76</v>
      </c>
      <c r="S743" s="92" t="str">
        <f t="shared" si="161"/>
        <v>510401505935</v>
      </c>
      <c r="T743" s="80">
        <f>VLOOKUP(S743,Factors!$F$4:$H$5971,3,FALSE)</f>
        <v>0.1124</v>
      </c>
      <c r="U743" t="str">
        <f>VLOOKUP(S743,Factors!$F$4:$G$5971,2,FALSE)</f>
        <v>3-factor</v>
      </c>
      <c r="V743" s="170">
        <f t="shared" si="162"/>
        <v>5250.7738680000002</v>
      </c>
      <c r="W743" s="165">
        <f t="shared" si="163"/>
        <v>41464.296132000003</v>
      </c>
      <c r="X743" s="171">
        <f t="shared" si="164"/>
        <v>46715.070000000007</v>
      </c>
      <c r="Y743" s="170">
        <f t="shared" si="165"/>
        <v>6170.7993399999996</v>
      </c>
      <c r="Z743" s="165">
        <f t="shared" si="166"/>
        <v>48729.550660000001</v>
      </c>
      <c r="AA743" s="171">
        <f t="shared" si="167"/>
        <v>54900.35</v>
      </c>
      <c r="AB743" s="170">
        <f t="shared" si="168"/>
        <v>5297.1130159999993</v>
      </c>
      <c r="AC743" s="165">
        <f t="shared" si="169"/>
        <v>41830.226983999994</v>
      </c>
      <c r="AD743" s="171">
        <f t="shared" si="170"/>
        <v>47127.34</v>
      </c>
      <c r="AE743" s="81">
        <f t="shared" si="171"/>
        <v>16718.686224000001</v>
      </c>
      <c r="AF743" s="81">
        <f t="shared" si="172"/>
        <v>132024.073776</v>
      </c>
      <c r="AG743" s="81">
        <f t="shared" si="173"/>
        <v>148742.76</v>
      </c>
      <c r="AH743" t="str">
        <f>VLOOKUP(A743,'FERC Description'!$A$4:$C$51,3,FALSE)</f>
        <v>935 Maintenance of General Plant</v>
      </c>
    </row>
    <row r="744" spans="1:34" ht="15.75" thickBot="1" x14ac:dyDescent="0.3">
      <c r="A744" t="s">
        <v>904</v>
      </c>
      <c r="B744" t="s">
        <v>663</v>
      </c>
      <c r="C744" t="s">
        <v>664</v>
      </c>
      <c r="D744" t="s">
        <v>915</v>
      </c>
      <c r="E744" t="s">
        <v>916</v>
      </c>
      <c r="F744" s="94">
        <v>218.09</v>
      </c>
      <c r="G744" s="94">
        <v>112.99</v>
      </c>
      <c r="H744" s="94">
        <v>80.88</v>
      </c>
      <c r="I744" s="94"/>
      <c r="J744" s="94"/>
      <c r="K744" s="94"/>
      <c r="L744" s="94"/>
      <c r="M744" s="94"/>
      <c r="N744" s="94"/>
      <c r="O744" s="94"/>
      <c r="P744" s="94"/>
      <c r="Q744" s="94"/>
      <c r="R744" s="94">
        <f t="shared" si="160"/>
        <v>411.96</v>
      </c>
      <c r="S744" s="92" t="str">
        <f t="shared" si="161"/>
        <v>510451295935</v>
      </c>
      <c r="T744" s="80">
        <f>VLOOKUP(S744,Factors!$F$4:$H$5971,3,FALSE)</f>
        <v>0.1124</v>
      </c>
      <c r="U744" t="str">
        <f>VLOOKUP(S744,Factors!$F$4:$G$5971,2,FALSE)</f>
        <v>3-Factor</v>
      </c>
      <c r="V744" s="172">
        <f t="shared" si="162"/>
        <v>24.513316</v>
      </c>
      <c r="W744" s="173">
        <f t="shared" si="163"/>
        <v>193.576684</v>
      </c>
      <c r="X744" s="174">
        <f t="shared" si="164"/>
        <v>218.09</v>
      </c>
      <c r="Y744" s="172">
        <f t="shared" si="165"/>
        <v>12.700075999999999</v>
      </c>
      <c r="Z744" s="173">
        <f t="shared" si="166"/>
        <v>100.289924</v>
      </c>
      <c r="AA744" s="174">
        <f t="shared" si="167"/>
        <v>112.99</v>
      </c>
      <c r="AB744" s="172">
        <f t="shared" si="168"/>
        <v>9.0909119999999994</v>
      </c>
      <c r="AC744" s="173">
        <f t="shared" si="169"/>
        <v>71.789087999999992</v>
      </c>
      <c r="AD744" s="174">
        <f t="shared" si="170"/>
        <v>80.88</v>
      </c>
      <c r="AE744" s="81">
        <f t="shared" si="171"/>
        <v>46.304303999999995</v>
      </c>
      <c r="AF744" s="81">
        <f t="shared" si="172"/>
        <v>365.65569599999998</v>
      </c>
      <c r="AG744" s="81">
        <f t="shared" si="173"/>
        <v>411.96</v>
      </c>
      <c r="AH744" t="str">
        <f>VLOOKUP(A744,'FERC Description'!$A$4:$C$51,3,FALSE)</f>
        <v>935 Maintenance of General Plant</v>
      </c>
    </row>
    <row r="746" spans="1:34" ht="15.75" thickBot="1" x14ac:dyDescent="0.3">
      <c r="F746" s="152">
        <f>SUM(F10:F744)</f>
        <v>14438901.04000001</v>
      </c>
      <c r="G746" s="152">
        <f t="shared" ref="G746:R746" si="174">SUM(G10:G744)</f>
        <v>13264463.929999989</v>
      </c>
      <c r="H746" s="152">
        <f t="shared" si="174"/>
        <v>39801801.649999999</v>
      </c>
      <c r="I746" s="152">
        <f t="shared" si="174"/>
        <v>0</v>
      </c>
      <c r="J746" s="152">
        <f t="shared" si="174"/>
        <v>0</v>
      </c>
      <c r="K746" s="152">
        <f t="shared" si="174"/>
        <v>0</v>
      </c>
      <c r="L746" s="152">
        <f t="shared" si="174"/>
        <v>0</v>
      </c>
      <c r="M746" s="152">
        <f t="shared" si="174"/>
        <v>0</v>
      </c>
      <c r="N746" s="152">
        <f t="shared" si="174"/>
        <v>0</v>
      </c>
      <c r="O746" s="152">
        <f t="shared" si="174"/>
        <v>0</v>
      </c>
      <c r="P746" s="152">
        <f t="shared" si="174"/>
        <v>0</v>
      </c>
      <c r="Q746" s="152">
        <f t="shared" si="174"/>
        <v>0</v>
      </c>
      <c r="R746" s="152">
        <f t="shared" si="174"/>
        <v>67505166.61999999</v>
      </c>
      <c r="U746" s="96" t="s">
        <v>7119</v>
      </c>
      <c r="V746" s="194">
        <f>SUM(V10:V744)</f>
        <v>1528827.6089530005</v>
      </c>
      <c r="W746" s="194">
        <f t="shared" ref="W746:AD746" si="175">SUM(W10:W744)</f>
        <v>12910073.431046994</v>
      </c>
      <c r="X746" s="194">
        <f t="shared" si="175"/>
        <v>14438901.04000001</v>
      </c>
      <c r="Y746" s="194">
        <f t="shared" si="175"/>
        <v>1390710.0066436499</v>
      </c>
      <c r="Z746" s="194">
        <f t="shared" si="175"/>
        <v>11873753.92335636</v>
      </c>
      <c r="AA746" s="194">
        <f t="shared" si="175"/>
        <v>13264463.929999989</v>
      </c>
      <c r="AB746" s="194">
        <f t="shared" si="175"/>
        <v>1773072.6523919795</v>
      </c>
      <c r="AC746" s="194">
        <f t="shared" si="175"/>
        <v>38028728.997608006</v>
      </c>
      <c r="AD746" s="194">
        <f t="shared" si="175"/>
        <v>39801801.649999999</v>
      </c>
      <c r="AE746" s="95">
        <f>SUM(AE10:AE744)</f>
        <v>4692610.2679886287</v>
      </c>
      <c r="AF746" s="95">
        <f t="shared" ref="AF746:AG746" si="176">SUM(AF10:AF744)</f>
        <v>62812556.352011368</v>
      </c>
      <c r="AG746" s="95">
        <f t="shared" si="176"/>
        <v>67505166.61999999</v>
      </c>
    </row>
    <row r="747" spans="1:34" ht="15.75" thickTop="1" x14ac:dyDescent="0.25"/>
  </sheetData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4"/>
  <sheetViews>
    <sheetView showGridLines="0" view="pageLayout" zoomScaleNormal="100" workbookViewId="0">
      <selection activeCell="F6" sqref="F6:H740"/>
    </sheetView>
  </sheetViews>
  <sheetFormatPr defaultRowHeight="15" outlineLevelRow="3" outlineLevelCol="1" x14ac:dyDescent="0.25"/>
  <cols>
    <col min="1" max="1" width="52" bestFit="1" customWidth="1"/>
    <col min="2" max="16" width="9.140625" hidden="1" customWidth="1" outlineLevel="1"/>
    <col min="17" max="17" width="13.140625" hidden="1" customWidth="1" outlineLevel="1"/>
    <col min="18" max="18" width="9.140625" hidden="1" customWidth="1" outlineLevel="1"/>
    <col min="19" max="19" width="14" customWidth="1" collapsed="1"/>
    <col min="20" max="21" width="15.28515625" bestFit="1" customWidth="1"/>
    <col min="22" max="25" width="14" customWidth="1"/>
    <col min="26" max="27" width="15.28515625" bestFit="1" customWidth="1"/>
    <col min="28" max="29" width="14" hidden="1" customWidth="1" outlineLevel="1"/>
    <col min="30" max="30" width="15.28515625" hidden="1" customWidth="1" outlineLevel="1"/>
    <col min="31" max="36" width="14" hidden="1" customWidth="1" outlineLevel="1"/>
    <col min="37" max="37" width="25.7109375" bestFit="1" customWidth="1" collapsed="1"/>
    <col min="38" max="16384" width="9.140625" style="61"/>
  </cols>
  <sheetData>
    <row r="1" spans="1:37" x14ac:dyDescent="0.25">
      <c r="A1" s="182" t="s">
        <v>7160</v>
      </c>
    </row>
    <row r="2" spans="1:37" x14ac:dyDescent="0.25">
      <c r="A2" s="182" t="s">
        <v>7232</v>
      </c>
    </row>
    <row r="3" spans="1:37" customFormat="1" x14ac:dyDescent="0.25">
      <c r="A3" s="182" t="s">
        <v>7233</v>
      </c>
    </row>
    <row r="4" spans="1:37" customFormat="1" x14ac:dyDescent="0.25">
      <c r="A4" s="182" t="s">
        <v>7234</v>
      </c>
    </row>
    <row r="5" spans="1:37" customFormat="1" x14ac:dyDescent="0.25">
      <c r="A5" s="183" t="s">
        <v>7225</v>
      </c>
      <c r="S5" s="242" t="s">
        <v>6979</v>
      </c>
      <c r="T5" s="243"/>
      <c r="U5" s="244"/>
      <c r="V5" s="242" t="s">
        <v>6964</v>
      </c>
      <c r="W5" s="243"/>
      <c r="X5" s="244"/>
      <c r="Y5" s="242" t="s">
        <v>6965</v>
      </c>
      <c r="Z5" s="243"/>
      <c r="AA5" s="244"/>
      <c r="AB5" s="104" t="s">
        <v>6979</v>
      </c>
      <c r="AC5" s="104"/>
      <c r="AD5" s="104"/>
      <c r="AE5" s="105" t="s">
        <v>6964</v>
      </c>
      <c r="AF5" s="104"/>
      <c r="AG5" s="104"/>
      <c r="AH5" s="105" t="s">
        <v>6965</v>
      </c>
      <c r="AI5" s="104"/>
      <c r="AJ5" s="104"/>
      <c r="AK5" s="106"/>
    </row>
    <row r="6" spans="1:37" customFormat="1" x14ac:dyDescent="0.25">
      <c r="S6" s="107" t="s">
        <v>7126</v>
      </c>
      <c r="T6" s="108" t="s">
        <v>7127</v>
      </c>
      <c r="U6" s="108" t="s">
        <v>7128</v>
      </c>
      <c r="V6" s="109" t="s">
        <v>7126</v>
      </c>
      <c r="W6" s="110" t="s">
        <v>7127</v>
      </c>
      <c r="X6" s="110" t="s">
        <v>7128</v>
      </c>
      <c r="Y6" s="109" t="s">
        <v>7126</v>
      </c>
      <c r="Z6" s="110" t="s">
        <v>7127</v>
      </c>
      <c r="AA6" s="110" t="s">
        <v>7128</v>
      </c>
      <c r="AB6" s="111" t="s">
        <v>7126</v>
      </c>
      <c r="AC6" s="112" t="s">
        <v>7127</v>
      </c>
      <c r="AD6" s="112" t="s">
        <v>7128</v>
      </c>
      <c r="AE6" s="113" t="s">
        <v>7126</v>
      </c>
      <c r="AF6" s="114" t="s">
        <v>7127</v>
      </c>
      <c r="AG6" s="114" t="s">
        <v>7128</v>
      </c>
      <c r="AH6" s="113" t="s">
        <v>7126</v>
      </c>
      <c r="AI6" s="114" t="s">
        <v>7127</v>
      </c>
      <c r="AJ6" s="114" t="s">
        <v>7128</v>
      </c>
      <c r="AK6" s="115"/>
    </row>
    <row r="7" spans="1:37" ht="22.5" x14ac:dyDescent="0.25">
      <c r="A7" s="78" t="s">
        <v>6980</v>
      </c>
      <c r="B7" s="79">
        <v>43466</v>
      </c>
      <c r="C7" s="79">
        <v>43497</v>
      </c>
      <c r="D7" s="79">
        <v>43525</v>
      </c>
      <c r="E7" s="79">
        <v>43556</v>
      </c>
      <c r="F7" s="79">
        <v>43586</v>
      </c>
      <c r="G7" s="79">
        <v>43617</v>
      </c>
      <c r="H7" s="79">
        <v>43647</v>
      </c>
      <c r="I7" s="79">
        <v>43678</v>
      </c>
      <c r="J7" s="79">
        <v>43709</v>
      </c>
      <c r="K7" s="79">
        <v>43739</v>
      </c>
      <c r="L7" s="79">
        <v>43770</v>
      </c>
      <c r="M7" s="79">
        <v>43800</v>
      </c>
      <c r="N7" s="78" t="s">
        <v>6</v>
      </c>
      <c r="O7" s="78" t="s">
        <v>7124</v>
      </c>
      <c r="P7" s="78" t="s">
        <v>7125</v>
      </c>
      <c r="Q7" s="78" t="s">
        <v>972</v>
      </c>
      <c r="R7" s="78" t="s">
        <v>7129</v>
      </c>
      <c r="S7" s="116" t="s">
        <v>7130</v>
      </c>
      <c r="T7" s="116" t="s">
        <v>7130</v>
      </c>
      <c r="U7" s="116" t="s">
        <v>7130</v>
      </c>
      <c r="V7" s="116" t="s">
        <v>7130</v>
      </c>
      <c r="W7" s="116" t="s">
        <v>7130</v>
      </c>
      <c r="X7" s="116" t="s">
        <v>7130</v>
      </c>
      <c r="Y7" s="116" t="s">
        <v>7130</v>
      </c>
      <c r="Z7" s="116" t="s">
        <v>7130</v>
      </c>
      <c r="AA7" s="116" t="s">
        <v>7130</v>
      </c>
      <c r="AB7" s="117" t="s">
        <v>7131</v>
      </c>
      <c r="AC7" s="117" t="s">
        <v>7131</v>
      </c>
      <c r="AD7" s="117" t="s">
        <v>7131</v>
      </c>
      <c r="AE7" s="117" t="s">
        <v>7131</v>
      </c>
      <c r="AF7" s="117" t="s">
        <v>7131</v>
      </c>
      <c r="AG7" s="117" t="s">
        <v>7131</v>
      </c>
      <c r="AH7" s="117" t="s">
        <v>7131</v>
      </c>
      <c r="AI7" s="117" t="s">
        <v>7131</v>
      </c>
      <c r="AJ7" s="117" t="s">
        <v>7131</v>
      </c>
      <c r="AK7" s="118" t="s">
        <v>6978</v>
      </c>
    </row>
    <row r="8" spans="1:37" hidden="1" outlineLevel="3" x14ac:dyDescent="0.25">
      <c r="A8" t="s">
        <v>6984</v>
      </c>
      <c r="B8">
        <v>4104.63</v>
      </c>
      <c r="N8">
        <f t="shared" ref="N8:N16" si="0">SUM(B8:M8)</f>
        <v>4104.63</v>
      </c>
      <c r="O8">
        <f t="shared" ref="O8:O16" si="1">B8</f>
        <v>4104.63</v>
      </c>
      <c r="P8">
        <f t="shared" ref="P8:P16" si="2">N8</f>
        <v>4104.63</v>
      </c>
      <c r="Q8" s="92" t="s">
        <v>1142</v>
      </c>
      <c r="R8" s="80">
        <v>0.1053</v>
      </c>
      <c r="S8" s="119">
        <f t="shared" ref="S8:S16" si="3">IF(LEFT(AK8,6)="Direct", O8,0)</f>
        <v>0</v>
      </c>
      <c r="T8" s="120">
        <f t="shared" ref="T8:T16" si="4">O8-S8</f>
        <v>4104.63</v>
      </c>
      <c r="U8" s="121">
        <f t="shared" ref="U8:U16" si="5">S8+T8</f>
        <v>4104.63</v>
      </c>
      <c r="V8" s="119">
        <f t="shared" ref="V8:V16" si="6">IF(LEFT(AK8,9)="Direct-WA", O8,0)</f>
        <v>0</v>
      </c>
      <c r="W8" s="120">
        <f t="shared" ref="W8:W16" si="7">IF(LEFT(AK8,9)="Direct-WA",0,O8*R8)</f>
        <v>432.21753900000004</v>
      </c>
      <c r="X8" s="122">
        <f t="shared" ref="X8:X16" si="8">V8+W8</f>
        <v>432.21753900000004</v>
      </c>
      <c r="Y8" s="119">
        <f t="shared" ref="Y8:Y16" si="9">IF(LEFT(AK8,9)="Direct-OR", O8,0)</f>
        <v>0</v>
      </c>
      <c r="Z8" s="120">
        <f t="shared" ref="Z8:Z16" si="10">IF(LEFT(AK8,9)="Direct-OR",0,T8-W8)</f>
        <v>3672.4124609999999</v>
      </c>
      <c r="AA8" s="122">
        <f t="shared" ref="AA8:AA16" si="11">Y8+Z8</f>
        <v>3672.4124609999999</v>
      </c>
      <c r="AB8" s="94">
        <f t="shared" ref="AB8:AB16" si="12">IF(LEFT(AK8,6)="Direct", P8,0)</f>
        <v>0</v>
      </c>
      <c r="AC8" s="123">
        <f t="shared" ref="AC8:AC16" si="13">P8-AB8</f>
        <v>4104.63</v>
      </c>
      <c r="AD8" s="94">
        <f t="shared" ref="AD8:AD16" si="14">AB8+AC8</f>
        <v>4104.63</v>
      </c>
      <c r="AE8" s="94">
        <f t="shared" ref="AE8:AE16" si="15">IF(LEFT(AK8,9)="Direct-WA", P8,0)</f>
        <v>0</v>
      </c>
      <c r="AF8" s="123">
        <f t="shared" ref="AF8:AF16" si="16">IF(LEFT(AK8,9)="Direct-WA",0,P8*R8)</f>
        <v>432.21753900000004</v>
      </c>
      <c r="AG8" s="94">
        <f t="shared" ref="AG8:AG16" si="17">AE8+AF8</f>
        <v>432.21753900000004</v>
      </c>
      <c r="AH8" s="94">
        <f t="shared" ref="AH8:AH16" si="18">IF(LEFT(AK8,9)="Direct-OR", P8,0)</f>
        <v>0</v>
      </c>
      <c r="AI8" s="94">
        <f t="shared" ref="AI8:AI16" si="19">IF(LEFT(AK8,9)="Direct-OR",0,AD8-AG8)</f>
        <v>3672.4124609999999</v>
      </c>
      <c r="AJ8" s="93">
        <f t="shared" ref="AJ8:AJ16" si="20">AH8+AI8</f>
        <v>3672.4124609999999</v>
      </c>
      <c r="AK8" s="187" t="s">
        <v>1039</v>
      </c>
    </row>
    <row r="9" spans="1:37" hidden="1" outlineLevel="3" x14ac:dyDescent="0.25">
      <c r="A9" t="s">
        <v>6984</v>
      </c>
      <c r="B9">
        <v>28555.4</v>
      </c>
      <c r="N9">
        <f t="shared" si="0"/>
        <v>28555.4</v>
      </c>
      <c r="O9">
        <f t="shared" si="1"/>
        <v>28555.4</v>
      </c>
      <c r="P9">
        <f t="shared" si="2"/>
        <v>28555.4</v>
      </c>
      <c r="Q9" s="92" t="s">
        <v>1139</v>
      </c>
      <c r="R9" s="80">
        <v>0.1053</v>
      </c>
      <c r="S9" s="119">
        <f t="shared" si="3"/>
        <v>0</v>
      </c>
      <c r="T9" s="120">
        <f t="shared" si="4"/>
        <v>28555.4</v>
      </c>
      <c r="U9" s="121">
        <f t="shared" si="5"/>
        <v>28555.4</v>
      </c>
      <c r="V9" s="119">
        <f t="shared" si="6"/>
        <v>0</v>
      </c>
      <c r="W9" s="120">
        <f t="shared" si="7"/>
        <v>3006.8836200000001</v>
      </c>
      <c r="X9" s="122">
        <f t="shared" si="8"/>
        <v>3006.8836200000001</v>
      </c>
      <c r="Y9" s="119">
        <f t="shared" si="9"/>
        <v>0</v>
      </c>
      <c r="Z9" s="120">
        <f t="shared" si="10"/>
        <v>25548.516380000001</v>
      </c>
      <c r="AA9" s="122">
        <f t="shared" si="11"/>
        <v>25548.516380000001</v>
      </c>
      <c r="AB9" s="94">
        <f t="shared" si="12"/>
        <v>0</v>
      </c>
      <c r="AC9" s="123">
        <f t="shared" si="13"/>
        <v>28555.4</v>
      </c>
      <c r="AD9" s="94">
        <f t="shared" si="14"/>
        <v>28555.4</v>
      </c>
      <c r="AE9" s="94">
        <f t="shared" si="15"/>
        <v>0</v>
      </c>
      <c r="AF9" s="123">
        <f t="shared" si="16"/>
        <v>3006.8836200000001</v>
      </c>
      <c r="AG9" s="94">
        <f t="shared" si="17"/>
        <v>3006.8836200000001</v>
      </c>
      <c r="AH9" s="94">
        <f t="shared" si="18"/>
        <v>0</v>
      </c>
      <c r="AI9" s="94">
        <f t="shared" si="19"/>
        <v>25548.516380000001</v>
      </c>
      <c r="AJ9" s="93">
        <f t="shared" si="20"/>
        <v>25548.516380000001</v>
      </c>
      <c r="AK9" s="138" t="s">
        <v>1039</v>
      </c>
    </row>
    <row r="10" spans="1:37" hidden="1" outlineLevel="3" x14ac:dyDescent="0.25">
      <c r="A10" t="s">
        <v>6984</v>
      </c>
      <c r="B10">
        <v>28138.400000000001</v>
      </c>
      <c r="N10">
        <f t="shared" si="0"/>
        <v>28138.400000000001</v>
      </c>
      <c r="O10">
        <f t="shared" si="1"/>
        <v>28138.400000000001</v>
      </c>
      <c r="P10">
        <f t="shared" si="2"/>
        <v>28138.400000000001</v>
      </c>
      <c r="Q10" s="92" t="s">
        <v>1141</v>
      </c>
      <c r="R10" s="80">
        <v>0.1053</v>
      </c>
      <c r="S10" s="119">
        <f t="shared" si="3"/>
        <v>0</v>
      </c>
      <c r="T10" s="120">
        <f t="shared" si="4"/>
        <v>28138.400000000001</v>
      </c>
      <c r="U10" s="121">
        <f t="shared" si="5"/>
        <v>28138.400000000001</v>
      </c>
      <c r="V10" s="119">
        <f t="shared" si="6"/>
        <v>0</v>
      </c>
      <c r="W10" s="120">
        <f t="shared" si="7"/>
        <v>2962.9735200000005</v>
      </c>
      <c r="X10" s="122">
        <f t="shared" si="8"/>
        <v>2962.9735200000005</v>
      </c>
      <c r="Y10" s="119">
        <f t="shared" si="9"/>
        <v>0</v>
      </c>
      <c r="Z10" s="120">
        <f t="shared" si="10"/>
        <v>25175.426480000002</v>
      </c>
      <c r="AA10" s="122">
        <f t="shared" si="11"/>
        <v>25175.426480000002</v>
      </c>
      <c r="AB10" s="94">
        <f t="shared" si="12"/>
        <v>0</v>
      </c>
      <c r="AC10" s="123">
        <f t="shared" si="13"/>
        <v>28138.400000000001</v>
      </c>
      <c r="AD10" s="94">
        <f t="shared" si="14"/>
        <v>28138.400000000001</v>
      </c>
      <c r="AE10" s="94">
        <f t="shared" si="15"/>
        <v>0</v>
      </c>
      <c r="AF10" s="123">
        <f t="shared" si="16"/>
        <v>2962.9735200000005</v>
      </c>
      <c r="AG10" s="94">
        <f t="shared" si="17"/>
        <v>2962.9735200000005</v>
      </c>
      <c r="AH10" s="94">
        <f t="shared" si="18"/>
        <v>0</v>
      </c>
      <c r="AI10" s="94">
        <f t="shared" si="19"/>
        <v>25175.426480000002</v>
      </c>
      <c r="AJ10" s="93">
        <f t="shared" si="20"/>
        <v>25175.426480000002</v>
      </c>
      <c r="AK10" s="138" t="s">
        <v>1039</v>
      </c>
    </row>
    <row r="11" spans="1:37" hidden="1" outlineLevel="3" x14ac:dyDescent="0.25">
      <c r="A11" t="s">
        <v>6984</v>
      </c>
      <c r="B11">
        <v>2529.2800000000002</v>
      </c>
      <c r="N11">
        <f t="shared" si="0"/>
        <v>2529.2800000000002</v>
      </c>
      <c r="O11">
        <f t="shared" si="1"/>
        <v>2529.2800000000002</v>
      </c>
      <c r="P11">
        <f t="shared" si="2"/>
        <v>2529.2800000000002</v>
      </c>
      <c r="Q11" s="92" t="s">
        <v>1138</v>
      </c>
      <c r="R11" s="80">
        <v>0.1053</v>
      </c>
      <c r="S11" s="119">
        <f t="shared" si="3"/>
        <v>0</v>
      </c>
      <c r="T11" s="120">
        <f t="shared" si="4"/>
        <v>2529.2800000000002</v>
      </c>
      <c r="U11" s="121">
        <f t="shared" si="5"/>
        <v>2529.2800000000002</v>
      </c>
      <c r="V11" s="119">
        <f t="shared" si="6"/>
        <v>0</v>
      </c>
      <c r="W11" s="120">
        <f t="shared" si="7"/>
        <v>266.33318400000002</v>
      </c>
      <c r="X11" s="122">
        <f t="shared" si="8"/>
        <v>266.33318400000002</v>
      </c>
      <c r="Y11" s="119">
        <f t="shared" si="9"/>
        <v>0</v>
      </c>
      <c r="Z11" s="120">
        <f t="shared" si="10"/>
        <v>2262.9468160000001</v>
      </c>
      <c r="AA11" s="122">
        <f t="shared" si="11"/>
        <v>2262.9468160000001</v>
      </c>
      <c r="AB11" s="94">
        <f t="shared" si="12"/>
        <v>0</v>
      </c>
      <c r="AC11" s="123">
        <f t="shared" si="13"/>
        <v>2529.2800000000002</v>
      </c>
      <c r="AD11" s="94">
        <f t="shared" si="14"/>
        <v>2529.2800000000002</v>
      </c>
      <c r="AE11" s="94">
        <f t="shared" si="15"/>
        <v>0</v>
      </c>
      <c r="AF11" s="123">
        <f t="shared" si="16"/>
        <v>266.33318400000002</v>
      </c>
      <c r="AG11" s="94">
        <f t="shared" si="17"/>
        <v>266.33318400000002</v>
      </c>
      <c r="AH11" s="94">
        <f t="shared" si="18"/>
        <v>0</v>
      </c>
      <c r="AI11" s="94">
        <f t="shared" si="19"/>
        <v>2262.9468160000001</v>
      </c>
      <c r="AJ11" s="93">
        <f t="shared" si="20"/>
        <v>2262.9468160000001</v>
      </c>
      <c r="AK11" s="138" t="s">
        <v>1039</v>
      </c>
    </row>
    <row r="12" spans="1:37" hidden="1" outlineLevel="3" x14ac:dyDescent="0.25">
      <c r="A12" t="s">
        <v>6984</v>
      </c>
      <c r="N12">
        <f t="shared" si="0"/>
        <v>0</v>
      </c>
      <c r="O12">
        <f t="shared" si="1"/>
        <v>0</v>
      </c>
      <c r="P12">
        <f t="shared" si="2"/>
        <v>0</v>
      </c>
      <c r="Q12" s="92" t="s">
        <v>6808</v>
      </c>
      <c r="R12" s="80">
        <v>0.1053</v>
      </c>
      <c r="S12" s="119">
        <f t="shared" si="3"/>
        <v>0</v>
      </c>
      <c r="T12" s="120">
        <f t="shared" si="4"/>
        <v>0</v>
      </c>
      <c r="U12" s="121">
        <f t="shared" si="5"/>
        <v>0</v>
      </c>
      <c r="V12" s="119">
        <f t="shared" si="6"/>
        <v>0</v>
      </c>
      <c r="W12" s="120">
        <f t="shared" si="7"/>
        <v>0</v>
      </c>
      <c r="X12" s="122">
        <f t="shared" si="8"/>
        <v>0</v>
      </c>
      <c r="Y12" s="119">
        <f t="shared" si="9"/>
        <v>0</v>
      </c>
      <c r="Z12" s="120">
        <f t="shared" si="10"/>
        <v>0</v>
      </c>
      <c r="AA12" s="122">
        <f t="shared" si="11"/>
        <v>0</v>
      </c>
      <c r="AB12" s="94">
        <f t="shared" si="12"/>
        <v>0</v>
      </c>
      <c r="AC12" s="123">
        <f t="shared" si="13"/>
        <v>0</v>
      </c>
      <c r="AD12" s="94">
        <f t="shared" si="14"/>
        <v>0</v>
      </c>
      <c r="AE12" s="94">
        <f t="shared" si="15"/>
        <v>0</v>
      </c>
      <c r="AF12" s="123">
        <f t="shared" si="16"/>
        <v>0</v>
      </c>
      <c r="AG12" s="94">
        <f t="shared" si="17"/>
        <v>0</v>
      </c>
      <c r="AH12" s="94">
        <f t="shared" si="18"/>
        <v>0</v>
      </c>
      <c r="AI12" s="94">
        <f t="shared" si="19"/>
        <v>0</v>
      </c>
      <c r="AJ12" s="93">
        <f t="shared" si="20"/>
        <v>0</v>
      </c>
      <c r="AK12" s="138" t="s">
        <v>1039</v>
      </c>
    </row>
    <row r="13" spans="1:37" hidden="1" outlineLevel="3" x14ac:dyDescent="0.25">
      <c r="A13" t="s">
        <v>6984</v>
      </c>
      <c r="N13">
        <f t="shared" si="0"/>
        <v>0</v>
      </c>
      <c r="O13">
        <f t="shared" si="1"/>
        <v>0</v>
      </c>
      <c r="P13">
        <f t="shared" si="2"/>
        <v>0</v>
      </c>
      <c r="Q13" s="92" t="s">
        <v>7082</v>
      </c>
      <c r="R13" s="80">
        <v>0.1053</v>
      </c>
      <c r="S13" s="119">
        <f t="shared" si="3"/>
        <v>0</v>
      </c>
      <c r="T13" s="120">
        <f t="shared" si="4"/>
        <v>0</v>
      </c>
      <c r="U13" s="121">
        <f t="shared" si="5"/>
        <v>0</v>
      </c>
      <c r="V13" s="119">
        <f t="shared" si="6"/>
        <v>0</v>
      </c>
      <c r="W13" s="120">
        <f t="shared" si="7"/>
        <v>0</v>
      </c>
      <c r="X13" s="122">
        <f t="shared" si="8"/>
        <v>0</v>
      </c>
      <c r="Y13" s="119">
        <f t="shared" si="9"/>
        <v>0</v>
      </c>
      <c r="Z13" s="120">
        <f t="shared" si="10"/>
        <v>0</v>
      </c>
      <c r="AA13" s="122">
        <f t="shared" si="11"/>
        <v>0</v>
      </c>
      <c r="AB13" s="94">
        <f t="shared" si="12"/>
        <v>0</v>
      </c>
      <c r="AC13" s="123">
        <f t="shared" si="13"/>
        <v>0</v>
      </c>
      <c r="AD13" s="94">
        <f t="shared" si="14"/>
        <v>0</v>
      </c>
      <c r="AE13" s="94">
        <f t="shared" si="15"/>
        <v>0</v>
      </c>
      <c r="AF13" s="123">
        <f t="shared" si="16"/>
        <v>0</v>
      </c>
      <c r="AG13" s="94">
        <f t="shared" si="17"/>
        <v>0</v>
      </c>
      <c r="AH13" s="94">
        <f t="shared" si="18"/>
        <v>0</v>
      </c>
      <c r="AI13" s="94">
        <f t="shared" si="19"/>
        <v>0</v>
      </c>
      <c r="AJ13" s="93">
        <f t="shared" si="20"/>
        <v>0</v>
      </c>
      <c r="AK13" s="138" t="s">
        <v>1039</v>
      </c>
    </row>
    <row r="14" spans="1:37" hidden="1" outlineLevel="3" x14ac:dyDescent="0.25">
      <c r="A14" t="s">
        <v>6984</v>
      </c>
      <c r="N14">
        <f t="shared" si="0"/>
        <v>0</v>
      </c>
      <c r="O14">
        <f t="shared" si="1"/>
        <v>0</v>
      </c>
      <c r="P14">
        <f t="shared" si="2"/>
        <v>0</v>
      </c>
      <c r="Q14" s="92" t="s">
        <v>6932</v>
      </c>
      <c r="R14" s="80">
        <v>0.1053</v>
      </c>
      <c r="S14" s="119">
        <f t="shared" si="3"/>
        <v>0</v>
      </c>
      <c r="T14" s="120">
        <f t="shared" si="4"/>
        <v>0</v>
      </c>
      <c r="U14" s="121">
        <f t="shared" si="5"/>
        <v>0</v>
      </c>
      <c r="V14" s="119">
        <f t="shared" si="6"/>
        <v>0</v>
      </c>
      <c r="W14" s="120">
        <f t="shared" si="7"/>
        <v>0</v>
      </c>
      <c r="X14" s="122">
        <f t="shared" si="8"/>
        <v>0</v>
      </c>
      <c r="Y14" s="119">
        <f t="shared" si="9"/>
        <v>0</v>
      </c>
      <c r="Z14" s="120">
        <f t="shared" si="10"/>
        <v>0</v>
      </c>
      <c r="AA14" s="122">
        <f t="shared" si="11"/>
        <v>0</v>
      </c>
      <c r="AB14" s="94">
        <f t="shared" si="12"/>
        <v>0</v>
      </c>
      <c r="AC14" s="123">
        <f t="shared" si="13"/>
        <v>0</v>
      </c>
      <c r="AD14" s="94">
        <f t="shared" si="14"/>
        <v>0</v>
      </c>
      <c r="AE14" s="94">
        <f t="shared" si="15"/>
        <v>0</v>
      </c>
      <c r="AF14" s="123">
        <f t="shared" si="16"/>
        <v>0</v>
      </c>
      <c r="AG14" s="94">
        <f t="shared" si="17"/>
        <v>0</v>
      </c>
      <c r="AH14" s="94">
        <f t="shared" si="18"/>
        <v>0</v>
      </c>
      <c r="AI14" s="94">
        <f t="shared" si="19"/>
        <v>0</v>
      </c>
      <c r="AJ14" s="93">
        <f t="shared" si="20"/>
        <v>0</v>
      </c>
      <c r="AK14" s="138" t="s">
        <v>1039</v>
      </c>
    </row>
    <row r="15" spans="1:37" hidden="1" outlineLevel="3" x14ac:dyDescent="0.25">
      <c r="A15" t="s">
        <v>6984</v>
      </c>
      <c r="N15">
        <f t="shared" si="0"/>
        <v>0</v>
      </c>
      <c r="O15">
        <f t="shared" si="1"/>
        <v>0</v>
      </c>
      <c r="P15">
        <f t="shared" si="2"/>
        <v>0</v>
      </c>
      <c r="Q15" s="92" t="s">
        <v>7083</v>
      </c>
      <c r="R15" s="80">
        <v>0.1053</v>
      </c>
      <c r="S15" s="119">
        <f t="shared" si="3"/>
        <v>0</v>
      </c>
      <c r="T15" s="120">
        <f t="shared" si="4"/>
        <v>0</v>
      </c>
      <c r="U15" s="121">
        <f t="shared" si="5"/>
        <v>0</v>
      </c>
      <c r="V15" s="119">
        <f t="shared" si="6"/>
        <v>0</v>
      </c>
      <c r="W15" s="120">
        <f t="shared" si="7"/>
        <v>0</v>
      </c>
      <c r="X15" s="122">
        <f t="shared" si="8"/>
        <v>0</v>
      </c>
      <c r="Y15" s="119">
        <f t="shared" si="9"/>
        <v>0</v>
      </c>
      <c r="Z15" s="120">
        <f t="shared" si="10"/>
        <v>0</v>
      </c>
      <c r="AA15" s="122">
        <f t="shared" si="11"/>
        <v>0</v>
      </c>
      <c r="AB15" s="94">
        <f t="shared" si="12"/>
        <v>0</v>
      </c>
      <c r="AC15" s="123">
        <f t="shared" si="13"/>
        <v>0</v>
      </c>
      <c r="AD15" s="94">
        <f t="shared" si="14"/>
        <v>0</v>
      </c>
      <c r="AE15" s="94">
        <f t="shared" si="15"/>
        <v>0</v>
      </c>
      <c r="AF15" s="123">
        <f t="shared" si="16"/>
        <v>0</v>
      </c>
      <c r="AG15" s="94">
        <f t="shared" si="17"/>
        <v>0</v>
      </c>
      <c r="AH15" s="94">
        <f t="shared" si="18"/>
        <v>0</v>
      </c>
      <c r="AI15" s="94">
        <f t="shared" si="19"/>
        <v>0</v>
      </c>
      <c r="AJ15" s="93">
        <f t="shared" si="20"/>
        <v>0</v>
      </c>
      <c r="AK15" s="138" t="s">
        <v>1039</v>
      </c>
    </row>
    <row r="16" spans="1:37" hidden="1" outlineLevel="3" x14ac:dyDescent="0.25">
      <c r="A16" t="s">
        <v>6984</v>
      </c>
      <c r="N16">
        <f t="shared" si="0"/>
        <v>0</v>
      </c>
      <c r="O16">
        <f t="shared" si="1"/>
        <v>0</v>
      </c>
      <c r="P16">
        <f t="shared" si="2"/>
        <v>0</v>
      </c>
      <c r="Q16" s="92" t="s">
        <v>7084</v>
      </c>
      <c r="R16" s="80">
        <v>0.1053</v>
      </c>
      <c r="S16" s="119">
        <f t="shared" si="3"/>
        <v>0</v>
      </c>
      <c r="T16" s="120">
        <f t="shared" si="4"/>
        <v>0</v>
      </c>
      <c r="U16" s="121">
        <f t="shared" si="5"/>
        <v>0</v>
      </c>
      <c r="V16" s="119">
        <f t="shared" si="6"/>
        <v>0</v>
      </c>
      <c r="W16" s="120">
        <f t="shared" si="7"/>
        <v>0</v>
      </c>
      <c r="X16" s="122">
        <f t="shared" si="8"/>
        <v>0</v>
      </c>
      <c r="Y16" s="119">
        <f t="shared" si="9"/>
        <v>0</v>
      </c>
      <c r="Z16" s="120">
        <f t="shared" si="10"/>
        <v>0</v>
      </c>
      <c r="AA16" s="122">
        <f t="shared" si="11"/>
        <v>0</v>
      </c>
      <c r="AB16" s="94">
        <f t="shared" si="12"/>
        <v>0</v>
      </c>
      <c r="AC16" s="123">
        <f t="shared" si="13"/>
        <v>0</v>
      </c>
      <c r="AD16" s="94">
        <f t="shared" si="14"/>
        <v>0</v>
      </c>
      <c r="AE16" s="94">
        <f t="shared" si="15"/>
        <v>0</v>
      </c>
      <c r="AF16" s="123">
        <f t="shared" si="16"/>
        <v>0</v>
      </c>
      <c r="AG16" s="94">
        <f t="shared" si="17"/>
        <v>0</v>
      </c>
      <c r="AH16" s="94">
        <f t="shared" si="18"/>
        <v>0</v>
      </c>
      <c r="AI16" s="94">
        <f t="shared" si="19"/>
        <v>0</v>
      </c>
      <c r="AJ16" s="93">
        <f t="shared" si="20"/>
        <v>0</v>
      </c>
      <c r="AK16" s="179" t="s">
        <v>1039</v>
      </c>
    </row>
    <row r="17" spans="1:37" hidden="1" outlineLevel="2" x14ac:dyDescent="0.25">
      <c r="Q17" s="92"/>
      <c r="R17" s="80"/>
      <c r="S17" s="119">
        <f t="shared" ref="S17:AJ17" si="21">SUBTOTAL(9,S8:S16)</f>
        <v>0</v>
      </c>
      <c r="T17" s="120">
        <f t="shared" si="21"/>
        <v>63327.710000000006</v>
      </c>
      <c r="U17" s="121">
        <f t="shared" si="21"/>
        <v>63327.710000000006</v>
      </c>
      <c r="V17" s="119">
        <f t="shared" si="21"/>
        <v>0</v>
      </c>
      <c r="W17" s="120">
        <f t="shared" si="21"/>
        <v>6668.4078630000013</v>
      </c>
      <c r="X17" s="122">
        <f t="shared" si="21"/>
        <v>6668.4078630000013</v>
      </c>
      <c r="Y17" s="119">
        <f t="shared" si="21"/>
        <v>0</v>
      </c>
      <c r="Z17" s="120">
        <f t="shared" si="21"/>
        <v>56659.302137000006</v>
      </c>
      <c r="AA17" s="122">
        <f t="shared" si="21"/>
        <v>56659.302137000006</v>
      </c>
      <c r="AB17" s="94">
        <f t="shared" si="21"/>
        <v>0</v>
      </c>
      <c r="AC17" s="123">
        <f t="shared" si="21"/>
        <v>63327.710000000006</v>
      </c>
      <c r="AD17" s="94">
        <f t="shared" si="21"/>
        <v>63327.710000000006</v>
      </c>
      <c r="AE17" s="94">
        <f t="shared" si="21"/>
        <v>0</v>
      </c>
      <c r="AF17" s="123">
        <f t="shared" si="21"/>
        <v>6668.4078630000013</v>
      </c>
      <c r="AG17" s="94">
        <f t="shared" si="21"/>
        <v>6668.4078630000013</v>
      </c>
      <c r="AH17" s="94">
        <f t="shared" si="21"/>
        <v>0</v>
      </c>
      <c r="AI17" s="94">
        <f t="shared" si="21"/>
        <v>56659.302137000006</v>
      </c>
      <c r="AJ17" s="93">
        <f t="shared" si="21"/>
        <v>56659.302137000006</v>
      </c>
      <c r="AK17" s="136" t="s">
        <v>7134</v>
      </c>
    </row>
    <row r="18" spans="1:37" hidden="1" outlineLevel="1" x14ac:dyDescent="0.25">
      <c r="A18" s="125" t="s">
        <v>6983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7"/>
      <c r="R18" s="128"/>
      <c r="S18" s="129">
        <f t="shared" ref="S18:AJ18" si="22">SUBTOTAL(9,S8:S16)</f>
        <v>0</v>
      </c>
      <c r="T18" s="130">
        <f t="shared" si="22"/>
        <v>63327.710000000006</v>
      </c>
      <c r="U18" s="131">
        <f t="shared" si="22"/>
        <v>63327.710000000006</v>
      </c>
      <c r="V18" s="129">
        <f t="shared" si="22"/>
        <v>0</v>
      </c>
      <c r="W18" s="130">
        <f t="shared" si="22"/>
        <v>6668.4078630000013</v>
      </c>
      <c r="X18" s="132">
        <f t="shared" si="22"/>
        <v>6668.4078630000013</v>
      </c>
      <c r="Y18" s="129">
        <f t="shared" si="22"/>
        <v>0</v>
      </c>
      <c r="Z18" s="130">
        <f t="shared" si="22"/>
        <v>56659.302137000006</v>
      </c>
      <c r="AA18" s="132">
        <f t="shared" si="22"/>
        <v>56659.302137000006</v>
      </c>
      <c r="AB18" s="130">
        <f t="shared" si="22"/>
        <v>0</v>
      </c>
      <c r="AC18" s="133">
        <f t="shared" si="22"/>
        <v>63327.710000000006</v>
      </c>
      <c r="AD18" s="130">
        <f t="shared" si="22"/>
        <v>63327.710000000006</v>
      </c>
      <c r="AE18" s="130">
        <f t="shared" si="22"/>
        <v>0</v>
      </c>
      <c r="AF18" s="133">
        <f t="shared" si="22"/>
        <v>6668.4078630000013</v>
      </c>
      <c r="AG18" s="130">
        <f t="shared" si="22"/>
        <v>6668.4078630000013</v>
      </c>
      <c r="AH18" s="130">
        <f t="shared" si="22"/>
        <v>0</v>
      </c>
      <c r="AI18" s="130">
        <f t="shared" si="22"/>
        <v>56659.302137000006</v>
      </c>
      <c r="AJ18" s="134">
        <f t="shared" si="22"/>
        <v>56659.302137000006</v>
      </c>
      <c r="AK18" s="137"/>
    </row>
    <row r="19" spans="1:37" hidden="1" outlineLevel="3" x14ac:dyDescent="0.25">
      <c r="A19" t="s">
        <v>6986</v>
      </c>
      <c r="B19">
        <v>979.86</v>
      </c>
      <c r="N19">
        <f>SUM(B19:M19)</f>
        <v>979.86</v>
      </c>
      <c r="O19">
        <f>B19</f>
        <v>979.86</v>
      </c>
      <c r="P19">
        <f>N19</f>
        <v>979.86</v>
      </c>
      <c r="Q19" s="92" t="s">
        <v>6873</v>
      </c>
      <c r="R19" s="80">
        <v>0.1053</v>
      </c>
      <c r="S19" s="119">
        <f>IF(LEFT(AK19,6)="Direct", O19,0)</f>
        <v>0</v>
      </c>
      <c r="T19" s="120">
        <f>O19-S19</f>
        <v>979.86</v>
      </c>
      <c r="U19" s="121">
        <f>S19+T19</f>
        <v>979.86</v>
      </c>
      <c r="V19" s="119">
        <f>IF(LEFT(AK19,9)="Direct-WA", O19,0)</f>
        <v>0</v>
      </c>
      <c r="W19" s="120">
        <f>IF(LEFT(AK19,9)="Direct-WA",0,O19*R19)</f>
        <v>103.179258</v>
      </c>
      <c r="X19" s="122">
        <f>V19+W19</f>
        <v>103.179258</v>
      </c>
      <c r="Y19" s="119">
        <f>IF(LEFT(AK19,9)="Direct-OR", O19,0)</f>
        <v>0</v>
      </c>
      <c r="Z19" s="120">
        <f>IF(LEFT(AK19,9)="Direct-OR",0,T19-W19)</f>
        <v>876.68074200000001</v>
      </c>
      <c r="AA19" s="122">
        <f>Y19+Z19</f>
        <v>876.68074200000001</v>
      </c>
      <c r="AB19" s="94">
        <f>IF(LEFT(AK19,6)="Direct", P19,0)</f>
        <v>0</v>
      </c>
      <c r="AC19" s="123">
        <f>P19-AB19</f>
        <v>979.86</v>
      </c>
      <c r="AD19" s="94">
        <f>AB19+AC19</f>
        <v>979.86</v>
      </c>
      <c r="AE19" s="94">
        <f>IF(LEFT(AK19,9)="Direct-WA", P19,0)</f>
        <v>0</v>
      </c>
      <c r="AF19" s="123">
        <f>IF(LEFT(AK19,9)="Direct-WA",0,P19*R19)</f>
        <v>103.179258</v>
      </c>
      <c r="AG19" s="94">
        <f>AE19+AF19</f>
        <v>103.179258</v>
      </c>
      <c r="AH19" s="94">
        <f>IF(LEFT(AK19,9)="Direct-OR", P19,0)</f>
        <v>0</v>
      </c>
      <c r="AI19" s="94">
        <f>IF(LEFT(AK19,9)="Direct-OR",0,AD19-AG19)</f>
        <v>876.68074200000001</v>
      </c>
      <c r="AJ19" s="93">
        <f>AH19+AI19</f>
        <v>876.68074200000001</v>
      </c>
      <c r="AK19" s="138" t="s">
        <v>1039</v>
      </c>
    </row>
    <row r="20" spans="1:37" hidden="1" outlineLevel="3" x14ac:dyDescent="0.25">
      <c r="A20" t="s">
        <v>6986</v>
      </c>
      <c r="B20">
        <v>279.95999999999998</v>
      </c>
      <c r="N20">
        <f>SUM(B20:M20)</f>
        <v>279.95999999999998</v>
      </c>
      <c r="O20">
        <f>B20</f>
        <v>279.95999999999998</v>
      </c>
      <c r="P20">
        <f>N20</f>
        <v>279.95999999999998</v>
      </c>
      <c r="Q20" s="92" t="s">
        <v>6874</v>
      </c>
      <c r="R20" s="80">
        <v>0.1053</v>
      </c>
      <c r="S20" s="119">
        <f>IF(LEFT(AK20,6)="Direct", O20,0)</f>
        <v>0</v>
      </c>
      <c r="T20" s="120">
        <f>O20-S20</f>
        <v>279.95999999999998</v>
      </c>
      <c r="U20" s="121">
        <f>S20+T20</f>
        <v>279.95999999999998</v>
      </c>
      <c r="V20" s="119">
        <f>IF(LEFT(AK20,9)="Direct-WA", O20,0)</f>
        <v>0</v>
      </c>
      <c r="W20" s="120">
        <f>IF(LEFT(AK20,9)="Direct-WA",0,O20*R20)</f>
        <v>29.479787999999999</v>
      </c>
      <c r="X20" s="122">
        <f>V20+W20</f>
        <v>29.479787999999999</v>
      </c>
      <c r="Y20" s="119">
        <f>IF(LEFT(AK20,9)="Direct-OR", O20,0)</f>
        <v>0</v>
      </c>
      <c r="Z20" s="120">
        <f>IF(LEFT(AK20,9)="Direct-OR",0,T20-W20)</f>
        <v>250.48021199999999</v>
      </c>
      <c r="AA20" s="122">
        <f>Y20+Z20</f>
        <v>250.48021199999999</v>
      </c>
      <c r="AB20" s="94">
        <f>IF(LEFT(AK20,6)="Direct", P20,0)</f>
        <v>0</v>
      </c>
      <c r="AC20" s="123">
        <f>P20-AB20</f>
        <v>279.95999999999998</v>
      </c>
      <c r="AD20" s="94">
        <f>AB20+AC20</f>
        <v>279.95999999999998</v>
      </c>
      <c r="AE20" s="94">
        <f>IF(LEFT(AK20,9)="Direct-WA", P20,0)</f>
        <v>0</v>
      </c>
      <c r="AF20" s="123">
        <f>IF(LEFT(AK20,9)="Direct-WA",0,P20*R20)</f>
        <v>29.479787999999999</v>
      </c>
      <c r="AG20" s="94">
        <f>AE20+AF20</f>
        <v>29.479787999999999</v>
      </c>
      <c r="AH20" s="94">
        <f>IF(LEFT(AK20,9)="Direct-OR", P20,0)</f>
        <v>0</v>
      </c>
      <c r="AI20" s="94">
        <f>IF(LEFT(AK20,9)="Direct-OR",0,AD20-AG20)</f>
        <v>250.48021199999999</v>
      </c>
      <c r="AJ20" s="93">
        <f>AH20+AI20</f>
        <v>250.48021199999999</v>
      </c>
      <c r="AK20" s="138" t="s">
        <v>1039</v>
      </c>
    </row>
    <row r="21" spans="1:37" hidden="1" outlineLevel="3" x14ac:dyDescent="0.25">
      <c r="A21" t="s">
        <v>6986</v>
      </c>
      <c r="B21">
        <v>8973.69</v>
      </c>
      <c r="N21">
        <f>SUM(B21:M21)</f>
        <v>8973.69</v>
      </c>
      <c r="O21">
        <f>B21</f>
        <v>8973.69</v>
      </c>
      <c r="P21">
        <f>N21</f>
        <v>8973.69</v>
      </c>
      <c r="Q21" s="92" t="s">
        <v>6810</v>
      </c>
      <c r="R21" s="80">
        <v>0.1053</v>
      </c>
      <c r="S21" s="119">
        <f>IF(LEFT(AK21,6)="Direct", O21,0)</f>
        <v>0</v>
      </c>
      <c r="T21" s="120">
        <f>O21-S21</f>
        <v>8973.69</v>
      </c>
      <c r="U21" s="121">
        <f>S21+T21</f>
        <v>8973.69</v>
      </c>
      <c r="V21" s="119">
        <f>IF(LEFT(AK21,9)="Direct-WA", O21,0)</f>
        <v>0</v>
      </c>
      <c r="W21" s="120">
        <f>IF(LEFT(AK21,9)="Direct-WA",0,O21*R21)</f>
        <v>944.92955700000005</v>
      </c>
      <c r="X21" s="122">
        <f>V21+W21</f>
        <v>944.92955700000005</v>
      </c>
      <c r="Y21" s="119">
        <f>IF(LEFT(AK21,9)="Direct-OR", O21,0)</f>
        <v>0</v>
      </c>
      <c r="Z21" s="120">
        <f>IF(LEFT(AK21,9)="Direct-OR",0,T21-W21)</f>
        <v>8028.7604430000001</v>
      </c>
      <c r="AA21" s="122">
        <f>Y21+Z21</f>
        <v>8028.7604430000001</v>
      </c>
      <c r="AB21" s="94">
        <f>IF(LEFT(AK21,6)="Direct", P21,0)</f>
        <v>0</v>
      </c>
      <c r="AC21" s="123">
        <f>P21-AB21</f>
        <v>8973.69</v>
      </c>
      <c r="AD21" s="94">
        <f>AB21+AC21</f>
        <v>8973.69</v>
      </c>
      <c r="AE21" s="94">
        <f>IF(LEFT(AK21,9)="Direct-WA", P21,0)</f>
        <v>0</v>
      </c>
      <c r="AF21" s="123">
        <f>IF(LEFT(AK21,9)="Direct-WA",0,P21*R21)</f>
        <v>944.92955700000005</v>
      </c>
      <c r="AG21" s="94">
        <f>AE21+AF21</f>
        <v>944.92955700000005</v>
      </c>
      <c r="AH21" s="94">
        <f>IF(LEFT(AK21,9)="Direct-OR", P21,0)</f>
        <v>0</v>
      </c>
      <c r="AI21" s="94">
        <f>IF(LEFT(AK21,9)="Direct-OR",0,AD21-AG21)</f>
        <v>8028.7604430000001</v>
      </c>
      <c r="AJ21" s="93">
        <f>AH21+AI21</f>
        <v>8028.7604430000001</v>
      </c>
      <c r="AK21" s="138" t="s">
        <v>1039</v>
      </c>
    </row>
    <row r="22" spans="1:37" hidden="1" outlineLevel="3" x14ac:dyDescent="0.25">
      <c r="A22" t="s">
        <v>6986</v>
      </c>
      <c r="B22">
        <v>373.28</v>
      </c>
      <c r="N22">
        <f>SUM(B22:M22)</f>
        <v>373.28</v>
      </c>
      <c r="O22">
        <f>B22</f>
        <v>373.28</v>
      </c>
      <c r="P22">
        <f>N22</f>
        <v>373.28</v>
      </c>
      <c r="Q22" s="92" t="s">
        <v>6811</v>
      </c>
      <c r="R22" s="80">
        <v>0.1053</v>
      </c>
      <c r="S22" s="119">
        <f>IF(LEFT(AK22,6)="Direct", O22,0)</f>
        <v>0</v>
      </c>
      <c r="T22" s="120">
        <f>O22-S22</f>
        <v>373.28</v>
      </c>
      <c r="U22" s="121">
        <f>S22+T22</f>
        <v>373.28</v>
      </c>
      <c r="V22" s="119">
        <f>IF(LEFT(AK22,9)="Direct-WA", O22,0)</f>
        <v>0</v>
      </c>
      <c r="W22" s="120">
        <f>IF(LEFT(AK22,9)="Direct-WA",0,O22*R22)</f>
        <v>39.306384000000001</v>
      </c>
      <c r="X22" s="122">
        <f>V22+W22</f>
        <v>39.306384000000001</v>
      </c>
      <c r="Y22" s="119">
        <f>IF(LEFT(AK22,9)="Direct-OR", O22,0)</f>
        <v>0</v>
      </c>
      <c r="Z22" s="120">
        <f>IF(LEFT(AK22,9)="Direct-OR",0,T22-W22)</f>
        <v>333.97361599999999</v>
      </c>
      <c r="AA22" s="122">
        <f>Y22+Z22</f>
        <v>333.97361599999999</v>
      </c>
      <c r="AB22" s="94">
        <f>IF(LEFT(AK22,6)="Direct", P22,0)</f>
        <v>0</v>
      </c>
      <c r="AC22" s="123">
        <f>P22-AB22</f>
        <v>373.28</v>
      </c>
      <c r="AD22" s="94">
        <f>AB22+AC22</f>
        <v>373.28</v>
      </c>
      <c r="AE22" s="94">
        <f>IF(LEFT(AK22,9)="Direct-WA", P22,0)</f>
        <v>0</v>
      </c>
      <c r="AF22" s="123">
        <f>IF(LEFT(AK22,9)="Direct-WA",0,P22*R22)</f>
        <v>39.306384000000001</v>
      </c>
      <c r="AG22" s="94">
        <f>AE22+AF22</f>
        <v>39.306384000000001</v>
      </c>
      <c r="AH22" s="94">
        <f>IF(LEFT(AK22,9)="Direct-OR", P22,0)</f>
        <v>0</v>
      </c>
      <c r="AI22" s="94">
        <f>IF(LEFT(AK22,9)="Direct-OR",0,AD22-AG22)</f>
        <v>333.97361599999999</v>
      </c>
      <c r="AJ22" s="93">
        <f>AH22+AI22</f>
        <v>333.97361599999999</v>
      </c>
      <c r="AK22" s="138" t="s">
        <v>1039</v>
      </c>
    </row>
    <row r="23" spans="1:37" hidden="1" outlineLevel="2" x14ac:dyDescent="0.25">
      <c r="Q23" s="92"/>
      <c r="R23" s="80"/>
      <c r="S23" s="119">
        <f t="shared" ref="S23:AJ23" si="23">SUBTOTAL(9,S19:S22)</f>
        <v>0</v>
      </c>
      <c r="T23" s="120">
        <f t="shared" si="23"/>
        <v>10606.79</v>
      </c>
      <c r="U23" s="121">
        <f t="shared" si="23"/>
        <v>10606.79</v>
      </c>
      <c r="V23" s="119">
        <f t="shared" si="23"/>
        <v>0</v>
      </c>
      <c r="W23" s="120">
        <f t="shared" si="23"/>
        <v>1116.8949870000001</v>
      </c>
      <c r="X23" s="122">
        <f t="shared" si="23"/>
        <v>1116.8949870000001</v>
      </c>
      <c r="Y23" s="119">
        <f t="shared" si="23"/>
        <v>0</v>
      </c>
      <c r="Z23" s="120">
        <f t="shared" si="23"/>
        <v>9489.8950129999994</v>
      </c>
      <c r="AA23" s="122">
        <f t="shared" si="23"/>
        <v>9489.8950129999994</v>
      </c>
      <c r="AB23" s="94">
        <f t="shared" si="23"/>
        <v>0</v>
      </c>
      <c r="AC23" s="123">
        <f t="shared" si="23"/>
        <v>10606.79</v>
      </c>
      <c r="AD23" s="94">
        <f t="shared" si="23"/>
        <v>10606.79</v>
      </c>
      <c r="AE23" s="94">
        <f t="shared" si="23"/>
        <v>0</v>
      </c>
      <c r="AF23" s="123">
        <f t="shared" si="23"/>
        <v>1116.8949870000001</v>
      </c>
      <c r="AG23" s="94">
        <f t="shared" si="23"/>
        <v>1116.8949870000001</v>
      </c>
      <c r="AH23" s="94">
        <f t="shared" si="23"/>
        <v>0</v>
      </c>
      <c r="AI23" s="94">
        <f t="shared" si="23"/>
        <v>9489.8950129999994</v>
      </c>
      <c r="AJ23" s="93">
        <f t="shared" si="23"/>
        <v>9489.8950129999994</v>
      </c>
      <c r="AK23" s="139" t="s">
        <v>7134</v>
      </c>
    </row>
    <row r="24" spans="1:37" hidden="1" outlineLevel="1" x14ac:dyDescent="0.25">
      <c r="A24" s="135" t="s">
        <v>6985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7"/>
      <c r="R24" s="128"/>
      <c r="S24" s="129">
        <f t="shared" ref="S24:AJ24" si="24">SUBTOTAL(9,S19:S22)</f>
        <v>0</v>
      </c>
      <c r="T24" s="130">
        <f t="shared" si="24"/>
        <v>10606.79</v>
      </c>
      <c r="U24" s="131">
        <f t="shared" si="24"/>
        <v>10606.79</v>
      </c>
      <c r="V24" s="129">
        <f t="shared" si="24"/>
        <v>0</v>
      </c>
      <c r="W24" s="130">
        <f t="shared" si="24"/>
        <v>1116.8949870000001</v>
      </c>
      <c r="X24" s="132">
        <f t="shared" si="24"/>
        <v>1116.8949870000001</v>
      </c>
      <c r="Y24" s="129">
        <f t="shared" si="24"/>
        <v>0</v>
      </c>
      <c r="Z24" s="130">
        <f t="shared" si="24"/>
        <v>9489.8950129999994</v>
      </c>
      <c r="AA24" s="132">
        <f t="shared" si="24"/>
        <v>9489.8950129999994</v>
      </c>
      <c r="AB24" s="130">
        <f t="shared" si="24"/>
        <v>0</v>
      </c>
      <c r="AC24" s="133">
        <f t="shared" si="24"/>
        <v>10606.79</v>
      </c>
      <c r="AD24" s="130">
        <f t="shared" si="24"/>
        <v>10606.79</v>
      </c>
      <c r="AE24" s="130">
        <f t="shared" si="24"/>
        <v>0</v>
      </c>
      <c r="AF24" s="133">
        <f t="shared" si="24"/>
        <v>1116.8949870000001</v>
      </c>
      <c r="AG24" s="130">
        <f t="shared" si="24"/>
        <v>1116.8949870000001</v>
      </c>
      <c r="AH24" s="130">
        <f t="shared" si="24"/>
        <v>0</v>
      </c>
      <c r="AI24" s="130">
        <f t="shared" si="24"/>
        <v>9489.8950129999994</v>
      </c>
      <c r="AJ24" s="134">
        <f t="shared" si="24"/>
        <v>9489.8950129999994</v>
      </c>
      <c r="AK24" s="137"/>
    </row>
    <row r="25" spans="1:37" hidden="1" outlineLevel="3" x14ac:dyDescent="0.25">
      <c r="A25" t="s">
        <v>6991</v>
      </c>
      <c r="B25">
        <v>402.78</v>
      </c>
      <c r="N25">
        <f>SUM(B25:M25)</f>
        <v>402.78</v>
      </c>
      <c r="O25">
        <f>B25</f>
        <v>402.78</v>
      </c>
      <c r="P25">
        <f>N25</f>
        <v>402.78</v>
      </c>
      <c r="Q25" s="92" t="s">
        <v>4694</v>
      </c>
      <c r="R25" s="80">
        <v>0</v>
      </c>
      <c r="S25" s="119">
        <f>IF(LEFT(AK25,6)="Direct", O25,0)</f>
        <v>402.78</v>
      </c>
      <c r="T25" s="120">
        <f>O25-S25</f>
        <v>0</v>
      </c>
      <c r="U25" s="121">
        <f>S25+T25</f>
        <v>402.78</v>
      </c>
      <c r="V25" s="119">
        <f>IF(LEFT(AK25,9)="Direct-WA", O25,0)</f>
        <v>0</v>
      </c>
      <c r="W25" s="120">
        <f>IF(LEFT(AK25,9)="Direct-WA",0,O25*R25)</f>
        <v>0</v>
      </c>
      <c r="X25" s="122">
        <f>V25+W25</f>
        <v>0</v>
      </c>
      <c r="Y25" s="119">
        <f>IF(LEFT(AK25,9)="Direct-OR", O25,0)</f>
        <v>402.78</v>
      </c>
      <c r="Z25" s="120">
        <f>IF(LEFT(AK25,9)="Direct-OR",0,T25-W25)</f>
        <v>0</v>
      </c>
      <c r="AA25" s="122">
        <f>Y25+Z25</f>
        <v>402.78</v>
      </c>
      <c r="AB25" s="94">
        <f>IF(LEFT(AK25,6)="Direct", P25,0)</f>
        <v>402.78</v>
      </c>
      <c r="AC25" s="123">
        <f>P25-AB25</f>
        <v>0</v>
      </c>
      <c r="AD25" s="94">
        <f>AB25+AC25</f>
        <v>402.78</v>
      </c>
      <c r="AE25" s="94">
        <f>IF(LEFT(AK25,9)="Direct-WA", P25,0)</f>
        <v>0</v>
      </c>
      <c r="AF25" s="123">
        <f>IF(LEFT(AK25,9)="Direct-WA",0,P25*R25)</f>
        <v>0</v>
      </c>
      <c r="AG25" s="94">
        <f>AE25+AF25</f>
        <v>0</v>
      </c>
      <c r="AH25" s="94">
        <f>IF(LEFT(AK25,9)="Direct-OR", P25,0)</f>
        <v>402.78</v>
      </c>
      <c r="AI25" s="94">
        <f>IF(LEFT(AK25,9)="Direct-OR",0,AD25-AG25)</f>
        <v>0</v>
      </c>
      <c r="AJ25" s="93">
        <f>AH25+AI25</f>
        <v>402.78</v>
      </c>
      <c r="AK25" s="138" t="s">
        <v>1014</v>
      </c>
    </row>
    <row r="26" spans="1:37" hidden="1" outlineLevel="2" x14ac:dyDescent="0.25">
      <c r="Q26" s="92"/>
      <c r="R26" s="80"/>
      <c r="S26" s="119">
        <f t="shared" ref="S26:AJ26" si="25">SUBTOTAL(9,S25:S25)</f>
        <v>402.78</v>
      </c>
      <c r="T26" s="120">
        <f t="shared" si="25"/>
        <v>0</v>
      </c>
      <c r="U26" s="121">
        <f t="shared" si="25"/>
        <v>402.78</v>
      </c>
      <c r="V26" s="119">
        <f t="shared" si="25"/>
        <v>0</v>
      </c>
      <c r="W26" s="120">
        <f t="shared" si="25"/>
        <v>0</v>
      </c>
      <c r="X26" s="122">
        <f t="shared" si="25"/>
        <v>0</v>
      </c>
      <c r="Y26" s="119">
        <f t="shared" si="25"/>
        <v>402.78</v>
      </c>
      <c r="Z26" s="120">
        <f t="shared" si="25"/>
        <v>0</v>
      </c>
      <c r="AA26" s="122">
        <f t="shared" si="25"/>
        <v>402.78</v>
      </c>
      <c r="AB26" s="94">
        <f t="shared" si="25"/>
        <v>402.78</v>
      </c>
      <c r="AC26" s="123">
        <f t="shared" si="25"/>
        <v>0</v>
      </c>
      <c r="AD26" s="94">
        <f t="shared" si="25"/>
        <v>402.78</v>
      </c>
      <c r="AE26" s="94">
        <f t="shared" si="25"/>
        <v>0</v>
      </c>
      <c r="AF26" s="123">
        <f t="shared" si="25"/>
        <v>0</v>
      </c>
      <c r="AG26" s="94">
        <f t="shared" si="25"/>
        <v>0</v>
      </c>
      <c r="AH26" s="94">
        <f t="shared" si="25"/>
        <v>402.78</v>
      </c>
      <c r="AI26" s="94">
        <f t="shared" si="25"/>
        <v>0</v>
      </c>
      <c r="AJ26" s="93">
        <f t="shared" si="25"/>
        <v>402.78</v>
      </c>
      <c r="AK26" s="139" t="s">
        <v>7135</v>
      </c>
    </row>
    <row r="27" spans="1:37" hidden="1" outlineLevel="3" x14ac:dyDescent="0.25">
      <c r="A27" t="s">
        <v>6991</v>
      </c>
      <c r="N27">
        <f>SUM(B27:M27)</f>
        <v>0</v>
      </c>
      <c r="O27">
        <f>B27</f>
        <v>0</v>
      </c>
      <c r="P27">
        <f>N27</f>
        <v>0</v>
      </c>
      <c r="Q27" s="92" t="s">
        <v>1043</v>
      </c>
      <c r="R27" s="80">
        <v>0.1053</v>
      </c>
      <c r="S27" s="119">
        <f>IF(LEFT(AK27,6)="Direct", O27,0)</f>
        <v>0</v>
      </c>
      <c r="T27" s="120">
        <f>O27-S27</f>
        <v>0</v>
      </c>
      <c r="U27" s="121">
        <f>S27+T27</f>
        <v>0</v>
      </c>
      <c r="V27" s="119">
        <f>IF(LEFT(AK27,9)="Direct-WA", O27,0)</f>
        <v>0</v>
      </c>
      <c r="W27" s="120">
        <f>IF(LEFT(AK27,9)="Direct-WA",0,O27*R27)</f>
        <v>0</v>
      </c>
      <c r="X27" s="122">
        <f>V27+W27</f>
        <v>0</v>
      </c>
      <c r="Y27" s="119">
        <f>IF(LEFT(AK27,9)="Direct-OR", O27,0)</f>
        <v>0</v>
      </c>
      <c r="Z27" s="120">
        <f>IF(LEFT(AK27,9)="Direct-OR",0,T27-W27)</f>
        <v>0</v>
      </c>
      <c r="AA27" s="122">
        <f>Y27+Z27</f>
        <v>0</v>
      </c>
      <c r="AB27" s="94">
        <f>IF(LEFT(AK27,6)="Direct", P27,0)</f>
        <v>0</v>
      </c>
      <c r="AC27" s="123">
        <f>P27-AB27</f>
        <v>0</v>
      </c>
      <c r="AD27" s="94">
        <f>AB27+AC27</f>
        <v>0</v>
      </c>
      <c r="AE27" s="94">
        <f>IF(LEFT(AK27,9)="Direct-WA", P27,0)</f>
        <v>0</v>
      </c>
      <c r="AF27" s="123">
        <f>IF(LEFT(AK27,9)="Direct-WA",0,P27*R27)</f>
        <v>0</v>
      </c>
      <c r="AG27" s="94">
        <f>AE27+AF27</f>
        <v>0</v>
      </c>
      <c r="AH27" s="94">
        <f>IF(LEFT(AK27,9)="Direct-OR", P27,0)</f>
        <v>0</v>
      </c>
      <c r="AI27" s="94">
        <f>IF(LEFT(AK27,9)="Direct-OR",0,AD27-AG27)</f>
        <v>0</v>
      </c>
      <c r="AJ27" s="93">
        <f>AH27+AI27</f>
        <v>0</v>
      </c>
      <c r="AK27" s="138" t="s">
        <v>1039</v>
      </c>
    </row>
    <row r="28" spans="1:37" hidden="1" outlineLevel="3" x14ac:dyDescent="0.25">
      <c r="A28" t="s">
        <v>6991</v>
      </c>
      <c r="B28">
        <v>28.09</v>
      </c>
      <c r="N28">
        <f>SUM(B28:M28)</f>
        <v>28.09</v>
      </c>
      <c r="O28">
        <f>B28</f>
        <v>28.09</v>
      </c>
      <c r="P28">
        <f>N28</f>
        <v>28.09</v>
      </c>
      <c r="Q28" s="92" t="s">
        <v>1156</v>
      </c>
      <c r="R28" s="80">
        <v>0.1053</v>
      </c>
      <c r="S28" s="119">
        <f>IF(LEFT(AK28,6)="Direct", O28,0)</f>
        <v>0</v>
      </c>
      <c r="T28" s="120">
        <f>O28-S28</f>
        <v>28.09</v>
      </c>
      <c r="U28" s="121">
        <f>S28+T28</f>
        <v>28.09</v>
      </c>
      <c r="V28" s="119">
        <f>IF(LEFT(AK28,9)="Direct-WA", O28,0)</f>
        <v>0</v>
      </c>
      <c r="W28" s="120">
        <f>IF(LEFT(AK28,9)="Direct-WA",0,O28*R28)</f>
        <v>2.9578770000000003</v>
      </c>
      <c r="X28" s="122">
        <f>V28+W28</f>
        <v>2.9578770000000003</v>
      </c>
      <c r="Y28" s="119">
        <f>IF(LEFT(AK28,9)="Direct-OR", O28,0)</f>
        <v>0</v>
      </c>
      <c r="Z28" s="120">
        <f>IF(LEFT(AK28,9)="Direct-OR",0,T28-W28)</f>
        <v>25.132123</v>
      </c>
      <c r="AA28" s="122">
        <f>Y28+Z28</f>
        <v>25.132123</v>
      </c>
      <c r="AB28" s="94">
        <f>IF(LEFT(AK28,6)="Direct", P28,0)</f>
        <v>0</v>
      </c>
      <c r="AC28" s="123">
        <f>P28-AB28</f>
        <v>28.09</v>
      </c>
      <c r="AD28" s="94">
        <f>AB28+AC28</f>
        <v>28.09</v>
      </c>
      <c r="AE28" s="94">
        <f>IF(LEFT(AK28,9)="Direct-WA", P28,0)</f>
        <v>0</v>
      </c>
      <c r="AF28" s="123">
        <f>IF(LEFT(AK28,9)="Direct-WA",0,P28*R28)</f>
        <v>2.9578770000000003</v>
      </c>
      <c r="AG28" s="94">
        <f>AE28+AF28</f>
        <v>2.9578770000000003</v>
      </c>
      <c r="AH28" s="94">
        <f>IF(LEFT(AK28,9)="Direct-OR", P28,0)</f>
        <v>0</v>
      </c>
      <c r="AI28" s="94">
        <f>IF(LEFT(AK28,9)="Direct-OR",0,AD28-AG28)</f>
        <v>25.132123</v>
      </c>
      <c r="AJ28" s="93">
        <f>AH28+AI28</f>
        <v>25.132123</v>
      </c>
      <c r="AK28" s="138" t="s">
        <v>1039</v>
      </c>
    </row>
    <row r="29" spans="1:37" hidden="1" outlineLevel="3" x14ac:dyDescent="0.25">
      <c r="A29" t="s">
        <v>6991</v>
      </c>
      <c r="B29">
        <v>272928.81</v>
      </c>
      <c r="N29">
        <f>SUM(B29:M29)</f>
        <v>272928.81</v>
      </c>
      <c r="O29">
        <f>B29</f>
        <v>272928.81</v>
      </c>
      <c r="P29">
        <f>N29</f>
        <v>272928.81</v>
      </c>
      <c r="Q29" s="92" t="s">
        <v>6813</v>
      </c>
      <c r="R29" s="80">
        <v>0.1053</v>
      </c>
      <c r="S29" s="119">
        <f>IF(LEFT(AK29,6)="Direct", O29,0)</f>
        <v>0</v>
      </c>
      <c r="T29" s="120">
        <f>O29-S29</f>
        <v>272928.81</v>
      </c>
      <c r="U29" s="121">
        <f>S29+T29</f>
        <v>272928.81</v>
      </c>
      <c r="V29" s="119">
        <f>IF(LEFT(AK29,9)="Direct-WA", O29,0)</f>
        <v>0</v>
      </c>
      <c r="W29" s="120">
        <f>IF(LEFT(AK29,9)="Direct-WA",0,O29*R29)</f>
        <v>28739.403693</v>
      </c>
      <c r="X29" s="122">
        <f>V29+W29</f>
        <v>28739.403693</v>
      </c>
      <c r="Y29" s="119">
        <f>IF(LEFT(AK29,9)="Direct-OR", O29,0)</f>
        <v>0</v>
      </c>
      <c r="Z29" s="120">
        <f>IF(LEFT(AK29,9)="Direct-OR",0,T29-W29)</f>
        <v>244189.406307</v>
      </c>
      <c r="AA29" s="122">
        <f>Y29+Z29</f>
        <v>244189.406307</v>
      </c>
      <c r="AB29" s="94">
        <f>IF(LEFT(AK29,6)="Direct", P29,0)</f>
        <v>0</v>
      </c>
      <c r="AC29" s="123">
        <f>P29-AB29</f>
        <v>272928.81</v>
      </c>
      <c r="AD29" s="94">
        <f>AB29+AC29</f>
        <v>272928.81</v>
      </c>
      <c r="AE29" s="94">
        <f>IF(LEFT(AK29,9)="Direct-WA", P29,0)</f>
        <v>0</v>
      </c>
      <c r="AF29" s="123">
        <f>IF(LEFT(AK29,9)="Direct-WA",0,P29*R29)</f>
        <v>28739.403693</v>
      </c>
      <c r="AG29" s="94">
        <f>AE29+AF29</f>
        <v>28739.403693</v>
      </c>
      <c r="AH29" s="94">
        <f>IF(LEFT(AK29,9)="Direct-OR", P29,0)</f>
        <v>0</v>
      </c>
      <c r="AI29" s="94">
        <f>IF(LEFT(AK29,9)="Direct-OR",0,AD29-AG29)</f>
        <v>244189.406307</v>
      </c>
      <c r="AJ29" s="93">
        <f>AH29+AI29</f>
        <v>244189.406307</v>
      </c>
      <c r="AK29" s="138" t="s">
        <v>1039</v>
      </c>
    </row>
    <row r="30" spans="1:37" hidden="1" outlineLevel="3" x14ac:dyDescent="0.25">
      <c r="A30" t="s">
        <v>6991</v>
      </c>
      <c r="N30">
        <f>SUM(B30:M30)</f>
        <v>0</v>
      </c>
      <c r="O30">
        <f>B30</f>
        <v>0</v>
      </c>
      <c r="P30">
        <f>N30</f>
        <v>0</v>
      </c>
      <c r="Q30" s="92" t="s">
        <v>6814</v>
      </c>
      <c r="R30" s="80">
        <v>0.1053</v>
      </c>
      <c r="S30" s="119">
        <f>IF(LEFT(AK30,6)="Direct", O30,0)</f>
        <v>0</v>
      </c>
      <c r="T30" s="120">
        <f>O30-S30</f>
        <v>0</v>
      </c>
      <c r="U30" s="121">
        <f>S30+T30</f>
        <v>0</v>
      </c>
      <c r="V30" s="119">
        <f>IF(LEFT(AK30,9)="Direct-WA", O30,0)</f>
        <v>0</v>
      </c>
      <c r="W30" s="120">
        <f>IF(LEFT(AK30,9)="Direct-WA",0,O30*R30)</f>
        <v>0</v>
      </c>
      <c r="X30" s="122">
        <f>V30+W30</f>
        <v>0</v>
      </c>
      <c r="Y30" s="119">
        <f>IF(LEFT(AK30,9)="Direct-OR", O30,0)</f>
        <v>0</v>
      </c>
      <c r="Z30" s="120">
        <f>IF(LEFT(AK30,9)="Direct-OR",0,T30-W30)</f>
        <v>0</v>
      </c>
      <c r="AA30" s="122">
        <f>Y30+Z30</f>
        <v>0</v>
      </c>
      <c r="AB30" s="94">
        <f>IF(LEFT(AK30,6)="Direct", P30,0)</f>
        <v>0</v>
      </c>
      <c r="AC30" s="123">
        <f>P30-AB30</f>
        <v>0</v>
      </c>
      <c r="AD30" s="94">
        <f>AB30+AC30</f>
        <v>0</v>
      </c>
      <c r="AE30" s="94">
        <f>IF(LEFT(AK30,9)="Direct-WA", P30,0)</f>
        <v>0</v>
      </c>
      <c r="AF30" s="123">
        <f>IF(LEFT(AK30,9)="Direct-WA",0,P30*R30)</f>
        <v>0</v>
      </c>
      <c r="AG30" s="94">
        <f>AE30+AF30</f>
        <v>0</v>
      </c>
      <c r="AH30" s="94">
        <f>IF(LEFT(AK30,9)="Direct-OR", P30,0)</f>
        <v>0</v>
      </c>
      <c r="AI30" s="94">
        <f>IF(LEFT(AK30,9)="Direct-OR",0,AD30-AG30)</f>
        <v>0</v>
      </c>
      <c r="AJ30" s="93">
        <f>AH30+AI30</f>
        <v>0</v>
      </c>
      <c r="AK30" s="138" t="s">
        <v>1039</v>
      </c>
    </row>
    <row r="31" spans="1:37" hidden="1" outlineLevel="2" x14ac:dyDescent="0.25">
      <c r="Q31" s="92"/>
      <c r="R31" s="80"/>
      <c r="S31" s="119">
        <f t="shared" ref="S31:AJ31" si="26">SUBTOTAL(9,S27:S30)</f>
        <v>0</v>
      </c>
      <c r="T31" s="120">
        <f t="shared" si="26"/>
        <v>272956.90000000002</v>
      </c>
      <c r="U31" s="121">
        <f t="shared" si="26"/>
        <v>272956.90000000002</v>
      </c>
      <c r="V31" s="119">
        <f t="shared" si="26"/>
        <v>0</v>
      </c>
      <c r="W31" s="120">
        <f t="shared" si="26"/>
        <v>28742.361570000001</v>
      </c>
      <c r="X31" s="122">
        <f t="shared" si="26"/>
        <v>28742.361570000001</v>
      </c>
      <c r="Y31" s="119">
        <f t="shared" si="26"/>
        <v>0</v>
      </c>
      <c r="Z31" s="120">
        <f t="shared" si="26"/>
        <v>244214.53842999999</v>
      </c>
      <c r="AA31" s="122">
        <f t="shared" si="26"/>
        <v>244214.53842999999</v>
      </c>
      <c r="AB31" s="94">
        <f t="shared" si="26"/>
        <v>0</v>
      </c>
      <c r="AC31" s="123">
        <f t="shared" si="26"/>
        <v>272956.90000000002</v>
      </c>
      <c r="AD31" s="94">
        <f t="shared" si="26"/>
        <v>272956.90000000002</v>
      </c>
      <c r="AE31" s="94">
        <f t="shared" si="26"/>
        <v>0</v>
      </c>
      <c r="AF31" s="123">
        <f t="shared" si="26"/>
        <v>28742.361570000001</v>
      </c>
      <c r="AG31" s="94">
        <f t="shared" si="26"/>
        <v>28742.361570000001</v>
      </c>
      <c r="AH31" s="94">
        <f t="shared" si="26"/>
        <v>0</v>
      </c>
      <c r="AI31" s="94">
        <f t="shared" si="26"/>
        <v>244214.53842999999</v>
      </c>
      <c r="AJ31" s="93">
        <f t="shared" si="26"/>
        <v>244214.53842999999</v>
      </c>
      <c r="AK31" s="139" t="s">
        <v>7134</v>
      </c>
    </row>
    <row r="32" spans="1:37" hidden="1" outlineLevel="3" x14ac:dyDescent="0.25">
      <c r="A32" t="s">
        <v>6991</v>
      </c>
      <c r="B32">
        <v>3577.69</v>
      </c>
      <c r="N32">
        <f>SUM(B32:M32)</f>
        <v>3577.69</v>
      </c>
      <c r="O32">
        <f>B32</f>
        <v>3577.69</v>
      </c>
      <c r="P32">
        <f>N32</f>
        <v>3577.69</v>
      </c>
      <c r="Q32" s="92" t="s">
        <v>6812</v>
      </c>
      <c r="R32" s="80">
        <v>8.4599999999999995E-2</v>
      </c>
      <c r="S32" s="119">
        <f>IF(LEFT(AK32,6)="Direct", O32,0)</f>
        <v>0</v>
      </c>
      <c r="T32" s="120">
        <f>O32-S32</f>
        <v>3577.69</v>
      </c>
      <c r="U32" s="121">
        <f>S32+T32</f>
        <v>3577.69</v>
      </c>
      <c r="V32" s="119">
        <f>IF(LEFT(AK32,9)="Direct-WA", O32,0)</f>
        <v>0</v>
      </c>
      <c r="W32" s="120">
        <f>IF(LEFT(AK32,9)="Direct-WA",0,O32*R32)</f>
        <v>302.672574</v>
      </c>
      <c r="X32" s="122">
        <f>V32+W32</f>
        <v>302.672574</v>
      </c>
      <c r="Y32" s="119">
        <f>IF(LEFT(AK32,9)="Direct-OR", O32,0)</f>
        <v>0</v>
      </c>
      <c r="Z32" s="120">
        <f>IF(LEFT(AK32,9)="Direct-OR",0,T32-W32)</f>
        <v>3275.0174259999999</v>
      </c>
      <c r="AA32" s="122">
        <f>Y32+Z32</f>
        <v>3275.0174259999999</v>
      </c>
      <c r="AB32" s="94">
        <f>IF(LEFT(AK32,6)="Direct", P32,0)</f>
        <v>0</v>
      </c>
      <c r="AC32" s="123">
        <f>P32-AB32</f>
        <v>3577.69</v>
      </c>
      <c r="AD32" s="94">
        <f>AB32+AC32</f>
        <v>3577.69</v>
      </c>
      <c r="AE32" s="94">
        <f>IF(LEFT(AK32,9)="Direct-WA", P32,0)</f>
        <v>0</v>
      </c>
      <c r="AF32" s="123">
        <f>IF(LEFT(AK32,9)="Direct-WA",0,P32*R32)</f>
        <v>302.672574</v>
      </c>
      <c r="AG32" s="94">
        <f>AE32+AF32</f>
        <v>302.672574</v>
      </c>
      <c r="AH32" s="94">
        <f>IF(LEFT(AK32,9)="Direct-OR", P32,0)</f>
        <v>0</v>
      </c>
      <c r="AI32" s="94">
        <f>IF(LEFT(AK32,9)="Direct-OR",0,AD32-AG32)</f>
        <v>3275.0174259999999</v>
      </c>
      <c r="AJ32" s="93">
        <f>AH32+AI32</f>
        <v>3275.0174259999999</v>
      </c>
      <c r="AK32" s="138" t="s">
        <v>976</v>
      </c>
    </row>
    <row r="33" spans="1:37" hidden="1" outlineLevel="2" x14ac:dyDescent="0.25">
      <c r="Q33" s="92"/>
      <c r="R33" s="80"/>
      <c r="S33" s="119">
        <f t="shared" ref="S33:AJ33" si="27">SUBTOTAL(9,S32:S32)</f>
        <v>0</v>
      </c>
      <c r="T33" s="120">
        <f t="shared" si="27"/>
        <v>3577.69</v>
      </c>
      <c r="U33" s="121">
        <f t="shared" si="27"/>
        <v>3577.69</v>
      </c>
      <c r="V33" s="119">
        <f t="shared" si="27"/>
        <v>0</v>
      </c>
      <c r="W33" s="120">
        <f t="shared" si="27"/>
        <v>302.672574</v>
      </c>
      <c r="X33" s="122">
        <f t="shared" si="27"/>
        <v>302.672574</v>
      </c>
      <c r="Y33" s="119">
        <f t="shared" si="27"/>
        <v>0</v>
      </c>
      <c r="Z33" s="120">
        <f t="shared" si="27"/>
        <v>3275.0174259999999</v>
      </c>
      <c r="AA33" s="122">
        <f t="shared" si="27"/>
        <v>3275.0174259999999</v>
      </c>
      <c r="AB33" s="94">
        <f t="shared" si="27"/>
        <v>0</v>
      </c>
      <c r="AC33" s="123">
        <f t="shared" si="27"/>
        <v>3577.69</v>
      </c>
      <c r="AD33" s="94">
        <f t="shared" si="27"/>
        <v>3577.69</v>
      </c>
      <c r="AE33" s="94">
        <f t="shared" si="27"/>
        <v>0</v>
      </c>
      <c r="AF33" s="123">
        <f t="shared" si="27"/>
        <v>302.672574</v>
      </c>
      <c r="AG33" s="94">
        <f t="shared" si="27"/>
        <v>302.672574</v>
      </c>
      <c r="AH33" s="94">
        <f t="shared" si="27"/>
        <v>0</v>
      </c>
      <c r="AI33" s="94">
        <f t="shared" si="27"/>
        <v>3275.0174259999999</v>
      </c>
      <c r="AJ33" s="93">
        <f t="shared" si="27"/>
        <v>3275.0174259999999</v>
      </c>
      <c r="AK33" s="139" t="s">
        <v>7136</v>
      </c>
    </row>
    <row r="34" spans="1:37" hidden="1" outlineLevel="1" x14ac:dyDescent="0.25">
      <c r="A34" s="135" t="s">
        <v>6990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7"/>
      <c r="R34" s="128"/>
      <c r="S34" s="129">
        <f t="shared" ref="S34:AJ34" si="28">SUBTOTAL(9,S25:S32)</f>
        <v>402.78</v>
      </c>
      <c r="T34" s="130">
        <f t="shared" si="28"/>
        <v>276534.59000000003</v>
      </c>
      <c r="U34" s="131">
        <f t="shared" si="28"/>
        <v>276937.37</v>
      </c>
      <c r="V34" s="129">
        <f t="shared" si="28"/>
        <v>0</v>
      </c>
      <c r="W34" s="130">
        <f t="shared" si="28"/>
        <v>29045.034144000001</v>
      </c>
      <c r="X34" s="132">
        <f t="shared" si="28"/>
        <v>29045.034144000001</v>
      </c>
      <c r="Y34" s="129">
        <f t="shared" si="28"/>
        <v>402.78</v>
      </c>
      <c r="Z34" s="130">
        <f t="shared" si="28"/>
        <v>247489.55585599999</v>
      </c>
      <c r="AA34" s="132">
        <f t="shared" si="28"/>
        <v>247892.33585599999</v>
      </c>
      <c r="AB34" s="130">
        <f t="shared" si="28"/>
        <v>402.78</v>
      </c>
      <c r="AC34" s="133">
        <f t="shared" si="28"/>
        <v>276534.59000000003</v>
      </c>
      <c r="AD34" s="130">
        <f t="shared" si="28"/>
        <v>276937.37</v>
      </c>
      <c r="AE34" s="130">
        <f t="shared" si="28"/>
        <v>0</v>
      </c>
      <c r="AF34" s="133">
        <f t="shared" si="28"/>
        <v>29045.034144000001</v>
      </c>
      <c r="AG34" s="130">
        <f t="shared" si="28"/>
        <v>29045.034144000001</v>
      </c>
      <c r="AH34" s="130">
        <f t="shared" si="28"/>
        <v>402.78</v>
      </c>
      <c r="AI34" s="130">
        <f t="shared" si="28"/>
        <v>247489.55585599999</v>
      </c>
      <c r="AJ34" s="134">
        <f t="shared" si="28"/>
        <v>247892.33585599999</v>
      </c>
      <c r="AK34" s="137"/>
    </row>
    <row r="35" spans="1:37" hidden="1" outlineLevel="3" x14ac:dyDescent="0.25">
      <c r="A35" t="s">
        <v>6993</v>
      </c>
      <c r="N35">
        <f>SUM(B35:M35)</f>
        <v>0</v>
      </c>
      <c r="O35">
        <f>B35</f>
        <v>0</v>
      </c>
      <c r="P35">
        <f>N35</f>
        <v>0</v>
      </c>
      <c r="Q35" s="92" t="s">
        <v>1209</v>
      </c>
      <c r="R35" s="80">
        <v>0.1053</v>
      </c>
      <c r="S35" s="119">
        <f>IF(LEFT(AK35,6)="Direct", O35,0)</f>
        <v>0</v>
      </c>
      <c r="T35" s="120">
        <f>O35-S35</f>
        <v>0</v>
      </c>
      <c r="U35" s="121">
        <f>S35+T35</f>
        <v>0</v>
      </c>
      <c r="V35" s="119">
        <f>IF(LEFT(AK35,9)="Direct-WA", O35,0)</f>
        <v>0</v>
      </c>
      <c r="W35" s="120">
        <f>IF(LEFT(AK35,9)="Direct-WA",0,O35*R35)</f>
        <v>0</v>
      </c>
      <c r="X35" s="122">
        <f>V35+W35</f>
        <v>0</v>
      </c>
      <c r="Y35" s="119">
        <f>IF(LEFT(AK35,9)="Direct-OR", O35,0)</f>
        <v>0</v>
      </c>
      <c r="Z35" s="120">
        <f>IF(LEFT(AK35,9)="Direct-OR",0,T35-W35)</f>
        <v>0</v>
      </c>
      <c r="AA35" s="122">
        <f>Y35+Z35</f>
        <v>0</v>
      </c>
      <c r="AB35" s="94">
        <f>IF(LEFT(AK35,6)="Direct", P35,0)</f>
        <v>0</v>
      </c>
      <c r="AC35" s="123">
        <f>P35-AB35</f>
        <v>0</v>
      </c>
      <c r="AD35" s="94">
        <f>AB35+AC35</f>
        <v>0</v>
      </c>
      <c r="AE35" s="94">
        <f>IF(LEFT(AK35,9)="Direct-WA", P35,0)</f>
        <v>0</v>
      </c>
      <c r="AF35" s="123">
        <f>IF(LEFT(AK35,9)="Direct-WA",0,P35*R35)</f>
        <v>0</v>
      </c>
      <c r="AG35" s="94">
        <f>AE35+AF35</f>
        <v>0</v>
      </c>
      <c r="AH35" s="94">
        <f>IF(LEFT(AK35,9)="Direct-OR", P35,0)</f>
        <v>0</v>
      </c>
      <c r="AI35" s="94">
        <f>IF(LEFT(AK35,9)="Direct-OR",0,AD35-AG35)</f>
        <v>0</v>
      </c>
      <c r="AJ35" s="93">
        <f>AH35+AI35</f>
        <v>0</v>
      </c>
      <c r="AK35" s="138" t="s">
        <v>1039</v>
      </c>
    </row>
    <row r="36" spans="1:37" hidden="1" outlineLevel="2" x14ac:dyDescent="0.25">
      <c r="Q36" s="92"/>
      <c r="R36" s="80"/>
      <c r="S36" s="119">
        <f t="shared" ref="S36:AJ36" si="29">SUBTOTAL(9,S35:S35)</f>
        <v>0</v>
      </c>
      <c r="T36" s="120">
        <f t="shared" si="29"/>
        <v>0</v>
      </c>
      <c r="U36" s="121">
        <f t="shared" si="29"/>
        <v>0</v>
      </c>
      <c r="V36" s="119">
        <f t="shared" si="29"/>
        <v>0</v>
      </c>
      <c r="W36" s="120">
        <f t="shared" si="29"/>
        <v>0</v>
      </c>
      <c r="X36" s="122">
        <f t="shared" si="29"/>
        <v>0</v>
      </c>
      <c r="Y36" s="119">
        <f t="shared" si="29"/>
        <v>0</v>
      </c>
      <c r="Z36" s="120">
        <f t="shared" si="29"/>
        <v>0</v>
      </c>
      <c r="AA36" s="122">
        <f t="shared" si="29"/>
        <v>0</v>
      </c>
      <c r="AB36" s="94">
        <f t="shared" si="29"/>
        <v>0</v>
      </c>
      <c r="AC36" s="123">
        <f t="shared" si="29"/>
        <v>0</v>
      </c>
      <c r="AD36" s="94">
        <f t="shared" si="29"/>
        <v>0</v>
      </c>
      <c r="AE36" s="94">
        <f t="shared" si="29"/>
        <v>0</v>
      </c>
      <c r="AF36" s="123">
        <f t="shared" si="29"/>
        <v>0</v>
      </c>
      <c r="AG36" s="94">
        <f t="shared" si="29"/>
        <v>0</v>
      </c>
      <c r="AH36" s="94">
        <f t="shared" si="29"/>
        <v>0</v>
      </c>
      <c r="AI36" s="94">
        <f t="shared" si="29"/>
        <v>0</v>
      </c>
      <c r="AJ36" s="93">
        <f t="shared" si="29"/>
        <v>0</v>
      </c>
      <c r="AK36" s="139" t="s">
        <v>7134</v>
      </c>
    </row>
    <row r="37" spans="1:37" hidden="1" outlineLevel="1" x14ac:dyDescent="0.25">
      <c r="A37" s="135" t="s">
        <v>6992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7"/>
      <c r="R37" s="128"/>
      <c r="S37" s="129">
        <f t="shared" ref="S37:AJ37" si="30">SUBTOTAL(9,S35:S35)</f>
        <v>0</v>
      </c>
      <c r="T37" s="130">
        <f t="shared" si="30"/>
        <v>0</v>
      </c>
      <c r="U37" s="131">
        <f t="shared" si="30"/>
        <v>0</v>
      </c>
      <c r="V37" s="129">
        <f t="shared" si="30"/>
        <v>0</v>
      </c>
      <c r="W37" s="130">
        <f t="shared" si="30"/>
        <v>0</v>
      </c>
      <c r="X37" s="132">
        <f t="shared" si="30"/>
        <v>0</v>
      </c>
      <c r="Y37" s="129">
        <f t="shared" si="30"/>
        <v>0</v>
      </c>
      <c r="Z37" s="130">
        <f t="shared" si="30"/>
        <v>0</v>
      </c>
      <c r="AA37" s="132">
        <f t="shared" si="30"/>
        <v>0</v>
      </c>
      <c r="AB37" s="130">
        <f t="shared" si="30"/>
        <v>0</v>
      </c>
      <c r="AC37" s="133">
        <f t="shared" si="30"/>
        <v>0</v>
      </c>
      <c r="AD37" s="130">
        <f t="shared" si="30"/>
        <v>0</v>
      </c>
      <c r="AE37" s="130">
        <f t="shared" si="30"/>
        <v>0</v>
      </c>
      <c r="AF37" s="133">
        <f t="shared" si="30"/>
        <v>0</v>
      </c>
      <c r="AG37" s="130">
        <f t="shared" si="30"/>
        <v>0</v>
      </c>
      <c r="AH37" s="130">
        <f t="shared" si="30"/>
        <v>0</v>
      </c>
      <c r="AI37" s="130">
        <f t="shared" si="30"/>
        <v>0</v>
      </c>
      <c r="AJ37" s="134">
        <f t="shared" si="30"/>
        <v>0</v>
      </c>
      <c r="AK37" s="137"/>
    </row>
    <row r="38" spans="1:37" hidden="1" outlineLevel="3" x14ac:dyDescent="0.25">
      <c r="A38" t="s">
        <v>6995</v>
      </c>
      <c r="B38">
        <v>16065.7</v>
      </c>
      <c r="N38">
        <f>SUM(B38:M38)</f>
        <v>16065.7</v>
      </c>
      <c r="O38">
        <f>B38</f>
        <v>16065.7</v>
      </c>
      <c r="P38">
        <f>N38</f>
        <v>16065.7</v>
      </c>
      <c r="Q38" s="92" t="s">
        <v>6816</v>
      </c>
      <c r="R38" s="80">
        <v>0.1053</v>
      </c>
      <c r="S38" s="119">
        <f>IF(LEFT(AK38,6)="Direct", O38,0)</f>
        <v>0</v>
      </c>
      <c r="T38" s="120">
        <f>O38-S38</f>
        <v>16065.7</v>
      </c>
      <c r="U38" s="121">
        <f>S38+T38</f>
        <v>16065.7</v>
      </c>
      <c r="V38" s="119">
        <f>IF(LEFT(AK38,9)="Direct-WA", O38,0)</f>
        <v>0</v>
      </c>
      <c r="W38" s="120">
        <f>IF(LEFT(AK38,9)="Direct-WA",0,O38*R38)</f>
        <v>1691.7182100000002</v>
      </c>
      <c r="X38" s="122">
        <f>V38+W38</f>
        <v>1691.7182100000002</v>
      </c>
      <c r="Y38" s="119">
        <f>IF(LEFT(AK38,9)="Direct-OR", O38,0)</f>
        <v>0</v>
      </c>
      <c r="Z38" s="120">
        <f>IF(LEFT(AK38,9)="Direct-OR",0,T38-W38)</f>
        <v>14373.98179</v>
      </c>
      <c r="AA38" s="122">
        <f>Y38+Z38</f>
        <v>14373.98179</v>
      </c>
      <c r="AB38" s="94">
        <f>IF(LEFT(AK38,6)="Direct", P38,0)</f>
        <v>0</v>
      </c>
      <c r="AC38" s="123">
        <f>P38-AB38</f>
        <v>16065.7</v>
      </c>
      <c r="AD38" s="94">
        <f>AB38+AC38</f>
        <v>16065.7</v>
      </c>
      <c r="AE38" s="94">
        <f>IF(LEFT(AK38,9)="Direct-WA", P38,0)</f>
        <v>0</v>
      </c>
      <c r="AF38" s="123">
        <f>IF(LEFT(AK38,9)="Direct-WA",0,P38*R38)</f>
        <v>1691.7182100000002</v>
      </c>
      <c r="AG38" s="94">
        <f>AE38+AF38</f>
        <v>1691.7182100000002</v>
      </c>
      <c r="AH38" s="94">
        <f>IF(LEFT(AK38,9)="Direct-OR", P38,0)</f>
        <v>0</v>
      </c>
      <c r="AI38" s="94">
        <f>IF(LEFT(AK38,9)="Direct-OR",0,AD38-AG38)</f>
        <v>14373.98179</v>
      </c>
      <c r="AJ38" s="93">
        <f>AH38+AI38</f>
        <v>14373.98179</v>
      </c>
      <c r="AK38" s="138" t="s">
        <v>1039</v>
      </c>
    </row>
    <row r="39" spans="1:37" hidden="1" outlineLevel="2" x14ac:dyDescent="0.25">
      <c r="Q39" s="92"/>
      <c r="R39" s="80"/>
      <c r="S39" s="119">
        <f t="shared" ref="S39:AJ39" si="31">SUBTOTAL(9,S38:S38)</f>
        <v>0</v>
      </c>
      <c r="T39" s="120">
        <f t="shared" si="31"/>
        <v>16065.7</v>
      </c>
      <c r="U39" s="121">
        <f t="shared" si="31"/>
        <v>16065.7</v>
      </c>
      <c r="V39" s="119">
        <f t="shared" si="31"/>
        <v>0</v>
      </c>
      <c r="W39" s="120">
        <f t="shared" si="31"/>
        <v>1691.7182100000002</v>
      </c>
      <c r="X39" s="122">
        <f t="shared" si="31"/>
        <v>1691.7182100000002</v>
      </c>
      <c r="Y39" s="119">
        <f t="shared" si="31"/>
        <v>0</v>
      </c>
      <c r="Z39" s="120">
        <f t="shared" si="31"/>
        <v>14373.98179</v>
      </c>
      <c r="AA39" s="122">
        <f t="shared" si="31"/>
        <v>14373.98179</v>
      </c>
      <c r="AB39" s="94">
        <f t="shared" si="31"/>
        <v>0</v>
      </c>
      <c r="AC39" s="123">
        <f t="shared" si="31"/>
        <v>16065.7</v>
      </c>
      <c r="AD39" s="94">
        <f t="shared" si="31"/>
        <v>16065.7</v>
      </c>
      <c r="AE39" s="94">
        <f t="shared" si="31"/>
        <v>0</v>
      </c>
      <c r="AF39" s="123">
        <f t="shared" si="31"/>
        <v>1691.7182100000002</v>
      </c>
      <c r="AG39" s="94">
        <f t="shared" si="31"/>
        <v>1691.7182100000002</v>
      </c>
      <c r="AH39" s="94">
        <f t="shared" si="31"/>
        <v>0</v>
      </c>
      <c r="AI39" s="94">
        <f t="shared" si="31"/>
        <v>14373.98179</v>
      </c>
      <c r="AJ39" s="93">
        <f t="shared" si="31"/>
        <v>14373.98179</v>
      </c>
      <c r="AK39" s="139" t="s">
        <v>7134</v>
      </c>
    </row>
    <row r="40" spans="1:37" hidden="1" outlineLevel="1" x14ac:dyDescent="0.25">
      <c r="A40" s="135" t="s">
        <v>6994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7"/>
      <c r="R40" s="128"/>
      <c r="S40" s="129">
        <f t="shared" ref="S40:AJ40" si="32">SUBTOTAL(9,S38:S38)</f>
        <v>0</v>
      </c>
      <c r="T40" s="130">
        <f t="shared" si="32"/>
        <v>16065.7</v>
      </c>
      <c r="U40" s="131">
        <f t="shared" si="32"/>
        <v>16065.7</v>
      </c>
      <c r="V40" s="129">
        <f t="shared" si="32"/>
        <v>0</v>
      </c>
      <c r="W40" s="130">
        <f t="shared" si="32"/>
        <v>1691.7182100000002</v>
      </c>
      <c r="X40" s="132">
        <f t="shared" si="32"/>
        <v>1691.7182100000002</v>
      </c>
      <c r="Y40" s="129">
        <f t="shared" si="32"/>
        <v>0</v>
      </c>
      <c r="Z40" s="130">
        <f t="shared" si="32"/>
        <v>14373.98179</v>
      </c>
      <c r="AA40" s="132">
        <f t="shared" si="32"/>
        <v>14373.98179</v>
      </c>
      <c r="AB40" s="130">
        <f t="shared" si="32"/>
        <v>0</v>
      </c>
      <c r="AC40" s="133">
        <f t="shared" si="32"/>
        <v>16065.7</v>
      </c>
      <c r="AD40" s="130">
        <f t="shared" si="32"/>
        <v>16065.7</v>
      </c>
      <c r="AE40" s="130">
        <f t="shared" si="32"/>
        <v>0</v>
      </c>
      <c r="AF40" s="133">
        <f t="shared" si="32"/>
        <v>1691.7182100000002</v>
      </c>
      <c r="AG40" s="130">
        <f t="shared" si="32"/>
        <v>1691.7182100000002</v>
      </c>
      <c r="AH40" s="130">
        <f t="shared" si="32"/>
        <v>0</v>
      </c>
      <c r="AI40" s="130">
        <f t="shared" si="32"/>
        <v>14373.98179</v>
      </c>
      <c r="AJ40" s="134">
        <f t="shared" si="32"/>
        <v>14373.98179</v>
      </c>
      <c r="AK40" s="137"/>
    </row>
    <row r="41" spans="1:37" hidden="1" outlineLevel="3" x14ac:dyDescent="0.25">
      <c r="A41" t="s">
        <v>6997</v>
      </c>
      <c r="B41">
        <v>22575.39</v>
      </c>
      <c r="N41">
        <f>SUM(B41:M41)</f>
        <v>22575.39</v>
      </c>
      <c r="O41">
        <f>B41</f>
        <v>22575.39</v>
      </c>
      <c r="P41">
        <f>N41</f>
        <v>22575.39</v>
      </c>
      <c r="Q41" s="92" t="s">
        <v>6764</v>
      </c>
      <c r="R41" s="80">
        <v>0.1053</v>
      </c>
      <c r="S41" s="119">
        <f>IF(LEFT(AK41,6)="Direct", O41,0)</f>
        <v>0</v>
      </c>
      <c r="T41" s="120">
        <f>O41-S41</f>
        <v>22575.39</v>
      </c>
      <c r="U41" s="121">
        <f>S41+T41</f>
        <v>22575.39</v>
      </c>
      <c r="V41" s="119">
        <f>IF(LEFT(AK41,9)="Direct-WA", O41,0)</f>
        <v>0</v>
      </c>
      <c r="W41" s="120">
        <f>IF(LEFT(AK41,9)="Direct-WA",0,O41*R41)</f>
        <v>2377.1885670000001</v>
      </c>
      <c r="X41" s="122">
        <f>V41+W41</f>
        <v>2377.1885670000001</v>
      </c>
      <c r="Y41" s="119">
        <f>IF(LEFT(AK41,9)="Direct-OR", O41,0)</f>
        <v>0</v>
      </c>
      <c r="Z41" s="120">
        <f>IF(LEFT(AK41,9)="Direct-OR",0,T41-W41)</f>
        <v>20198.201432999998</v>
      </c>
      <c r="AA41" s="122">
        <f>Y41+Z41</f>
        <v>20198.201432999998</v>
      </c>
      <c r="AB41" s="94">
        <f>IF(LEFT(AK41,6)="Direct", P41,0)</f>
        <v>0</v>
      </c>
      <c r="AC41" s="123">
        <f>P41-AB41</f>
        <v>22575.39</v>
      </c>
      <c r="AD41" s="94">
        <f>AB41+AC41</f>
        <v>22575.39</v>
      </c>
      <c r="AE41" s="94">
        <f>IF(LEFT(AK41,9)="Direct-WA", P41,0)</f>
        <v>0</v>
      </c>
      <c r="AF41" s="123">
        <f>IF(LEFT(AK41,9)="Direct-WA",0,P41*R41)</f>
        <v>2377.1885670000001</v>
      </c>
      <c r="AG41" s="94">
        <f>AE41+AF41</f>
        <v>2377.1885670000001</v>
      </c>
      <c r="AH41" s="94">
        <f>IF(LEFT(AK41,9)="Direct-OR", P41,0)</f>
        <v>0</v>
      </c>
      <c r="AI41" s="94">
        <f>IF(LEFT(AK41,9)="Direct-OR",0,AD41-AG41)</f>
        <v>20198.201432999998</v>
      </c>
      <c r="AJ41" s="93">
        <f>AH41+AI41</f>
        <v>20198.201432999998</v>
      </c>
      <c r="AK41" s="138" t="s">
        <v>1039</v>
      </c>
    </row>
    <row r="42" spans="1:37" hidden="1" outlineLevel="2" x14ac:dyDescent="0.25">
      <c r="Q42" s="92"/>
      <c r="R42" s="80"/>
      <c r="S42" s="119">
        <f t="shared" ref="S42:AJ42" si="33">SUBTOTAL(9,S41:S41)</f>
        <v>0</v>
      </c>
      <c r="T42" s="120">
        <f t="shared" si="33"/>
        <v>22575.39</v>
      </c>
      <c r="U42" s="121">
        <f t="shared" si="33"/>
        <v>22575.39</v>
      </c>
      <c r="V42" s="119">
        <f t="shared" si="33"/>
        <v>0</v>
      </c>
      <c r="W42" s="120">
        <f t="shared" si="33"/>
        <v>2377.1885670000001</v>
      </c>
      <c r="X42" s="122">
        <f t="shared" si="33"/>
        <v>2377.1885670000001</v>
      </c>
      <c r="Y42" s="119">
        <f t="shared" si="33"/>
        <v>0</v>
      </c>
      <c r="Z42" s="120">
        <f t="shared" si="33"/>
        <v>20198.201432999998</v>
      </c>
      <c r="AA42" s="122">
        <f t="shared" si="33"/>
        <v>20198.201432999998</v>
      </c>
      <c r="AB42" s="94">
        <f t="shared" si="33"/>
        <v>0</v>
      </c>
      <c r="AC42" s="123">
        <f t="shared" si="33"/>
        <v>22575.39</v>
      </c>
      <c r="AD42" s="94">
        <f t="shared" si="33"/>
        <v>22575.39</v>
      </c>
      <c r="AE42" s="94">
        <f t="shared" si="33"/>
        <v>0</v>
      </c>
      <c r="AF42" s="123">
        <f t="shared" si="33"/>
        <v>2377.1885670000001</v>
      </c>
      <c r="AG42" s="94">
        <f t="shared" si="33"/>
        <v>2377.1885670000001</v>
      </c>
      <c r="AH42" s="94">
        <f t="shared" si="33"/>
        <v>0</v>
      </c>
      <c r="AI42" s="94">
        <f t="shared" si="33"/>
        <v>20198.201432999998</v>
      </c>
      <c r="AJ42" s="93">
        <f t="shared" si="33"/>
        <v>20198.201432999998</v>
      </c>
      <c r="AK42" s="139" t="s">
        <v>7134</v>
      </c>
    </row>
    <row r="43" spans="1:37" hidden="1" outlineLevel="1" x14ac:dyDescent="0.25">
      <c r="A43" s="135" t="s">
        <v>7132</v>
      </c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7"/>
      <c r="R43" s="128"/>
      <c r="S43" s="129">
        <f t="shared" ref="S43:AJ43" si="34">SUBTOTAL(9,S41:S41)</f>
        <v>0</v>
      </c>
      <c r="T43" s="130">
        <f t="shared" si="34"/>
        <v>22575.39</v>
      </c>
      <c r="U43" s="131">
        <f t="shared" si="34"/>
        <v>22575.39</v>
      </c>
      <c r="V43" s="129">
        <f t="shared" si="34"/>
        <v>0</v>
      </c>
      <c r="W43" s="130">
        <f t="shared" si="34"/>
        <v>2377.1885670000001</v>
      </c>
      <c r="X43" s="132">
        <f t="shared" si="34"/>
        <v>2377.1885670000001</v>
      </c>
      <c r="Y43" s="129">
        <f t="shared" si="34"/>
        <v>0</v>
      </c>
      <c r="Z43" s="130">
        <f t="shared" si="34"/>
        <v>20198.201432999998</v>
      </c>
      <c r="AA43" s="132">
        <f t="shared" si="34"/>
        <v>20198.201432999998</v>
      </c>
      <c r="AB43" s="130">
        <f t="shared" si="34"/>
        <v>0</v>
      </c>
      <c r="AC43" s="133">
        <f t="shared" si="34"/>
        <v>22575.39</v>
      </c>
      <c r="AD43" s="130">
        <f t="shared" si="34"/>
        <v>22575.39</v>
      </c>
      <c r="AE43" s="130">
        <f t="shared" si="34"/>
        <v>0</v>
      </c>
      <c r="AF43" s="133">
        <f t="shared" si="34"/>
        <v>2377.1885670000001</v>
      </c>
      <c r="AG43" s="130">
        <f t="shared" si="34"/>
        <v>2377.1885670000001</v>
      </c>
      <c r="AH43" s="130">
        <f t="shared" si="34"/>
        <v>0</v>
      </c>
      <c r="AI43" s="130">
        <f t="shared" si="34"/>
        <v>20198.201432999998</v>
      </c>
      <c r="AJ43" s="134">
        <f t="shared" si="34"/>
        <v>20198.201432999998</v>
      </c>
      <c r="AK43" s="137"/>
    </row>
    <row r="44" spans="1:37" hidden="1" outlineLevel="3" x14ac:dyDescent="0.25">
      <c r="A44" t="s">
        <v>6999</v>
      </c>
      <c r="B44">
        <v>7155.42</v>
      </c>
      <c r="N44">
        <f>SUM(B44:M44)</f>
        <v>7155.42</v>
      </c>
      <c r="O44">
        <f>B44</f>
        <v>7155.42</v>
      </c>
      <c r="P44">
        <f>N44</f>
        <v>7155.42</v>
      </c>
      <c r="Q44" s="92" t="s">
        <v>6817</v>
      </c>
      <c r="R44" s="80">
        <v>0.1053</v>
      </c>
      <c r="S44" s="119">
        <f>IF(LEFT(AK44,6)="Direct", O44,0)</f>
        <v>0</v>
      </c>
      <c r="T44" s="120">
        <f>O44-S44</f>
        <v>7155.42</v>
      </c>
      <c r="U44" s="121">
        <f>S44+T44</f>
        <v>7155.42</v>
      </c>
      <c r="V44" s="119">
        <f>IF(LEFT(AK44,9)="Direct-WA", O44,0)</f>
        <v>0</v>
      </c>
      <c r="W44" s="120">
        <f>IF(LEFT(AK44,9)="Direct-WA",0,O44*R44)</f>
        <v>753.46572600000002</v>
      </c>
      <c r="X44" s="122">
        <f>V44+W44</f>
        <v>753.46572600000002</v>
      </c>
      <c r="Y44" s="119">
        <f>IF(LEFT(AK44,9)="Direct-OR", O44,0)</f>
        <v>0</v>
      </c>
      <c r="Z44" s="120">
        <f>IF(LEFT(AK44,9)="Direct-OR",0,T44-W44)</f>
        <v>6401.9542739999997</v>
      </c>
      <c r="AA44" s="122">
        <f>Y44+Z44</f>
        <v>6401.9542739999997</v>
      </c>
      <c r="AB44" s="94">
        <f>IF(LEFT(AK44,6)="Direct", P44,0)</f>
        <v>0</v>
      </c>
      <c r="AC44" s="123">
        <f>P44-AB44</f>
        <v>7155.42</v>
      </c>
      <c r="AD44" s="94">
        <f>AB44+AC44</f>
        <v>7155.42</v>
      </c>
      <c r="AE44" s="94">
        <f>IF(LEFT(AK44,9)="Direct-WA", P44,0)</f>
        <v>0</v>
      </c>
      <c r="AF44" s="123">
        <f>IF(LEFT(AK44,9)="Direct-WA",0,P44*R44)</f>
        <v>753.46572600000002</v>
      </c>
      <c r="AG44" s="94">
        <f>AE44+AF44</f>
        <v>753.46572600000002</v>
      </c>
      <c r="AH44" s="94">
        <f>IF(LEFT(AK44,9)="Direct-OR", P44,0)</f>
        <v>0</v>
      </c>
      <c r="AI44" s="94">
        <f>IF(LEFT(AK44,9)="Direct-OR",0,AD44-AG44)</f>
        <v>6401.9542739999997</v>
      </c>
      <c r="AJ44" s="93">
        <f>AH44+AI44</f>
        <v>6401.9542739999997</v>
      </c>
      <c r="AK44" s="138" t="s">
        <v>1039</v>
      </c>
    </row>
    <row r="45" spans="1:37" hidden="1" outlineLevel="3" x14ac:dyDescent="0.25">
      <c r="A45" t="s">
        <v>6999</v>
      </c>
      <c r="N45">
        <f>SUM(B45:M45)</f>
        <v>0</v>
      </c>
      <c r="O45">
        <f>B45</f>
        <v>0</v>
      </c>
      <c r="P45">
        <f>N45</f>
        <v>0</v>
      </c>
      <c r="Q45" s="92" t="s">
        <v>6818</v>
      </c>
      <c r="R45" s="80">
        <v>0.1053</v>
      </c>
      <c r="S45" s="119">
        <f>IF(LEFT(AK45,6)="Direct", O45,0)</f>
        <v>0</v>
      </c>
      <c r="T45" s="120">
        <f>O45-S45</f>
        <v>0</v>
      </c>
      <c r="U45" s="121">
        <f>S45+T45</f>
        <v>0</v>
      </c>
      <c r="V45" s="119">
        <f>IF(LEFT(AK45,9)="Direct-WA", O45,0)</f>
        <v>0</v>
      </c>
      <c r="W45" s="120">
        <f>IF(LEFT(AK45,9)="Direct-WA",0,O45*R45)</f>
        <v>0</v>
      </c>
      <c r="X45" s="122">
        <f>V45+W45</f>
        <v>0</v>
      </c>
      <c r="Y45" s="119">
        <f>IF(LEFT(AK45,9)="Direct-OR", O45,0)</f>
        <v>0</v>
      </c>
      <c r="Z45" s="120">
        <f>IF(LEFT(AK45,9)="Direct-OR",0,T45-W45)</f>
        <v>0</v>
      </c>
      <c r="AA45" s="122">
        <f>Y45+Z45</f>
        <v>0</v>
      </c>
      <c r="AB45" s="94">
        <f>IF(LEFT(AK45,6)="Direct", P45,0)</f>
        <v>0</v>
      </c>
      <c r="AC45" s="123">
        <f>P45-AB45</f>
        <v>0</v>
      </c>
      <c r="AD45" s="94">
        <f>AB45+AC45</f>
        <v>0</v>
      </c>
      <c r="AE45" s="94">
        <f>IF(LEFT(AK45,9)="Direct-WA", P45,0)</f>
        <v>0</v>
      </c>
      <c r="AF45" s="123">
        <f>IF(LEFT(AK45,9)="Direct-WA",0,P45*R45)</f>
        <v>0</v>
      </c>
      <c r="AG45" s="94">
        <f>AE45+AF45</f>
        <v>0</v>
      </c>
      <c r="AH45" s="94">
        <f>IF(LEFT(AK45,9)="Direct-OR", P45,0)</f>
        <v>0</v>
      </c>
      <c r="AI45" s="94">
        <f>IF(LEFT(AK45,9)="Direct-OR",0,AD45-AG45)</f>
        <v>0</v>
      </c>
      <c r="AJ45" s="93">
        <f>AH45+AI45</f>
        <v>0</v>
      </c>
      <c r="AK45" s="138" t="s">
        <v>1039</v>
      </c>
    </row>
    <row r="46" spans="1:37" hidden="1" outlineLevel="3" x14ac:dyDescent="0.25">
      <c r="A46" t="s">
        <v>6999</v>
      </c>
      <c r="B46">
        <v>805.51</v>
      </c>
      <c r="N46">
        <f>SUM(B46:M46)</f>
        <v>805.51</v>
      </c>
      <c r="O46">
        <f>B46</f>
        <v>805.51</v>
      </c>
      <c r="P46">
        <f>N46</f>
        <v>805.51</v>
      </c>
      <c r="Q46" s="92" t="s">
        <v>4746</v>
      </c>
      <c r="R46" s="80">
        <v>0.1053</v>
      </c>
      <c r="S46" s="119">
        <f>IF(LEFT(AK46,6)="Direct", O46,0)</f>
        <v>0</v>
      </c>
      <c r="T46" s="120">
        <f>O46-S46</f>
        <v>805.51</v>
      </c>
      <c r="U46" s="121">
        <f>S46+T46</f>
        <v>805.51</v>
      </c>
      <c r="V46" s="119">
        <f>IF(LEFT(AK46,9)="Direct-WA", O46,0)</f>
        <v>0</v>
      </c>
      <c r="W46" s="120">
        <f>IF(LEFT(AK46,9)="Direct-WA",0,O46*R46)</f>
        <v>84.820203000000006</v>
      </c>
      <c r="X46" s="122">
        <f>V46+W46</f>
        <v>84.820203000000006</v>
      </c>
      <c r="Y46" s="119">
        <f>IF(LEFT(AK46,9)="Direct-OR", O46,0)</f>
        <v>0</v>
      </c>
      <c r="Z46" s="120">
        <f>IF(LEFT(AK46,9)="Direct-OR",0,T46-W46)</f>
        <v>720.689797</v>
      </c>
      <c r="AA46" s="122">
        <f>Y46+Z46</f>
        <v>720.689797</v>
      </c>
      <c r="AB46" s="94">
        <f>IF(LEFT(AK46,6)="Direct", P46,0)</f>
        <v>0</v>
      </c>
      <c r="AC46" s="123">
        <f>P46-AB46</f>
        <v>805.51</v>
      </c>
      <c r="AD46" s="94">
        <f>AB46+AC46</f>
        <v>805.51</v>
      </c>
      <c r="AE46" s="94">
        <f>IF(LEFT(AK46,9)="Direct-WA", P46,0)</f>
        <v>0</v>
      </c>
      <c r="AF46" s="123">
        <f>IF(LEFT(AK46,9)="Direct-WA",0,P46*R46)</f>
        <v>84.820203000000006</v>
      </c>
      <c r="AG46" s="94">
        <f>AE46+AF46</f>
        <v>84.820203000000006</v>
      </c>
      <c r="AH46" s="94">
        <f>IF(LEFT(AK46,9)="Direct-OR", P46,0)</f>
        <v>0</v>
      </c>
      <c r="AI46" s="94">
        <f>IF(LEFT(AK46,9)="Direct-OR",0,AD46-AG46)</f>
        <v>720.689797</v>
      </c>
      <c r="AJ46" s="93">
        <f>AH46+AI46</f>
        <v>720.689797</v>
      </c>
      <c r="AK46" s="138" t="s">
        <v>1039</v>
      </c>
    </row>
    <row r="47" spans="1:37" hidden="1" outlineLevel="2" x14ac:dyDescent="0.25">
      <c r="Q47" s="92"/>
      <c r="R47" s="80"/>
      <c r="S47" s="119">
        <f t="shared" ref="S47:AJ47" si="35">SUBTOTAL(9,S44:S46)</f>
        <v>0</v>
      </c>
      <c r="T47" s="120">
        <f t="shared" si="35"/>
        <v>7960.93</v>
      </c>
      <c r="U47" s="121">
        <f t="shared" si="35"/>
        <v>7960.93</v>
      </c>
      <c r="V47" s="119">
        <f t="shared" si="35"/>
        <v>0</v>
      </c>
      <c r="W47" s="120">
        <f t="shared" si="35"/>
        <v>838.28592900000001</v>
      </c>
      <c r="X47" s="122">
        <f t="shared" si="35"/>
        <v>838.28592900000001</v>
      </c>
      <c r="Y47" s="119">
        <f t="shared" si="35"/>
        <v>0</v>
      </c>
      <c r="Z47" s="120">
        <f t="shared" si="35"/>
        <v>7122.6440709999997</v>
      </c>
      <c r="AA47" s="122">
        <f t="shared" si="35"/>
        <v>7122.6440709999997</v>
      </c>
      <c r="AB47" s="94">
        <f t="shared" si="35"/>
        <v>0</v>
      </c>
      <c r="AC47" s="123">
        <f t="shared" si="35"/>
        <v>7960.93</v>
      </c>
      <c r="AD47" s="94">
        <f t="shared" si="35"/>
        <v>7960.93</v>
      </c>
      <c r="AE47" s="94">
        <f t="shared" si="35"/>
        <v>0</v>
      </c>
      <c r="AF47" s="123">
        <f t="shared" si="35"/>
        <v>838.28592900000001</v>
      </c>
      <c r="AG47" s="94">
        <f t="shared" si="35"/>
        <v>838.28592900000001</v>
      </c>
      <c r="AH47" s="94">
        <f t="shared" si="35"/>
        <v>0</v>
      </c>
      <c r="AI47" s="94">
        <f t="shared" si="35"/>
        <v>7122.6440709999997</v>
      </c>
      <c r="AJ47" s="93">
        <f t="shared" si="35"/>
        <v>7122.6440709999997</v>
      </c>
      <c r="AK47" s="139" t="s">
        <v>7134</v>
      </c>
    </row>
    <row r="48" spans="1:37" hidden="1" outlineLevel="1" x14ac:dyDescent="0.25">
      <c r="A48" s="135" t="s">
        <v>6998</v>
      </c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7"/>
      <c r="R48" s="128"/>
      <c r="S48" s="129">
        <f t="shared" ref="S48:AJ48" si="36">SUBTOTAL(9,S44:S46)</f>
        <v>0</v>
      </c>
      <c r="T48" s="130">
        <f t="shared" si="36"/>
        <v>7960.93</v>
      </c>
      <c r="U48" s="131">
        <f t="shared" si="36"/>
        <v>7960.93</v>
      </c>
      <c r="V48" s="129">
        <f t="shared" si="36"/>
        <v>0</v>
      </c>
      <c r="W48" s="130">
        <f t="shared" si="36"/>
        <v>838.28592900000001</v>
      </c>
      <c r="X48" s="132">
        <f t="shared" si="36"/>
        <v>838.28592900000001</v>
      </c>
      <c r="Y48" s="129">
        <f t="shared" si="36"/>
        <v>0</v>
      </c>
      <c r="Z48" s="130">
        <f t="shared" si="36"/>
        <v>7122.6440709999997</v>
      </c>
      <c r="AA48" s="132">
        <f t="shared" si="36"/>
        <v>7122.6440709999997</v>
      </c>
      <c r="AB48" s="130">
        <f t="shared" si="36"/>
        <v>0</v>
      </c>
      <c r="AC48" s="133">
        <f t="shared" si="36"/>
        <v>7960.93</v>
      </c>
      <c r="AD48" s="130">
        <f t="shared" si="36"/>
        <v>7960.93</v>
      </c>
      <c r="AE48" s="130">
        <f t="shared" si="36"/>
        <v>0</v>
      </c>
      <c r="AF48" s="133">
        <f t="shared" si="36"/>
        <v>838.28592900000001</v>
      </c>
      <c r="AG48" s="130">
        <f t="shared" si="36"/>
        <v>838.28592900000001</v>
      </c>
      <c r="AH48" s="130">
        <f t="shared" si="36"/>
        <v>0</v>
      </c>
      <c r="AI48" s="130">
        <f t="shared" si="36"/>
        <v>7122.6440709999997</v>
      </c>
      <c r="AJ48" s="134">
        <f t="shared" si="36"/>
        <v>7122.6440709999997</v>
      </c>
      <c r="AK48" s="137"/>
    </row>
    <row r="49" spans="1:37" hidden="1" outlineLevel="3" x14ac:dyDescent="0.25">
      <c r="A49" t="s">
        <v>7001</v>
      </c>
      <c r="B49">
        <v>-5.0199999999999996</v>
      </c>
      <c r="N49">
        <f t="shared" ref="N49:N60" si="37">SUM(B49:M49)</f>
        <v>-5.0199999999999996</v>
      </c>
      <c r="O49">
        <f t="shared" ref="O49:O60" si="38">B49</f>
        <v>-5.0199999999999996</v>
      </c>
      <c r="P49">
        <f t="shared" ref="P49:P60" si="39">N49</f>
        <v>-5.0199999999999996</v>
      </c>
      <c r="Q49" s="92" t="s">
        <v>1189</v>
      </c>
      <c r="R49" s="80">
        <v>0.1053</v>
      </c>
      <c r="S49" s="119">
        <f t="shared" ref="S49:S60" si="40">IF(LEFT(AK49,6)="Direct", O49,0)</f>
        <v>0</v>
      </c>
      <c r="T49" s="120">
        <f t="shared" ref="T49:T60" si="41">O49-S49</f>
        <v>-5.0199999999999996</v>
      </c>
      <c r="U49" s="121">
        <f t="shared" ref="U49:U60" si="42">S49+T49</f>
        <v>-5.0199999999999996</v>
      </c>
      <c r="V49" s="119">
        <f t="shared" ref="V49:V60" si="43">IF(LEFT(AK49,9)="Direct-WA", O49,0)</f>
        <v>0</v>
      </c>
      <c r="W49" s="120">
        <f t="shared" ref="W49:W60" si="44">IF(LEFT(AK49,9)="Direct-WA",0,O49*R49)</f>
        <v>-0.52860600000000002</v>
      </c>
      <c r="X49" s="122">
        <f t="shared" ref="X49:X60" si="45">V49+W49</f>
        <v>-0.52860600000000002</v>
      </c>
      <c r="Y49" s="119">
        <f t="shared" ref="Y49:Y60" si="46">IF(LEFT(AK49,9)="Direct-OR", O49,0)</f>
        <v>0</v>
      </c>
      <c r="Z49" s="120">
        <f t="shared" ref="Z49:Z60" si="47">IF(LEFT(AK49,9)="Direct-OR",0,T49-W49)</f>
        <v>-4.4913939999999997</v>
      </c>
      <c r="AA49" s="122">
        <f t="shared" ref="AA49:AA60" si="48">Y49+Z49</f>
        <v>-4.4913939999999997</v>
      </c>
      <c r="AB49" s="94">
        <f t="shared" ref="AB49:AB60" si="49">IF(LEFT(AK49,6)="Direct", P49,0)</f>
        <v>0</v>
      </c>
      <c r="AC49" s="123">
        <f t="shared" ref="AC49:AC60" si="50">P49-AB49</f>
        <v>-5.0199999999999996</v>
      </c>
      <c r="AD49" s="94">
        <f t="shared" ref="AD49:AD60" si="51">AB49+AC49</f>
        <v>-5.0199999999999996</v>
      </c>
      <c r="AE49" s="94">
        <f t="shared" ref="AE49:AE60" si="52">IF(LEFT(AK49,9)="Direct-WA", P49,0)</f>
        <v>0</v>
      </c>
      <c r="AF49" s="123">
        <f t="shared" ref="AF49:AF60" si="53">IF(LEFT(AK49,9)="Direct-WA",0,P49*R49)</f>
        <v>-0.52860600000000002</v>
      </c>
      <c r="AG49" s="94">
        <f t="shared" ref="AG49:AG60" si="54">AE49+AF49</f>
        <v>-0.52860600000000002</v>
      </c>
      <c r="AH49" s="94">
        <f t="shared" ref="AH49:AH60" si="55">IF(LEFT(AK49,9)="Direct-OR", P49,0)</f>
        <v>0</v>
      </c>
      <c r="AI49" s="94">
        <f t="shared" ref="AI49:AI60" si="56">IF(LEFT(AK49,9)="Direct-OR",0,AD49-AG49)</f>
        <v>-4.4913939999999997</v>
      </c>
      <c r="AJ49" s="93">
        <f t="shared" ref="AJ49:AJ60" si="57">AH49+AI49</f>
        <v>-4.4913939999999997</v>
      </c>
      <c r="AK49" s="138" t="s">
        <v>1039</v>
      </c>
    </row>
    <row r="50" spans="1:37" hidden="1" outlineLevel="3" x14ac:dyDescent="0.25">
      <c r="A50" t="s">
        <v>7001</v>
      </c>
      <c r="N50">
        <f t="shared" si="37"/>
        <v>0</v>
      </c>
      <c r="O50">
        <f t="shared" si="38"/>
        <v>0</v>
      </c>
      <c r="P50">
        <f t="shared" si="39"/>
        <v>0</v>
      </c>
      <c r="Q50" s="92" t="s">
        <v>1208</v>
      </c>
      <c r="R50" s="80">
        <v>0.1053</v>
      </c>
      <c r="S50" s="119">
        <f t="shared" si="40"/>
        <v>0</v>
      </c>
      <c r="T50" s="120">
        <f t="shared" si="41"/>
        <v>0</v>
      </c>
      <c r="U50" s="121">
        <f t="shared" si="42"/>
        <v>0</v>
      </c>
      <c r="V50" s="119">
        <f t="shared" si="43"/>
        <v>0</v>
      </c>
      <c r="W50" s="120">
        <f t="shared" si="44"/>
        <v>0</v>
      </c>
      <c r="X50" s="122">
        <f t="shared" si="45"/>
        <v>0</v>
      </c>
      <c r="Y50" s="119">
        <f t="shared" si="46"/>
        <v>0</v>
      </c>
      <c r="Z50" s="120">
        <f t="shared" si="47"/>
        <v>0</v>
      </c>
      <c r="AA50" s="122">
        <f t="shared" si="48"/>
        <v>0</v>
      </c>
      <c r="AB50" s="94">
        <f t="shared" si="49"/>
        <v>0</v>
      </c>
      <c r="AC50" s="123">
        <f t="shared" si="50"/>
        <v>0</v>
      </c>
      <c r="AD50" s="94">
        <f t="shared" si="51"/>
        <v>0</v>
      </c>
      <c r="AE50" s="94">
        <f t="shared" si="52"/>
        <v>0</v>
      </c>
      <c r="AF50" s="123">
        <f t="shared" si="53"/>
        <v>0</v>
      </c>
      <c r="AG50" s="94">
        <f t="shared" si="54"/>
        <v>0</v>
      </c>
      <c r="AH50" s="94">
        <f t="shared" si="55"/>
        <v>0</v>
      </c>
      <c r="AI50" s="94">
        <f t="shared" si="56"/>
        <v>0</v>
      </c>
      <c r="AJ50" s="93">
        <f t="shared" si="57"/>
        <v>0</v>
      </c>
      <c r="AK50" s="138" t="s">
        <v>1039</v>
      </c>
    </row>
    <row r="51" spans="1:37" hidden="1" outlineLevel="3" x14ac:dyDescent="0.25">
      <c r="A51" t="s">
        <v>7001</v>
      </c>
      <c r="B51">
        <v>26.89</v>
      </c>
      <c r="N51">
        <f t="shared" si="37"/>
        <v>26.89</v>
      </c>
      <c r="O51">
        <f t="shared" si="38"/>
        <v>26.89</v>
      </c>
      <c r="P51">
        <f t="shared" si="39"/>
        <v>26.89</v>
      </c>
      <c r="Q51" s="92" t="s">
        <v>1203</v>
      </c>
      <c r="R51" s="80">
        <v>0.1053</v>
      </c>
      <c r="S51" s="119">
        <f t="shared" si="40"/>
        <v>0</v>
      </c>
      <c r="T51" s="120">
        <f t="shared" si="41"/>
        <v>26.89</v>
      </c>
      <c r="U51" s="121">
        <f t="shared" si="42"/>
        <v>26.89</v>
      </c>
      <c r="V51" s="119">
        <f t="shared" si="43"/>
        <v>0</v>
      </c>
      <c r="W51" s="120">
        <f t="shared" si="44"/>
        <v>2.8315170000000003</v>
      </c>
      <c r="X51" s="122">
        <f t="shared" si="45"/>
        <v>2.8315170000000003</v>
      </c>
      <c r="Y51" s="119">
        <f t="shared" si="46"/>
        <v>0</v>
      </c>
      <c r="Z51" s="120">
        <f t="shared" si="47"/>
        <v>24.058482999999999</v>
      </c>
      <c r="AA51" s="122">
        <f t="shared" si="48"/>
        <v>24.058482999999999</v>
      </c>
      <c r="AB51" s="94">
        <f t="shared" si="49"/>
        <v>0</v>
      </c>
      <c r="AC51" s="123">
        <f t="shared" si="50"/>
        <v>26.89</v>
      </c>
      <c r="AD51" s="94">
        <f t="shared" si="51"/>
        <v>26.89</v>
      </c>
      <c r="AE51" s="94">
        <f t="shared" si="52"/>
        <v>0</v>
      </c>
      <c r="AF51" s="123">
        <f t="shared" si="53"/>
        <v>2.8315170000000003</v>
      </c>
      <c r="AG51" s="94">
        <f t="shared" si="54"/>
        <v>2.8315170000000003</v>
      </c>
      <c r="AH51" s="94">
        <f t="shared" si="55"/>
        <v>0</v>
      </c>
      <c r="AI51" s="94">
        <f t="shared" si="56"/>
        <v>24.058482999999999</v>
      </c>
      <c r="AJ51" s="93">
        <f t="shared" si="57"/>
        <v>24.058482999999999</v>
      </c>
      <c r="AK51" s="138" t="s">
        <v>1039</v>
      </c>
    </row>
    <row r="52" spans="1:37" hidden="1" outlineLevel="3" x14ac:dyDescent="0.25">
      <c r="A52" t="s">
        <v>7001</v>
      </c>
      <c r="B52">
        <v>3577.69</v>
      </c>
      <c r="N52">
        <f t="shared" si="37"/>
        <v>3577.69</v>
      </c>
      <c r="O52">
        <f t="shared" si="38"/>
        <v>3577.69</v>
      </c>
      <c r="P52">
        <f t="shared" si="39"/>
        <v>3577.69</v>
      </c>
      <c r="Q52" s="92" t="s">
        <v>6819</v>
      </c>
      <c r="R52" s="80">
        <v>0.1053</v>
      </c>
      <c r="S52" s="119">
        <f t="shared" si="40"/>
        <v>0</v>
      </c>
      <c r="T52" s="120">
        <f t="shared" si="41"/>
        <v>3577.69</v>
      </c>
      <c r="U52" s="121">
        <f t="shared" si="42"/>
        <v>3577.69</v>
      </c>
      <c r="V52" s="119">
        <f t="shared" si="43"/>
        <v>0</v>
      </c>
      <c r="W52" s="120">
        <f t="shared" si="44"/>
        <v>376.73075700000004</v>
      </c>
      <c r="X52" s="122">
        <f t="shared" si="45"/>
        <v>376.73075700000004</v>
      </c>
      <c r="Y52" s="119">
        <f t="shared" si="46"/>
        <v>0</v>
      </c>
      <c r="Z52" s="120">
        <f t="shared" si="47"/>
        <v>3200.9592430000002</v>
      </c>
      <c r="AA52" s="122">
        <f t="shared" si="48"/>
        <v>3200.9592430000002</v>
      </c>
      <c r="AB52" s="94">
        <f t="shared" si="49"/>
        <v>0</v>
      </c>
      <c r="AC52" s="123">
        <f t="shared" si="50"/>
        <v>3577.69</v>
      </c>
      <c r="AD52" s="94">
        <f t="shared" si="51"/>
        <v>3577.69</v>
      </c>
      <c r="AE52" s="94">
        <f t="shared" si="52"/>
        <v>0</v>
      </c>
      <c r="AF52" s="123">
        <f t="shared" si="53"/>
        <v>376.73075700000004</v>
      </c>
      <c r="AG52" s="94">
        <f t="shared" si="54"/>
        <v>376.73075700000004</v>
      </c>
      <c r="AH52" s="94">
        <f t="shared" si="55"/>
        <v>0</v>
      </c>
      <c r="AI52" s="94">
        <f t="shared" si="56"/>
        <v>3200.9592430000002</v>
      </c>
      <c r="AJ52" s="93">
        <f t="shared" si="57"/>
        <v>3200.9592430000002</v>
      </c>
      <c r="AK52" s="138" t="s">
        <v>1039</v>
      </c>
    </row>
    <row r="53" spans="1:37" hidden="1" outlineLevel="3" x14ac:dyDescent="0.25">
      <c r="A53" t="s">
        <v>7001</v>
      </c>
      <c r="B53">
        <v>3577.69</v>
      </c>
      <c r="N53">
        <f t="shared" si="37"/>
        <v>3577.69</v>
      </c>
      <c r="O53">
        <f t="shared" si="38"/>
        <v>3577.69</v>
      </c>
      <c r="P53">
        <f t="shared" si="39"/>
        <v>3577.69</v>
      </c>
      <c r="Q53" s="92" t="s">
        <v>6820</v>
      </c>
      <c r="R53" s="80">
        <v>0.1053</v>
      </c>
      <c r="S53" s="119">
        <f t="shared" si="40"/>
        <v>0</v>
      </c>
      <c r="T53" s="120">
        <f t="shared" si="41"/>
        <v>3577.69</v>
      </c>
      <c r="U53" s="121">
        <f t="shared" si="42"/>
        <v>3577.69</v>
      </c>
      <c r="V53" s="119">
        <f t="shared" si="43"/>
        <v>0</v>
      </c>
      <c r="W53" s="120">
        <f t="shared" si="44"/>
        <v>376.73075700000004</v>
      </c>
      <c r="X53" s="122">
        <f t="shared" si="45"/>
        <v>376.73075700000004</v>
      </c>
      <c r="Y53" s="119">
        <f t="shared" si="46"/>
        <v>0</v>
      </c>
      <c r="Z53" s="120">
        <f t="shared" si="47"/>
        <v>3200.9592430000002</v>
      </c>
      <c r="AA53" s="122">
        <f t="shared" si="48"/>
        <v>3200.9592430000002</v>
      </c>
      <c r="AB53" s="94">
        <f t="shared" si="49"/>
        <v>0</v>
      </c>
      <c r="AC53" s="123">
        <f t="shared" si="50"/>
        <v>3577.69</v>
      </c>
      <c r="AD53" s="94">
        <f t="shared" si="51"/>
        <v>3577.69</v>
      </c>
      <c r="AE53" s="94">
        <f t="shared" si="52"/>
        <v>0</v>
      </c>
      <c r="AF53" s="123">
        <f t="shared" si="53"/>
        <v>376.73075700000004</v>
      </c>
      <c r="AG53" s="94">
        <f t="shared" si="54"/>
        <v>376.73075700000004</v>
      </c>
      <c r="AH53" s="94">
        <f t="shared" si="55"/>
        <v>0</v>
      </c>
      <c r="AI53" s="94">
        <f t="shared" si="56"/>
        <v>3200.9592430000002</v>
      </c>
      <c r="AJ53" s="93">
        <f t="shared" si="57"/>
        <v>3200.9592430000002</v>
      </c>
      <c r="AK53" s="138" t="s">
        <v>1039</v>
      </c>
    </row>
    <row r="54" spans="1:37" hidden="1" outlineLevel="3" x14ac:dyDescent="0.25">
      <c r="A54" t="s">
        <v>7001</v>
      </c>
      <c r="B54">
        <v>93315.98</v>
      </c>
      <c r="N54">
        <f t="shared" si="37"/>
        <v>93315.98</v>
      </c>
      <c r="O54">
        <f t="shared" si="38"/>
        <v>93315.98</v>
      </c>
      <c r="P54">
        <f t="shared" si="39"/>
        <v>93315.98</v>
      </c>
      <c r="Q54" s="92" t="s">
        <v>6821</v>
      </c>
      <c r="R54" s="80">
        <v>0.1053</v>
      </c>
      <c r="S54" s="119">
        <f t="shared" si="40"/>
        <v>0</v>
      </c>
      <c r="T54" s="120">
        <f t="shared" si="41"/>
        <v>93315.98</v>
      </c>
      <c r="U54" s="121">
        <f t="shared" si="42"/>
        <v>93315.98</v>
      </c>
      <c r="V54" s="119">
        <f t="shared" si="43"/>
        <v>0</v>
      </c>
      <c r="W54" s="120">
        <f t="shared" si="44"/>
        <v>9826.1726940000008</v>
      </c>
      <c r="X54" s="122">
        <f t="shared" si="45"/>
        <v>9826.1726940000008</v>
      </c>
      <c r="Y54" s="119">
        <f t="shared" si="46"/>
        <v>0</v>
      </c>
      <c r="Z54" s="120">
        <f t="shared" si="47"/>
        <v>83489.807306000002</v>
      </c>
      <c r="AA54" s="122">
        <f t="shared" si="48"/>
        <v>83489.807306000002</v>
      </c>
      <c r="AB54" s="94">
        <f t="shared" si="49"/>
        <v>0</v>
      </c>
      <c r="AC54" s="123">
        <f t="shared" si="50"/>
        <v>93315.98</v>
      </c>
      <c r="AD54" s="94">
        <f t="shared" si="51"/>
        <v>93315.98</v>
      </c>
      <c r="AE54" s="94">
        <f t="shared" si="52"/>
        <v>0</v>
      </c>
      <c r="AF54" s="123">
        <f t="shared" si="53"/>
        <v>9826.1726940000008</v>
      </c>
      <c r="AG54" s="94">
        <f t="shared" si="54"/>
        <v>9826.1726940000008</v>
      </c>
      <c r="AH54" s="94">
        <f t="shared" si="55"/>
        <v>0</v>
      </c>
      <c r="AI54" s="94">
        <f t="shared" si="56"/>
        <v>83489.807306000002</v>
      </c>
      <c r="AJ54" s="93">
        <f t="shared" si="57"/>
        <v>83489.807306000002</v>
      </c>
      <c r="AK54" s="138" t="s">
        <v>1039</v>
      </c>
    </row>
    <row r="55" spans="1:37" hidden="1" outlineLevel="3" x14ac:dyDescent="0.25">
      <c r="A55" t="s">
        <v>7001</v>
      </c>
      <c r="B55">
        <v>2382.88</v>
      </c>
      <c r="N55">
        <f t="shared" si="37"/>
        <v>2382.88</v>
      </c>
      <c r="O55">
        <f t="shared" si="38"/>
        <v>2382.88</v>
      </c>
      <c r="P55">
        <f t="shared" si="39"/>
        <v>2382.88</v>
      </c>
      <c r="Q55" s="92" t="s">
        <v>6765</v>
      </c>
      <c r="R55" s="80">
        <v>0.1053</v>
      </c>
      <c r="S55" s="119">
        <f t="shared" si="40"/>
        <v>0</v>
      </c>
      <c r="T55" s="120">
        <f t="shared" si="41"/>
        <v>2382.88</v>
      </c>
      <c r="U55" s="121">
        <f t="shared" si="42"/>
        <v>2382.88</v>
      </c>
      <c r="V55" s="119">
        <f t="shared" si="43"/>
        <v>0</v>
      </c>
      <c r="W55" s="120">
        <f t="shared" si="44"/>
        <v>250.91726400000002</v>
      </c>
      <c r="X55" s="122">
        <f t="shared" si="45"/>
        <v>250.91726400000002</v>
      </c>
      <c r="Y55" s="119">
        <f t="shared" si="46"/>
        <v>0</v>
      </c>
      <c r="Z55" s="120">
        <f t="shared" si="47"/>
        <v>2131.9627359999999</v>
      </c>
      <c r="AA55" s="122">
        <f t="shared" si="48"/>
        <v>2131.9627359999999</v>
      </c>
      <c r="AB55" s="94">
        <f t="shared" si="49"/>
        <v>0</v>
      </c>
      <c r="AC55" s="123">
        <f t="shared" si="50"/>
        <v>2382.88</v>
      </c>
      <c r="AD55" s="94">
        <f t="shared" si="51"/>
        <v>2382.88</v>
      </c>
      <c r="AE55" s="94">
        <f t="shared" si="52"/>
        <v>0</v>
      </c>
      <c r="AF55" s="123">
        <f t="shared" si="53"/>
        <v>250.91726400000002</v>
      </c>
      <c r="AG55" s="94">
        <f t="shared" si="54"/>
        <v>250.91726400000002</v>
      </c>
      <c r="AH55" s="94">
        <f t="shared" si="55"/>
        <v>0</v>
      </c>
      <c r="AI55" s="94">
        <f t="shared" si="56"/>
        <v>2131.9627359999999</v>
      </c>
      <c r="AJ55" s="93">
        <f t="shared" si="57"/>
        <v>2131.9627359999999</v>
      </c>
      <c r="AK55" s="138" t="s">
        <v>1039</v>
      </c>
    </row>
    <row r="56" spans="1:37" hidden="1" outlineLevel="3" x14ac:dyDescent="0.25">
      <c r="A56" t="s">
        <v>7001</v>
      </c>
      <c r="B56">
        <v>18204.240000000002</v>
      </c>
      <c r="N56">
        <f t="shared" si="37"/>
        <v>18204.240000000002</v>
      </c>
      <c r="O56">
        <f t="shared" si="38"/>
        <v>18204.240000000002</v>
      </c>
      <c r="P56">
        <f t="shared" si="39"/>
        <v>18204.240000000002</v>
      </c>
      <c r="Q56" s="92" t="s">
        <v>6822</v>
      </c>
      <c r="R56" s="80">
        <v>0.1053</v>
      </c>
      <c r="S56" s="119">
        <f t="shared" si="40"/>
        <v>0</v>
      </c>
      <c r="T56" s="120">
        <f t="shared" si="41"/>
        <v>18204.240000000002</v>
      </c>
      <c r="U56" s="121">
        <f t="shared" si="42"/>
        <v>18204.240000000002</v>
      </c>
      <c r="V56" s="119">
        <f t="shared" si="43"/>
        <v>0</v>
      </c>
      <c r="W56" s="120">
        <f t="shared" si="44"/>
        <v>1916.9064720000003</v>
      </c>
      <c r="X56" s="122">
        <f t="shared" si="45"/>
        <v>1916.9064720000003</v>
      </c>
      <c r="Y56" s="119">
        <f t="shared" si="46"/>
        <v>0</v>
      </c>
      <c r="Z56" s="120">
        <f t="shared" si="47"/>
        <v>16287.333528000001</v>
      </c>
      <c r="AA56" s="122">
        <f t="shared" si="48"/>
        <v>16287.333528000001</v>
      </c>
      <c r="AB56" s="94">
        <f t="shared" si="49"/>
        <v>0</v>
      </c>
      <c r="AC56" s="123">
        <f t="shared" si="50"/>
        <v>18204.240000000002</v>
      </c>
      <c r="AD56" s="94">
        <f t="shared" si="51"/>
        <v>18204.240000000002</v>
      </c>
      <c r="AE56" s="94">
        <f t="shared" si="52"/>
        <v>0</v>
      </c>
      <c r="AF56" s="123">
        <f t="shared" si="53"/>
        <v>1916.9064720000003</v>
      </c>
      <c r="AG56" s="94">
        <f t="shared" si="54"/>
        <v>1916.9064720000003</v>
      </c>
      <c r="AH56" s="94">
        <f t="shared" si="55"/>
        <v>0</v>
      </c>
      <c r="AI56" s="94">
        <f t="shared" si="56"/>
        <v>16287.333528000001</v>
      </c>
      <c r="AJ56" s="93">
        <f t="shared" si="57"/>
        <v>16287.333528000001</v>
      </c>
      <c r="AK56" s="138" t="s">
        <v>1039</v>
      </c>
    </row>
    <row r="57" spans="1:37" hidden="1" outlineLevel="3" x14ac:dyDescent="0.25">
      <c r="A57" t="s">
        <v>7001</v>
      </c>
      <c r="N57">
        <f t="shared" si="37"/>
        <v>0</v>
      </c>
      <c r="O57">
        <f t="shared" si="38"/>
        <v>0</v>
      </c>
      <c r="P57">
        <f t="shared" si="39"/>
        <v>0</v>
      </c>
      <c r="Q57" s="92" t="s">
        <v>6823</v>
      </c>
      <c r="R57" s="80">
        <v>0.1053</v>
      </c>
      <c r="S57" s="119">
        <f t="shared" si="40"/>
        <v>0</v>
      </c>
      <c r="T57" s="120">
        <f t="shared" si="41"/>
        <v>0</v>
      </c>
      <c r="U57" s="121">
        <f t="shared" si="42"/>
        <v>0</v>
      </c>
      <c r="V57" s="119">
        <f t="shared" si="43"/>
        <v>0</v>
      </c>
      <c r="W57" s="120">
        <f t="shared" si="44"/>
        <v>0</v>
      </c>
      <c r="X57" s="122">
        <f t="shared" si="45"/>
        <v>0</v>
      </c>
      <c r="Y57" s="119">
        <f t="shared" si="46"/>
        <v>0</v>
      </c>
      <c r="Z57" s="120">
        <f t="shared" si="47"/>
        <v>0</v>
      </c>
      <c r="AA57" s="122">
        <f t="shared" si="48"/>
        <v>0</v>
      </c>
      <c r="AB57" s="94">
        <f t="shared" si="49"/>
        <v>0</v>
      </c>
      <c r="AC57" s="123">
        <f t="shared" si="50"/>
        <v>0</v>
      </c>
      <c r="AD57" s="94">
        <f t="shared" si="51"/>
        <v>0</v>
      </c>
      <c r="AE57" s="94">
        <f t="shared" si="52"/>
        <v>0</v>
      </c>
      <c r="AF57" s="123">
        <f t="shared" si="53"/>
        <v>0</v>
      </c>
      <c r="AG57" s="94">
        <f t="shared" si="54"/>
        <v>0</v>
      </c>
      <c r="AH57" s="94">
        <f t="shared" si="55"/>
        <v>0</v>
      </c>
      <c r="AI57" s="94">
        <f t="shared" si="56"/>
        <v>0</v>
      </c>
      <c r="AJ57" s="93">
        <f t="shared" si="57"/>
        <v>0</v>
      </c>
      <c r="AK57" s="138" t="s">
        <v>1039</v>
      </c>
    </row>
    <row r="58" spans="1:37" hidden="1" outlineLevel="3" x14ac:dyDescent="0.25">
      <c r="A58" t="s">
        <v>7001</v>
      </c>
      <c r="N58">
        <f t="shared" si="37"/>
        <v>0</v>
      </c>
      <c r="O58">
        <f t="shared" si="38"/>
        <v>0</v>
      </c>
      <c r="P58">
        <f t="shared" si="39"/>
        <v>0</v>
      </c>
      <c r="Q58" s="92" t="s">
        <v>6824</v>
      </c>
      <c r="R58" s="80">
        <v>0.1053</v>
      </c>
      <c r="S58" s="119">
        <f t="shared" si="40"/>
        <v>0</v>
      </c>
      <c r="T58" s="120">
        <f t="shared" si="41"/>
        <v>0</v>
      </c>
      <c r="U58" s="121">
        <f t="shared" si="42"/>
        <v>0</v>
      </c>
      <c r="V58" s="119">
        <f t="shared" si="43"/>
        <v>0</v>
      </c>
      <c r="W58" s="120">
        <f t="shared" si="44"/>
        <v>0</v>
      </c>
      <c r="X58" s="122">
        <f t="shared" si="45"/>
        <v>0</v>
      </c>
      <c r="Y58" s="119">
        <f t="shared" si="46"/>
        <v>0</v>
      </c>
      <c r="Z58" s="120">
        <f t="shared" si="47"/>
        <v>0</v>
      </c>
      <c r="AA58" s="122">
        <f t="shared" si="48"/>
        <v>0</v>
      </c>
      <c r="AB58" s="94">
        <f t="shared" si="49"/>
        <v>0</v>
      </c>
      <c r="AC58" s="123">
        <f t="shared" si="50"/>
        <v>0</v>
      </c>
      <c r="AD58" s="94">
        <f t="shared" si="51"/>
        <v>0</v>
      </c>
      <c r="AE58" s="94">
        <f t="shared" si="52"/>
        <v>0</v>
      </c>
      <c r="AF58" s="123">
        <f t="shared" si="53"/>
        <v>0</v>
      </c>
      <c r="AG58" s="94">
        <f t="shared" si="54"/>
        <v>0</v>
      </c>
      <c r="AH58" s="94">
        <f t="shared" si="55"/>
        <v>0</v>
      </c>
      <c r="AI58" s="94">
        <f t="shared" si="56"/>
        <v>0</v>
      </c>
      <c r="AJ58" s="93">
        <f t="shared" si="57"/>
        <v>0</v>
      </c>
      <c r="AK58" s="138" t="s">
        <v>1039</v>
      </c>
    </row>
    <row r="59" spans="1:37" hidden="1" outlineLevel="3" x14ac:dyDescent="0.25">
      <c r="A59" t="s">
        <v>7001</v>
      </c>
      <c r="B59">
        <v>402.78</v>
      </c>
      <c r="N59">
        <f t="shared" si="37"/>
        <v>402.78</v>
      </c>
      <c r="O59">
        <f t="shared" si="38"/>
        <v>402.78</v>
      </c>
      <c r="P59">
        <f t="shared" si="39"/>
        <v>402.78</v>
      </c>
      <c r="Q59" s="92" t="s">
        <v>4775</v>
      </c>
      <c r="R59" s="80">
        <v>0.1053</v>
      </c>
      <c r="S59" s="119">
        <f t="shared" si="40"/>
        <v>0</v>
      </c>
      <c r="T59" s="120">
        <f t="shared" si="41"/>
        <v>402.78</v>
      </c>
      <c r="U59" s="121">
        <f t="shared" si="42"/>
        <v>402.78</v>
      </c>
      <c r="V59" s="119">
        <f t="shared" si="43"/>
        <v>0</v>
      </c>
      <c r="W59" s="120">
        <f t="shared" si="44"/>
        <v>42.412734</v>
      </c>
      <c r="X59" s="122">
        <f t="shared" si="45"/>
        <v>42.412734</v>
      </c>
      <c r="Y59" s="119">
        <f t="shared" si="46"/>
        <v>0</v>
      </c>
      <c r="Z59" s="120">
        <f t="shared" si="47"/>
        <v>360.36726599999997</v>
      </c>
      <c r="AA59" s="122">
        <f t="shared" si="48"/>
        <v>360.36726599999997</v>
      </c>
      <c r="AB59" s="94">
        <f t="shared" si="49"/>
        <v>0</v>
      </c>
      <c r="AC59" s="123">
        <f t="shared" si="50"/>
        <v>402.78</v>
      </c>
      <c r="AD59" s="94">
        <f t="shared" si="51"/>
        <v>402.78</v>
      </c>
      <c r="AE59" s="94">
        <f t="shared" si="52"/>
        <v>0</v>
      </c>
      <c r="AF59" s="123">
        <f t="shared" si="53"/>
        <v>42.412734</v>
      </c>
      <c r="AG59" s="94">
        <f t="shared" si="54"/>
        <v>42.412734</v>
      </c>
      <c r="AH59" s="94">
        <f t="shared" si="55"/>
        <v>0</v>
      </c>
      <c r="AI59" s="94">
        <f t="shared" si="56"/>
        <v>360.36726599999997</v>
      </c>
      <c r="AJ59" s="93">
        <f t="shared" si="57"/>
        <v>360.36726599999997</v>
      </c>
      <c r="AK59" s="138" t="s">
        <v>1039</v>
      </c>
    </row>
    <row r="60" spans="1:37" hidden="1" outlineLevel="3" x14ac:dyDescent="0.25">
      <c r="A60" t="s">
        <v>7001</v>
      </c>
      <c r="B60">
        <v>402.78</v>
      </c>
      <c r="N60">
        <f t="shared" si="37"/>
        <v>402.78</v>
      </c>
      <c r="O60">
        <f t="shared" si="38"/>
        <v>402.78</v>
      </c>
      <c r="P60">
        <f t="shared" si="39"/>
        <v>402.78</v>
      </c>
      <c r="Q60" s="92" t="s">
        <v>4776</v>
      </c>
      <c r="R60" s="80">
        <v>0.1053</v>
      </c>
      <c r="S60" s="119">
        <f t="shared" si="40"/>
        <v>0</v>
      </c>
      <c r="T60" s="120">
        <f t="shared" si="41"/>
        <v>402.78</v>
      </c>
      <c r="U60" s="121">
        <f t="shared" si="42"/>
        <v>402.78</v>
      </c>
      <c r="V60" s="119">
        <f t="shared" si="43"/>
        <v>0</v>
      </c>
      <c r="W60" s="120">
        <f t="shared" si="44"/>
        <v>42.412734</v>
      </c>
      <c r="X60" s="122">
        <f t="shared" si="45"/>
        <v>42.412734</v>
      </c>
      <c r="Y60" s="119">
        <f t="shared" si="46"/>
        <v>0</v>
      </c>
      <c r="Z60" s="120">
        <f t="shared" si="47"/>
        <v>360.36726599999997</v>
      </c>
      <c r="AA60" s="122">
        <f t="shared" si="48"/>
        <v>360.36726599999997</v>
      </c>
      <c r="AB60" s="94">
        <f t="shared" si="49"/>
        <v>0</v>
      </c>
      <c r="AC60" s="123">
        <f t="shared" si="50"/>
        <v>402.78</v>
      </c>
      <c r="AD60" s="94">
        <f t="shared" si="51"/>
        <v>402.78</v>
      </c>
      <c r="AE60" s="94">
        <f t="shared" si="52"/>
        <v>0</v>
      </c>
      <c r="AF60" s="123">
        <f t="shared" si="53"/>
        <v>42.412734</v>
      </c>
      <c r="AG60" s="94">
        <f t="shared" si="54"/>
        <v>42.412734</v>
      </c>
      <c r="AH60" s="94">
        <f t="shared" si="55"/>
        <v>0</v>
      </c>
      <c r="AI60" s="94">
        <f t="shared" si="56"/>
        <v>360.36726599999997</v>
      </c>
      <c r="AJ60" s="93">
        <f t="shared" si="57"/>
        <v>360.36726599999997</v>
      </c>
      <c r="AK60" s="138" t="s">
        <v>1039</v>
      </c>
    </row>
    <row r="61" spans="1:37" hidden="1" outlineLevel="2" x14ac:dyDescent="0.25">
      <c r="Q61" s="92"/>
      <c r="R61" s="80"/>
      <c r="S61" s="119">
        <f t="shared" ref="S61:AJ61" si="58">SUBTOTAL(9,S49:S60)</f>
        <v>0</v>
      </c>
      <c r="T61" s="120">
        <f t="shared" si="58"/>
        <v>121885.91</v>
      </c>
      <c r="U61" s="121">
        <f t="shared" si="58"/>
        <v>121885.91</v>
      </c>
      <c r="V61" s="119">
        <f t="shared" si="58"/>
        <v>0</v>
      </c>
      <c r="W61" s="120">
        <f t="shared" si="58"/>
        <v>12834.586323</v>
      </c>
      <c r="X61" s="122">
        <f t="shared" si="58"/>
        <v>12834.586323</v>
      </c>
      <c r="Y61" s="119">
        <f t="shared" si="58"/>
        <v>0</v>
      </c>
      <c r="Z61" s="120">
        <f t="shared" si="58"/>
        <v>109051.32367700001</v>
      </c>
      <c r="AA61" s="122">
        <f t="shared" si="58"/>
        <v>109051.32367700001</v>
      </c>
      <c r="AB61" s="94">
        <f t="shared" si="58"/>
        <v>0</v>
      </c>
      <c r="AC61" s="123">
        <f t="shared" si="58"/>
        <v>121885.91</v>
      </c>
      <c r="AD61" s="94">
        <f t="shared" si="58"/>
        <v>121885.91</v>
      </c>
      <c r="AE61" s="94">
        <f t="shared" si="58"/>
        <v>0</v>
      </c>
      <c r="AF61" s="123">
        <f t="shared" si="58"/>
        <v>12834.586323</v>
      </c>
      <c r="AG61" s="94">
        <f t="shared" si="58"/>
        <v>12834.586323</v>
      </c>
      <c r="AH61" s="94">
        <f t="shared" si="58"/>
        <v>0</v>
      </c>
      <c r="AI61" s="94">
        <f t="shared" si="58"/>
        <v>109051.32367700001</v>
      </c>
      <c r="AJ61" s="93">
        <f t="shared" si="58"/>
        <v>109051.32367700001</v>
      </c>
      <c r="AK61" s="139" t="s">
        <v>7134</v>
      </c>
    </row>
    <row r="62" spans="1:37" hidden="1" outlineLevel="1" x14ac:dyDescent="0.25">
      <c r="A62" s="135" t="s">
        <v>7000</v>
      </c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7"/>
      <c r="R62" s="128"/>
      <c r="S62" s="129">
        <f t="shared" ref="S62:AJ62" si="59">SUBTOTAL(9,S49:S60)</f>
        <v>0</v>
      </c>
      <c r="T62" s="130">
        <f t="shared" si="59"/>
        <v>121885.91</v>
      </c>
      <c r="U62" s="131">
        <f t="shared" si="59"/>
        <v>121885.91</v>
      </c>
      <c r="V62" s="129">
        <f t="shared" si="59"/>
        <v>0</v>
      </c>
      <c r="W62" s="130">
        <f t="shared" si="59"/>
        <v>12834.586323</v>
      </c>
      <c r="X62" s="132">
        <f t="shared" si="59"/>
        <v>12834.586323</v>
      </c>
      <c r="Y62" s="129">
        <f t="shared" si="59"/>
        <v>0</v>
      </c>
      <c r="Z62" s="130">
        <f t="shared" si="59"/>
        <v>109051.32367700001</v>
      </c>
      <c r="AA62" s="132">
        <f t="shared" si="59"/>
        <v>109051.32367700001</v>
      </c>
      <c r="AB62" s="130">
        <f t="shared" si="59"/>
        <v>0</v>
      </c>
      <c r="AC62" s="133">
        <f t="shared" si="59"/>
        <v>121885.91</v>
      </c>
      <c r="AD62" s="130">
        <f t="shared" si="59"/>
        <v>121885.91</v>
      </c>
      <c r="AE62" s="130">
        <f t="shared" si="59"/>
        <v>0</v>
      </c>
      <c r="AF62" s="133">
        <f t="shared" si="59"/>
        <v>12834.586323</v>
      </c>
      <c r="AG62" s="130">
        <f t="shared" si="59"/>
        <v>12834.586323</v>
      </c>
      <c r="AH62" s="130">
        <f t="shared" si="59"/>
        <v>0</v>
      </c>
      <c r="AI62" s="130">
        <f t="shared" si="59"/>
        <v>109051.32367700001</v>
      </c>
      <c r="AJ62" s="134">
        <f t="shared" si="59"/>
        <v>109051.32367700001</v>
      </c>
      <c r="AK62" s="137"/>
    </row>
    <row r="63" spans="1:37" hidden="1" outlineLevel="3" x14ac:dyDescent="0.25">
      <c r="A63" t="s">
        <v>7006</v>
      </c>
      <c r="B63">
        <v>405.28</v>
      </c>
      <c r="N63">
        <f>SUM(B63:M63)</f>
        <v>405.28</v>
      </c>
      <c r="O63">
        <f>B63</f>
        <v>405.28</v>
      </c>
      <c r="P63">
        <f>N63</f>
        <v>405.28</v>
      </c>
      <c r="Q63" s="92" t="s">
        <v>1201</v>
      </c>
      <c r="R63" s="80">
        <v>0.1053</v>
      </c>
      <c r="S63" s="119">
        <f>IF(LEFT(AK63,6)="Direct", O63,0)</f>
        <v>0</v>
      </c>
      <c r="T63" s="120">
        <f>O63-S63</f>
        <v>405.28</v>
      </c>
      <c r="U63" s="121">
        <f>S63+T63</f>
        <v>405.28</v>
      </c>
      <c r="V63" s="119">
        <f>IF(LEFT(AK63,9)="Direct-WA", O63,0)</f>
        <v>0</v>
      </c>
      <c r="W63" s="120">
        <f>IF(LEFT(AK63,9)="Direct-WA",0,O63*R63)</f>
        <v>42.675984</v>
      </c>
      <c r="X63" s="122">
        <f>V63+W63</f>
        <v>42.675984</v>
      </c>
      <c r="Y63" s="119">
        <f>IF(LEFT(AK63,9)="Direct-OR", O63,0)</f>
        <v>0</v>
      </c>
      <c r="Z63" s="120">
        <f>IF(LEFT(AK63,9)="Direct-OR",0,T63-W63)</f>
        <v>362.604016</v>
      </c>
      <c r="AA63" s="122">
        <f>Y63+Z63</f>
        <v>362.604016</v>
      </c>
      <c r="AB63" s="94">
        <f>IF(LEFT(AK63,6)="Direct", P63,0)</f>
        <v>0</v>
      </c>
      <c r="AC63" s="123">
        <f>P63-AB63</f>
        <v>405.28</v>
      </c>
      <c r="AD63" s="94">
        <f>AB63+AC63</f>
        <v>405.28</v>
      </c>
      <c r="AE63" s="94">
        <f>IF(LEFT(AK63,9)="Direct-WA", P63,0)</f>
        <v>0</v>
      </c>
      <c r="AF63" s="123">
        <f>IF(LEFT(AK63,9)="Direct-WA",0,P63*R63)</f>
        <v>42.675984</v>
      </c>
      <c r="AG63" s="94">
        <f>AE63+AF63</f>
        <v>42.675984</v>
      </c>
      <c r="AH63" s="94">
        <f>IF(LEFT(AK63,9)="Direct-OR", P63,0)</f>
        <v>0</v>
      </c>
      <c r="AI63" s="94">
        <f>IF(LEFT(AK63,9)="Direct-OR",0,AD63-AG63)</f>
        <v>362.604016</v>
      </c>
      <c r="AJ63" s="93">
        <f>AH63+AI63</f>
        <v>362.604016</v>
      </c>
      <c r="AK63" s="138" t="s">
        <v>1039</v>
      </c>
    </row>
    <row r="64" spans="1:37" hidden="1" outlineLevel="3" x14ac:dyDescent="0.25">
      <c r="A64" t="s">
        <v>7006</v>
      </c>
      <c r="B64">
        <v>30352.85</v>
      </c>
      <c r="N64">
        <f>SUM(B64:M64)</f>
        <v>30352.85</v>
      </c>
      <c r="O64">
        <f>B64</f>
        <v>30352.85</v>
      </c>
      <c r="P64">
        <f>N64</f>
        <v>30352.85</v>
      </c>
      <c r="Q64" s="92" t="s">
        <v>6825</v>
      </c>
      <c r="R64" s="80">
        <v>0.1053</v>
      </c>
      <c r="S64" s="119">
        <f>IF(LEFT(AK64,6)="Direct", O64,0)</f>
        <v>0</v>
      </c>
      <c r="T64" s="120">
        <f>O64-S64</f>
        <v>30352.85</v>
      </c>
      <c r="U64" s="121">
        <f>S64+T64</f>
        <v>30352.85</v>
      </c>
      <c r="V64" s="119">
        <f>IF(LEFT(AK64,9)="Direct-WA", O64,0)</f>
        <v>0</v>
      </c>
      <c r="W64" s="120">
        <f>IF(LEFT(AK64,9)="Direct-WA",0,O64*R64)</f>
        <v>3196.1551049999998</v>
      </c>
      <c r="X64" s="122">
        <f>V64+W64</f>
        <v>3196.1551049999998</v>
      </c>
      <c r="Y64" s="119">
        <f>IF(LEFT(AK64,9)="Direct-OR", O64,0)</f>
        <v>0</v>
      </c>
      <c r="Z64" s="120">
        <f>IF(LEFT(AK64,9)="Direct-OR",0,T64-W64)</f>
        <v>27156.694895000001</v>
      </c>
      <c r="AA64" s="122">
        <f>Y64+Z64</f>
        <v>27156.694895000001</v>
      </c>
      <c r="AB64" s="94">
        <f>IF(LEFT(AK64,6)="Direct", P64,0)</f>
        <v>0</v>
      </c>
      <c r="AC64" s="123">
        <f>P64-AB64</f>
        <v>30352.85</v>
      </c>
      <c r="AD64" s="94">
        <f>AB64+AC64</f>
        <v>30352.85</v>
      </c>
      <c r="AE64" s="94">
        <f>IF(LEFT(AK64,9)="Direct-WA", P64,0)</f>
        <v>0</v>
      </c>
      <c r="AF64" s="123">
        <f>IF(LEFT(AK64,9)="Direct-WA",0,P64*R64)</f>
        <v>3196.1551049999998</v>
      </c>
      <c r="AG64" s="94">
        <f>AE64+AF64</f>
        <v>3196.1551049999998</v>
      </c>
      <c r="AH64" s="94">
        <f>IF(LEFT(AK64,9)="Direct-OR", P64,0)</f>
        <v>0</v>
      </c>
      <c r="AI64" s="94">
        <f>IF(LEFT(AK64,9)="Direct-OR",0,AD64-AG64)</f>
        <v>27156.694895000001</v>
      </c>
      <c r="AJ64" s="93">
        <f>AH64+AI64</f>
        <v>27156.694895000001</v>
      </c>
      <c r="AK64" s="138" t="s">
        <v>1039</v>
      </c>
    </row>
    <row r="65" spans="1:37" hidden="1" outlineLevel="3" x14ac:dyDescent="0.25">
      <c r="A65" t="s">
        <v>7006</v>
      </c>
      <c r="B65">
        <v>47072.34</v>
      </c>
      <c r="N65">
        <f>SUM(B65:M65)</f>
        <v>47072.34</v>
      </c>
      <c r="O65">
        <f>B65</f>
        <v>47072.34</v>
      </c>
      <c r="P65">
        <f>N65</f>
        <v>47072.34</v>
      </c>
      <c r="Q65" s="92" t="s">
        <v>6826</v>
      </c>
      <c r="R65" s="80">
        <v>0.1053</v>
      </c>
      <c r="S65" s="119">
        <f>IF(LEFT(AK65,6)="Direct", O65,0)</f>
        <v>0</v>
      </c>
      <c r="T65" s="120">
        <f>O65-S65</f>
        <v>47072.34</v>
      </c>
      <c r="U65" s="121">
        <f>S65+T65</f>
        <v>47072.34</v>
      </c>
      <c r="V65" s="119">
        <f>IF(LEFT(AK65,9)="Direct-WA", O65,0)</f>
        <v>0</v>
      </c>
      <c r="W65" s="120">
        <f>IF(LEFT(AK65,9)="Direct-WA",0,O65*R65)</f>
        <v>4956.7174020000002</v>
      </c>
      <c r="X65" s="122">
        <f>V65+W65</f>
        <v>4956.7174020000002</v>
      </c>
      <c r="Y65" s="119">
        <f>IF(LEFT(AK65,9)="Direct-OR", O65,0)</f>
        <v>0</v>
      </c>
      <c r="Z65" s="120">
        <f>IF(LEFT(AK65,9)="Direct-OR",0,T65-W65)</f>
        <v>42115.622597999994</v>
      </c>
      <c r="AA65" s="122">
        <f>Y65+Z65</f>
        <v>42115.622597999994</v>
      </c>
      <c r="AB65" s="94">
        <f>IF(LEFT(AK65,6)="Direct", P65,0)</f>
        <v>0</v>
      </c>
      <c r="AC65" s="123">
        <f>P65-AB65</f>
        <v>47072.34</v>
      </c>
      <c r="AD65" s="94">
        <f>AB65+AC65</f>
        <v>47072.34</v>
      </c>
      <c r="AE65" s="94">
        <f>IF(LEFT(AK65,9)="Direct-WA", P65,0)</f>
        <v>0</v>
      </c>
      <c r="AF65" s="123">
        <f>IF(LEFT(AK65,9)="Direct-WA",0,P65*R65)</f>
        <v>4956.7174020000002</v>
      </c>
      <c r="AG65" s="94">
        <f>AE65+AF65</f>
        <v>4956.7174020000002</v>
      </c>
      <c r="AH65" s="94">
        <f>IF(LEFT(AK65,9)="Direct-OR", P65,0)</f>
        <v>0</v>
      </c>
      <c r="AI65" s="94">
        <f>IF(LEFT(AK65,9)="Direct-OR",0,AD65-AG65)</f>
        <v>42115.622597999994</v>
      </c>
      <c r="AJ65" s="93">
        <f>AH65+AI65</f>
        <v>42115.622597999994</v>
      </c>
      <c r="AK65" s="138" t="s">
        <v>1039</v>
      </c>
    </row>
    <row r="66" spans="1:37" hidden="1" outlineLevel="3" x14ac:dyDescent="0.25">
      <c r="A66" t="s">
        <v>7006</v>
      </c>
      <c r="N66">
        <f>SUM(B66:M66)</f>
        <v>0</v>
      </c>
      <c r="O66">
        <f>B66</f>
        <v>0</v>
      </c>
      <c r="P66">
        <f>N66</f>
        <v>0</v>
      </c>
      <c r="Q66" s="92" t="s">
        <v>4122</v>
      </c>
      <c r="R66" s="80">
        <v>0.1053</v>
      </c>
      <c r="S66" s="119">
        <f>IF(LEFT(AK66,6)="Direct", O66,0)</f>
        <v>0</v>
      </c>
      <c r="T66" s="120">
        <f>O66-S66</f>
        <v>0</v>
      </c>
      <c r="U66" s="121">
        <f>S66+T66</f>
        <v>0</v>
      </c>
      <c r="V66" s="119">
        <f>IF(LEFT(AK66,9)="Direct-WA", O66,0)</f>
        <v>0</v>
      </c>
      <c r="W66" s="120">
        <f>IF(LEFT(AK66,9)="Direct-WA",0,O66*R66)</f>
        <v>0</v>
      </c>
      <c r="X66" s="122">
        <f>V66+W66</f>
        <v>0</v>
      </c>
      <c r="Y66" s="119">
        <f>IF(LEFT(AK66,9)="Direct-OR", O66,0)</f>
        <v>0</v>
      </c>
      <c r="Z66" s="120">
        <f>IF(LEFT(AK66,9)="Direct-OR",0,T66-W66)</f>
        <v>0</v>
      </c>
      <c r="AA66" s="122">
        <f>Y66+Z66</f>
        <v>0</v>
      </c>
      <c r="AB66" s="94">
        <f>IF(LEFT(AK66,6)="Direct", P66,0)</f>
        <v>0</v>
      </c>
      <c r="AC66" s="123">
        <f>P66-AB66</f>
        <v>0</v>
      </c>
      <c r="AD66" s="94">
        <f>AB66+AC66</f>
        <v>0</v>
      </c>
      <c r="AE66" s="94">
        <f>IF(LEFT(AK66,9)="Direct-WA", P66,0)</f>
        <v>0</v>
      </c>
      <c r="AF66" s="123">
        <f>IF(LEFT(AK66,9)="Direct-WA",0,P66*R66)</f>
        <v>0</v>
      </c>
      <c r="AG66" s="94">
        <f>AE66+AF66</f>
        <v>0</v>
      </c>
      <c r="AH66" s="94">
        <f>IF(LEFT(AK66,9)="Direct-OR", P66,0)</f>
        <v>0</v>
      </c>
      <c r="AI66" s="94">
        <f>IF(LEFT(AK66,9)="Direct-OR",0,AD66-AG66)</f>
        <v>0</v>
      </c>
      <c r="AJ66" s="93">
        <f>AH66+AI66</f>
        <v>0</v>
      </c>
      <c r="AK66" s="138" t="s">
        <v>1039</v>
      </c>
    </row>
    <row r="67" spans="1:37" hidden="1" outlineLevel="3" x14ac:dyDescent="0.25">
      <c r="A67" t="s">
        <v>7006</v>
      </c>
      <c r="N67">
        <f>SUM(B67:M67)</f>
        <v>0</v>
      </c>
      <c r="O67">
        <f>B67</f>
        <v>0</v>
      </c>
      <c r="P67">
        <f>N67</f>
        <v>0</v>
      </c>
      <c r="Q67" s="92" t="s">
        <v>6502</v>
      </c>
      <c r="R67" s="80">
        <v>0.1053</v>
      </c>
      <c r="S67" s="119">
        <f>IF(LEFT(AK67,6)="Direct", O67,0)</f>
        <v>0</v>
      </c>
      <c r="T67" s="120">
        <f>O67-S67</f>
        <v>0</v>
      </c>
      <c r="U67" s="121">
        <f>S67+T67</f>
        <v>0</v>
      </c>
      <c r="V67" s="119">
        <f>IF(LEFT(AK67,9)="Direct-WA", O67,0)</f>
        <v>0</v>
      </c>
      <c r="W67" s="120">
        <f>IF(LEFT(AK67,9)="Direct-WA",0,O67*R67)</f>
        <v>0</v>
      </c>
      <c r="X67" s="122">
        <f>V67+W67</f>
        <v>0</v>
      </c>
      <c r="Y67" s="119">
        <f>IF(LEFT(AK67,9)="Direct-OR", O67,0)</f>
        <v>0</v>
      </c>
      <c r="Z67" s="120">
        <f>IF(LEFT(AK67,9)="Direct-OR",0,T67-W67)</f>
        <v>0</v>
      </c>
      <c r="AA67" s="122">
        <f>Y67+Z67</f>
        <v>0</v>
      </c>
      <c r="AB67" s="94">
        <f>IF(LEFT(AK67,6)="Direct", P67,0)</f>
        <v>0</v>
      </c>
      <c r="AC67" s="123">
        <f>P67-AB67</f>
        <v>0</v>
      </c>
      <c r="AD67" s="94">
        <f>AB67+AC67</f>
        <v>0</v>
      </c>
      <c r="AE67" s="94">
        <f>IF(LEFT(AK67,9)="Direct-WA", P67,0)</f>
        <v>0</v>
      </c>
      <c r="AF67" s="123">
        <f>IF(LEFT(AK67,9)="Direct-WA",0,P67*R67)</f>
        <v>0</v>
      </c>
      <c r="AG67" s="94">
        <f>AE67+AF67</f>
        <v>0</v>
      </c>
      <c r="AH67" s="94">
        <f>IF(LEFT(AK67,9)="Direct-OR", P67,0)</f>
        <v>0</v>
      </c>
      <c r="AI67" s="94">
        <f>IF(LEFT(AK67,9)="Direct-OR",0,AD67-AG67)</f>
        <v>0</v>
      </c>
      <c r="AJ67" s="93">
        <f>AH67+AI67</f>
        <v>0</v>
      </c>
      <c r="AK67" s="138" t="s">
        <v>1039</v>
      </c>
    </row>
    <row r="68" spans="1:37" hidden="1" outlineLevel="2" x14ac:dyDescent="0.25">
      <c r="Q68" s="92"/>
      <c r="R68" s="80"/>
      <c r="S68" s="119">
        <f t="shared" ref="S68:AJ68" si="60">SUBTOTAL(9,S63:S67)</f>
        <v>0</v>
      </c>
      <c r="T68" s="120">
        <f t="shared" si="60"/>
        <v>77830.47</v>
      </c>
      <c r="U68" s="121">
        <f t="shared" si="60"/>
        <v>77830.47</v>
      </c>
      <c r="V68" s="119">
        <f t="shared" si="60"/>
        <v>0</v>
      </c>
      <c r="W68" s="120">
        <f t="shared" si="60"/>
        <v>8195.5484909999996</v>
      </c>
      <c r="X68" s="122">
        <f t="shared" si="60"/>
        <v>8195.5484909999996</v>
      </c>
      <c r="Y68" s="119">
        <f t="shared" si="60"/>
        <v>0</v>
      </c>
      <c r="Z68" s="120">
        <f t="shared" si="60"/>
        <v>69634.921508999993</v>
      </c>
      <c r="AA68" s="122">
        <f t="shared" si="60"/>
        <v>69634.921508999993</v>
      </c>
      <c r="AB68" s="94">
        <f t="shared" si="60"/>
        <v>0</v>
      </c>
      <c r="AC68" s="123">
        <f t="shared" si="60"/>
        <v>77830.47</v>
      </c>
      <c r="AD68" s="94">
        <f t="shared" si="60"/>
        <v>77830.47</v>
      </c>
      <c r="AE68" s="94">
        <f t="shared" si="60"/>
        <v>0</v>
      </c>
      <c r="AF68" s="123">
        <f t="shared" si="60"/>
        <v>8195.5484909999996</v>
      </c>
      <c r="AG68" s="94">
        <f t="shared" si="60"/>
        <v>8195.5484909999996</v>
      </c>
      <c r="AH68" s="94">
        <f t="shared" si="60"/>
        <v>0</v>
      </c>
      <c r="AI68" s="94">
        <f t="shared" si="60"/>
        <v>69634.921508999993</v>
      </c>
      <c r="AJ68" s="93">
        <f t="shared" si="60"/>
        <v>69634.921508999993</v>
      </c>
      <c r="AK68" s="139" t="s">
        <v>7134</v>
      </c>
    </row>
    <row r="69" spans="1:37" hidden="1" outlineLevel="1" x14ac:dyDescent="0.25">
      <c r="A69" s="135" t="s">
        <v>7005</v>
      </c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7"/>
      <c r="R69" s="128"/>
      <c r="S69" s="129">
        <f t="shared" ref="S69:AJ69" si="61">SUBTOTAL(9,S63:S67)</f>
        <v>0</v>
      </c>
      <c r="T69" s="130">
        <f t="shared" si="61"/>
        <v>77830.47</v>
      </c>
      <c r="U69" s="131">
        <f t="shared" si="61"/>
        <v>77830.47</v>
      </c>
      <c r="V69" s="129">
        <f t="shared" si="61"/>
        <v>0</v>
      </c>
      <c r="W69" s="130">
        <f t="shared" si="61"/>
        <v>8195.5484909999996</v>
      </c>
      <c r="X69" s="132">
        <f t="shared" si="61"/>
        <v>8195.5484909999996</v>
      </c>
      <c r="Y69" s="129">
        <f t="shared" si="61"/>
        <v>0</v>
      </c>
      <c r="Z69" s="130">
        <f t="shared" si="61"/>
        <v>69634.921508999993</v>
      </c>
      <c r="AA69" s="132">
        <f t="shared" si="61"/>
        <v>69634.921508999993</v>
      </c>
      <c r="AB69" s="130">
        <f t="shared" si="61"/>
        <v>0</v>
      </c>
      <c r="AC69" s="133">
        <f t="shared" si="61"/>
        <v>77830.47</v>
      </c>
      <c r="AD69" s="130">
        <f t="shared" si="61"/>
        <v>77830.47</v>
      </c>
      <c r="AE69" s="130">
        <f t="shared" si="61"/>
        <v>0</v>
      </c>
      <c r="AF69" s="133">
        <f t="shared" si="61"/>
        <v>8195.5484909999996</v>
      </c>
      <c r="AG69" s="130">
        <f t="shared" si="61"/>
        <v>8195.5484909999996</v>
      </c>
      <c r="AH69" s="130">
        <f t="shared" si="61"/>
        <v>0</v>
      </c>
      <c r="AI69" s="130">
        <f t="shared" si="61"/>
        <v>69634.921508999993</v>
      </c>
      <c r="AJ69" s="134">
        <f t="shared" si="61"/>
        <v>69634.921508999993</v>
      </c>
      <c r="AK69" s="137"/>
    </row>
    <row r="70" spans="1:37" hidden="1" outlineLevel="3" x14ac:dyDescent="0.25">
      <c r="A70" t="s">
        <v>7008</v>
      </c>
      <c r="B70">
        <v>5070.28</v>
      </c>
      <c r="N70">
        <f>SUM(B70:M70)</f>
        <v>5070.28</v>
      </c>
      <c r="O70">
        <f>B70</f>
        <v>5070.28</v>
      </c>
      <c r="P70">
        <f>N70</f>
        <v>5070.28</v>
      </c>
      <c r="Q70" s="92" t="s">
        <v>4902</v>
      </c>
      <c r="R70" s="80">
        <v>0.1124</v>
      </c>
      <c r="S70" s="119">
        <f>IF(LEFT(AK70,6)="Direct", O70,0)</f>
        <v>0</v>
      </c>
      <c r="T70" s="120">
        <f>O70-S70</f>
        <v>5070.28</v>
      </c>
      <c r="U70" s="121">
        <f>S70+T70</f>
        <v>5070.28</v>
      </c>
      <c r="V70" s="119">
        <f>IF(LEFT(AK70,9)="Direct-WA", O70,0)</f>
        <v>0</v>
      </c>
      <c r="W70" s="120">
        <f>IF(LEFT(AK70,9)="Direct-WA",0,O70*R70)</f>
        <v>569.89947199999995</v>
      </c>
      <c r="X70" s="122">
        <f>V70+W70</f>
        <v>569.89947199999995</v>
      </c>
      <c r="Y70" s="119">
        <f>IF(LEFT(AK70,9)="Direct-OR", O70,0)</f>
        <v>0</v>
      </c>
      <c r="Z70" s="120">
        <f>IF(LEFT(AK70,9)="Direct-OR",0,T70-W70)</f>
        <v>4500.3805279999997</v>
      </c>
      <c r="AA70" s="122">
        <f>Y70+Z70</f>
        <v>4500.3805279999997</v>
      </c>
      <c r="AB70" s="94">
        <f>IF(LEFT(AK70,6)="Direct", P70,0)</f>
        <v>0</v>
      </c>
      <c r="AC70" s="123">
        <f>P70-AB70</f>
        <v>5070.28</v>
      </c>
      <c r="AD70" s="94">
        <f>AB70+AC70</f>
        <v>5070.28</v>
      </c>
      <c r="AE70" s="94">
        <f>IF(LEFT(AK70,9)="Direct-WA", P70,0)</f>
        <v>0</v>
      </c>
      <c r="AF70" s="123">
        <f>IF(LEFT(AK70,9)="Direct-WA",0,P70*R70)</f>
        <v>569.89947199999995</v>
      </c>
      <c r="AG70" s="94">
        <f>AE70+AF70</f>
        <v>569.89947199999995</v>
      </c>
      <c r="AH70" s="94">
        <f>IF(LEFT(AK70,9)="Direct-OR", P70,0)</f>
        <v>0</v>
      </c>
      <c r="AI70" s="94">
        <f>IF(LEFT(AK70,9)="Direct-OR",0,AD70-AG70)</f>
        <v>4500.3805279999997</v>
      </c>
      <c r="AJ70" s="93">
        <f>AH70+AI70</f>
        <v>4500.3805279999997</v>
      </c>
      <c r="AK70" s="138" t="s">
        <v>1010</v>
      </c>
    </row>
    <row r="71" spans="1:37" hidden="1" outlineLevel="3" x14ac:dyDescent="0.25">
      <c r="A71" t="s">
        <v>7008</v>
      </c>
      <c r="B71">
        <v>1232.4000000000001</v>
      </c>
      <c r="N71">
        <f>SUM(B71:M71)</f>
        <v>1232.4000000000001</v>
      </c>
      <c r="O71">
        <f>B71</f>
        <v>1232.4000000000001</v>
      </c>
      <c r="P71">
        <f>N71</f>
        <v>1232.4000000000001</v>
      </c>
      <c r="Q71" s="92" t="s">
        <v>4905</v>
      </c>
      <c r="R71" s="80">
        <v>0.1124</v>
      </c>
      <c r="S71" s="119">
        <f>IF(LEFT(AK71,6)="Direct", O71,0)</f>
        <v>0</v>
      </c>
      <c r="T71" s="120">
        <f>O71-S71</f>
        <v>1232.4000000000001</v>
      </c>
      <c r="U71" s="121">
        <f>S71+T71</f>
        <v>1232.4000000000001</v>
      </c>
      <c r="V71" s="119">
        <f>IF(LEFT(AK71,9)="Direct-WA", O71,0)</f>
        <v>0</v>
      </c>
      <c r="W71" s="120">
        <f>IF(LEFT(AK71,9)="Direct-WA",0,O71*R71)</f>
        <v>138.52176</v>
      </c>
      <c r="X71" s="122">
        <f>V71+W71</f>
        <v>138.52176</v>
      </c>
      <c r="Y71" s="119">
        <f>IF(LEFT(AK71,9)="Direct-OR", O71,0)</f>
        <v>0</v>
      </c>
      <c r="Z71" s="120">
        <f>IF(LEFT(AK71,9)="Direct-OR",0,T71-W71)</f>
        <v>1093.87824</v>
      </c>
      <c r="AA71" s="122">
        <f>Y71+Z71</f>
        <v>1093.87824</v>
      </c>
      <c r="AB71" s="94">
        <f>IF(LEFT(AK71,6)="Direct", P71,0)</f>
        <v>0</v>
      </c>
      <c r="AC71" s="123">
        <f>P71-AB71</f>
        <v>1232.4000000000001</v>
      </c>
      <c r="AD71" s="94">
        <f>AB71+AC71</f>
        <v>1232.4000000000001</v>
      </c>
      <c r="AE71" s="94">
        <f>IF(LEFT(AK71,9)="Direct-WA", P71,0)</f>
        <v>0</v>
      </c>
      <c r="AF71" s="123">
        <f>IF(LEFT(AK71,9)="Direct-WA",0,P71*R71)</f>
        <v>138.52176</v>
      </c>
      <c r="AG71" s="94">
        <f>AE71+AF71</f>
        <v>138.52176</v>
      </c>
      <c r="AH71" s="94">
        <f>IF(LEFT(AK71,9)="Direct-OR", P71,0)</f>
        <v>0</v>
      </c>
      <c r="AI71" s="94">
        <f>IF(LEFT(AK71,9)="Direct-OR",0,AD71-AG71)</f>
        <v>1093.87824</v>
      </c>
      <c r="AJ71" s="93">
        <f>AH71+AI71</f>
        <v>1093.87824</v>
      </c>
      <c r="AK71" s="138" t="s">
        <v>1010</v>
      </c>
    </row>
    <row r="72" spans="1:37" hidden="1" outlineLevel="2" x14ac:dyDescent="0.25">
      <c r="Q72" s="92"/>
      <c r="R72" s="80"/>
      <c r="S72" s="119">
        <f t="shared" ref="S72:AJ72" si="62">SUBTOTAL(9,S70:S71)</f>
        <v>0</v>
      </c>
      <c r="T72" s="120">
        <f t="shared" si="62"/>
        <v>6302.68</v>
      </c>
      <c r="U72" s="121">
        <f t="shared" si="62"/>
        <v>6302.68</v>
      </c>
      <c r="V72" s="119">
        <f t="shared" si="62"/>
        <v>0</v>
      </c>
      <c r="W72" s="120">
        <f t="shared" si="62"/>
        <v>708.42123199999992</v>
      </c>
      <c r="X72" s="122">
        <f t="shared" si="62"/>
        <v>708.42123199999992</v>
      </c>
      <c r="Y72" s="119">
        <f t="shared" si="62"/>
        <v>0</v>
      </c>
      <c r="Z72" s="120">
        <f t="shared" si="62"/>
        <v>5594.2587679999997</v>
      </c>
      <c r="AA72" s="122">
        <f t="shared" si="62"/>
        <v>5594.2587679999997</v>
      </c>
      <c r="AB72" s="94">
        <f t="shared" si="62"/>
        <v>0</v>
      </c>
      <c r="AC72" s="123">
        <f t="shared" si="62"/>
        <v>6302.68</v>
      </c>
      <c r="AD72" s="94">
        <f t="shared" si="62"/>
        <v>6302.68</v>
      </c>
      <c r="AE72" s="94">
        <f t="shared" si="62"/>
        <v>0</v>
      </c>
      <c r="AF72" s="123">
        <f t="shared" si="62"/>
        <v>708.42123199999992</v>
      </c>
      <c r="AG72" s="94">
        <f t="shared" si="62"/>
        <v>708.42123199999992</v>
      </c>
      <c r="AH72" s="94">
        <f t="shared" si="62"/>
        <v>0</v>
      </c>
      <c r="AI72" s="94">
        <f t="shared" si="62"/>
        <v>5594.2587679999997</v>
      </c>
      <c r="AJ72" s="93">
        <f t="shared" si="62"/>
        <v>5594.2587679999997</v>
      </c>
      <c r="AK72" s="139" t="s">
        <v>7137</v>
      </c>
    </row>
    <row r="73" spans="1:37" hidden="1" outlineLevel="3" x14ac:dyDescent="0.25">
      <c r="A73" t="s">
        <v>7008</v>
      </c>
      <c r="B73">
        <v>420</v>
      </c>
      <c r="N73">
        <f>SUM(B73:M73)</f>
        <v>420</v>
      </c>
      <c r="O73">
        <f>B73</f>
        <v>420</v>
      </c>
      <c r="P73">
        <f>N73</f>
        <v>420</v>
      </c>
      <c r="Q73" s="92" t="s">
        <v>5045</v>
      </c>
      <c r="R73" s="80">
        <v>0</v>
      </c>
      <c r="S73" s="119">
        <f>IF(LEFT(AK73,6)="Direct", O73,0)</f>
        <v>420</v>
      </c>
      <c r="T73" s="120">
        <f>O73-S73</f>
        <v>0</v>
      </c>
      <c r="U73" s="121">
        <f>S73+T73</f>
        <v>420</v>
      </c>
      <c r="V73" s="119">
        <f>IF(LEFT(AK73,9)="Direct-WA", O73,0)</f>
        <v>0</v>
      </c>
      <c r="W73" s="120">
        <f>IF(LEFT(AK73,9)="Direct-WA",0,O73*R73)</f>
        <v>0</v>
      </c>
      <c r="X73" s="122">
        <f>V73+W73</f>
        <v>0</v>
      </c>
      <c r="Y73" s="119">
        <f>IF(LEFT(AK73,9)="Direct-OR", O73,0)</f>
        <v>420</v>
      </c>
      <c r="Z73" s="120">
        <f>IF(LEFT(AK73,9)="Direct-OR",0,T73-W73)</f>
        <v>0</v>
      </c>
      <c r="AA73" s="122">
        <f>Y73+Z73</f>
        <v>420</v>
      </c>
      <c r="AB73" s="94">
        <f>IF(LEFT(AK73,6)="Direct", P73,0)</f>
        <v>420</v>
      </c>
      <c r="AC73" s="123">
        <f>P73-AB73</f>
        <v>0</v>
      </c>
      <c r="AD73" s="94">
        <f>AB73+AC73</f>
        <v>420</v>
      </c>
      <c r="AE73" s="94">
        <f>IF(LEFT(AK73,9)="Direct-WA", P73,0)</f>
        <v>0</v>
      </c>
      <c r="AF73" s="123">
        <f>IF(LEFT(AK73,9)="Direct-WA",0,P73*R73)</f>
        <v>0</v>
      </c>
      <c r="AG73" s="94">
        <f>AE73+AF73</f>
        <v>0</v>
      </c>
      <c r="AH73" s="94">
        <f>IF(LEFT(AK73,9)="Direct-OR", P73,0)</f>
        <v>420</v>
      </c>
      <c r="AI73" s="94">
        <f>IF(LEFT(AK73,9)="Direct-OR",0,AD73-AG73)</f>
        <v>0</v>
      </c>
      <c r="AJ73" s="93">
        <f>AH73+AI73</f>
        <v>420</v>
      </c>
      <c r="AK73" s="138" t="s">
        <v>1014</v>
      </c>
    </row>
    <row r="74" spans="1:37" hidden="1" outlineLevel="3" x14ac:dyDescent="0.25">
      <c r="A74" t="s">
        <v>7008</v>
      </c>
      <c r="B74">
        <v>5810</v>
      </c>
      <c r="N74">
        <f>SUM(B74:M74)</f>
        <v>5810</v>
      </c>
      <c r="O74">
        <f>B74</f>
        <v>5810</v>
      </c>
      <c r="P74">
        <f>N74</f>
        <v>5810</v>
      </c>
      <c r="Q74" s="92" t="s">
        <v>5050</v>
      </c>
      <c r="R74" s="80">
        <v>0</v>
      </c>
      <c r="S74" s="119">
        <f>IF(LEFT(AK74,6)="Direct", O74,0)</f>
        <v>5810</v>
      </c>
      <c r="T74" s="120">
        <f>O74-S74</f>
        <v>0</v>
      </c>
      <c r="U74" s="121">
        <f>S74+T74</f>
        <v>5810</v>
      </c>
      <c r="V74" s="119">
        <f>IF(LEFT(AK74,9)="Direct-WA", O74,0)</f>
        <v>0</v>
      </c>
      <c r="W74" s="120">
        <f>IF(LEFT(AK74,9)="Direct-WA",0,O74*R74)</f>
        <v>0</v>
      </c>
      <c r="X74" s="122">
        <f>V74+W74</f>
        <v>0</v>
      </c>
      <c r="Y74" s="119">
        <f>IF(LEFT(AK74,9)="Direct-OR", O74,0)</f>
        <v>5810</v>
      </c>
      <c r="Z74" s="120">
        <f>IF(LEFT(AK74,9)="Direct-OR",0,T74-W74)</f>
        <v>0</v>
      </c>
      <c r="AA74" s="122">
        <f>Y74+Z74</f>
        <v>5810</v>
      </c>
      <c r="AB74" s="94">
        <f>IF(LEFT(AK74,6)="Direct", P74,0)</f>
        <v>5810</v>
      </c>
      <c r="AC74" s="123">
        <f>P74-AB74</f>
        <v>0</v>
      </c>
      <c r="AD74" s="94">
        <f>AB74+AC74</f>
        <v>5810</v>
      </c>
      <c r="AE74" s="94">
        <f>IF(LEFT(AK74,9)="Direct-WA", P74,0)</f>
        <v>0</v>
      </c>
      <c r="AF74" s="123">
        <f>IF(LEFT(AK74,9)="Direct-WA",0,P74*R74)</f>
        <v>0</v>
      </c>
      <c r="AG74" s="94">
        <f>AE74+AF74</f>
        <v>0</v>
      </c>
      <c r="AH74" s="94">
        <f>IF(LEFT(AK74,9)="Direct-OR", P74,0)</f>
        <v>5810</v>
      </c>
      <c r="AI74" s="94">
        <f>IF(LEFT(AK74,9)="Direct-OR",0,AD74-AG74)</f>
        <v>0</v>
      </c>
      <c r="AJ74" s="93">
        <f>AH74+AI74</f>
        <v>5810</v>
      </c>
      <c r="AK74" s="138" t="s">
        <v>1014</v>
      </c>
    </row>
    <row r="75" spans="1:37" hidden="1" outlineLevel="2" x14ac:dyDescent="0.25">
      <c r="Q75" s="92"/>
      <c r="R75" s="80"/>
      <c r="S75" s="119">
        <f t="shared" ref="S75:AJ75" si="63">SUBTOTAL(9,S73:S74)</f>
        <v>6230</v>
      </c>
      <c r="T75" s="120">
        <f t="shared" si="63"/>
        <v>0</v>
      </c>
      <c r="U75" s="121">
        <f t="shared" si="63"/>
        <v>6230</v>
      </c>
      <c r="V75" s="119">
        <f t="shared" si="63"/>
        <v>0</v>
      </c>
      <c r="W75" s="120">
        <f t="shared" si="63"/>
        <v>0</v>
      </c>
      <c r="X75" s="122">
        <f t="shared" si="63"/>
        <v>0</v>
      </c>
      <c r="Y75" s="119">
        <f t="shared" si="63"/>
        <v>6230</v>
      </c>
      <c r="Z75" s="120">
        <f t="shared" si="63"/>
        <v>0</v>
      </c>
      <c r="AA75" s="122">
        <f t="shared" si="63"/>
        <v>6230</v>
      </c>
      <c r="AB75" s="94">
        <f t="shared" si="63"/>
        <v>6230</v>
      </c>
      <c r="AC75" s="123">
        <f t="shared" si="63"/>
        <v>0</v>
      </c>
      <c r="AD75" s="94">
        <f t="shared" si="63"/>
        <v>6230</v>
      </c>
      <c r="AE75" s="94">
        <f t="shared" si="63"/>
        <v>0</v>
      </c>
      <c r="AF75" s="123">
        <f t="shared" si="63"/>
        <v>0</v>
      </c>
      <c r="AG75" s="94">
        <f t="shared" si="63"/>
        <v>0</v>
      </c>
      <c r="AH75" s="94">
        <f t="shared" si="63"/>
        <v>6230</v>
      </c>
      <c r="AI75" s="94">
        <f t="shared" si="63"/>
        <v>0</v>
      </c>
      <c r="AJ75" s="93">
        <f t="shared" si="63"/>
        <v>6230</v>
      </c>
      <c r="AK75" s="139" t="s">
        <v>7135</v>
      </c>
    </row>
    <row r="76" spans="1:37" hidden="1" outlineLevel="3" x14ac:dyDescent="0.25">
      <c r="A76" t="s">
        <v>7008</v>
      </c>
      <c r="B76">
        <v>1503.92</v>
      </c>
      <c r="N76">
        <f>SUM(B76:M76)</f>
        <v>1503.92</v>
      </c>
      <c r="O76">
        <f>B76</f>
        <v>1503.92</v>
      </c>
      <c r="P76">
        <f>N76</f>
        <v>1503.92</v>
      </c>
      <c r="Q76" s="92" t="s">
        <v>1069</v>
      </c>
      <c r="R76" s="80">
        <v>8.4599999999999995E-2</v>
      </c>
      <c r="S76" s="119">
        <f>IF(LEFT(AK76,6)="Direct", O76,0)</f>
        <v>0</v>
      </c>
      <c r="T76" s="120">
        <f>O76-S76</f>
        <v>1503.92</v>
      </c>
      <c r="U76" s="121">
        <f>S76+T76</f>
        <v>1503.92</v>
      </c>
      <c r="V76" s="119">
        <f>IF(LEFT(AK76,9)="Direct-WA", O76,0)</f>
        <v>0</v>
      </c>
      <c r="W76" s="120">
        <f>IF(LEFT(AK76,9)="Direct-WA",0,O76*R76)</f>
        <v>127.231632</v>
      </c>
      <c r="X76" s="122">
        <f>V76+W76</f>
        <v>127.231632</v>
      </c>
      <c r="Y76" s="119">
        <f>IF(LEFT(AK76,9)="Direct-OR", O76,0)</f>
        <v>0</v>
      </c>
      <c r="Z76" s="120">
        <f>IF(LEFT(AK76,9)="Direct-OR",0,T76-W76)</f>
        <v>1376.6883680000001</v>
      </c>
      <c r="AA76" s="122">
        <f>Y76+Z76</f>
        <v>1376.6883680000001</v>
      </c>
      <c r="AB76" s="94">
        <f>IF(LEFT(AK76,6)="Direct", P76,0)</f>
        <v>0</v>
      </c>
      <c r="AC76" s="123">
        <f>P76-AB76</f>
        <v>1503.92</v>
      </c>
      <c r="AD76" s="94">
        <f>AB76+AC76</f>
        <v>1503.92</v>
      </c>
      <c r="AE76" s="94">
        <f>IF(LEFT(AK76,9)="Direct-WA", P76,0)</f>
        <v>0</v>
      </c>
      <c r="AF76" s="123">
        <f>IF(LEFT(AK76,9)="Direct-WA",0,P76*R76)</f>
        <v>127.231632</v>
      </c>
      <c r="AG76" s="94">
        <f>AE76+AF76</f>
        <v>127.231632</v>
      </c>
      <c r="AH76" s="94">
        <f>IF(LEFT(AK76,9)="Direct-OR", P76,0)</f>
        <v>0</v>
      </c>
      <c r="AI76" s="94">
        <f>IF(LEFT(AK76,9)="Direct-OR",0,AD76-AG76)</f>
        <v>1376.6883680000001</v>
      </c>
      <c r="AJ76" s="93">
        <f>AH76+AI76</f>
        <v>1376.6883680000001</v>
      </c>
      <c r="AK76" s="138" t="s">
        <v>976</v>
      </c>
    </row>
    <row r="77" spans="1:37" hidden="1" outlineLevel="2" x14ac:dyDescent="0.25">
      <c r="Q77" s="92"/>
      <c r="R77" s="80"/>
      <c r="S77" s="119">
        <f t="shared" ref="S77:AJ77" si="64">SUBTOTAL(9,S76:S76)</f>
        <v>0</v>
      </c>
      <c r="T77" s="120">
        <f t="shared" si="64"/>
        <v>1503.92</v>
      </c>
      <c r="U77" s="121">
        <f t="shared" si="64"/>
        <v>1503.92</v>
      </c>
      <c r="V77" s="119">
        <f t="shared" si="64"/>
        <v>0</v>
      </c>
      <c r="W77" s="120">
        <f t="shared" si="64"/>
        <v>127.231632</v>
      </c>
      <c r="X77" s="122">
        <f t="shared" si="64"/>
        <v>127.231632</v>
      </c>
      <c r="Y77" s="119">
        <f t="shared" si="64"/>
        <v>0</v>
      </c>
      <c r="Z77" s="120">
        <f t="shared" si="64"/>
        <v>1376.6883680000001</v>
      </c>
      <c r="AA77" s="122">
        <f t="shared" si="64"/>
        <v>1376.6883680000001</v>
      </c>
      <c r="AB77" s="94">
        <f t="shared" si="64"/>
        <v>0</v>
      </c>
      <c r="AC77" s="123">
        <f t="shared" si="64"/>
        <v>1503.92</v>
      </c>
      <c r="AD77" s="94">
        <f t="shared" si="64"/>
        <v>1503.92</v>
      </c>
      <c r="AE77" s="94">
        <f t="shared" si="64"/>
        <v>0</v>
      </c>
      <c r="AF77" s="123">
        <f t="shared" si="64"/>
        <v>127.231632</v>
      </c>
      <c r="AG77" s="94">
        <f t="shared" si="64"/>
        <v>127.231632</v>
      </c>
      <c r="AH77" s="94">
        <f t="shared" si="64"/>
        <v>0</v>
      </c>
      <c r="AI77" s="94">
        <f t="shared" si="64"/>
        <v>1376.6883680000001</v>
      </c>
      <c r="AJ77" s="93">
        <f t="shared" si="64"/>
        <v>1376.6883680000001</v>
      </c>
      <c r="AK77" s="139" t="s">
        <v>7136</v>
      </c>
    </row>
    <row r="78" spans="1:37" hidden="1" outlineLevel="3" x14ac:dyDescent="0.25">
      <c r="A78" t="s">
        <v>7008</v>
      </c>
      <c r="N78">
        <f t="shared" ref="N78:N83" si="65">SUM(B78:M78)</f>
        <v>0</v>
      </c>
      <c r="O78">
        <f t="shared" ref="O78:O83" si="66">B78</f>
        <v>0</v>
      </c>
      <c r="P78">
        <f t="shared" ref="P78:P83" si="67">N78</f>
        <v>0</v>
      </c>
      <c r="Q78" s="92" t="s">
        <v>4524</v>
      </c>
      <c r="R78" s="80">
        <v>1.17E-2</v>
      </c>
      <c r="S78" s="119">
        <f t="shared" ref="S78:S83" si="68">IF(LEFT(AK78,6)="Direct", O78,0)</f>
        <v>0</v>
      </c>
      <c r="T78" s="120">
        <f t="shared" ref="T78:T83" si="69">O78-S78</f>
        <v>0</v>
      </c>
      <c r="U78" s="121">
        <f t="shared" ref="U78:U83" si="70">S78+T78</f>
        <v>0</v>
      </c>
      <c r="V78" s="119">
        <f t="shared" ref="V78:V83" si="71">IF(LEFT(AK78,9)="Direct-WA", O78,0)</f>
        <v>0</v>
      </c>
      <c r="W78" s="120">
        <f t="shared" ref="W78:W83" si="72">IF(LEFT(AK78,9)="Direct-WA",0,O78*R78)</f>
        <v>0</v>
      </c>
      <c r="X78" s="122">
        <f t="shared" ref="X78:X83" si="73">V78+W78</f>
        <v>0</v>
      </c>
      <c r="Y78" s="119">
        <f t="shared" ref="Y78:Y83" si="74">IF(LEFT(AK78,9)="Direct-OR", O78,0)</f>
        <v>0</v>
      </c>
      <c r="Z78" s="120">
        <f t="shared" ref="Z78:Z83" si="75">IF(LEFT(AK78,9)="Direct-OR",0,T78-W78)</f>
        <v>0</v>
      </c>
      <c r="AA78" s="122">
        <f t="shared" ref="AA78:AA83" si="76">Y78+Z78</f>
        <v>0</v>
      </c>
      <c r="AB78" s="94">
        <f t="shared" ref="AB78:AB83" si="77">IF(LEFT(AK78,6)="Direct", P78,0)</f>
        <v>0</v>
      </c>
      <c r="AC78" s="123">
        <f t="shared" ref="AC78:AC83" si="78">P78-AB78</f>
        <v>0</v>
      </c>
      <c r="AD78" s="94">
        <f t="shared" ref="AD78:AD83" si="79">AB78+AC78</f>
        <v>0</v>
      </c>
      <c r="AE78" s="94">
        <f t="shared" ref="AE78:AE83" si="80">IF(LEFT(AK78,9)="Direct-WA", P78,0)</f>
        <v>0</v>
      </c>
      <c r="AF78" s="123">
        <f t="shared" ref="AF78:AF83" si="81">IF(LEFT(AK78,9)="Direct-WA",0,P78*R78)</f>
        <v>0</v>
      </c>
      <c r="AG78" s="94">
        <f t="shared" ref="AG78:AG83" si="82">AE78+AF78</f>
        <v>0</v>
      </c>
      <c r="AH78" s="94">
        <f t="shared" ref="AH78:AH83" si="83">IF(LEFT(AK78,9)="Direct-OR", P78,0)</f>
        <v>0</v>
      </c>
      <c r="AI78" s="94">
        <f t="shared" ref="AI78:AI83" si="84">IF(LEFT(AK78,9)="Direct-OR",0,AD78-AG78)</f>
        <v>0</v>
      </c>
      <c r="AJ78" s="93">
        <f t="shared" ref="AJ78:AJ83" si="85">AH78+AI78</f>
        <v>0</v>
      </c>
      <c r="AK78" s="138" t="s">
        <v>4436</v>
      </c>
    </row>
    <row r="79" spans="1:37" hidden="1" outlineLevel="3" x14ac:dyDescent="0.25">
      <c r="A79" t="s">
        <v>7008</v>
      </c>
      <c r="B79">
        <v>7825.85</v>
      </c>
      <c r="N79">
        <f t="shared" si="65"/>
        <v>7825.85</v>
      </c>
      <c r="O79">
        <f t="shared" si="66"/>
        <v>7825.85</v>
      </c>
      <c r="P79">
        <f t="shared" si="67"/>
        <v>7825.85</v>
      </c>
      <c r="Q79" s="92" t="s">
        <v>4554</v>
      </c>
      <c r="R79" s="80">
        <v>1.17E-2</v>
      </c>
      <c r="S79" s="119">
        <f t="shared" si="68"/>
        <v>0</v>
      </c>
      <c r="T79" s="120">
        <f t="shared" si="69"/>
        <v>7825.85</v>
      </c>
      <c r="U79" s="121">
        <f t="shared" si="70"/>
        <v>7825.85</v>
      </c>
      <c r="V79" s="119">
        <f t="shared" si="71"/>
        <v>0</v>
      </c>
      <c r="W79" s="120">
        <f t="shared" si="72"/>
        <v>91.562445000000011</v>
      </c>
      <c r="X79" s="122">
        <f t="shared" si="73"/>
        <v>91.562445000000011</v>
      </c>
      <c r="Y79" s="119">
        <f t="shared" si="74"/>
        <v>0</v>
      </c>
      <c r="Z79" s="120">
        <f t="shared" si="75"/>
        <v>7734.2875550000008</v>
      </c>
      <c r="AA79" s="122">
        <f t="shared" si="76"/>
        <v>7734.2875550000008</v>
      </c>
      <c r="AB79" s="94">
        <f t="shared" si="77"/>
        <v>0</v>
      </c>
      <c r="AC79" s="123">
        <f t="shared" si="78"/>
        <v>7825.85</v>
      </c>
      <c r="AD79" s="94">
        <f t="shared" si="79"/>
        <v>7825.85</v>
      </c>
      <c r="AE79" s="94">
        <f t="shared" si="80"/>
        <v>0</v>
      </c>
      <c r="AF79" s="123">
        <f t="shared" si="81"/>
        <v>91.562445000000011</v>
      </c>
      <c r="AG79" s="94">
        <f t="shared" si="82"/>
        <v>91.562445000000011</v>
      </c>
      <c r="AH79" s="94">
        <f t="shared" si="83"/>
        <v>0</v>
      </c>
      <c r="AI79" s="94">
        <f t="shared" si="84"/>
        <v>7734.2875550000008</v>
      </c>
      <c r="AJ79" s="93">
        <f t="shared" si="85"/>
        <v>7734.2875550000008</v>
      </c>
      <c r="AK79" s="138" t="s">
        <v>4436</v>
      </c>
    </row>
    <row r="80" spans="1:37" hidden="1" outlineLevel="3" x14ac:dyDescent="0.25">
      <c r="A80" t="s">
        <v>7008</v>
      </c>
      <c r="B80">
        <v>28935.84</v>
      </c>
      <c r="N80">
        <f t="shared" si="65"/>
        <v>28935.84</v>
      </c>
      <c r="O80">
        <f t="shared" si="66"/>
        <v>28935.84</v>
      </c>
      <c r="P80">
        <f t="shared" si="67"/>
        <v>28935.84</v>
      </c>
      <c r="Q80" s="92" t="s">
        <v>4560</v>
      </c>
      <c r="R80" s="80">
        <v>1.17E-2</v>
      </c>
      <c r="S80" s="119">
        <f t="shared" si="68"/>
        <v>0</v>
      </c>
      <c r="T80" s="120">
        <f t="shared" si="69"/>
        <v>28935.84</v>
      </c>
      <c r="U80" s="121">
        <f t="shared" si="70"/>
        <v>28935.84</v>
      </c>
      <c r="V80" s="119">
        <f t="shared" si="71"/>
        <v>0</v>
      </c>
      <c r="W80" s="120">
        <f t="shared" si="72"/>
        <v>338.549328</v>
      </c>
      <c r="X80" s="122">
        <f t="shared" si="73"/>
        <v>338.549328</v>
      </c>
      <c r="Y80" s="119">
        <f t="shared" si="74"/>
        <v>0</v>
      </c>
      <c r="Z80" s="120">
        <f t="shared" si="75"/>
        <v>28597.290671999999</v>
      </c>
      <c r="AA80" s="122">
        <f t="shared" si="76"/>
        <v>28597.290671999999</v>
      </c>
      <c r="AB80" s="94">
        <f t="shared" si="77"/>
        <v>0</v>
      </c>
      <c r="AC80" s="123">
        <f t="shared" si="78"/>
        <v>28935.84</v>
      </c>
      <c r="AD80" s="94">
        <f t="shared" si="79"/>
        <v>28935.84</v>
      </c>
      <c r="AE80" s="94">
        <f t="shared" si="80"/>
        <v>0</v>
      </c>
      <c r="AF80" s="123">
        <f t="shared" si="81"/>
        <v>338.549328</v>
      </c>
      <c r="AG80" s="94">
        <f t="shared" si="82"/>
        <v>338.549328</v>
      </c>
      <c r="AH80" s="94">
        <f t="shared" si="83"/>
        <v>0</v>
      </c>
      <c r="AI80" s="94">
        <f t="shared" si="84"/>
        <v>28597.290671999999</v>
      </c>
      <c r="AJ80" s="93">
        <f t="shared" si="85"/>
        <v>28597.290671999999</v>
      </c>
      <c r="AK80" s="138" t="s">
        <v>4436</v>
      </c>
    </row>
    <row r="81" spans="1:37" hidden="1" outlineLevel="3" x14ac:dyDescent="0.25">
      <c r="A81" t="s">
        <v>7008</v>
      </c>
      <c r="N81">
        <f t="shared" si="65"/>
        <v>0</v>
      </c>
      <c r="O81">
        <f t="shared" si="66"/>
        <v>0</v>
      </c>
      <c r="P81">
        <f t="shared" si="67"/>
        <v>0</v>
      </c>
      <c r="Q81" s="92" t="s">
        <v>4562</v>
      </c>
      <c r="R81" s="80">
        <v>1.17E-2</v>
      </c>
      <c r="S81" s="119">
        <f t="shared" si="68"/>
        <v>0</v>
      </c>
      <c r="T81" s="120">
        <f t="shared" si="69"/>
        <v>0</v>
      </c>
      <c r="U81" s="121">
        <f t="shared" si="70"/>
        <v>0</v>
      </c>
      <c r="V81" s="119">
        <f t="shared" si="71"/>
        <v>0</v>
      </c>
      <c r="W81" s="120">
        <f t="shared" si="72"/>
        <v>0</v>
      </c>
      <c r="X81" s="122">
        <f t="shared" si="73"/>
        <v>0</v>
      </c>
      <c r="Y81" s="119">
        <f t="shared" si="74"/>
        <v>0</v>
      </c>
      <c r="Z81" s="120">
        <f t="shared" si="75"/>
        <v>0</v>
      </c>
      <c r="AA81" s="122">
        <f t="shared" si="76"/>
        <v>0</v>
      </c>
      <c r="AB81" s="94">
        <f t="shared" si="77"/>
        <v>0</v>
      </c>
      <c r="AC81" s="123">
        <f t="shared" si="78"/>
        <v>0</v>
      </c>
      <c r="AD81" s="94">
        <f t="shared" si="79"/>
        <v>0</v>
      </c>
      <c r="AE81" s="94">
        <f t="shared" si="80"/>
        <v>0</v>
      </c>
      <c r="AF81" s="123">
        <f t="shared" si="81"/>
        <v>0</v>
      </c>
      <c r="AG81" s="94">
        <f t="shared" si="82"/>
        <v>0</v>
      </c>
      <c r="AH81" s="94">
        <f t="shared" si="83"/>
        <v>0</v>
      </c>
      <c r="AI81" s="94">
        <f t="shared" si="84"/>
        <v>0</v>
      </c>
      <c r="AJ81" s="93">
        <f t="shared" si="85"/>
        <v>0</v>
      </c>
      <c r="AK81" s="138" t="s">
        <v>4436</v>
      </c>
    </row>
    <row r="82" spans="1:37" hidden="1" outlineLevel="3" x14ac:dyDescent="0.25">
      <c r="A82" t="s">
        <v>7008</v>
      </c>
      <c r="B82">
        <v>34260.79</v>
      </c>
      <c r="N82">
        <f t="shared" si="65"/>
        <v>34260.79</v>
      </c>
      <c r="O82">
        <f t="shared" si="66"/>
        <v>34260.79</v>
      </c>
      <c r="P82">
        <f t="shared" si="67"/>
        <v>34260.79</v>
      </c>
      <c r="Q82" s="92" t="s">
        <v>4564</v>
      </c>
      <c r="R82" s="80">
        <v>1.17E-2</v>
      </c>
      <c r="S82" s="119">
        <f t="shared" si="68"/>
        <v>0</v>
      </c>
      <c r="T82" s="120">
        <f t="shared" si="69"/>
        <v>34260.79</v>
      </c>
      <c r="U82" s="121">
        <f t="shared" si="70"/>
        <v>34260.79</v>
      </c>
      <c r="V82" s="119">
        <f t="shared" si="71"/>
        <v>0</v>
      </c>
      <c r="W82" s="120">
        <f t="shared" si="72"/>
        <v>400.85124300000001</v>
      </c>
      <c r="X82" s="122">
        <f t="shared" si="73"/>
        <v>400.85124300000001</v>
      </c>
      <c r="Y82" s="119">
        <f t="shared" si="74"/>
        <v>0</v>
      </c>
      <c r="Z82" s="120">
        <f t="shared" si="75"/>
        <v>33859.938757000004</v>
      </c>
      <c r="AA82" s="122">
        <f t="shared" si="76"/>
        <v>33859.938757000004</v>
      </c>
      <c r="AB82" s="94">
        <f t="shared" si="77"/>
        <v>0</v>
      </c>
      <c r="AC82" s="123">
        <f t="shared" si="78"/>
        <v>34260.79</v>
      </c>
      <c r="AD82" s="94">
        <f t="shared" si="79"/>
        <v>34260.79</v>
      </c>
      <c r="AE82" s="94">
        <f t="shared" si="80"/>
        <v>0</v>
      </c>
      <c r="AF82" s="123">
        <f t="shared" si="81"/>
        <v>400.85124300000001</v>
      </c>
      <c r="AG82" s="94">
        <f t="shared" si="82"/>
        <v>400.85124300000001</v>
      </c>
      <c r="AH82" s="94">
        <f t="shared" si="83"/>
        <v>0</v>
      </c>
      <c r="AI82" s="94">
        <f t="shared" si="84"/>
        <v>33859.938757000004</v>
      </c>
      <c r="AJ82" s="93">
        <f t="shared" si="85"/>
        <v>33859.938757000004</v>
      </c>
      <c r="AK82" s="138" t="s">
        <v>4436</v>
      </c>
    </row>
    <row r="83" spans="1:37" hidden="1" outlineLevel="3" x14ac:dyDescent="0.25">
      <c r="A83" t="s">
        <v>7008</v>
      </c>
      <c r="B83">
        <v>900.54</v>
      </c>
      <c r="N83">
        <f t="shared" si="65"/>
        <v>900.54</v>
      </c>
      <c r="O83">
        <f t="shared" si="66"/>
        <v>900.54</v>
      </c>
      <c r="P83">
        <f t="shared" si="67"/>
        <v>900.54</v>
      </c>
      <c r="Q83" s="92" t="s">
        <v>6830</v>
      </c>
      <c r="R83" s="80">
        <v>1.17E-2</v>
      </c>
      <c r="S83" s="119">
        <f t="shared" si="68"/>
        <v>0</v>
      </c>
      <c r="T83" s="120">
        <f t="shared" si="69"/>
        <v>900.54</v>
      </c>
      <c r="U83" s="121">
        <f t="shared" si="70"/>
        <v>900.54</v>
      </c>
      <c r="V83" s="119">
        <f t="shared" si="71"/>
        <v>0</v>
      </c>
      <c r="W83" s="120">
        <f t="shared" si="72"/>
        <v>10.536318</v>
      </c>
      <c r="X83" s="122">
        <f t="shared" si="73"/>
        <v>10.536318</v>
      </c>
      <c r="Y83" s="119">
        <f t="shared" si="74"/>
        <v>0</v>
      </c>
      <c r="Z83" s="120">
        <f t="shared" si="75"/>
        <v>890.00368199999991</v>
      </c>
      <c r="AA83" s="122">
        <f t="shared" si="76"/>
        <v>890.00368199999991</v>
      </c>
      <c r="AB83" s="94">
        <f t="shared" si="77"/>
        <v>0</v>
      </c>
      <c r="AC83" s="123">
        <f t="shared" si="78"/>
        <v>900.54</v>
      </c>
      <c r="AD83" s="94">
        <f t="shared" si="79"/>
        <v>900.54</v>
      </c>
      <c r="AE83" s="94">
        <f t="shared" si="80"/>
        <v>0</v>
      </c>
      <c r="AF83" s="123">
        <f t="shared" si="81"/>
        <v>10.536318</v>
      </c>
      <c r="AG83" s="94">
        <f t="shared" si="82"/>
        <v>10.536318</v>
      </c>
      <c r="AH83" s="94">
        <f t="shared" si="83"/>
        <v>0</v>
      </c>
      <c r="AI83" s="94">
        <f t="shared" si="84"/>
        <v>890.00368199999991</v>
      </c>
      <c r="AJ83" s="93">
        <f t="shared" si="85"/>
        <v>890.00368199999991</v>
      </c>
      <c r="AK83" s="138" t="s">
        <v>83</v>
      </c>
    </row>
    <row r="84" spans="1:37" hidden="1" outlineLevel="2" x14ac:dyDescent="0.25">
      <c r="Q84" s="92"/>
      <c r="R84" s="80"/>
      <c r="S84" s="119">
        <f t="shared" ref="S84:AJ84" si="86">SUBTOTAL(9,S78:S83)</f>
        <v>0</v>
      </c>
      <c r="T84" s="120">
        <f t="shared" si="86"/>
        <v>71923.02</v>
      </c>
      <c r="U84" s="121">
        <f t="shared" si="86"/>
        <v>71923.02</v>
      </c>
      <c r="V84" s="119">
        <f t="shared" si="86"/>
        <v>0</v>
      </c>
      <c r="W84" s="120">
        <f t="shared" si="86"/>
        <v>841.49933400000009</v>
      </c>
      <c r="X84" s="122">
        <f t="shared" si="86"/>
        <v>841.49933400000009</v>
      </c>
      <c r="Y84" s="119">
        <f t="shared" si="86"/>
        <v>0</v>
      </c>
      <c r="Z84" s="120">
        <f t="shared" si="86"/>
        <v>71081.520665999997</v>
      </c>
      <c r="AA84" s="122">
        <f t="shared" si="86"/>
        <v>71081.520665999997</v>
      </c>
      <c r="AB84" s="94">
        <f t="shared" si="86"/>
        <v>0</v>
      </c>
      <c r="AC84" s="123">
        <f t="shared" si="86"/>
        <v>71923.02</v>
      </c>
      <c r="AD84" s="94">
        <f t="shared" si="86"/>
        <v>71923.02</v>
      </c>
      <c r="AE84" s="94">
        <f t="shared" si="86"/>
        <v>0</v>
      </c>
      <c r="AF84" s="123">
        <f t="shared" si="86"/>
        <v>841.49933400000009</v>
      </c>
      <c r="AG84" s="94">
        <f t="shared" si="86"/>
        <v>841.49933400000009</v>
      </c>
      <c r="AH84" s="94">
        <f t="shared" si="86"/>
        <v>0</v>
      </c>
      <c r="AI84" s="94">
        <f t="shared" si="86"/>
        <v>71081.520665999997</v>
      </c>
      <c r="AJ84" s="93">
        <f t="shared" si="86"/>
        <v>71081.520665999997</v>
      </c>
      <c r="AK84" s="139" t="s">
        <v>7138</v>
      </c>
    </row>
    <row r="85" spans="1:37" hidden="1" outlineLevel="1" x14ac:dyDescent="0.25">
      <c r="A85" s="135" t="s">
        <v>7007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7"/>
      <c r="R85" s="128"/>
      <c r="S85" s="129">
        <f t="shared" ref="S85:AJ85" si="87">SUBTOTAL(9,S70:S83)</f>
        <v>6230</v>
      </c>
      <c r="T85" s="130">
        <f t="shared" si="87"/>
        <v>79729.62</v>
      </c>
      <c r="U85" s="131">
        <f t="shared" si="87"/>
        <v>85959.62</v>
      </c>
      <c r="V85" s="129">
        <f t="shared" si="87"/>
        <v>0</v>
      </c>
      <c r="W85" s="130">
        <f t="shared" si="87"/>
        <v>1677.152198</v>
      </c>
      <c r="X85" s="132">
        <f t="shared" si="87"/>
        <v>1677.152198</v>
      </c>
      <c r="Y85" s="129">
        <f t="shared" si="87"/>
        <v>6230</v>
      </c>
      <c r="Z85" s="130">
        <f t="shared" si="87"/>
        <v>78052.467801999999</v>
      </c>
      <c r="AA85" s="132">
        <f t="shared" si="87"/>
        <v>84282.467801999985</v>
      </c>
      <c r="AB85" s="130">
        <f t="shared" si="87"/>
        <v>6230</v>
      </c>
      <c r="AC85" s="133">
        <f t="shared" si="87"/>
        <v>79729.62</v>
      </c>
      <c r="AD85" s="130">
        <f t="shared" si="87"/>
        <v>85959.62</v>
      </c>
      <c r="AE85" s="130">
        <f t="shared" si="87"/>
        <v>0</v>
      </c>
      <c r="AF85" s="133">
        <f t="shared" si="87"/>
        <v>1677.152198</v>
      </c>
      <c r="AG85" s="130">
        <f t="shared" si="87"/>
        <v>1677.152198</v>
      </c>
      <c r="AH85" s="130">
        <f t="shared" si="87"/>
        <v>6230</v>
      </c>
      <c r="AI85" s="130">
        <f t="shared" si="87"/>
        <v>78052.467801999999</v>
      </c>
      <c r="AJ85" s="134">
        <f t="shared" si="87"/>
        <v>84282.467801999985</v>
      </c>
      <c r="AK85" s="137"/>
    </row>
    <row r="86" spans="1:37" hidden="1" outlineLevel="3" x14ac:dyDescent="0.25">
      <c r="A86" t="s">
        <v>7010</v>
      </c>
      <c r="B86">
        <v>5182.8599999999997</v>
      </c>
      <c r="N86">
        <f>SUM(B86:M86)</f>
        <v>5182.8599999999997</v>
      </c>
      <c r="O86">
        <f>B86</f>
        <v>5182.8599999999997</v>
      </c>
      <c r="P86">
        <f>N86</f>
        <v>5182.8599999999997</v>
      </c>
      <c r="Q86" s="92" t="s">
        <v>4903</v>
      </c>
      <c r="R86" s="80">
        <v>0.1124</v>
      </c>
      <c r="S86" s="119">
        <f>IF(LEFT(AK86,6)="Direct", O86,0)</f>
        <v>0</v>
      </c>
      <c r="T86" s="120">
        <f>O86-S86</f>
        <v>5182.8599999999997</v>
      </c>
      <c r="U86" s="121">
        <f>S86+T86</f>
        <v>5182.8599999999997</v>
      </c>
      <c r="V86" s="119">
        <f>IF(LEFT(AK86,9)="Direct-WA", O86,0)</f>
        <v>0</v>
      </c>
      <c r="W86" s="120">
        <f>IF(LEFT(AK86,9)="Direct-WA",0,O86*R86)</f>
        <v>582.55346399999996</v>
      </c>
      <c r="X86" s="122">
        <f>V86+W86</f>
        <v>582.55346399999996</v>
      </c>
      <c r="Y86" s="119">
        <f>IF(LEFT(AK86,9)="Direct-OR", O86,0)</f>
        <v>0</v>
      </c>
      <c r="Z86" s="120">
        <f>IF(LEFT(AK86,9)="Direct-OR",0,T86-W86)</f>
        <v>4600.3065360000001</v>
      </c>
      <c r="AA86" s="122">
        <f>Y86+Z86</f>
        <v>4600.3065360000001</v>
      </c>
      <c r="AB86" s="94">
        <f>IF(LEFT(AK86,6)="Direct", P86,0)</f>
        <v>0</v>
      </c>
      <c r="AC86" s="123">
        <f>P86-AB86</f>
        <v>5182.8599999999997</v>
      </c>
      <c r="AD86" s="94">
        <f>AB86+AC86</f>
        <v>5182.8599999999997</v>
      </c>
      <c r="AE86" s="94">
        <f>IF(LEFT(AK86,9)="Direct-WA", P86,0)</f>
        <v>0</v>
      </c>
      <c r="AF86" s="123">
        <f>IF(LEFT(AK86,9)="Direct-WA",0,P86*R86)</f>
        <v>582.55346399999996</v>
      </c>
      <c r="AG86" s="94">
        <f>AE86+AF86</f>
        <v>582.55346399999996</v>
      </c>
      <c r="AH86" s="94">
        <f>IF(LEFT(AK86,9)="Direct-OR", P86,0)</f>
        <v>0</v>
      </c>
      <c r="AI86" s="94">
        <f>IF(LEFT(AK86,9)="Direct-OR",0,AD86-AG86)</f>
        <v>4600.3065360000001</v>
      </c>
      <c r="AJ86" s="93">
        <f>AH86+AI86</f>
        <v>4600.3065360000001</v>
      </c>
      <c r="AK86" s="138" t="s">
        <v>1010</v>
      </c>
    </row>
    <row r="87" spans="1:37" hidden="1" outlineLevel="2" x14ac:dyDescent="0.25">
      <c r="Q87" s="92"/>
      <c r="R87" s="80"/>
      <c r="S87" s="119">
        <f t="shared" ref="S87:AJ87" si="88">SUBTOTAL(9,S86:S86)</f>
        <v>0</v>
      </c>
      <c r="T87" s="120">
        <f t="shared" si="88"/>
        <v>5182.8599999999997</v>
      </c>
      <c r="U87" s="121">
        <f t="shared" si="88"/>
        <v>5182.8599999999997</v>
      </c>
      <c r="V87" s="119">
        <f t="shared" si="88"/>
        <v>0</v>
      </c>
      <c r="W87" s="120">
        <f t="shared" si="88"/>
        <v>582.55346399999996</v>
      </c>
      <c r="X87" s="122">
        <f t="shared" si="88"/>
        <v>582.55346399999996</v>
      </c>
      <c r="Y87" s="119">
        <f t="shared" si="88"/>
        <v>0</v>
      </c>
      <c r="Z87" s="120">
        <f t="shared" si="88"/>
        <v>4600.3065360000001</v>
      </c>
      <c r="AA87" s="122">
        <f t="shared" si="88"/>
        <v>4600.3065360000001</v>
      </c>
      <c r="AB87" s="94">
        <f t="shared" si="88"/>
        <v>0</v>
      </c>
      <c r="AC87" s="123">
        <f t="shared" si="88"/>
        <v>5182.8599999999997</v>
      </c>
      <c r="AD87" s="94">
        <f t="shared" si="88"/>
        <v>5182.8599999999997</v>
      </c>
      <c r="AE87" s="94">
        <f t="shared" si="88"/>
        <v>0</v>
      </c>
      <c r="AF87" s="123">
        <f t="shared" si="88"/>
        <v>582.55346399999996</v>
      </c>
      <c r="AG87" s="94">
        <f t="shared" si="88"/>
        <v>582.55346399999996</v>
      </c>
      <c r="AH87" s="94">
        <f t="shared" si="88"/>
        <v>0</v>
      </c>
      <c r="AI87" s="94">
        <f t="shared" si="88"/>
        <v>4600.3065360000001</v>
      </c>
      <c r="AJ87" s="93">
        <f t="shared" si="88"/>
        <v>4600.3065360000001</v>
      </c>
      <c r="AK87" s="139" t="s">
        <v>7137</v>
      </c>
    </row>
    <row r="88" spans="1:37" hidden="1" outlineLevel="3" x14ac:dyDescent="0.25">
      <c r="A88" t="s">
        <v>7010</v>
      </c>
      <c r="N88">
        <f>SUM(B88:M88)</f>
        <v>0</v>
      </c>
      <c r="O88">
        <f>B88</f>
        <v>0</v>
      </c>
      <c r="P88">
        <f>N88</f>
        <v>0</v>
      </c>
      <c r="Q88" s="92" t="s">
        <v>7085</v>
      </c>
      <c r="R88" s="80">
        <v>1.17E-2</v>
      </c>
      <c r="S88" s="119">
        <f>IF(LEFT(AK88,6)="Direct", O88,0)</f>
        <v>0</v>
      </c>
      <c r="T88" s="120">
        <f>O88-S88</f>
        <v>0</v>
      </c>
      <c r="U88" s="121">
        <f>S88+T88</f>
        <v>0</v>
      </c>
      <c r="V88" s="119">
        <f>IF(LEFT(AK88,9)="Direct-WA", O88,0)</f>
        <v>0</v>
      </c>
      <c r="W88" s="120">
        <f>IF(LEFT(AK88,9)="Direct-WA",0,O88*R88)</f>
        <v>0</v>
      </c>
      <c r="X88" s="122">
        <f>V88+W88</f>
        <v>0</v>
      </c>
      <c r="Y88" s="119">
        <f>IF(LEFT(AK88,9)="Direct-OR", O88,0)</f>
        <v>0</v>
      </c>
      <c r="Z88" s="120">
        <f>IF(LEFT(AK88,9)="Direct-OR",0,T88-W88)</f>
        <v>0</v>
      </c>
      <c r="AA88" s="122">
        <f>Y88+Z88</f>
        <v>0</v>
      </c>
      <c r="AB88" s="94">
        <f>IF(LEFT(AK88,6)="Direct", P88,0)</f>
        <v>0</v>
      </c>
      <c r="AC88" s="123">
        <f>P88-AB88</f>
        <v>0</v>
      </c>
      <c r="AD88" s="94">
        <f>AB88+AC88</f>
        <v>0</v>
      </c>
      <c r="AE88" s="94">
        <f>IF(LEFT(AK88,9)="Direct-WA", P88,0)</f>
        <v>0</v>
      </c>
      <c r="AF88" s="123">
        <f>IF(LEFT(AK88,9)="Direct-WA",0,P88*R88)</f>
        <v>0</v>
      </c>
      <c r="AG88" s="94">
        <f>AE88+AF88</f>
        <v>0</v>
      </c>
      <c r="AH88" s="94">
        <f>IF(LEFT(AK88,9)="Direct-OR", P88,0)</f>
        <v>0</v>
      </c>
      <c r="AI88" s="94">
        <f>IF(LEFT(AK88,9)="Direct-OR",0,AD88-AG88)</f>
        <v>0</v>
      </c>
      <c r="AJ88" s="93">
        <f>AH88+AI88</f>
        <v>0</v>
      </c>
      <c r="AK88" s="138" t="s">
        <v>83</v>
      </c>
    </row>
    <row r="89" spans="1:37" hidden="1" outlineLevel="2" x14ac:dyDescent="0.25">
      <c r="Q89" s="92"/>
      <c r="R89" s="80"/>
      <c r="S89" s="119">
        <f t="shared" ref="S89:AJ89" si="89">SUBTOTAL(9,S88:S88)</f>
        <v>0</v>
      </c>
      <c r="T89" s="120">
        <f t="shared" si="89"/>
        <v>0</v>
      </c>
      <c r="U89" s="121">
        <f t="shared" si="89"/>
        <v>0</v>
      </c>
      <c r="V89" s="119">
        <f t="shared" si="89"/>
        <v>0</v>
      </c>
      <c r="W89" s="120">
        <f t="shared" si="89"/>
        <v>0</v>
      </c>
      <c r="X89" s="122">
        <f t="shared" si="89"/>
        <v>0</v>
      </c>
      <c r="Y89" s="119">
        <f t="shared" si="89"/>
        <v>0</v>
      </c>
      <c r="Z89" s="120">
        <f t="shared" si="89"/>
        <v>0</v>
      </c>
      <c r="AA89" s="122">
        <f t="shared" si="89"/>
        <v>0</v>
      </c>
      <c r="AB89" s="94">
        <f t="shared" si="89"/>
        <v>0</v>
      </c>
      <c r="AC89" s="123">
        <f t="shared" si="89"/>
        <v>0</v>
      </c>
      <c r="AD89" s="94">
        <f t="shared" si="89"/>
        <v>0</v>
      </c>
      <c r="AE89" s="94">
        <f t="shared" si="89"/>
        <v>0</v>
      </c>
      <c r="AF89" s="123">
        <f t="shared" si="89"/>
        <v>0</v>
      </c>
      <c r="AG89" s="94">
        <f t="shared" si="89"/>
        <v>0</v>
      </c>
      <c r="AH89" s="94">
        <f t="shared" si="89"/>
        <v>0</v>
      </c>
      <c r="AI89" s="94">
        <f t="shared" si="89"/>
        <v>0</v>
      </c>
      <c r="AJ89" s="93">
        <f t="shared" si="89"/>
        <v>0</v>
      </c>
      <c r="AK89" s="139" t="s">
        <v>7139</v>
      </c>
    </row>
    <row r="90" spans="1:37" hidden="1" outlineLevel="1" x14ac:dyDescent="0.25">
      <c r="A90" s="135" t="s">
        <v>7009</v>
      </c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7"/>
      <c r="R90" s="128"/>
      <c r="S90" s="129">
        <f t="shared" ref="S90:AJ90" si="90">SUBTOTAL(9,S86:S88)</f>
        <v>0</v>
      </c>
      <c r="T90" s="130">
        <f t="shared" si="90"/>
        <v>5182.8599999999997</v>
      </c>
      <c r="U90" s="131">
        <f t="shared" si="90"/>
        <v>5182.8599999999997</v>
      </c>
      <c r="V90" s="129">
        <f t="shared" si="90"/>
        <v>0</v>
      </c>
      <c r="W90" s="130">
        <f t="shared" si="90"/>
        <v>582.55346399999996</v>
      </c>
      <c r="X90" s="132">
        <f t="shared" si="90"/>
        <v>582.55346399999996</v>
      </c>
      <c r="Y90" s="129">
        <f t="shared" si="90"/>
        <v>0</v>
      </c>
      <c r="Z90" s="130">
        <f t="shared" si="90"/>
        <v>4600.3065360000001</v>
      </c>
      <c r="AA90" s="132">
        <f t="shared" si="90"/>
        <v>4600.3065360000001</v>
      </c>
      <c r="AB90" s="130">
        <f t="shared" si="90"/>
        <v>0</v>
      </c>
      <c r="AC90" s="133">
        <f t="shared" si="90"/>
        <v>5182.8599999999997</v>
      </c>
      <c r="AD90" s="130">
        <f t="shared" si="90"/>
        <v>5182.8599999999997</v>
      </c>
      <c r="AE90" s="130">
        <f t="shared" si="90"/>
        <v>0</v>
      </c>
      <c r="AF90" s="133">
        <f t="shared" si="90"/>
        <v>582.55346399999996</v>
      </c>
      <c r="AG90" s="130">
        <f t="shared" si="90"/>
        <v>582.55346399999996</v>
      </c>
      <c r="AH90" s="130">
        <f t="shared" si="90"/>
        <v>0</v>
      </c>
      <c r="AI90" s="130">
        <f t="shared" si="90"/>
        <v>4600.3065360000001</v>
      </c>
      <c r="AJ90" s="134">
        <f t="shared" si="90"/>
        <v>4600.3065360000001</v>
      </c>
      <c r="AK90" s="137"/>
    </row>
    <row r="91" spans="1:37" hidden="1" outlineLevel="3" x14ac:dyDescent="0.25">
      <c r="A91" t="s">
        <v>7012</v>
      </c>
      <c r="N91">
        <f>SUM(B91:M91)</f>
        <v>0</v>
      </c>
      <c r="O91">
        <f>B91</f>
        <v>0</v>
      </c>
      <c r="P91">
        <f>N91</f>
        <v>0</v>
      </c>
      <c r="Q91" s="92" t="s">
        <v>6372</v>
      </c>
      <c r="R91" s="80">
        <v>0.1124</v>
      </c>
      <c r="S91" s="119">
        <f>IF(LEFT(AK91,6)="Direct", O91,0)</f>
        <v>0</v>
      </c>
      <c r="T91" s="120">
        <f>O91-S91</f>
        <v>0</v>
      </c>
      <c r="U91" s="121">
        <f>S91+T91</f>
        <v>0</v>
      </c>
      <c r="V91" s="119">
        <f>IF(LEFT(AK91,9)="Direct-WA", O91,0)</f>
        <v>0</v>
      </c>
      <c r="W91" s="120">
        <f>IF(LEFT(AK91,9)="Direct-WA",0,O91*R91)</f>
        <v>0</v>
      </c>
      <c r="X91" s="122">
        <f>V91+W91</f>
        <v>0</v>
      </c>
      <c r="Y91" s="119">
        <f>IF(LEFT(AK91,9)="Direct-OR", O91,0)</f>
        <v>0</v>
      </c>
      <c r="Z91" s="120">
        <f>IF(LEFT(AK91,9)="Direct-OR",0,T91-W91)</f>
        <v>0</v>
      </c>
      <c r="AA91" s="122">
        <f>Y91+Z91</f>
        <v>0</v>
      </c>
      <c r="AB91" s="94">
        <f>IF(LEFT(AK91,6)="Direct", P91,0)</f>
        <v>0</v>
      </c>
      <c r="AC91" s="123">
        <f>P91-AB91</f>
        <v>0</v>
      </c>
      <c r="AD91" s="94">
        <f>AB91+AC91</f>
        <v>0</v>
      </c>
      <c r="AE91" s="94">
        <f>IF(LEFT(AK91,9)="Direct-WA", P91,0)</f>
        <v>0</v>
      </c>
      <c r="AF91" s="123">
        <f>IF(LEFT(AK91,9)="Direct-WA",0,P91*R91)</f>
        <v>0</v>
      </c>
      <c r="AG91" s="94">
        <f>AE91+AF91</f>
        <v>0</v>
      </c>
      <c r="AH91" s="94">
        <f>IF(LEFT(AK91,9)="Direct-OR", P91,0)</f>
        <v>0</v>
      </c>
      <c r="AI91" s="94">
        <f>IF(LEFT(AK91,9)="Direct-OR",0,AD91-AG91)</f>
        <v>0</v>
      </c>
      <c r="AJ91" s="93">
        <f>AH91+AI91</f>
        <v>0</v>
      </c>
      <c r="AK91" s="138" t="s">
        <v>1010</v>
      </c>
    </row>
    <row r="92" spans="1:37" hidden="1" outlineLevel="2" x14ac:dyDescent="0.25">
      <c r="Q92" s="92"/>
      <c r="R92" s="80"/>
      <c r="S92" s="119">
        <f t="shared" ref="S92:AJ92" si="91">SUBTOTAL(9,S91:S91)</f>
        <v>0</v>
      </c>
      <c r="T92" s="120">
        <f t="shared" si="91"/>
        <v>0</v>
      </c>
      <c r="U92" s="121">
        <f t="shared" si="91"/>
        <v>0</v>
      </c>
      <c r="V92" s="119">
        <f t="shared" si="91"/>
        <v>0</v>
      </c>
      <c r="W92" s="120">
        <f t="shared" si="91"/>
        <v>0</v>
      </c>
      <c r="X92" s="122">
        <f t="shared" si="91"/>
        <v>0</v>
      </c>
      <c r="Y92" s="119">
        <f t="shared" si="91"/>
        <v>0</v>
      </c>
      <c r="Z92" s="120">
        <f t="shared" si="91"/>
        <v>0</v>
      </c>
      <c r="AA92" s="122">
        <f t="shared" si="91"/>
        <v>0</v>
      </c>
      <c r="AB92" s="94">
        <f t="shared" si="91"/>
        <v>0</v>
      </c>
      <c r="AC92" s="123">
        <f t="shared" si="91"/>
        <v>0</v>
      </c>
      <c r="AD92" s="94">
        <f t="shared" si="91"/>
        <v>0</v>
      </c>
      <c r="AE92" s="94">
        <f t="shared" si="91"/>
        <v>0</v>
      </c>
      <c r="AF92" s="123">
        <f t="shared" si="91"/>
        <v>0</v>
      </c>
      <c r="AG92" s="94">
        <f t="shared" si="91"/>
        <v>0</v>
      </c>
      <c r="AH92" s="94">
        <f t="shared" si="91"/>
        <v>0</v>
      </c>
      <c r="AI92" s="94">
        <f t="shared" si="91"/>
        <v>0</v>
      </c>
      <c r="AJ92" s="93">
        <f t="shared" si="91"/>
        <v>0</v>
      </c>
      <c r="AK92" s="139" t="s">
        <v>7137</v>
      </c>
    </row>
    <row r="93" spans="1:37" hidden="1" outlineLevel="3" x14ac:dyDescent="0.25">
      <c r="A93" t="s">
        <v>7012</v>
      </c>
      <c r="B93">
        <v>37620.67</v>
      </c>
      <c r="N93">
        <f>SUM(B93:M93)</f>
        <v>37620.67</v>
      </c>
      <c r="O93">
        <f>B93</f>
        <v>37620.67</v>
      </c>
      <c r="P93">
        <f>N93</f>
        <v>37620.67</v>
      </c>
      <c r="Q93" s="92" t="s">
        <v>1084</v>
      </c>
      <c r="R93" s="80">
        <v>8.4599999999999995E-2</v>
      </c>
      <c r="S93" s="119">
        <f>IF(LEFT(AK93,6)="Direct", O93,0)</f>
        <v>0</v>
      </c>
      <c r="T93" s="120">
        <f>O93-S93</f>
        <v>37620.67</v>
      </c>
      <c r="U93" s="121">
        <f>S93+T93</f>
        <v>37620.67</v>
      </c>
      <c r="V93" s="119">
        <f>IF(LEFT(AK93,9)="Direct-WA", O93,0)</f>
        <v>0</v>
      </c>
      <c r="W93" s="120">
        <f>IF(LEFT(AK93,9)="Direct-WA",0,O93*R93)</f>
        <v>3182.7086819999995</v>
      </c>
      <c r="X93" s="122">
        <f>V93+W93</f>
        <v>3182.7086819999995</v>
      </c>
      <c r="Y93" s="119">
        <f>IF(LEFT(AK93,9)="Direct-OR", O93,0)</f>
        <v>0</v>
      </c>
      <c r="Z93" s="120">
        <f>IF(LEFT(AK93,9)="Direct-OR",0,T93-W93)</f>
        <v>34437.961318000001</v>
      </c>
      <c r="AA93" s="122">
        <f>Y93+Z93</f>
        <v>34437.961318000001</v>
      </c>
      <c r="AB93" s="94">
        <f>IF(LEFT(AK93,6)="Direct", P93,0)</f>
        <v>0</v>
      </c>
      <c r="AC93" s="123">
        <f>P93-AB93</f>
        <v>37620.67</v>
      </c>
      <c r="AD93" s="94">
        <f>AB93+AC93</f>
        <v>37620.67</v>
      </c>
      <c r="AE93" s="94">
        <f>IF(LEFT(AK93,9)="Direct-WA", P93,0)</f>
        <v>0</v>
      </c>
      <c r="AF93" s="123">
        <f>IF(LEFT(AK93,9)="Direct-WA",0,P93*R93)</f>
        <v>3182.7086819999995</v>
      </c>
      <c r="AG93" s="94">
        <f>AE93+AF93</f>
        <v>3182.7086819999995</v>
      </c>
      <c r="AH93" s="94">
        <f>IF(LEFT(AK93,9)="Direct-OR", P93,0)</f>
        <v>0</v>
      </c>
      <c r="AI93" s="94">
        <f>IF(LEFT(AK93,9)="Direct-OR",0,AD93-AG93)</f>
        <v>34437.961318000001</v>
      </c>
      <c r="AJ93" s="93">
        <f>AH93+AI93</f>
        <v>34437.961318000001</v>
      </c>
      <c r="AK93" s="138" t="s">
        <v>976</v>
      </c>
    </row>
    <row r="94" spans="1:37" hidden="1" outlineLevel="3" x14ac:dyDescent="0.25">
      <c r="A94" t="s">
        <v>7012</v>
      </c>
      <c r="B94">
        <v>84826.42</v>
      </c>
      <c r="N94">
        <f>SUM(B94:M94)</f>
        <v>84826.42</v>
      </c>
      <c r="O94">
        <f>B94</f>
        <v>84826.42</v>
      </c>
      <c r="P94">
        <f>N94</f>
        <v>84826.42</v>
      </c>
      <c r="Q94" s="92" t="s">
        <v>1140</v>
      </c>
      <c r="R94" s="80">
        <v>8.4599999999999995E-2</v>
      </c>
      <c r="S94" s="119">
        <f>IF(LEFT(AK94,6)="Direct", O94,0)</f>
        <v>0</v>
      </c>
      <c r="T94" s="120">
        <f>O94-S94</f>
        <v>84826.42</v>
      </c>
      <c r="U94" s="121">
        <f>S94+T94</f>
        <v>84826.42</v>
      </c>
      <c r="V94" s="119">
        <f>IF(LEFT(AK94,9)="Direct-WA", O94,0)</f>
        <v>0</v>
      </c>
      <c r="W94" s="120">
        <f>IF(LEFT(AK94,9)="Direct-WA",0,O94*R94)</f>
        <v>7176.3151319999997</v>
      </c>
      <c r="X94" s="122">
        <f>V94+W94</f>
        <v>7176.3151319999997</v>
      </c>
      <c r="Y94" s="119">
        <f>IF(LEFT(AK94,9)="Direct-OR", O94,0)</f>
        <v>0</v>
      </c>
      <c r="Z94" s="120">
        <f>IF(LEFT(AK94,9)="Direct-OR",0,T94-W94)</f>
        <v>77650.104867999995</v>
      </c>
      <c r="AA94" s="122">
        <f>Y94+Z94</f>
        <v>77650.104867999995</v>
      </c>
      <c r="AB94" s="94">
        <f>IF(LEFT(AK94,6)="Direct", P94,0)</f>
        <v>0</v>
      </c>
      <c r="AC94" s="123">
        <f>P94-AB94</f>
        <v>84826.42</v>
      </c>
      <c r="AD94" s="94">
        <f>AB94+AC94</f>
        <v>84826.42</v>
      </c>
      <c r="AE94" s="94">
        <f>IF(LEFT(AK94,9)="Direct-WA", P94,0)</f>
        <v>0</v>
      </c>
      <c r="AF94" s="123">
        <f>IF(LEFT(AK94,9)="Direct-WA",0,P94*R94)</f>
        <v>7176.3151319999997</v>
      </c>
      <c r="AG94" s="94">
        <f>AE94+AF94</f>
        <v>7176.3151319999997</v>
      </c>
      <c r="AH94" s="94">
        <f>IF(LEFT(AK94,9)="Direct-OR", P94,0)</f>
        <v>0</v>
      </c>
      <c r="AI94" s="94">
        <f>IF(LEFT(AK94,9)="Direct-OR",0,AD94-AG94)</f>
        <v>77650.104867999995</v>
      </c>
      <c r="AJ94" s="93">
        <f>AH94+AI94</f>
        <v>77650.104867999995</v>
      </c>
      <c r="AK94" s="138" t="s">
        <v>976</v>
      </c>
    </row>
    <row r="95" spans="1:37" hidden="1" outlineLevel="3" x14ac:dyDescent="0.25">
      <c r="A95" t="s">
        <v>7012</v>
      </c>
      <c r="B95">
        <v>162371.91</v>
      </c>
      <c r="N95">
        <f>SUM(B95:M95)</f>
        <v>162371.91</v>
      </c>
      <c r="O95">
        <f>B95</f>
        <v>162371.91</v>
      </c>
      <c r="P95">
        <f>N95</f>
        <v>162371.91</v>
      </c>
      <c r="Q95" s="92" t="s">
        <v>6831</v>
      </c>
      <c r="R95" s="80">
        <v>8.4599999999999995E-2</v>
      </c>
      <c r="S95" s="119">
        <f>IF(LEFT(AK95,6)="Direct", O95,0)</f>
        <v>0</v>
      </c>
      <c r="T95" s="120">
        <f>O95-S95</f>
        <v>162371.91</v>
      </c>
      <c r="U95" s="121">
        <f>S95+T95</f>
        <v>162371.91</v>
      </c>
      <c r="V95" s="119">
        <f>IF(LEFT(AK95,9)="Direct-WA", O95,0)</f>
        <v>0</v>
      </c>
      <c r="W95" s="120">
        <f>IF(LEFT(AK95,9)="Direct-WA",0,O95*R95)</f>
        <v>13736.663585999999</v>
      </c>
      <c r="X95" s="122">
        <f>V95+W95</f>
        <v>13736.663585999999</v>
      </c>
      <c r="Y95" s="119">
        <f>IF(LEFT(AK95,9)="Direct-OR", O95,0)</f>
        <v>0</v>
      </c>
      <c r="Z95" s="120">
        <f>IF(LEFT(AK95,9)="Direct-OR",0,T95-W95)</f>
        <v>148635.24641399999</v>
      </c>
      <c r="AA95" s="122">
        <f>Y95+Z95</f>
        <v>148635.24641399999</v>
      </c>
      <c r="AB95" s="94">
        <f>IF(LEFT(AK95,6)="Direct", P95,0)</f>
        <v>0</v>
      </c>
      <c r="AC95" s="123">
        <f>P95-AB95</f>
        <v>162371.91</v>
      </c>
      <c r="AD95" s="94">
        <f>AB95+AC95</f>
        <v>162371.91</v>
      </c>
      <c r="AE95" s="94">
        <f>IF(LEFT(AK95,9)="Direct-WA", P95,0)</f>
        <v>0</v>
      </c>
      <c r="AF95" s="123">
        <f>IF(LEFT(AK95,9)="Direct-WA",0,P95*R95)</f>
        <v>13736.663585999999</v>
      </c>
      <c r="AG95" s="94">
        <f>AE95+AF95</f>
        <v>13736.663585999999</v>
      </c>
      <c r="AH95" s="94">
        <f>IF(LEFT(AK95,9)="Direct-OR", P95,0)</f>
        <v>0</v>
      </c>
      <c r="AI95" s="94">
        <f>IF(LEFT(AK95,9)="Direct-OR",0,AD95-AG95)</f>
        <v>148635.24641399999</v>
      </c>
      <c r="AJ95" s="93">
        <f>AH95+AI95</f>
        <v>148635.24641399999</v>
      </c>
      <c r="AK95" s="138" t="s">
        <v>6832</v>
      </c>
    </row>
    <row r="96" spans="1:37" hidden="1" outlineLevel="3" x14ac:dyDescent="0.25">
      <c r="A96" t="s">
        <v>7012</v>
      </c>
      <c r="B96">
        <v>8210.08</v>
      </c>
      <c r="N96">
        <f>SUM(B96:M96)</f>
        <v>8210.08</v>
      </c>
      <c r="O96">
        <f>B96</f>
        <v>8210.08</v>
      </c>
      <c r="P96">
        <f>N96</f>
        <v>8210.08</v>
      </c>
      <c r="Q96" s="92" t="s">
        <v>6833</v>
      </c>
      <c r="R96" s="80">
        <v>8.4599999999999995E-2</v>
      </c>
      <c r="S96" s="119">
        <f>IF(LEFT(AK96,6)="Direct", O96,0)</f>
        <v>0</v>
      </c>
      <c r="T96" s="120">
        <f>O96-S96</f>
        <v>8210.08</v>
      </c>
      <c r="U96" s="121">
        <f>S96+T96</f>
        <v>8210.08</v>
      </c>
      <c r="V96" s="119">
        <f>IF(LEFT(AK96,9)="Direct-WA", O96,0)</f>
        <v>0</v>
      </c>
      <c r="W96" s="120">
        <f>IF(LEFT(AK96,9)="Direct-WA",0,O96*R96)</f>
        <v>694.572768</v>
      </c>
      <c r="X96" s="122">
        <f>V96+W96</f>
        <v>694.572768</v>
      </c>
      <c r="Y96" s="119">
        <f>IF(LEFT(AK96,9)="Direct-OR", O96,0)</f>
        <v>0</v>
      </c>
      <c r="Z96" s="120">
        <f>IF(LEFT(AK96,9)="Direct-OR",0,T96-W96)</f>
        <v>7515.5072319999999</v>
      </c>
      <c r="AA96" s="122">
        <f>Y96+Z96</f>
        <v>7515.5072319999999</v>
      </c>
      <c r="AB96" s="94">
        <f>IF(LEFT(AK96,6)="Direct", P96,0)</f>
        <v>0</v>
      </c>
      <c r="AC96" s="123">
        <f>P96-AB96</f>
        <v>8210.08</v>
      </c>
      <c r="AD96" s="94">
        <f>AB96+AC96</f>
        <v>8210.08</v>
      </c>
      <c r="AE96" s="94">
        <f>IF(LEFT(AK96,9)="Direct-WA", P96,0)</f>
        <v>0</v>
      </c>
      <c r="AF96" s="123">
        <f>IF(LEFT(AK96,9)="Direct-WA",0,P96*R96)</f>
        <v>694.572768</v>
      </c>
      <c r="AG96" s="94">
        <f>AE96+AF96</f>
        <v>694.572768</v>
      </c>
      <c r="AH96" s="94">
        <f>IF(LEFT(AK96,9)="Direct-OR", P96,0)</f>
        <v>0</v>
      </c>
      <c r="AI96" s="94">
        <f>IF(LEFT(AK96,9)="Direct-OR",0,AD96-AG96)</f>
        <v>7515.5072319999999</v>
      </c>
      <c r="AJ96" s="93">
        <f>AH96+AI96</f>
        <v>7515.5072319999999</v>
      </c>
      <c r="AK96" s="138" t="s">
        <v>6832</v>
      </c>
    </row>
    <row r="97" spans="1:37" hidden="1" outlineLevel="3" x14ac:dyDescent="0.25">
      <c r="A97" t="s">
        <v>7012</v>
      </c>
      <c r="B97">
        <v>23350</v>
      </c>
      <c r="N97">
        <f>SUM(B97:M97)</f>
        <v>23350</v>
      </c>
      <c r="O97">
        <f>B97</f>
        <v>23350</v>
      </c>
      <c r="P97">
        <f>N97</f>
        <v>23350</v>
      </c>
      <c r="Q97" s="92" t="s">
        <v>4747</v>
      </c>
      <c r="R97" s="80">
        <v>8.4599999999999995E-2</v>
      </c>
      <c r="S97" s="119">
        <f>IF(LEFT(AK97,6)="Direct", O97,0)</f>
        <v>0</v>
      </c>
      <c r="T97" s="120">
        <f>O97-S97</f>
        <v>23350</v>
      </c>
      <c r="U97" s="121">
        <f>S97+T97</f>
        <v>23350</v>
      </c>
      <c r="V97" s="119">
        <f>IF(LEFT(AK97,9)="Direct-WA", O97,0)</f>
        <v>0</v>
      </c>
      <c r="W97" s="120">
        <f>IF(LEFT(AK97,9)="Direct-WA",0,O97*R97)</f>
        <v>1975.4099999999999</v>
      </c>
      <c r="X97" s="122">
        <f>V97+W97</f>
        <v>1975.4099999999999</v>
      </c>
      <c r="Y97" s="119">
        <f>IF(LEFT(AK97,9)="Direct-OR", O97,0)</f>
        <v>0</v>
      </c>
      <c r="Z97" s="120">
        <f>IF(LEFT(AK97,9)="Direct-OR",0,T97-W97)</f>
        <v>21374.59</v>
      </c>
      <c r="AA97" s="122">
        <f>Y97+Z97</f>
        <v>21374.59</v>
      </c>
      <c r="AB97" s="94">
        <f>IF(LEFT(AK97,6)="Direct", P97,0)</f>
        <v>0</v>
      </c>
      <c r="AC97" s="123">
        <f>P97-AB97</f>
        <v>23350</v>
      </c>
      <c r="AD97" s="94">
        <f>AB97+AC97</f>
        <v>23350</v>
      </c>
      <c r="AE97" s="94">
        <f>IF(LEFT(AK97,9)="Direct-WA", P97,0)</f>
        <v>0</v>
      </c>
      <c r="AF97" s="123">
        <f>IF(LEFT(AK97,9)="Direct-WA",0,P97*R97)</f>
        <v>1975.4099999999999</v>
      </c>
      <c r="AG97" s="94">
        <f>AE97+AF97</f>
        <v>1975.4099999999999</v>
      </c>
      <c r="AH97" s="94">
        <f>IF(LEFT(AK97,9)="Direct-OR", P97,0)</f>
        <v>0</v>
      </c>
      <c r="AI97" s="94">
        <f>IF(LEFT(AK97,9)="Direct-OR",0,AD97-AG97)</f>
        <v>21374.59</v>
      </c>
      <c r="AJ97" s="93">
        <f>AH97+AI97</f>
        <v>21374.59</v>
      </c>
      <c r="AK97" s="138" t="s">
        <v>978</v>
      </c>
    </row>
    <row r="98" spans="1:37" hidden="1" outlineLevel="2" x14ac:dyDescent="0.25">
      <c r="Q98" s="92"/>
      <c r="R98" s="80"/>
      <c r="S98" s="119">
        <f t="shared" ref="S98:AJ98" si="92">SUBTOTAL(9,S93:S97)</f>
        <v>0</v>
      </c>
      <c r="T98" s="120">
        <f t="shared" si="92"/>
        <v>316379.08</v>
      </c>
      <c r="U98" s="121">
        <f t="shared" si="92"/>
        <v>316379.08</v>
      </c>
      <c r="V98" s="119">
        <f t="shared" si="92"/>
        <v>0</v>
      </c>
      <c r="W98" s="120">
        <f t="shared" si="92"/>
        <v>26765.670168000001</v>
      </c>
      <c r="X98" s="122">
        <f t="shared" si="92"/>
        <v>26765.670168000001</v>
      </c>
      <c r="Y98" s="119">
        <f t="shared" si="92"/>
        <v>0</v>
      </c>
      <c r="Z98" s="120">
        <f t="shared" si="92"/>
        <v>289613.40983200003</v>
      </c>
      <c r="AA98" s="122">
        <f t="shared" si="92"/>
        <v>289613.40983200003</v>
      </c>
      <c r="AB98" s="94">
        <f t="shared" si="92"/>
        <v>0</v>
      </c>
      <c r="AC98" s="123">
        <f t="shared" si="92"/>
        <v>316379.08</v>
      </c>
      <c r="AD98" s="94">
        <f t="shared" si="92"/>
        <v>316379.08</v>
      </c>
      <c r="AE98" s="94">
        <f t="shared" si="92"/>
        <v>0</v>
      </c>
      <c r="AF98" s="123">
        <f t="shared" si="92"/>
        <v>26765.670168000001</v>
      </c>
      <c r="AG98" s="94">
        <f t="shared" si="92"/>
        <v>26765.670168000001</v>
      </c>
      <c r="AH98" s="94">
        <f t="shared" si="92"/>
        <v>0</v>
      </c>
      <c r="AI98" s="94">
        <f t="shared" si="92"/>
        <v>289613.40983200003</v>
      </c>
      <c r="AJ98" s="93">
        <f t="shared" si="92"/>
        <v>289613.40983200003</v>
      </c>
      <c r="AK98" s="139" t="s">
        <v>7136</v>
      </c>
    </row>
    <row r="99" spans="1:37" hidden="1" outlineLevel="3" x14ac:dyDescent="0.25">
      <c r="A99" t="s">
        <v>7012</v>
      </c>
      <c r="B99">
        <v>24.04</v>
      </c>
      <c r="N99">
        <f>SUM(B99:M99)</f>
        <v>24.04</v>
      </c>
      <c r="O99">
        <f>B99</f>
        <v>24.04</v>
      </c>
      <c r="P99">
        <f>N99</f>
        <v>24.04</v>
      </c>
      <c r="Q99" s="92" t="s">
        <v>4544</v>
      </c>
      <c r="R99" s="80">
        <v>1.17E-2</v>
      </c>
      <c r="S99" s="119">
        <f>IF(LEFT(AK99,6)="Direct", O99,0)</f>
        <v>0</v>
      </c>
      <c r="T99" s="120">
        <f>O99-S99</f>
        <v>24.04</v>
      </c>
      <c r="U99" s="121">
        <f>S99+T99</f>
        <v>24.04</v>
      </c>
      <c r="V99" s="119">
        <f>IF(LEFT(AK99,9)="Direct-WA", O99,0)</f>
        <v>0</v>
      </c>
      <c r="W99" s="120">
        <f>IF(LEFT(AK99,9)="Direct-WA",0,O99*R99)</f>
        <v>0.28126800000000002</v>
      </c>
      <c r="X99" s="122">
        <f>V99+W99</f>
        <v>0.28126800000000002</v>
      </c>
      <c r="Y99" s="119">
        <f>IF(LEFT(AK99,9)="Direct-OR", O99,0)</f>
        <v>0</v>
      </c>
      <c r="Z99" s="120">
        <f>IF(LEFT(AK99,9)="Direct-OR",0,T99-W99)</f>
        <v>23.758731999999998</v>
      </c>
      <c r="AA99" s="122">
        <f>Y99+Z99</f>
        <v>23.758731999999998</v>
      </c>
      <c r="AB99" s="94">
        <f>IF(LEFT(AK99,6)="Direct", P99,0)</f>
        <v>0</v>
      </c>
      <c r="AC99" s="123">
        <f>P99-AB99</f>
        <v>24.04</v>
      </c>
      <c r="AD99" s="94">
        <f>AB99+AC99</f>
        <v>24.04</v>
      </c>
      <c r="AE99" s="94">
        <f>IF(LEFT(AK99,9)="Direct-WA", P99,0)</f>
        <v>0</v>
      </c>
      <c r="AF99" s="123">
        <f>IF(LEFT(AK99,9)="Direct-WA",0,P99*R99)</f>
        <v>0.28126800000000002</v>
      </c>
      <c r="AG99" s="94">
        <f>AE99+AF99</f>
        <v>0.28126800000000002</v>
      </c>
      <c r="AH99" s="94">
        <f>IF(LEFT(AK99,9)="Direct-OR", P99,0)</f>
        <v>0</v>
      </c>
      <c r="AI99" s="94">
        <f>IF(LEFT(AK99,9)="Direct-OR",0,AD99-AG99)</f>
        <v>23.758731999999998</v>
      </c>
      <c r="AJ99" s="93">
        <f>AH99+AI99</f>
        <v>23.758731999999998</v>
      </c>
      <c r="AK99" s="138" t="s">
        <v>4436</v>
      </c>
    </row>
    <row r="100" spans="1:37" hidden="1" outlineLevel="2" x14ac:dyDescent="0.25">
      <c r="Q100" s="92"/>
      <c r="R100" s="80"/>
      <c r="S100" s="119">
        <f t="shared" ref="S100:AJ100" si="93">SUBTOTAL(9,S99:S99)</f>
        <v>0</v>
      </c>
      <c r="T100" s="120">
        <f t="shared" si="93"/>
        <v>24.04</v>
      </c>
      <c r="U100" s="121">
        <f t="shared" si="93"/>
        <v>24.04</v>
      </c>
      <c r="V100" s="119">
        <f t="shared" si="93"/>
        <v>0</v>
      </c>
      <c r="W100" s="120">
        <f t="shared" si="93"/>
        <v>0.28126800000000002</v>
      </c>
      <c r="X100" s="122">
        <f t="shared" si="93"/>
        <v>0.28126800000000002</v>
      </c>
      <c r="Y100" s="119">
        <f t="shared" si="93"/>
        <v>0</v>
      </c>
      <c r="Z100" s="120">
        <f t="shared" si="93"/>
        <v>23.758731999999998</v>
      </c>
      <c r="AA100" s="122">
        <f t="shared" si="93"/>
        <v>23.758731999999998</v>
      </c>
      <c r="AB100" s="94">
        <f t="shared" si="93"/>
        <v>0</v>
      </c>
      <c r="AC100" s="123">
        <f t="shared" si="93"/>
        <v>24.04</v>
      </c>
      <c r="AD100" s="94">
        <f t="shared" si="93"/>
        <v>24.04</v>
      </c>
      <c r="AE100" s="94">
        <f t="shared" si="93"/>
        <v>0</v>
      </c>
      <c r="AF100" s="123">
        <f t="shared" si="93"/>
        <v>0.28126800000000002</v>
      </c>
      <c r="AG100" s="94">
        <f t="shared" si="93"/>
        <v>0.28126800000000002</v>
      </c>
      <c r="AH100" s="94">
        <f t="shared" si="93"/>
        <v>0</v>
      </c>
      <c r="AI100" s="94">
        <f t="shared" si="93"/>
        <v>23.758731999999998</v>
      </c>
      <c r="AJ100" s="93">
        <f t="shared" si="93"/>
        <v>23.758731999999998</v>
      </c>
      <c r="AK100" s="139" t="s">
        <v>7138</v>
      </c>
    </row>
    <row r="101" spans="1:37" hidden="1" outlineLevel="1" x14ac:dyDescent="0.25">
      <c r="A101" s="135" t="s">
        <v>7011</v>
      </c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7"/>
      <c r="R101" s="128"/>
      <c r="S101" s="129">
        <f t="shared" ref="S101:AJ101" si="94">SUBTOTAL(9,S91:S99)</f>
        <v>0</v>
      </c>
      <c r="T101" s="130">
        <f t="shared" si="94"/>
        <v>316403.12</v>
      </c>
      <c r="U101" s="131">
        <f t="shared" si="94"/>
        <v>316403.12</v>
      </c>
      <c r="V101" s="129">
        <f t="shared" si="94"/>
        <v>0</v>
      </c>
      <c r="W101" s="130">
        <f t="shared" si="94"/>
        <v>26765.951435999999</v>
      </c>
      <c r="X101" s="132">
        <f t="shared" si="94"/>
        <v>26765.951435999999</v>
      </c>
      <c r="Y101" s="129">
        <f t="shared" si="94"/>
        <v>0</v>
      </c>
      <c r="Z101" s="130">
        <f t="shared" si="94"/>
        <v>289637.16856400005</v>
      </c>
      <c r="AA101" s="132">
        <f t="shared" si="94"/>
        <v>289637.16856400005</v>
      </c>
      <c r="AB101" s="130">
        <f t="shared" si="94"/>
        <v>0</v>
      </c>
      <c r="AC101" s="133">
        <f t="shared" si="94"/>
        <v>316403.12</v>
      </c>
      <c r="AD101" s="130">
        <f t="shared" si="94"/>
        <v>316403.12</v>
      </c>
      <c r="AE101" s="130">
        <f t="shared" si="94"/>
        <v>0</v>
      </c>
      <c r="AF101" s="133">
        <f t="shared" si="94"/>
        <v>26765.951435999999</v>
      </c>
      <c r="AG101" s="130">
        <f t="shared" si="94"/>
        <v>26765.951435999999</v>
      </c>
      <c r="AH101" s="130">
        <f t="shared" si="94"/>
        <v>0</v>
      </c>
      <c r="AI101" s="130">
        <f t="shared" si="94"/>
        <v>289637.16856400005</v>
      </c>
      <c r="AJ101" s="134">
        <f t="shared" si="94"/>
        <v>289637.16856400005</v>
      </c>
      <c r="AK101" s="137"/>
    </row>
    <row r="102" spans="1:37" hidden="1" outlineLevel="3" x14ac:dyDescent="0.25">
      <c r="A102" t="s">
        <v>7014</v>
      </c>
      <c r="B102">
        <v>1577.71</v>
      </c>
      <c r="N102">
        <f t="shared" ref="N102:N108" si="95">SUM(B102:M102)</f>
        <v>1577.71</v>
      </c>
      <c r="O102">
        <f t="shared" ref="O102:O108" si="96">B102</f>
        <v>1577.71</v>
      </c>
      <c r="P102">
        <f t="shared" ref="P102:P108" si="97">N102</f>
        <v>1577.71</v>
      </c>
      <c r="Q102" s="92" t="s">
        <v>4076</v>
      </c>
      <c r="R102" s="80">
        <v>0.1124</v>
      </c>
      <c r="S102" s="119">
        <f t="shared" ref="S102:S108" si="98">IF(LEFT(AK102,6)="Direct", O102,0)</f>
        <v>0</v>
      </c>
      <c r="T102" s="120">
        <f t="shared" ref="T102:T108" si="99">O102-S102</f>
        <v>1577.71</v>
      </c>
      <c r="U102" s="121">
        <f t="shared" ref="U102:U108" si="100">S102+T102</f>
        <v>1577.71</v>
      </c>
      <c r="V102" s="119">
        <f t="shared" ref="V102:V108" si="101">IF(LEFT(AK102,9)="Direct-WA", O102,0)</f>
        <v>0</v>
      </c>
      <c r="W102" s="120">
        <f t="shared" ref="W102:W108" si="102">IF(LEFT(AK102,9)="Direct-WA",0,O102*R102)</f>
        <v>177.33460400000001</v>
      </c>
      <c r="X102" s="122">
        <f t="shared" ref="X102:X108" si="103">V102+W102</f>
        <v>177.33460400000001</v>
      </c>
      <c r="Y102" s="119">
        <f t="shared" ref="Y102:Y108" si="104">IF(LEFT(AK102,9)="Direct-OR", O102,0)</f>
        <v>0</v>
      </c>
      <c r="Z102" s="120">
        <f t="shared" ref="Z102:Z108" si="105">IF(LEFT(AK102,9)="Direct-OR",0,T102-W102)</f>
        <v>1400.3753959999999</v>
      </c>
      <c r="AA102" s="122">
        <f t="shared" ref="AA102:AA108" si="106">Y102+Z102</f>
        <v>1400.3753959999999</v>
      </c>
      <c r="AB102" s="94">
        <f t="shared" ref="AB102:AB108" si="107">IF(LEFT(AK102,6)="Direct", P102,0)</f>
        <v>0</v>
      </c>
      <c r="AC102" s="123">
        <f t="shared" ref="AC102:AC108" si="108">P102-AB102</f>
        <v>1577.71</v>
      </c>
      <c r="AD102" s="94">
        <f t="shared" ref="AD102:AD108" si="109">AB102+AC102</f>
        <v>1577.71</v>
      </c>
      <c r="AE102" s="94">
        <f t="shared" ref="AE102:AE108" si="110">IF(LEFT(AK102,9)="Direct-WA", P102,0)</f>
        <v>0</v>
      </c>
      <c r="AF102" s="123">
        <f t="shared" ref="AF102:AF108" si="111">IF(LEFT(AK102,9)="Direct-WA",0,P102*R102)</f>
        <v>177.33460400000001</v>
      </c>
      <c r="AG102" s="94">
        <f t="shared" ref="AG102:AG108" si="112">AE102+AF102</f>
        <v>177.33460400000001</v>
      </c>
      <c r="AH102" s="94">
        <f t="shared" ref="AH102:AH108" si="113">IF(LEFT(AK102,9)="Direct-OR", P102,0)</f>
        <v>0</v>
      </c>
      <c r="AI102" s="94">
        <f t="shared" ref="AI102:AI108" si="114">IF(LEFT(AK102,9)="Direct-OR",0,AD102-AG102)</f>
        <v>1400.3753959999999</v>
      </c>
      <c r="AJ102" s="93">
        <f t="shared" ref="AJ102:AJ108" si="115">AH102+AI102</f>
        <v>1400.3753959999999</v>
      </c>
      <c r="AK102" s="138" t="s">
        <v>1010</v>
      </c>
    </row>
    <row r="103" spans="1:37" hidden="1" outlineLevel="3" x14ac:dyDescent="0.25">
      <c r="A103" t="s">
        <v>7014</v>
      </c>
      <c r="B103">
        <v>50989.58</v>
      </c>
      <c r="N103">
        <f t="shared" si="95"/>
        <v>50989.58</v>
      </c>
      <c r="O103">
        <f t="shared" si="96"/>
        <v>50989.58</v>
      </c>
      <c r="P103">
        <f t="shared" si="97"/>
        <v>50989.58</v>
      </c>
      <c r="Q103" s="92" t="s">
        <v>5138</v>
      </c>
      <c r="R103" s="80">
        <v>0.1124</v>
      </c>
      <c r="S103" s="119">
        <f t="shared" si="98"/>
        <v>0</v>
      </c>
      <c r="T103" s="120">
        <f t="shared" si="99"/>
        <v>50989.58</v>
      </c>
      <c r="U103" s="121">
        <f t="shared" si="100"/>
        <v>50989.58</v>
      </c>
      <c r="V103" s="119">
        <f t="shared" si="101"/>
        <v>0</v>
      </c>
      <c r="W103" s="120">
        <f t="shared" si="102"/>
        <v>5731.2287919999999</v>
      </c>
      <c r="X103" s="122">
        <f t="shared" si="103"/>
        <v>5731.2287919999999</v>
      </c>
      <c r="Y103" s="119">
        <f t="shared" si="104"/>
        <v>0</v>
      </c>
      <c r="Z103" s="120">
        <f t="shared" si="105"/>
        <v>45258.351208</v>
      </c>
      <c r="AA103" s="122">
        <f t="shared" si="106"/>
        <v>45258.351208</v>
      </c>
      <c r="AB103" s="94">
        <f t="shared" si="107"/>
        <v>0</v>
      </c>
      <c r="AC103" s="123">
        <f t="shared" si="108"/>
        <v>50989.58</v>
      </c>
      <c r="AD103" s="94">
        <f t="shared" si="109"/>
        <v>50989.58</v>
      </c>
      <c r="AE103" s="94">
        <f t="shared" si="110"/>
        <v>0</v>
      </c>
      <c r="AF103" s="123">
        <f t="shared" si="111"/>
        <v>5731.2287919999999</v>
      </c>
      <c r="AG103" s="94">
        <f t="shared" si="112"/>
        <v>5731.2287919999999</v>
      </c>
      <c r="AH103" s="94">
        <f t="shared" si="113"/>
        <v>0</v>
      </c>
      <c r="AI103" s="94">
        <f t="shared" si="114"/>
        <v>45258.351208</v>
      </c>
      <c r="AJ103" s="93">
        <f t="shared" si="115"/>
        <v>45258.351208</v>
      </c>
      <c r="AK103" s="138" t="s">
        <v>1010</v>
      </c>
    </row>
    <row r="104" spans="1:37" hidden="1" outlineLevel="3" x14ac:dyDescent="0.25">
      <c r="A104" t="s">
        <v>7014</v>
      </c>
      <c r="B104">
        <v>484.26</v>
      </c>
      <c r="N104">
        <f t="shared" si="95"/>
        <v>484.26</v>
      </c>
      <c r="O104">
        <f t="shared" si="96"/>
        <v>484.26</v>
      </c>
      <c r="P104">
        <f t="shared" si="97"/>
        <v>484.26</v>
      </c>
      <c r="Q104" s="92" t="s">
        <v>5219</v>
      </c>
      <c r="R104" s="80">
        <v>0.1124</v>
      </c>
      <c r="S104" s="119">
        <f t="shared" si="98"/>
        <v>0</v>
      </c>
      <c r="T104" s="120">
        <f t="shared" si="99"/>
        <v>484.26</v>
      </c>
      <c r="U104" s="121">
        <f t="shared" si="100"/>
        <v>484.26</v>
      </c>
      <c r="V104" s="119">
        <f t="shared" si="101"/>
        <v>0</v>
      </c>
      <c r="W104" s="120">
        <f t="shared" si="102"/>
        <v>54.430824000000001</v>
      </c>
      <c r="X104" s="122">
        <f t="shared" si="103"/>
        <v>54.430824000000001</v>
      </c>
      <c r="Y104" s="119">
        <f t="shared" si="104"/>
        <v>0</v>
      </c>
      <c r="Z104" s="120">
        <f t="shared" si="105"/>
        <v>429.82917599999996</v>
      </c>
      <c r="AA104" s="122">
        <f t="shared" si="106"/>
        <v>429.82917599999996</v>
      </c>
      <c r="AB104" s="94">
        <f t="shared" si="107"/>
        <v>0</v>
      </c>
      <c r="AC104" s="123">
        <f t="shared" si="108"/>
        <v>484.26</v>
      </c>
      <c r="AD104" s="94">
        <f t="shared" si="109"/>
        <v>484.26</v>
      </c>
      <c r="AE104" s="94">
        <f t="shared" si="110"/>
        <v>0</v>
      </c>
      <c r="AF104" s="123">
        <f t="shared" si="111"/>
        <v>54.430824000000001</v>
      </c>
      <c r="AG104" s="94">
        <f t="shared" si="112"/>
        <v>54.430824000000001</v>
      </c>
      <c r="AH104" s="94">
        <f t="shared" si="113"/>
        <v>0</v>
      </c>
      <c r="AI104" s="94">
        <f t="shared" si="114"/>
        <v>429.82917599999996</v>
      </c>
      <c r="AJ104" s="93">
        <f t="shared" si="115"/>
        <v>429.82917599999996</v>
      </c>
      <c r="AK104" s="138" t="s">
        <v>1010</v>
      </c>
    </row>
    <row r="105" spans="1:37" hidden="1" outlineLevel="3" x14ac:dyDescent="0.25">
      <c r="A105" t="s">
        <v>7014</v>
      </c>
      <c r="B105">
        <v>61311.08</v>
      </c>
      <c r="N105">
        <f t="shared" si="95"/>
        <v>61311.08</v>
      </c>
      <c r="O105">
        <f t="shared" si="96"/>
        <v>61311.08</v>
      </c>
      <c r="P105">
        <f t="shared" si="97"/>
        <v>61311.08</v>
      </c>
      <c r="Q105" s="92" t="s">
        <v>5220</v>
      </c>
      <c r="R105" s="80">
        <v>0.1124</v>
      </c>
      <c r="S105" s="119">
        <f t="shared" si="98"/>
        <v>0</v>
      </c>
      <c r="T105" s="120">
        <f t="shared" si="99"/>
        <v>61311.08</v>
      </c>
      <c r="U105" s="121">
        <f t="shared" si="100"/>
        <v>61311.08</v>
      </c>
      <c r="V105" s="119">
        <f t="shared" si="101"/>
        <v>0</v>
      </c>
      <c r="W105" s="120">
        <f t="shared" si="102"/>
        <v>6891.3653920000006</v>
      </c>
      <c r="X105" s="122">
        <f t="shared" si="103"/>
        <v>6891.3653920000006</v>
      </c>
      <c r="Y105" s="119">
        <f t="shared" si="104"/>
        <v>0</v>
      </c>
      <c r="Z105" s="120">
        <f t="shared" si="105"/>
        <v>54419.714608000002</v>
      </c>
      <c r="AA105" s="122">
        <f t="shared" si="106"/>
        <v>54419.714608000002</v>
      </c>
      <c r="AB105" s="94">
        <f t="shared" si="107"/>
        <v>0</v>
      </c>
      <c r="AC105" s="123">
        <f t="shared" si="108"/>
        <v>61311.08</v>
      </c>
      <c r="AD105" s="94">
        <f t="shared" si="109"/>
        <v>61311.08</v>
      </c>
      <c r="AE105" s="94">
        <f t="shared" si="110"/>
        <v>0</v>
      </c>
      <c r="AF105" s="123">
        <f t="shared" si="111"/>
        <v>6891.3653920000006</v>
      </c>
      <c r="AG105" s="94">
        <f t="shared" si="112"/>
        <v>6891.3653920000006</v>
      </c>
      <c r="AH105" s="94">
        <f t="shared" si="113"/>
        <v>0</v>
      </c>
      <c r="AI105" s="94">
        <f t="shared" si="114"/>
        <v>54419.714608000002</v>
      </c>
      <c r="AJ105" s="93">
        <f t="shared" si="115"/>
        <v>54419.714608000002</v>
      </c>
      <c r="AK105" s="138" t="s">
        <v>1010</v>
      </c>
    </row>
    <row r="106" spans="1:37" hidden="1" outlineLevel="3" x14ac:dyDescent="0.25">
      <c r="A106" t="s">
        <v>7014</v>
      </c>
      <c r="B106">
        <v>23673.56</v>
      </c>
      <c r="N106">
        <f t="shared" si="95"/>
        <v>23673.56</v>
      </c>
      <c r="O106">
        <f t="shared" si="96"/>
        <v>23673.56</v>
      </c>
      <c r="P106">
        <f t="shared" si="97"/>
        <v>23673.56</v>
      </c>
      <c r="Q106" s="92" t="s">
        <v>5221</v>
      </c>
      <c r="R106" s="80">
        <v>0.1124</v>
      </c>
      <c r="S106" s="119">
        <f t="shared" si="98"/>
        <v>0</v>
      </c>
      <c r="T106" s="120">
        <f t="shared" si="99"/>
        <v>23673.56</v>
      </c>
      <c r="U106" s="121">
        <f t="shared" si="100"/>
        <v>23673.56</v>
      </c>
      <c r="V106" s="119">
        <f t="shared" si="101"/>
        <v>0</v>
      </c>
      <c r="W106" s="120">
        <f t="shared" si="102"/>
        <v>2660.908144</v>
      </c>
      <c r="X106" s="122">
        <f t="shared" si="103"/>
        <v>2660.908144</v>
      </c>
      <c r="Y106" s="119">
        <f t="shared" si="104"/>
        <v>0</v>
      </c>
      <c r="Z106" s="120">
        <f t="shared" si="105"/>
        <v>21012.651856</v>
      </c>
      <c r="AA106" s="122">
        <f t="shared" si="106"/>
        <v>21012.651856</v>
      </c>
      <c r="AB106" s="94">
        <f t="shared" si="107"/>
        <v>0</v>
      </c>
      <c r="AC106" s="123">
        <f t="shared" si="108"/>
        <v>23673.56</v>
      </c>
      <c r="AD106" s="94">
        <f t="shared" si="109"/>
        <v>23673.56</v>
      </c>
      <c r="AE106" s="94">
        <f t="shared" si="110"/>
        <v>0</v>
      </c>
      <c r="AF106" s="123">
        <f t="shared" si="111"/>
        <v>2660.908144</v>
      </c>
      <c r="AG106" s="94">
        <f t="shared" si="112"/>
        <v>2660.908144</v>
      </c>
      <c r="AH106" s="94">
        <f t="shared" si="113"/>
        <v>0</v>
      </c>
      <c r="AI106" s="94">
        <f t="shared" si="114"/>
        <v>21012.651856</v>
      </c>
      <c r="AJ106" s="93">
        <f t="shared" si="115"/>
        <v>21012.651856</v>
      </c>
      <c r="AK106" s="138" t="s">
        <v>1010</v>
      </c>
    </row>
    <row r="107" spans="1:37" hidden="1" outlineLevel="3" x14ac:dyDescent="0.25">
      <c r="A107" t="s">
        <v>7014</v>
      </c>
      <c r="B107">
        <v>107386.86</v>
      </c>
      <c r="N107">
        <f t="shared" si="95"/>
        <v>107386.86</v>
      </c>
      <c r="O107">
        <f t="shared" si="96"/>
        <v>107386.86</v>
      </c>
      <c r="P107">
        <f t="shared" si="97"/>
        <v>107386.86</v>
      </c>
      <c r="Q107" s="92" t="s">
        <v>5225</v>
      </c>
      <c r="R107" s="80">
        <v>0.1124</v>
      </c>
      <c r="S107" s="119">
        <f t="shared" si="98"/>
        <v>0</v>
      </c>
      <c r="T107" s="120">
        <f t="shared" si="99"/>
        <v>107386.86</v>
      </c>
      <c r="U107" s="121">
        <f t="shared" si="100"/>
        <v>107386.86</v>
      </c>
      <c r="V107" s="119">
        <f t="shared" si="101"/>
        <v>0</v>
      </c>
      <c r="W107" s="120">
        <f t="shared" si="102"/>
        <v>12070.283063999999</v>
      </c>
      <c r="X107" s="122">
        <f t="shared" si="103"/>
        <v>12070.283063999999</v>
      </c>
      <c r="Y107" s="119">
        <f t="shared" si="104"/>
        <v>0</v>
      </c>
      <c r="Z107" s="120">
        <f t="shared" si="105"/>
        <v>95316.576935999998</v>
      </c>
      <c r="AA107" s="122">
        <f t="shared" si="106"/>
        <v>95316.576935999998</v>
      </c>
      <c r="AB107" s="94">
        <f t="shared" si="107"/>
        <v>0</v>
      </c>
      <c r="AC107" s="123">
        <f t="shared" si="108"/>
        <v>107386.86</v>
      </c>
      <c r="AD107" s="94">
        <f t="shared" si="109"/>
        <v>107386.86</v>
      </c>
      <c r="AE107" s="94">
        <f t="shared" si="110"/>
        <v>0</v>
      </c>
      <c r="AF107" s="123">
        <f t="shared" si="111"/>
        <v>12070.283063999999</v>
      </c>
      <c r="AG107" s="94">
        <f t="shared" si="112"/>
        <v>12070.283063999999</v>
      </c>
      <c r="AH107" s="94">
        <f t="shared" si="113"/>
        <v>0</v>
      </c>
      <c r="AI107" s="94">
        <f t="shared" si="114"/>
        <v>95316.576935999998</v>
      </c>
      <c r="AJ107" s="93">
        <f t="shared" si="115"/>
        <v>95316.576935999998</v>
      </c>
      <c r="AK107" s="138" t="s">
        <v>1010</v>
      </c>
    </row>
    <row r="108" spans="1:37" hidden="1" outlineLevel="3" x14ac:dyDescent="0.25">
      <c r="A108" t="s">
        <v>7014</v>
      </c>
      <c r="B108">
        <v>1637.48</v>
      </c>
      <c r="N108">
        <f t="shared" si="95"/>
        <v>1637.48</v>
      </c>
      <c r="O108">
        <f t="shared" si="96"/>
        <v>1637.48</v>
      </c>
      <c r="P108">
        <f t="shared" si="97"/>
        <v>1637.48</v>
      </c>
      <c r="Q108" s="92" t="s">
        <v>5454</v>
      </c>
      <c r="R108" s="80">
        <v>0.1124</v>
      </c>
      <c r="S108" s="119">
        <f t="shared" si="98"/>
        <v>0</v>
      </c>
      <c r="T108" s="120">
        <f t="shared" si="99"/>
        <v>1637.48</v>
      </c>
      <c r="U108" s="121">
        <f t="shared" si="100"/>
        <v>1637.48</v>
      </c>
      <c r="V108" s="119">
        <f t="shared" si="101"/>
        <v>0</v>
      </c>
      <c r="W108" s="120">
        <f t="shared" si="102"/>
        <v>184.052752</v>
      </c>
      <c r="X108" s="122">
        <f t="shared" si="103"/>
        <v>184.052752</v>
      </c>
      <c r="Y108" s="119">
        <f t="shared" si="104"/>
        <v>0</v>
      </c>
      <c r="Z108" s="120">
        <f t="shared" si="105"/>
        <v>1453.427248</v>
      </c>
      <c r="AA108" s="122">
        <f t="shared" si="106"/>
        <v>1453.427248</v>
      </c>
      <c r="AB108" s="94">
        <f t="shared" si="107"/>
        <v>0</v>
      </c>
      <c r="AC108" s="123">
        <f t="shared" si="108"/>
        <v>1637.48</v>
      </c>
      <c r="AD108" s="94">
        <f t="shared" si="109"/>
        <v>1637.48</v>
      </c>
      <c r="AE108" s="94">
        <f t="shared" si="110"/>
        <v>0</v>
      </c>
      <c r="AF108" s="123">
        <f t="shared" si="111"/>
        <v>184.052752</v>
      </c>
      <c r="AG108" s="94">
        <f t="shared" si="112"/>
        <v>184.052752</v>
      </c>
      <c r="AH108" s="94">
        <f t="shared" si="113"/>
        <v>0</v>
      </c>
      <c r="AI108" s="94">
        <f t="shared" si="114"/>
        <v>1453.427248</v>
      </c>
      <c r="AJ108" s="93">
        <f t="shared" si="115"/>
        <v>1453.427248</v>
      </c>
      <c r="AK108" s="138" t="s">
        <v>1010</v>
      </c>
    </row>
    <row r="109" spans="1:37" hidden="1" outlineLevel="2" x14ac:dyDescent="0.25">
      <c r="Q109" s="92"/>
      <c r="R109" s="80"/>
      <c r="S109" s="119">
        <f t="shared" ref="S109:AJ109" si="116">SUBTOTAL(9,S102:S108)</f>
        <v>0</v>
      </c>
      <c r="T109" s="120">
        <f t="shared" si="116"/>
        <v>247060.53</v>
      </c>
      <c r="U109" s="121">
        <f t="shared" si="116"/>
        <v>247060.53</v>
      </c>
      <c r="V109" s="119">
        <f t="shared" si="116"/>
        <v>0</v>
      </c>
      <c r="W109" s="120">
        <f t="shared" si="116"/>
        <v>27769.603572</v>
      </c>
      <c r="X109" s="122">
        <f t="shared" si="116"/>
        <v>27769.603572</v>
      </c>
      <c r="Y109" s="119">
        <f t="shared" si="116"/>
        <v>0</v>
      </c>
      <c r="Z109" s="120">
        <f t="shared" si="116"/>
        <v>219290.92642799998</v>
      </c>
      <c r="AA109" s="122">
        <f t="shared" si="116"/>
        <v>219290.92642799998</v>
      </c>
      <c r="AB109" s="94">
        <f t="shared" si="116"/>
        <v>0</v>
      </c>
      <c r="AC109" s="123">
        <f t="shared" si="116"/>
        <v>247060.53</v>
      </c>
      <c r="AD109" s="94">
        <f t="shared" si="116"/>
        <v>247060.53</v>
      </c>
      <c r="AE109" s="94">
        <f t="shared" si="116"/>
        <v>0</v>
      </c>
      <c r="AF109" s="123">
        <f t="shared" si="116"/>
        <v>27769.603572</v>
      </c>
      <c r="AG109" s="94">
        <f t="shared" si="116"/>
        <v>27769.603572</v>
      </c>
      <c r="AH109" s="94">
        <f t="shared" si="116"/>
        <v>0</v>
      </c>
      <c r="AI109" s="94">
        <f t="shared" si="116"/>
        <v>219290.92642799998</v>
      </c>
      <c r="AJ109" s="93">
        <f t="shared" si="116"/>
        <v>219290.92642799998</v>
      </c>
      <c r="AK109" s="139" t="s">
        <v>7137</v>
      </c>
    </row>
    <row r="110" spans="1:37" hidden="1" outlineLevel="3" x14ac:dyDescent="0.25">
      <c r="A110" t="s">
        <v>7014</v>
      </c>
      <c r="B110">
        <v>70613.36</v>
      </c>
      <c r="N110">
        <f t="shared" ref="N110:N115" si="117">SUM(B110:M110)</f>
        <v>70613.36</v>
      </c>
      <c r="O110">
        <f t="shared" ref="O110:O115" si="118">B110</f>
        <v>70613.36</v>
      </c>
      <c r="P110">
        <f t="shared" ref="P110:P115" si="119">N110</f>
        <v>70613.36</v>
      </c>
      <c r="Q110" s="92" t="s">
        <v>4226</v>
      </c>
      <c r="R110" s="80">
        <v>0.1119</v>
      </c>
      <c r="S110" s="119">
        <f t="shared" ref="S110:S115" si="120">IF(LEFT(AK110,6)="Direct", O110,0)</f>
        <v>0</v>
      </c>
      <c r="T110" s="120">
        <f t="shared" ref="T110:T115" si="121">O110-S110</f>
        <v>70613.36</v>
      </c>
      <c r="U110" s="121">
        <f t="shared" ref="U110:U115" si="122">S110+T110</f>
        <v>70613.36</v>
      </c>
      <c r="V110" s="119">
        <f t="shared" ref="V110:V115" si="123">IF(LEFT(AK110,9)="Direct-WA", O110,0)</f>
        <v>0</v>
      </c>
      <c r="W110" s="120">
        <f t="shared" ref="W110:W115" si="124">IF(LEFT(AK110,9)="Direct-WA",0,O110*R110)</f>
        <v>7901.6349840000003</v>
      </c>
      <c r="X110" s="122">
        <f t="shared" ref="X110:X115" si="125">V110+W110</f>
        <v>7901.6349840000003</v>
      </c>
      <c r="Y110" s="119">
        <f t="shared" ref="Y110:Y115" si="126">IF(LEFT(AK110,9)="Direct-OR", O110,0)</f>
        <v>0</v>
      </c>
      <c r="Z110" s="120">
        <f t="shared" ref="Z110:Z115" si="127">IF(LEFT(AK110,9)="Direct-OR",0,T110-W110)</f>
        <v>62711.725015999997</v>
      </c>
      <c r="AA110" s="122">
        <f t="shared" ref="AA110:AA115" si="128">Y110+Z110</f>
        <v>62711.725015999997</v>
      </c>
      <c r="AB110" s="94">
        <f t="shared" ref="AB110:AB115" si="129">IF(LEFT(AK110,6)="Direct", P110,0)</f>
        <v>0</v>
      </c>
      <c r="AC110" s="123">
        <f t="shared" ref="AC110:AC115" si="130">P110-AB110</f>
        <v>70613.36</v>
      </c>
      <c r="AD110" s="94">
        <f t="shared" ref="AD110:AD115" si="131">AB110+AC110</f>
        <v>70613.36</v>
      </c>
      <c r="AE110" s="94">
        <f t="shared" ref="AE110:AE115" si="132">IF(LEFT(AK110,9)="Direct-WA", P110,0)</f>
        <v>0</v>
      </c>
      <c r="AF110" s="123">
        <f t="shared" ref="AF110:AF115" si="133">IF(LEFT(AK110,9)="Direct-WA",0,P110*R110)</f>
        <v>7901.6349840000003</v>
      </c>
      <c r="AG110" s="94">
        <f t="shared" ref="AG110:AG115" si="134">AE110+AF110</f>
        <v>7901.6349840000003</v>
      </c>
      <c r="AH110" s="94">
        <f t="shared" ref="AH110:AH115" si="135">IF(LEFT(AK110,9)="Direct-OR", P110,0)</f>
        <v>0</v>
      </c>
      <c r="AI110" s="94">
        <f t="shared" ref="AI110:AI115" si="136">IF(LEFT(AK110,9)="Direct-OR",0,AD110-AG110)</f>
        <v>62711.725015999997</v>
      </c>
      <c r="AJ110" s="93">
        <f t="shared" ref="AJ110:AJ115" si="137">AH110+AI110</f>
        <v>62711.725015999997</v>
      </c>
      <c r="AK110" s="138" t="s">
        <v>1012</v>
      </c>
    </row>
    <row r="111" spans="1:37" hidden="1" outlineLevel="3" x14ac:dyDescent="0.25">
      <c r="A111" t="s">
        <v>7014</v>
      </c>
      <c r="B111">
        <v>10610.87</v>
      </c>
      <c r="N111">
        <f t="shared" si="117"/>
        <v>10610.87</v>
      </c>
      <c r="O111">
        <f t="shared" si="118"/>
        <v>10610.87</v>
      </c>
      <c r="P111">
        <f t="shared" si="119"/>
        <v>10610.87</v>
      </c>
      <c r="Q111" s="92" t="s">
        <v>4229</v>
      </c>
      <c r="R111" s="80">
        <v>0.1119</v>
      </c>
      <c r="S111" s="119">
        <f t="shared" si="120"/>
        <v>0</v>
      </c>
      <c r="T111" s="120">
        <f t="shared" si="121"/>
        <v>10610.87</v>
      </c>
      <c r="U111" s="121">
        <f t="shared" si="122"/>
        <v>10610.87</v>
      </c>
      <c r="V111" s="119">
        <f t="shared" si="123"/>
        <v>0</v>
      </c>
      <c r="W111" s="120">
        <f t="shared" si="124"/>
        <v>1187.3563530000001</v>
      </c>
      <c r="X111" s="122">
        <f t="shared" si="125"/>
        <v>1187.3563530000001</v>
      </c>
      <c r="Y111" s="119">
        <f t="shared" si="126"/>
        <v>0</v>
      </c>
      <c r="Z111" s="120">
        <f t="shared" si="127"/>
        <v>9423.5136469999998</v>
      </c>
      <c r="AA111" s="122">
        <f t="shared" si="128"/>
        <v>9423.5136469999998</v>
      </c>
      <c r="AB111" s="94">
        <f t="shared" si="129"/>
        <v>0</v>
      </c>
      <c r="AC111" s="123">
        <f t="shared" si="130"/>
        <v>10610.87</v>
      </c>
      <c r="AD111" s="94">
        <f t="shared" si="131"/>
        <v>10610.87</v>
      </c>
      <c r="AE111" s="94">
        <f t="shared" si="132"/>
        <v>0</v>
      </c>
      <c r="AF111" s="123">
        <f t="shared" si="133"/>
        <v>1187.3563530000001</v>
      </c>
      <c r="AG111" s="94">
        <f t="shared" si="134"/>
        <v>1187.3563530000001</v>
      </c>
      <c r="AH111" s="94">
        <f t="shared" si="135"/>
        <v>0</v>
      </c>
      <c r="AI111" s="94">
        <f t="shared" si="136"/>
        <v>9423.5136469999998</v>
      </c>
      <c r="AJ111" s="93">
        <f t="shared" si="137"/>
        <v>9423.5136469999998</v>
      </c>
      <c r="AK111" s="138" t="s">
        <v>1012</v>
      </c>
    </row>
    <row r="112" spans="1:37" hidden="1" outlineLevel="3" x14ac:dyDescent="0.25">
      <c r="A112" t="s">
        <v>7014</v>
      </c>
      <c r="N112">
        <f t="shared" si="117"/>
        <v>0</v>
      </c>
      <c r="O112">
        <f t="shared" si="118"/>
        <v>0</v>
      </c>
      <c r="P112">
        <f t="shared" si="119"/>
        <v>0</v>
      </c>
      <c r="Q112" s="92" t="s">
        <v>4235</v>
      </c>
      <c r="R112" s="80">
        <v>0.1119</v>
      </c>
      <c r="S112" s="119">
        <f t="shared" si="120"/>
        <v>0</v>
      </c>
      <c r="T112" s="120">
        <f t="shared" si="121"/>
        <v>0</v>
      </c>
      <c r="U112" s="121">
        <f t="shared" si="122"/>
        <v>0</v>
      </c>
      <c r="V112" s="119">
        <f t="shared" si="123"/>
        <v>0</v>
      </c>
      <c r="W112" s="120">
        <f t="shared" si="124"/>
        <v>0</v>
      </c>
      <c r="X112" s="122">
        <f t="shared" si="125"/>
        <v>0</v>
      </c>
      <c r="Y112" s="119">
        <f t="shared" si="126"/>
        <v>0</v>
      </c>
      <c r="Z112" s="120">
        <f t="shared" si="127"/>
        <v>0</v>
      </c>
      <c r="AA112" s="122">
        <f t="shared" si="128"/>
        <v>0</v>
      </c>
      <c r="AB112" s="94">
        <f t="shared" si="129"/>
        <v>0</v>
      </c>
      <c r="AC112" s="123">
        <f t="shared" si="130"/>
        <v>0</v>
      </c>
      <c r="AD112" s="94">
        <f t="shared" si="131"/>
        <v>0</v>
      </c>
      <c r="AE112" s="94">
        <f t="shared" si="132"/>
        <v>0</v>
      </c>
      <c r="AF112" s="123">
        <f t="shared" si="133"/>
        <v>0</v>
      </c>
      <c r="AG112" s="94">
        <f t="shared" si="134"/>
        <v>0</v>
      </c>
      <c r="AH112" s="94">
        <f t="shared" si="135"/>
        <v>0</v>
      </c>
      <c r="AI112" s="94">
        <f t="shared" si="136"/>
        <v>0</v>
      </c>
      <c r="AJ112" s="93">
        <f t="shared" si="137"/>
        <v>0</v>
      </c>
      <c r="AK112" s="138" t="s">
        <v>1012</v>
      </c>
    </row>
    <row r="113" spans="1:37" hidden="1" outlineLevel="3" x14ac:dyDescent="0.25">
      <c r="A113" t="s">
        <v>7014</v>
      </c>
      <c r="N113">
        <f t="shared" si="117"/>
        <v>0</v>
      </c>
      <c r="O113">
        <f t="shared" si="118"/>
        <v>0</v>
      </c>
      <c r="P113">
        <f t="shared" si="119"/>
        <v>0</v>
      </c>
      <c r="Q113" s="92" t="s">
        <v>4238</v>
      </c>
      <c r="R113" s="80">
        <v>0.1119</v>
      </c>
      <c r="S113" s="119">
        <f t="shared" si="120"/>
        <v>0</v>
      </c>
      <c r="T113" s="120">
        <f t="shared" si="121"/>
        <v>0</v>
      </c>
      <c r="U113" s="121">
        <f t="shared" si="122"/>
        <v>0</v>
      </c>
      <c r="V113" s="119">
        <f t="shared" si="123"/>
        <v>0</v>
      </c>
      <c r="W113" s="120">
        <f t="shared" si="124"/>
        <v>0</v>
      </c>
      <c r="X113" s="122">
        <f t="shared" si="125"/>
        <v>0</v>
      </c>
      <c r="Y113" s="119">
        <f t="shared" si="126"/>
        <v>0</v>
      </c>
      <c r="Z113" s="120">
        <f t="shared" si="127"/>
        <v>0</v>
      </c>
      <c r="AA113" s="122">
        <f t="shared" si="128"/>
        <v>0</v>
      </c>
      <c r="AB113" s="94">
        <f t="shared" si="129"/>
        <v>0</v>
      </c>
      <c r="AC113" s="123">
        <f t="shared" si="130"/>
        <v>0</v>
      </c>
      <c r="AD113" s="94">
        <f t="shared" si="131"/>
        <v>0</v>
      </c>
      <c r="AE113" s="94">
        <f t="shared" si="132"/>
        <v>0</v>
      </c>
      <c r="AF113" s="123">
        <f t="shared" si="133"/>
        <v>0</v>
      </c>
      <c r="AG113" s="94">
        <f t="shared" si="134"/>
        <v>0</v>
      </c>
      <c r="AH113" s="94">
        <f t="shared" si="135"/>
        <v>0</v>
      </c>
      <c r="AI113" s="94">
        <f t="shared" si="136"/>
        <v>0</v>
      </c>
      <c r="AJ113" s="93">
        <f t="shared" si="137"/>
        <v>0</v>
      </c>
      <c r="AK113" s="138" t="s">
        <v>1012</v>
      </c>
    </row>
    <row r="114" spans="1:37" hidden="1" outlineLevel="3" x14ac:dyDescent="0.25">
      <c r="A114" t="s">
        <v>7014</v>
      </c>
      <c r="B114">
        <v>5096.6400000000003</v>
      </c>
      <c r="N114">
        <f t="shared" si="117"/>
        <v>5096.6400000000003</v>
      </c>
      <c r="O114">
        <f t="shared" si="118"/>
        <v>5096.6400000000003</v>
      </c>
      <c r="P114">
        <f t="shared" si="119"/>
        <v>5096.6400000000003</v>
      </c>
      <c r="Q114" s="92" t="s">
        <v>4314</v>
      </c>
      <c r="R114" s="80">
        <v>0.1119</v>
      </c>
      <c r="S114" s="119">
        <f t="shared" si="120"/>
        <v>0</v>
      </c>
      <c r="T114" s="120">
        <f t="shared" si="121"/>
        <v>5096.6400000000003</v>
      </c>
      <c r="U114" s="121">
        <f t="shared" si="122"/>
        <v>5096.6400000000003</v>
      </c>
      <c r="V114" s="119">
        <f t="shared" si="123"/>
        <v>0</v>
      </c>
      <c r="W114" s="120">
        <f t="shared" si="124"/>
        <v>570.31401600000004</v>
      </c>
      <c r="X114" s="122">
        <f t="shared" si="125"/>
        <v>570.31401600000004</v>
      </c>
      <c r="Y114" s="119">
        <f t="shared" si="126"/>
        <v>0</v>
      </c>
      <c r="Z114" s="120">
        <f t="shared" si="127"/>
        <v>4526.3259840000001</v>
      </c>
      <c r="AA114" s="122">
        <f t="shared" si="128"/>
        <v>4526.3259840000001</v>
      </c>
      <c r="AB114" s="94">
        <f t="shared" si="129"/>
        <v>0</v>
      </c>
      <c r="AC114" s="123">
        <f t="shared" si="130"/>
        <v>5096.6400000000003</v>
      </c>
      <c r="AD114" s="94">
        <f t="shared" si="131"/>
        <v>5096.6400000000003</v>
      </c>
      <c r="AE114" s="94">
        <f t="shared" si="132"/>
        <v>0</v>
      </c>
      <c r="AF114" s="123">
        <f t="shared" si="133"/>
        <v>570.31401600000004</v>
      </c>
      <c r="AG114" s="94">
        <f t="shared" si="134"/>
        <v>570.31401600000004</v>
      </c>
      <c r="AH114" s="94">
        <f t="shared" si="135"/>
        <v>0</v>
      </c>
      <c r="AI114" s="94">
        <f t="shared" si="136"/>
        <v>4526.3259840000001</v>
      </c>
      <c r="AJ114" s="93">
        <f t="shared" si="137"/>
        <v>4526.3259840000001</v>
      </c>
      <c r="AK114" s="138" t="s">
        <v>1012</v>
      </c>
    </row>
    <row r="115" spans="1:37" hidden="1" outlineLevel="3" x14ac:dyDescent="0.25">
      <c r="A115" t="s">
        <v>7014</v>
      </c>
      <c r="B115">
        <v>248534.32</v>
      </c>
      <c r="N115">
        <f t="shared" si="117"/>
        <v>248534.32</v>
      </c>
      <c r="O115">
        <f t="shared" si="118"/>
        <v>248534.32</v>
      </c>
      <c r="P115">
        <f t="shared" si="119"/>
        <v>248534.32</v>
      </c>
      <c r="Q115" s="92" t="s">
        <v>5135</v>
      </c>
      <c r="R115" s="80">
        <v>0.1119</v>
      </c>
      <c r="S115" s="119">
        <f t="shared" si="120"/>
        <v>0</v>
      </c>
      <c r="T115" s="120">
        <f t="shared" si="121"/>
        <v>248534.32</v>
      </c>
      <c r="U115" s="121">
        <f t="shared" si="122"/>
        <v>248534.32</v>
      </c>
      <c r="V115" s="119">
        <f t="shared" si="123"/>
        <v>0</v>
      </c>
      <c r="W115" s="120">
        <f t="shared" si="124"/>
        <v>27810.990408000001</v>
      </c>
      <c r="X115" s="122">
        <f t="shared" si="125"/>
        <v>27810.990408000001</v>
      </c>
      <c r="Y115" s="119">
        <f t="shared" si="126"/>
        <v>0</v>
      </c>
      <c r="Z115" s="120">
        <f t="shared" si="127"/>
        <v>220723.32959199999</v>
      </c>
      <c r="AA115" s="122">
        <f t="shared" si="128"/>
        <v>220723.32959199999</v>
      </c>
      <c r="AB115" s="94">
        <f t="shared" si="129"/>
        <v>0</v>
      </c>
      <c r="AC115" s="123">
        <f t="shared" si="130"/>
        <v>248534.32</v>
      </c>
      <c r="AD115" s="94">
        <f t="shared" si="131"/>
        <v>248534.32</v>
      </c>
      <c r="AE115" s="94">
        <f t="shared" si="132"/>
        <v>0</v>
      </c>
      <c r="AF115" s="123">
        <f t="shared" si="133"/>
        <v>27810.990408000001</v>
      </c>
      <c r="AG115" s="94">
        <f t="shared" si="134"/>
        <v>27810.990408000001</v>
      </c>
      <c r="AH115" s="94">
        <f t="shared" si="135"/>
        <v>0</v>
      </c>
      <c r="AI115" s="94">
        <f t="shared" si="136"/>
        <v>220723.32959199999</v>
      </c>
      <c r="AJ115" s="93">
        <f t="shared" si="137"/>
        <v>220723.32959199999</v>
      </c>
      <c r="AK115" s="138" t="s">
        <v>1012</v>
      </c>
    </row>
    <row r="116" spans="1:37" hidden="1" outlineLevel="2" x14ac:dyDescent="0.25">
      <c r="Q116" s="92"/>
      <c r="R116" s="80"/>
      <c r="S116" s="119">
        <f t="shared" ref="S116:AJ116" si="138">SUBTOTAL(9,S110:S115)</f>
        <v>0</v>
      </c>
      <c r="T116" s="120">
        <f t="shared" si="138"/>
        <v>334855.19</v>
      </c>
      <c r="U116" s="121">
        <f t="shared" si="138"/>
        <v>334855.19</v>
      </c>
      <c r="V116" s="119">
        <f t="shared" si="138"/>
        <v>0</v>
      </c>
      <c r="W116" s="120">
        <f t="shared" si="138"/>
        <v>37470.295761000001</v>
      </c>
      <c r="X116" s="122">
        <f t="shared" si="138"/>
        <v>37470.295761000001</v>
      </c>
      <c r="Y116" s="119">
        <f t="shared" si="138"/>
        <v>0</v>
      </c>
      <c r="Z116" s="120">
        <f t="shared" si="138"/>
        <v>297384.89423899999</v>
      </c>
      <c r="AA116" s="122">
        <f t="shared" si="138"/>
        <v>297384.89423899999</v>
      </c>
      <c r="AB116" s="94">
        <f t="shared" si="138"/>
        <v>0</v>
      </c>
      <c r="AC116" s="123">
        <f t="shared" si="138"/>
        <v>334855.19</v>
      </c>
      <c r="AD116" s="94">
        <f t="shared" si="138"/>
        <v>334855.19</v>
      </c>
      <c r="AE116" s="94">
        <f t="shared" si="138"/>
        <v>0</v>
      </c>
      <c r="AF116" s="123">
        <f t="shared" si="138"/>
        <v>37470.295761000001</v>
      </c>
      <c r="AG116" s="94">
        <f t="shared" si="138"/>
        <v>37470.295761000001</v>
      </c>
      <c r="AH116" s="94">
        <f t="shared" si="138"/>
        <v>0</v>
      </c>
      <c r="AI116" s="94">
        <f t="shared" si="138"/>
        <v>297384.89423899999</v>
      </c>
      <c r="AJ116" s="93">
        <f t="shared" si="138"/>
        <v>297384.89423899999</v>
      </c>
      <c r="AK116" s="139" t="s">
        <v>7140</v>
      </c>
    </row>
    <row r="117" spans="1:37" hidden="1" outlineLevel="3" x14ac:dyDescent="0.25">
      <c r="A117" t="s">
        <v>7014</v>
      </c>
      <c r="B117">
        <v>403.16</v>
      </c>
      <c r="N117">
        <f t="shared" ref="N117:N131" si="139">SUM(B117:M117)</f>
        <v>403.16</v>
      </c>
      <c r="O117">
        <f t="shared" ref="O117:O131" si="140">B117</f>
        <v>403.16</v>
      </c>
      <c r="P117">
        <f t="shared" ref="P117:P131" si="141">N117</f>
        <v>403.16</v>
      </c>
      <c r="Q117" s="92" t="s">
        <v>4675</v>
      </c>
      <c r="R117" s="80">
        <v>0</v>
      </c>
      <c r="S117" s="119">
        <f t="shared" ref="S117:S131" si="142">IF(LEFT(AK117,6)="Direct", O117,0)</f>
        <v>403.16</v>
      </c>
      <c r="T117" s="120">
        <f t="shared" ref="T117:T131" si="143">O117-S117</f>
        <v>0</v>
      </c>
      <c r="U117" s="121">
        <f t="shared" ref="U117:U131" si="144">S117+T117</f>
        <v>403.16</v>
      </c>
      <c r="V117" s="119">
        <f t="shared" ref="V117:V131" si="145">IF(LEFT(AK117,9)="Direct-WA", O117,0)</f>
        <v>0</v>
      </c>
      <c r="W117" s="120">
        <f t="shared" ref="W117:W131" si="146">IF(LEFT(AK117,9)="Direct-WA",0,O117*R117)</f>
        <v>0</v>
      </c>
      <c r="X117" s="122">
        <f t="shared" ref="X117:X131" si="147">V117+W117</f>
        <v>0</v>
      </c>
      <c r="Y117" s="119">
        <f t="shared" ref="Y117:Y131" si="148">IF(LEFT(AK117,9)="Direct-OR", O117,0)</f>
        <v>403.16</v>
      </c>
      <c r="Z117" s="120">
        <f t="shared" ref="Z117:Z131" si="149">IF(LEFT(AK117,9)="Direct-OR",0,T117-W117)</f>
        <v>0</v>
      </c>
      <c r="AA117" s="122">
        <f t="shared" ref="AA117:AA131" si="150">Y117+Z117</f>
        <v>403.16</v>
      </c>
      <c r="AB117" s="94">
        <f t="shared" ref="AB117:AB131" si="151">IF(LEFT(AK117,6)="Direct", P117,0)</f>
        <v>403.16</v>
      </c>
      <c r="AC117" s="123">
        <f t="shared" ref="AC117:AC131" si="152">P117-AB117</f>
        <v>0</v>
      </c>
      <c r="AD117" s="94">
        <f t="shared" ref="AD117:AD131" si="153">AB117+AC117</f>
        <v>403.16</v>
      </c>
      <c r="AE117" s="94">
        <f t="shared" ref="AE117:AE131" si="154">IF(LEFT(AK117,9)="Direct-WA", P117,0)</f>
        <v>0</v>
      </c>
      <c r="AF117" s="123">
        <f t="shared" ref="AF117:AF131" si="155">IF(LEFT(AK117,9)="Direct-WA",0,P117*R117)</f>
        <v>0</v>
      </c>
      <c r="AG117" s="94">
        <f t="shared" ref="AG117:AG131" si="156">AE117+AF117</f>
        <v>0</v>
      </c>
      <c r="AH117" s="94">
        <f t="shared" ref="AH117:AH131" si="157">IF(LEFT(AK117,9)="Direct-OR", P117,0)</f>
        <v>403.16</v>
      </c>
      <c r="AI117" s="94">
        <f t="shared" ref="AI117:AI131" si="158">IF(LEFT(AK117,9)="Direct-OR",0,AD117-AG117)</f>
        <v>0</v>
      </c>
      <c r="AJ117" s="93">
        <f t="shared" ref="AJ117:AJ131" si="159">AH117+AI117</f>
        <v>403.16</v>
      </c>
      <c r="AK117" s="138" t="s">
        <v>1014</v>
      </c>
    </row>
    <row r="118" spans="1:37" hidden="1" outlineLevel="3" x14ac:dyDescent="0.25">
      <c r="A118" t="s">
        <v>7014</v>
      </c>
      <c r="B118">
        <v>101.79</v>
      </c>
      <c r="N118">
        <f t="shared" si="139"/>
        <v>101.79</v>
      </c>
      <c r="O118">
        <f t="shared" si="140"/>
        <v>101.79</v>
      </c>
      <c r="P118">
        <f t="shared" si="141"/>
        <v>101.79</v>
      </c>
      <c r="Q118" s="92" t="s">
        <v>4676</v>
      </c>
      <c r="R118" s="80">
        <v>0</v>
      </c>
      <c r="S118" s="119">
        <f t="shared" si="142"/>
        <v>101.79</v>
      </c>
      <c r="T118" s="120">
        <f t="shared" si="143"/>
        <v>0</v>
      </c>
      <c r="U118" s="121">
        <f t="shared" si="144"/>
        <v>101.79</v>
      </c>
      <c r="V118" s="119">
        <f t="shared" si="145"/>
        <v>0</v>
      </c>
      <c r="W118" s="120">
        <f t="shared" si="146"/>
        <v>0</v>
      </c>
      <c r="X118" s="122">
        <f t="shared" si="147"/>
        <v>0</v>
      </c>
      <c r="Y118" s="119">
        <f t="shared" si="148"/>
        <v>101.79</v>
      </c>
      <c r="Z118" s="120">
        <f t="shared" si="149"/>
        <v>0</v>
      </c>
      <c r="AA118" s="122">
        <f t="shared" si="150"/>
        <v>101.79</v>
      </c>
      <c r="AB118" s="94">
        <f t="shared" si="151"/>
        <v>101.79</v>
      </c>
      <c r="AC118" s="123">
        <f t="shared" si="152"/>
        <v>0</v>
      </c>
      <c r="AD118" s="94">
        <f t="shared" si="153"/>
        <v>101.79</v>
      </c>
      <c r="AE118" s="94">
        <f t="shared" si="154"/>
        <v>0</v>
      </c>
      <c r="AF118" s="123">
        <f t="shared" si="155"/>
        <v>0</v>
      </c>
      <c r="AG118" s="94">
        <f t="shared" si="156"/>
        <v>0</v>
      </c>
      <c r="AH118" s="94">
        <f t="shared" si="157"/>
        <v>101.79</v>
      </c>
      <c r="AI118" s="94">
        <f t="shared" si="158"/>
        <v>0</v>
      </c>
      <c r="AJ118" s="93">
        <f t="shared" si="159"/>
        <v>101.79</v>
      </c>
      <c r="AK118" s="138" t="s">
        <v>1014</v>
      </c>
    </row>
    <row r="119" spans="1:37" hidden="1" outlineLevel="3" x14ac:dyDescent="0.25">
      <c r="A119" t="s">
        <v>7014</v>
      </c>
      <c r="B119">
        <v>91.22</v>
      </c>
      <c r="N119">
        <f t="shared" si="139"/>
        <v>91.22</v>
      </c>
      <c r="O119">
        <f t="shared" si="140"/>
        <v>91.22</v>
      </c>
      <c r="P119">
        <f t="shared" si="141"/>
        <v>91.22</v>
      </c>
      <c r="Q119" s="92" t="s">
        <v>4677</v>
      </c>
      <c r="R119" s="80">
        <v>0</v>
      </c>
      <c r="S119" s="119">
        <f t="shared" si="142"/>
        <v>91.22</v>
      </c>
      <c r="T119" s="120">
        <f t="shared" si="143"/>
        <v>0</v>
      </c>
      <c r="U119" s="121">
        <f t="shared" si="144"/>
        <v>91.22</v>
      </c>
      <c r="V119" s="119">
        <f t="shared" si="145"/>
        <v>0</v>
      </c>
      <c r="W119" s="120">
        <f t="shared" si="146"/>
        <v>0</v>
      </c>
      <c r="X119" s="122">
        <f t="shared" si="147"/>
        <v>0</v>
      </c>
      <c r="Y119" s="119">
        <f t="shared" si="148"/>
        <v>91.22</v>
      </c>
      <c r="Z119" s="120">
        <f t="shared" si="149"/>
        <v>0</v>
      </c>
      <c r="AA119" s="122">
        <f t="shared" si="150"/>
        <v>91.22</v>
      </c>
      <c r="AB119" s="94">
        <f t="shared" si="151"/>
        <v>91.22</v>
      </c>
      <c r="AC119" s="123">
        <f t="shared" si="152"/>
        <v>0</v>
      </c>
      <c r="AD119" s="94">
        <f t="shared" si="153"/>
        <v>91.22</v>
      </c>
      <c r="AE119" s="94">
        <f t="shared" si="154"/>
        <v>0</v>
      </c>
      <c r="AF119" s="123">
        <f t="shared" si="155"/>
        <v>0</v>
      </c>
      <c r="AG119" s="94">
        <f t="shared" si="156"/>
        <v>0</v>
      </c>
      <c r="AH119" s="94">
        <f t="shared" si="157"/>
        <v>91.22</v>
      </c>
      <c r="AI119" s="94">
        <f t="shared" si="158"/>
        <v>0</v>
      </c>
      <c r="AJ119" s="93">
        <f t="shared" si="159"/>
        <v>91.22</v>
      </c>
      <c r="AK119" s="138" t="s">
        <v>1014</v>
      </c>
    </row>
    <row r="120" spans="1:37" hidden="1" outlineLevel="3" x14ac:dyDescent="0.25">
      <c r="A120" t="s">
        <v>7014</v>
      </c>
      <c r="N120">
        <f t="shared" si="139"/>
        <v>0</v>
      </c>
      <c r="O120">
        <f t="shared" si="140"/>
        <v>0</v>
      </c>
      <c r="P120">
        <f t="shared" si="141"/>
        <v>0</v>
      </c>
      <c r="Q120" s="92" t="s">
        <v>4684</v>
      </c>
      <c r="R120" s="80">
        <v>0</v>
      </c>
      <c r="S120" s="119">
        <f t="shared" si="142"/>
        <v>0</v>
      </c>
      <c r="T120" s="120">
        <f t="shared" si="143"/>
        <v>0</v>
      </c>
      <c r="U120" s="121">
        <f t="shared" si="144"/>
        <v>0</v>
      </c>
      <c r="V120" s="119">
        <f t="shared" si="145"/>
        <v>0</v>
      </c>
      <c r="W120" s="120">
        <f t="shared" si="146"/>
        <v>0</v>
      </c>
      <c r="X120" s="122">
        <f t="shared" si="147"/>
        <v>0</v>
      </c>
      <c r="Y120" s="119">
        <f t="shared" si="148"/>
        <v>0</v>
      </c>
      <c r="Z120" s="120">
        <f t="shared" si="149"/>
        <v>0</v>
      </c>
      <c r="AA120" s="122">
        <f t="shared" si="150"/>
        <v>0</v>
      </c>
      <c r="AB120" s="94">
        <f t="shared" si="151"/>
        <v>0</v>
      </c>
      <c r="AC120" s="123">
        <f t="shared" si="152"/>
        <v>0</v>
      </c>
      <c r="AD120" s="94">
        <f t="shared" si="153"/>
        <v>0</v>
      </c>
      <c r="AE120" s="94">
        <f t="shared" si="154"/>
        <v>0</v>
      </c>
      <c r="AF120" s="123">
        <f t="shared" si="155"/>
        <v>0</v>
      </c>
      <c r="AG120" s="94">
        <f t="shared" si="156"/>
        <v>0</v>
      </c>
      <c r="AH120" s="94">
        <f t="shared" si="157"/>
        <v>0</v>
      </c>
      <c r="AI120" s="94">
        <f t="shared" si="158"/>
        <v>0</v>
      </c>
      <c r="AJ120" s="93">
        <f t="shared" si="159"/>
        <v>0</v>
      </c>
      <c r="AK120" s="138" t="s">
        <v>1014</v>
      </c>
    </row>
    <row r="121" spans="1:37" hidden="1" outlineLevel="3" x14ac:dyDescent="0.25">
      <c r="A121" t="s">
        <v>7014</v>
      </c>
      <c r="N121">
        <f t="shared" si="139"/>
        <v>0</v>
      </c>
      <c r="O121">
        <f t="shared" si="140"/>
        <v>0</v>
      </c>
      <c r="P121">
        <f t="shared" si="141"/>
        <v>0</v>
      </c>
      <c r="Q121" s="92" t="s">
        <v>4688</v>
      </c>
      <c r="R121" s="80">
        <v>0</v>
      </c>
      <c r="S121" s="119">
        <f t="shared" si="142"/>
        <v>0</v>
      </c>
      <c r="T121" s="120">
        <f t="shared" si="143"/>
        <v>0</v>
      </c>
      <c r="U121" s="121">
        <f t="shared" si="144"/>
        <v>0</v>
      </c>
      <c r="V121" s="119">
        <f t="shared" si="145"/>
        <v>0</v>
      </c>
      <c r="W121" s="120">
        <f t="shared" si="146"/>
        <v>0</v>
      </c>
      <c r="X121" s="122">
        <f t="shared" si="147"/>
        <v>0</v>
      </c>
      <c r="Y121" s="119">
        <f t="shared" si="148"/>
        <v>0</v>
      </c>
      <c r="Z121" s="120">
        <f t="shared" si="149"/>
        <v>0</v>
      </c>
      <c r="AA121" s="122">
        <f t="shared" si="150"/>
        <v>0</v>
      </c>
      <c r="AB121" s="94">
        <f t="shared" si="151"/>
        <v>0</v>
      </c>
      <c r="AC121" s="123">
        <f t="shared" si="152"/>
        <v>0</v>
      </c>
      <c r="AD121" s="94">
        <f t="shared" si="153"/>
        <v>0</v>
      </c>
      <c r="AE121" s="94">
        <f t="shared" si="154"/>
        <v>0</v>
      </c>
      <c r="AF121" s="123">
        <f t="shared" si="155"/>
        <v>0</v>
      </c>
      <c r="AG121" s="94">
        <f t="shared" si="156"/>
        <v>0</v>
      </c>
      <c r="AH121" s="94">
        <f t="shared" si="157"/>
        <v>0</v>
      </c>
      <c r="AI121" s="94">
        <f t="shared" si="158"/>
        <v>0</v>
      </c>
      <c r="AJ121" s="93">
        <f t="shared" si="159"/>
        <v>0</v>
      </c>
      <c r="AK121" s="138" t="s">
        <v>1014</v>
      </c>
    </row>
    <row r="122" spans="1:37" hidden="1" outlineLevel="3" x14ac:dyDescent="0.25">
      <c r="A122" t="s">
        <v>7014</v>
      </c>
      <c r="N122">
        <f t="shared" si="139"/>
        <v>0</v>
      </c>
      <c r="O122">
        <f t="shared" si="140"/>
        <v>0</v>
      </c>
      <c r="P122">
        <f t="shared" si="141"/>
        <v>0</v>
      </c>
      <c r="Q122" s="92" t="s">
        <v>4760</v>
      </c>
      <c r="R122" s="80">
        <v>0</v>
      </c>
      <c r="S122" s="119">
        <f t="shared" si="142"/>
        <v>0</v>
      </c>
      <c r="T122" s="120">
        <f t="shared" si="143"/>
        <v>0</v>
      </c>
      <c r="U122" s="121">
        <f t="shared" si="144"/>
        <v>0</v>
      </c>
      <c r="V122" s="119">
        <f t="shared" si="145"/>
        <v>0</v>
      </c>
      <c r="W122" s="120">
        <f t="shared" si="146"/>
        <v>0</v>
      </c>
      <c r="X122" s="122">
        <f t="shared" si="147"/>
        <v>0</v>
      </c>
      <c r="Y122" s="119">
        <f t="shared" si="148"/>
        <v>0</v>
      </c>
      <c r="Z122" s="120">
        <f t="shared" si="149"/>
        <v>0</v>
      </c>
      <c r="AA122" s="122">
        <f t="shared" si="150"/>
        <v>0</v>
      </c>
      <c r="AB122" s="94">
        <f t="shared" si="151"/>
        <v>0</v>
      </c>
      <c r="AC122" s="123">
        <f t="shared" si="152"/>
        <v>0</v>
      </c>
      <c r="AD122" s="94">
        <f t="shared" si="153"/>
        <v>0</v>
      </c>
      <c r="AE122" s="94">
        <f t="shared" si="154"/>
        <v>0</v>
      </c>
      <c r="AF122" s="123">
        <f t="shared" si="155"/>
        <v>0</v>
      </c>
      <c r="AG122" s="94">
        <f t="shared" si="156"/>
        <v>0</v>
      </c>
      <c r="AH122" s="94">
        <f t="shared" si="157"/>
        <v>0</v>
      </c>
      <c r="AI122" s="94">
        <f t="shared" si="158"/>
        <v>0</v>
      </c>
      <c r="AJ122" s="93">
        <f t="shared" si="159"/>
        <v>0</v>
      </c>
      <c r="AK122" s="138" t="s">
        <v>1014</v>
      </c>
    </row>
    <row r="123" spans="1:37" hidden="1" outlineLevel="3" x14ac:dyDescent="0.25">
      <c r="A123" t="s">
        <v>7014</v>
      </c>
      <c r="B123">
        <v>91.17</v>
      </c>
      <c r="N123">
        <f t="shared" si="139"/>
        <v>91.17</v>
      </c>
      <c r="O123">
        <f t="shared" si="140"/>
        <v>91.17</v>
      </c>
      <c r="P123">
        <f t="shared" si="141"/>
        <v>91.17</v>
      </c>
      <c r="Q123" s="92" t="s">
        <v>4761</v>
      </c>
      <c r="R123" s="80">
        <v>0</v>
      </c>
      <c r="S123" s="119">
        <f t="shared" si="142"/>
        <v>91.17</v>
      </c>
      <c r="T123" s="120">
        <f t="shared" si="143"/>
        <v>0</v>
      </c>
      <c r="U123" s="121">
        <f t="shared" si="144"/>
        <v>91.17</v>
      </c>
      <c r="V123" s="119">
        <f t="shared" si="145"/>
        <v>0</v>
      </c>
      <c r="W123" s="120">
        <f t="shared" si="146"/>
        <v>0</v>
      </c>
      <c r="X123" s="122">
        <f t="shared" si="147"/>
        <v>0</v>
      </c>
      <c r="Y123" s="119">
        <f t="shared" si="148"/>
        <v>91.17</v>
      </c>
      <c r="Z123" s="120">
        <f t="shared" si="149"/>
        <v>0</v>
      </c>
      <c r="AA123" s="122">
        <f t="shared" si="150"/>
        <v>91.17</v>
      </c>
      <c r="AB123" s="94">
        <f t="shared" si="151"/>
        <v>91.17</v>
      </c>
      <c r="AC123" s="123">
        <f t="shared" si="152"/>
        <v>0</v>
      </c>
      <c r="AD123" s="94">
        <f t="shared" si="153"/>
        <v>91.17</v>
      </c>
      <c r="AE123" s="94">
        <f t="shared" si="154"/>
        <v>0</v>
      </c>
      <c r="AF123" s="123">
        <f t="shared" si="155"/>
        <v>0</v>
      </c>
      <c r="AG123" s="94">
        <f t="shared" si="156"/>
        <v>0</v>
      </c>
      <c r="AH123" s="94">
        <f t="shared" si="157"/>
        <v>91.17</v>
      </c>
      <c r="AI123" s="94">
        <f t="shared" si="158"/>
        <v>0</v>
      </c>
      <c r="AJ123" s="93">
        <f t="shared" si="159"/>
        <v>91.17</v>
      </c>
      <c r="AK123" s="138" t="s">
        <v>1014</v>
      </c>
    </row>
    <row r="124" spans="1:37" hidden="1" outlineLevel="3" x14ac:dyDescent="0.25">
      <c r="A124" t="s">
        <v>7014</v>
      </c>
      <c r="B124">
        <v>23724.02</v>
      </c>
      <c r="N124">
        <f t="shared" si="139"/>
        <v>23724.02</v>
      </c>
      <c r="O124">
        <f t="shared" si="140"/>
        <v>23724.02</v>
      </c>
      <c r="P124">
        <f t="shared" si="141"/>
        <v>23724.02</v>
      </c>
      <c r="Q124" s="92" t="s">
        <v>4931</v>
      </c>
      <c r="R124" s="80">
        <v>0</v>
      </c>
      <c r="S124" s="119">
        <f t="shared" si="142"/>
        <v>23724.02</v>
      </c>
      <c r="T124" s="120">
        <f t="shared" si="143"/>
        <v>0</v>
      </c>
      <c r="U124" s="121">
        <f t="shared" si="144"/>
        <v>23724.02</v>
      </c>
      <c r="V124" s="119">
        <f t="shared" si="145"/>
        <v>0</v>
      </c>
      <c r="W124" s="120">
        <f t="shared" si="146"/>
        <v>0</v>
      </c>
      <c r="X124" s="122">
        <f t="shared" si="147"/>
        <v>0</v>
      </c>
      <c r="Y124" s="119">
        <f t="shared" si="148"/>
        <v>23724.02</v>
      </c>
      <c r="Z124" s="120">
        <f t="shared" si="149"/>
        <v>0</v>
      </c>
      <c r="AA124" s="122">
        <f t="shared" si="150"/>
        <v>23724.02</v>
      </c>
      <c r="AB124" s="94">
        <f t="shared" si="151"/>
        <v>23724.02</v>
      </c>
      <c r="AC124" s="123">
        <f t="shared" si="152"/>
        <v>0</v>
      </c>
      <c r="AD124" s="94">
        <f t="shared" si="153"/>
        <v>23724.02</v>
      </c>
      <c r="AE124" s="94">
        <f t="shared" si="154"/>
        <v>0</v>
      </c>
      <c r="AF124" s="123">
        <f t="shared" si="155"/>
        <v>0</v>
      </c>
      <c r="AG124" s="94">
        <f t="shared" si="156"/>
        <v>0</v>
      </c>
      <c r="AH124" s="94">
        <f t="shared" si="157"/>
        <v>23724.02</v>
      </c>
      <c r="AI124" s="94">
        <f t="shared" si="158"/>
        <v>0</v>
      </c>
      <c r="AJ124" s="93">
        <f t="shared" si="159"/>
        <v>23724.02</v>
      </c>
      <c r="AK124" s="138" t="s">
        <v>1014</v>
      </c>
    </row>
    <row r="125" spans="1:37" hidden="1" outlineLevel="3" x14ac:dyDescent="0.25">
      <c r="A125" t="s">
        <v>7014</v>
      </c>
      <c r="N125">
        <f t="shared" si="139"/>
        <v>0</v>
      </c>
      <c r="O125">
        <f t="shared" si="140"/>
        <v>0</v>
      </c>
      <c r="P125">
        <f t="shared" si="141"/>
        <v>0</v>
      </c>
      <c r="Q125" s="92" t="s">
        <v>4936</v>
      </c>
      <c r="R125" s="80">
        <v>0</v>
      </c>
      <c r="S125" s="119">
        <f t="shared" si="142"/>
        <v>0</v>
      </c>
      <c r="T125" s="120">
        <f t="shared" si="143"/>
        <v>0</v>
      </c>
      <c r="U125" s="121">
        <f t="shared" si="144"/>
        <v>0</v>
      </c>
      <c r="V125" s="119">
        <f t="shared" si="145"/>
        <v>0</v>
      </c>
      <c r="W125" s="120">
        <f t="shared" si="146"/>
        <v>0</v>
      </c>
      <c r="X125" s="122">
        <f t="shared" si="147"/>
        <v>0</v>
      </c>
      <c r="Y125" s="119">
        <f t="shared" si="148"/>
        <v>0</v>
      </c>
      <c r="Z125" s="120">
        <f t="shared" si="149"/>
        <v>0</v>
      </c>
      <c r="AA125" s="122">
        <f t="shared" si="150"/>
        <v>0</v>
      </c>
      <c r="AB125" s="94">
        <f t="shared" si="151"/>
        <v>0</v>
      </c>
      <c r="AC125" s="123">
        <f t="shared" si="152"/>
        <v>0</v>
      </c>
      <c r="AD125" s="94">
        <f t="shared" si="153"/>
        <v>0</v>
      </c>
      <c r="AE125" s="94">
        <f t="shared" si="154"/>
        <v>0</v>
      </c>
      <c r="AF125" s="123">
        <f t="shared" si="155"/>
        <v>0</v>
      </c>
      <c r="AG125" s="94">
        <f t="shared" si="156"/>
        <v>0</v>
      </c>
      <c r="AH125" s="94">
        <f t="shared" si="157"/>
        <v>0</v>
      </c>
      <c r="AI125" s="94">
        <f t="shared" si="158"/>
        <v>0</v>
      </c>
      <c r="AJ125" s="93">
        <f t="shared" si="159"/>
        <v>0</v>
      </c>
      <c r="AK125" s="138" t="s">
        <v>1014</v>
      </c>
    </row>
    <row r="126" spans="1:37" hidden="1" outlineLevel="3" x14ac:dyDescent="0.25">
      <c r="A126" t="s">
        <v>7014</v>
      </c>
      <c r="B126">
        <v>76479.45</v>
      </c>
      <c r="N126">
        <f t="shared" si="139"/>
        <v>76479.45</v>
      </c>
      <c r="O126">
        <f t="shared" si="140"/>
        <v>76479.45</v>
      </c>
      <c r="P126">
        <f t="shared" si="141"/>
        <v>76479.45</v>
      </c>
      <c r="Q126" s="92" t="s">
        <v>4937</v>
      </c>
      <c r="R126" s="80">
        <v>0</v>
      </c>
      <c r="S126" s="119">
        <f t="shared" si="142"/>
        <v>76479.45</v>
      </c>
      <c r="T126" s="120">
        <f t="shared" si="143"/>
        <v>0</v>
      </c>
      <c r="U126" s="121">
        <f t="shared" si="144"/>
        <v>76479.45</v>
      </c>
      <c r="V126" s="119">
        <f t="shared" si="145"/>
        <v>0</v>
      </c>
      <c r="W126" s="120">
        <f t="shared" si="146"/>
        <v>0</v>
      </c>
      <c r="X126" s="122">
        <f t="shared" si="147"/>
        <v>0</v>
      </c>
      <c r="Y126" s="119">
        <f t="shared" si="148"/>
        <v>76479.45</v>
      </c>
      <c r="Z126" s="120">
        <f t="shared" si="149"/>
        <v>0</v>
      </c>
      <c r="AA126" s="122">
        <f t="shared" si="150"/>
        <v>76479.45</v>
      </c>
      <c r="AB126" s="94">
        <f t="shared" si="151"/>
        <v>76479.45</v>
      </c>
      <c r="AC126" s="123">
        <f t="shared" si="152"/>
        <v>0</v>
      </c>
      <c r="AD126" s="94">
        <f t="shared" si="153"/>
        <v>76479.45</v>
      </c>
      <c r="AE126" s="94">
        <f t="shared" si="154"/>
        <v>0</v>
      </c>
      <c r="AF126" s="123">
        <f t="shared" si="155"/>
        <v>0</v>
      </c>
      <c r="AG126" s="94">
        <f t="shared" si="156"/>
        <v>0</v>
      </c>
      <c r="AH126" s="94">
        <f t="shared" si="157"/>
        <v>76479.45</v>
      </c>
      <c r="AI126" s="94">
        <f t="shared" si="158"/>
        <v>0</v>
      </c>
      <c r="AJ126" s="93">
        <f t="shared" si="159"/>
        <v>76479.45</v>
      </c>
      <c r="AK126" s="138" t="s">
        <v>1014</v>
      </c>
    </row>
    <row r="127" spans="1:37" hidden="1" outlineLevel="3" x14ac:dyDescent="0.25">
      <c r="A127" t="s">
        <v>7014</v>
      </c>
      <c r="B127">
        <v>6933.11</v>
      </c>
      <c r="N127">
        <f t="shared" si="139"/>
        <v>6933.11</v>
      </c>
      <c r="O127">
        <f t="shared" si="140"/>
        <v>6933.11</v>
      </c>
      <c r="P127">
        <f t="shared" si="141"/>
        <v>6933.11</v>
      </c>
      <c r="Q127" s="92" t="s">
        <v>4939</v>
      </c>
      <c r="R127" s="80">
        <v>0</v>
      </c>
      <c r="S127" s="119">
        <f t="shared" si="142"/>
        <v>6933.11</v>
      </c>
      <c r="T127" s="120">
        <f t="shared" si="143"/>
        <v>0</v>
      </c>
      <c r="U127" s="121">
        <f t="shared" si="144"/>
        <v>6933.11</v>
      </c>
      <c r="V127" s="119">
        <f t="shared" si="145"/>
        <v>0</v>
      </c>
      <c r="W127" s="120">
        <f t="shared" si="146"/>
        <v>0</v>
      </c>
      <c r="X127" s="122">
        <f t="shared" si="147"/>
        <v>0</v>
      </c>
      <c r="Y127" s="119">
        <f t="shared" si="148"/>
        <v>6933.11</v>
      </c>
      <c r="Z127" s="120">
        <f t="shared" si="149"/>
        <v>0</v>
      </c>
      <c r="AA127" s="122">
        <f t="shared" si="150"/>
        <v>6933.11</v>
      </c>
      <c r="AB127" s="94">
        <f t="shared" si="151"/>
        <v>6933.11</v>
      </c>
      <c r="AC127" s="123">
        <f t="shared" si="152"/>
        <v>0</v>
      </c>
      <c r="AD127" s="94">
        <f t="shared" si="153"/>
        <v>6933.11</v>
      </c>
      <c r="AE127" s="94">
        <f t="shared" si="154"/>
        <v>0</v>
      </c>
      <c r="AF127" s="123">
        <f t="shared" si="155"/>
        <v>0</v>
      </c>
      <c r="AG127" s="94">
        <f t="shared" si="156"/>
        <v>0</v>
      </c>
      <c r="AH127" s="94">
        <f t="shared" si="157"/>
        <v>6933.11</v>
      </c>
      <c r="AI127" s="94">
        <f t="shared" si="158"/>
        <v>0</v>
      </c>
      <c r="AJ127" s="93">
        <f t="shared" si="159"/>
        <v>6933.11</v>
      </c>
      <c r="AK127" s="138" t="s">
        <v>1014</v>
      </c>
    </row>
    <row r="128" spans="1:37" hidden="1" outlineLevel="3" x14ac:dyDescent="0.25">
      <c r="A128" t="s">
        <v>7014</v>
      </c>
      <c r="B128">
        <v>25164.31</v>
      </c>
      <c r="N128">
        <f t="shared" si="139"/>
        <v>25164.31</v>
      </c>
      <c r="O128">
        <f t="shared" si="140"/>
        <v>25164.31</v>
      </c>
      <c r="P128">
        <f t="shared" si="141"/>
        <v>25164.31</v>
      </c>
      <c r="Q128" s="92" t="s">
        <v>4951</v>
      </c>
      <c r="R128" s="80">
        <v>0</v>
      </c>
      <c r="S128" s="119">
        <f t="shared" si="142"/>
        <v>25164.31</v>
      </c>
      <c r="T128" s="120">
        <f t="shared" si="143"/>
        <v>0</v>
      </c>
      <c r="U128" s="121">
        <f t="shared" si="144"/>
        <v>25164.31</v>
      </c>
      <c r="V128" s="119">
        <f t="shared" si="145"/>
        <v>0</v>
      </c>
      <c r="W128" s="120">
        <f t="shared" si="146"/>
        <v>0</v>
      </c>
      <c r="X128" s="122">
        <f t="shared" si="147"/>
        <v>0</v>
      </c>
      <c r="Y128" s="119">
        <f t="shared" si="148"/>
        <v>25164.31</v>
      </c>
      <c r="Z128" s="120">
        <f t="shared" si="149"/>
        <v>0</v>
      </c>
      <c r="AA128" s="122">
        <f t="shared" si="150"/>
        <v>25164.31</v>
      </c>
      <c r="AB128" s="94">
        <f t="shared" si="151"/>
        <v>25164.31</v>
      </c>
      <c r="AC128" s="123">
        <f t="shared" si="152"/>
        <v>0</v>
      </c>
      <c r="AD128" s="94">
        <f t="shared" si="153"/>
        <v>25164.31</v>
      </c>
      <c r="AE128" s="94">
        <f t="shared" si="154"/>
        <v>0</v>
      </c>
      <c r="AF128" s="123">
        <f t="shared" si="155"/>
        <v>0</v>
      </c>
      <c r="AG128" s="94">
        <f t="shared" si="156"/>
        <v>0</v>
      </c>
      <c r="AH128" s="94">
        <f t="shared" si="157"/>
        <v>25164.31</v>
      </c>
      <c r="AI128" s="94">
        <f t="shared" si="158"/>
        <v>0</v>
      </c>
      <c r="AJ128" s="93">
        <f t="shared" si="159"/>
        <v>25164.31</v>
      </c>
      <c r="AK128" s="138" t="s">
        <v>1014</v>
      </c>
    </row>
    <row r="129" spans="1:37" hidden="1" outlineLevel="3" x14ac:dyDescent="0.25">
      <c r="A129" t="s">
        <v>7014</v>
      </c>
      <c r="B129">
        <v>189</v>
      </c>
      <c r="N129">
        <f t="shared" si="139"/>
        <v>189</v>
      </c>
      <c r="O129">
        <f t="shared" si="140"/>
        <v>189</v>
      </c>
      <c r="P129">
        <f t="shared" si="141"/>
        <v>189</v>
      </c>
      <c r="Q129" s="92" t="s">
        <v>4952</v>
      </c>
      <c r="R129" s="80">
        <v>0</v>
      </c>
      <c r="S129" s="119">
        <f t="shared" si="142"/>
        <v>189</v>
      </c>
      <c r="T129" s="120">
        <f t="shared" si="143"/>
        <v>0</v>
      </c>
      <c r="U129" s="121">
        <f t="shared" si="144"/>
        <v>189</v>
      </c>
      <c r="V129" s="119">
        <f t="shared" si="145"/>
        <v>0</v>
      </c>
      <c r="W129" s="120">
        <f t="shared" si="146"/>
        <v>0</v>
      </c>
      <c r="X129" s="122">
        <f t="shared" si="147"/>
        <v>0</v>
      </c>
      <c r="Y129" s="119">
        <f t="shared" si="148"/>
        <v>189</v>
      </c>
      <c r="Z129" s="120">
        <f t="shared" si="149"/>
        <v>0</v>
      </c>
      <c r="AA129" s="122">
        <f t="shared" si="150"/>
        <v>189</v>
      </c>
      <c r="AB129" s="94">
        <f t="shared" si="151"/>
        <v>189</v>
      </c>
      <c r="AC129" s="123">
        <f t="shared" si="152"/>
        <v>0</v>
      </c>
      <c r="AD129" s="94">
        <f t="shared" si="153"/>
        <v>189</v>
      </c>
      <c r="AE129" s="94">
        <f t="shared" si="154"/>
        <v>0</v>
      </c>
      <c r="AF129" s="123">
        <f t="shared" si="155"/>
        <v>0</v>
      </c>
      <c r="AG129" s="94">
        <f t="shared" si="156"/>
        <v>0</v>
      </c>
      <c r="AH129" s="94">
        <f t="shared" si="157"/>
        <v>189</v>
      </c>
      <c r="AI129" s="94">
        <f t="shared" si="158"/>
        <v>0</v>
      </c>
      <c r="AJ129" s="93">
        <f t="shared" si="159"/>
        <v>189</v>
      </c>
      <c r="AK129" s="138" t="s">
        <v>1014</v>
      </c>
    </row>
    <row r="130" spans="1:37" hidden="1" outlineLevel="3" x14ac:dyDescent="0.25">
      <c r="A130" t="s">
        <v>7014</v>
      </c>
      <c r="B130">
        <v>23305.99</v>
      </c>
      <c r="N130">
        <f t="shared" si="139"/>
        <v>23305.99</v>
      </c>
      <c r="O130">
        <f t="shared" si="140"/>
        <v>23305.99</v>
      </c>
      <c r="P130">
        <f t="shared" si="141"/>
        <v>23305.99</v>
      </c>
      <c r="Q130" s="92" t="s">
        <v>5051</v>
      </c>
      <c r="R130" s="80">
        <v>0</v>
      </c>
      <c r="S130" s="119">
        <f t="shared" si="142"/>
        <v>23305.99</v>
      </c>
      <c r="T130" s="120">
        <f t="shared" si="143"/>
        <v>0</v>
      </c>
      <c r="U130" s="121">
        <f t="shared" si="144"/>
        <v>23305.99</v>
      </c>
      <c r="V130" s="119">
        <f t="shared" si="145"/>
        <v>0</v>
      </c>
      <c r="W130" s="120">
        <f t="shared" si="146"/>
        <v>0</v>
      </c>
      <c r="X130" s="122">
        <f t="shared" si="147"/>
        <v>0</v>
      </c>
      <c r="Y130" s="119">
        <f t="shared" si="148"/>
        <v>23305.99</v>
      </c>
      <c r="Z130" s="120">
        <f t="shared" si="149"/>
        <v>0</v>
      </c>
      <c r="AA130" s="122">
        <f t="shared" si="150"/>
        <v>23305.99</v>
      </c>
      <c r="AB130" s="94">
        <f t="shared" si="151"/>
        <v>23305.99</v>
      </c>
      <c r="AC130" s="123">
        <f t="shared" si="152"/>
        <v>0</v>
      </c>
      <c r="AD130" s="94">
        <f t="shared" si="153"/>
        <v>23305.99</v>
      </c>
      <c r="AE130" s="94">
        <f t="shared" si="154"/>
        <v>0</v>
      </c>
      <c r="AF130" s="123">
        <f t="shared" si="155"/>
        <v>0</v>
      </c>
      <c r="AG130" s="94">
        <f t="shared" si="156"/>
        <v>0</v>
      </c>
      <c r="AH130" s="94">
        <f t="shared" si="157"/>
        <v>23305.99</v>
      </c>
      <c r="AI130" s="94">
        <f t="shared" si="158"/>
        <v>0</v>
      </c>
      <c r="AJ130" s="93">
        <f t="shared" si="159"/>
        <v>23305.99</v>
      </c>
      <c r="AK130" s="138" t="s">
        <v>1014</v>
      </c>
    </row>
    <row r="131" spans="1:37" hidden="1" outlineLevel="3" x14ac:dyDescent="0.25">
      <c r="A131" t="s">
        <v>7014</v>
      </c>
      <c r="B131">
        <v>80049.919999999998</v>
      </c>
      <c r="N131">
        <f t="shared" si="139"/>
        <v>80049.919999999998</v>
      </c>
      <c r="O131">
        <f t="shared" si="140"/>
        <v>80049.919999999998</v>
      </c>
      <c r="P131">
        <f t="shared" si="141"/>
        <v>80049.919999999998</v>
      </c>
      <c r="Q131" s="92" t="s">
        <v>5053</v>
      </c>
      <c r="R131" s="80">
        <v>0</v>
      </c>
      <c r="S131" s="119">
        <f t="shared" si="142"/>
        <v>80049.919999999998</v>
      </c>
      <c r="T131" s="120">
        <f t="shared" si="143"/>
        <v>0</v>
      </c>
      <c r="U131" s="121">
        <f t="shared" si="144"/>
        <v>80049.919999999998</v>
      </c>
      <c r="V131" s="119">
        <f t="shared" si="145"/>
        <v>0</v>
      </c>
      <c r="W131" s="120">
        <f t="shared" si="146"/>
        <v>0</v>
      </c>
      <c r="X131" s="122">
        <f t="shared" si="147"/>
        <v>0</v>
      </c>
      <c r="Y131" s="119">
        <f t="shared" si="148"/>
        <v>80049.919999999998</v>
      </c>
      <c r="Z131" s="120">
        <f t="shared" si="149"/>
        <v>0</v>
      </c>
      <c r="AA131" s="122">
        <f t="shared" si="150"/>
        <v>80049.919999999998</v>
      </c>
      <c r="AB131" s="94">
        <f t="shared" si="151"/>
        <v>80049.919999999998</v>
      </c>
      <c r="AC131" s="123">
        <f t="shared" si="152"/>
        <v>0</v>
      </c>
      <c r="AD131" s="94">
        <f t="shared" si="153"/>
        <v>80049.919999999998</v>
      </c>
      <c r="AE131" s="94">
        <f t="shared" si="154"/>
        <v>0</v>
      </c>
      <c r="AF131" s="123">
        <f t="shared" si="155"/>
        <v>0</v>
      </c>
      <c r="AG131" s="94">
        <f t="shared" si="156"/>
        <v>0</v>
      </c>
      <c r="AH131" s="94">
        <f t="shared" si="157"/>
        <v>80049.919999999998</v>
      </c>
      <c r="AI131" s="94">
        <f t="shared" si="158"/>
        <v>0</v>
      </c>
      <c r="AJ131" s="93">
        <f t="shared" si="159"/>
        <v>80049.919999999998</v>
      </c>
      <c r="AK131" s="138" t="s">
        <v>1014</v>
      </c>
    </row>
    <row r="132" spans="1:37" hidden="1" outlineLevel="2" x14ac:dyDescent="0.25">
      <c r="Q132" s="92"/>
      <c r="R132" s="80"/>
      <c r="S132" s="119">
        <f t="shared" ref="S132:AJ132" si="160">SUBTOTAL(9,S117:S131)</f>
        <v>236533.14</v>
      </c>
      <c r="T132" s="120">
        <f t="shared" si="160"/>
        <v>0</v>
      </c>
      <c r="U132" s="121">
        <f t="shared" si="160"/>
        <v>236533.14</v>
      </c>
      <c r="V132" s="119">
        <f t="shared" si="160"/>
        <v>0</v>
      </c>
      <c r="W132" s="120">
        <f t="shared" si="160"/>
        <v>0</v>
      </c>
      <c r="X132" s="122">
        <f t="shared" si="160"/>
        <v>0</v>
      </c>
      <c r="Y132" s="119">
        <f t="shared" si="160"/>
        <v>236533.14</v>
      </c>
      <c r="Z132" s="120">
        <f t="shared" si="160"/>
        <v>0</v>
      </c>
      <c r="AA132" s="122">
        <f t="shared" si="160"/>
        <v>236533.14</v>
      </c>
      <c r="AB132" s="94">
        <f t="shared" si="160"/>
        <v>236533.14</v>
      </c>
      <c r="AC132" s="123">
        <f t="shared" si="160"/>
        <v>0</v>
      </c>
      <c r="AD132" s="94">
        <f t="shared" si="160"/>
        <v>236533.14</v>
      </c>
      <c r="AE132" s="94">
        <f t="shared" si="160"/>
        <v>0</v>
      </c>
      <c r="AF132" s="123">
        <f t="shared" si="160"/>
        <v>0</v>
      </c>
      <c r="AG132" s="94">
        <f t="shared" si="160"/>
        <v>0</v>
      </c>
      <c r="AH132" s="94">
        <f t="shared" si="160"/>
        <v>236533.14</v>
      </c>
      <c r="AI132" s="94">
        <f t="shared" si="160"/>
        <v>0</v>
      </c>
      <c r="AJ132" s="93">
        <f t="shared" si="160"/>
        <v>236533.14</v>
      </c>
      <c r="AK132" s="139" t="s">
        <v>7135</v>
      </c>
    </row>
    <row r="133" spans="1:37" hidden="1" outlineLevel="3" x14ac:dyDescent="0.25">
      <c r="A133" t="s">
        <v>7014</v>
      </c>
      <c r="B133">
        <v>2656.4</v>
      </c>
      <c r="N133">
        <f t="shared" ref="N133:N139" si="161">SUM(B133:M133)</f>
        <v>2656.4</v>
      </c>
      <c r="O133">
        <f t="shared" ref="O133:O139" si="162">B133</f>
        <v>2656.4</v>
      </c>
      <c r="P133">
        <f t="shared" ref="P133:P139" si="163">N133</f>
        <v>2656.4</v>
      </c>
      <c r="Q133" s="92" t="s">
        <v>4594</v>
      </c>
      <c r="R133" s="80">
        <v>1</v>
      </c>
      <c r="S133" s="119">
        <f t="shared" ref="S133:S139" si="164">IF(LEFT(AK133,6)="Direct", O133,0)</f>
        <v>2656.4</v>
      </c>
      <c r="T133" s="120">
        <f t="shared" ref="T133:T139" si="165">O133-S133</f>
        <v>0</v>
      </c>
      <c r="U133" s="121">
        <f t="shared" ref="U133:U139" si="166">S133+T133</f>
        <v>2656.4</v>
      </c>
      <c r="V133" s="119">
        <f t="shared" ref="V133:V139" si="167">IF(LEFT(AK133,9)="Direct-WA", O133,0)</f>
        <v>2656.4</v>
      </c>
      <c r="W133" s="120">
        <f t="shared" ref="W133:W139" si="168">IF(LEFT(AK133,9)="Direct-WA",0,O133*R133)</f>
        <v>0</v>
      </c>
      <c r="X133" s="122">
        <f t="shared" ref="X133:X139" si="169">V133+W133</f>
        <v>2656.4</v>
      </c>
      <c r="Y133" s="119">
        <f t="shared" ref="Y133:Y139" si="170">IF(LEFT(AK133,9)="Direct-OR", O133,0)</f>
        <v>0</v>
      </c>
      <c r="Z133" s="120">
        <f t="shared" ref="Z133:Z139" si="171">IF(LEFT(AK133,9)="Direct-OR",0,T133-W133)</f>
        <v>0</v>
      </c>
      <c r="AA133" s="122">
        <f t="shared" ref="AA133:AA139" si="172">Y133+Z133</f>
        <v>0</v>
      </c>
      <c r="AB133" s="94">
        <f t="shared" ref="AB133:AB139" si="173">IF(LEFT(AK133,6)="Direct", P133,0)</f>
        <v>2656.4</v>
      </c>
      <c r="AC133" s="123">
        <f t="shared" ref="AC133:AC139" si="174">P133-AB133</f>
        <v>0</v>
      </c>
      <c r="AD133" s="94">
        <f t="shared" ref="AD133:AD139" si="175">AB133+AC133</f>
        <v>2656.4</v>
      </c>
      <c r="AE133" s="94">
        <f t="shared" ref="AE133:AE139" si="176">IF(LEFT(AK133,9)="Direct-WA", P133,0)</f>
        <v>2656.4</v>
      </c>
      <c r="AF133" s="123">
        <f t="shared" ref="AF133:AF139" si="177">IF(LEFT(AK133,9)="Direct-WA",0,P133*R133)</f>
        <v>0</v>
      </c>
      <c r="AG133" s="94">
        <f t="shared" ref="AG133:AG139" si="178">AE133+AF133</f>
        <v>2656.4</v>
      </c>
      <c r="AH133" s="94">
        <f t="shared" ref="AH133:AH139" si="179">IF(LEFT(AK133,9)="Direct-OR", P133,0)</f>
        <v>0</v>
      </c>
      <c r="AI133" s="94">
        <f t="shared" ref="AI133:AI139" si="180">IF(LEFT(AK133,9)="Direct-OR",0,AD133-AG133)</f>
        <v>0</v>
      </c>
      <c r="AJ133" s="93">
        <f t="shared" ref="AJ133:AJ139" si="181">AH133+AI133</f>
        <v>0</v>
      </c>
      <c r="AK133" s="138" t="s">
        <v>1366</v>
      </c>
    </row>
    <row r="134" spans="1:37" hidden="1" outlineLevel="3" x14ac:dyDescent="0.25">
      <c r="A134" t="s">
        <v>7014</v>
      </c>
      <c r="B134">
        <v>7974.31</v>
      </c>
      <c r="N134">
        <f t="shared" si="161"/>
        <v>7974.31</v>
      </c>
      <c r="O134">
        <f t="shared" si="162"/>
        <v>7974.31</v>
      </c>
      <c r="P134">
        <f t="shared" si="163"/>
        <v>7974.31</v>
      </c>
      <c r="Q134" s="92" t="s">
        <v>4597</v>
      </c>
      <c r="R134" s="80">
        <v>1</v>
      </c>
      <c r="S134" s="119">
        <f t="shared" si="164"/>
        <v>7974.31</v>
      </c>
      <c r="T134" s="120">
        <f t="shared" si="165"/>
        <v>0</v>
      </c>
      <c r="U134" s="121">
        <f t="shared" si="166"/>
        <v>7974.31</v>
      </c>
      <c r="V134" s="119">
        <f t="shared" si="167"/>
        <v>7974.31</v>
      </c>
      <c r="W134" s="120">
        <f t="shared" si="168"/>
        <v>0</v>
      </c>
      <c r="X134" s="122">
        <f t="shared" si="169"/>
        <v>7974.31</v>
      </c>
      <c r="Y134" s="119">
        <f t="shared" si="170"/>
        <v>0</v>
      </c>
      <c r="Z134" s="120">
        <f t="shared" si="171"/>
        <v>0</v>
      </c>
      <c r="AA134" s="122">
        <f t="shared" si="172"/>
        <v>0</v>
      </c>
      <c r="AB134" s="94">
        <f t="shared" si="173"/>
        <v>7974.31</v>
      </c>
      <c r="AC134" s="123">
        <f t="shared" si="174"/>
        <v>0</v>
      </c>
      <c r="AD134" s="94">
        <f t="shared" si="175"/>
        <v>7974.31</v>
      </c>
      <c r="AE134" s="94">
        <f t="shared" si="176"/>
        <v>7974.31</v>
      </c>
      <c r="AF134" s="123">
        <f t="shared" si="177"/>
        <v>0</v>
      </c>
      <c r="AG134" s="94">
        <f t="shared" si="178"/>
        <v>7974.31</v>
      </c>
      <c r="AH134" s="94">
        <f t="shared" si="179"/>
        <v>0</v>
      </c>
      <c r="AI134" s="94">
        <f t="shared" si="180"/>
        <v>0</v>
      </c>
      <c r="AJ134" s="93">
        <f t="shared" si="181"/>
        <v>0</v>
      </c>
      <c r="AK134" s="138" t="s">
        <v>1366</v>
      </c>
    </row>
    <row r="135" spans="1:37" hidden="1" outlineLevel="3" x14ac:dyDescent="0.25">
      <c r="A135" t="s">
        <v>7014</v>
      </c>
      <c r="B135">
        <v>6902.87</v>
      </c>
      <c r="N135">
        <f t="shared" si="161"/>
        <v>6902.87</v>
      </c>
      <c r="O135">
        <f t="shared" si="162"/>
        <v>6902.87</v>
      </c>
      <c r="P135">
        <f t="shared" si="163"/>
        <v>6902.87</v>
      </c>
      <c r="Q135" s="92" t="s">
        <v>4598</v>
      </c>
      <c r="R135" s="80">
        <v>1</v>
      </c>
      <c r="S135" s="119">
        <f t="shared" si="164"/>
        <v>6902.87</v>
      </c>
      <c r="T135" s="120">
        <f t="shared" si="165"/>
        <v>0</v>
      </c>
      <c r="U135" s="121">
        <f t="shared" si="166"/>
        <v>6902.87</v>
      </c>
      <c r="V135" s="119">
        <f t="shared" si="167"/>
        <v>6902.87</v>
      </c>
      <c r="W135" s="120">
        <f t="shared" si="168"/>
        <v>0</v>
      </c>
      <c r="X135" s="122">
        <f t="shared" si="169"/>
        <v>6902.87</v>
      </c>
      <c r="Y135" s="119">
        <f t="shared" si="170"/>
        <v>0</v>
      </c>
      <c r="Z135" s="120">
        <f t="shared" si="171"/>
        <v>0</v>
      </c>
      <c r="AA135" s="122">
        <f t="shared" si="172"/>
        <v>0</v>
      </c>
      <c r="AB135" s="94">
        <f t="shared" si="173"/>
        <v>6902.87</v>
      </c>
      <c r="AC135" s="123">
        <f t="shared" si="174"/>
        <v>0</v>
      </c>
      <c r="AD135" s="94">
        <f t="shared" si="175"/>
        <v>6902.87</v>
      </c>
      <c r="AE135" s="94">
        <f t="shared" si="176"/>
        <v>6902.87</v>
      </c>
      <c r="AF135" s="123">
        <f t="shared" si="177"/>
        <v>0</v>
      </c>
      <c r="AG135" s="94">
        <f t="shared" si="178"/>
        <v>6902.87</v>
      </c>
      <c r="AH135" s="94">
        <f t="shared" si="179"/>
        <v>0</v>
      </c>
      <c r="AI135" s="94">
        <f t="shared" si="180"/>
        <v>0</v>
      </c>
      <c r="AJ135" s="93">
        <f t="shared" si="181"/>
        <v>0</v>
      </c>
      <c r="AK135" s="138" t="s">
        <v>2724</v>
      </c>
    </row>
    <row r="136" spans="1:37" hidden="1" outlineLevel="3" x14ac:dyDescent="0.25">
      <c r="A136" t="s">
        <v>7014</v>
      </c>
      <c r="N136">
        <f t="shared" si="161"/>
        <v>0</v>
      </c>
      <c r="O136">
        <f t="shared" si="162"/>
        <v>0</v>
      </c>
      <c r="P136">
        <f t="shared" si="163"/>
        <v>0</v>
      </c>
      <c r="Q136" s="92" t="s">
        <v>4603</v>
      </c>
      <c r="R136" s="80">
        <v>1</v>
      </c>
      <c r="S136" s="119">
        <f t="shared" si="164"/>
        <v>0</v>
      </c>
      <c r="T136" s="120">
        <f t="shared" si="165"/>
        <v>0</v>
      </c>
      <c r="U136" s="121">
        <f t="shared" si="166"/>
        <v>0</v>
      </c>
      <c r="V136" s="119">
        <f t="shared" si="167"/>
        <v>0</v>
      </c>
      <c r="W136" s="120">
        <f t="shared" si="168"/>
        <v>0</v>
      </c>
      <c r="X136" s="122">
        <f t="shared" si="169"/>
        <v>0</v>
      </c>
      <c r="Y136" s="119">
        <f t="shared" si="170"/>
        <v>0</v>
      </c>
      <c r="Z136" s="120">
        <f t="shared" si="171"/>
        <v>0</v>
      </c>
      <c r="AA136" s="122">
        <f t="shared" si="172"/>
        <v>0</v>
      </c>
      <c r="AB136" s="94">
        <f t="shared" si="173"/>
        <v>0</v>
      </c>
      <c r="AC136" s="123">
        <f t="shared" si="174"/>
        <v>0</v>
      </c>
      <c r="AD136" s="94">
        <f t="shared" si="175"/>
        <v>0</v>
      </c>
      <c r="AE136" s="94">
        <f t="shared" si="176"/>
        <v>0</v>
      </c>
      <c r="AF136" s="123">
        <f t="shared" si="177"/>
        <v>0</v>
      </c>
      <c r="AG136" s="94">
        <f t="shared" si="178"/>
        <v>0</v>
      </c>
      <c r="AH136" s="94">
        <f t="shared" si="179"/>
        <v>0</v>
      </c>
      <c r="AI136" s="94">
        <f t="shared" si="180"/>
        <v>0</v>
      </c>
      <c r="AJ136" s="93">
        <f t="shared" si="181"/>
        <v>0</v>
      </c>
      <c r="AK136" s="138" t="s">
        <v>1366</v>
      </c>
    </row>
    <row r="137" spans="1:37" hidden="1" outlineLevel="3" x14ac:dyDescent="0.25">
      <c r="A137" t="s">
        <v>7014</v>
      </c>
      <c r="B137">
        <v>4018.48</v>
      </c>
      <c r="N137">
        <f t="shared" si="161"/>
        <v>4018.48</v>
      </c>
      <c r="O137">
        <f t="shared" si="162"/>
        <v>4018.48</v>
      </c>
      <c r="P137">
        <f t="shared" si="163"/>
        <v>4018.48</v>
      </c>
      <c r="Q137" s="92" t="s">
        <v>4606</v>
      </c>
      <c r="R137" s="80">
        <v>1</v>
      </c>
      <c r="S137" s="119">
        <f t="shared" si="164"/>
        <v>4018.48</v>
      </c>
      <c r="T137" s="120">
        <f t="shared" si="165"/>
        <v>0</v>
      </c>
      <c r="U137" s="121">
        <f t="shared" si="166"/>
        <v>4018.48</v>
      </c>
      <c r="V137" s="119">
        <f t="shared" si="167"/>
        <v>4018.48</v>
      </c>
      <c r="W137" s="120">
        <f t="shared" si="168"/>
        <v>0</v>
      </c>
      <c r="X137" s="122">
        <f t="shared" si="169"/>
        <v>4018.48</v>
      </c>
      <c r="Y137" s="119">
        <f t="shared" si="170"/>
        <v>0</v>
      </c>
      <c r="Z137" s="120">
        <f t="shared" si="171"/>
        <v>0</v>
      </c>
      <c r="AA137" s="122">
        <f t="shared" si="172"/>
        <v>0</v>
      </c>
      <c r="AB137" s="94">
        <f t="shared" si="173"/>
        <v>4018.48</v>
      </c>
      <c r="AC137" s="123">
        <f t="shared" si="174"/>
        <v>0</v>
      </c>
      <c r="AD137" s="94">
        <f t="shared" si="175"/>
        <v>4018.48</v>
      </c>
      <c r="AE137" s="94">
        <f t="shared" si="176"/>
        <v>4018.48</v>
      </c>
      <c r="AF137" s="123">
        <f t="shared" si="177"/>
        <v>0</v>
      </c>
      <c r="AG137" s="94">
        <f t="shared" si="178"/>
        <v>4018.48</v>
      </c>
      <c r="AH137" s="94">
        <f t="shared" si="179"/>
        <v>0</v>
      </c>
      <c r="AI137" s="94">
        <f t="shared" si="180"/>
        <v>0</v>
      </c>
      <c r="AJ137" s="93">
        <f t="shared" si="181"/>
        <v>0</v>
      </c>
      <c r="AK137" s="138" t="s">
        <v>1366</v>
      </c>
    </row>
    <row r="138" spans="1:37" hidden="1" outlineLevel="3" x14ac:dyDescent="0.25">
      <c r="A138" t="s">
        <v>7014</v>
      </c>
      <c r="B138">
        <v>852.65</v>
      </c>
      <c r="N138">
        <f t="shared" si="161"/>
        <v>852.65</v>
      </c>
      <c r="O138">
        <f t="shared" si="162"/>
        <v>852.65</v>
      </c>
      <c r="P138">
        <f t="shared" si="163"/>
        <v>852.65</v>
      </c>
      <c r="Q138" s="92" t="s">
        <v>4653</v>
      </c>
      <c r="R138" s="80">
        <v>1</v>
      </c>
      <c r="S138" s="119">
        <f t="shared" si="164"/>
        <v>852.65</v>
      </c>
      <c r="T138" s="120">
        <f t="shared" si="165"/>
        <v>0</v>
      </c>
      <c r="U138" s="121">
        <f t="shared" si="166"/>
        <v>852.65</v>
      </c>
      <c r="V138" s="119">
        <f t="shared" si="167"/>
        <v>852.65</v>
      </c>
      <c r="W138" s="120">
        <f t="shared" si="168"/>
        <v>0</v>
      </c>
      <c r="X138" s="122">
        <f t="shared" si="169"/>
        <v>852.65</v>
      </c>
      <c r="Y138" s="119">
        <f t="shared" si="170"/>
        <v>0</v>
      </c>
      <c r="Z138" s="120">
        <f t="shared" si="171"/>
        <v>0</v>
      </c>
      <c r="AA138" s="122">
        <f t="shared" si="172"/>
        <v>0</v>
      </c>
      <c r="AB138" s="94">
        <f t="shared" si="173"/>
        <v>852.65</v>
      </c>
      <c r="AC138" s="123">
        <f t="shared" si="174"/>
        <v>0</v>
      </c>
      <c r="AD138" s="94">
        <f t="shared" si="175"/>
        <v>852.65</v>
      </c>
      <c r="AE138" s="94">
        <f t="shared" si="176"/>
        <v>852.65</v>
      </c>
      <c r="AF138" s="123">
        <f t="shared" si="177"/>
        <v>0</v>
      </c>
      <c r="AG138" s="94">
        <f t="shared" si="178"/>
        <v>852.65</v>
      </c>
      <c r="AH138" s="94">
        <f t="shared" si="179"/>
        <v>0</v>
      </c>
      <c r="AI138" s="94">
        <f t="shared" si="180"/>
        <v>0</v>
      </c>
      <c r="AJ138" s="93">
        <f t="shared" si="181"/>
        <v>0</v>
      </c>
      <c r="AK138" s="138" t="s">
        <v>1366</v>
      </c>
    </row>
    <row r="139" spans="1:37" hidden="1" outlineLevel="3" x14ac:dyDescent="0.25">
      <c r="A139" t="s">
        <v>7014</v>
      </c>
      <c r="B139">
        <v>13817.7</v>
      </c>
      <c r="N139">
        <f t="shared" si="161"/>
        <v>13817.7</v>
      </c>
      <c r="O139">
        <f t="shared" si="162"/>
        <v>13817.7</v>
      </c>
      <c r="P139">
        <f t="shared" si="163"/>
        <v>13817.7</v>
      </c>
      <c r="Q139" s="92" t="s">
        <v>4655</v>
      </c>
      <c r="R139" s="80">
        <v>1</v>
      </c>
      <c r="S139" s="119">
        <f t="shared" si="164"/>
        <v>13817.7</v>
      </c>
      <c r="T139" s="120">
        <f t="shared" si="165"/>
        <v>0</v>
      </c>
      <c r="U139" s="121">
        <f t="shared" si="166"/>
        <v>13817.7</v>
      </c>
      <c r="V139" s="119">
        <f t="shared" si="167"/>
        <v>13817.7</v>
      </c>
      <c r="W139" s="120">
        <f t="shared" si="168"/>
        <v>0</v>
      </c>
      <c r="X139" s="122">
        <f t="shared" si="169"/>
        <v>13817.7</v>
      </c>
      <c r="Y139" s="119">
        <f t="shared" si="170"/>
        <v>0</v>
      </c>
      <c r="Z139" s="120">
        <f t="shared" si="171"/>
        <v>0</v>
      </c>
      <c r="AA139" s="122">
        <f t="shared" si="172"/>
        <v>0</v>
      </c>
      <c r="AB139" s="94">
        <f t="shared" si="173"/>
        <v>13817.7</v>
      </c>
      <c r="AC139" s="123">
        <f t="shared" si="174"/>
        <v>0</v>
      </c>
      <c r="AD139" s="94">
        <f t="shared" si="175"/>
        <v>13817.7</v>
      </c>
      <c r="AE139" s="94">
        <f t="shared" si="176"/>
        <v>13817.7</v>
      </c>
      <c r="AF139" s="123">
        <f t="shared" si="177"/>
        <v>0</v>
      </c>
      <c r="AG139" s="94">
        <f t="shared" si="178"/>
        <v>13817.7</v>
      </c>
      <c r="AH139" s="94">
        <f t="shared" si="179"/>
        <v>0</v>
      </c>
      <c r="AI139" s="94">
        <f t="shared" si="180"/>
        <v>0</v>
      </c>
      <c r="AJ139" s="93">
        <f t="shared" si="181"/>
        <v>0</v>
      </c>
      <c r="AK139" s="138" t="s">
        <v>2724</v>
      </c>
    </row>
    <row r="140" spans="1:37" hidden="1" outlineLevel="2" x14ac:dyDescent="0.25">
      <c r="Q140" s="92"/>
      <c r="R140" s="80"/>
      <c r="S140" s="119">
        <f t="shared" ref="S140:AJ140" si="182">SUBTOTAL(9,S133:S139)</f>
        <v>36222.410000000003</v>
      </c>
      <c r="T140" s="120">
        <f t="shared" si="182"/>
        <v>0</v>
      </c>
      <c r="U140" s="121">
        <f t="shared" si="182"/>
        <v>36222.410000000003</v>
      </c>
      <c r="V140" s="119">
        <f t="shared" si="182"/>
        <v>36222.410000000003</v>
      </c>
      <c r="W140" s="120">
        <f t="shared" si="182"/>
        <v>0</v>
      </c>
      <c r="X140" s="122">
        <f t="shared" si="182"/>
        <v>36222.410000000003</v>
      </c>
      <c r="Y140" s="119">
        <f t="shared" si="182"/>
        <v>0</v>
      </c>
      <c r="Z140" s="120">
        <f t="shared" si="182"/>
        <v>0</v>
      </c>
      <c r="AA140" s="122">
        <f t="shared" si="182"/>
        <v>0</v>
      </c>
      <c r="AB140" s="94">
        <f t="shared" si="182"/>
        <v>36222.410000000003</v>
      </c>
      <c r="AC140" s="123">
        <f t="shared" si="182"/>
        <v>0</v>
      </c>
      <c r="AD140" s="94">
        <f t="shared" si="182"/>
        <v>36222.410000000003</v>
      </c>
      <c r="AE140" s="94">
        <f t="shared" si="182"/>
        <v>36222.410000000003</v>
      </c>
      <c r="AF140" s="123">
        <f t="shared" si="182"/>
        <v>0</v>
      </c>
      <c r="AG140" s="94">
        <f t="shared" si="182"/>
        <v>36222.410000000003</v>
      </c>
      <c r="AH140" s="94">
        <f t="shared" si="182"/>
        <v>0</v>
      </c>
      <c r="AI140" s="94">
        <f t="shared" si="182"/>
        <v>0</v>
      </c>
      <c r="AJ140" s="93">
        <f t="shared" si="182"/>
        <v>0</v>
      </c>
      <c r="AK140" s="139" t="s">
        <v>7141</v>
      </c>
    </row>
    <row r="141" spans="1:37" hidden="1" outlineLevel="3" x14ac:dyDescent="0.25">
      <c r="A141" t="s">
        <v>7014</v>
      </c>
      <c r="B141">
        <v>4804.38</v>
      </c>
      <c r="N141">
        <f t="shared" ref="N141:N148" si="183">SUM(B141:M141)</f>
        <v>4804.38</v>
      </c>
      <c r="O141">
        <f t="shared" ref="O141:O148" si="184">B141</f>
        <v>4804.38</v>
      </c>
      <c r="P141">
        <f t="shared" ref="P141:P148" si="185">N141</f>
        <v>4804.38</v>
      </c>
      <c r="Q141" s="92" t="s">
        <v>5081</v>
      </c>
      <c r="R141" s="80">
        <v>6.5216999999999997E-2</v>
      </c>
      <c r="S141" s="119">
        <f t="shared" ref="S141:S148" si="186">IF(LEFT(AK141,6)="Direct", O141,0)</f>
        <v>0</v>
      </c>
      <c r="T141" s="120">
        <f t="shared" ref="T141:T148" si="187">O141-S141</f>
        <v>4804.38</v>
      </c>
      <c r="U141" s="121">
        <f t="shared" ref="U141:U148" si="188">S141+T141</f>
        <v>4804.38</v>
      </c>
      <c r="V141" s="119">
        <f t="shared" ref="V141:V148" si="189">IF(LEFT(AK141,9)="Direct-WA", O141,0)</f>
        <v>0</v>
      </c>
      <c r="W141" s="120">
        <f t="shared" ref="W141:W148" si="190">IF(LEFT(AK141,9)="Direct-WA",0,O141*R141)</f>
        <v>313.32725046000002</v>
      </c>
      <c r="X141" s="122">
        <f t="shared" ref="X141:X148" si="191">V141+W141</f>
        <v>313.32725046000002</v>
      </c>
      <c r="Y141" s="119">
        <f t="shared" ref="Y141:Y148" si="192">IF(LEFT(AK141,9)="Direct-OR", O141,0)</f>
        <v>0</v>
      </c>
      <c r="Z141" s="120">
        <f t="shared" ref="Z141:Z148" si="193">IF(LEFT(AK141,9)="Direct-OR",0,T141-W141)</f>
        <v>4491.0527495400001</v>
      </c>
      <c r="AA141" s="122">
        <f t="shared" ref="AA141:AA148" si="194">Y141+Z141</f>
        <v>4491.0527495400001</v>
      </c>
      <c r="AB141" s="94">
        <f t="shared" ref="AB141:AB148" si="195">IF(LEFT(AK141,6)="Direct", P141,0)</f>
        <v>0</v>
      </c>
      <c r="AC141" s="123">
        <f t="shared" ref="AC141:AC148" si="196">P141-AB141</f>
        <v>4804.38</v>
      </c>
      <c r="AD141" s="94">
        <f t="shared" ref="AD141:AD148" si="197">AB141+AC141</f>
        <v>4804.38</v>
      </c>
      <c r="AE141" s="94">
        <f t="shared" ref="AE141:AE148" si="198">IF(LEFT(AK141,9)="Direct-WA", P141,0)</f>
        <v>0</v>
      </c>
      <c r="AF141" s="123">
        <f t="shared" ref="AF141:AF148" si="199">IF(LEFT(AK141,9)="Direct-WA",0,P141*R141)</f>
        <v>313.32725046000002</v>
      </c>
      <c r="AG141" s="94">
        <f t="shared" ref="AG141:AG148" si="200">AE141+AF141</f>
        <v>313.32725046000002</v>
      </c>
      <c r="AH141" s="94">
        <f t="shared" ref="AH141:AH148" si="201">IF(LEFT(AK141,9)="Direct-OR", P141,0)</f>
        <v>0</v>
      </c>
      <c r="AI141" s="94">
        <f t="shared" ref="AI141:AI148" si="202">IF(LEFT(AK141,9)="Direct-OR",0,AD141-AG141)</f>
        <v>4491.0527495400001</v>
      </c>
      <c r="AJ141" s="93">
        <f t="shared" ref="AJ141:AJ148" si="203">AH141+AI141</f>
        <v>4491.0527495400001</v>
      </c>
      <c r="AK141" s="138" t="s">
        <v>5082</v>
      </c>
    </row>
    <row r="142" spans="1:37" hidden="1" outlineLevel="3" x14ac:dyDescent="0.25">
      <c r="A142" t="s">
        <v>7014</v>
      </c>
      <c r="B142">
        <v>10035.65</v>
      </c>
      <c r="N142">
        <f t="shared" si="183"/>
        <v>10035.65</v>
      </c>
      <c r="O142">
        <f t="shared" si="184"/>
        <v>10035.65</v>
      </c>
      <c r="P142">
        <f t="shared" si="185"/>
        <v>10035.65</v>
      </c>
      <c r="Q142" s="92" t="s">
        <v>5083</v>
      </c>
      <c r="R142" s="80">
        <v>6.5216999999999997E-2</v>
      </c>
      <c r="S142" s="119">
        <f t="shared" si="186"/>
        <v>0</v>
      </c>
      <c r="T142" s="120">
        <f t="shared" si="187"/>
        <v>10035.65</v>
      </c>
      <c r="U142" s="121">
        <f t="shared" si="188"/>
        <v>10035.65</v>
      </c>
      <c r="V142" s="119">
        <f t="shared" si="189"/>
        <v>0</v>
      </c>
      <c r="W142" s="120">
        <f t="shared" si="190"/>
        <v>654.49498604999997</v>
      </c>
      <c r="X142" s="122">
        <f t="shared" si="191"/>
        <v>654.49498604999997</v>
      </c>
      <c r="Y142" s="119">
        <f t="shared" si="192"/>
        <v>0</v>
      </c>
      <c r="Z142" s="120">
        <f t="shared" si="193"/>
        <v>9381.1550139499996</v>
      </c>
      <c r="AA142" s="122">
        <f t="shared" si="194"/>
        <v>9381.1550139499996</v>
      </c>
      <c r="AB142" s="94">
        <f t="shared" si="195"/>
        <v>0</v>
      </c>
      <c r="AC142" s="123">
        <f t="shared" si="196"/>
        <v>10035.65</v>
      </c>
      <c r="AD142" s="94">
        <f t="shared" si="197"/>
        <v>10035.65</v>
      </c>
      <c r="AE142" s="94">
        <f t="shared" si="198"/>
        <v>0</v>
      </c>
      <c r="AF142" s="123">
        <f t="shared" si="199"/>
        <v>654.49498604999997</v>
      </c>
      <c r="AG142" s="94">
        <f t="shared" si="200"/>
        <v>654.49498604999997</v>
      </c>
      <c r="AH142" s="94">
        <f t="shared" si="201"/>
        <v>0</v>
      </c>
      <c r="AI142" s="94">
        <f t="shared" si="202"/>
        <v>9381.1550139499996</v>
      </c>
      <c r="AJ142" s="93">
        <f t="shared" si="203"/>
        <v>9381.1550139499996</v>
      </c>
      <c r="AK142" s="138" t="s">
        <v>5082</v>
      </c>
    </row>
    <row r="143" spans="1:37" hidden="1" outlineLevel="3" x14ac:dyDescent="0.25">
      <c r="A143" t="s">
        <v>7014</v>
      </c>
      <c r="B143">
        <v>12257.74</v>
      </c>
      <c r="N143">
        <f t="shared" si="183"/>
        <v>12257.74</v>
      </c>
      <c r="O143">
        <f t="shared" si="184"/>
        <v>12257.74</v>
      </c>
      <c r="P143">
        <f t="shared" si="185"/>
        <v>12257.74</v>
      </c>
      <c r="Q143" s="92" t="s">
        <v>5084</v>
      </c>
      <c r="R143" s="80">
        <v>6.5216999999999997E-2</v>
      </c>
      <c r="S143" s="119">
        <f t="shared" si="186"/>
        <v>0</v>
      </c>
      <c r="T143" s="120">
        <f t="shared" si="187"/>
        <v>12257.74</v>
      </c>
      <c r="U143" s="121">
        <f t="shared" si="188"/>
        <v>12257.74</v>
      </c>
      <c r="V143" s="119">
        <f t="shared" si="189"/>
        <v>0</v>
      </c>
      <c r="W143" s="120">
        <f t="shared" si="190"/>
        <v>799.41302957999994</v>
      </c>
      <c r="X143" s="122">
        <f t="shared" si="191"/>
        <v>799.41302957999994</v>
      </c>
      <c r="Y143" s="119">
        <f t="shared" si="192"/>
        <v>0</v>
      </c>
      <c r="Z143" s="120">
        <f t="shared" si="193"/>
        <v>11458.326970419999</v>
      </c>
      <c r="AA143" s="122">
        <f t="shared" si="194"/>
        <v>11458.326970419999</v>
      </c>
      <c r="AB143" s="94">
        <f t="shared" si="195"/>
        <v>0</v>
      </c>
      <c r="AC143" s="123">
        <f t="shared" si="196"/>
        <v>12257.74</v>
      </c>
      <c r="AD143" s="94">
        <f t="shared" si="197"/>
        <v>12257.74</v>
      </c>
      <c r="AE143" s="94">
        <f t="shared" si="198"/>
        <v>0</v>
      </c>
      <c r="AF143" s="123">
        <f t="shared" si="199"/>
        <v>799.41302957999994</v>
      </c>
      <c r="AG143" s="94">
        <f t="shared" si="200"/>
        <v>799.41302957999994</v>
      </c>
      <c r="AH143" s="94">
        <f t="shared" si="201"/>
        <v>0</v>
      </c>
      <c r="AI143" s="94">
        <f t="shared" si="202"/>
        <v>11458.326970419999</v>
      </c>
      <c r="AJ143" s="93">
        <f t="shared" si="203"/>
        <v>11458.326970419999</v>
      </c>
      <c r="AK143" s="138" t="s">
        <v>5082</v>
      </c>
    </row>
    <row r="144" spans="1:37" hidden="1" outlineLevel="3" x14ac:dyDescent="0.25">
      <c r="A144" t="s">
        <v>7014</v>
      </c>
      <c r="B144">
        <v>913.92</v>
      </c>
      <c r="N144">
        <f t="shared" si="183"/>
        <v>913.92</v>
      </c>
      <c r="O144">
        <f t="shared" si="184"/>
        <v>913.92</v>
      </c>
      <c r="P144">
        <f t="shared" si="185"/>
        <v>913.92</v>
      </c>
      <c r="Q144" s="92" t="s">
        <v>5085</v>
      </c>
      <c r="R144" s="80">
        <v>6.5216999999999997E-2</v>
      </c>
      <c r="S144" s="119">
        <f t="shared" si="186"/>
        <v>0</v>
      </c>
      <c r="T144" s="120">
        <f t="shared" si="187"/>
        <v>913.92</v>
      </c>
      <c r="U144" s="121">
        <f t="shared" si="188"/>
        <v>913.92</v>
      </c>
      <c r="V144" s="119">
        <f t="shared" si="189"/>
        <v>0</v>
      </c>
      <c r="W144" s="120">
        <f t="shared" si="190"/>
        <v>59.603120639999993</v>
      </c>
      <c r="X144" s="122">
        <f t="shared" si="191"/>
        <v>59.603120639999993</v>
      </c>
      <c r="Y144" s="119">
        <f t="shared" si="192"/>
        <v>0</v>
      </c>
      <c r="Z144" s="120">
        <f t="shared" si="193"/>
        <v>854.31687935999992</v>
      </c>
      <c r="AA144" s="122">
        <f t="shared" si="194"/>
        <v>854.31687935999992</v>
      </c>
      <c r="AB144" s="94">
        <f t="shared" si="195"/>
        <v>0</v>
      </c>
      <c r="AC144" s="123">
        <f t="shared" si="196"/>
        <v>913.92</v>
      </c>
      <c r="AD144" s="94">
        <f t="shared" si="197"/>
        <v>913.92</v>
      </c>
      <c r="AE144" s="94">
        <f t="shared" si="198"/>
        <v>0</v>
      </c>
      <c r="AF144" s="123">
        <f t="shared" si="199"/>
        <v>59.603120639999993</v>
      </c>
      <c r="AG144" s="94">
        <f t="shared" si="200"/>
        <v>59.603120639999993</v>
      </c>
      <c r="AH144" s="94">
        <f t="shared" si="201"/>
        <v>0</v>
      </c>
      <c r="AI144" s="94">
        <f t="shared" si="202"/>
        <v>854.31687935999992</v>
      </c>
      <c r="AJ144" s="93">
        <f t="shared" si="203"/>
        <v>854.31687935999992</v>
      </c>
      <c r="AK144" s="138" t="s">
        <v>5082</v>
      </c>
    </row>
    <row r="145" spans="1:37" hidden="1" outlineLevel="3" x14ac:dyDescent="0.25">
      <c r="A145" t="s">
        <v>7014</v>
      </c>
      <c r="N145">
        <f t="shared" si="183"/>
        <v>0</v>
      </c>
      <c r="O145">
        <f t="shared" si="184"/>
        <v>0</v>
      </c>
      <c r="P145">
        <f t="shared" si="185"/>
        <v>0</v>
      </c>
      <c r="Q145" s="92" t="s">
        <v>5087</v>
      </c>
      <c r="R145" s="80">
        <v>6.5216999999999997E-2</v>
      </c>
      <c r="S145" s="119">
        <f t="shared" si="186"/>
        <v>0</v>
      </c>
      <c r="T145" s="120">
        <f t="shared" si="187"/>
        <v>0</v>
      </c>
      <c r="U145" s="121">
        <f t="shared" si="188"/>
        <v>0</v>
      </c>
      <c r="V145" s="119">
        <f t="shared" si="189"/>
        <v>0</v>
      </c>
      <c r="W145" s="120">
        <f t="shared" si="190"/>
        <v>0</v>
      </c>
      <c r="X145" s="122">
        <f t="shared" si="191"/>
        <v>0</v>
      </c>
      <c r="Y145" s="119">
        <f t="shared" si="192"/>
        <v>0</v>
      </c>
      <c r="Z145" s="120">
        <f t="shared" si="193"/>
        <v>0</v>
      </c>
      <c r="AA145" s="122">
        <f t="shared" si="194"/>
        <v>0</v>
      </c>
      <c r="AB145" s="94">
        <f t="shared" si="195"/>
        <v>0</v>
      </c>
      <c r="AC145" s="123">
        <f t="shared" si="196"/>
        <v>0</v>
      </c>
      <c r="AD145" s="94">
        <f t="shared" si="197"/>
        <v>0</v>
      </c>
      <c r="AE145" s="94">
        <f t="shared" si="198"/>
        <v>0</v>
      </c>
      <c r="AF145" s="123">
        <f t="shared" si="199"/>
        <v>0</v>
      </c>
      <c r="AG145" s="94">
        <f t="shared" si="200"/>
        <v>0</v>
      </c>
      <c r="AH145" s="94">
        <f t="shared" si="201"/>
        <v>0</v>
      </c>
      <c r="AI145" s="94">
        <f t="shared" si="202"/>
        <v>0</v>
      </c>
      <c r="AJ145" s="93">
        <f t="shared" si="203"/>
        <v>0</v>
      </c>
      <c r="AK145" s="138" t="s">
        <v>5082</v>
      </c>
    </row>
    <row r="146" spans="1:37" hidden="1" outlineLevel="3" x14ac:dyDescent="0.25">
      <c r="A146" t="s">
        <v>7014</v>
      </c>
      <c r="B146">
        <v>3665.54</v>
      </c>
      <c r="N146">
        <f t="shared" si="183"/>
        <v>3665.54</v>
      </c>
      <c r="O146">
        <f t="shared" si="184"/>
        <v>3665.54</v>
      </c>
      <c r="P146">
        <f t="shared" si="185"/>
        <v>3665.54</v>
      </c>
      <c r="Q146" s="92" t="s">
        <v>6506</v>
      </c>
      <c r="R146" s="80">
        <v>6.5216999999999997E-2</v>
      </c>
      <c r="S146" s="119">
        <f t="shared" si="186"/>
        <v>0</v>
      </c>
      <c r="T146" s="120">
        <f t="shared" si="187"/>
        <v>3665.54</v>
      </c>
      <c r="U146" s="121">
        <f t="shared" si="188"/>
        <v>3665.54</v>
      </c>
      <c r="V146" s="119">
        <f t="shared" si="189"/>
        <v>0</v>
      </c>
      <c r="W146" s="120">
        <f t="shared" si="190"/>
        <v>239.05552218</v>
      </c>
      <c r="X146" s="122">
        <f t="shared" si="191"/>
        <v>239.05552218</v>
      </c>
      <c r="Y146" s="119">
        <f t="shared" si="192"/>
        <v>0</v>
      </c>
      <c r="Z146" s="120">
        <f t="shared" si="193"/>
        <v>3426.4844778199999</v>
      </c>
      <c r="AA146" s="122">
        <f t="shared" si="194"/>
        <v>3426.4844778199999</v>
      </c>
      <c r="AB146" s="94">
        <f t="shared" si="195"/>
        <v>0</v>
      </c>
      <c r="AC146" s="123">
        <f t="shared" si="196"/>
        <v>3665.54</v>
      </c>
      <c r="AD146" s="94">
        <f t="shared" si="197"/>
        <v>3665.54</v>
      </c>
      <c r="AE146" s="94">
        <f t="shared" si="198"/>
        <v>0</v>
      </c>
      <c r="AF146" s="123">
        <f t="shared" si="199"/>
        <v>239.05552218</v>
      </c>
      <c r="AG146" s="94">
        <f t="shared" si="200"/>
        <v>239.05552218</v>
      </c>
      <c r="AH146" s="94">
        <f t="shared" si="201"/>
        <v>0</v>
      </c>
      <c r="AI146" s="94">
        <f t="shared" si="202"/>
        <v>3426.4844778199999</v>
      </c>
      <c r="AJ146" s="93">
        <f t="shared" si="203"/>
        <v>3426.4844778199999</v>
      </c>
      <c r="AK146" s="138" t="s">
        <v>5082</v>
      </c>
    </row>
    <row r="147" spans="1:37" hidden="1" outlineLevel="3" x14ac:dyDescent="0.25">
      <c r="A147" t="s">
        <v>7014</v>
      </c>
      <c r="N147">
        <f t="shared" si="183"/>
        <v>0</v>
      </c>
      <c r="O147">
        <f t="shared" si="184"/>
        <v>0</v>
      </c>
      <c r="P147">
        <f t="shared" si="185"/>
        <v>0</v>
      </c>
      <c r="Q147" s="92" t="s">
        <v>6507</v>
      </c>
      <c r="R147" s="80">
        <v>6.5216999999999997E-2</v>
      </c>
      <c r="S147" s="119">
        <f t="shared" si="186"/>
        <v>0</v>
      </c>
      <c r="T147" s="120">
        <f t="shared" si="187"/>
        <v>0</v>
      </c>
      <c r="U147" s="121">
        <f t="shared" si="188"/>
        <v>0</v>
      </c>
      <c r="V147" s="119">
        <f t="shared" si="189"/>
        <v>0</v>
      </c>
      <c r="W147" s="120">
        <f t="shared" si="190"/>
        <v>0</v>
      </c>
      <c r="X147" s="122">
        <f t="shared" si="191"/>
        <v>0</v>
      </c>
      <c r="Y147" s="119">
        <f t="shared" si="192"/>
        <v>0</v>
      </c>
      <c r="Z147" s="120">
        <f t="shared" si="193"/>
        <v>0</v>
      </c>
      <c r="AA147" s="122">
        <f t="shared" si="194"/>
        <v>0</v>
      </c>
      <c r="AB147" s="94">
        <f t="shared" si="195"/>
        <v>0</v>
      </c>
      <c r="AC147" s="123">
        <f t="shared" si="196"/>
        <v>0</v>
      </c>
      <c r="AD147" s="94">
        <f t="shared" si="197"/>
        <v>0</v>
      </c>
      <c r="AE147" s="94">
        <f t="shared" si="198"/>
        <v>0</v>
      </c>
      <c r="AF147" s="123">
        <f t="shared" si="199"/>
        <v>0</v>
      </c>
      <c r="AG147" s="94">
        <f t="shared" si="200"/>
        <v>0</v>
      </c>
      <c r="AH147" s="94">
        <f t="shared" si="201"/>
        <v>0</v>
      </c>
      <c r="AI147" s="94">
        <f t="shared" si="202"/>
        <v>0</v>
      </c>
      <c r="AJ147" s="93">
        <f t="shared" si="203"/>
        <v>0</v>
      </c>
      <c r="AK147" s="138" t="s">
        <v>5082</v>
      </c>
    </row>
    <row r="148" spans="1:37" hidden="1" outlineLevel="3" x14ac:dyDescent="0.25">
      <c r="A148" t="s">
        <v>7014</v>
      </c>
      <c r="B148">
        <v>14038.24</v>
      </c>
      <c r="N148">
        <f t="shared" si="183"/>
        <v>14038.24</v>
      </c>
      <c r="O148">
        <f t="shared" si="184"/>
        <v>14038.24</v>
      </c>
      <c r="P148">
        <f t="shared" si="185"/>
        <v>14038.24</v>
      </c>
      <c r="Q148" s="92" t="s">
        <v>5109</v>
      </c>
      <c r="R148" s="80">
        <v>6.5216999999999997E-2</v>
      </c>
      <c r="S148" s="119">
        <f t="shared" si="186"/>
        <v>0</v>
      </c>
      <c r="T148" s="120">
        <f t="shared" si="187"/>
        <v>14038.24</v>
      </c>
      <c r="U148" s="121">
        <f t="shared" si="188"/>
        <v>14038.24</v>
      </c>
      <c r="V148" s="119">
        <f t="shared" si="189"/>
        <v>0</v>
      </c>
      <c r="W148" s="120">
        <f t="shared" si="190"/>
        <v>915.53189807999991</v>
      </c>
      <c r="X148" s="122">
        <f t="shared" si="191"/>
        <v>915.53189807999991</v>
      </c>
      <c r="Y148" s="119">
        <f t="shared" si="192"/>
        <v>0</v>
      </c>
      <c r="Z148" s="120">
        <f t="shared" si="193"/>
        <v>13122.70810192</v>
      </c>
      <c r="AA148" s="122">
        <f t="shared" si="194"/>
        <v>13122.70810192</v>
      </c>
      <c r="AB148" s="94">
        <f t="shared" si="195"/>
        <v>0</v>
      </c>
      <c r="AC148" s="123">
        <f t="shared" si="196"/>
        <v>14038.24</v>
      </c>
      <c r="AD148" s="94">
        <f t="shared" si="197"/>
        <v>14038.24</v>
      </c>
      <c r="AE148" s="94">
        <f t="shared" si="198"/>
        <v>0</v>
      </c>
      <c r="AF148" s="123">
        <f t="shared" si="199"/>
        <v>915.53189807999991</v>
      </c>
      <c r="AG148" s="94">
        <f t="shared" si="200"/>
        <v>915.53189807999991</v>
      </c>
      <c r="AH148" s="94">
        <f t="shared" si="201"/>
        <v>0</v>
      </c>
      <c r="AI148" s="94">
        <f t="shared" si="202"/>
        <v>13122.70810192</v>
      </c>
      <c r="AJ148" s="93">
        <f t="shared" si="203"/>
        <v>13122.70810192</v>
      </c>
      <c r="AK148" s="138" t="s">
        <v>5082</v>
      </c>
    </row>
    <row r="149" spans="1:37" hidden="1" outlineLevel="2" x14ac:dyDescent="0.25">
      <c r="Q149" s="92"/>
      <c r="R149" s="80"/>
      <c r="S149" s="119">
        <f t="shared" ref="S149:AJ149" si="204">SUBTOTAL(9,S141:S148)</f>
        <v>0</v>
      </c>
      <c r="T149" s="120">
        <f t="shared" si="204"/>
        <v>45715.469999999994</v>
      </c>
      <c r="U149" s="121">
        <f t="shared" si="204"/>
        <v>45715.469999999994</v>
      </c>
      <c r="V149" s="119">
        <f t="shared" si="204"/>
        <v>0</v>
      </c>
      <c r="W149" s="120">
        <f t="shared" si="204"/>
        <v>2981.4258069899997</v>
      </c>
      <c r="X149" s="122">
        <f t="shared" si="204"/>
        <v>2981.4258069899997</v>
      </c>
      <c r="Y149" s="119">
        <f t="shared" si="204"/>
        <v>0</v>
      </c>
      <c r="Z149" s="120">
        <f t="shared" si="204"/>
        <v>42734.044193009999</v>
      </c>
      <c r="AA149" s="122">
        <f t="shared" si="204"/>
        <v>42734.044193009999</v>
      </c>
      <c r="AB149" s="94">
        <f t="shared" si="204"/>
        <v>0</v>
      </c>
      <c r="AC149" s="123">
        <f t="shared" si="204"/>
        <v>45715.469999999994</v>
      </c>
      <c r="AD149" s="94">
        <f t="shared" si="204"/>
        <v>45715.469999999994</v>
      </c>
      <c r="AE149" s="94">
        <f t="shared" si="204"/>
        <v>0</v>
      </c>
      <c r="AF149" s="123">
        <f t="shared" si="204"/>
        <v>2981.4258069899997</v>
      </c>
      <c r="AG149" s="94">
        <f t="shared" si="204"/>
        <v>2981.4258069899997</v>
      </c>
      <c r="AH149" s="94">
        <f t="shared" si="204"/>
        <v>0</v>
      </c>
      <c r="AI149" s="94">
        <f t="shared" si="204"/>
        <v>42734.044193009999</v>
      </c>
      <c r="AJ149" s="93">
        <f t="shared" si="204"/>
        <v>42734.044193009999</v>
      </c>
      <c r="AK149" s="139" t="s">
        <v>7142</v>
      </c>
    </row>
    <row r="150" spans="1:37" hidden="1" outlineLevel="3" x14ac:dyDescent="0.25">
      <c r="A150" t="s">
        <v>7014</v>
      </c>
      <c r="B150">
        <v>288.64</v>
      </c>
      <c r="N150">
        <f>SUM(B150:M150)</f>
        <v>288.64</v>
      </c>
      <c r="O150">
        <f>B150</f>
        <v>288.64</v>
      </c>
      <c r="P150">
        <f>N150</f>
        <v>288.64</v>
      </c>
      <c r="Q150" s="92" t="s">
        <v>1023</v>
      </c>
      <c r="R150" s="80">
        <v>8.4599999999999995E-2</v>
      </c>
      <c r="S150" s="119">
        <f>IF(LEFT(AK150,6)="Direct", O150,0)</f>
        <v>0</v>
      </c>
      <c r="T150" s="120">
        <f>O150-S150</f>
        <v>288.64</v>
      </c>
      <c r="U150" s="121">
        <f>S150+T150</f>
        <v>288.64</v>
      </c>
      <c r="V150" s="119">
        <f>IF(LEFT(AK150,9)="Direct-WA", O150,0)</f>
        <v>0</v>
      </c>
      <c r="W150" s="120">
        <f>IF(LEFT(AK150,9)="Direct-WA",0,O150*R150)</f>
        <v>24.418943999999996</v>
      </c>
      <c r="X150" s="122">
        <f>V150+W150</f>
        <v>24.418943999999996</v>
      </c>
      <c r="Y150" s="119">
        <f>IF(LEFT(AK150,9)="Direct-OR", O150,0)</f>
        <v>0</v>
      </c>
      <c r="Z150" s="120">
        <f>IF(LEFT(AK150,9)="Direct-OR",0,T150-W150)</f>
        <v>264.22105599999998</v>
      </c>
      <c r="AA150" s="122">
        <f>Y150+Z150</f>
        <v>264.22105599999998</v>
      </c>
      <c r="AB150" s="94">
        <f>IF(LEFT(AK150,6)="Direct", P150,0)</f>
        <v>0</v>
      </c>
      <c r="AC150" s="123">
        <f>P150-AB150</f>
        <v>288.64</v>
      </c>
      <c r="AD150" s="94">
        <f>AB150+AC150</f>
        <v>288.64</v>
      </c>
      <c r="AE150" s="94">
        <f>IF(LEFT(AK150,9)="Direct-WA", P150,0)</f>
        <v>0</v>
      </c>
      <c r="AF150" s="123">
        <f>IF(LEFT(AK150,9)="Direct-WA",0,P150*R150)</f>
        <v>24.418943999999996</v>
      </c>
      <c r="AG150" s="94">
        <f>AE150+AF150</f>
        <v>24.418943999999996</v>
      </c>
      <c r="AH150" s="94">
        <f>IF(LEFT(AK150,9)="Direct-OR", P150,0)</f>
        <v>0</v>
      </c>
      <c r="AI150" s="94">
        <f>IF(LEFT(AK150,9)="Direct-OR",0,AD150-AG150)</f>
        <v>264.22105599999998</v>
      </c>
      <c r="AJ150" s="93">
        <f>AH150+AI150</f>
        <v>264.22105599999998</v>
      </c>
      <c r="AK150" s="138" t="s">
        <v>976</v>
      </c>
    </row>
    <row r="151" spans="1:37" hidden="1" outlineLevel="3" x14ac:dyDescent="0.25">
      <c r="A151" t="s">
        <v>7014</v>
      </c>
      <c r="N151">
        <f>SUM(B151:M151)</f>
        <v>0</v>
      </c>
      <c r="O151">
        <f>B151</f>
        <v>0</v>
      </c>
      <c r="P151">
        <f>N151</f>
        <v>0</v>
      </c>
      <c r="Q151" s="92" t="s">
        <v>999</v>
      </c>
      <c r="R151" s="80">
        <v>8.4599999999999995E-2</v>
      </c>
      <c r="S151" s="119">
        <f>IF(LEFT(AK151,6)="Direct", O151,0)</f>
        <v>0</v>
      </c>
      <c r="T151" s="120">
        <f>O151-S151</f>
        <v>0</v>
      </c>
      <c r="U151" s="121">
        <f>S151+T151</f>
        <v>0</v>
      </c>
      <c r="V151" s="119">
        <f>IF(LEFT(AK151,9)="Direct-WA", O151,0)</f>
        <v>0</v>
      </c>
      <c r="W151" s="120">
        <f>IF(LEFT(AK151,9)="Direct-WA",0,O151*R151)</f>
        <v>0</v>
      </c>
      <c r="X151" s="122">
        <f>V151+W151</f>
        <v>0</v>
      </c>
      <c r="Y151" s="119">
        <f>IF(LEFT(AK151,9)="Direct-OR", O151,0)</f>
        <v>0</v>
      </c>
      <c r="Z151" s="120">
        <f>IF(LEFT(AK151,9)="Direct-OR",0,T151-W151)</f>
        <v>0</v>
      </c>
      <c r="AA151" s="122">
        <f>Y151+Z151</f>
        <v>0</v>
      </c>
      <c r="AB151" s="94">
        <f>IF(LEFT(AK151,6)="Direct", P151,0)</f>
        <v>0</v>
      </c>
      <c r="AC151" s="123">
        <f>P151-AB151</f>
        <v>0</v>
      </c>
      <c r="AD151" s="94">
        <f>AB151+AC151</f>
        <v>0</v>
      </c>
      <c r="AE151" s="94">
        <f>IF(LEFT(AK151,9)="Direct-WA", P151,0)</f>
        <v>0</v>
      </c>
      <c r="AF151" s="123">
        <f>IF(LEFT(AK151,9)="Direct-WA",0,P151*R151)</f>
        <v>0</v>
      </c>
      <c r="AG151" s="94">
        <f>AE151+AF151</f>
        <v>0</v>
      </c>
      <c r="AH151" s="94">
        <f>IF(LEFT(AK151,9)="Direct-OR", P151,0)</f>
        <v>0</v>
      </c>
      <c r="AI151" s="94">
        <f>IF(LEFT(AK151,9)="Direct-OR",0,AD151-AG151)</f>
        <v>0</v>
      </c>
      <c r="AJ151" s="93">
        <f>AH151+AI151</f>
        <v>0</v>
      </c>
      <c r="AK151" s="138" t="s">
        <v>978</v>
      </c>
    </row>
    <row r="152" spans="1:37" hidden="1" outlineLevel="3" x14ac:dyDescent="0.25">
      <c r="A152" t="s">
        <v>7014</v>
      </c>
      <c r="N152">
        <f>SUM(B152:M152)</f>
        <v>0</v>
      </c>
      <c r="O152">
        <f>B152</f>
        <v>0</v>
      </c>
      <c r="P152">
        <f>N152</f>
        <v>0</v>
      </c>
      <c r="Q152" s="92" t="s">
        <v>6658</v>
      </c>
      <c r="R152" s="80">
        <v>8.4599999999999995E-2</v>
      </c>
      <c r="S152" s="119">
        <f>IF(LEFT(AK152,6)="Direct", O152,0)</f>
        <v>0</v>
      </c>
      <c r="T152" s="120">
        <f>O152-S152</f>
        <v>0</v>
      </c>
      <c r="U152" s="121">
        <f>S152+T152</f>
        <v>0</v>
      </c>
      <c r="V152" s="119">
        <f>IF(LEFT(AK152,9)="Direct-WA", O152,0)</f>
        <v>0</v>
      </c>
      <c r="W152" s="120">
        <f>IF(LEFT(AK152,9)="Direct-WA",0,O152*R152)</f>
        <v>0</v>
      </c>
      <c r="X152" s="122">
        <f>V152+W152</f>
        <v>0</v>
      </c>
      <c r="Y152" s="119">
        <f>IF(LEFT(AK152,9)="Direct-OR", O152,0)</f>
        <v>0</v>
      </c>
      <c r="Z152" s="120">
        <f>IF(LEFT(AK152,9)="Direct-OR",0,T152-W152)</f>
        <v>0</v>
      </c>
      <c r="AA152" s="122">
        <f>Y152+Z152</f>
        <v>0</v>
      </c>
      <c r="AB152" s="94">
        <f>IF(LEFT(AK152,6)="Direct", P152,0)</f>
        <v>0</v>
      </c>
      <c r="AC152" s="123">
        <f>P152-AB152</f>
        <v>0</v>
      </c>
      <c r="AD152" s="94">
        <f>AB152+AC152</f>
        <v>0</v>
      </c>
      <c r="AE152" s="94">
        <f>IF(LEFT(AK152,9)="Direct-WA", P152,0)</f>
        <v>0</v>
      </c>
      <c r="AF152" s="123">
        <f>IF(LEFT(AK152,9)="Direct-WA",0,P152*R152)</f>
        <v>0</v>
      </c>
      <c r="AG152" s="94">
        <f>AE152+AF152</f>
        <v>0</v>
      </c>
      <c r="AH152" s="94">
        <f>IF(LEFT(AK152,9)="Direct-OR", P152,0)</f>
        <v>0</v>
      </c>
      <c r="AI152" s="94">
        <f>IF(LEFT(AK152,9)="Direct-OR",0,AD152-AG152)</f>
        <v>0</v>
      </c>
      <c r="AJ152" s="93">
        <f>AH152+AI152</f>
        <v>0</v>
      </c>
      <c r="AK152" s="138" t="s">
        <v>976</v>
      </c>
    </row>
    <row r="153" spans="1:37" hidden="1" outlineLevel="2" x14ac:dyDescent="0.25">
      <c r="Q153" s="92"/>
      <c r="R153" s="80"/>
      <c r="S153" s="119">
        <f t="shared" ref="S153:AJ153" si="205">SUBTOTAL(9,S150:S152)</f>
        <v>0</v>
      </c>
      <c r="T153" s="120">
        <f t="shared" si="205"/>
        <v>288.64</v>
      </c>
      <c r="U153" s="121">
        <f t="shared" si="205"/>
        <v>288.64</v>
      </c>
      <c r="V153" s="119">
        <f t="shared" si="205"/>
        <v>0</v>
      </c>
      <c r="W153" s="120">
        <f t="shared" si="205"/>
        <v>24.418943999999996</v>
      </c>
      <c r="X153" s="122">
        <f t="shared" si="205"/>
        <v>24.418943999999996</v>
      </c>
      <c r="Y153" s="119">
        <f t="shared" si="205"/>
        <v>0</v>
      </c>
      <c r="Z153" s="120">
        <f t="shared" si="205"/>
        <v>264.22105599999998</v>
      </c>
      <c r="AA153" s="122">
        <f t="shared" si="205"/>
        <v>264.22105599999998</v>
      </c>
      <c r="AB153" s="94">
        <f t="shared" si="205"/>
        <v>0</v>
      </c>
      <c r="AC153" s="123">
        <f t="shared" si="205"/>
        <v>288.64</v>
      </c>
      <c r="AD153" s="94">
        <f t="shared" si="205"/>
        <v>288.64</v>
      </c>
      <c r="AE153" s="94">
        <f t="shared" si="205"/>
        <v>0</v>
      </c>
      <c r="AF153" s="123">
        <f t="shared" si="205"/>
        <v>24.418943999999996</v>
      </c>
      <c r="AG153" s="94">
        <f t="shared" si="205"/>
        <v>24.418943999999996</v>
      </c>
      <c r="AH153" s="94">
        <f t="shared" si="205"/>
        <v>0</v>
      </c>
      <c r="AI153" s="94">
        <f t="shared" si="205"/>
        <v>264.22105599999998</v>
      </c>
      <c r="AJ153" s="93">
        <f t="shared" si="205"/>
        <v>264.22105599999998</v>
      </c>
      <c r="AK153" s="139" t="s">
        <v>7136</v>
      </c>
    </row>
    <row r="154" spans="1:37" hidden="1" outlineLevel="3" x14ac:dyDescent="0.25">
      <c r="A154" t="s">
        <v>7014</v>
      </c>
      <c r="N154">
        <f>SUM(B154:M154)</f>
        <v>0</v>
      </c>
      <c r="O154">
        <f>B154</f>
        <v>0</v>
      </c>
      <c r="P154">
        <f>N154</f>
        <v>0</v>
      </c>
      <c r="Q154" s="92" t="s">
        <v>4457</v>
      </c>
      <c r="R154" s="80">
        <v>1.17E-2</v>
      </c>
      <c r="S154" s="119">
        <f>IF(LEFT(AK154,6)="Direct", O154,0)</f>
        <v>0</v>
      </c>
      <c r="T154" s="120">
        <f>O154-S154</f>
        <v>0</v>
      </c>
      <c r="U154" s="121">
        <f>S154+T154</f>
        <v>0</v>
      </c>
      <c r="V154" s="119">
        <f>IF(LEFT(AK154,9)="Direct-WA", O154,0)</f>
        <v>0</v>
      </c>
      <c r="W154" s="120">
        <f>IF(LEFT(AK154,9)="Direct-WA",0,O154*R154)</f>
        <v>0</v>
      </c>
      <c r="X154" s="122">
        <f>V154+W154</f>
        <v>0</v>
      </c>
      <c r="Y154" s="119">
        <f>IF(LEFT(AK154,9)="Direct-OR", O154,0)</f>
        <v>0</v>
      </c>
      <c r="Z154" s="120">
        <f>IF(LEFT(AK154,9)="Direct-OR",0,T154-W154)</f>
        <v>0</v>
      </c>
      <c r="AA154" s="122">
        <f>Y154+Z154</f>
        <v>0</v>
      </c>
      <c r="AB154" s="94">
        <f>IF(LEFT(AK154,6)="Direct", P154,0)</f>
        <v>0</v>
      </c>
      <c r="AC154" s="123">
        <f>P154-AB154</f>
        <v>0</v>
      </c>
      <c r="AD154" s="94">
        <f>AB154+AC154</f>
        <v>0</v>
      </c>
      <c r="AE154" s="94">
        <f>IF(LEFT(AK154,9)="Direct-WA", P154,0)</f>
        <v>0</v>
      </c>
      <c r="AF154" s="123">
        <f>IF(LEFT(AK154,9)="Direct-WA",0,P154*R154)</f>
        <v>0</v>
      </c>
      <c r="AG154" s="94">
        <f>AE154+AF154</f>
        <v>0</v>
      </c>
      <c r="AH154" s="94">
        <f>IF(LEFT(AK154,9)="Direct-OR", P154,0)</f>
        <v>0</v>
      </c>
      <c r="AI154" s="94">
        <f>IF(LEFT(AK154,9)="Direct-OR",0,AD154-AG154)</f>
        <v>0</v>
      </c>
      <c r="AJ154" s="93">
        <f>AH154+AI154</f>
        <v>0</v>
      </c>
      <c r="AK154" s="138" t="s">
        <v>4436</v>
      </c>
    </row>
    <row r="155" spans="1:37" hidden="1" outlineLevel="3" x14ac:dyDescent="0.25">
      <c r="A155" t="s">
        <v>7014</v>
      </c>
      <c r="N155">
        <f>SUM(B155:M155)</f>
        <v>0</v>
      </c>
      <c r="O155">
        <f>B155</f>
        <v>0</v>
      </c>
      <c r="P155">
        <f>N155</f>
        <v>0</v>
      </c>
      <c r="Q155" s="92" t="s">
        <v>4466</v>
      </c>
      <c r="R155" s="80">
        <v>1.17E-2</v>
      </c>
      <c r="S155" s="119">
        <f>IF(LEFT(AK155,6)="Direct", O155,0)</f>
        <v>0</v>
      </c>
      <c r="T155" s="120">
        <f>O155-S155</f>
        <v>0</v>
      </c>
      <c r="U155" s="121">
        <f>S155+T155</f>
        <v>0</v>
      </c>
      <c r="V155" s="119">
        <f>IF(LEFT(AK155,9)="Direct-WA", O155,0)</f>
        <v>0</v>
      </c>
      <c r="W155" s="120">
        <f>IF(LEFT(AK155,9)="Direct-WA",0,O155*R155)</f>
        <v>0</v>
      </c>
      <c r="X155" s="122">
        <f>V155+W155</f>
        <v>0</v>
      </c>
      <c r="Y155" s="119">
        <f>IF(LEFT(AK155,9)="Direct-OR", O155,0)</f>
        <v>0</v>
      </c>
      <c r="Z155" s="120">
        <f>IF(LEFT(AK155,9)="Direct-OR",0,T155-W155)</f>
        <v>0</v>
      </c>
      <c r="AA155" s="122">
        <f>Y155+Z155</f>
        <v>0</v>
      </c>
      <c r="AB155" s="94">
        <f>IF(LEFT(AK155,6)="Direct", P155,0)</f>
        <v>0</v>
      </c>
      <c r="AC155" s="123">
        <f>P155-AB155</f>
        <v>0</v>
      </c>
      <c r="AD155" s="94">
        <f>AB155+AC155</f>
        <v>0</v>
      </c>
      <c r="AE155" s="94">
        <f>IF(LEFT(AK155,9)="Direct-WA", P155,0)</f>
        <v>0</v>
      </c>
      <c r="AF155" s="123">
        <f>IF(LEFT(AK155,9)="Direct-WA",0,P155*R155)</f>
        <v>0</v>
      </c>
      <c r="AG155" s="94">
        <f>AE155+AF155</f>
        <v>0</v>
      </c>
      <c r="AH155" s="94">
        <f>IF(LEFT(AK155,9)="Direct-OR", P155,0)</f>
        <v>0</v>
      </c>
      <c r="AI155" s="94">
        <f>IF(LEFT(AK155,9)="Direct-OR",0,AD155-AG155)</f>
        <v>0</v>
      </c>
      <c r="AJ155" s="93">
        <f>AH155+AI155</f>
        <v>0</v>
      </c>
      <c r="AK155" s="138" t="s">
        <v>4436</v>
      </c>
    </row>
    <row r="156" spans="1:37" hidden="1" outlineLevel="3" x14ac:dyDescent="0.25">
      <c r="A156" t="s">
        <v>7014</v>
      </c>
      <c r="B156">
        <v>36158.92</v>
      </c>
      <c r="N156">
        <f>SUM(B156:M156)</f>
        <v>36158.92</v>
      </c>
      <c r="O156">
        <f>B156</f>
        <v>36158.92</v>
      </c>
      <c r="P156">
        <f>N156</f>
        <v>36158.92</v>
      </c>
      <c r="Q156" s="92" t="s">
        <v>4470</v>
      </c>
      <c r="R156" s="80">
        <v>1.17E-2</v>
      </c>
      <c r="S156" s="119">
        <f>IF(LEFT(AK156,6)="Direct", O156,0)</f>
        <v>0</v>
      </c>
      <c r="T156" s="120">
        <f>O156-S156</f>
        <v>36158.92</v>
      </c>
      <c r="U156" s="121">
        <f>S156+T156</f>
        <v>36158.92</v>
      </c>
      <c r="V156" s="119">
        <f>IF(LEFT(AK156,9)="Direct-WA", O156,0)</f>
        <v>0</v>
      </c>
      <c r="W156" s="120">
        <f>IF(LEFT(AK156,9)="Direct-WA",0,O156*R156)</f>
        <v>423.05936400000002</v>
      </c>
      <c r="X156" s="122">
        <f>V156+W156</f>
        <v>423.05936400000002</v>
      </c>
      <c r="Y156" s="119">
        <f>IF(LEFT(AK156,9)="Direct-OR", O156,0)</f>
        <v>0</v>
      </c>
      <c r="Z156" s="120">
        <f>IF(LEFT(AK156,9)="Direct-OR",0,T156-W156)</f>
        <v>35735.860635999998</v>
      </c>
      <c r="AA156" s="122">
        <f>Y156+Z156</f>
        <v>35735.860635999998</v>
      </c>
      <c r="AB156" s="94">
        <f>IF(LEFT(AK156,6)="Direct", P156,0)</f>
        <v>0</v>
      </c>
      <c r="AC156" s="123">
        <f>P156-AB156</f>
        <v>36158.92</v>
      </c>
      <c r="AD156" s="94">
        <f>AB156+AC156</f>
        <v>36158.92</v>
      </c>
      <c r="AE156" s="94">
        <f>IF(LEFT(AK156,9)="Direct-WA", P156,0)</f>
        <v>0</v>
      </c>
      <c r="AF156" s="123">
        <f>IF(LEFT(AK156,9)="Direct-WA",0,P156*R156)</f>
        <v>423.05936400000002</v>
      </c>
      <c r="AG156" s="94">
        <f>AE156+AF156</f>
        <v>423.05936400000002</v>
      </c>
      <c r="AH156" s="94">
        <f>IF(LEFT(AK156,9)="Direct-OR", P156,0)</f>
        <v>0</v>
      </c>
      <c r="AI156" s="94">
        <f>IF(LEFT(AK156,9)="Direct-OR",0,AD156-AG156)</f>
        <v>35735.860635999998</v>
      </c>
      <c r="AJ156" s="93">
        <f>AH156+AI156</f>
        <v>35735.860635999998</v>
      </c>
      <c r="AK156" s="138" t="s">
        <v>4436</v>
      </c>
    </row>
    <row r="157" spans="1:37" hidden="1" outlineLevel="3" x14ac:dyDescent="0.25">
      <c r="A157" t="s">
        <v>7014</v>
      </c>
      <c r="N157">
        <f>SUM(B157:M157)</f>
        <v>0</v>
      </c>
      <c r="O157">
        <f>B157</f>
        <v>0</v>
      </c>
      <c r="P157">
        <f>N157</f>
        <v>0</v>
      </c>
      <c r="Q157" s="92" t="s">
        <v>4565</v>
      </c>
      <c r="R157" s="80">
        <v>1.17E-2</v>
      </c>
      <c r="S157" s="119">
        <f>IF(LEFT(AK157,6)="Direct", O157,0)</f>
        <v>0</v>
      </c>
      <c r="T157" s="120">
        <f>O157-S157</f>
        <v>0</v>
      </c>
      <c r="U157" s="121">
        <f>S157+T157</f>
        <v>0</v>
      </c>
      <c r="V157" s="119">
        <f>IF(LEFT(AK157,9)="Direct-WA", O157,0)</f>
        <v>0</v>
      </c>
      <c r="W157" s="120">
        <f>IF(LEFT(AK157,9)="Direct-WA",0,O157*R157)</f>
        <v>0</v>
      </c>
      <c r="X157" s="122">
        <f>V157+W157</f>
        <v>0</v>
      </c>
      <c r="Y157" s="119">
        <f>IF(LEFT(AK157,9)="Direct-OR", O157,0)</f>
        <v>0</v>
      </c>
      <c r="Z157" s="120">
        <f>IF(LEFT(AK157,9)="Direct-OR",0,T157-W157)</f>
        <v>0</v>
      </c>
      <c r="AA157" s="122">
        <f>Y157+Z157</f>
        <v>0</v>
      </c>
      <c r="AB157" s="94">
        <f>IF(LEFT(AK157,6)="Direct", P157,0)</f>
        <v>0</v>
      </c>
      <c r="AC157" s="123">
        <f>P157-AB157</f>
        <v>0</v>
      </c>
      <c r="AD157" s="94">
        <f>AB157+AC157</f>
        <v>0</v>
      </c>
      <c r="AE157" s="94">
        <f>IF(LEFT(AK157,9)="Direct-WA", P157,0)</f>
        <v>0</v>
      </c>
      <c r="AF157" s="123">
        <f>IF(LEFT(AK157,9)="Direct-WA",0,P157*R157)</f>
        <v>0</v>
      </c>
      <c r="AG157" s="94">
        <f>AE157+AF157</f>
        <v>0</v>
      </c>
      <c r="AH157" s="94">
        <f>IF(LEFT(AK157,9)="Direct-OR", P157,0)</f>
        <v>0</v>
      </c>
      <c r="AI157" s="94">
        <f>IF(LEFT(AK157,9)="Direct-OR",0,AD157-AG157)</f>
        <v>0</v>
      </c>
      <c r="AJ157" s="93">
        <f>AH157+AI157</f>
        <v>0</v>
      </c>
      <c r="AK157" s="138" t="s">
        <v>4436</v>
      </c>
    </row>
    <row r="158" spans="1:37" hidden="1" outlineLevel="3" x14ac:dyDescent="0.25">
      <c r="A158" t="s">
        <v>7014</v>
      </c>
      <c r="B158">
        <v>3589.07</v>
      </c>
      <c r="N158">
        <f>SUM(B158:M158)</f>
        <v>3589.07</v>
      </c>
      <c r="O158">
        <f>B158</f>
        <v>3589.07</v>
      </c>
      <c r="P158">
        <f>N158</f>
        <v>3589.07</v>
      </c>
      <c r="Q158" s="92" t="s">
        <v>4567</v>
      </c>
      <c r="R158" s="80">
        <v>1.17E-2</v>
      </c>
      <c r="S158" s="119">
        <f>IF(LEFT(AK158,6)="Direct", O158,0)</f>
        <v>0</v>
      </c>
      <c r="T158" s="120">
        <f>O158-S158</f>
        <v>3589.07</v>
      </c>
      <c r="U158" s="121">
        <f>S158+T158</f>
        <v>3589.07</v>
      </c>
      <c r="V158" s="119">
        <f>IF(LEFT(AK158,9)="Direct-WA", O158,0)</f>
        <v>0</v>
      </c>
      <c r="W158" s="120">
        <f>IF(LEFT(AK158,9)="Direct-WA",0,O158*R158)</f>
        <v>41.992119000000002</v>
      </c>
      <c r="X158" s="122">
        <f>V158+W158</f>
        <v>41.992119000000002</v>
      </c>
      <c r="Y158" s="119">
        <f>IF(LEFT(AK158,9)="Direct-OR", O158,0)</f>
        <v>0</v>
      </c>
      <c r="Z158" s="120">
        <f>IF(LEFT(AK158,9)="Direct-OR",0,T158-W158)</f>
        <v>3547.0778810000002</v>
      </c>
      <c r="AA158" s="122">
        <f>Y158+Z158</f>
        <v>3547.0778810000002</v>
      </c>
      <c r="AB158" s="94">
        <f>IF(LEFT(AK158,6)="Direct", P158,0)</f>
        <v>0</v>
      </c>
      <c r="AC158" s="123">
        <f>P158-AB158</f>
        <v>3589.07</v>
      </c>
      <c r="AD158" s="94">
        <f>AB158+AC158</f>
        <v>3589.07</v>
      </c>
      <c r="AE158" s="94">
        <f>IF(LEFT(AK158,9)="Direct-WA", P158,0)</f>
        <v>0</v>
      </c>
      <c r="AF158" s="123">
        <f>IF(LEFT(AK158,9)="Direct-WA",0,P158*R158)</f>
        <v>41.992119000000002</v>
      </c>
      <c r="AG158" s="94">
        <f>AE158+AF158</f>
        <v>41.992119000000002</v>
      </c>
      <c r="AH158" s="94">
        <f>IF(LEFT(AK158,9)="Direct-OR", P158,0)</f>
        <v>0</v>
      </c>
      <c r="AI158" s="94">
        <f>IF(LEFT(AK158,9)="Direct-OR",0,AD158-AG158)</f>
        <v>3547.0778810000002</v>
      </c>
      <c r="AJ158" s="93">
        <f>AH158+AI158</f>
        <v>3547.0778810000002</v>
      </c>
      <c r="AK158" s="138" t="s">
        <v>4436</v>
      </c>
    </row>
    <row r="159" spans="1:37" hidden="1" outlineLevel="2" x14ac:dyDescent="0.25">
      <c r="Q159" s="92"/>
      <c r="R159" s="80"/>
      <c r="S159" s="119">
        <f t="shared" ref="S159:AJ159" si="206">SUBTOTAL(9,S154:S158)</f>
        <v>0</v>
      </c>
      <c r="T159" s="120">
        <f t="shared" si="206"/>
        <v>39747.99</v>
      </c>
      <c r="U159" s="121">
        <f t="shared" si="206"/>
        <v>39747.99</v>
      </c>
      <c r="V159" s="119">
        <f t="shared" si="206"/>
        <v>0</v>
      </c>
      <c r="W159" s="120">
        <f t="shared" si="206"/>
        <v>465.05148300000002</v>
      </c>
      <c r="X159" s="122">
        <f t="shared" si="206"/>
        <v>465.05148300000002</v>
      </c>
      <c r="Y159" s="119">
        <f t="shared" si="206"/>
        <v>0</v>
      </c>
      <c r="Z159" s="120">
        <f t="shared" si="206"/>
        <v>39282.938516999995</v>
      </c>
      <c r="AA159" s="122">
        <f t="shared" si="206"/>
        <v>39282.938516999995</v>
      </c>
      <c r="AB159" s="94">
        <f t="shared" si="206"/>
        <v>0</v>
      </c>
      <c r="AC159" s="123">
        <f t="shared" si="206"/>
        <v>39747.99</v>
      </c>
      <c r="AD159" s="94">
        <f t="shared" si="206"/>
        <v>39747.99</v>
      </c>
      <c r="AE159" s="94">
        <f t="shared" si="206"/>
        <v>0</v>
      </c>
      <c r="AF159" s="123">
        <f t="shared" si="206"/>
        <v>465.05148300000002</v>
      </c>
      <c r="AG159" s="94">
        <f t="shared" si="206"/>
        <v>465.05148300000002</v>
      </c>
      <c r="AH159" s="94">
        <f t="shared" si="206"/>
        <v>0</v>
      </c>
      <c r="AI159" s="94">
        <f t="shared" si="206"/>
        <v>39282.938516999995</v>
      </c>
      <c r="AJ159" s="93">
        <f t="shared" si="206"/>
        <v>39282.938516999995</v>
      </c>
      <c r="AK159" s="139" t="s">
        <v>7138</v>
      </c>
    </row>
    <row r="160" spans="1:37" hidden="1" outlineLevel="1" x14ac:dyDescent="0.25">
      <c r="A160" s="135" t="s">
        <v>7013</v>
      </c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8"/>
      <c r="S160" s="129">
        <f t="shared" ref="S160:AJ160" si="207">SUBTOTAL(9,S102:S158)</f>
        <v>272755.55</v>
      </c>
      <c r="T160" s="130">
        <f t="shared" si="207"/>
        <v>667667.82000000007</v>
      </c>
      <c r="U160" s="131">
        <f t="shared" si="207"/>
        <v>940423.37000000023</v>
      </c>
      <c r="V160" s="129">
        <f t="shared" si="207"/>
        <v>36222.410000000003</v>
      </c>
      <c r="W160" s="130">
        <f t="shared" si="207"/>
        <v>68710.795566989997</v>
      </c>
      <c r="X160" s="132">
        <f t="shared" si="207"/>
        <v>104933.20556698997</v>
      </c>
      <c r="Y160" s="129">
        <f t="shared" si="207"/>
        <v>236533.14</v>
      </c>
      <c r="Z160" s="130">
        <f t="shared" si="207"/>
        <v>598957.02443300979</v>
      </c>
      <c r="AA160" s="132">
        <f t="shared" si="207"/>
        <v>835490.16443300969</v>
      </c>
      <c r="AB160" s="130">
        <f t="shared" si="207"/>
        <v>272755.55</v>
      </c>
      <c r="AC160" s="133">
        <f t="shared" si="207"/>
        <v>667667.82000000007</v>
      </c>
      <c r="AD160" s="130">
        <f t="shared" si="207"/>
        <v>940423.37000000023</v>
      </c>
      <c r="AE160" s="130">
        <f t="shared" si="207"/>
        <v>36222.410000000003</v>
      </c>
      <c r="AF160" s="133">
        <f t="shared" si="207"/>
        <v>68710.795566989997</v>
      </c>
      <c r="AG160" s="130">
        <f t="shared" si="207"/>
        <v>104933.20556698997</v>
      </c>
      <c r="AH160" s="130">
        <f t="shared" si="207"/>
        <v>236533.14</v>
      </c>
      <c r="AI160" s="130">
        <f t="shared" si="207"/>
        <v>598957.02443300979</v>
      </c>
      <c r="AJ160" s="134">
        <f t="shared" si="207"/>
        <v>835490.16443300969</v>
      </c>
      <c r="AK160" s="137"/>
    </row>
    <row r="161" spans="1:37" hidden="1" outlineLevel="3" x14ac:dyDescent="0.25">
      <c r="A161" t="s">
        <v>7016</v>
      </c>
      <c r="B161">
        <v>585.76</v>
      </c>
      <c r="N161">
        <f>SUM(B161:M161)</f>
        <v>585.76</v>
      </c>
      <c r="O161">
        <f>B161</f>
        <v>585.76</v>
      </c>
      <c r="P161">
        <f>N161</f>
        <v>585.76</v>
      </c>
      <c r="Q161" s="92" t="s">
        <v>4121</v>
      </c>
      <c r="R161" s="80">
        <v>0.1124</v>
      </c>
      <c r="S161" s="119">
        <f>IF(LEFT(AK161,6)="Direct", O161,0)</f>
        <v>0</v>
      </c>
      <c r="T161" s="120">
        <f>O161-S161</f>
        <v>585.76</v>
      </c>
      <c r="U161" s="121">
        <f>S161+T161</f>
        <v>585.76</v>
      </c>
      <c r="V161" s="119">
        <f>IF(LEFT(AK161,9)="Direct-WA", O161,0)</f>
        <v>0</v>
      </c>
      <c r="W161" s="120">
        <f>IF(LEFT(AK161,9)="Direct-WA",0,O161*R161)</f>
        <v>65.839423999999994</v>
      </c>
      <c r="X161" s="122">
        <f>V161+W161</f>
        <v>65.839423999999994</v>
      </c>
      <c r="Y161" s="119">
        <f>IF(LEFT(AK161,9)="Direct-OR", O161,0)</f>
        <v>0</v>
      </c>
      <c r="Z161" s="120">
        <f>IF(LEFT(AK161,9)="Direct-OR",0,T161-W161)</f>
        <v>519.92057599999998</v>
      </c>
      <c r="AA161" s="122">
        <f>Y161+Z161</f>
        <v>519.92057599999998</v>
      </c>
      <c r="AB161" s="94">
        <f>IF(LEFT(AK161,6)="Direct", P161,0)</f>
        <v>0</v>
      </c>
      <c r="AC161" s="123">
        <f>P161-AB161</f>
        <v>585.76</v>
      </c>
      <c r="AD161" s="94">
        <f>AB161+AC161</f>
        <v>585.76</v>
      </c>
      <c r="AE161" s="94">
        <f>IF(LEFT(AK161,9)="Direct-WA", P161,0)</f>
        <v>0</v>
      </c>
      <c r="AF161" s="123">
        <f>IF(LEFT(AK161,9)="Direct-WA",0,P161*R161)</f>
        <v>65.839423999999994</v>
      </c>
      <c r="AG161" s="94">
        <f>AE161+AF161</f>
        <v>65.839423999999994</v>
      </c>
      <c r="AH161" s="94">
        <f>IF(LEFT(AK161,9)="Direct-OR", P161,0)</f>
        <v>0</v>
      </c>
      <c r="AI161" s="94">
        <f>IF(LEFT(AK161,9)="Direct-OR",0,AD161-AG161)</f>
        <v>519.92057599999998</v>
      </c>
      <c r="AJ161" s="93">
        <f>AH161+AI161</f>
        <v>519.92057599999998</v>
      </c>
      <c r="AK161" s="138" t="s">
        <v>1010</v>
      </c>
    </row>
    <row r="162" spans="1:37" hidden="1" outlineLevel="2" x14ac:dyDescent="0.25">
      <c r="Q162" s="92"/>
      <c r="R162" s="80"/>
      <c r="S162" s="119">
        <f t="shared" ref="S162:AJ162" si="208">SUBTOTAL(9,S161:S161)</f>
        <v>0</v>
      </c>
      <c r="T162" s="120">
        <f t="shared" si="208"/>
        <v>585.76</v>
      </c>
      <c r="U162" s="121">
        <f t="shared" si="208"/>
        <v>585.76</v>
      </c>
      <c r="V162" s="119">
        <f t="shared" si="208"/>
        <v>0</v>
      </c>
      <c r="W162" s="120">
        <f t="shared" si="208"/>
        <v>65.839423999999994</v>
      </c>
      <c r="X162" s="122">
        <f t="shared" si="208"/>
        <v>65.839423999999994</v>
      </c>
      <c r="Y162" s="119">
        <f t="shared" si="208"/>
        <v>0</v>
      </c>
      <c r="Z162" s="120">
        <f t="shared" si="208"/>
        <v>519.92057599999998</v>
      </c>
      <c r="AA162" s="122">
        <f t="shared" si="208"/>
        <v>519.92057599999998</v>
      </c>
      <c r="AB162" s="94">
        <f t="shared" si="208"/>
        <v>0</v>
      </c>
      <c r="AC162" s="123">
        <f t="shared" si="208"/>
        <v>585.76</v>
      </c>
      <c r="AD162" s="94">
        <f t="shared" si="208"/>
        <v>585.76</v>
      </c>
      <c r="AE162" s="94">
        <f t="shared" si="208"/>
        <v>0</v>
      </c>
      <c r="AF162" s="123">
        <f t="shared" si="208"/>
        <v>65.839423999999994</v>
      </c>
      <c r="AG162" s="94">
        <f t="shared" si="208"/>
        <v>65.839423999999994</v>
      </c>
      <c r="AH162" s="94">
        <f t="shared" si="208"/>
        <v>0</v>
      </c>
      <c r="AI162" s="94">
        <f t="shared" si="208"/>
        <v>519.92057599999998</v>
      </c>
      <c r="AJ162" s="93">
        <f t="shared" si="208"/>
        <v>519.92057599999998</v>
      </c>
      <c r="AK162" s="139" t="s">
        <v>7137</v>
      </c>
    </row>
    <row r="163" spans="1:37" hidden="1" outlineLevel="3" x14ac:dyDescent="0.25">
      <c r="A163" t="s">
        <v>7016</v>
      </c>
      <c r="N163">
        <f>SUM(B163:M163)</f>
        <v>0</v>
      </c>
      <c r="O163">
        <f>B163</f>
        <v>0</v>
      </c>
      <c r="P163">
        <f>N163</f>
        <v>0</v>
      </c>
      <c r="Q163" s="92" t="s">
        <v>4280</v>
      </c>
      <c r="R163" s="80">
        <v>0.1119</v>
      </c>
      <c r="S163" s="119">
        <f>IF(LEFT(AK163,6)="Direct", O163,0)</f>
        <v>0</v>
      </c>
      <c r="T163" s="120">
        <f>O163-S163</f>
        <v>0</v>
      </c>
      <c r="U163" s="121">
        <f>S163+T163</f>
        <v>0</v>
      </c>
      <c r="V163" s="119">
        <f>IF(LEFT(AK163,9)="Direct-WA", O163,0)</f>
        <v>0</v>
      </c>
      <c r="W163" s="120">
        <f>IF(LEFT(AK163,9)="Direct-WA",0,O163*R163)</f>
        <v>0</v>
      </c>
      <c r="X163" s="122">
        <f>V163+W163</f>
        <v>0</v>
      </c>
      <c r="Y163" s="119">
        <f>IF(LEFT(AK163,9)="Direct-OR", O163,0)</f>
        <v>0</v>
      </c>
      <c r="Z163" s="120">
        <f>IF(LEFT(AK163,9)="Direct-OR",0,T163-W163)</f>
        <v>0</v>
      </c>
      <c r="AA163" s="122">
        <f>Y163+Z163</f>
        <v>0</v>
      </c>
      <c r="AB163" s="94">
        <f>IF(LEFT(AK163,6)="Direct", P163,0)</f>
        <v>0</v>
      </c>
      <c r="AC163" s="123">
        <f>P163-AB163</f>
        <v>0</v>
      </c>
      <c r="AD163" s="94">
        <f>AB163+AC163</f>
        <v>0</v>
      </c>
      <c r="AE163" s="94">
        <f>IF(LEFT(AK163,9)="Direct-WA", P163,0)</f>
        <v>0</v>
      </c>
      <c r="AF163" s="123">
        <f>IF(LEFT(AK163,9)="Direct-WA",0,P163*R163)</f>
        <v>0</v>
      </c>
      <c r="AG163" s="94">
        <f>AE163+AF163</f>
        <v>0</v>
      </c>
      <c r="AH163" s="94">
        <f>IF(LEFT(AK163,9)="Direct-OR", P163,0)</f>
        <v>0</v>
      </c>
      <c r="AI163" s="94">
        <f>IF(LEFT(AK163,9)="Direct-OR",0,AD163-AG163)</f>
        <v>0</v>
      </c>
      <c r="AJ163" s="93">
        <f>AH163+AI163</f>
        <v>0</v>
      </c>
      <c r="AK163" s="138" t="s">
        <v>1012</v>
      </c>
    </row>
    <row r="164" spans="1:37" hidden="1" outlineLevel="2" x14ac:dyDescent="0.25">
      <c r="Q164" s="92"/>
      <c r="R164" s="80"/>
      <c r="S164" s="119">
        <f t="shared" ref="S164:AJ164" si="209">SUBTOTAL(9,S163:S163)</f>
        <v>0</v>
      </c>
      <c r="T164" s="120">
        <f t="shared" si="209"/>
        <v>0</v>
      </c>
      <c r="U164" s="121">
        <f t="shared" si="209"/>
        <v>0</v>
      </c>
      <c r="V164" s="119">
        <f t="shared" si="209"/>
        <v>0</v>
      </c>
      <c r="W164" s="120">
        <f t="shared" si="209"/>
        <v>0</v>
      </c>
      <c r="X164" s="122">
        <f t="shared" si="209"/>
        <v>0</v>
      </c>
      <c r="Y164" s="119">
        <f t="shared" si="209"/>
        <v>0</v>
      </c>
      <c r="Z164" s="120">
        <f t="shared" si="209"/>
        <v>0</v>
      </c>
      <c r="AA164" s="122">
        <f t="shared" si="209"/>
        <v>0</v>
      </c>
      <c r="AB164" s="94">
        <f t="shared" si="209"/>
        <v>0</v>
      </c>
      <c r="AC164" s="123">
        <f t="shared" si="209"/>
        <v>0</v>
      </c>
      <c r="AD164" s="94">
        <f t="shared" si="209"/>
        <v>0</v>
      </c>
      <c r="AE164" s="94">
        <f t="shared" si="209"/>
        <v>0</v>
      </c>
      <c r="AF164" s="123">
        <f t="shared" si="209"/>
        <v>0</v>
      </c>
      <c r="AG164" s="94">
        <f t="shared" si="209"/>
        <v>0</v>
      </c>
      <c r="AH164" s="94">
        <f t="shared" si="209"/>
        <v>0</v>
      </c>
      <c r="AI164" s="94">
        <f t="shared" si="209"/>
        <v>0</v>
      </c>
      <c r="AJ164" s="93">
        <f t="shared" si="209"/>
        <v>0</v>
      </c>
      <c r="AK164" s="139" t="s">
        <v>7140</v>
      </c>
    </row>
    <row r="165" spans="1:37" hidden="1" outlineLevel="3" x14ac:dyDescent="0.25">
      <c r="A165" t="s">
        <v>7016</v>
      </c>
      <c r="B165">
        <v>8.3000000000000007</v>
      </c>
      <c r="N165">
        <f>SUM(B165:M165)</f>
        <v>8.3000000000000007</v>
      </c>
      <c r="O165">
        <f>B165</f>
        <v>8.3000000000000007</v>
      </c>
      <c r="P165">
        <f>N165</f>
        <v>8.3000000000000007</v>
      </c>
      <c r="Q165" s="92" t="s">
        <v>995</v>
      </c>
      <c r="R165" s="80">
        <v>8.4599999999999995E-2</v>
      </c>
      <c r="S165" s="119">
        <f>IF(LEFT(AK165,6)="Direct", O165,0)</f>
        <v>0</v>
      </c>
      <c r="T165" s="120">
        <f>O165-S165</f>
        <v>8.3000000000000007</v>
      </c>
      <c r="U165" s="121">
        <f>S165+T165</f>
        <v>8.3000000000000007</v>
      </c>
      <c r="V165" s="119">
        <f>IF(LEFT(AK165,9)="Direct-WA", O165,0)</f>
        <v>0</v>
      </c>
      <c r="W165" s="120">
        <f>IF(LEFT(AK165,9)="Direct-WA",0,O165*R165)</f>
        <v>0.70218000000000003</v>
      </c>
      <c r="X165" s="122">
        <f>V165+W165</f>
        <v>0.70218000000000003</v>
      </c>
      <c r="Y165" s="119">
        <f>IF(LEFT(AK165,9)="Direct-OR", O165,0)</f>
        <v>0</v>
      </c>
      <c r="Z165" s="120">
        <f>IF(LEFT(AK165,9)="Direct-OR",0,T165-W165)</f>
        <v>7.5978200000000005</v>
      </c>
      <c r="AA165" s="122">
        <f>Y165+Z165</f>
        <v>7.5978200000000005</v>
      </c>
      <c r="AB165" s="94">
        <f>IF(LEFT(AK165,6)="Direct", P165,0)</f>
        <v>0</v>
      </c>
      <c r="AC165" s="123">
        <f>P165-AB165</f>
        <v>8.3000000000000007</v>
      </c>
      <c r="AD165" s="94">
        <f>AB165+AC165</f>
        <v>8.3000000000000007</v>
      </c>
      <c r="AE165" s="94">
        <f>IF(LEFT(AK165,9)="Direct-WA", P165,0)</f>
        <v>0</v>
      </c>
      <c r="AF165" s="123">
        <f>IF(LEFT(AK165,9)="Direct-WA",0,P165*R165)</f>
        <v>0.70218000000000003</v>
      </c>
      <c r="AG165" s="94">
        <f>AE165+AF165</f>
        <v>0.70218000000000003</v>
      </c>
      <c r="AH165" s="94">
        <f>IF(LEFT(AK165,9)="Direct-OR", P165,0)</f>
        <v>0</v>
      </c>
      <c r="AI165" s="94">
        <f>IF(LEFT(AK165,9)="Direct-OR",0,AD165-AG165)</f>
        <v>7.5978200000000005</v>
      </c>
      <c r="AJ165" s="93">
        <f>AH165+AI165</f>
        <v>7.5978200000000005</v>
      </c>
      <c r="AK165" s="138" t="s">
        <v>976</v>
      </c>
    </row>
    <row r="166" spans="1:37" hidden="1" outlineLevel="3" x14ac:dyDescent="0.25">
      <c r="A166" t="s">
        <v>7016</v>
      </c>
      <c r="B166">
        <v>-1447.46</v>
      </c>
      <c r="N166">
        <f>SUM(B166:M166)</f>
        <v>-1447.46</v>
      </c>
      <c r="O166">
        <f>B166</f>
        <v>-1447.46</v>
      </c>
      <c r="P166">
        <f>N166</f>
        <v>-1447.46</v>
      </c>
      <c r="Q166" s="92" t="s">
        <v>1055</v>
      </c>
      <c r="R166" s="80">
        <v>8.4599999999999995E-2</v>
      </c>
      <c r="S166" s="119">
        <f>IF(LEFT(AK166,6)="Direct", O166,0)</f>
        <v>0</v>
      </c>
      <c r="T166" s="120">
        <f>O166-S166</f>
        <v>-1447.46</v>
      </c>
      <c r="U166" s="121">
        <f>S166+T166</f>
        <v>-1447.46</v>
      </c>
      <c r="V166" s="119">
        <f>IF(LEFT(AK166,9)="Direct-WA", O166,0)</f>
        <v>0</v>
      </c>
      <c r="W166" s="120">
        <f>IF(LEFT(AK166,9)="Direct-WA",0,O166*R166)</f>
        <v>-122.45511599999999</v>
      </c>
      <c r="X166" s="122">
        <f>V166+W166</f>
        <v>-122.45511599999999</v>
      </c>
      <c r="Y166" s="119">
        <f>IF(LEFT(AK166,9)="Direct-OR", O166,0)</f>
        <v>0</v>
      </c>
      <c r="Z166" s="120">
        <f>IF(LEFT(AK166,9)="Direct-OR",0,T166-W166)</f>
        <v>-1325.0048839999999</v>
      </c>
      <c r="AA166" s="122">
        <f>Y166+Z166</f>
        <v>-1325.0048839999999</v>
      </c>
      <c r="AB166" s="94">
        <f>IF(LEFT(AK166,6)="Direct", P166,0)</f>
        <v>0</v>
      </c>
      <c r="AC166" s="123">
        <f>P166-AB166</f>
        <v>-1447.46</v>
      </c>
      <c r="AD166" s="94">
        <f>AB166+AC166</f>
        <v>-1447.46</v>
      </c>
      <c r="AE166" s="94">
        <f>IF(LEFT(AK166,9)="Direct-WA", P166,0)</f>
        <v>0</v>
      </c>
      <c r="AF166" s="123">
        <f>IF(LEFT(AK166,9)="Direct-WA",0,P166*R166)</f>
        <v>-122.45511599999999</v>
      </c>
      <c r="AG166" s="94">
        <f>AE166+AF166</f>
        <v>-122.45511599999999</v>
      </c>
      <c r="AH166" s="94">
        <f>IF(LEFT(AK166,9)="Direct-OR", P166,0)</f>
        <v>0</v>
      </c>
      <c r="AI166" s="94">
        <f>IF(LEFT(AK166,9)="Direct-OR",0,AD166-AG166)</f>
        <v>-1325.0048839999999</v>
      </c>
      <c r="AJ166" s="93">
        <f>AH166+AI166</f>
        <v>-1325.0048839999999</v>
      </c>
      <c r="AK166" s="138" t="s">
        <v>976</v>
      </c>
    </row>
    <row r="167" spans="1:37" hidden="1" outlineLevel="3" x14ac:dyDescent="0.25">
      <c r="A167" t="s">
        <v>7016</v>
      </c>
      <c r="B167">
        <v>667.38</v>
      </c>
      <c r="N167">
        <f>SUM(B167:M167)</f>
        <v>667.38</v>
      </c>
      <c r="O167">
        <f>B167</f>
        <v>667.38</v>
      </c>
      <c r="P167">
        <f>N167</f>
        <v>667.38</v>
      </c>
      <c r="Q167" s="92" t="s">
        <v>1104</v>
      </c>
      <c r="R167" s="80">
        <v>8.4599999999999995E-2</v>
      </c>
      <c r="S167" s="119">
        <f>IF(LEFT(AK167,6)="Direct", O167,0)</f>
        <v>0</v>
      </c>
      <c r="T167" s="120">
        <f>O167-S167</f>
        <v>667.38</v>
      </c>
      <c r="U167" s="121">
        <f>S167+T167</f>
        <v>667.38</v>
      </c>
      <c r="V167" s="119">
        <f>IF(LEFT(AK167,9)="Direct-WA", O167,0)</f>
        <v>0</v>
      </c>
      <c r="W167" s="120">
        <f>IF(LEFT(AK167,9)="Direct-WA",0,O167*R167)</f>
        <v>56.460347999999996</v>
      </c>
      <c r="X167" s="122">
        <f>V167+W167</f>
        <v>56.460347999999996</v>
      </c>
      <c r="Y167" s="119">
        <f>IF(LEFT(AK167,9)="Direct-OR", O167,0)</f>
        <v>0</v>
      </c>
      <c r="Z167" s="120">
        <f>IF(LEFT(AK167,9)="Direct-OR",0,T167-W167)</f>
        <v>610.91965200000004</v>
      </c>
      <c r="AA167" s="122">
        <f>Y167+Z167</f>
        <v>610.91965200000004</v>
      </c>
      <c r="AB167" s="94">
        <f>IF(LEFT(AK167,6)="Direct", P167,0)</f>
        <v>0</v>
      </c>
      <c r="AC167" s="123">
        <f>P167-AB167</f>
        <v>667.38</v>
      </c>
      <c r="AD167" s="94">
        <f>AB167+AC167</f>
        <v>667.38</v>
      </c>
      <c r="AE167" s="94">
        <f>IF(LEFT(AK167,9)="Direct-WA", P167,0)</f>
        <v>0</v>
      </c>
      <c r="AF167" s="123">
        <f>IF(LEFT(AK167,9)="Direct-WA",0,P167*R167)</f>
        <v>56.460347999999996</v>
      </c>
      <c r="AG167" s="94">
        <f>AE167+AF167</f>
        <v>56.460347999999996</v>
      </c>
      <c r="AH167" s="94">
        <f>IF(LEFT(AK167,9)="Direct-OR", P167,0)</f>
        <v>0</v>
      </c>
      <c r="AI167" s="94">
        <f>IF(LEFT(AK167,9)="Direct-OR",0,AD167-AG167)</f>
        <v>610.91965200000004</v>
      </c>
      <c r="AJ167" s="93">
        <f>AH167+AI167</f>
        <v>610.91965200000004</v>
      </c>
      <c r="AK167" s="138" t="s">
        <v>976</v>
      </c>
    </row>
    <row r="168" spans="1:37" hidden="1" outlineLevel="3" x14ac:dyDescent="0.25">
      <c r="A168" t="s">
        <v>7016</v>
      </c>
      <c r="N168">
        <f>SUM(B168:M168)</f>
        <v>0</v>
      </c>
      <c r="O168">
        <f>B168</f>
        <v>0</v>
      </c>
      <c r="P168">
        <f>N168</f>
        <v>0</v>
      </c>
      <c r="Q168" s="92" t="s">
        <v>4095</v>
      </c>
      <c r="R168" s="80">
        <v>8.4599999999999995E-2</v>
      </c>
      <c r="S168" s="119">
        <f>IF(LEFT(AK168,6)="Direct", O168,0)</f>
        <v>0</v>
      </c>
      <c r="T168" s="120">
        <f>O168-S168</f>
        <v>0</v>
      </c>
      <c r="U168" s="121">
        <f>S168+T168</f>
        <v>0</v>
      </c>
      <c r="V168" s="119">
        <f>IF(LEFT(AK168,9)="Direct-WA", O168,0)</f>
        <v>0</v>
      </c>
      <c r="W168" s="120">
        <f>IF(LEFT(AK168,9)="Direct-WA",0,O168*R168)</f>
        <v>0</v>
      </c>
      <c r="X168" s="122">
        <f>V168+W168</f>
        <v>0</v>
      </c>
      <c r="Y168" s="119">
        <f>IF(LEFT(AK168,9)="Direct-OR", O168,0)</f>
        <v>0</v>
      </c>
      <c r="Z168" s="120">
        <f>IF(LEFT(AK168,9)="Direct-OR",0,T168-W168)</f>
        <v>0</v>
      </c>
      <c r="AA168" s="122">
        <f>Y168+Z168</f>
        <v>0</v>
      </c>
      <c r="AB168" s="94">
        <f>IF(LEFT(AK168,6)="Direct", P168,0)</f>
        <v>0</v>
      </c>
      <c r="AC168" s="123">
        <f>P168-AB168</f>
        <v>0</v>
      </c>
      <c r="AD168" s="94">
        <f>AB168+AC168</f>
        <v>0</v>
      </c>
      <c r="AE168" s="94">
        <f>IF(LEFT(AK168,9)="Direct-WA", P168,0)</f>
        <v>0</v>
      </c>
      <c r="AF168" s="123">
        <f>IF(LEFT(AK168,9)="Direct-WA",0,P168*R168)</f>
        <v>0</v>
      </c>
      <c r="AG168" s="94">
        <f>AE168+AF168</f>
        <v>0</v>
      </c>
      <c r="AH168" s="94">
        <f>IF(LEFT(AK168,9)="Direct-OR", P168,0)</f>
        <v>0</v>
      </c>
      <c r="AI168" s="94">
        <f>IF(LEFT(AK168,9)="Direct-OR",0,AD168-AG168)</f>
        <v>0</v>
      </c>
      <c r="AJ168" s="93">
        <f>AH168+AI168</f>
        <v>0</v>
      </c>
      <c r="AK168" s="138" t="s">
        <v>976</v>
      </c>
    </row>
    <row r="169" spans="1:37" hidden="1" outlineLevel="2" x14ac:dyDescent="0.25">
      <c r="Q169" s="92"/>
      <c r="R169" s="80"/>
      <c r="S169" s="119">
        <f t="shared" ref="S169:AJ169" si="210">SUBTOTAL(9,S165:S168)</f>
        <v>0</v>
      </c>
      <c r="T169" s="120">
        <f t="shared" si="210"/>
        <v>-771.78000000000009</v>
      </c>
      <c r="U169" s="121">
        <f t="shared" si="210"/>
        <v>-771.78000000000009</v>
      </c>
      <c r="V169" s="119">
        <f t="shared" si="210"/>
        <v>0</v>
      </c>
      <c r="W169" s="120">
        <f t="shared" si="210"/>
        <v>-65.292587999999995</v>
      </c>
      <c r="X169" s="122">
        <f t="shared" si="210"/>
        <v>-65.292587999999995</v>
      </c>
      <c r="Y169" s="119">
        <f t="shared" si="210"/>
        <v>0</v>
      </c>
      <c r="Z169" s="120">
        <f t="shared" si="210"/>
        <v>-706.48741199999995</v>
      </c>
      <c r="AA169" s="122">
        <f t="shared" si="210"/>
        <v>-706.48741199999995</v>
      </c>
      <c r="AB169" s="94">
        <f t="shared" si="210"/>
        <v>0</v>
      </c>
      <c r="AC169" s="123">
        <f t="shared" si="210"/>
        <v>-771.78000000000009</v>
      </c>
      <c r="AD169" s="94">
        <f t="shared" si="210"/>
        <v>-771.78000000000009</v>
      </c>
      <c r="AE169" s="94">
        <f t="shared" si="210"/>
        <v>0</v>
      </c>
      <c r="AF169" s="123">
        <f t="shared" si="210"/>
        <v>-65.292587999999995</v>
      </c>
      <c r="AG169" s="94">
        <f t="shared" si="210"/>
        <v>-65.292587999999995</v>
      </c>
      <c r="AH169" s="94">
        <f t="shared" si="210"/>
        <v>0</v>
      </c>
      <c r="AI169" s="94">
        <f t="shared" si="210"/>
        <v>-706.48741199999995</v>
      </c>
      <c r="AJ169" s="93">
        <f t="shared" si="210"/>
        <v>-706.48741199999995</v>
      </c>
      <c r="AK169" s="139" t="s">
        <v>7136</v>
      </c>
    </row>
    <row r="170" spans="1:37" hidden="1" outlineLevel="3" x14ac:dyDescent="0.25">
      <c r="A170" t="s">
        <v>7016</v>
      </c>
      <c r="B170">
        <v>8165.41</v>
      </c>
      <c r="N170">
        <f>SUM(B170:M170)</f>
        <v>8165.41</v>
      </c>
      <c r="O170">
        <f>B170</f>
        <v>8165.41</v>
      </c>
      <c r="P170">
        <f>N170</f>
        <v>8165.41</v>
      </c>
      <c r="Q170" s="92" t="s">
        <v>4107</v>
      </c>
      <c r="R170" s="80">
        <v>0.12766</v>
      </c>
      <c r="S170" s="119">
        <f>IF(LEFT(AK170,6)="Direct", O170,0)</f>
        <v>0</v>
      </c>
      <c r="T170" s="120">
        <f>O170-S170</f>
        <v>8165.41</v>
      </c>
      <c r="U170" s="121">
        <f>S170+T170</f>
        <v>8165.41</v>
      </c>
      <c r="V170" s="119">
        <f>IF(LEFT(AK170,9)="Direct-WA", O170,0)</f>
        <v>0</v>
      </c>
      <c r="W170" s="120">
        <f>IF(LEFT(AK170,9)="Direct-WA",0,O170*R170)</f>
        <v>1042.3962406000001</v>
      </c>
      <c r="X170" s="122">
        <f>V170+W170</f>
        <v>1042.3962406000001</v>
      </c>
      <c r="Y170" s="119">
        <f>IF(LEFT(AK170,9)="Direct-OR", O170,0)</f>
        <v>0</v>
      </c>
      <c r="Z170" s="120">
        <f>IF(LEFT(AK170,9)="Direct-OR",0,T170-W170)</f>
        <v>7123.0137593999998</v>
      </c>
      <c r="AA170" s="122">
        <f>Y170+Z170</f>
        <v>7123.0137593999998</v>
      </c>
      <c r="AB170" s="94">
        <f>IF(LEFT(AK170,6)="Direct", P170,0)</f>
        <v>0</v>
      </c>
      <c r="AC170" s="123">
        <f>P170-AB170</f>
        <v>8165.41</v>
      </c>
      <c r="AD170" s="94">
        <f>AB170+AC170</f>
        <v>8165.41</v>
      </c>
      <c r="AE170" s="94">
        <f>IF(LEFT(AK170,9)="Direct-WA", P170,0)</f>
        <v>0</v>
      </c>
      <c r="AF170" s="123">
        <f>IF(LEFT(AK170,9)="Direct-WA",0,P170*R170)</f>
        <v>1042.3962406000001</v>
      </c>
      <c r="AG170" s="94">
        <f>AE170+AF170</f>
        <v>1042.3962406000001</v>
      </c>
      <c r="AH170" s="94">
        <f>IF(LEFT(AK170,9)="Direct-OR", P170,0)</f>
        <v>0</v>
      </c>
      <c r="AI170" s="94">
        <f>IF(LEFT(AK170,9)="Direct-OR",0,AD170-AG170)</f>
        <v>7123.0137593999998</v>
      </c>
      <c r="AJ170" s="93">
        <f>AH170+AI170</f>
        <v>7123.0137593999998</v>
      </c>
      <c r="AK170" s="138" t="s">
        <v>1247</v>
      </c>
    </row>
    <row r="171" spans="1:37" hidden="1" outlineLevel="3" x14ac:dyDescent="0.25">
      <c r="A171" t="s">
        <v>7016</v>
      </c>
      <c r="B171">
        <v>1959.21</v>
      </c>
      <c r="N171">
        <f>SUM(B171:M171)</f>
        <v>1959.21</v>
      </c>
      <c r="O171">
        <f>B171</f>
        <v>1959.21</v>
      </c>
      <c r="P171">
        <f>N171</f>
        <v>1959.21</v>
      </c>
      <c r="Q171" s="92" t="s">
        <v>5319</v>
      </c>
      <c r="R171" s="80">
        <v>0.12766</v>
      </c>
      <c r="S171" s="119">
        <f>IF(LEFT(AK171,6)="Direct", O171,0)</f>
        <v>0</v>
      </c>
      <c r="T171" s="120">
        <f>O171-S171</f>
        <v>1959.21</v>
      </c>
      <c r="U171" s="121">
        <f>S171+T171</f>
        <v>1959.21</v>
      </c>
      <c r="V171" s="119">
        <f>IF(LEFT(AK171,9)="Direct-WA", O171,0)</f>
        <v>0</v>
      </c>
      <c r="W171" s="120">
        <f>IF(LEFT(AK171,9)="Direct-WA",0,O171*R171)</f>
        <v>250.1127486</v>
      </c>
      <c r="X171" s="122">
        <f>V171+W171</f>
        <v>250.1127486</v>
      </c>
      <c r="Y171" s="119">
        <f>IF(LEFT(AK171,9)="Direct-OR", O171,0)</f>
        <v>0</v>
      </c>
      <c r="Z171" s="120">
        <f>IF(LEFT(AK171,9)="Direct-OR",0,T171-W171)</f>
        <v>1709.0972514</v>
      </c>
      <c r="AA171" s="122">
        <f>Y171+Z171</f>
        <v>1709.0972514</v>
      </c>
      <c r="AB171" s="94">
        <f>IF(LEFT(AK171,6)="Direct", P171,0)</f>
        <v>0</v>
      </c>
      <c r="AC171" s="123">
        <f>P171-AB171</f>
        <v>1959.21</v>
      </c>
      <c r="AD171" s="94">
        <f>AB171+AC171</f>
        <v>1959.21</v>
      </c>
      <c r="AE171" s="94">
        <f>IF(LEFT(AK171,9)="Direct-WA", P171,0)</f>
        <v>0</v>
      </c>
      <c r="AF171" s="123">
        <f>IF(LEFT(AK171,9)="Direct-WA",0,P171*R171)</f>
        <v>250.1127486</v>
      </c>
      <c r="AG171" s="94">
        <f>AE171+AF171</f>
        <v>250.1127486</v>
      </c>
      <c r="AH171" s="94">
        <f>IF(LEFT(AK171,9)="Direct-OR", P171,0)</f>
        <v>0</v>
      </c>
      <c r="AI171" s="94">
        <f>IF(LEFT(AK171,9)="Direct-OR",0,AD171-AG171)</f>
        <v>1709.0972514</v>
      </c>
      <c r="AJ171" s="93">
        <f>AH171+AI171</f>
        <v>1709.0972514</v>
      </c>
      <c r="AK171" s="138" t="s">
        <v>5320</v>
      </c>
    </row>
    <row r="172" spans="1:37" hidden="1" outlineLevel="3" x14ac:dyDescent="0.25">
      <c r="A172" t="s">
        <v>7016</v>
      </c>
      <c r="B172">
        <v>1276.8399999999999</v>
      </c>
      <c r="N172">
        <f>SUM(B172:M172)</f>
        <v>1276.8399999999999</v>
      </c>
      <c r="O172">
        <f>B172</f>
        <v>1276.8399999999999</v>
      </c>
      <c r="P172">
        <f>N172</f>
        <v>1276.8399999999999</v>
      </c>
      <c r="Q172" s="92" t="s">
        <v>7086</v>
      </c>
      <c r="R172" s="80">
        <v>0.12766</v>
      </c>
      <c r="S172" s="119">
        <f>IF(LEFT(AK172,6)="Direct", O172,0)</f>
        <v>0</v>
      </c>
      <c r="T172" s="120">
        <f>O172-S172</f>
        <v>1276.8399999999999</v>
      </c>
      <c r="U172" s="121">
        <f>S172+T172</f>
        <v>1276.8399999999999</v>
      </c>
      <c r="V172" s="119">
        <f>IF(LEFT(AK172,9)="Direct-WA", O172,0)</f>
        <v>0</v>
      </c>
      <c r="W172" s="120">
        <f>IF(LEFT(AK172,9)="Direct-WA",0,O172*R172)</f>
        <v>163.00139439999998</v>
      </c>
      <c r="X172" s="122">
        <f>V172+W172</f>
        <v>163.00139439999998</v>
      </c>
      <c r="Y172" s="119">
        <f>IF(LEFT(AK172,9)="Direct-OR", O172,0)</f>
        <v>0</v>
      </c>
      <c r="Z172" s="120">
        <f>IF(LEFT(AK172,9)="Direct-OR",0,T172-W172)</f>
        <v>1113.8386055999999</v>
      </c>
      <c r="AA172" s="122">
        <f>Y172+Z172</f>
        <v>1113.8386055999999</v>
      </c>
      <c r="AB172" s="94">
        <f>IF(LEFT(AK172,6)="Direct", P172,0)</f>
        <v>0</v>
      </c>
      <c r="AC172" s="123">
        <f>P172-AB172</f>
        <v>1276.8399999999999</v>
      </c>
      <c r="AD172" s="94">
        <f>AB172+AC172</f>
        <v>1276.8399999999999</v>
      </c>
      <c r="AE172" s="94">
        <f>IF(LEFT(AK172,9)="Direct-WA", P172,0)</f>
        <v>0</v>
      </c>
      <c r="AF172" s="123">
        <f>IF(LEFT(AK172,9)="Direct-WA",0,P172*R172)</f>
        <v>163.00139439999998</v>
      </c>
      <c r="AG172" s="94">
        <f>AE172+AF172</f>
        <v>163.00139439999998</v>
      </c>
      <c r="AH172" s="94">
        <f>IF(LEFT(AK172,9)="Direct-OR", P172,0)</f>
        <v>0</v>
      </c>
      <c r="AI172" s="94">
        <f>IF(LEFT(AK172,9)="Direct-OR",0,AD172-AG172)</f>
        <v>1113.8386055999999</v>
      </c>
      <c r="AJ172" s="93">
        <f>AH172+AI172</f>
        <v>1113.8386055999999</v>
      </c>
      <c r="AK172" s="138" t="s">
        <v>5320</v>
      </c>
    </row>
    <row r="173" spans="1:37" hidden="1" outlineLevel="2" x14ac:dyDescent="0.25">
      <c r="Q173" s="92"/>
      <c r="R173" s="80"/>
      <c r="S173" s="119">
        <f t="shared" ref="S173:AJ173" si="211">SUBTOTAL(9,S170:S172)</f>
        <v>0</v>
      </c>
      <c r="T173" s="120">
        <f t="shared" si="211"/>
        <v>11401.46</v>
      </c>
      <c r="U173" s="121">
        <f t="shared" si="211"/>
        <v>11401.46</v>
      </c>
      <c r="V173" s="119">
        <f t="shared" si="211"/>
        <v>0</v>
      </c>
      <c r="W173" s="120">
        <f t="shared" si="211"/>
        <v>1455.5103836000001</v>
      </c>
      <c r="X173" s="122">
        <f t="shared" si="211"/>
        <v>1455.5103836000001</v>
      </c>
      <c r="Y173" s="119">
        <f t="shared" si="211"/>
        <v>0</v>
      </c>
      <c r="Z173" s="120">
        <f t="shared" si="211"/>
        <v>9945.9496163999993</v>
      </c>
      <c r="AA173" s="122">
        <f t="shared" si="211"/>
        <v>9945.9496163999993</v>
      </c>
      <c r="AB173" s="94">
        <f t="shared" si="211"/>
        <v>0</v>
      </c>
      <c r="AC173" s="123">
        <f t="shared" si="211"/>
        <v>11401.46</v>
      </c>
      <c r="AD173" s="94">
        <f t="shared" si="211"/>
        <v>11401.46</v>
      </c>
      <c r="AE173" s="94">
        <f t="shared" si="211"/>
        <v>0</v>
      </c>
      <c r="AF173" s="123">
        <f t="shared" si="211"/>
        <v>1455.5103836000001</v>
      </c>
      <c r="AG173" s="94">
        <f t="shared" si="211"/>
        <v>1455.5103836000001</v>
      </c>
      <c r="AH173" s="94">
        <f t="shared" si="211"/>
        <v>0</v>
      </c>
      <c r="AI173" s="94">
        <f t="shared" si="211"/>
        <v>9945.9496163999993</v>
      </c>
      <c r="AJ173" s="93">
        <f t="shared" si="211"/>
        <v>9945.9496163999993</v>
      </c>
      <c r="AK173" s="139" t="s">
        <v>7143</v>
      </c>
    </row>
    <row r="174" spans="1:37" hidden="1" outlineLevel="1" x14ac:dyDescent="0.25">
      <c r="A174" s="135" t="s">
        <v>7015</v>
      </c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8"/>
      <c r="S174" s="129">
        <f t="shared" ref="S174:AJ174" si="212">SUBTOTAL(9,S161:S172)</f>
        <v>0</v>
      </c>
      <c r="T174" s="130">
        <f t="shared" si="212"/>
        <v>11215.439999999999</v>
      </c>
      <c r="U174" s="131">
        <f t="shared" si="212"/>
        <v>11215.439999999999</v>
      </c>
      <c r="V174" s="129">
        <f t="shared" si="212"/>
        <v>0</v>
      </c>
      <c r="W174" s="130">
        <f t="shared" si="212"/>
        <v>1456.0572196000001</v>
      </c>
      <c r="X174" s="132">
        <f t="shared" si="212"/>
        <v>1456.0572196000001</v>
      </c>
      <c r="Y174" s="129">
        <f t="shared" si="212"/>
        <v>0</v>
      </c>
      <c r="Z174" s="130">
        <f t="shared" si="212"/>
        <v>9759.3827803999993</v>
      </c>
      <c r="AA174" s="132">
        <f t="shared" si="212"/>
        <v>9759.3827803999993</v>
      </c>
      <c r="AB174" s="130">
        <f t="shared" si="212"/>
        <v>0</v>
      </c>
      <c r="AC174" s="133">
        <f t="shared" si="212"/>
        <v>11215.439999999999</v>
      </c>
      <c r="AD174" s="130">
        <f t="shared" si="212"/>
        <v>11215.439999999999</v>
      </c>
      <c r="AE174" s="130">
        <f t="shared" si="212"/>
        <v>0</v>
      </c>
      <c r="AF174" s="133">
        <f t="shared" si="212"/>
        <v>1456.0572196000001</v>
      </c>
      <c r="AG174" s="130">
        <f t="shared" si="212"/>
        <v>1456.0572196000001</v>
      </c>
      <c r="AH174" s="130">
        <f t="shared" si="212"/>
        <v>0</v>
      </c>
      <c r="AI174" s="130">
        <f t="shared" si="212"/>
        <v>9759.3827803999993</v>
      </c>
      <c r="AJ174" s="134">
        <f t="shared" si="212"/>
        <v>9759.3827803999993</v>
      </c>
      <c r="AK174" s="137"/>
    </row>
    <row r="175" spans="1:37" hidden="1" outlineLevel="3" x14ac:dyDescent="0.25">
      <c r="A175" t="s">
        <v>7018</v>
      </c>
      <c r="B175">
        <v>2857.22</v>
      </c>
      <c r="N175">
        <f>SUM(B175:M175)</f>
        <v>2857.22</v>
      </c>
      <c r="O175">
        <f>B175</f>
        <v>2857.22</v>
      </c>
      <c r="P175">
        <f>N175</f>
        <v>2857.22</v>
      </c>
      <c r="Q175" s="92" t="s">
        <v>4067</v>
      </c>
      <c r="R175" s="80">
        <v>0.1124</v>
      </c>
      <c r="S175" s="119">
        <f>IF(LEFT(AK175,6)="Direct", O175,0)</f>
        <v>0</v>
      </c>
      <c r="T175" s="120">
        <f>O175-S175</f>
        <v>2857.22</v>
      </c>
      <c r="U175" s="121">
        <f>S175+T175</f>
        <v>2857.22</v>
      </c>
      <c r="V175" s="119">
        <f>IF(LEFT(AK175,9)="Direct-WA", O175,0)</f>
        <v>0</v>
      </c>
      <c r="W175" s="120">
        <f>IF(LEFT(AK175,9)="Direct-WA",0,O175*R175)</f>
        <v>321.15152799999998</v>
      </c>
      <c r="X175" s="122">
        <f>V175+W175</f>
        <v>321.15152799999998</v>
      </c>
      <c r="Y175" s="119">
        <f>IF(LEFT(AK175,9)="Direct-OR", O175,0)</f>
        <v>0</v>
      </c>
      <c r="Z175" s="120">
        <f>IF(LEFT(AK175,9)="Direct-OR",0,T175-W175)</f>
        <v>2536.0684719999999</v>
      </c>
      <c r="AA175" s="122">
        <f>Y175+Z175</f>
        <v>2536.0684719999999</v>
      </c>
      <c r="AB175" s="94">
        <f>IF(LEFT(AK175,6)="Direct", P175,0)</f>
        <v>0</v>
      </c>
      <c r="AC175" s="123">
        <f>P175-AB175</f>
        <v>2857.22</v>
      </c>
      <c r="AD175" s="94">
        <f>AB175+AC175</f>
        <v>2857.22</v>
      </c>
      <c r="AE175" s="94">
        <f>IF(LEFT(AK175,9)="Direct-WA", P175,0)</f>
        <v>0</v>
      </c>
      <c r="AF175" s="123">
        <f>IF(LEFT(AK175,9)="Direct-WA",0,P175*R175)</f>
        <v>321.15152799999998</v>
      </c>
      <c r="AG175" s="94">
        <f>AE175+AF175</f>
        <v>321.15152799999998</v>
      </c>
      <c r="AH175" s="94">
        <f>IF(LEFT(AK175,9)="Direct-OR", P175,0)</f>
        <v>0</v>
      </c>
      <c r="AI175" s="94">
        <f>IF(LEFT(AK175,9)="Direct-OR",0,AD175-AG175)</f>
        <v>2536.0684719999999</v>
      </c>
      <c r="AJ175" s="93">
        <f>AH175+AI175</f>
        <v>2536.0684719999999</v>
      </c>
      <c r="AK175" s="138" t="s">
        <v>1010</v>
      </c>
    </row>
    <row r="176" spans="1:37" hidden="1" outlineLevel="2" x14ac:dyDescent="0.25">
      <c r="Q176" s="92"/>
      <c r="R176" s="80"/>
      <c r="S176" s="119">
        <f t="shared" ref="S176:AJ176" si="213">SUBTOTAL(9,S175:S175)</f>
        <v>0</v>
      </c>
      <c r="T176" s="120">
        <f t="shared" si="213"/>
        <v>2857.22</v>
      </c>
      <c r="U176" s="121">
        <f t="shared" si="213"/>
        <v>2857.22</v>
      </c>
      <c r="V176" s="119">
        <f t="shared" si="213"/>
        <v>0</v>
      </c>
      <c r="W176" s="120">
        <f t="shared" si="213"/>
        <v>321.15152799999998</v>
      </c>
      <c r="X176" s="122">
        <f t="shared" si="213"/>
        <v>321.15152799999998</v>
      </c>
      <c r="Y176" s="119">
        <f t="shared" si="213"/>
        <v>0</v>
      </c>
      <c r="Z176" s="120">
        <f t="shared" si="213"/>
        <v>2536.0684719999999</v>
      </c>
      <c r="AA176" s="122">
        <f t="shared" si="213"/>
        <v>2536.0684719999999</v>
      </c>
      <c r="AB176" s="94">
        <f t="shared" si="213"/>
        <v>0</v>
      </c>
      <c r="AC176" s="123">
        <f t="shared" si="213"/>
        <v>2857.22</v>
      </c>
      <c r="AD176" s="94">
        <f t="shared" si="213"/>
        <v>2857.22</v>
      </c>
      <c r="AE176" s="94">
        <f t="shared" si="213"/>
        <v>0</v>
      </c>
      <c r="AF176" s="123">
        <f t="shared" si="213"/>
        <v>321.15152799999998</v>
      </c>
      <c r="AG176" s="94">
        <f t="shared" si="213"/>
        <v>321.15152799999998</v>
      </c>
      <c r="AH176" s="94">
        <f t="shared" si="213"/>
        <v>0</v>
      </c>
      <c r="AI176" s="94">
        <f t="shared" si="213"/>
        <v>2536.0684719999999</v>
      </c>
      <c r="AJ176" s="93">
        <f t="shared" si="213"/>
        <v>2536.0684719999999</v>
      </c>
      <c r="AK176" s="139" t="s">
        <v>7137</v>
      </c>
    </row>
    <row r="177" spans="1:37" hidden="1" outlineLevel="3" x14ac:dyDescent="0.25">
      <c r="A177" t="s">
        <v>7018</v>
      </c>
      <c r="B177">
        <v>2191.39</v>
      </c>
      <c r="N177">
        <f>SUM(B177:M177)</f>
        <v>2191.39</v>
      </c>
      <c r="O177">
        <f>B177</f>
        <v>2191.39</v>
      </c>
      <c r="P177">
        <f>N177</f>
        <v>2191.39</v>
      </c>
      <c r="Q177" s="92" t="s">
        <v>4264</v>
      </c>
      <c r="R177" s="80">
        <v>0.1119</v>
      </c>
      <c r="S177" s="119">
        <f>IF(LEFT(AK177,6)="Direct", O177,0)</f>
        <v>0</v>
      </c>
      <c r="T177" s="120">
        <f>O177-S177</f>
        <v>2191.39</v>
      </c>
      <c r="U177" s="121">
        <f>S177+T177</f>
        <v>2191.39</v>
      </c>
      <c r="V177" s="119">
        <f>IF(LEFT(AK177,9)="Direct-WA", O177,0)</f>
        <v>0</v>
      </c>
      <c r="W177" s="120">
        <f>IF(LEFT(AK177,9)="Direct-WA",0,O177*R177)</f>
        <v>245.21654099999998</v>
      </c>
      <c r="X177" s="122">
        <f>V177+W177</f>
        <v>245.21654099999998</v>
      </c>
      <c r="Y177" s="119">
        <f>IF(LEFT(AK177,9)="Direct-OR", O177,0)</f>
        <v>0</v>
      </c>
      <c r="Z177" s="120">
        <f>IF(LEFT(AK177,9)="Direct-OR",0,T177-W177)</f>
        <v>1946.1734589999999</v>
      </c>
      <c r="AA177" s="122">
        <f>Y177+Z177</f>
        <v>1946.1734589999999</v>
      </c>
      <c r="AB177" s="94">
        <f>IF(LEFT(AK177,6)="Direct", P177,0)</f>
        <v>0</v>
      </c>
      <c r="AC177" s="123">
        <f>P177-AB177</f>
        <v>2191.39</v>
      </c>
      <c r="AD177" s="94">
        <f>AB177+AC177</f>
        <v>2191.39</v>
      </c>
      <c r="AE177" s="94">
        <f>IF(LEFT(AK177,9)="Direct-WA", P177,0)</f>
        <v>0</v>
      </c>
      <c r="AF177" s="123">
        <f>IF(LEFT(AK177,9)="Direct-WA",0,P177*R177)</f>
        <v>245.21654099999998</v>
      </c>
      <c r="AG177" s="94">
        <f>AE177+AF177</f>
        <v>245.21654099999998</v>
      </c>
      <c r="AH177" s="94">
        <f>IF(LEFT(AK177,9)="Direct-OR", P177,0)</f>
        <v>0</v>
      </c>
      <c r="AI177" s="94">
        <f>IF(LEFT(AK177,9)="Direct-OR",0,AD177-AG177)</f>
        <v>1946.1734589999999</v>
      </c>
      <c r="AJ177" s="93">
        <f>AH177+AI177</f>
        <v>1946.1734589999999</v>
      </c>
      <c r="AK177" s="138" t="s">
        <v>1012</v>
      </c>
    </row>
    <row r="178" spans="1:37" hidden="1" outlineLevel="2" x14ac:dyDescent="0.25">
      <c r="Q178" s="92"/>
      <c r="R178" s="80"/>
      <c r="S178" s="119">
        <f t="shared" ref="S178:AJ178" si="214">SUBTOTAL(9,S177:S177)</f>
        <v>0</v>
      </c>
      <c r="T178" s="120">
        <f t="shared" si="214"/>
        <v>2191.39</v>
      </c>
      <c r="U178" s="121">
        <f t="shared" si="214"/>
        <v>2191.39</v>
      </c>
      <c r="V178" s="119">
        <f t="shared" si="214"/>
        <v>0</v>
      </c>
      <c r="W178" s="120">
        <f t="shared" si="214"/>
        <v>245.21654099999998</v>
      </c>
      <c r="X178" s="122">
        <f t="shared" si="214"/>
        <v>245.21654099999998</v>
      </c>
      <c r="Y178" s="119">
        <f t="shared" si="214"/>
        <v>0</v>
      </c>
      <c r="Z178" s="120">
        <f t="shared" si="214"/>
        <v>1946.1734589999999</v>
      </c>
      <c r="AA178" s="122">
        <f t="shared" si="214"/>
        <v>1946.1734589999999</v>
      </c>
      <c r="AB178" s="94">
        <f t="shared" si="214"/>
        <v>0</v>
      </c>
      <c r="AC178" s="123">
        <f t="shared" si="214"/>
        <v>2191.39</v>
      </c>
      <c r="AD178" s="94">
        <f t="shared" si="214"/>
        <v>2191.39</v>
      </c>
      <c r="AE178" s="94">
        <f t="shared" si="214"/>
        <v>0</v>
      </c>
      <c r="AF178" s="123">
        <f t="shared" si="214"/>
        <v>245.21654099999998</v>
      </c>
      <c r="AG178" s="94">
        <f t="shared" si="214"/>
        <v>245.21654099999998</v>
      </c>
      <c r="AH178" s="94">
        <f t="shared" si="214"/>
        <v>0</v>
      </c>
      <c r="AI178" s="94">
        <f t="shared" si="214"/>
        <v>1946.1734589999999</v>
      </c>
      <c r="AJ178" s="93">
        <f t="shared" si="214"/>
        <v>1946.1734589999999</v>
      </c>
      <c r="AK178" s="139" t="s">
        <v>7140</v>
      </c>
    </row>
    <row r="179" spans="1:37" hidden="1" outlineLevel="3" x14ac:dyDescent="0.25">
      <c r="A179" t="s">
        <v>7018</v>
      </c>
      <c r="B179">
        <v>800.86</v>
      </c>
      <c r="N179">
        <f t="shared" ref="N179:N184" si="215">SUM(B179:M179)</f>
        <v>800.86</v>
      </c>
      <c r="O179">
        <f t="shared" ref="O179:O184" si="216">B179</f>
        <v>800.86</v>
      </c>
      <c r="P179">
        <f t="shared" ref="P179:P184" si="217">N179</f>
        <v>800.86</v>
      </c>
      <c r="Q179" s="92" t="s">
        <v>1044</v>
      </c>
      <c r="R179" s="80">
        <v>8.4599999999999995E-2</v>
      </c>
      <c r="S179" s="119">
        <f t="shared" ref="S179:S184" si="218">IF(LEFT(AK179,6)="Direct", O179,0)</f>
        <v>0</v>
      </c>
      <c r="T179" s="120">
        <f t="shared" ref="T179:T184" si="219">O179-S179</f>
        <v>800.86</v>
      </c>
      <c r="U179" s="121">
        <f t="shared" ref="U179:U184" si="220">S179+T179</f>
        <v>800.86</v>
      </c>
      <c r="V179" s="119">
        <f t="shared" ref="V179:V184" si="221">IF(LEFT(AK179,9)="Direct-WA", O179,0)</f>
        <v>0</v>
      </c>
      <c r="W179" s="120">
        <f t="shared" ref="W179:W184" si="222">IF(LEFT(AK179,9)="Direct-WA",0,O179*R179)</f>
        <v>67.752755999999991</v>
      </c>
      <c r="X179" s="122">
        <f t="shared" ref="X179:X184" si="223">V179+W179</f>
        <v>67.752755999999991</v>
      </c>
      <c r="Y179" s="119">
        <f t="shared" ref="Y179:Y184" si="224">IF(LEFT(AK179,9)="Direct-OR", O179,0)</f>
        <v>0</v>
      </c>
      <c r="Z179" s="120">
        <f t="shared" ref="Z179:Z184" si="225">IF(LEFT(AK179,9)="Direct-OR",0,T179-W179)</f>
        <v>733.10724400000004</v>
      </c>
      <c r="AA179" s="122">
        <f t="shared" ref="AA179:AA184" si="226">Y179+Z179</f>
        <v>733.10724400000004</v>
      </c>
      <c r="AB179" s="94">
        <f t="shared" ref="AB179:AB184" si="227">IF(LEFT(AK179,6)="Direct", P179,0)</f>
        <v>0</v>
      </c>
      <c r="AC179" s="123">
        <f t="shared" ref="AC179:AC184" si="228">P179-AB179</f>
        <v>800.86</v>
      </c>
      <c r="AD179" s="94">
        <f t="shared" ref="AD179:AD184" si="229">AB179+AC179</f>
        <v>800.86</v>
      </c>
      <c r="AE179" s="94">
        <f t="shared" ref="AE179:AE184" si="230">IF(LEFT(AK179,9)="Direct-WA", P179,0)</f>
        <v>0</v>
      </c>
      <c r="AF179" s="123">
        <f t="shared" ref="AF179:AF184" si="231">IF(LEFT(AK179,9)="Direct-WA",0,P179*R179)</f>
        <v>67.752755999999991</v>
      </c>
      <c r="AG179" s="94">
        <f t="shared" ref="AG179:AG184" si="232">AE179+AF179</f>
        <v>67.752755999999991</v>
      </c>
      <c r="AH179" s="94">
        <f t="shared" ref="AH179:AH184" si="233">IF(LEFT(AK179,9)="Direct-OR", P179,0)</f>
        <v>0</v>
      </c>
      <c r="AI179" s="94">
        <f t="shared" ref="AI179:AI184" si="234">IF(LEFT(AK179,9)="Direct-OR",0,AD179-AG179)</f>
        <v>733.10724400000004</v>
      </c>
      <c r="AJ179" s="93">
        <f t="shared" ref="AJ179:AJ184" si="235">AH179+AI179</f>
        <v>733.10724400000004</v>
      </c>
      <c r="AK179" s="138" t="s">
        <v>976</v>
      </c>
    </row>
    <row r="180" spans="1:37" hidden="1" outlineLevel="3" x14ac:dyDescent="0.25">
      <c r="A180" t="s">
        <v>7018</v>
      </c>
      <c r="B180">
        <v>19685.439999999999</v>
      </c>
      <c r="N180">
        <f t="shared" si="215"/>
        <v>19685.439999999999</v>
      </c>
      <c r="O180">
        <f t="shared" si="216"/>
        <v>19685.439999999999</v>
      </c>
      <c r="P180">
        <f t="shared" si="217"/>
        <v>19685.439999999999</v>
      </c>
      <c r="Q180" s="92" t="s">
        <v>1029</v>
      </c>
      <c r="R180" s="80">
        <v>8.4599999999999995E-2</v>
      </c>
      <c r="S180" s="119">
        <f t="shared" si="218"/>
        <v>0</v>
      </c>
      <c r="T180" s="120">
        <f t="shared" si="219"/>
        <v>19685.439999999999</v>
      </c>
      <c r="U180" s="121">
        <f t="shared" si="220"/>
        <v>19685.439999999999</v>
      </c>
      <c r="V180" s="119">
        <f t="shared" si="221"/>
        <v>0</v>
      </c>
      <c r="W180" s="120">
        <f t="shared" si="222"/>
        <v>1665.3882239999998</v>
      </c>
      <c r="X180" s="122">
        <f t="shared" si="223"/>
        <v>1665.3882239999998</v>
      </c>
      <c r="Y180" s="119">
        <f t="shared" si="224"/>
        <v>0</v>
      </c>
      <c r="Z180" s="120">
        <f t="shared" si="225"/>
        <v>18020.051776</v>
      </c>
      <c r="AA180" s="122">
        <f t="shared" si="226"/>
        <v>18020.051776</v>
      </c>
      <c r="AB180" s="94">
        <f t="shared" si="227"/>
        <v>0</v>
      </c>
      <c r="AC180" s="123">
        <f t="shared" si="228"/>
        <v>19685.439999999999</v>
      </c>
      <c r="AD180" s="94">
        <f t="shared" si="229"/>
        <v>19685.439999999999</v>
      </c>
      <c r="AE180" s="94">
        <f t="shared" si="230"/>
        <v>0</v>
      </c>
      <c r="AF180" s="123">
        <f t="shared" si="231"/>
        <v>1665.3882239999998</v>
      </c>
      <c r="AG180" s="94">
        <f t="shared" si="232"/>
        <v>1665.3882239999998</v>
      </c>
      <c r="AH180" s="94">
        <f t="shared" si="233"/>
        <v>0</v>
      </c>
      <c r="AI180" s="94">
        <f t="shared" si="234"/>
        <v>18020.051776</v>
      </c>
      <c r="AJ180" s="93">
        <f t="shared" si="235"/>
        <v>18020.051776</v>
      </c>
      <c r="AK180" s="138" t="s">
        <v>976</v>
      </c>
    </row>
    <row r="181" spans="1:37" hidden="1" outlineLevel="3" x14ac:dyDescent="0.25">
      <c r="A181" t="s">
        <v>7018</v>
      </c>
      <c r="B181">
        <v>37423.160000000003</v>
      </c>
      <c r="N181">
        <f t="shared" si="215"/>
        <v>37423.160000000003</v>
      </c>
      <c r="O181">
        <f t="shared" si="216"/>
        <v>37423.160000000003</v>
      </c>
      <c r="P181">
        <f t="shared" si="217"/>
        <v>37423.160000000003</v>
      </c>
      <c r="Q181" s="92" t="s">
        <v>1005</v>
      </c>
      <c r="R181" s="80">
        <v>8.4599999999999995E-2</v>
      </c>
      <c r="S181" s="119">
        <f t="shared" si="218"/>
        <v>0</v>
      </c>
      <c r="T181" s="120">
        <f t="shared" si="219"/>
        <v>37423.160000000003</v>
      </c>
      <c r="U181" s="121">
        <f t="shared" si="220"/>
        <v>37423.160000000003</v>
      </c>
      <c r="V181" s="119">
        <f t="shared" si="221"/>
        <v>0</v>
      </c>
      <c r="W181" s="120">
        <f t="shared" si="222"/>
        <v>3165.9993360000003</v>
      </c>
      <c r="X181" s="122">
        <f t="shared" si="223"/>
        <v>3165.9993360000003</v>
      </c>
      <c r="Y181" s="119">
        <f t="shared" si="224"/>
        <v>0</v>
      </c>
      <c r="Z181" s="120">
        <f t="shared" si="225"/>
        <v>34257.160664000003</v>
      </c>
      <c r="AA181" s="122">
        <f t="shared" si="226"/>
        <v>34257.160664000003</v>
      </c>
      <c r="AB181" s="94">
        <f t="shared" si="227"/>
        <v>0</v>
      </c>
      <c r="AC181" s="123">
        <f t="shared" si="228"/>
        <v>37423.160000000003</v>
      </c>
      <c r="AD181" s="94">
        <f t="shared" si="229"/>
        <v>37423.160000000003</v>
      </c>
      <c r="AE181" s="94">
        <f t="shared" si="230"/>
        <v>0</v>
      </c>
      <c r="AF181" s="123">
        <f t="shared" si="231"/>
        <v>3165.9993360000003</v>
      </c>
      <c r="AG181" s="94">
        <f t="shared" si="232"/>
        <v>3165.9993360000003</v>
      </c>
      <c r="AH181" s="94">
        <f t="shared" si="233"/>
        <v>0</v>
      </c>
      <c r="AI181" s="94">
        <f t="shared" si="234"/>
        <v>34257.160664000003</v>
      </c>
      <c r="AJ181" s="93">
        <f t="shared" si="235"/>
        <v>34257.160664000003</v>
      </c>
      <c r="AK181" s="138" t="s">
        <v>976</v>
      </c>
    </row>
    <row r="182" spans="1:37" hidden="1" outlineLevel="3" x14ac:dyDescent="0.25">
      <c r="A182" t="s">
        <v>7018</v>
      </c>
      <c r="N182">
        <f t="shared" si="215"/>
        <v>0</v>
      </c>
      <c r="O182">
        <f t="shared" si="216"/>
        <v>0</v>
      </c>
      <c r="P182">
        <f t="shared" si="217"/>
        <v>0</v>
      </c>
      <c r="Q182" s="92" t="s">
        <v>1006</v>
      </c>
      <c r="R182" s="80">
        <v>8.4599999999999995E-2</v>
      </c>
      <c r="S182" s="119">
        <f t="shared" si="218"/>
        <v>0</v>
      </c>
      <c r="T182" s="120">
        <f t="shared" si="219"/>
        <v>0</v>
      </c>
      <c r="U182" s="121">
        <f t="shared" si="220"/>
        <v>0</v>
      </c>
      <c r="V182" s="119">
        <f t="shared" si="221"/>
        <v>0</v>
      </c>
      <c r="W182" s="120">
        <f t="shared" si="222"/>
        <v>0</v>
      </c>
      <c r="X182" s="122">
        <f t="shared" si="223"/>
        <v>0</v>
      </c>
      <c r="Y182" s="119">
        <f t="shared" si="224"/>
        <v>0</v>
      </c>
      <c r="Z182" s="120">
        <f t="shared" si="225"/>
        <v>0</v>
      </c>
      <c r="AA182" s="122">
        <f t="shared" si="226"/>
        <v>0</v>
      </c>
      <c r="AB182" s="94">
        <f t="shared" si="227"/>
        <v>0</v>
      </c>
      <c r="AC182" s="123">
        <f t="shared" si="228"/>
        <v>0</v>
      </c>
      <c r="AD182" s="94">
        <f t="shared" si="229"/>
        <v>0</v>
      </c>
      <c r="AE182" s="94">
        <f t="shared" si="230"/>
        <v>0</v>
      </c>
      <c r="AF182" s="123">
        <f t="shared" si="231"/>
        <v>0</v>
      </c>
      <c r="AG182" s="94">
        <f t="shared" si="232"/>
        <v>0</v>
      </c>
      <c r="AH182" s="94">
        <f t="shared" si="233"/>
        <v>0</v>
      </c>
      <c r="AI182" s="94">
        <f t="shared" si="234"/>
        <v>0</v>
      </c>
      <c r="AJ182" s="93">
        <f t="shared" si="235"/>
        <v>0</v>
      </c>
      <c r="AK182" s="138" t="s">
        <v>976</v>
      </c>
    </row>
    <row r="183" spans="1:37" hidden="1" outlineLevel="3" x14ac:dyDescent="0.25">
      <c r="A183" t="s">
        <v>7018</v>
      </c>
      <c r="B183">
        <v>2322.35</v>
      </c>
      <c r="N183">
        <f t="shared" si="215"/>
        <v>2322.35</v>
      </c>
      <c r="O183">
        <f t="shared" si="216"/>
        <v>2322.35</v>
      </c>
      <c r="P183">
        <f t="shared" si="217"/>
        <v>2322.35</v>
      </c>
      <c r="Q183" s="92" t="s">
        <v>1000</v>
      </c>
      <c r="R183" s="80">
        <v>8.4599999999999995E-2</v>
      </c>
      <c r="S183" s="119">
        <f t="shared" si="218"/>
        <v>0</v>
      </c>
      <c r="T183" s="120">
        <f t="shared" si="219"/>
        <v>2322.35</v>
      </c>
      <c r="U183" s="121">
        <f t="shared" si="220"/>
        <v>2322.35</v>
      </c>
      <c r="V183" s="119">
        <f t="shared" si="221"/>
        <v>0</v>
      </c>
      <c r="W183" s="120">
        <f t="shared" si="222"/>
        <v>196.47080999999997</v>
      </c>
      <c r="X183" s="122">
        <f t="shared" si="223"/>
        <v>196.47080999999997</v>
      </c>
      <c r="Y183" s="119">
        <f t="shared" si="224"/>
        <v>0</v>
      </c>
      <c r="Z183" s="120">
        <f t="shared" si="225"/>
        <v>2125.8791900000001</v>
      </c>
      <c r="AA183" s="122">
        <f t="shared" si="226"/>
        <v>2125.8791900000001</v>
      </c>
      <c r="AB183" s="94">
        <f t="shared" si="227"/>
        <v>0</v>
      </c>
      <c r="AC183" s="123">
        <f t="shared" si="228"/>
        <v>2322.35</v>
      </c>
      <c r="AD183" s="94">
        <f t="shared" si="229"/>
        <v>2322.35</v>
      </c>
      <c r="AE183" s="94">
        <f t="shared" si="230"/>
        <v>0</v>
      </c>
      <c r="AF183" s="123">
        <f t="shared" si="231"/>
        <v>196.47080999999997</v>
      </c>
      <c r="AG183" s="94">
        <f t="shared" si="232"/>
        <v>196.47080999999997</v>
      </c>
      <c r="AH183" s="94">
        <f t="shared" si="233"/>
        <v>0</v>
      </c>
      <c r="AI183" s="94">
        <f t="shared" si="234"/>
        <v>2125.8791900000001</v>
      </c>
      <c r="AJ183" s="93">
        <f t="shared" si="235"/>
        <v>2125.8791900000001</v>
      </c>
      <c r="AK183" s="138" t="s">
        <v>976</v>
      </c>
    </row>
    <row r="184" spans="1:37" hidden="1" outlineLevel="3" x14ac:dyDescent="0.25">
      <c r="A184" t="s">
        <v>7018</v>
      </c>
      <c r="B184">
        <v>1488.78</v>
      </c>
      <c r="N184">
        <f t="shared" si="215"/>
        <v>1488.78</v>
      </c>
      <c r="O184">
        <f t="shared" si="216"/>
        <v>1488.78</v>
      </c>
      <c r="P184">
        <f t="shared" si="217"/>
        <v>1488.78</v>
      </c>
      <c r="Q184" s="92" t="s">
        <v>1272</v>
      </c>
      <c r="R184" s="80">
        <v>8.4599999999999995E-2</v>
      </c>
      <c r="S184" s="119">
        <f t="shared" si="218"/>
        <v>0</v>
      </c>
      <c r="T184" s="120">
        <f t="shared" si="219"/>
        <v>1488.78</v>
      </c>
      <c r="U184" s="121">
        <f t="shared" si="220"/>
        <v>1488.78</v>
      </c>
      <c r="V184" s="119">
        <f t="shared" si="221"/>
        <v>0</v>
      </c>
      <c r="W184" s="120">
        <f t="shared" si="222"/>
        <v>125.95078799999999</v>
      </c>
      <c r="X184" s="122">
        <f t="shared" si="223"/>
        <v>125.95078799999999</v>
      </c>
      <c r="Y184" s="119">
        <f t="shared" si="224"/>
        <v>0</v>
      </c>
      <c r="Z184" s="120">
        <f t="shared" si="225"/>
        <v>1362.8292120000001</v>
      </c>
      <c r="AA184" s="122">
        <f t="shared" si="226"/>
        <v>1362.8292120000001</v>
      </c>
      <c r="AB184" s="94">
        <f t="shared" si="227"/>
        <v>0</v>
      </c>
      <c r="AC184" s="123">
        <f t="shared" si="228"/>
        <v>1488.78</v>
      </c>
      <c r="AD184" s="94">
        <f t="shared" si="229"/>
        <v>1488.78</v>
      </c>
      <c r="AE184" s="94">
        <f t="shared" si="230"/>
        <v>0</v>
      </c>
      <c r="AF184" s="123">
        <f t="shared" si="231"/>
        <v>125.95078799999999</v>
      </c>
      <c r="AG184" s="94">
        <f t="shared" si="232"/>
        <v>125.95078799999999</v>
      </c>
      <c r="AH184" s="94">
        <f t="shared" si="233"/>
        <v>0</v>
      </c>
      <c r="AI184" s="94">
        <f t="shared" si="234"/>
        <v>1362.8292120000001</v>
      </c>
      <c r="AJ184" s="93">
        <f t="shared" si="235"/>
        <v>1362.8292120000001</v>
      </c>
      <c r="AK184" s="138" t="s">
        <v>976</v>
      </c>
    </row>
    <row r="185" spans="1:37" hidden="1" outlineLevel="2" x14ac:dyDescent="0.25">
      <c r="Q185" s="92"/>
      <c r="R185" s="80"/>
      <c r="S185" s="119">
        <f t="shared" ref="S185:AJ185" si="236">SUBTOTAL(9,S179:S184)</f>
        <v>0</v>
      </c>
      <c r="T185" s="120">
        <f t="shared" si="236"/>
        <v>61720.590000000004</v>
      </c>
      <c r="U185" s="121">
        <f t="shared" si="236"/>
        <v>61720.590000000004</v>
      </c>
      <c r="V185" s="119">
        <f t="shared" si="236"/>
        <v>0</v>
      </c>
      <c r="W185" s="120">
        <f t="shared" si="236"/>
        <v>5221.5619139999999</v>
      </c>
      <c r="X185" s="122">
        <f t="shared" si="236"/>
        <v>5221.5619139999999</v>
      </c>
      <c r="Y185" s="119">
        <f t="shared" si="236"/>
        <v>0</v>
      </c>
      <c r="Z185" s="120">
        <f t="shared" si="236"/>
        <v>56499.028085999998</v>
      </c>
      <c r="AA185" s="122">
        <f t="shared" si="236"/>
        <v>56499.028085999998</v>
      </c>
      <c r="AB185" s="94">
        <f t="shared" si="236"/>
        <v>0</v>
      </c>
      <c r="AC185" s="123">
        <f t="shared" si="236"/>
        <v>61720.590000000004</v>
      </c>
      <c r="AD185" s="94">
        <f t="shared" si="236"/>
        <v>61720.590000000004</v>
      </c>
      <c r="AE185" s="94">
        <f t="shared" si="236"/>
        <v>0</v>
      </c>
      <c r="AF185" s="123">
        <f t="shared" si="236"/>
        <v>5221.5619139999999</v>
      </c>
      <c r="AG185" s="94">
        <f t="shared" si="236"/>
        <v>5221.5619139999999</v>
      </c>
      <c r="AH185" s="94">
        <f t="shared" si="236"/>
        <v>0</v>
      </c>
      <c r="AI185" s="94">
        <f t="shared" si="236"/>
        <v>56499.028085999998</v>
      </c>
      <c r="AJ185" s="93">
        <f t="shared" si="236"/>
        <v>56499.028085999998</v>
      </c>
      <c r="AK185" s="139" t="s">
        <v>7136</v>
      </c>
    </row>
    <row r="186" spans="1:37" hidden="1" outlineLevel="1" x14ac:dyDescent="0.25">
      <c r="A186" s="135" t="s">
        <v>7017</v>
      </c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8"/>
      <c r="S186" s="129">
        <f t="shared" ref="S186:AJ186" si="237">SUBTOTAL(9,S175:S184)</f>
        <v>0</v>
      </c>
      <c r="T186" s="130">
        <f t="shared" si="237"/>
        <v>66769.2</v>
      </c>
      <c r="U186" s="131">
        <f t="shared" si="237"/>
        <v>66769.2</v>
      </c>
      <c r="V186" s="129">
        <f t="shared" si="237"/>
        <v>0</v>
      </c>
      <c r="W186" s="130">
        <f t="shared" si="237"/>
        <v>5787.929983</v>
      </c>
      <c r="X186" s="132">
        <f t="shared" si="237"/>
        <v>5787.929983</v>
      </c>
      <c r="Y186" s="129">
        <f t="shared" si="237"/>
        <v>0</v>
      </c>
      <c r="Z186" s="130">
        <f t="shared" si="237"/>
        <v>60981.270016999995</v>
      </c>
      <c r="AA186" s="132">
        <f t="shared" si="237"/>
        <v>60981.270016999995</v>
      </c>
      <c r="AB186" s="130">
        <f t="shared" si="237"/>
        <v>0</v>
      </c>
      <c r="AC186" s="133">
        <f t="shared" si="237"/>
        <v>66769.2</v>
      </c>
      <c r="AD186" s="130">
        <f t="shared" si="237"/>
        <v>66769.2</v>
      </c>
      <c r="AE186" s="130">
        <f t="shared" si="237"/>
        <v>0</v>
      </c>
      <c r="AF186" s="133">
        <f t="shared" si="237"/>
        <v>5787.929983</v>
      </c>
      <c r="AG186" s="130">
        <f t="shared" si="237"/>
        <v>5787.929983</v>
      </c>
      <c r="AH186" s="130">
        <f t="shared" si="237"/>
        <v>0</v>
      </c>
      <c r="AI186" s="130">
        <f t="shared" si="237"/>
        <v>60981.270016999995</v>
      </c>
      <c r="AJ186" s="134">
        <f t="shared" si="237"/>
        <v>60981.270016999995</v>
      </c>
      <c r="AK186" s="137"/>
    </row>
    <row r="187" spans="1:37" hidden="1" outlineLevel="3" x14ac:dyDescent="0.25">
      <c r="A187" t="s">
        <v>7020</v>
      </c>
      <c r="B187">
        <v>1363.6</v>
      </c>
      <c r="N187">
        <f t="shared" ref="N187:N194" si="238">SUM(B187:M187)</f>
        <v>1363.6</v>
      </c>
      <c r="O187">
        <f t="shared" ref="O187:O194" si="239">B187</f>
        <v>1363.6</v>
      </c>
      <c r="P187">
        <f t="shared" ref="P187:P194" si="240">N187</f>
        <v>1363.6</v>
      </c>
      <c r="Q187" s="92" t="s">
        <v>1288</v>
      </c>
      <c r="R187" s="80">
        <v>0.1119</v>
      </c>
      <c r="S187" s="119">
        <f t="shared" ref="S187:S194" si="241">IF(LEFT(AK187,6)="Direct", O187,0)</f>
        <v>0</v>
      </c>
      <c r="T187" s="120">
        <f t="shared" ref="T187:T194" si="242">O187-S187</f>
        <v>1363.6</v>
      </c>
      <c r="U187" s="121">
        <f t="shared" ref="U187:U194" si="243">S187+T187</f>
        <v>1363.6</v>
      </c>
      <c r="V187" s="119">
        <f t="shared" ref="V187:V194" si="244">IF(LEFT(AK187,9)="Direct-WA", O187,0)</f>
        <v>0</v>
      </c>
      <c r="W187" s="120">
        <f t="shared" ref="W187:W194" si="245">IF(LEFT(AK187,9)="Direct-WA",0,O187*R187)</f>
        <v>152.58684</v>
      </c>
      <c r="X187" s="122">
        <f t="shared" ref="X187:X194" si="246">V187+W187</f>
        <v>152.58684</v>
      </c>
      <c r="Y187" s="119">
        <f t="shared" ref="Y187:Y194" si="247">IF(LEFT(AK187,9)="Direct-OR", O187,0)</f>
        <v>0</v>
      </c>
      <c r="Z187" s="120">
        <f t="shared" ref="Z187:Z194" si="248">IF(LEFT(AK187,9)="Direct-OR",0,T187-W187)</f>
        <v>1211.01316</v>
      </c>
      <c r="AA187" s="122">
        <f t="shared" ref="AA187:AA194" si="249">Y187+Z187</f>
        <v>1211.01316</v>
      </c>
      <c r="AB187" s="94">
        <f t="shared" ref="AB187:AB194" si="250">IF(LEFT(AK187,6)="Direct", P187,0)</f>
        <v>0</v>
      </c>
      <c r="AC187" s="123">
        <f t="shared" ref="AC187:AC194" si="251">P187-AB187</f>
        <v>1363.6</v>
      </c>
      <c r="AD187" s="94">
        <f t="shared" ref="AD187:AD194" si="252">AB187+AC187</f>
        <v>1363.6</v>
      </c>
      <c r="AE187" s="94">
        <f t="shared" ref="AE187:AE194" si="253">IF(LEFT(AK187,9)="Direct-WA", P187,0)</f>
        <v>0</v>
      </c>
      <c r="AF187" s="123">
        <f t="shared" ref="AF187:AF194" si="254">IF(LEFT(AK187,9)="Direct-WA",0,P187*R187)</f>
        <v>152.58684</v>
      </c>
      <c r="AG187" s="94">
        <f t="shared" ref="AG187:AG194" si="255">AE187+AF187</f>
        <v>152.58684</v>
      </c>
      <c r="AH187" s="94">
        <f t="shared" ref="AH187:AH194" si="256">IF(LEFT(AK187,9)="Direct-OR", P187,0)</f>
        <v>0</v>
      </c>
      <c r="AI187" s="94">
        <f t="shared" ref="AI187:AI194" si="257">IF(LEFT(AK187,9)="Direct-OR",0,AD187-AG187)</f>
        <v>1211.01316</v>
      </c>
      <c r="AJ187" s="93">
        <f t="shared" ref="AJ187:AJ194" si="258">AH187+AI187</f>
        <v>1211.01316</v>
      </c>
      <c r="AK187" s="138" t="s">
        <v>1012</v>
      </c>
    </row>
    <row r="188" spans="1:37" hidden="1" outlineLevel="3" x14ac:dyDescent="0.25">
      <c r="A188" t="s">
        <v>7020</v>
      </c>
      <c r="N188">
        <f t="shared" si="238"/>
        <v>0</v>
      </c>
      <c r="O188">
        <f t="shared" si="239"/>
        <v>0</v>
      </c>
      <c r="P188">
        <f t="shared" si="240"/>
        <v>0</v>
      </c>
      <c r="Q188" s="92" t="s">
        <v>1279</v>
      </c>
      <c r="R188" s="80">
        <v>0.1119</v>
      </c>
      <c r="S188" s="119">
        <f t="shared" si="241"/>
        <v>0</v>
      </c>
      <c r="T188" s="120">
        <f t="shared" si="242"/>
        <v>0</v>
      </c>
      <c r="U188" s="121">
        <f t="shared" si="243"/>
        <v>0</v>
      </c>
      <c r="V188" s="119">
        <f t="shared" si="244"/>
        <v>0</v>
      </c>
      <c r="W188" s="120">
        <f t="shared" si="245"/>
        <v>0</v>
      </c>
      <c r="X188" s="122">
        <f t="shared" si="246"/>
        <v>0</v>
      </c>
      <c r="Y188" s="119">
        <f t="shared" si="247"/>
        <v>0</v>
      </c>
      <c r="Z188" s="120">
        <f t="shared" si="248"/>
        <v>0</v>
      </c>
      <c r="AA188" s="122">
        <f t="shared" si="249"/>
        <v>0</v>
      </c>
      <c r="AB188" s="94">
        <f t="shared" si="250"/>
        <v>0</v>
      </c>
      <c r="AC188" s="123">
        <f t="shared" si="251"/>
        <v>0</v>
      </c>
      <c r="AD188" s="94">
        <f t="shared" si="252"/>
        <v>0</v>
      </c>
      <c r="AE188" s="94">
        <f t="shared" si="253"/>
        <v>0</v>
      </c>
      <c r="AF188" s="123">
        <f t="shared" si="254"/>
        <v>0</v>
      </c>
      <c r="AG188" s="94">
        <f t="shared" si="255"/>
        <v>0</v>
      </c>
      <c r="AH188" s="94">
        <f t="shared" si="256"/>
        <v>0</v>
      </c>
      <c r="AI188" s="94">
        <f t="shared" si="257"/>
        <v>0</v>
      </c>
      <c r="AJ188" s="93">
        <f t="shared" si="258"/>
        <v>0</v>
      </c>
      <c r="AK188" s="138" t="s">
        <v>1012</v>
      </c>
    </row>
    <row r="189" spans="1:37" hidden="1" outlineLevel="3" x14ac:dyDescent="0.25">
      <c r="A189" t="s">
        <v>7020</v>
      </c>
      <c r="B189">
        <v>690.68</v>
      </c>
      <c r="N189">
        <f t="shared" si="238"/>
        <v>690.68</v>
      </c>
      <c r="O189">
        <f t="shared" si="239"/>
        <v>690.68</v>
      </c>
      <c r="P189">
        <f t="shared" si="240"/>
        <v>690.68</v>
      </c>
      <c r="Q189" s="92" t="s">
        <v>4246</v>
      </c>
      <c r="R189" s="80">
        <v>0.1119</v>
      </c>
      <c r="S189" s="119">
        <f t="shared" si="241"/>
        <v>0</v>
      </c>
      <c r="T189" s="120">
        <f t="shared" si="242"/>
        <v>690.68</v>
      </c>
      <c r="U189" s="121">
        <f t="shared" si="243"/>
        <v>690.68</v>
      </c>
      <c r="V189" s="119">
        <f t="shared" si="244"/>
        <v>0</v>
      </c>
      <c r="W189" s="120">
        <f t="shared" si="245"/>
        <v>77.287091999999987</v>
      </c>
      <c r="X189" s="122">
        <f t="shared" si="246"/>
        <v>77.287091999999987</v>
      </c>
      <c r="Y189" s="119">
        <f t="shared" si="247"/>
        <v>0</v>
      </c>
      <c r="Z189" s="120">
        <f t="shared" si="248"/>
        <v>613.39290799999992</v>
      </c>
      <c r="AA189" s="122">
        <f t="shared" si="249"/>
        <v>613.39290799999992</v>
      </c>
      <c r="AB189" s="94">
        <f t="shared" si="250"/>
        <v>0</v>
      </c>
      <c r="AC189" s="123">
        <f t="shared" si="251"/>
        <v>690.68</v>
      </c>
      <c r="AD189" s="94">
        <f t="shared" si="252"/>
        <v>690.68</v>
      </c>
      <c r="AE189" s="94">
        <f t="shared" si="253"/>
        <v>0</v>
      </c>
      <c r="AF189" s="123">
        <f t="shared" si="254"/>
        <v>77.287091999999987</v>
      </c>
      <c r="AG189" s="94">
        <f t="shared" si="255"/>
        <v>77.287091999999987</v>
      </c>
      <c r="AH189" s="94">
        <f t="shared" si="256"/>
        <v>0</v>
      </c>
      <c r="AI189" s="94">
        <f t="shared" si="257"/>
        <v>613.39290799999992</v>
      </c>
      <c r="AJ189" s="93">
        <f t="shared" si="258"/>
        <v>613.39290799999992</v>
      </c>
      <c r="AK189" s="138" t="s">
        <v>1012</v>
      </c>
    </row>
    <row r="190" spans="1:37" hidden="1" outlineLevel="3" x14ac:dyDescent="0.25">
      <c r="A190" t="s">
        <v>7020</v>
      </c>
      <c r="N190">
        <f t="shared" si="238"/>
        <v>0</v>
      </c>
      <c r="O190">
        <f t="shared" si="239"/>
        <v>0</v>
      </c>
      <c r="P190">
        <f t="shared" si="240"/>
        <v>0</v>
      </c>
      <c r="Q190" s="92" t="s">
        <v>4254</v>
      </c>
      <c r="R190" s="80">
        <v>0.1119</v>
      </c>
      <c r="S190" s="119">
        <f t="shared" si="241"/>
        <v>0</v>
      </c>
      <c r="T190" s="120">
        <f t="shared" si="242"/>
        <v>0</v>
      </c>
      <c r="U190" s="121">
        <f t="shared" si="243"/>
        <v>0</v>
      </c>
      <c r="V190" s="119">
        <f t="shared" si="244"/>
        <v>0</v>
      </c>
      <c r="W190" s="120">
        <f t="shared" si="245"/>
        <v>0</v>
      </c>
      <c r="X190" s="122">
        <f t="shared" si="246"/>
        <v>0</v>
      </c>
      <c r="Y190" s="119">
        <f t="shared" si="247"/>
        <v>0</v>
      </c>
      <c r="Z190" s="120">
        <f t="shared" si="248"/>
        <v>0</v>
      </c>
      <c r="AA190" s="122">
        <f t="shared" si="249"/>
        <v>0</v>
      </c>
      <c r="AB190" s="94">
        <f t="shared" si="250"/>
        <v>0</v>
      </c>
      <c r="AC190" s="123">
        <f t="shared" si="251"/>
        <v>0</v>
      </c>
      <c r="AD190" s="94">
        <f t="shared" si="252"/>
        <v>0</v>
      </c>
      <c r="AE190" s="94">
        <f t="shared" si="253"/>
        <v>0</v>
      </c>
      <c r="AF190" s="123">
        <f t="shared" si="254"/>
        <v>0</v>
      </c>
      <c r="AG190" s="94">
        <f t="shared" si="255"/>
        <v>0</v>
      </c>
      <c r="AH190" s="94">
        <f t="shared" si="256"/>
        <v>0</v>
      </c>
      <c r="AI190" s="94">
        <f t="shared" si="257"/>
        <v>0</v>
      </c>
      <c r="AJ190" s="93">
        <f t="shared" si="258"/>
        <v>0</v>
      </c>
      <c r="AK190" s="138" t="s">
        <v>1012</v>
      </c>
    </row>
    <row r="191" spans="1:37" hidden="1" outlineLevel="3" x14ac:dyDescent="0.25">
      <c r="A191" t="s">
        <v>7020</v>
      </c>
      <c r="N191">
        <f t="shared" si="238"/>
        <v>0</v>
      </c>
      <c r="O191">
        <f t="shared" si="239"/>
        <v>0</v>
      </c>
      <c r="P191">
        <f t="shared" si="240"/>
        <v>0</v>
      </c>
      <c r="Q191" s="92" t="s">
        <v>4257</v>
      </c>
      <c r="R191" s="80">
        <v>0.1119</v>
      </c>
      <c r="S191" s="119">
        <f t="shared" si="241"/>
        <v>0</v>
      </c>
      <c r="T191" s="120">
        <f t="shared" si="242"/>
        <v>0</v>
      </c>
      <c r="U191" s="121">
        <f t="shared" si="243"/>
        <v>0</v>
      </c>
      <c r="V191" s="119">
        <f t="shared" si="244"/>
        <v>0</v>
      </c>
      <c r="W191" s="120">
        <f t="shared" si="245"/>
        <v>0</v>
      </c>
      <c r="X191" s="122">
        <f t="shared" si="246"/>
        <v>0</v>
      </c>
      <c r="Y191" s="119">
        <f t="shared" si="247"/>
        <v>0</v>
      </c>
      <c r="Z191" s="120">
        <f t="shared" si="248"/>
        <v>0</v>
      </c>
      <c r="AA191" s="122">
        <f t="shared" si="249"/>
        <v>0</v>
      </c>
      <c r="AB191" s="94">
        <f t="shared" si="250"/>
        <v>0</v>
      </c>
      <c r="AC191" s="123">
        <f t="shared" si="251"/>
        <v>0</v>
      </c>
      <c r="AD191" s="94">
        <f t="shared" si="252"/>
        <v>0</v>
      </c>
      <c r="AE191" s="94">
        <f t="shared" si="253"/>
        <v>0</v>
      </c>
      <c r="AF191" s="123">
        <f t="shared" si="254"/>
        <v>0</v>
      </c>
      <c r="AG191" s="94">
        <f t="shared" si="255"/>
        <v>0</v>
      </c>
      <c r="AH191" s="94">
        <f t="shared" si="256"/>
        <v>0</v>
      </c>
      <c r="AI191" s="94">
        <f t="shared" si="257"/>
        <v>0</v>
      </c>
      <c r="AJ191" s="93">
        <f t="shared" si="258"/>
        <v>0</v>
      </c>
      <c r="AK191" s="138" t="s">
        <v>1012</v>
      </c>
    </row>
    <row r="192" spans="1:37" hidden="1" outlineLevel="3" x14ac:dyDescent="0.25">
      <c r="A192" t="s">
        <v>7020</v>
      </c>
      <c r="N192">
        <f t="shared" si="238"/>
        <v>0</v>
      </c>
      <c r="O192">
        <f t="shared" si="239"/>
        <v>0</v>
      </c>
      <c r="P192">
        <f t="shared" si="240"/>
        <v>0</v>
      </c>
      <c r="Q192" s="92" t="s">
        <v>6601</v>
      </c>
      <c r="R192" s="80">
        <v>0.1119</v>
      </c>
      <c r="S192" s="119">
        <f t="shared" si="241"/>
        <v>0</v>
      </c>
      <c r="T192" s="120">
        <f t="shared" si="242"/>
        <v>0</v>
      </c>
      <c r="U192" s="121">
        <f t="shared" si="243"/>
        <v>0</v>
      </c>
      <c r="V192" s="119">
        <f t="shared" si="244"/>
        <v>0</v>
      </c>
      <c r="W192" s="120">
        <f t="shared" si="245"/>
        <v>0</v>
      </c>
      <c r="X192" s="122">
        <f t="shared" si="246"/>
        <v>0</v>
      </c>
      <c r="Y192" s="119">
        <f t="shared" si="247"/>
        <v>0</v>
      </c>
      <c r="Z192" s="120">
        <f t="shared" si="248"/>
        <v>0</v>
      </c>
      <c r="AA192" s="122">
        <f t="shared" si="249"/>
        <v>0</v>
      </c>
      <c r="AB192" s="94">
        <f t="shared" si="250"/>
        <v>0</v>
      </c>
      <c r="AC192" s="123">
        <f t="shared" si="251"/>
        <v>0</v>
      </c>
      <c r="AD192" s="94">
        <f t="shared" si="252"/>
        <v>0</v>
      </c>
      <c r="AE192" s="94">
        <f t="shared" si="253"/>
        <v>0</v>
      </c>
      <c r="AF192" s="123">
        <f t="shared" si="254"/>
        <v>0</v>
      </c>
      <c r="AG192" s="94">
        <f t="shared" si="255"/>
        <v>0</v>
      </c>
      <c r="AH192" s="94">
        <f t="shared" si="256"/>
        <v>0</v>
      </c>
      <c r="AI192" s="94">
        <f t="shared" si="257"/>
        <v>0</v>
      </c>
      <c r="AJ192" s="93">
        <f t="shared" si="258"/>
        <v>0</v>
      </c>
      <c r="AK192" s="138" t="s">
        <v>1257</v>
      </c>
    </row>
    <row r="193" spans="1:37" hidden="1" outlineLevel="3" x14ac:dyDescent="0.25">
      <c r="A193" t="s">
        <v>7020</v>
      </c>
      <c r="B193">
        <v>402034.52</v>
      </c>
      <c r="N193">
        <f t="shared" si="238"/>
        <v>402034.52</v>
      </c>
      <c r="O193">
        <f t="shared" si="239"/>
        <v>402034.52</v>
      </c>
      <c r="P193">
        <f t="shared" si="240"/>
        <v>402034.52</v>
      </c>
      <c r="Q193" s="92" t="s">
        <v>4291</v>
      </c>
      <c r="R193" s="80">
        <v>0.1119</v>
      </c>
      <c r="S193" s="119">
        <f t="shared" si="241"/>
        <v>0</v>
      </c>
      <c r="T193" s="120">
        <f t="shared" si="242"/>
        <v>402034.52</v>
      </c>
      <c r="U193" s="121">
        <f t="shared" si="243"/>
        <v>402034.52</v>
      </c>
      <c r="V193" s="119">
        <f t="shared" si="244"/>
        <v>0</v>
      </c>
      <c r="W193" s="120">
        <f t="shared" si="245"/>
        <v>44987.662788000001</v>
      </c>
      <c r="X193" s="122">
        <f t="shared" si="246"/>
        <v>44987.662788000001</v>
      </c>
      <c r="Y193" s="119">
        <f t="shared" si="247"/>
        <v>0</v>
      </c>
      <c r="Z193" s="120">
        <f t="shared" si="248"/>
        <v>357046.857212</v>
      </c>
      <c r="AA193" s="122">
        <f t="shared" si="249"/>
        <v>357046.857212</v>
      </c>
      <c r="AB193" s="94">
        <f t="shared" si="250"/>
        <v>0</v>
      </c>
      <c r="AC193" s="123">
        <f t="shared" si="251"/>
        <v>402034.52</v>
      </c>
      <c r="AD193" s="94">
        <f t="shared" si="252"/>
        <v>402034.52</v>
      </c>
      <c r="AE193" s="94">
        <f t="shared" si="253"/>
        <v>0</v>
      </c>
      <c r="AF193" s="123">
        <f t="shared" si="254"/>
        <v>44987.662788000001</v>
      </c>
      <c r="AG193" s="94">
        <f t="shared" si="255"/>
        <v>44987.662788000001</v>
      </c>
      <c r="AH193" s="94">
        <f t="shared" si="256"/>
        <v>0</v>
      </c>
      <c r="AI193" s="94">
        <f t="shared" si="257"/>
        <v>357046.857212</v>
      </c>
      <c r="AJ193" s="93">
        <f t="shared" si="258"/>
        <v>357046.857212</v>
      </c>
      <c r="AK193" s="138" t="s">
        <v>1012</v>
      </c>
    </row>
    <row r="194" spans="1:37" hidden="1" outlineLevel="3" x14ac:dyDescent="0.25">
      <c r="A194" t="s">
        <v>7020</v>
      </c>
      <c r="B194">
        <v>179464.57</v>
      </c>
      <c r="N194">
        <f t="shared" si="238"/>
        <v>179464.57</v>
      </c>
      <c r="O194">
        <f t="shared" si="239"/>
        <v>179464.57</v>
      </c>
      <c r="P194">
        <f t="shared" si="240"/>
        <v>179464.57</v>
      </c>
      <c r="Q194" s="92" t="s">
        <v>4298</v>
      </c>
      <c r="R194" s="80">
        <v>0.1119</v>
      </c>
      <c r="S194" s="119">
        <f t="shared" si="241"/>
        <v>0</v>
      </c>
      <c r="T194" s="120">
        <f t="shared" si="242"/>
        <v>179464.57</v>
      </c>
      <c r="U194" s="121">
        <f t="shared" si="243"/>
        <v>179464.57</v>
      </c>
      <c r="V194" s="119">
        <f t="shared" si="244"/>
        <v>0</v>
      </c>
      <c r="W194" s="120">
        <f t="shared" si="245"/>
        <v>20082.085383000001</v>
      </c>
      <c r="X194" s="122">
        <f t="shared" si="246"/>
        <v>20082.085383000001</v>
      </c>
      <c r="Y194" s="119">
        <f t="shared" si="247"/>
        <v>0</v>
      </c>
      <c r="Z194" s="120">
        <f t="shared" si="248"/>
        <v>159382.48461700001</v>
      </c>
      <c r="AA194" s="122">
        <f t="shared" si="249"/>
        <v>159382.48461700001</v>
      </c>
      <c r="AB194" s="94">
        <f t="shared" si="250"/>
        <v>0</v>
      </c>
      <c r="AC194" s="123">
        <f t="shared" si="251"/>
        <v>179464.57</v>
      </c>
      <c r="AD194" s="94">
        <f t="shared" si="252"/>
        <v>179464.57</v>
      </c>
      <c r="AE194" s="94">
        <f t="shared" si="253"/>
        <v>0</v>
      </c>
      <c r="AF194" s="123">
        <f t="shared" si="254"/>
        <v>20082.085383000001</v>
      </c>
      <c r="AG194" s="94">
        <f t="shared" si="255"/>
        <v>20082.085383000001</v>
      </c>
      <c r="AH194" s="94">
        <f t="shared" si="256"/>
        <v>0</v>
      </c>
      <c r="AI194" s="94">
        <f t="shared" si="257"/>
        <v>159382.48461700001</v>
      </c>
      <c r="AJ194" s="93">
        <f t="shared" si="258"/>
        <v>159382.48461700001</v>
      </c>
      <c r="AK194" s="138" t="s">
        <v>1012</v>
      </c>
    </row>
    <row r="195" spans="1:37" hidden="1" outlineLevel="2" x14ac:dyDescent="0.25">
      <c r="Q195" s="92"/>
      <c r="R195" s="80"/>
      <c r="S195" s="119">
        <f t="shared" ref="S195:AJ195" si="259">SUBTOTAL(9,S187:S194)</f>
        <v>0</v>
      </c>
      <c r="T195" s="120">
        <f t="shared" si="259"/>
        <v>583553.37000000011</v>
      </c>
      <c r="U195" s="121">
        <f t="shared" si="259"/>
        <v>583553.37000000011</v>
      </c>
      <c r="V195" s="119">
        <f t="shared" si="259"/>
        <v>0</v>
      </c>
      <c r="W195" s="120">
        <f t="shared" si="259"/>
        <v>65299.622103000002</v>
      </c>
      <c r="X195" s="122">
        <f t="shared" si="259"/>
        <v>65299.622103000002</v>
      </c>
      <c r="Y195" s="119">
        <f t="shared" si="259"/>
        <v>0</v>
      </c>
      <c r="Z195" s="120">
        <f t="shared" si="259"/>
        <v>518253.74789700005</v>
      </c>
      <c r="AA195" s="122">
        <f t="shared" si="259"/>
        <v>518253.74789700005</v>
      </c>
      <c r="AB195" s="94">
        <f t="shared" si="259"/>
        <v>0</v>
      </c>
      <c r="AC195" s="123">
        <f t="shared" si="259"/>
        <v>583553.37000000011</v>
      </c>
      <c r="AD195" s="94">
        <f t="shared" si="259"/>
        <v>583553.37000000011</v>
      </c>
      <c r="AE195" s="94">
        <f t="shared" si="259"/>
        <v>0</v>
      </c>
      <c r="AF195" s="123">
        <f t="shared" si="259"/>
        <v>65299.622103000002</v>
      </c>
      <c r="AG195" s="94">
        <f t="shared" si="259"/>
        <v>65299.622103000002</v>
      </c>
      <c r="AH195" s="94">
        <f t="shared" si="259"/>
        <v>0</v>
      </c>
      <c r="AI195" s="94">
        <f t="shared" si="259"/>
        <v>518253.74789700005</v>
      </c>
      <c r="AJ195" s="93">
        <f t="shared" si="259"/>
        <v>518253.74789700005</v>
      </c>
      <c r="AK195" s="139" t="s">
        <v>7140</v>
      </c>
    </row>
    <row r="196" spans="1:37" hidden="1" outlineLevel="3" x14ac:dyDescent="0.25">
      <c r="A196" t="s">
        <v>7020</v>
      </c>
      <c r="N196">
        <f>SUM(B196:M196)</f>
        <v>0</v>
      </c>
      <c r="O196">
        <f>B196</f>
        <v>0</v>
      </c>
      <c r="P196">
        <f>N196</f>
        <v>0</v>
      </c>
      <c r="Q196" s="92" t="s">
        <v>997</v>
      </c>
      <c r="R196" s="80">
        <v>8.4099999999999994E-2</v>
      </c>
      <c r="S196" s="119">
        <f>IF(LEFT(AK196,6)="Direct", O196,0)</f>
        <v>0</v>
      </c>
      <c r="T196" s="120">
        <f>O196-S196</f>
        <v>0</v>
      </c>
      <c r="U196" s="121">
        <f>S196+T196</f>
        <v>0</v>
      </c>
      <c r="V196" s="119">
        <f>IF(LEFT(AK196,9)="Direct-WA", O196,0)</f>
        <v>0</v>
      </c>
      <c r="W196" s="120">
        <f>IF(LEFT(AK196,9)="Direct-WA",0,O196*R196)</f>
        <v>0</v>
      </c>
      <c r="X196" s="122">
        <f>V196+W196</f>
        <v>0</v>
      </c>
      <c r="Y196" s="119">
        <f>IF(LEFT(AK196,9)="Direct-OR", O196,0)</f>
        <v>0</v>
      </c>
      <c r="Z196" s="120">
        <f>IF(LEFT(AK196,9)="Direct-OR",0,T196-W196)</f>
        <v>0</v>
      </c>
      <c r="AA196" s="122">
        <f>Y196+Z196</f>
        <v>0</v>
      </c>
      <c r="AB196" s="94">
        <f>IF(LEFT(AK196,6)="Direct", P196,0)</f>
        <v>0</v>
      </c>
      <c r="AC196" s="123">
        <f>P196-AB196</f>
        <v>0</v>
      </c>
      <c r="AD196" s="94">
        <f>AB196+AC196</f>
        <v>0</v>
      </c>
      <c r="AE196" s="94">
        <f>IF(LEFT(AK196,9)="Direct-WA", P196,0)</f>
        <v>0</v>
      </c>
      <c r="AF196" s="123">
        <f>IF(LEFT(AK196,9)="Direct-WA",0,P196*R196)</f>
        <v>0</v>
      </c>
      <c r="AG196" s="94">
        <f>AE196+AF196</f>
        <v>0</v>
      </c>
      <c r="AH196" s="94">
        <f>IF(LEFT(AK196,9)="Direct-OR", P196,0)</f>
        <v>0</v>
      </c>
      <c r="AI196" s="94">
        <f>IF(LEFT(AK196,9)="Direct-OR",0,AD196-AG196)</f>
        <v>0</v>
      </c>
      <c r="AJ196" s="93">
        <f>AH196+AI196</f>
        <v>0</v>
      </c>
      <c r="AK196" s="138" t="s">
        <v>982</v>
      </c>
    </row>
    <row r="197" spans="1:37" hidden="1" outlineLevel="3" x14ac:dyDescent="0.25">
      <c r="A197" t="s">
        <v>7020</v>
      </c>
      <c r="B197">
        <v>878.7</v>
      </c>
      <c r="N197">
        <f>SUM(B197:M197)</f>
        <v>878.7</v>
      </c>
      <c r="O197">
        <f>B197</f>
        <v>878.7</v>
      </c>
      <c r="P197">
        <f>N197</f>
        <v>878.7</v>
      </c>
      <c r="Q197" s="92" t="s">
        <v>1108</v>
      </c>
      <c r="R197" s="80">
        <v>8.4099999999999994E-2</v>
      </c>
      <c r="S197" s="119">
        <f>IF(LEFT(AK197,6)="Direct", O197,0)</f>
        <v>0</v>
      </c>
      <c r="T197" s="120">
        <f>O197-S197</f>
        <v>878.7</v>
      </c>
      <c r="U197" s="121">
        <f>S197+T197</f>
        <v>878.7</v>
      </c>
      <c r="V197" s="119">
        <f>IF(LEFT(AK197,9)="Direct-WA", O197,0)</f>
        <v>0</v>
      </c>
      <c r="W197" s="120">
        <f>IF(LEFT(AK197,9)="Direct-WA",0,O197*R197)</f>
        <v>73.898669999999996</v>
      </c>
      <c r="X197" s="122">
        <f>V197+W197</f>
        <v>73.898669999999996</v>
      </c>
      <c r="Y197" s="119">
        <f>IF(LEFT(AK197,9)="Direct-OR", O197,0)</f>
        <v>0</v>
      </c>
      <c r="Z197" s="120">
        <f>IF(LEFT(AK197,9)="Direct-OR",0,T197-W197)</f>
        <v>804.80133000000001</v>
      </c>
      <c r="AA197" s="122">
        <f>Y197+Z197</f>
        <v>804.80133000000001</v>
      </c>
      <c r="AB197" s="94">
        <f>IF(LEFT(AK197,6)="Direct", P197,0)</f>
        <v>0</v>
      </c>
      <c r="AC197" s="123">
        <f>P197-AB197</f>
        <v>878.7</v>
      </c>
      <c r="AD197" s="94">
        <f>AB197+AC197</f>
        <v>878.7</v>
      </c>
      <c r="AE197" s="94">
        <f>IF(LEFT(AK197,9)="Direct-WA", P197,0)</f>
        <v>0</v>
      </c>
      <c r="AF197" s="123">
        <f>IF(LEFT(AK197,9)="Direct-WA",0,P197*R197)</f>
        <v>73.898669999999996</v>
      </c>
      <c r="AG197" s="94">
        <f>AE197+AF197</f>
        <v>73.898669999999996</v>
      </c>
      <c r="AH197" s="94">
        <f>IF(LEFT(AK197,9)="Direct-OR", P197,0)</f>
        <v>0</v>
      </c>
      <c r="AI197" s="94">
        <f>IF(LEFT(AK197,9)="Direct-OR",0,AD197-AG197)</f>
        <v>804.80133000000001</v>
      </c>
      <c r="AJ197" s="93">
        <f>AH197+AI197</f>
        <v>804.80133000000001</v>
      </c>
      <c r="AK197" s="138" t="s">
        <v>982</v>
      </c>
    </row>
    <row r="198" spans="1:37" hidden="1" outlineLevel="3" x14ac:dyDescent="0.25">
      <c r="A198" t="s">
        <v>7020</v>
      </c>
      <c r="N198">
        <f>SUM(B198:M198)</f>
        <v>0</v>
      </c>
      <c r="O198">
        <f>B198</f>
        <v>0</v>
      </c>
      <c r="P198">
        <f>N198</f>
        <v>0</v>
      </c>
      <c r="Q198" s="92" t="s">
        <v>6600</v>
      </c>
      <c r="R198" s="80">
        <v>8.4099999999999994E-2</v>
      </c>
      <c r="S198" s="119">
        <f>IF(LEFT(AK198,6)="Direct", O198,0)</f>
        <v>0</v>
      </c>
      <c r="T198" s="120">
        <f>O198-S198</f>
        <v>0</v>
      </c>
      <c r="U198" s="121">
        <f>S198+T198</f>
        <v>0</v>
      </c>
      <c r="V198" s="119">
        <f>IF(LEFT(AK198,9)="Direct-WA", O198,0)</f>
        <v>0</v>
      </c>
      <c r="W198" s="120">
        <f>IF(LEFT(AK198,9)="Direct-WA",0,O198*R198)</f>
        <v>0</v>
      </c>
      <c r="X198" s="122">
        <f>V198+W198</f>
        <v>0</v>
      </c>
      <c r="Y198" s="119">
        <f>IF(LEFT(AK198,9)="Direct-OR", O198,0)</f>
        <v>0</v>
      </c>
      <c r="Z198" s="120">
        <f>IF(LEFT(AK198,9)="Direct-OR",0,T198-W198)</f>
        <v>0</v>
      </c>
      <c r="AA198" s="122">
        <f>Y198+Z198</f>
        <v>0</v>
      </c>
      <c r="AB198" s="94">
        <f>IF(LEFT(AK198,6)="Direct", P198,0)</f>
        <v>0</v>
      </c>
      <c r="AC198" s="123">
        <f>P198-AB198</f>
        <v>0</v>
      </c>
      <c r="AD198" s="94">
        <f>AB198+AC198</f>
        <v>0</v>
      </c>
      <c r="AE198" s="94">
        <f>IF(LEFT(AK198,9)="Direct-WA", P198,0)</f>
        <v>0</v>
      </c>
      <c r="AF198" s="123">
        <f>IF(LEFT(AK198,9)="Direct-WA",0,P198*R198)</f>
        <v>0</v>
      </c>
      <c r="AG198" s="94">
        <f>AE198+AF198</f>
        <v>0</v>
      </c>
      <c r="AH198" s="94">
        <f>IF(LEFT(AK198,9)="Direct-OR", P198,0)</f>
        <v>0</v>
      </c>
      <c r="AI198" s="94">
        <f>IF(LEFT(AK198,9)="Direct-OR",0,AD198-AG198)</f>
        <v>0</v>
      </c>
      <c r="AJ198" s="93">
        <f>AH198+AI198</f>
        <v>0</v>
      </c>
      <c r="AK198" s="138" t="s">
        <v>4125</v>
      </c>
    </row>
    <row r="199" spans="1:37" hidden="1" outlineLevel="3" x14ac:dyDescent="0.25">
      <c r="A199" t="s">
        <v>7020</v>
      </c>
      <c r="B199">
        <v>60.35</v>
      </c>
      <c r="N199">
        <f>SUM(B199:M199)</f>
        <v>60.35</v>
      </c>
      <c r="O199">
        <f>B199</f>
        <v>60.35</v>
      </c>
      <c r="P199">
        <f>N199</f>
        <v>60.35</v>
      </c>
      <c r="Q199" s="92" t="s">
        <v>6563</v>
      </c>
      <c r="R199" s="80">
        <v>8.4099999999999994E-2</v>
      </c>
      <c r="S199" s="119">
        <f>IF(LEFT(AK199,6)="Direct", O199,0)</f>
        <v>0</v>
      </c>
      <c r="T199" s="120">
        <f>O199-S199</f>
        <v>60.35</v>
      </c>
      <c r="U199" s="121">
        <f>S199+T199</f>
        <v>60.35</v>
      </c>
      <c r="V199" s="119">
        <f>IF(LEFT(AK199,9)="Direct-WA", O199,0)</f>
        <v>0</v>
      </c>
      <c r="W199" s="120">
        <f>IF(LEFT(AK199,9)="Direct-WA",0,O199*R199)</f>
        <v>5.0754349999999997</v>
      </c>
      <c r="X199" s="122">
        <f>V199+W199</f>
        <v>5.0754349999999997</v>
      </c>
      <c r="Y199" s="119">
        <f>IF(LEFT(AK199,9)="Direct-OR", O199,0)</f>
        <v>0</v>
      </c>
      <c r="Z199" s="120">
        <f>IF(LEFT(AK199,9)="Direct-OR",0,T199-W199)</f>
        <v>55.274565000000003</v>
      </c>
      <c r="AA199" s="122">
        <f>Y199+Z199</f>
        <v>55.274565000000003</v>
      </c>
      <c r="AB199" s="94">
        <f>IF(LEFT(AK199,6)="Direct", P199,0)</f>
        <v>0</v>
      </c>
      <c r="AC199" s="123">
        <f>P199-AB199</f>
        <v>60.35</v>
      </c>
      <c r="AD199" s="94">
        <f>AB199+AC199</f>
        <v>60.35</v>
      </c>
      <c r="AE199" s="94">
        <f>IF(LEFT(AK199,9)="Direct-WA", P199,0)</f>
        <v>0</v>
      </c>
      <c r="AF199" s="123">
        <f>IF(LEFT(AK199,9)="Direct-WA",0,P199*R199)</f>
        <v>5.0754349999999997</v>
      </c>
      <c r="AG199" s="94">
        <f>AE199+AF199</f>
        <v>5.0754349999999997</v>
      </c>
      <c r="AH199" s="94">
        <f>IF(LEFT(AK199,9)="Direct-OR", P199,0)</f>
        <v>0</v>
      </c>
      <c r="AI199" s="94">
        <f>IF(LEFT(AK199,9)="Direct-OR",0,AD199-AG199)</f>
        <v>55.274565000000003</v>
      </c>
      <c r="AJ199" s="93">
        <f>AH199+AI199</f>
        <v>55.274565000000003</v>
      </c>
      <c r="AK199" s="138" t="s">
        <v>4125</v>
      </c>
    </row>
    <row r="200" spans="1:37" hidden="1" outlineLevel="3" x14ac:dyDescent="0.25">
      <c r="A200" t="s">
        <v>7020</v>
      </c>
      <c r="N200">
        <f>SUM(B200:M200)</f>
        <v>0</v>
      </c>
      <c r="O200">
        <f>B200</f>
        <v>0</v>
      </c>
      <c r="P200">
        <f>N200</f>
        <v>0</v>
      </c>
      <c r="Q200" s="92" t="s">
        <v>7088</v>
      </c>
      <c r="R200" s="80">
        <v>8.4099999999999994E-2</v>
      </c>
      <c r="S200" s="119">
        <f>IF(LEFT(AK200,6)="Direct", O200,0)</f>
        <v>0</v>
      </c>
      <c r="T200" s="120">
        <f>O200-S200</f>
        <v>0</v>
      </c>
      <c r="U200" s="121">
        <f>S200+T200</f>
        <v>0</v>
      </c>
      <c r="V200" s="119">
        <f>IF(LEFT(AK200,9)="Direct-WA", O200,0)</f>
        <v>0</v>
      </c>
      <c r="W200" s="120">
        <f>IF(LEFT(AK200,9)="Direct-WA",0,O200*R200)</f>
        <v>0</v>
      </c>
      <c r="X200" s="122">
        <f>V200+W200</f>
        <v>0</v>
      </c>
      <c r="Y200" s="119">
        <f>IF(LEFT(AK200,9)="Direct-OR", O200,0)</f>
        <v>0</v>
      </c>
      <c r="Z200" s="120">
        <f>IF(LEFT(AK200,9)="Direct-OR",0,T200-W200)</f>
        <v>0</v>
      </c>
      <c r="AA200" s="122">
        <f>Y200+Z200</f>
        <v>0</v>
      </c>
      <c r="AB200" s="94">
        <f>IF(LEFT(AK200,6)="Direct", P200,0)</f>
        <v>0</v>
      </c>
      <c r="AC200" s="123">
        <f>P200-AB200</f>
        <v>0</v>
      </c>
      <c r="AD200" s="94">
        <f>AB200+AC200</f>
        <v>0</v>
      </c>
      <c r="AE200" s="94">
        <f>IF(LEFT(AK200,9)="Direct-WA", P200,0)</f>
        <v>0</v>
      </c>
      <c r="AF200" s="123">
        <f>IF(LEFT(AK200,9)="Direct-WA",0,P200*R200)</f>
        <v>0</v>
      </c>
      <c r="AG200" s="94">
        <f>AE200+AF200</f>
        <v>0</v>
      </c>
      <c r="AH200" s="94">
        <f>IF(LEFT(AK200,9)="Direct-OR", P200,0)</f>
        <v>0</v>
      </c>
      <c r="AI200" s="94">
        <f>IF(LEFT(AK200,9)="Direct-OR",0,AD200-AG200)</f>
        <v>0</v>
      </c>
      <c r="AJ200" s="93">
        <f>AH200+AI200</f>
        <v>0</v>
      </c>
      <c r="AK200" s="138" t="s">
        <v>982</v>
      </c>
    </row>
    <row r="201" spans="1:37" hidden="1" outlineLevel="2" x14ac:dyDescent="0.25">
      <c r="Q201" s="92"/>
      <c r="R201" s="80"/>
      <c r="S201" s="119">
        <f t="shared" ref="S201:AJ201" si="260">SUBTOTAL(9,S196:S200)</f>
        <v>0</v>
      </c>
      <c r="T201" s="120">
        <f t="shared" si="260"/>
        <v>939.05000000000007</v>
      </c>
      <c r="U201" s="121">
        <f t="shared" si="260"/>
        <v>939.05000000000007</v>
      </c>
      <c r="V201" s="119">
        <f t="shared" si="260"/>
        <v>0</v>
      </c>
      <c r="W201" s="120">
        <f t="shared" si="260"/>
        <v>78.974104999999994</v>
      </c>
      <c r="X201" s="122">
        <f t="shared" si="260"/>
        <v>78.974104999999994</v>
      </c>
      <c r="Y201" s="119">
        <f t="shared" si="260"/>
        <v>0</v>
      </c>
      <c r="Z201" s="120">
        <f t="shared" si="260"/>
        <v>860.07589500000006</v>
      </c>
      <c r="AA201" s="122">
        <f t="shared" si="260"/>
        <v>860.07589500000006</v>
      </c>
      <c r="AB201" s="94">
        <f t="shared" si="260"/>
        <v>0</v>
      </c>
      <c r="AC201" s="123">
        <f t="shared" si="260"/>
        <v>939.05000000000007</v>
      </c>
      <c r="AD201" s="94">
        <f t="shared" si="260"/>
        <v>939.05000000000007</v>
      </c>
      <c r="AE201" s="94">
        <f t="shared" si="260"/>
        <v>0</v>
      </c>
      <c r="AF201" s="123">
        <f t="shared" si="260"/>
        <v>78.974104999999994</v>
      </c>
      <c r="AG201" s="94">
        <f t="shared" si="260"/>
        <v>78.974104999999994</v>
      </c>
      <c r="AH201" s="94">
        <f t="shared" si="260"/>
        <v>0</v>
      </c>
      <c r="AI201" s="94">
        <f t="shared" si="260"/>
        <v>860.07589500000006</v>
      </c>
      <c r="AJ201" s="93">
        <f t="shared" si="260"/>
        <v>860.07589500000006</v>
      </c>
      <c r="AK201" s="139" t="s">
        <v>7144</v>
      </c>
    </row>
    <row r="202" spans="1:37" hidden="1" outlineLevel="3" x14ac:dyDescent="0.25">
      <c r="A202" t="s">
        <v>7020</v>
      </c>
      <c r="B202">
        <v>31.64</v>
      </c>
      <c r="N202">
        <f>SUM(B202:M202)</f>
        <v>31.64</v>
      </c>
      <c r="O202">
        <f>B202</f>
        <v>31.64</v>
      </c>
      <c r="P202">
        <f>N202</f>
        <v>31.64</v>
      </c>
      <c r="Q202" s="92" t="s">
        <v>7087</v>
      </c>
      <c r="R202" s="80">
        <v>0</v>
      </c>
      <c r="S202" s="119">
        <f>IF(LEFT(AK202,6)="Direct", O202,0)</f>
        <v>31.64</v>
      </c>
      <c r="T202" s="120">
        <f>O202-S202</f>
        <v>0</v>
      </c>
      <c r="U202" s="121">
        <f>S202+T202</f>
        <v>31.64</v>
      </c>
      <c r="V202" s="119">
        <f>IF(LEFT(AK202,9)="Direct-WA", O202,0)</f>
        <v>0</v>
      </c>
      <c r="W202" s="120">
        <f>IF(LEFT(AK202,9)="Direct-WA",0,O202*R202)</f>
        <v>0</v>
      </c>
      <c r="X202" s="122">
        <f>V202+W202</f>
        <v>0</v>
      </c>
      <c r="Y202" s="119">
        <f>IF(LEFT(AK202,9)="Direct-OR", O202,0)</f>
        <v>31.64</v>
      </c>
      <c r="Z202" s="120">
        <f>IF(LEFT(AK202,9)="Direct-OR",0,T202-W202)</f>
        <v>0</v>
      </c>
      <c r="AA202" s="122">
        <f>Y202+Z202</f>
        <v>31.64</v>
      </c>
      <c r="AB202" s="94">
        <f>IF(LEFT(AK202,6)="Direct", P202,0)</f>
        <v>31.64</v>
      </c>
      <c r="AC202" s="123">
        <f>P202-AB202</f>
        <v>0</v>
      </c>
      <c r="AD202" s="94">
        <f>AB202+AC202</f>
        <v>31.64</v>
      </c>
      <c r="AE202" s="94">
        <f>IF(LEFT(AK202,9)="Direct-WA", P202,0)</f>
        <v>0</v>
      </c>
      <c r="AF202" s="123">
        <f>IF(LEFT(AK202,9)="Direct-WA",0,P202*R202)</f>
        <v>0</v>
      </c>
      <c r="AG202" s="94">
        <f>AE202+AF202</f>
        <v>0</v>
      </c>
      <c r="AH202" s="94">
        <f>IF(LEFT(AK202,9)="Direct-OR", P202,0)</f>
        <v>31.64</v>
      </c>
      <c r="AI202" s="94">
        <f>IF(LEFT(AK202,9)="Direct-OR",0,AD202-AG202)</f>
        <v>0</v>
      </c>
      <c r="AJ202" s="93">
        <f>AH202+AI202</f>
        <v>31.64</v>
      </c>
      <c r="AK202" s="138" t="s">
        <v>1014</v>
      </c>
    </row>
    <row r="203" spans="1:37" hidden="1" outlineLevel="3" x14ac:dyDescent="0.25">
      <c r="A203" t="s">
        <v>7020</v>
      </c>
      <c r="B203">
        <v>745.21</v>
      </c>
      <c r="N203">
        <f>SUM(B203:M203)</f>
        <v>745.21</v>
      </c>
      <c r="O203">
        <f>B203</f>
        <v>745.21</v>
      </c>
      <c r="P203">
        <f>N203</f>
        <v>745.21</v>
      </c>
      <c r="Q203" s="92" t="s">
        <v>5027</v>
      </c>
      <c r="R203" s="80">
        <v>0</v>
      </c>
      <c r="S203" s="119">
        <f>IF(LEFT(AK203,6)="Direct", O203,0)</f>
        <v>745.21</v>
      </c>
      <c r="T203" s="120">
        <f>O203-S203</f>
        <v>0</v>
      </c>
      <c r="U203" s="121">
        <f>S203+T203</f>
        <v>745.21</v>
      </c>
      <c r="V203" s="119">
        <f>IF(LEFT(AK203,9)="Direct-WA", O203,0)</f>
        <v>0</v>
      </c>
      <c r="W203" s="120">
        <f>IF(LEFT(AK203,9)="Direct-WA",0,O203*R203)</f>
        <v>0</v>
      </c>
      <c r="X203" s="122">
        <f>V203+W203</f>
        <v>0</v>
      </c>
      <c r="Y203" s="119">
        <f>IF(LEFT(AK203,9)="Direct-OR", O203,0)</f>
        <v>745.21</v>
      </c>
      <c r="Z203" s="120">
        <f>IF(LEFT(AK203,9)="Direct-OR",0,T203-W203)</f>
        <v>0</v>
      </c>
      <c r="AA203" s="122">
        <f>Y203+Z203</f>
        <v>745.21</v>
      </c>
      <c r="AB203" s="94">
        <f>IF(LEFT(AK203,6)="Direct", P203,0)</f>
        <v>745.21</v>
      </c>
      <c r="AC203" s="123">
        <f>P203-AB203</f>
        <v>0</v>
      </c>
      <c r="AD203" s="94">
        <f>AB203+AC203</f>
        <v>745.21</v>
      </c>
      <c r="AE203" s="94">
        <f>IF(LEFT(AK203,9)="Direct-WA", P203,0)</f>
        <v>0</v>
      </c>
      <c r="AF203" s="123">
        <f>IF(LEFT(AK203,9)="Direct-WA",0,P203*R203)</f>
        <v>0</v>
      </c>
      <c r="AG203" s="94">
        <f>AE203+AF203</f>
        <v>0</v>
      </c>
      <c r="AH203" s="94">
        <f>IF(LEFT(AK203,9)="Direct-OR", P203,0)</f>
        <v>745.21</v>
      </c>
      <c r="AI203" s="94">
        <f>IF(LEFT(AK203,9)="Direct-OR",0,AD203-AG203)</f>
        <v>0</v>
      </c>
      <c r="AJ203" s="93">
        <f>AH203+AI203</f>
        <v>745.21</v>
      </c>
      <c r="AK203" s="138" t="s">
        <v>1014</v>
      </c>
    </row>
    <row r="204" spans="1:37" hidden="1" outlineLevel="2" x14ac:dyDescent="0.25">
      <c r="Q204" s="92"/>
      <c r="R204" s="80"/>
      <c r="S204" s="119">
        <f t="shared" ref="S204:AJ204" si="261">SUBTOTAL(9,S202:S203)</f>
        <v>776.85</v>
      </c>
      <c r="T204" s="120">
        <f t="shared" si="261"/>
        <v>0</v>
      </c>
      <c r="U204" s="121">
        <f t="shared" si="261"/>
        <v>776.85</v>
      </c>
      <c r="V204" s="119">
        <f t="shared" si="261"/>
        <v>0</v>
      </c>
      <c r="W204" s="120">
        <f t="shared" si="261"/>
        <v>0</v>
      </c>
      <c r="X204" s="122">
        <f t="shared" si="261"/>
        <v>0</v>
      </c>
      <c r="Y204" s="119">
        <f t="shared" si="261"/>
        <v>776.85</v>
      </c>
      <c r="Z204" s="120">
        <f t="shared" si="261"/>
        <v>0</v>
      </c>
      <c r="AA204" s="122">
        <f t="shared" si="261"/>
        <v>776.85</v>
      </c>
      <c r="AB204" s="94">
        <f t="shared" si="261"/>
        <v>776.85</v>
      </c>
      <c r="AC204" s="123">
        <f t="shared" si="261"/>
        <v>0</v>
      </c>
      <c r="AD204" s="94">
        <f t="shared" si="261"/>
        <v>776.85</v>
      </c>
      <c r="AE204" s="94">
        <f t="shared" si="261"/>
        <v>0</v>
      </c>
      <c r="AF204" s="123">
        <f t="shared" si="261"/>
        <v>0</v>
      </c>
      <c r="AG204" s="94">
        <f t="shared" si="261"/>
        <v>0</v>
      </c>
      <c r="AH204" s="94">
        <f t="shared" si="261"/>
        <v>776.85</v>
      </c>
      <c r="AI204" s="94">
        <f t="shared" si="261"/>
        <v>0</v>
      </c>
      <c r="AJ204" s="93">
        <f t="shared" si="261"/>
        <v>776.85</v>
      </c>
      <c r="AK204" s="139" t="s">
        <v>7135</v>
      </c>
    </row>
    <row r="205" spans="1:37" hidden="1" outlineLevel="3" x14ac:dyDescent="0.25">
      <c r="A205" t="s">
        <v>7020</v>
      </c>
      <c r="B205">
        <v>1469.27</v>
      </c>
      <c r="N205">
        <f>SUM(B205:M205)</f>
        <v>1469.27</v>
      </c>
      <c r="O205">
        <f>B205</f>
        <v>1469.27</v>
      </c>
      <c r="P205">
        <f>N205</f>
        <v>1469.27</v>
      </c>
      <c r="Q205" s="92" t="s">
        <v>1003</v>
      </c>
      <c r="R205" s="80">
        <v>8.4599999999999995E-2</v>
      </c>
      <c r="S205" s="119">
        <f>IF(LEFT(AK205,6)="Direct", O205,0)</f>
        <v>0</v>
      </c>
      <c r="T205" s="120">
        <f>O205-S205</f>
        <v>1469.27</v>
      </c>
      <c r="U205" s="121">
        <f>S205+T205</f>
        <v>1469.27</v>
      </c>
      <c r="V205" s="119">
        <f>IF(LEFT(AK205,9)="Direct-WA", O205,0)</f>
        <v>0</v>
      </c>
      <c r="W205" s="120">
        <f>IF(LEFT(AK205,9)="Direct-WA",0,O205*R205)</f>
        <v>124.300242</v>
      </c>
      <c r="X205" s="122">
        <f>V205+W205</f>
        <v>124.300242</v>
      </c>
      <c r="Y205" s="119">
        <f>IF(LEFT(AK205,9)="Direct-OR", O205,0)</f>
        <v>0</v>
      </c>
      <c r="Z205" s="120">
        <f>IF(LEFT(AK205,9)="Direct-OR",0,T205-W205)</f>
        <v>1344.969758</v>
      </c>
      <c r="AA205" s="122">
        <f>Y205+Z205</f>
        <v>1344.969758</v>
      </c>
      <c r="AB205" s="94">
        <f>IF(LEFT(AK205,6)="Direct", P205,0)</f>
        <v>0</v>
      </c>
      <c r="AC205" s="123">
        <f>P205-AB205</f>
        <v>1469.27</v>
      </c>
      <c r="AD205" s="94">
        <f>AB205+AC205</f>
        <v>1469.27</v>
      </c>
      <c r="AE205" s="94">
        <f>IF(LEFT(AK205,9)="Direct-WA", P205,0)</f>
        <v>0</v>
      </c>
      <c r="AF205" s="123">
        <f>IF(LEFT(AK205,9)="Direct-WA",0,P205*R205)</f>
        <v>124.300242</v>
      </c>
      <c r="AG205" s="94">
        <f>AE205+AF205</f>
        <v>124.300242</v>
      </c>
      <c r="AH205" s="94">
        <f>IF(LEFT(AK205,9)="Direct-OR", P205,0)</f>
        <v>0</v>
      </c>
      <c r="AI205" s="94">
        <f>IF(LEFT(AK205,9)="Direct-OR",0,AD205-AG205)</f>
        <v>1344.969758</v>
      </c>
      <c r="AJ205" s="93">
        <f>AH205+AI205</f>
        <v>1344.969758</v>
      </c>
      <c r="AK205" s="138" t="s">
        <v>976</v>
      </c>
    </row>
    <row r="206" spans="1:37" hidden="1" outlineLevel="3" x14ac:dyDescent="0.25">
      <c r="A206" t="s">
        <v>7020</v>
      </c>
      <c r="B206">
        <v>760.14</v>
      </c>
      <c r="N206">
        <f>SUM(B206:M206)</f>
        <v>760.14</v>
      </c>
      <c r="O206">
        <f>B206</f>
        <v>760.14</v>
      </c>
      <c r="P206">
        <f>N206</f>
        <v>760.14</v>
      </c>
      <c r="Q206" s="92" t="s">
        <v>1028</v>
      </c>
      <c r="R206" s="80">
        <v>8.4599999999999995E-2</v>
      </c>
      <c r="S206" s="119">
        <f>IF(LEFT(AK206,6)="Direct", O206,0)</f>
        <v>0</v>
      </c>
      <c r="T206" s="120">
        <f>O206-S206</f>
        <v>760.14</v>
      </c>
      <c r="U206" s="121">
        <f>S206+T206</f>
        <v>760.14</v>
      </c>
      <c r="V206" s="119">
        <f>IF(LEFT(AK206,9)="Direct-WA", O206,0)</f>
        <v>0</v>
      </c>
      <c r="W206" s="120">
        <f>IF(LEFT(AK206,9)="Direct-WA",0,O206*R206)</f>
        <v>64.307843999999989</v>
      </c>
      <c r="X206" s="122">
        <f>V206+W206</f>
        <v>64.307843999999989</v>
      </c>
      <c r="Y206" s="119">
        <f>IF(LEFT(AK206,9)="Direct-OR", O206,0)</f>
        <v>0</v>
      </c>
      <c r="Z206" s="120">
        <f>IF(LEFT(AK206,9)="Direct-OR",0,T206-W206)</f>
        <v>695.83215599999994</v>
      </c>
      <c r="AA206" s="122">
        <f>Y206+Z206</f>
        <v>695.83215599999994</v>
      </c>
      <c r="AB206" s="94">
        <f>IF(LEFT(AK206,6)="Direct", P206,0)</f>
        <v>0</v>
      </c>
      <c r="AC206" s="123">
        <f>P206-AB206</f>
        <v>760.14</v>
      </c>
      <c r="AD206" s="94">
        <f>AB206+AC206</f>
        <v>760.14</v>
      </c>
      <c r="AE206" s="94">
        <f>IF(LEFT(AK206,9)="Direct-WA", P206,0)</f>
        <v>0</v>
      </c>
      <c r="AF206" s="123">
        <f>IF(LEFT(AK206,9)="Direct-WA",0,P206*R206)</f>
        <v>64.307843999999989</v>
      </c>
      <c r="AG206" s="94">
        <f>AE206+AF206</f>
        <v>64.307843999999989</v>
      </c>
      <c r="AH206" s="94">
        <f>IF(LEFT(AK206,9)="Direct-OR", P206,0)</f>
        <v>0</v>
      </c>
      <c r="AI206" s="94">
        <f>IF(LEFT(AK206,9)="Direct-OR",0,AD206-AG206)</f>
        <v>695.83215599999994</v>
      </c>
      <c r="AJ206" s="93">
        <f>AH206+AI206</f>
        <v>695.83215599999994</v>
      </c>
      <c r="AK206" s="138" t="s">
        <v>976</v>
      </c>
    </row>
    <row r="207" spans="1:37" hidden="1" outlineLevel="2" x14ac:dyDescent="0.25">
      <c r="Q207" s="92"/>
      <c r="R207" s="80"/>
      <c r="S207" s="119">
        <f t="shared" ref="S207:AJ207" si="262">SUBTOTAL(9,S205:S206)</f>
        <v>0</v>
      </c>
      <c r="T207" s="120">
        <f t="shared" si="262"/>
        <v>2229.41</v>
      </c>
      <c r="U207" s="121">
        <f t="shared" si="262"/>
        <v>2229.41</v>
      </c>
      <c r="V207" s="119">
        <f t="shared" si="262"/>
        <v>0</v>
      </c>
      <c r="W207" s="120">
        <f t="shared" si="262"/>
        <v>188.60808599999999</v>
      </c>
      <c r="X207" s="122">
        <f t="shared" si="262"/>
        <v>188.60808599999999</v>
      </c>
      <c r="Y207" s="119">
        <f t="shared" si="262"/>
        <v>0</v>
      </c>
      <c r="Z207" s="120">
        <f t="shared" si="262"/>
        <v>2040.8019139999999</v>
      </c>
      <c r="AA207" s="122">
        <f t="shared" si="262"/>
        <v>2040.8019139999999</v>
      </c>
      <c r="AB207" s="94">
        <f t="shared" si="262"/>
        <v>0</v>
      </c>
      <c r="AC207" s="123">
        <f t="shared" si="262"/>
        <v>2229.41</v>
      </c>
      <c r="AD207" s="94">
        <f t="shared" si="262"/>
        <v>2229.41</v>
      </c>
      <c r="AE207" s="94">
        <f t="shared" si="262"/>
        <v>0</v>
      </c>
      <c r="AF207" s="123">
        <f t="shared" si="262"/>
        <v>188.60808599999999</v>
      </c>
      <c r="AG207" s="94">
        <f t="shared" si="262"/>
        <v>188.60808599999999</v>
      </c>
      <c r="AH207" s="94">
        <f t="shared" si="262"/>
        <v>0</v>
      </c>
      <c r="AI207" s="94">
        <f t="shared" si="262"/>
        <v>2040.8019139999999</v>
      </c>
      <c r="AJ207" s="93">
        <f t="shared" si="262"/>
        <v>2040.8019139999999</v>
      </c>
      <c r="AK207" s="139" t="s">
        <v>7136</v>
      </c>
    </row>
    <row r="208" spans="1:37" hidden="1" outlineLevel="3" x14ac:dyDescent="0.25">
      <c r="A208" t="s">
        <v>7020</v>
      </c>
      <c r="N208">
        <f>SUM(B208:M208)</f>
        <v>0</v>
      </c>
      <c r="O208">
        <f>B208</f>
        <v>0</v>
      </c>
      <c r="P208">
        <f>N208</f>
        <v>0</v>
      </c>
      <c r="Q208" s="92" t="s">
        <v>4545</v>
      </c>
      <c r="R208" s="80">
        <v>1.17E-2</v>
      </c>
      <c r="S208" s="119">
        <f>IF(LEFT(AK208,6)="Direct", O208,0)</f>
        <v>0</v>
      </c>
      <c r="T208" s="120">
        <f>O208-S208</f>
        <v>0</v>
      </c>
      <c r="U208" s="121">
        <f>S208+T208</f>
        <v>0</v>
      </c>
      <c r="V208" s="119">
        <f>IF(LEFT(AK208,9)="Direct-WA", O208,0)</f>
        <v>0</v>
      </c>
      <c r="W208" s="120">
        <f>IF(LEFT(AK208,9)="Direct-WA",0,O208*R208)</f>
        <v>0</v>
      </c>
      <c r="X208" s="122">
        <f>V208+W208</f>
        <v>0</v>
      </c>
      <c r="Y208" s="119">
        <f>IF(LEFT(AK208,9)="Direct-OR", O208,0)</f>
        <v>0</v>
      </c>
      <c r="Z208" s="120">
        <f>IF(LEFT(AK208,9)="Direct-OR",0,T208-W208)</f>
        <v>0</v>
      </c>
      <c r="AA208" s="122">
        <f>Y208+Z208</f>
        <v>0</v>
      </c>
      <c r="AB208" s="94">
        <f>IF(LEFT(AK208,6)="Direct", P208,0)</f>
        <v>0</v>
      </c>
      <c r="AC208" s="123">
        <f>P208-AB208</f>
        <v>0</v>
      </c>
      <c r="AD208" s="94">
        <f>AB208+AC208</f>
        <v>0</v>
      </c>
      <c r="AE208" s="94">
        <f>IF(LEFT(AK208,9)="Direct-WA", P208,0)</f>
        <v>0</v>
      </c>
      <c r="AF208" s="123">
        <f>IF(LEFT(AK208,9)="Direct-WA",0,P208*R208)</f>
        <v>0</v>
      </c>
      <c r="AG208" s="94">
        <f>AE208+AF208</f>
        <v>0</v>
      </c>
      <c r="AH208" s="94">
        <f>IF(LEFT(AK208,9)="Direct-OR", P208,0)</f>
        <v>0</v>
      </c>
      <c r="AI208" s="94">
        <f>IF(LEFT(AK208,9)="Direct-OR",0,AD208-AG208)</f>
        <v>0</v>
      </c>
      <c r="AJ208" s="93">
        <f>AH208+AI208</f>
        <v>0</v>
      </c>
      <c r="AK208" s="138" t="s">
        <v>4436</v>
      </c>
    </row>
    <row r="209" spans="1:37" hidden="1" outlineLevel="2" x14ac:dyDescent="0.25">
      <c r="Q209" s="92"/>
      <c r="R209" s="80"/>
      <c r="S209" s="119">
        <f t="shared" ref="S209:AJ209" si="263">SUBTOTAL(9,S208:S208)</f>
        <v>0</v>
      </c>
      <c r="T209" s="120">
        <f t="shared" si="263"/>
        <v>0</v>
      </c>
      <c r="U209" s="121">
        <f t="shared" si="263"/>
        <v>0</v>
      </c>
      <c r="V209" s="119">
        <f t="shared" si="263"/>
        <v>0</v>
      </c>
      <c r="W209" s="120">
        <f t="shared" si="263"/>
        <v>0</v>
      </c>
      <c r="X209" s="122">
        <f t="shared" si="263"/>
        <v>0</v>
      </c>
      <c r="Y209" s="119">
        <f t="shared" si="263"/>
        <v>0</v>
      </c>
      <c r="Z209" s="120">
        <f t="shared" si="263"/>
        <v>0</v>
      </c>
      <c r="AA209" s="122">
        <f t="shared" si="263"/>
        <v>0</v>
      </c>
      <c r="AB209" s="94">
        <f t="shared" si="263"/>
        <v>0</v>
      </c>
      <c r="AC209" s="123">
        <f t="shared" si="263"/>
        <v>0</v>
      </c>
      <c r="AD209" s="94">
        <f t="shared" si="263"/>
        <v>0</v>
      </c>
      <c r="AE209" s="94">
        <f t="shared" si="263"/>
        <v>0</v>
      </c>
      <c r="AF209" s="123">
        <f t="shared" si="263"/>
        <v>0</v>
      </c>
      <c r="AG209" s="94">
        <f t="shared" si="263"/>
        <v>0</v>
      </c>
      <c r="AH209" s="94">
        <f t="shared" si="263"/>
        <v>0</v>
      </c>
      <c r="AI209" s="94">
        <f t="shared" si="263"/>
        <v>0</v>
      </c>
      <c r="AJ209" s="93">
        <f t="shared" si="263"/>
        <v>0</v>
      </c>
      <c r="AK209" s="139" t="s">
        <v>7138</v>
      </c>
    </row>
    <row r="210" spans="1:37" hidden="1" outlineLevel="1" x14ac:dyDescent="0.25">
      <c r="A210" s="135" t="s">
        <v>7019</v>
      </c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8"/>
      <c r="S210" s="129">
        <f t="shared" ref="S210:AJ210" si="264">SUBTOTAL(9,S187:S208)</f>
        <v>776.85</v>
      </c>
      <c r="T210" s="130">
        <f t="shared" si="264"/>
        <v>586721.83000000007</v>
      </c>
      <c r="U210" s="131">
        <f t="shared" si="264"/>
        <v>587498.68000000005</v>
      </c>
      <c r="V210" s="129">
        <f t="shared" si="264"/>
        <v>0</v>
      </c>
      <c r="W210" s="130">
        <f t="shared" si="264"/>
        <v>65567.204293999996</v>
      </c>
      <c r="X210" s="132">
        <f t="shared" si="264"/>
        <v>65567.204293999996</v>
      </c>
      <c r="Y210" s="129">
        <f t="shared" si="264"/>
        <v>776.85</v>
      </c>
      <c r="Z210" s="130">
        <f t="shared" si="264"/>
        <v>521154.62570600008</v>
      </c>
      <c r="AA210" s="132">
        <f t="shared" si="264"/>
        <v>521931.47570600011</v>
      </c>
      <c r="AB210" s="130">
        <f t="shared" si="264"/>
        <v>776.85</v>
      </c>
      <c r="AC210" s="133">
        <f t="shared" si="264"/>
        <v>586721.83000000007</v>
      </c>
      <c r="AD210" s="130">
        <f t="shared" si="264"/>
        <v>587498.68000000005</v>
      </c>
      <c r="AE210" s="130">
        <f t="shared" si="264"/>
        <v>0</v>
      </c>
      <c r="AF210" s="133">
        <f t="shared" si="264"/>
        <v>65567.204293999996</v>
      </c>
      <c r="AG210" s="130">
        <f t="shared" si="264"/>
        <v>65567.204293999996</v>
      </c>
      <c r="AH210" s="130">
        <f t="shared" si="264"/>
        <v>776.85</v>
      </c>
      <c r="AI210" s="130">
        <f t="shared" si="264"/>
        <v>521154.62570600008</v>
      </c>
      <c r="AJ210" s="134">
        <f t="shared" si="264"/>
        <v>521931.47570600011</v>
      </c>
      <c r="AK210" s="137"/>
    </row>
    <row r="211" spans="1:37" hidden="1" outlineLevel="3" x14ac:dyDescent="0.25">
      <c r="A211" t="s">
        <v>7022</v>
      </c>
      <c r="B211">
        <v>-4791.7299999999996</v>
      </c>
      <c r="N211">
        <f>SUM(B211:M211)</f>
        <v>-4791.7299999999996</v>
      </c>
      <c r="O211">
        <f>B211</f>
        <v>-4791.7299999999996</v>
      </c>
      <c r="P211">
        <f>N211</f>
        <v>-4791.7299999999996</v>
      </c>
      <c r="Q211" s="92" t="s">
        <v>5145</v>
      </c>
      <c r="R211" s="80">
        <v>0.1124</v>
      </c>
      <c r="S211" s="119">
        <f>IF(LEFT(AK211,6)="Direct", O211,0)</f>
        <v>0</v>
      </c>
      <c r="T211" s="120">
        <f>O211-S211</f>
        <v>-4791.7299999999996</v>
      </c>
      <c r="U211" s="121">
        <f>S211+T211</f>
        <v>-4791.7299999999996</v>
      </c>
      <c r="V211" s="119">
        <f>IF(LEFT(AK211,9)="Direct-WA", O211,0)</f>
        <v>0</v>
      </c>
      <c r="W211" s="120">
        <f>IF(LEFT(AK211,9)="Direct-WA",0,O211*R211)</f>
        <v>-538.59045199999991</v>
      </c>
      <c r="X211" s="122">
        <f>V211+W211</f>
        <v>-538.59045199999991</v>
      </c>
      <c r="Y211" s="119">
        <f>IF(LEFT(AK211,9)="Direct-OR", O211,0)</f>
        <v>0</v>
      </c>
      <c r="Z211" s="120">
        <f>IF(LEFT(AK211,9)="Direct-OR",0,T211-W211)</f>
        <v>-4253.1395479999992</v>
      </c>
      <c r="AA211" s="122">
        <f>Y211+Z211</f>
        <v>-4253.1395479999992</v>
      </c>
      <c r="AB211" s="94">
        <f>IF(LEFT(AK211,6)="Direct", P211,0)</f>
        <v>0</v>
      </c>
      <c r="AC211" s="123">
        <f>P211-AB211</f>
        <v>-4791.7299999999996</v>
      </c>
      <c r="AD211" s="94">
        <f>AB211+AC211</f>
        <v>-4791.7299999999996</v>
      </c>
      <c r="AE211" s="94">
        <f>IF(LEFT(AK211,9)="Direct-WA", P211,0)</f>
        <v>0</v>
      </c>
      <c r="AF211" s="123">
        <f>IF(LEFT(AK211,9)="Direct-WA",0,P211*R211)</f>
        <v>-538.59045199999991</v>
      </c>
      <c r="AG211" s="94">
        <f>AE211+AF211</f>
        <v>-538.59045199999991</v>
      </c>
      <c r="AH211" s="94">
        <f>IF(LEFT(AK211,9)="Direct-OR", P211,0)</f>
        <v>0</v>
      </c>
      <c r="AI211" s="94">
        <f>IF(LEFT(AK211,9)="Direct-OR",0,AD211-AG211)</f>
        <v>-4253.1395479999992</v>
      </c>
      <c r="AJ211" s="93">
        <f>AH211+AI211</f>
        <v>-4253.1395479999992</v>
      </c>
      <c r="AK211" s="138" t="s">
        <v>1010</v>
      </c>
    </row>
    <row r="212" spans="1:37" hidden="1" outlineLevel="3" x14ac:dyDescent="0.25">
      <c r="A212" t="s">
        <v>7022</v>
      </c>
      <c r="B212">
        <v>8747.91</v>
      </c>
      <c r="N212">
        <f>SUM(B212:M212)</f>
        <v>8747.91</v>
      </c>
      <c r="O212">
        <f>B212</f>
        <v>8747.91</v>
      </c>
      <c r="P212">
        <f>N212</f>
        <v>8747.91</v>
      </c>
      <c r="Q212" s="92" t="s">
        <v>5266</v>
      </c>
      <c r="R212" s="80">
        <v>0.1124</v>
      </c>
      <c r="S212" s="119">
        <f>IF(LEFT(AK212,6)="Direct", O212,0)</f>
        <v>0</v>
      </c>
      <c r="T212" s="120">
        <f>O212-S212</f>
        <v>8747.91</v>
      </c>
      <c r="U212" s="121">
        <f>S212+T212</f>
        <v>8747.91</v>
      </c>
      <c r="V212" s="119">
        <f>IF(LEFT(AK212,9)="Direct-WA", O212,0)</f>
        <v>0</v>
      </c>
      <c r="W212" s="120">
        <f>IF(LEFT(AK212,9)="Direct-WA",0,O212*R212)</f>
        <v>983.265084</v>
      </c>
      <c r="X212" s="122">
        <f>V212+W212</f>
        <v>983.265084</v>
      </c>
      <c r="Y212" s="119">
        <f>IF(LEFT(AK212,9)="Direct-OR", O212,0)</f>
        <v>0</v>
      </c>
      <c r="Z212" s="120">
        <f>IF(LEFT(AK212,9)="Direct-OR",0,T212-W212)</f>
        <v>7764.6449160000002</v>
      </c>
      <c r="AA212" s="122">
        <f>Y212+Z212</f>
        <v>7764.6449160000002</v>
      </c>
      <c r="AB212" s="94">
        <f>IF(LEFT(AK212,6)="Direct", P212,0)</f>
        <v>0</v>
      </c>
      <c r="AC212" s="123">
        <f>P212-AB212</f>
        <v>8747.91</v>
      </c>
      <c r="AD212" s="94">
        <f>AB212+AC212</f>
        <v>8747.91</v>
      </c>
      <c r="AE212" s="94">
        <f>IF(LEFT(AK212,9)="Direct-WA", P212,0)</f>
        <v>0</v>
      </c>
      <c r="AF212" s="123">
        <f>IF(LEFT(AK212,9)="Direct-WA",0,P212*R212)</f>
        <v>983.265084</v>
      </c>
      <c r="AG212" s="94">
        <f>AE212+AF212</f>
        <v>983.265084</v>
      </c>
      <c r="AH212" s="94">
        <f>IF(LEFT(AK212,9)="Direct-OR", P212,0)</f>
        <v>0</v>
      </c>
      <c r="AI212" s="94">
        <f>IF(LEFT(AK212,9)="Direct-OR",0,AD212-AG212)</f>
        <v>7764.6449160000002</v>
      </c>
      <c r="AJ212" s="93">
        <f>AH212+AI212</f>
        <v>7764.6449160000002</v>
      </c>
      <c r="AK212" s="138" t="s">
        <v>1010</v>
      </c>
    </row>
    <row r="213" spans="1:37" hidden="1" outlineLevel="3" x14ac:dyDescent="0.25">
      <c r="A213" t="s">
        <v>7022</v>
      </c>
      <c r="B213">
        <v>8420.9599999999991</v>
      </c>
      <c r="N213">
        <f>SUM(B213:M213)</f>
        <v>8420.9599999999991</v>
      </c>
      <c r="O213">
        <f>B213</f>
        <v>8420.9599999999991</v>
      </c>
      <c r="P213">
        <f>N213</f>
        <v>8420.9599999999991</v>
      </c>
      <c r="Q213" s="92" t="s">
        <v>5456</v>
      </c>
      <c r="R213" s="80">
        <v>0.1124</v>
      </c>
      <c r="S213" s="119">
        <f>IF(LEFT(AK213,6)="Direct", O213,0)</f>
        <v>0</v>
      </c>
      <c r="T213" s="120">
        <f>O213-S213</f>
        <v>8420.9599999999991</v>
      </c>
      <c r="U213" s="121">
        <f>S213+T213</f>
        <v>8420.9599999999991</v>
      </c>
      <c r="V213" s="119">
        <f>IF(LEFT(AK213,9)="Direct-WA", O213,0)</f>
        <v>0</v>
      </c>
      <c r="W213" s="120">
        <f>IF(LEFT(AK213,9)="Direct-WA",0,O213*R213)</f>
        <v>946.51590399999986</v>
      </c>
      <c r="X213" s="122">
        <f>V213+W213</f>
        <v>946.51590399999986</v>
      </c>
      <c r="Y213" s="119">
        <f>IF(LEFT(AK213,9)="Direct-OR", O213,0)</f>
        <v>0</v>
      </c>
      <c r="Z213" s="120">
        <f>IF(LEFT(AK213,9)="Direct-OR",0,T213-W213)</f>
        <v>7474.4440959999993</v>
      </c>
      <c r="AA213" s="122">
        <f>Y213+Z213</f>
        <v>7474.4440959999993</v>
      </c>
      <c r="AB213" s="94">
        <f>IF(LEFT(AK213,6)="Direct", P213,0)</f>
        <v>0</v>
      </c>
      <c r="AC213" s="123">
        <f>P213-AB213</f>
        <v>8420.9599999999991</v>
      </c>
      <c r="AD213" s="94">
        <f>AB213+AC213</f>
        <v>8420.9599999999991</v>
      </c>
      <c r="AE213" s="94">
        <f>IF(LEFT(AK213,9)="Direct-WA", P213,0)</f>
        <v>0</v>
      </c>
      <c r="AF213" s="123">
        <f>IF(LEFT(AK213,9)="Direct-WA",0,P213*R213)</f>
        <v>946.51590399999986</v>
      </c>
      <c r="AG213" s="94">
        <f>AE213+AF213</f>
        <v>946.51590399999986</v>
      </c>
      <c r="AH213" s="94">
        <f>IF(LEFT(AK213,9)="Direct-OR", P213,0)</f>
        <v>0</v>
      </c>
      <c r="AI213" s="94">
        <f>IF(LEFT(AK213,9)="Direct-OR",0,AD213-AG213)</f>
        <v>7474.4440959999993</v>
      </c>
      <c r="AJ213" s="93">
        <f>AH213+AI213</f>
        <v>7474.4440959999993</v>
      </c>
      <c r="AK213" s="138" t="s">
        <v>1010</v>
      </c>
    </row>
    <row r="214" spans="1:37" hidden="1" outlineLevel="2" x14ac:dyDescent="0.25">
      <c r="Q214" s="92"/>
      <c r="R214" s="80"/>
      <c r="S214" s="119">
        <f t="shared" ref="S214:AJ214" si="265">SUBTOTAL(9,S211:S213)</f>
        <v>0</v>
      </c>
      <c r="T214" s="120">
        <f t="shared" si="265"/>
        <v>12377.14</v>
      </c>
      <c r="U214" s="121">
        <f t="shared" si="265"/>
        <v>12377.14</v>
      </c>
      <c r="V214" s="119">
        <f t="shared" si="265"/>
        <v>0</v>
      </c>
      <c r="W214" s="120">
        <f t="shared" si="265"/>
        <v>1391.1905360000001</v>
      </c>
      <c r="X214" s="122">
        <f t="shared" si="265"/>
        <v>1391.1905360000001</v>
      </c>
      <c r="Y214" s="119">
        <f t="shared" si="265"/>
        <v>0</v>
      </c>
      <c r="Z214" s="120">
        <f t="shared" si="265"/>
        <v>10985.949464000001</v>
      </c>
      <c r="AA214" s="122">
        <f t="shared" si="265"/>
        <v>10985.949464000001</v>
      </c>
      <c r="AB214" s="94">
        <f t="shared" si="265"/>
        <v>0</v>
      </c>
      <c r="AC214" s="123">
        <f t="shared" si="265"/>
        <v>12377.14</v>
      </c>
      <c r="AD214" s="94">
        <f t="shared" si="265"/>
        <v>12377.14</v>
      </c>
      <c r="AE214" s="94">
        <f t="shared" si="265"/>
        <v>0</v>
      </c>
      <c r="AF214" s="123">
        <f t="shared" si="265"/>
        <v>1391.1905360000001</v>
      </c>
      <c r="AG214" s="94">
        <f t="shared" si="265"/>
        <v>1391.1905360000001</v>
      </c>
      <c r="AH214" s="94">
        <f t="shared" si="265"/>
        <v>0</v>
      </c>
      <c r="AI214" s="94">
        <f t="shared" si="265"/>
        <v>10985.949464000001</v>
      </c>
      <c r="AJ214" s="93">
        <f t="shared" si="265"/>
        <v>10985.949464000001</v>
      </c>
      <c r="AK214" s="139" t="s">
        <v>7137</v>
      </c>
    </row>
    <row r="215" spans="1:37" hidden="1" outlineLevel="3" x14ac:dyDescent="0.25">
      <c r="A215" t="s">
        <v>7022</v>
      </c>
      <c r="B215">
        <v>21.27</v>
      </c>
      <c r="N215">
        <f t="shared" ref="N215:N224" si="266">SUM(B215:M215)</f>
        <v>21.27</v>
      </c>
      <c r="O215">
        <f t="shared" ref="O215:O224" si="267">B215</f>
        <v>21.27</v>
      </c>
      <c r="P215">
        <f t="shared" ref="P215:P224" si="268">N215</f>
        <v>21.27</v>
      </c>
      <c r="Q215" s="92" t="s">
        <v>1072</v>
      </c>
      <c r="R215" s="80">
        <v>0.1119</v>
      </c>
      <c r="S215" s="119">
        <f t="shared" ref="S215:S224" si="269">IF(LEFT(AK215,6)="Direct", O215,0)</f>
        <v>0</v>
      </c>
      <c r="T215" s="120">
        <f t="shared" ref="T215:T224" si="270">O215-S215</f>
        <v>21.27</v>
      </c>
      <c r="U215" s="121">
        <f t="shared" ref="U215:U224" si="271">S215+T215</f>
        <v>21.27</v>
      </c>
      <c r="V215" s="119">
        <f t="shared" ref="V215:V224" si="272">IF(LEFT(AK215,9)="Direct-WA", O215,0)</f>
        <v>0</v>
      </c>
      <c r="W215" s="120">
        <f t="shared" ref="W215:W224" si="273">IF(LEFT(AK215,9)="Direct-WA",0,O215*R215)</f>
        <v>2.3801130000000001</v>
      </c>
      <c r="X215" s="122">
        <f t="shared" ref="X215:X224" si="274">V215+W215</f>
        <v>2.3801130000000001</v>
      </c>
      <c r="Y215" s="119">
        <f t="shared" ref="Y215:Y224" si="275">IF(LEFT(AK215,9)="Direct-OR", O215,0)</f>
        <v>0</v>
      </c>
      <c r="Z215" s="120">
        <f t="shared" ref="Z215:Z224" si="276">IF(LEFT(AK215,9)="Direct-OR",0,T215-W215)</f>
        <v>18.889886999999998</v>
      </c>
      <c r="AA215" s="122">
        <f t="shared" ref="AA215:AA224" si="277">Y215+Z215</f>
        <v>18.889886999999998</v>
      </c>
      <c r="AB215" s="94">
        <f t="shared" ref="AB215:AB224" si="278">IF(LEFT(AK215,6)="Direct", P215,0)</f>
        <v>0</v>
      </c>
      <c r="AC215" s="123">
        <f t="shared" ref="AC215:AC224" si="279">P215-AB215</f>
        <v>21.27</v>
      </c>
      <c r="AD215" s="94">
        <f t="shared" ref="AD215:AD224" si="280">AB215+AC215</f>
        <v>21.27</v>
      </c>
      <c r="AE215" s="94">
        <f t="shared" ref="AE215:AE224" si="281">IF(LEFT(AK215,9)="Direct-WA", P215,0)</f>
        <v>0</v>
      </c>
      <c r="AF215" s="123">
        <f t="shared" ref="AF215:AF224" si="282">IF(LEFT(AK215,9)="Direct-WA",0,P215*R215)</f>
        <v>2.3801130000000001</v>
      </c>
      <c r="AG215" s="94">
        <f t="shared" ref="AG215:AG224" si="283">AE215+AF215</f>
        <v>2.3801130000000001</v>
      </c>
      <c r="AH215" s="94">
        <f t="shared" ref="AH215:AH224" si="284">IF(LEFT(AK215,9)="Direct-OR", P215,0)</f>
        <v>0</v>
      </c>
      <c r="AI215" s="94">
        <f t="shared" ref="AI215:AI224" si="285">IF(LEFT(AK215,9)="Direct-OR",0,AD215-AG215)</f>
        <v>18.889886999999998</v>
      </c>
      <c r="AJ215" s="93">
        <f t="shared" ref="AJ215:AJ224" si="286">AH215+AI215</f>
        <v>18.889886999999998</v>
      </c>
      <c r="AK215" s="138" t="s">
        <v>1012</v>
      </c>
    </row>
    <row r="216" spans="1:37" hidden="1" outlineLevel="3" x14ac:dyDescent="0.25">
      <c r="A216" t="s">
        <v>7022</v>
      </c>
      <c r="B216">
        <v>1593.92</v>
      </c>
      <c r="N216">
        <f t="shared" si="266"/>
        <v>1593.92</v>
      </c>
      <c r="O216">
        <f t="shared" si="267"/>
        <v>1593.92</v>
      </c>
      <c r="P216">
        <f t="shared" si="268"/>
        <v>1593.92</v>
      </c>
      <c r="Q216" s="92" t="s">
        <v>1275</v>
      </c>
      <c r="R216" s="80">
        <v>0.1119</v>
      </c>
      <c r="S216" s="119">
        <f t="shared" si="269"/>
        <v>0</v>
      </c>
      <c r="T216" s="120">
        <f t="shared" si="270"/>
        <v>1593.92</v>
      </c>
      <c r="U216" s="121">
        <f t="shared" si="271"/>
        <v>1593.92</v>
      </c>
      <c r="V216" s="119">
        <f t="shared" si="272"/>
        <v>0</v>
      </c>
      <c r="W216" s="120">
        <f t="shared" si="273"/>
        <v>178.35964800000002</v>
      </c>
      <c r="X216" s="122">
        <f t="shared" si="274"/>
        <v>178.35964800000002</v>
      </c>
      <c r="Y216" s="119">
        <f t="shared" si="275"/>
        <v>0</v>
      </c>
      <c r="Z216" s="120">
        <f t="shared" si="276"/>
        <v>1415.560352</v>
      </c>
      <c r="AA216" s="122">
        <f t="shared" si="277"/>
        <v>1415.560352</v>
      </c>
      <c r="AB216" s="94">
        <f t="shared" si="278"/>
        <v>0</v>
      </c>
      <c r="AC216" s="123">
        <f t="shared" si="279"/>
        <v>1593.92</v>
      </c>
      <c r="AD216" s="94">
        <f t="shared" si="280"/>
        <v>1593.92</v>
      </c>
      <c r="AE216" s="94">
        <f t="shared" si="281"/>
        <v>0</v>
      </c>
      <c r="AF216" s="123">
        <f t="shared" si="282"/>
        <v>178.35964800000002</v>
      </c>
      <c r="AG216" s="94">
        <f t="shared" si="283"/>
        <v>178.35964800000002</v>
      </c>
      <c r="AH216" s="94">
        <f t="shared" si="284"/>
        <v>0</v>
      </c>
      <c r="AI216" s="94">
        <f t="shared" si="285"/>
        <v>1415.560352</v>
      </c>
      <c r="AJ216" s="93">
        <f t="shared" si="286"/>
        <v>1415.560352</v>
      </c>
      <c r="AK216" s="138" t="s">
        <v>1012</v>
      </c>
    </row>
    <row r="217" spans="1:37" hidden="1" outlineLevel="3" x14ac:dyDescent="0.25">
      <c r="A217" t="s">
        <v>7022</v>
      </c>
      <c r="B217">
        <v>52351.43</v>
      </c>
      <c r="N217">
        <f t="shared" si="266"/>
        <v>52351.43</v>
      </c>
      <c r="O217">
        <f t="shared" si="267"/>
        <v>52351.43</v>
      </c>
      <c r="P217">
        <f t="shared" si="268"/>
        <v>52351.43</v>
      </c>
      <c r="Q217" s="92" t="s">
        <v>1284</v>
      </c>
      <c r="R217" s="80">
        <v>0.1119</v>
      </c>
      <c r="S217" s="119">
        <f t="shared" si="269"/>
        <v>0</v>
      </c>
      <c r="T217" s="120">
        <f t="shared" si="270"/>
        <v>52351.43</v>
      </c>
      <c r="U217" s="121">
        <f t="shared" si="271"/>
        <v>52351.43</v>
      </c>
      <c r="V217" s="119">
        <f t="shared" si="272"/>
        <v>0</v>
      </c>
      <c r="W217" s="120">
        <f t="shared" si="273"/>
        <v>5858.1250170000003</v>
      </c>
      <c r="X217" s="122">
        <f t="shared" si="274"/>
        <v>5858.1250170000003</v>
      </c>
      <c r="Y217" s="119">
        <f t="shared" si="275"/>
        <v>0</v>
      </c>
      <c r="Z217" s="120">
        <f t="shared" si="276"/>
        <v>46493.304983000002</v>
      </c>
      <c r="AA217" s="122">
        <f t="shared" si="277"/>
        <v>46493.304983000002</v>
      </c>
      <c r="AB217" s="94">
        <f t="shared" si="278"/>
        <v>0</v>
      </c>
      <c r="AC217" s="123">
        <f t="shared" si="279"/>
        <v>52351.43</v>
      </c>
      <c r="AD217" s="94">
        <f t="shared" si="280"/>
        <v>52351.43</v>
      </c>
      <c r="AE217" s="94">
        <f t="shared" si="281"/>
        <v>0</v>
      </c>
      <c r="AF217" s="123">
        <f t="shared" si="282"/>
        <v>5858.1250170000003</v>
      </c>
      <c r="AG217" s="94">
        <f t="shared" si="283"/>
        <v>5858.1250170000003</v>
      </c>
      <c r="AH217" s="94">
        <f t="shared" si="284"/>
        <v>0</v>
      </c>
      <c r="AI217" s="94">
        <f t="shared" si="285"/>
        <v>46493.304983000002</v>
      </c>
      <c r="AJ217" s="93">
        <f t="shared" si="286"/>
        <v>46493.304983000002</v>
      </c>
      <c r="AK217" s="138" t="s">
        <v>1012</v>
      </c>
    </row>
    <row r="218" spans="1:37" hidden="1" outlineLevel="3" x14ac:dyDescent="0.25">
      <c r="A218" t="s">
        <v>7022</v>
      </c>
      <c r="N218">
        <f t="shared" si="266"/>
        <v>0</v>
      </c>
      <c r="O218">
        <f t="shared" si="267"/>
        <v>0</v>
      </c>
      <c r="P218">
        <f t="shared" si="268"/>
        <v>0</v>
      </c>
      <c r="Q218" s="92" t="s">
        <v>4197</v>
      </c>
      <c r="R218" s="80">
        <v>0.1119</v>
      </c>
      <c r="S218" s="119">
        <f t="shared" si="269"/>
        <v>0</v>
      </c>
      <c r="T218" s="120">
        <f t="shared" si="270"/>
        <v>0</v>
      </c>
      <c r="U218" s="121">
        <f t="shared" si="271"/>
        <v>0</v>
      </c>
      <c r="V218" s="119">
        <f t="shared" si="272"/>
        <v>0</v>
      </c>
      <c r="W218" s="120">
        <f t="shared" si="273"/>
        <v>0</v>
      </c>
      <c r="X218" s="122">
        <f t="shared" si="274"/>
        <v>0</v>
      </c>
      <c r="Y218" s="119">
        <f t="shared" si="275"/>
        <v>0</v>
      </c>
      <c r="Z218" s="120">
        <f t="shared" si="276"/>
        <v>0</v>
      </c>
      <c r="AA218" s="122">
        <f t="shared" si="277"/>
        <v>0</v>
      </c>
      <c r="AB218" s="94">
        <f t="shared" si="278"/>
        <v>0</v>
      </c>
      <c r="AC218" s="123">
        <f t="shared" si="279"/>
        <v>0</v>
      </c>
      <c r="AD218" s="94">
        <f t="shared" si="280"/>
        <v>0</v>
      </c>
      <c r="AE218" s="94">
        <f t="shared" si="281"/>
        <v>0</v>
      </c>
      <c r="AF218" s="123">
        <f t="shared" si="282"/>
        <v>0</v>
      </c>
      <c r="AG218" s="94">
        <f t="shared" si="283"/>
        <v>0</v>
      </c>
      <c r="AH218" s="94">
        <f t="shared" si="284"/>
        <v>0</v>
      </c>
      <c r="AI218" s="94">
        <f t="shared" si="285"/>
        <v>0</v>
      </c>
      <c r="AJ218" s="93">
        <f t="shared" si="286"/>
        <v>0</v>
      </c>
      <c r="AK218" s="138" t="s">
        <v>1012</v>
      </c>
    </row>
    <row r="219" spans="1:37" hidden="1" outlineLevel="3" x14ac:dyDescent="0.25">
      <c r="A219" t="s">
        <v>7022</v>
      </c>
      <c r="N219">
        <f t="shared" si="266"/>
        <v>0</v>
      </c>
      <c r="O219">
        <f t="shared" si="267"/>
        <v>0</v>
      </c>
      <c r="P219">
        <f t="shared" si="268"/>
        <v>0</v>
      </c>
      <c r="Q219" s="92" t="s">
        <v>6566</v>
      </c>
      <c r="R219" s="80">
        <v>0.1119</v>
      </c>
      <c r="S219" s="119">
        <f t="shared" si="269"/>
        <v>0</v>
      </c>
      <c r="T219" s="120">
        <f t="shared" si="270"/>
        <v>0</v>
      </c>
      <c r="U219" s="121">
        <f t="shared" si="271"/>
        <v>0</v>
      </c>
      <c r="V219" s="119">
        <f t="shared" si="272"/>
        <v>0</v>
      </c>
      <c r="W219" s="120">
        <f t="shared" si="273"/>
        <v>0</v>
      </c>
      <c r="X219" s="122">
        <f t="shared" si="274"/>
        <v>0</v>
      </c>
      <c r="Y219" s="119">
        <f t="shared" si="275"/>
        <v>0</v>
      </c>
      <c r="Z219" s="120">
        <f t="shared" si="276"/>
        <v>0</v>
      </c>
      <c r="AA219" s="122">
        <f t="shared" si="277"/>
        <v>0</v>
      </c>
      <c r="AB219" s="94">
        <f t="shared" si="278"/>
        <v>0</v>
      </c>
      <c r="AC219" s="123">
        <f t="shared" si="279"/>
        <v>0</v>
      </c>
      <c r="AD219" s="94">
        <f t="shared" si="280"/>
        <v>0</v>
      </c>
      <c r="AE219" s="94">
        <f t="shared" si="281"/>
        <v>0</v>
      </c>
      <c r="AF219" s="123">
        <f t="shared" si="282"/>
        <v>0</v>
      </c>
      <c r="AG219" s="94">
        <f t="shared" si="283"/>
        <v>0</v>
      </c>
      <c r="AH219" s="94">
        <f t="shared" si="284"/>
        <v>0</v>
      </c>
      <c r="AI219" s="94">
        <f t="shared" si="285"/>
        <v>0</v>
      </c>
      <c r="AJ219" s="93">
        <f t="shared" si="286"/>
        <v>0</v>
      </c>
      <c r="AK219" s="138" t="s">
        <v>1257</v>
      </c>
    </row>
    <row r="220" spans="1:37" hidden="1" outlineLevel="3" x14ac:dyDescent="0.25">
      <c r="A220" t="s">
        <v>7022</v>
      </c>
      <c r="B220">
        <v>30116.69</v>
      </c>
      <c r="N220">
        <f t="shared" si="266"/>
        <v>30116.69</v>
      </c>
      <c r="O220">
        <f t="shared" si="267"/>
        <v>30116.69</v>
      </c>
      <c r="P220">
        <f t="shared" si="268"/>
        <v>30116.69</v>
      </c>
      <c r="Q220" s="92" t="s">
        <v>4269</v>
      </c>
      <c r="R220" s="80">
        <v>0.1119</v>
      </c>
      <c r="S220" s="119">
        <f t="shared" si="269"/>
        <v>0</v>
      </c>
      <c r="T220" s="120">
        <f t="shared" si="270"/>
        <v>30116.69</v>
      </c>
      <c r="U220" s="121">
        <f t="shared" si="271"/>
        <v>30116.69</v>
      </c>
      <c r="V220" s="119">
        <f t="shared" si="272"/>
        <v>0</v>
      </c>
      <c r="W220" s="120">
        <f t="shared" si="273"/>
        <v>3370.0576109999997</v>
      </c>
      <c r="X220" s="122">
        <f t="shared" si="274"/>
        <v>3370.0576109999997</v>
      </c>
      <c r="Y220" s="119">
        <f t="shared" si="275"/>
        <v>0</v>
      </c>
      <c r="Z220" s="120">
        <f t="shared" si="276"/>
        <v>26746.632388999999</v>
      </c>
      <c r="AA220" s="122">
        <f t="shared" si="277"/>
        <v>26746.632388999999</v>
      </c>
      <c r="AB220" s="94">
        <f t="shared" si="278"/>
        <v>0</v>
      </c>
      <c r="AC220" s="123">
        <f t="shared" si="279"/>
        <v>30116.69</v>
      </c>
      <c r="AD220" s="94">
        <f t="shared" si="280"/>
        <v>30116.69</v>
      </c>
      <c r="AE220" s="94">
        <f t="shared" si="281"/>
        <v>0</v>
      </c>
      <c r="AF220" s="123">
        <f t="shared" si="282"/>
        <v>3370.0576109999997</v>
      </c>
      <c r="AG220" s="94">
        <f t="shared" si="283"/>
        <v>3370.0576109999997</v>
      </c>
      <c r="AH220" s="94">
        <f t="shared" si="284"/>
        <v>0</v>
      </c>
      <c r="AI220" s="94">
        <f t="shared" si="285"/>
        <v>26746.632388999999</v>
      </c>
      <c r="AJ220" s="93">
        <f t="shared" si="286"/>
        <v>26746.632388999999</v>
      </c>
      <c r="AK220" s="138" t="s">
        <v>1012</v>
      </c>
    </row>
    <row r="221" spans="1:37" hidden="1" outlineLevel="3" x14ac:dyDescent="0.25">
      <c r="A221" t="s">
        <v>7022</v>
      </c>
      <c r="B221">
        <v>650297.37</v>
      </c>
      <c r="N221">
        <f t="shared" si="266"/>
        <v>650297.37</v>
      </c>
      <c r="O221">
        <f t="shared" si="267"/>
        <v>650297.37</v>
      </c>
      <c r="P221">
        <f t="shared" si="268"/>
        <v>650297.37</v>
      </c>
      <c r="Q221" s="92" t="s">
        <v>4292</v>
      </c>
      <c r="R221" s="80">
        <v>0.1119</v>
      </c>
      <c r="S221" s="119">
        <f t="shared" si="269"/>
        <v>0</v>
      </c>
      <c r="T221" s="120">
        <f t="shared" si="270"/>
        <v>650297.37</v>
      </c>
      <c r="U221" s="121">
        <f t="shared" si="271"/>
        <v>650297.37</v>
      </c>
      <c r="V221" s="119">
        <f t="shared" si="272"/>
        <v>0</v>
      </c>
      <c r="W221" s="120">
        <f t="shared" si="273"/>
        <v>72768.275702999992</v>
      </c>
      <c r="X221" s="122">
        <f t="shared" si="274"/>
        <v>72768.275702999992</v>
      </c>
      <c r="Y221" s="119">
        <f t="shared" si="275"/>
        <v>0</v>
      </c>
      <c r="Z221" s="120">
        <f t="shared" si="276"/>
        <v>577529.09429699997</v>
      </c>
      <c r="AA221" s="122">
        <f t="shared" si="277"/>
        <v>577529.09429699997</v>
      </c>
      <c r="AB221" s="94">
        <f t="shared" si="278"/>
        <v>0</v>
      </c>
      <c r="AC221" s="123">
        <f t="shared" si="279"/>
        <v>650297.37</v>
      </c>
      <c r="AD221" s="94">
        <f t="shared" si="280"/>
        <v>650297.37</v>
      </c>
      <c r="AE221" s="94">
        <f t="shared" si="281"/>
        <v>0</v>
      </c>
      <c r="AF221" s="123">
        <f t="shared" si="282"/>
        <v>72768.275702999992</v>
      </c>
      <c r="AG221" s="94">
        <f t="shared" si="283"/>
        <v>72768.275702999992</v>
      </c>
      <c r="AH221" s="94">
        <f t="shared" si="284"/>
        <v>0</v>
      </c>
      <c r="AI221" s="94">
        <f t="shared" si="285"/>
        <v>577529.09429699997</v>
      </c>
      <c r="AJ221" s="93">
        <f t="shared" si="286"/>
        <v>577529.09429699997</v>
      </c>
      <c r="AK221" s="138" t="s">
        <v>1012</v>
      </c>
    </row>
    <row r="222" spans="1:37" hidden="1" outlineLevel="3" x14ac:dyDescent="0.25">
      <c r="A222" t="s">
        <v>7022</v>
      </c>
      <c r="B222">
        <v>37.840000000000003</v>
      </c>
      <c r="N222">
        <f t="shared" si="266"/>
        <v>37.840000000000003</v>
      </c>
      <c r="O222">
        <f t="shared" si="267"/>
        <v>37.840000000000003</v>
      </c>
      <c r="P222">
        <f t="shared" si="268"/>
        <v>37.840000000000003</v>
      </c>
      <c r="Q222" s="92" t="s">
        <v>4295</v>
      </c>
      <c r="R222" s="80">
        <v>0.1119</v>
      </c>
      <c r="S222" s="119">
        <f t="shared" si="269"/>
        <v>0</v>
      </c>
      <c r="T222" s="120">
        <f t="shared" si="270"/>
        <v>37.840000000000003</v>
      </c>
      <c r="U222" s="121">
        <f t="shared" si="271"/>
        <v>37.840000000000003</v>
      </c>
      <c r="V222" s="119">
        <f t="shared" si="272"/>
        <v>0</v>
      </c>
      <c r="W222" s="120">
        <f t="shared" si="273"/>
        <v>4.2342960000000005</v>
      </c>
      <c r="X222" s="122">
        <f t="shared" si="274"/>
        <v>4.2342960000000005</v>
      </c>
      <c r="Y222" s="119">
        <f t="shared" si="275"/>
        <v>0</v>
      </c>
      <c r="Z222" s="120">
        <f t="shared" si="276"/>
        <v>33.605704000000003</v>
      </c>
      <c r="AA222" s="122">
        <f t="shared" si="277"/>
        <v>33.605704000000003</v>
      </c>
      <c r="AB222" s="94">
        <f t="shared" si="278"/>
        <v>0</v>
      </c>
      <c r="AC222" s="123">
        <f t="shared" si="279"/>
        <v>37.840000000000003</v>
      </c>
      <c r="AD222" s="94">
        <f t="shared" si="280"/>
        <v>37.840000000000003</v>
      </c>
      <c r="AE222" s="94">
        <f t="shared" si="281"/>
        <v>0</v>
      </c>
      <c r="AF222" s="123">
        <f t="shared" si="282"/>
        <v>4.2342960000000005</v>
      </c>
      <c r="AG222" s="94">
        <f t="shared" si="283"/>
        <v>4.2342960000000005</v>
      </c>
      <c r="AH222" s="94">
        <f t="shared" si="284"/>
        <v>0</v>
      </c>
      <c r="AI222" s="94">
        <f t="shared" si="285"/>
        <v>33.605704000000003</v>
      </c>
      <c r="AJ222" s="93">
        <f t="shared" si="286"/>
        <v>33.605704000000003</v>
      </c>
      <c r="AK222" s="138" t="s">
        <v>1012</v>
      </c>
    </row>
    <row r="223" spans="1:37" hidden="1" outlineLevel="3" x14ac:dyDescent="0.25">
      <c r="A223" t="s">
        <v>7022</v>
      </c>
      <c r="B223">
        <v>237.91</v>
      </c>
      <c r="N223">
        <f t="shared" si="266"/>
        <v>237.91</v>
      </c>
      <c r="O223">
        <f t="shared" si="267"/>
        <v>237.91</v>
      </c>
      <c r="P223">
        <f t="shared" si="268"/>
        <v>237.91</v>
      </c>
      <c r="Q223" s="92" t="s">
        <v>4299</v>
      </c>
      <c r="R223" s="80">
        <v>0.1119</v>
      </c>
      <c r="S223" s="119">
        <f t="shared" si="269"/>
        <v>0</v>
      </c>
      <c r="T223" s="120">
        <f t="shared" si="270"/>
        <v>237.91</v>
      </c>
      <c r="U223" s="121">
        <f t="shared" si="271"/>
        <v>237.91</v>
      </c>
      <c r="V223" s="119">
        <f t="shared" si="272"/>
        <v>0</v>
      </c>
      <c r="W223" s="120">
        <f t="shared" si="273"/>
        <v>26.622129000000001</v>
      </c>
      <c r="X223" s="122">
        <f t="shared" si="274"/>
        <v>26.622129000000001</v>
      </c>
      <c r="Y223" s="119">
        <f t="shared" si="275"/>
        <v>0</v>
      </c>
      <c r="Z223" s="120">
        <f t="shared" si="276"/>
        <v>211.287871</v>
      </c>
      <c r="AA223" s="122">
        <f t="shared" si="277"/>
        <v>211.287871</v>
      </c>
      <c r="AB223" s="94">
        <f t="shared" si="278"/>
        <v>0</v>
      </c>
      <c r="AC223" s="123">
        <f t="shared" si="279"/>
        <v>237.91</v>
      </c>
      <c r="AD223" s="94">
        <f t="shared" si="280"/>
        <v>237.91</v>
      </c>
      <c r="AE223" s="94">
        <f t="shared" si="281"/>
        <v>0</v>
      </c>
      <c r="AF223" s="123">
        <f t="shared" si="282"/>
        <v>26.622129000000001</v>
      </c>
      <c r="AG223" s="94">
        <f t="shared" si="283"/>
        <v>26.622129000000001</v>
      </c>
      <c r="AH223" s="94">
        <f t="shared" si="284"/>
        <v>0</v>
      </c>
      <c r="AI223" s="94">
        <f t="shared" si="285"/>
        <v>211.287871</v>
      </c>
      <c r="AJ223" s="93">
        <f t="shared" si="286"/>
        <v>211.287871</v>
      </c>
      <c r="AK223" s="138" t="s">
        <v>1012</v>
      </c>
    </row>
    <row r="224" spans="1:37" hidden="1" outlineLevel="3" x14ac:dyDescent="0.25">
      <c r="A224" t="s">
        <v>7022</v>
      </c>
      <c r="B224">
        <v>181540.63</v>
      </c>
      <c r="N224">
        <f t="shared" si="266"/>
        <v>181540.63</v>
      </c>
      <c r="O224">
        <f t="shared" si="267"/>
        <v>181540.63</v>
      </c>
      <c r="P224">
        <f t="shared" si="268"/>
        <v>181540.63</v>
      </c>
      <c r="Q224" s="92" t="s">
        <v>4351</v>
      </c>
      <c r="R224" s="80">
        <v>0.1119</v>
      </c>
      <c r="S224" s="119">
        <f t="shared" si="269"/>
        <v>0</v>
      </c>
      <c r="T224" s="120">
        <f t="shared" si="270"/>
        <v>181540.63</v>
      </c>
      <c r="U224" s="121">
        <f t="shared" si="271"/>
        <v>181540.63</v>
      </c>
      <c r="V224" s="119">
        <f t="shared" si="272"/>
        <v>0</v>
      </c>
      <c r="W224" s="120">
        <f t="shared" si="273"/>
        <v>20314.396497000002</v>
      </c>
      <c r="X224" s="122">
        <f t="shared" si="274"/>
        <v>20314.396497000002</v>
      </c>
      <c r="Y224" s="119">
        <f t="shared" si="275"/>
        <v>0</v>
      </c>
      <c r="Z224" s="120">
        <f t="shared" si="276"/>
        <v>161226.233503</v>
      </c>
      <c r="AA224" s="122">
        <f t="shared" si="277"/>
        <v>161226.233503</v>
      </c>
      <c r="AB224" s="94">
        <f t="shared" si="278"/>
        <v>0</v>
      </c>
      <c r="AC224" s="123">
        <f t="shared" si="279"/>
        <v>181540.63</v>
      </c>
      <c r="AD224" s="94">
        <f t="shared" si="280"/>
        <v>181540.63</v>
      </c>
      <c r="AE224" s="94">
        <f t="shared" si="281"/>
        <v>0</v>
      </c>
      <c r="AF224" s="123">
        <f t="shared" si="282"/>
        <v>20314.396497000002</v>
      </c>
      <c r="AG224" s="94">
        <f t="shared" si="283"/>
        <v>20314.396497000002</v>
      </c>
      <c r="AH224" s="94">
        <f t="shared" si="284"/>
        <v>0</v>
      </c>
      <c r="AI224" s="94">
        <f t="shared" si="285"/>
        <v>161226.233503</v>
      </c>
      <c r="AJ224" s="93">
        <f t="shared" si="286"/>
        <v>161226.233503</v>
      </c>
      <c r="AK224" s="138" t="s">
        <v>1012</v>
      </c>
    </row>
    <row r="225" spans="1:37" hidden="1" outlineLevel="2" x14ac:dyDescent="0.25">
      <c r="Q225" s="92"/>
      <c r="R225" s="80"/>
      <c r="S225" s="119">
        <f t="shared" ref="S225:AJ225" si="287">SUBTOTAL(9,S215:S224)</f>
        <v>0</v>
      </c>
      <c r="T225" s="120">
        <f t="shared" si="287"/>
        <v>916197.05999999994</v>
      </c>
      <c r="U225" s="121">
        <f t="shared" si="287"/>
        <v>916197.05999999994</v>
      </c>
      <c r="V225" s="119">
        <f t="shared" si="287"/>
        <v>0</v>
      </c>
      <c r="W225" s="120">
        <f t="shared" si="287"/>
        <v>102522.45101399999</v>
      </c>
      <c r="X225" s="122">
        <f t="shared" si="287"/>
        <v>102522.45101399999</v>
      </c>
      <c r="Y225" s="119">
        <f t="shared" si="287"/>
        <v>0</v>
      </c>
      <c r="Z225" s="120">
        <f t="shared" si="287"/>
        <v>813674.60898599995</v>
      </c>
      <c r="AA225" s="122">
        <f t="shared" si="287"/>
        <v>813674.60898599995</v>
      </c>
      <c r="AB225" s="94">
        <f t="shared" si="287"/>
        <v>0</v>
      </c>
      <c r="AC225" s="123">
        <f t="shared" si="287"/>
        <v>916197.05999999994</v>
      </c>
      <c r="AD225" s="94">
        <f t="shared" si="287"/>
        <v>916197.05999999994</v>
      </c>
      <c r="AE225" s="94">
        <f t="shared" si="287"/>
        <v>0</v>
      </c>
      <c r="AF225" s="123">
        <f t="shared" si="287"/>
        <v>102522.45101399999</v>
      </c>
      <c r="AG225" s="94">
        <f t="shared" si="287"/>
        <v>102522.45101399999</v>
      </c>
      <c r="AH225" s="94">
        <f t="shared" si="287"/>
        <v>0</v>
      </c>
      <c r="AI225" s="94">
        <f t="shared" si="287"/>
        <v>813674.60898599995</v>
      </c>
      <c r="AJ225" s="93">
        <f t="shared" si="287"/>
        <v>813674.60898599995</v>
      </c>
      <c r="AK225" s="139" t="s">
        <v>7140</v>
      </c>
    </row>
    <row r="226" spans="1:37" hidden="1" outlineLevel="3" x14ac:dyDescent="0.25">
      <c r="A226" t="s">
        <v>7022</v>
      </c>
      <c r="N226">
        <f>SUM(B226:M226)</f>
        <v>0</v>
      </c>
      <c r="O226">
        <f>B226</f>
        <v>0</v>
      </c>
      <c r="P226">
        <f>N226</f>
        <v>0</v>
      </c>
      <c r="Q226" s="92" t="s">
        <v>4742</v>
      </c>
      <c r="R226" s="80">
        <v>0</v>
      </c>
      <c r="S226" s="119">
        <f>IF(LEFT(AK226,6)="Direct", O226,0)</f>
        <v>0</v>
      </c>
      <c r="T226" s="120">
        <f>O226-S226</f>
        <v>0</v>
      </c>
      <c r="U226" s="121">
        <f>S226+T226</f>
        <v>0</v>
      </c>
      <c r="V226" s="119">
        <f>IF(LEFT(AK226,9)="Direct-WA", O226,0)</f>
        <v>0</v>
      </c>
      <c r="W226" s="120">
        <f>IF(LEFT(AK226,9)="Direct-WA",0,O226*R226)</f>
        <v>0</v>
      </c>
      <c r="X226" s="122">
        <f>V226+W226</f>
        <v>0</v>
      </c>
      <c r="Y226" s="119">
        <f>IF(LEFT(AK226,9)="Direct-OR", O226,0)</f>
        <v>0</v>
      </c>
      <c r="Z226" s="120">
        <f>IF(LEFT(AK226,9)="Direct-OR",0,T226-W226)</f>
        <v>0</v>
      </c>
      <c r="AA226" s="122">
        <f>Y226+Z226</f>
        <v>0</v>
      </c>
      <c r="AB226" s="94">
        <f>IF(LEFT(AK226,6)="Direct", P226,0)</f>
        <v>0</v>
      </c>
      <c r="AC226" s="123">
        <f>P226-AB226</f>
        <v>0</v>
      </c>
      <c r="AD226" s="94">
        <f>AB226+AC226</f>
        <v>0</v>
      </c>
      <c r="AE226" s="94">
        <f>IF(LEFT(AK226,9)="Direct-WA", P226,0)</f>
        <v>0</v>
      </c>
      <c r="AF226" s="123">
        <f>IF(LEFT(AK226,9)="Direct-WA",0,P226*R226)</f>
        <v>0</v>
      </c>
      <c r="AG226" s="94">
        <f>AE226+AF226</f>
        <v>0</v>
      </c>
      <c r="AH226" s="94">
        <f>IF(LEFT(AK226,9)="Direct-OR", P226,0)</f>
        <v>0</v>
      </c>
      <c r="AI226" s="94">
        <f>IF(LEFT(AK226,9)="Direct-OR",0,AD226-AG226)</f>
        <v>0</v>
      </c>
      <c r="AJ226" s="93">
        <f>AH226+AI226</f>
        <v>0</v>
      </c>
      <c r="AK226" s="138" t="s">
        <v>1014</v>
      </c>
    </row>
    <row r="227" spans="1:37" hidden="1" outlineLevel="3" x14ac:dyDescent="0.25">
      <c r="A227" t="s">
        <v>7022</v>
      </c>
      <c r="B227">
        <v>11032.2</v>
      </c>
      <c r="N227">
        <f>SUM(B227:M227)</f>
        <v>11032.2</v>
      </c>
      <c r="O227">
        <f>B227</f>
        <v>11032.2</v>
      </c>
      <c r="P227">
        <f>N227</f>
        <v>11032.2</v>
      </c>
      <c r="Q227" s="92" t="s">
        <v>5028</v>
      </c>
      <c r="R227" s="80">
        <v>0</v>
      </c>
      <c r="S227" s="119">
        <f>IF(LEFT(AK227,6)="Direct", O227,0)</f>
        <v>11032.2</v>
      </c>
      <c r="T227" s="120">
        <f>O227-S227</f>
        <v>0</v>
      </c>
      <c r="U227" s="121">
        <f>S227+T227</f>
        <v>11032.2</v>
      </c>
      <c r="V227" s="119">
        <f>IF(LEFT(AK227,9)="Direct-WA", O227,0)</f>
        <v>0</v>
      </c>
      <c r="W227" s="120">
        <f>IF(LEFT(AK227,9)="Direct-WA",0,O227*R227)</f>
        <v>0</v>
      </c>
      <c r="X227" s="122">
        <f>V227+W227</f>
        <v>0</v>
      </c>
      <c r="Y227" s="119">
        <f>IF(LEFT(AK227,9)="Direct-OR", O227,0)</f>
        <v>11032.2</v>
      </c>
      <c r="Z227" s="120">
        <f>IF(LEFT(AK227,9)="Direct-OR",0,T227-W227)</f>
        <v>0</v>
      </c>
      <c r="AA227" s="122">
        <f>Y227+Z227</f>
        <v>11032.2</v>
      </c>
      <c r="AB227" s="94">
        <f>IF(LEFT(AK227,6)="Direct", P227,0)</f>
        <v>11032.2</v>
      </c>
      <c r="AC227" s="123">
        <f>P227-AB227</f>
        <v>0</v>
      </c>
      <c r="AD227" s="94">
        <f>AB227+AC227</f>
        <v>11032.2</v>
      </c>
      <c r="AE227" s="94">
        <f>IF(LEFT(AK227,9)="Direct-WA", P227,0)</f>
        <v>0</v>
      </c>
      <c r="AF227" s="123">
        <f>IF(LEFT(AK227,9)="Direct-WA",0,P227*R227)</f>
        <v>0</v>
      </c>
      <c r="AG227" s="94">
        <f>AE227+AF227</f>
        <v>0</v>
      </c>
      <c r="AH227" s="94">
        <f>IF(LEFT(AK227,9)="Direct-OR", P227,0)</f>
        <v>11032.2</v>
      </c>
      <c r="AI227" s="94">
        <f>IF(LEFT(AK227,9)="Direct-OR",0,AD227-AG227)</f>
        <v>0</v>
      </c>
      <c r="AJ227" s="93">
        <f>AH227+AI227</f>
        <v>11032.2</v>
      </c>
      <c r="AK227" s="138" t="s">
        <v>1014</v>
      </c>
    </row>
    <row r="228" spans="1:37" hidden="1" outlineLevel="2" x14ac:dyDescent="0.25">
      <c r="Q228" s="92"/>
      <c r="R228" s="80"/>
      <c r="S228" s="119">
        <f t="shared" ref="S228:AJ228" si="288">SUBTOTAL(9,S226:S227)</f>
        <v>11032.2</v>
      </c>
      <c r="T228" s="120">
        <f t="shared" si="288"/>
        <v>0</v>
      </c>
      <c r="U228" s="121">
        <f t="shared" si="288"/>
        <v>11032.2</v>
      </c>
      <c r="V228" s="119">
        <f t="shared" si="288"/>
        <v>0</v>
      </c>
      <c r="W228" s="120">
        <f t="shared" si="288"/>
        <v>0</v>
      </c>
      <c r="X228" s="122">
        <f t="shared" si="288"/>
        <v>0</v>
      </c>
      <c r="Y228" s="119">
        <f t="shared" si="288"/>
        <v>11032.2</v>
      </c>
      <c r="Z228" s="120">
        <f t="shared" si="288"/>
        <v>0</v>
      </c>
      <c r="AA228" s="122">
        <f t="shared" si="288"/>
        <v>11032.2</v>
      </c>
      <c r="AB228" s="94">
        <f t="shared" si="288"/>
        <v>11032.2</v>
      </c>
      <c r="AC228" s="123">
        <f t="shared" si="288"/>
        <v>0</v>
      </c>
      <c r="AD228" s="94">
        <f t="shared" si="288"/>
        <v>11032.2</v>
      </c>
      <c r="AE228" s="94">
        <f t="shared" si="288"/>
        <v>0</v>
      </c>
      <c r="AF228" s="123">
        <f t="shared" si="288"/>
        <v>0</v>
      </c>
      <c r="AG228" s="94">
        <f t="shared" si="288"/>
        <v>0</v>
      </c>
      <c r="AH228" s="94">
        <f t="shared" si="288"/>
        <v>11032.2</v>
      </c>
      <c r="AI228" s="94">
        <f t="shared" si="288"/>
        <v>0</v>
      </c>
      <c r="AJ228" s="93">
        <f t="shared" si="288"/>
        <v>11032.2</v>
      </c>
      <c r="AK228" s="139" t="s">
        <v>7135</v>
      </c>
    </row>
    <row r="229" spans="1:37" hidden="1" outlineLevel="3" x14ac:dyDescent="0.25">
      <c r="A229" t="s">
        <v>7022</v>
      </c>
      <c r="B229">
        <v>1670.59</v>
      </c>
      <c r="N229">
        <f>SUM(B229:M229)</f>
        <v>1670.59</v>
      </c>
      <c r="O229">
        <f>B229</f>
        <v>1670.59</v>
      </c>
      <c r="P229">
        <f>N229</f>
        <v>1670.59</v>
      </c>
      <c r="Q229" s="92" t="s">
        <v>4645</v>
      </c>
      <c r="R229" s="80">
        <v>1</v>
      </c>
      <c r="S229" s="119">
        <f>IF(LEFT(AK229,6)="Direct", O229,0)</f>
        <v>1670.59</v>
      </c>
      <c r="T229" s="120">
        <f>O229-S229</f>
        <v>0</v>
      </c>
      <c r="U229" s="121">
        <f>S229+T229</f>
        <v>1670.59</v>
      </c>
      <c r="V229" s="119">
        <f>IF(LEFT(AK229,9)="Direct-WA", O229,0)</f>
        <v>1670.59</v>
      </c>
      <c r="W229" s="120">
        <f>IF(LEFT(AK229,9)="Direct-WA",0,O229*R229)</f>
        <v>0</v>
      </c>
      <c r="X229" s="122">
        <f>V229+W229</f>
        <v>1670.59</v>
      </c>
      <c r="Y229" s="119">
        <f>IF(LEFT(AK229,9)="Direct-OR", O229,0)</f>
        <v>0</v>
      </c>
      <c r="Z229" s="120">
        <f>IF(LEFT(AK229,9)="Direct-OR",0,T229-W229)</f>
        <v>0</v>
      </c>
      <c r="AA229" s="122">
        <f>Y229+Z229</f>
        <v>0</v>
      </c>
      <c r="AB229" s="94">
        <f>IF(LEFT(AK229,6)="Direct", P229,0)</f>
        <v>1670.59</v>
      </c>
      <c r="AC229" s="123">
        <f>P229-AB229</f>
        <v>0</v>
      </c>
      <c r="AD229" s="94">
        <f>AB229+AC229</f>
        <v>1670.59</v>
      </c>
      <c r="AE229" s="94">
        <f>IF(LEFT(AK229,9)="Direct-WA", P229,0)</f>
        <v>1670.59</v>
      </c>
      <c r="AF229" s="123">
        <f>IF(LEFT(AK229,9)="Direct-WA",0,P229*R229)</f>
        <v>0</v>
      </c>
      <c r="AG229" s="94">
        <f>AE229+AF229</f>
        <v>1670.59</v>
      </c>
      <c r="AH229" s="94">
        <f>IF(LEFT(AK229,9)="Direct-OR", P229,0)</f>
        <v>0</v>
      </c>
      <c r="AI229" s="94">
        <f>IF(LEFT(AK229,9)="Direct-OR",0,AD229-AG229)</f>
        <v>0</v>
      </c>
      <c r="AJ229" s="93">
        <f>AH229+AI229</f>
        <v>0</v>
      </c>
      <c r="AK229" s="138" t="s">
        <v>1366</v>
      </c>
    </row>
    <row r="230" spans="1:37" hidden="1" outlineLevel="2" x14ac:dyDescent="0.25">
      <c r="Q230" s="92"/>
      <c r="R230" s="80"/>
      <c r="S230" s="119">
        <f t="shared" ref="S230:AJ230" si="289">SUBTOTAL(9,S229:S229)</f>
        <v>1670.59</v>
      </c>
      <c r="T230" s="120">
        <f t="shared" si="289"/>
        <v>0</v>
      </c>
      <c r="U230" s="121">
        <f t="shared" si="289"/>
        <v>1670.59</v>
      </c>
      <c r="V230" s="119">
        <f t="shared" si="289"/>
        <v>1670.59</v>
      </c>
      <c r="W230" s="120">
        <f t="shared" si="289"/>
        <v>0</v>
      </c>
      <c r="X230" s="122">
        <f t="shared" si="289"/>
        <v>1670.59</v>
      </c>
      <c r="Y230" s="119">
        <f t="shared" si="289"/>
        <v>0</v>
      </c>
      <c r="Z230" s="120">
        <f t="shared" si="289"/>
        <v>0</v>
      </c>
      <c r="AA230" s="122">
        <f t="shared" si="289"/>
        <v>0</v>
      </c>
      <c r="AB230" s="94">
        <f t="shared" si="289"/>
        <v>1670.59</v>
      </c>
      <c r="AC230" s="123">
        <f t="shared" si="289"/>
        <v>0</v>
      </c>
      <c r="AD230" s="94">
        <f t="shared" si="289"/>
        <v>1670.59</v>
      </c>
      <c r="AE230" s="94">
        <f t="shared" si="289"/>
        <v>1670.59</v>
      </c>
      <c r="AF230" s="123">
        <f t="shared" si="289"/>
        <v>0</v>
      </c>
      <c r="AG230" s="94">
        <f t="shared" si="289"/>
        <v>1670.59</v>
      </c>
      <c r="AH230" s="94">
        <f t="shared" si="289"/>
        <v>0</v>
      </c>
      <c r="AI230" s="94">
        <f t="shared" si="289"/>
        <v>0</v>
      </c>
      <c r="AJ230" s="93">
        <f t="shared" si="289"/>
        <v>0</v>
      </c>
      <c r="AK230" s="139" t="s">
        <v>7141</v>
      </c>
    </row>
    <row r="231" spans="1:37" hidden="1" outlineLevel="3" x14ac:dyDescent="0.25">
      <c r="A231" t="s">
        <v>7022</v>
      </c>
      <c r="B231">
        <v>2051.7399999999998</v>
      </c>
      <c r="N231">
        <f>SUM(B231:M231)</f>
        <v>2051.7399999999998</v>
      </c>
      <c r="O231">
        <f>B231</f>
        <v>2051.7399999999998</v>
      </c>
      <c r="P231">
        <f>N231</f>
        <v>2051.7399999999998</v>
      </c>
      <c r="Q231" s="92" t="s">
        <v>5099</v>
      </c>
      <c r="R231" s="80">
        <v>6.5216999999999997E-2</v>
      </c>
      <c r="S231" s="119">
        <f>IF(LEFT(AK231,6)="Direct", O231,0)</f>
        <v>0</v>
      </c>
      <c r="T231" s="120">
        <f>O231-S231</f>
        <v>2051.7399999999998</v>
      </c>
      <c r="U231" s="121">
        <f>S231+T231</f>
        <v>2051.7399999999998</v>
      </c>
      <c r="V231" s="119">
        <f>IF(LEFT(AK231,9)="Direct-WA", O231,0)</f>
        <v>0</v>
      </c>
      <c r="W231" s="120">
        <f>IF(LEFT(AK231,9)="Direct-WA",0,O231*R231)</f>
        <v>133.80832757999997</v>
      </c>
      <c r="X231" s="122">
        <f>V231+W231</f>
        <v>133.80832757999997</v>
      </c>
      <c r="Y231" s="119">
        <f>IF(LEFT(AK231,9)="Direct-OR", O231,0)</f>
        <v>0</v>
      </c>
      <c r="Z231" s="120">
        <f>IF(LEFT(AK231,9)="Direct-OR",0,T231-W231)</f>
        <v>1917.9316724199998</v>
      </c>
      <c r="AA231" s="122">
        <f>Y231+Z231</f>
        <v>1917.9316724199998</v>
      </c>
      <c r="AB231" s="94">
        <f>IF(LEFT(AK231,6)="Direct", P231,0)</f>
        <v>0</v>
      </c>
      <c r="AC231" s="123">
        <f>P231-AB231</f>
        <v>2051.7399999999998</v>
      </c>
      <c r="AD231" s="94">
        <f>AB231+AC231</f>
        <v>2051.7399999999998</v>
      </c>
      <c r="AE231" s="94">
        <f>IF(LEFT(AK231,9)="Direct-WA", P231,0)</f>
        <v>0</v>
      </c>
      <c r="AF231" s="123">
        <f>IF(LEFT(AK231,9)="Direct-WA",0,P231*R231)</f>
        <v>133.80832757999997</v>
      </c>
      <c r="AG231" s="94">
        <f>AE231+AF231</f>
        <v>133.80832757999997</v>
      </c>
      <c r="AH231" s="94">
        <f>IF(LEFT(AK231,9)="Direct-OR", P231,0)</f>
        <v>0</v>
      </c>
      <c r="AI231" s="94">
        <f>IF(LEFT(AK231,9)="Direct-OR",0,AD231-AG231)</f>
        <v>1917.9316724199998</v>
      </c>
      <c r="AJ231" s="93">
        <f>AH231+AI231</f>
        <v>1917.9316724199998</v>
      </c>
      <c r="AK231" s="138" t="s">
        <v>5082</v>
      </c>
    </row>
    <row r="232" spans="1:37" hidden="1" outlineLevel="2" x14ac:dyDescent="0.25">
      <c r="Q232" s="92"/>
      <c r="R232" s="80"/>
      <c r="S232" s="119">
        <f t="shared" ref="S232:AJ232" si="290">SUBTOTAL(9,S231:S231)</f>
        <v>0</v>
      </c>
      <c r="T232" s="120">
        <f t="shared" si="290"/>
        <v>2051.7399999999998</v>
      </c>
      <c r="U232" s="121">
        <f t="shared" si="290"/>
        <v>2051.7399999999998</v>
      </c>
      <c r="V232" s="119">
        <f t="shared" si="290"/>
        <v>0</v>
      </c>
      <c r="W232" s="120">
        <f t="shared" si="290"/>
        <v>133.80832757999997</v>
      </c>
      <c r="X232" s="122">
        <f t="shared" si="290"/>
        <v>133.80832757999997</v>
      </c>
      <c r="Y232" s="119">
        <f t="shared" si="290"/>
        <v>0</v>
      </c>
      <c r="Z232" s="120">
        <f t="shared" si="290"/>
        <v>1917.9316724199998</v>
      </c>
      <c r="AA232" s="122">
        <f t="shared" si="290"/>
        <v>1917.9316724199998</v>
      </c>
      <c r="AB232" s="94">
        <f t="shared" si="290"/>
        <v>0</v>
      </c>
      <c r="AC232" s="123">
        <f t="shared" si="290"/>
        <v>2051.7399999999998</v>
      </c>
      <c r="AD232" s="94">
        <f t="shared" si="290"/>
        <v>2051.7399999999998</v>
      </c>
      <c r="AE232" s="94">
        <f t="shared" si="290"/>
        <v>0</v>
      </c>
      <c r="AF232" s="123">
        <f t="shared" si="290"/>
        <v>133.80832757999997</v>
      </c>
      <c r="AG232" s="94">
        <f t="shared" si="290"/>
        <v>133.80832757999997</v>
      </c>
      <c r="AH232" s="94">
        <f t="shared" si="290"/>
        <v>0</v>
      </c>
      <c r="AI232" s="94">
        <f t="shared" si="290"/>
        <v>1917.9316724199998</v>
      </c>
      <c r="AJ232" s="93">
        <f t="shared" si="290"/>
        <v>1917.9316724199998</v>
      </c>
      <c r="AK232" s="139" t="s">
        <v>7142</v>
      </c>
    </row>
    <row r="233" spans="1:37" hidden="1" outlineLevel="1" x14ac:dyDescent="0.25">
      <c r="A233" s="135" t="s">
        <v>7021</v>
      </c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8"/>
      <c r="S233" s="129">
        <f t="shared" ref="S233:AJ233" si="291">SUBTOTAL(9,S211:S231)</f>
        <v>12702.79</v>
      </c>
      <c r="T233" s="130">
        <f t="shared" si="291"/>
        <v>930625.94</v>
      </c>
      <c r="U233" s="131">
        <f t="shared" si="291"/>
        <v>943328.72999999986</v>
      </c>
      <c r="V233" s="129">
        <f t="shared" si="291"/>
        <v>1670.59</v>
      </c>
      <c r="W233" s="130">
        <f t="shared" si="291"/>
        <v>104047.44987757997</v>
      </c>
      <c r="X233" s="132">
        <f t="shared" si="291"/>
        <v>105718.03987757997</v>
      </c>
      <c r="Y233" s="129">
        <f t="shared" si="291"/>
        <v>11032.2</v>
      </c>
      <c r="Z233" s="130">
        <f t="shared" si="291"/>
        <v>826578.49012242001</v>
      </c>
      <c r="AA233" s="132">
        <f t="shared" si="291"/>
        <v>837610.69012241997</v>
      </c>
      <c r="AB233" s="130">
        <f t="shared" si="291"/>
        <v>12702.79</v>
      </c>
      <c r="AC233" s="133">
        <f t="shared" si="291"/>
        <v>930625.94</v>
      </c>
      <c r="AD233" s="130">
        <f t="shared" si="291"/>
        <v>943328.72999999986</v>
      </c>
      <c r="AE233" s="130">
        <f t="shared" si="291"/>
        <v>1670.59</v>
      </c>
      <c r="AF233" s="133">
        <f t="shared" si="291"/>
        <v>104047.44987757997</v>
      </c>
      <c r="AG233" s="130">
        <f t="shared" si="291"/>
        <v>105718.03987757997</v>
      </c>
      <c r="AH233" s="130">
        <f t="shared" si="291"/>
        <v>11032.2</v>
      </c>
      <c r="AI233" s="130">
        <f t="shared" si="291"/>
        <v>826578.49012242001</v>
      </c>
      <c r="AJ233" s="134">
        <f t="shared" si="291"/>
        <v>837610.69012241997</v>
      </c>
      <c r="AK233" s="137"/>
    </row>
    <row r="234" spans="1:37" hidden="1" outlineLevel="3" x14ac:dyDescent="0.25">
      <c r="A234" t="s">
        <v>7024</v>
      </c>
      <c r="B234">
        <v>1158.2</v>
      </c>
      <c r="N234">
        <f>SUM(B234:M234)</f>
        <v>1158.2</v>
      </c>
      <c r="O234">
        <f>B234</f>
        <v>1158.2</v>
      </c>
      <c r="P234">
        <f>N234</f>
        <v>1158.2</v>
      </c>
      <c r="Q234" s="92" t="s">
        <v>5233</v>
      </c>
      <c r="R234" s="80">
        <v>0.1124</v>
      </c>
      <c r="S234" s="119">
        <f>IF(LEFT(AK234,6)="Direct", O234,0)</f>
        <v>0</v>
      </c>
      <c r="T234" s="120">
        <f>O234-S234</f>
        <v>1158.2</v>
      </c>
      <c r="U234" s="121">
        <f>S234+T234</f>
        <v>1158.2</v>
      </c>
      <c r="V234" s="119">
        <f>IF(LEFT(AK234,9)="Direct-WA", O234,0)</f>
        <v>0</v>
      </c>
      <c r="W234" s="120">
        <f>IF(LEFT(AK234,9)="Direct-WA",0,O234*R234)</f>
        <v>130.18168</v>
      </c>
      <c r="X234" s="122">
        <f>V234+W234</f>
        <v>130.18168</v>
      </c>
      <c r="Y234" s="119">
        <f>IF(LEFT(AK234,9)="Direct-OR", O234,0)</f>
        <v>0</v>
      </c>
      <c r="Z234" s="120">
        <f>IF(LEFT(AK234,9)="Direct-OR",0,T234-W234)</f>
        <v>1028.0183200000001</v>
      </c>
      <c r="AA234" s="122">
        <f>Y234+Z234</f>
        <v>1028.0183200000001</v>
      </c>
      <c r="AB234" s="94">
        <f>IF(LEFT(AK234,6)="Direct", P234,0)</f>
        <v>0</v>
      </c>
      <c r="AC234" s="123">
        <f>P234-AB234</f>
        <v>1158.2</v>
      </c>
      <c r="AD234" s="94">
        <f>AB234+AC234</f>
        <v>1158.2</v>
      </c>
      <c r="AE234" s="94">
        <f>IF(LEFT(AK234,9)="Direct-WA", P234,0)</f>
        <v>0</v>
      </c>
      <c r="AF234" s="123">
        <f>IF(LEFT(AK234,9)="Direct-WA",0,P234*R234)</f>
        <v>130.18168</v>
      </c>
      <c r="AG234" s="94">
        <f>AE234+AF234</f>
        <v>130.18168</v>
      </c>
      <c r="AH234" s="94">
        <f>IF(LEFT(AK234,9)="Direct-OR", P234,0)</f>
        <v>0</v>
      </c>
      <c r="AI234" s="94">
        <f>IF(LEFT(AK234,9)="Direct-OR",0,AD234-AG234)</f>
        <v>1028.0183200000001</v>
      </c>
      <c r="AJ234" s="93">
        <f>AH234+AI234</f>
        <v>1028.0183200000001</v>
      </c>
      <c r="AK234" s="138" t="s">
        <v>1010</v>
      </c>
    </row>
    <row r="235" spans="1:37" hidden="1" outlineLevel="3" x14ac:dyDescent="0.25">
      <c r="A235" t="s">
        <v>7024</v>
      </c>
      <c r="B235">
        <v>68.05</v>
      </c>
      <c r="N235">
        <f>SUM(B235:M235)</f>
        <v>68.05</v>
      </c>
      <c r="O235">
        <f>B235</f>
        <v>68.05</v>
      </c>
      <c r="P235">
        <f>N235</f>
        <v>68.05</v>
      </c>
      <c r="Q235" s="92" t="s">
        <v>5250</v>
      </c>
      <c r="R235" s="80">
        <v>0.1124</v>
      </c>
      <c r="S235" s="119">
        <f>IF(LEFT(AK235,6)="Direct", O235,0)</f>
        <v>0</v>
      </c>
      <c r="T235" s="120">
        <f>O235-S235</f>
        <v>68.05</v>
      </c>
      <c r="U235" s="121">
        <f>S235+T235</f>
        <v>68.05</v>
      </c>
      <c r="V235" s="119">
        <f>IF(LEFT(AK235,9)="Direct-WA", O235,0)</f>
        <v>0</v>
      </c>
      <c r="W235" s="120">
        <f>IF(LEFT(AK235,9)="Direct-WA",0,O235*R235)</f>
        <v>7.6488199999999997</v>
      </c>
      <c r="X235" s="122">
        <f>V235+W235</f>
        <v>7.6488199999999997</v>
      </c>
      <c r="Y235" s="119">
        <f>IF(LEFT(AK235,9)="Direct-OR", O235,0)</f>
        <v>0</v>
      </c>
      <c r="Z235" s="120">
        <f>IF(LEFT(AK235,9)="Direct-OR",0,T235-W235)</f>
        <v>60.401179999999997</v>
      </c>
      <c r="AA235" s="122">
        <f>Y235+Z235</f>
        <v>60.401179999999997</v>
      </c>
      <c r="AB235" s="94">
        <f>IF(LEFT(AK235,6)="Direct", P235,0)</f>
        <v>0</v>
      </c>
      <c r="AC235" s="123">
        <f>P235-AB235</f>
        <v>68.05</v>
      </c>
      <c r="AD235" s="94">
        <f>AB235+AC235</f>
        <v>68.05</v>
      </c>
      <c r="AE235" s="94">
        <f>IF(LEFT(AK235,9)="Direct-WA", P235,0)</f>
        <v>0</v>
      </c>
      <c r="AF235" s="123">
        <f>IF(LEFT(AK235,9)="Direct-WA",0,P235*R235)</f>
        <v>7.6488199999999997</v>
      </c>
      <c r="AG235" s="94">
        <f>AE235+AF235</f>
        <v>7.6488199999999997</v>
      </c>
      <c r="AH235" s="94">
        <f>IF(LEFT(AK235,9)="Direct-OR", P235,0)</f>
        <v>0</v>
      </c>
      <c r="AI235" s="94">
        <f>IF(LEFT(AK235,9)="Direct-OR",0,AD235-AG235)</f>
        <v>60.401179999999997</v>
      </c>
      <c r="AJ235" s="93">
        <f>AH235+AI235</f>
        <v>60.401179999999997</v>
      </c>
      <c r="AK235" s="138" t="s">
        <v>1010</v>
      </c>
    </row>
    <row r="236" spans="1:37" hidden="1" outlineLevel="3" x14ac:dyDescent="0.25">
      <c r="A236" t="s">
        <v>7024</v>
      </c>
      <c r="B236">
        <v>196.67</v>
      </c>
      <c r="N236">
        <f>SUM(B236:M236)</f>
        <v>196.67</v>
      </c>
      <c r="O236">
        <f>B236</f>
        <v>196.67</v>
      </c>
      <c r="P236">
        <f>N236</f>
        <v>196.67</v>
      </c>
      <c r="Q236" s="92" t="s">
        <v>5261</v>
      </c>
      <c r="R236" s="80">
        <v>0.1124</v>
      </c>
      <c r="S236" s="119">
        <f>IF(LEFT(AK236,6)="Direct", O236,0)</f>
        <v>0</v>
      </c>
      <c r="T236" s="120">
        <f>O236-S236</f>
        <v>196.67</v>
      </c>
      <c r="U236" s="121">
        <f>S236+T236</f>
        <v>196.67</v>
      </c>
      <c r="V236" s="119">
        <f>IF(LEFT(AK236,9)="Direct-WA", O236,0)</f>
        <v>0</v>
      </c>
      <c r="W236" s="120">
        <f>IF(LEFT(AK236,9)="Direct-WA",0,O236*R236)</f>
        <v>22.105708</v>
      </c>
      <c r="X236" s="122">
        <f>V236+W236</f>
        <v>22.105708</v>
      </c>
      <c r="Y236" s="119">
        <f>IF(LEFT(AK236,9)="Direct-OR", O236,0)</f>
        <v>0</v>
      </c>
      <c r="Z236" s="120">
        <f>IF(LEFT(AK236,9)="Direct-OR",0,T236-W236)</f>
        <v>174.56429199999999</v>
      </c>
      <c r="AA236" s="122">
        <f>Y236+Z236</f>
        <v>174.56429199999999</v>
      </c>
      <c r="AB236" s="94">
        <f>IF(LEFT(AK236,6)="Direct", P236,0)</f>
        <v>0</v>
      </c>
      <c r="AC236" s="123">
        <f>P236-AB236</f>
        <v>196.67</v>
      </c>
      <c r="AD236" s="94">
        <f>AB236+AC236</f>
        <v>196.67</v>
      </c>
      <c r="AE236" s="94">
        <f>IF(LEFT(AK236,9)="Direct-WA", P236,0)</f>
        <v>0</v>
      </c>
      <c r="AF236" s="123">
        <f>IF(LEFT(AK236,9)="Direct-WA",0,P236*R236)</f>
        <v>22.105708</v>
      </c>
      <c r="AG236" s="94">
        <f>AE236+AF236</f>
        <v>22.105708</v>
      </c>
      <c r="AH236" s="94">
        <f>IF(LEFT(AK236,9)="Direct-OR", P236,0)</f>
        <v>0</v>
      </c>
      <c r="AI236" s="94">
        <f>IF(LEFT(AK236,9)="Direct-OR",0,AD236-AG236)</f>
        <v>174.56429199999999</v>
      </c>
      <c r="AJ236" s="93">
        <f>AH236+AI236</f>
        <v>174.56429199999999</v>
      </c>
      <c r="AK236" s="138" t="s">
        <v>1010</v>
      </c>
    </row>
    <row r="237" spans="1:37" hidden="1" outlineLevel="3" x14ac:dyDescent="0.25">
      <c r="A237" t="s">
        <v>7024</v>
      </c>
      <c r="B237">
        <v>8840.65</v>
      </c>
      <c r="N237">
        <f>SUM(B237:M237)</f>
        <v>8840.65</v>
      </c>
      <c r="O237">
        <f>B237</f>
        <v>8840.65</v>
      </c>
      <c r="P237">
        <f>N237</f>
        <v>8840.65</v>
      </c>
      <c r="Q237" s="92" t="s">
        <v>5442</v>
      </c>
      <c r="R237" s="80">
        <v>0.1124</v>
      </c>
      <c r="S237" s="119">
        <f>IF(LEFT(AK237,6)="Direct", O237,0)</f>
        <v>0</v>
      </c>
      <c r="T237" s="120">
        <f>O237-S237</f>
        <v>8840.65</v>
      </c>
      <c r="U237" s="121">
        <f>S237+T237</f>
        <v>8840.65</v>
      </c>
      <c r="V237" s="119">
        <f>IF(LEFT(AK237,9)="Direct-WA", O237,0)</f>
        <v>0</v>
      </c>
      <c r="W237" s="120">
        <f>IF(LEFT(AK237,9)="Direct-WA",0,O237*R237)</f>
        <v>993.68905999999993</v>
      </c>
      <c r="X237" s="122">
        <f>V237+W237</f>
        <v>993.68905999999993</v>
      </c>
      <c r="Y237" s="119">
        <f>IF(LEFT(AK237,9)="Direct-OR", O237,0)</f>
        <v>0</v>
      </c>
      <c r="Z237" s="120">
        <f>IF(LEFT(AK237,9)="Direct-OR",0,T237-W237)</f>
        <v>7846.9609399999999</v>
      </c>
      <c r="AA237" s="122">
        <f>Y237+Z237</f>
        <v>7846.9609399999999</v>
      </c>
      <c r="AB237" s="94">
        <f>IF(LEFT(AK237,6)="Direct", P237,0)</f>
        <v>0</v>
      </c>
      <c r="AC237" s="123">
        <f>P237-AB237</f>
        <v>8840.65</v>
      </c>
      <c r="AD237" s="94">
        <f>AB237+AC237</f>
        <v>8840.65</v>
      </c>
      <c r="AE237" s="94">
        <f>IF(LEFT(AK237,9)="Direct-WA", P237,0)</f>
        <v>0</v>
      </c>
      <c r="AF237" s="123">
        <f>IF(LEFT(AK237,9)="Direct-WA",0,P237*R237)</f>
        <v>993.68905999999993</v>
      </c>
      <c r="AG237" s="94">
        <f>AE237+AF237</f>
        <v>993.68905999999993</v>
      </c>
      <c r="AH237" s="94">
        <f>IF(LEFT(AK237,9)="Direct-OR", P237,0)</f>
        <v>0</v>
      </c>
      <c r="AI237" s="94">
        <f>IF(LEFT(AK237,9)="Direct-OR",0,AD237-AG237)</f>
        <v>7846.9609399999999</v>
      </c>
      <c r="AJ237" s="93">
        <f>AH237+AI237</f>
        <v>7846.9609399999999</v>
      </c>
      <c r="AK237" s="138" t="s">
        <v>1010</v>
      </c>
    </row>
    <row r="238" spans="1:37" hidden="1" outlineLevel="2" x14ac:dyDescent="0.25">
      <c r="Q238" s="92"/>
      <c r="R238" s="80"/>
      <c r="S238" s="119">
        <f t="shared" ref="S238:AJ238" si="292">SUBTOTAL(9,S234:S237)</f>
        <v>0</v>
      </c>
      <c r="T238" s="120">
        <f t="shared" si="292"/>
        <v>10263.57</v>
      </c>
      <c r="U238" s="121">
        <f t="shared" si="292"/>
        <v>10263.57</v>
      </c>
      <c r="V238" s="119">
        <f t="shared" si="292"/>
        <v>0</v>
      </c>
      <c r="W238" s="120">
        <f t="shared" si="292"/>
        <v>1153.625268</v>
      </c>
      <c r="X238" s="122">
        <f t="shared" si="292"/>
        <v>1153.625268</v>
      </c>
      <c r="Y238" s="119">
        <f t="shared" si="292"/>
        <v>0</v>
      </c>
      <c r="Z238" s="120">
        <f t="shared" si="292"/>
        <v>9109.9447319999999</v>
      </c>
      <c r="AA238" s="122">
        <f t="shared" si="292"/>
        <v>9109.9447319999999</v>
      </c>
      <c r="AB238" s="94">
        <f t="shared" si="292"/>
        <v>0</v>
      </c>
      <c r="AC238" s="123">
        <f t="shared" si="292"/>
        <v>10263.57</v>
      </c>
      <c r="AD238" s="94">
        <f t="shared" si="292"/>
        <v>10263.57</v>
      </c>
      <c r="AE238" s="94">
        <f t="shared" si="292"/>
        <v>0</v>
      </c>
      <c r="AF238" s="123">
        <f t="shared" si="292"/>
        <v>1153.625268</v>
      </c>
      <c r="AG238" s="94">
        <f t="shared" si="292"/>
        <v>1153.625268</v>
      </c>
      <c r="AH238" s="94">
        <f t="shared" si="292"/>
        <v>0</v>
      </c>
      <c r="AI238" s="94">
        <f t="shared" si="292"/>
        <v>9109.9447319999999</v>
      </c>
      <c r="AJ238" s="93">
        <f t="shared" si="292"/>
        <v>9109.9447319999999</v>
      </c>
      <c r="AK238" s="139" t="s">
        <v>7137</v>
      </c>
    </row>
    <row r="239" spans="1:37" hidden="1" outlineLevel="3" x14ac:dyDescent="0.25">
      <c r="A239" t="s">
        <v>7024</v>
      </c>
      <c r="N239">
        <f t="shared" ref="N239:N251" si="293">SUM(B239:M239)</f>
        <v>0</v>
      </c>
      <c r="O239">
        <f t="shared" ref="O239:O251" si="294">B239</f>
        <v>0</v>
      </c>
      <c r="P239">
        <f t="shared" ref="P239:P251" si="295">N239</f>
        <v>0</v>
      </c>
      <c r="Q239" s="92" t="s">
        <v>7089</v>
      </c>
      <c r="R239" s="80">
        <v>0.1119</v>
      </c>
      <c r="S239" s="119">
        <f t="shared" ref="S239:S251" si="296">IF(LEFT(AK239,6)="Direct", O239,0)</f>
        <v>0</v>
      </c>
      <c r="T239" s="120">
        <f t="shared" ref="T239:T251" si="297">O239-S239</f>
        <v>0</v>
      </c>
      <c r="U239" s="121">
        <f t="shared" ref="U239:U251" si="298">S239+T239</f>
        <v>0</v>
      </c>
      <c r="V239" s="119">
        <f t="shared" ref="V239:V251" si="299">IF(LEFT(AK239,9)="Direct-WA", O239,0)</f>
        <v>0</v>
      </c>
      <c r="W239" s="120">
        <f t="shared" ref="W239:W251" si="300">IF(LEFT(AK239,9)="Direct-WA",0,O239*R239)</f>
        <v>0</v>
      </c>
      <c r="X239" s="122">
        <f t="shared" ref="X239:X251" si="301">V239+W239</f>
        <v>0</v>
      </c>
      <c r="Y239" s="119">
        <f t="shared" ref="Y239:Y251" si="302">IF(LEFT(AK239,9)="Direct-OR", O239,0)</f>
        <v>0</v>
      </c>
      <c r="Z239" s="120">
        <f t="shared" ref="Z239:Z251" si="303">IF(LEFT(AK239,9)="Direct-OR",0,T239-W239)</f>
        <v>0</v>
      </c>
      <c r="AA239" s="122">
        <f t="shared" ref="AA239:AA251" si="304">Y239+Z239</f>
        <v>0</v>
      </c>
      <c r="AB239" s="94">
        <f t="shared" ref="AB239:AB251" si="305">IF(LEFT(AK239,6)="Direct", P239,0)</f>
        <v>0</v>
      </c>
      <c r="AC239" s="123">
        <f t="shared" ref="AC239:AC251" si="306">P239-AB239</f>
        <v>0</v>
      </c>
      <c r="AD239" s="94">
        <f t="shared" ref="AD239:AD251" si="307">AB239+AC239</f>
        <v>0</v>
      </c>
      <c r="AE239" s="94">
        <f t="shared" ref="AE239:AE251" si="308">IF(LEFT(AK239,9)="Direct-WA", P239,0)</f>
        <v>0</v>
      </c>
      <c r="AF239" s="123">
        <f t="shared" ref="AF239:AF251" si="309">IF(LEFT(AK239,9)="Direct-WA",0,P239*R239)</f>
        <v>0</v>
      </c>
      <c r="AG239" s="94">
        <f t="shared" ref="AG239:AG251" si="310">AE239+AF239</f>
        <v>0</v>
      </c>
      <c r="AH239" s="94">
        <f t="shared" ref="AH239:AH251" si="311">IF(LEFT(AK239,9)="Direct-OR", P239,0)</f>
        <v>0</v>
      </c>
      <c r="AI239" s="94">
        <f t="shared" ref="AI239:AI251" si="312">IF(LEFT(AK239,9)="Direct-OR",0,AD239-AG239)</f>
        <v>0</v>
      </c>
      <c r="AJ239" s="93">
        <f t="shared" ref="AJ239:AJ251" si="313">AH239+AI239</f>
        <v>0</v>
      </c>
      <c r="AK239" s="138" t="s">
        <v>1257</v>
      </c>
    </row>
    <row r="240" spans="1:37" hidden="1" outlineLevel="3" x14ac:dyDescent="0.25">
      <c r="A240" t="s">
        <v>7024</v>
      </c>
      <c r="B240">
        <v>2452.1</v>
      </c>
      <c r="N240">
        <f t="shared" si="293"/>
        <v>2452.1</v>
      </c>
      <c r="O240">
        <f t="shared" si="294"/>
        <v>2452.1</v>
      </c>
      <c r="P240">
        <f t="shared" si="295"/>
        <v>2452.1</v>
      </c>
      <c r="Q240" s="92" t="s">
        <v>1263</v>
      </c>
      <c r="R240" s="80">
        <v>0.1119</v>
      </c>
      <c r="S240" s="119">
        <f t="shared" si="296"/>
        <v>0</v>
      </c>
      <c r="T240" s="120">
        <f t="shared" si="297"/>
        <v>2452.1</v>
      </c>
      <c r="U240" s="121">
        <f t="shared" si="298"/>
        <v>2452.1</v>
      </c>
      <c r="V240" s="119">
        <f t="shared" si="299"/>
        <v>0</v>
      </c>
      <c r="W240" s="120">
        <f t="shared" si="300"/>
        <v>274.38999000000001</v>
      </c>
      <c r="X240" s="122">
        <f t="shared" si="301"/>
        <v>274.38999000000001</v>
      </c>
      <c r="Y240" s="119">
        <f t="shared" si="302"/>
        <v>0</v>
      </c>
      <c r="Z240" s="120">
        <f t="shared" si="303"/>
        <v>2177.7100099999998</v>
      </c>
      <c r="AA240" s="122">
        <f t="shared" si="304"/>
        <v>2177.7100099999998</v>
      </c>
      <c r="AB240" s="94">
        <f t="shared" si="305"/>
        <v>0</v>
      </c>
      <c r="AC240" s="123">
        <f t="shared" si="306"/>
        <v>2452.1</v>
      </c>
      <c r="AD240" s="94">
        <f t="shared" si="307"/>
        <v>2452.1</v>
      </c>
      <c r="AE240" s="94">
        <f t="shared" si="308"/>
        <v>0</v>
      </c>
      <c r="AF240" s="123">
        <f t="shared" si="309"/>
        <v>274.38999000000001</v>
      </c>
      <c r="AG240" s="94">
        <f t="shared" si="310"/>
        <v>274.38999000000001</v>
      </c>
      <c r="AH240" s="94">
        <f t="shared" si="311"/>
        <v>0</v>
      </c>
      <c r="AI240" s="94">
        <f t="shared" si="312"/>
        <v>2177.7100099999998</v>
      </c>
      <c r="AJ240" s="93">
        <f t="shared" si="313"/>
        <v>2177.7100099999998</v>
      </c>
      <c r="AK240" s="138" t="s">
        <v>1012</v>
      </c>
    </row>
    <row r="241" spans="1:37" hidden="1" outlineLevel="3" x14ac:dyDescent="0.25">
      <c r="A241" t="s">
        <v>7024</v>
      </c>
      <c r="B241">
        <v>1401.2</v>
      </c>
      <c r="N241">
        <f t="shared" si="293"/>
        <v>1401.2</v>
      </c>
      <c r="O241">
        <f t="shared" si="294"/>
        <v>1401.2</v>
      </c>
      <c r="P241">
        <f t="shared" si="295"/>
        <v>1401.2</v>
      </c>
      <c r="Q241" s="92" t="s">
        <v>1262</v>
      </c>
      <c r="R241" s="80">
        <v>0.1119</v>
      </c>
      <c r="S241" s="119">
        <f t="shared" si="296"/>
        <v>0</v>
      </c>
      <c r="T241" s="120">
        <f t="shared" si="297"/>
        <v>1401.2</v>
      </c>
      <c r="U241" s="121">
        <f t="shared" si="298"/>
        <v>1401.2</v>
      </c>
      <c r="V241" s="119">
        <f t="shared" si="299"/>
        <v>0</v>
      </c>
      <c r="W241" s="120">
        <f t="shared" si="300"/>
        <v>156.79428000000001</v>
      </c>
      <c r="X241" s="122">
        <f t="shared" si="301"/>
        <v>156.79428000000001</v>
      </c>
      <c r="Y241" s="119">
        <f t="shared" si="302"/>
        <v>0</v>
      </c>
      <c r="Z241" s="120">
        <f t="shared" si="303"/>
        <v>1244.40572</v>
      </c>
      <c r="AA241" s="122">
        <f t="shared" si="304"/>
        <v>1244.40572</v>
      </c>
      <c r="AB241" s="94">
        <f t="shared" si="305"/>
        <v>0</v>
      </c>
      <c r="AC241" s="123">
        <f t="shared" si="306"/>
        <v>1401.2</v>
      </c>
      <c r="AD241" s="94">
        <f t="shared" si="307"/>
        <v>1401.2</v>
      </c>
      <c r="AE241" s="94">
        <f t="shared" si="308"/>
        <v>0</v>
      </c>
      <c r="AF241" s="123">
        <f t="shared" si="309"/>
        <v>156.79428000000001</v>
      </c>
      <c r="AG241" s="94">
        <f t="shared" si="310"/>
        <v>156.79428000000001</v>
      </c>
      <c r="AH241" s="94">
        <f t="shared" si="311"/>
        <v>0</v>
      </c>
      <c r="AI241" s="94">
        <f t="shared" si="312"/>
        <v>1244.40572</v>
      </c>
      <c r="AJ241" s="93">
        <f t="shared" si="313"/>
        <v>1244.40572</v>
      </c>
      <c r="AK241" s="138" t="s">
        <v>1012</v>
      </c>
    </row>
    <row r="242" spans="1:37" hidden="1" outlineLevel="3" x14ac:dyDescent="0.25">
      <c r="A242" t="s">
        <v>7024</v>
      </c>
      <c r="N242">
        <f t="shared" si="293"/>
        <v>0</v>
      </c>
      <c r="O242">
        <f t="shared" si="294"/>
        <v>0</v>
      </c>
      <c r="P242">
        <f t="shared" si="295"/>
        <v>0</v>
      </c>
      <c r="Q242" s="92" t="s">
        <v>1273</v>
      </c>
      <c r="R242" s="80">
        <v>0.1119</v>
      </c>
      <c r="S242" s="119">
        <f t="shared" si="296"/>
        <v>0</v>
      </c>
      <c r="T242" s="120">
        <f t="shared" si="297"/>
        <v>0</v>
      </c>
      <c r="U242" s="121">
        <f t="shared" si="298"/>
        <v>0</v>
      </c>
      <c r="V242" s="119">
        <f t="shared" si="299"/>
        <v>0</v>
      </c>
      <c r="W242" s="120">
        <f t="shared" si="300"/>
        <v>0</v>
      </c>
      <c r="X242" s="122">
        <f t="shared" si="301"/>
        <v>0</v>
      </c>
      <c r="Y242" s="119">
        <f t="shared" si="302"/>
        <v>0</v>
      </c>
      <c r="Z242" s="120">
        <f t="shared" si="303"/>
        <v>0</v>
      </c>
      <c r="AA242" s="122">
        <f t="shared" si="304"/>
        <v>0</v>
      </c>
      <c r="AB242" s="94">
        <f t="shared" si="305"/>
        <v>0</v>
      </c>
      <c r="AC242" s="123">
        <f t="shared" si="306"/>
        <v>0</v>
      </c>
      <c r="AD242" s="94">
        <f t="shared" si="307"/>
        <v>0</v>
      </c>
      <c r="AE242" s="94">
        <f t="shared" si="308"/>
        <v>0</v>
      </c>
      <c r="AF242" s="123">
        <f t="shared" si="309"/>
        <v>0</v>
      </c>
      <c r="AG242" s="94">
        <f t="shared" si="310"/>
        <v>0</v>
      </c>
      <c r="AH242" s="94">
        <f t="shared" si="311"/>
        <v>0</v>
      </c>
      <c r="AI242" s="94">
        <f t="shared" si="312"/>
        <v>0</v>
      </c>
      <c r="AJ242" s="93">
        <f t="shared" si="313"/>
        <v>0</v>
      </c>
      <c r="AK242" s="138" t="s">
        <v>1012</v>
      </c>
    </row>
    <row r="243" spans="1:37" hidden="1" outlineLevel="3" x14ac:dyDescent="0.25">
      <c r="A243" t="s">
        <v>7024</v>
      </c>
      <c r="B243">
        <v>374.04</v>
      </c>
      <c r="N243">
        <f t="shared" si="293"/>
        <v>374.04</v>
      </c>
      <c r="O243">
        <f t="shared" si="294"/>
        <v>374.04</v>
      </c>
      <c r="P243">
        <f t="shared" si="295"/>
        <v>374.04</v>
      </c>
      <c r="Q243" s="92" t="s">
        <v>6936</v>
      </c>
      <c r="R243" s="80">
        <v>0.1119</v>
      </c>
      <c r="S243" s="119">
        <f t="shared" si="296"/>
        <v>0</v>
      </c>
      <c r="T243" s="120">
        <f t="shared" si="297"/>
        <v>374.04</v>
      </c>
      <c r="U243" s="121">
        <f t="shared" si="298"/>
        <v>374.04</v>
      </c>
      <c r="V243" s="119">
        <f t="shared" si="299"/>
        <v>0</v>
      </c>
      <c r="W243" s="120">
        <f t="shared" si="300"/>
        <v>41.855076000000004</v>
      </c>
      <c r="X243" s="122">
        <f t="shared" si="301"/>
        <v>41.855076000000004</v>
      </c>
      <c r="Y243" s="119">
        <f t="shared" si="302"/>
        <v>0</v>
      </c>
      <c r="Z243" s="120">
        <f t="shared" si="303"/>
        <v>332.18492400000002</v>
      </c>
      <c r="AA243" s="122">
        <f t="shared" si="304"/>
        <v>332.18492400000002</v>
      </c>
      <c r="AB243" s="94">
        <f t="shared" si="305"/>
        <v>0</v>
      </c>
      <c r="AC243" s="123">
        <f t="shared" si="306"/>
        <v>374.04</v>
      </c>
      <c r="AD243" s="94">
        <f t="shared" si="307"/>
        <v>374.04</v>
      </c>
      <c r="AE243" s="94">
        <f t="shared" si="308"/>
        <v>0</v>
      </c>
      <c r="AF243" s="123">
        <f t="shared" si="309"/>
        <v>41.855076000000004</v>
      </c>
      <c r="AG243" s="94">
        <f t="shared" si="310"/>
        <v>41.855076000000004</v>
      </c>
      <c r="AH243" s="94">
        <f t="shared" si="311"/>
        <v>0</v>
      </c>
      <c r="AI243" s="94">
        <f t="shared" si="312"/>
        <v>332.18492400000002</v>
      </c>
      <c r="AJ243" s="93">
        <f t="shared" si="313"/>
        <v>332.18492400000002</v>
      </c>
      <c r="AK243" s="138" t="s">
        <v>1012</v>
      </c>
    </row>
    <row r="244" spans="1:37" hidden="1" outlineLevel="3" x14ac:dyDescent="0.25">
      <c r="A244" t="s">
        <v>7024</v>
      </c>
      <c r="B244">
        <v>58.81</v>
      </c>
      <c r="N244">
        <f t="shared" si="293"/>
        <v>58.81</v>
      </c>
      <c r="O244">
        <f t="shared" si="294"/>
        <v>58.81</v>
      </c>
      <c r="P244">
        <f t="shared" si="295"/>
        <v>58.81</v>
      </c>
      <c r="Q244" s="92" t="s">
        <v>7091</v>
      </c>
      <c r="R244" s="80">
        <v>0.1119</v>
      </c>
      <c r="S244" s="119">
        <f t="shared" si="296"/>
        <v>0</v>
      </c>
      <c r="T244" s="120">
        <f t="shared" si="297"/>
        <v>58.81</v>
      </c>
      <c r="U244" s="121">
        <f t="shared" si="298"/>
        <v>58.81</v>
      </c>
      <c r="V244" s="119">
        <f t="shared" si="299"/>
        <v>0</v>
      </c>
      <c r="W244" s="120">
        <f t="shared" si="300"/>
        <v>6.5808390000000001</v>
      </c>
      <c r="X244" s="122">
        <f t="shared" si="301"/>
        <v>6.5808390000000001</v>
      </c>
      <c r="Y244" s="119">
        <f t="shared" si="302"/>
        <v>0</v>
      </c>
      <c r="Z244" s="120">
        <f t="shared" si="303"/>
        <v>52.229161000000005</v>
      </c>
      <c r="AA244" s="122">
        <f t="shared" si="304"/>
        <v>52.229161000000005</v>
      </c>
      <c r="AB244" s="94">
        <f t="shared" si="305"/>
        <v>0</v>
      </c>
      <c r="AC244" s="123">
        <f t="shared" si="306"/>
        <v>58.81</v>
      </c>
      <c r="AD244" s="94">
        <f t="shared" si="307"/>
        <v>58.81</v>
      </c>
      <c r="AE244" s="94">
        <f t="shared" si="308"/>
        <v>0</v>
      </c>
      <c r="AF244" s="123">
        <f t="shared" si="309"/>
        <v>6.5808390000000001</v>
      </c>
      <c r="AG244" s="94">
        <f t="shared" si="310"/>
        <v>6.5808390000000001</v>
      </c>
      <c r="AH244" s="94">
        <f t="shared" si="311"/>
        <v>0</v>
      </c>
      <c r="AI244" s="94">
        <f t="shared" si="312"/>
        <v>52.229161000000005</v>
      </c>
      <c r="AJ244" s="93">
        <f t="shared" si="313"/>
        <v>52.229161000000005</v>
      </c>
      <c r="AK244" s="138" t="s">
        <v>1257</v>
      </c>
    </row>
    <row r="245" spans="1:37" hidden="1" outlineLevel="3" x14ac:dyDescent="0.25">
      <c r="A245" t="s">
        <v>7024</v>
      </c>
      <c r="B245">
        <v>1460.1</v>
      </c>
      <c r="N245">
        <f t="shared" si="293"/>
        <v>1460.1</v>
      </c>
      <c r="O245">
        <f t="shared" si="294"/>
        <v>1460.1</v>
      </c>
      <c r="P245">
        <f t="shared" si="295"/>
        <v>1460.1</v>
      </c>
      <c r="Q245" s="92" t="s">
        <v>4237</v>
      </c>
      <c r="R245" s="80">
        <v>0.1119</v>
      </c>
      <c r="S245" s="119">
        <f t="shared" si="296"/>
        <v>0</v>
      </c>
      <c r="T245" s="120">
        <f t="shared" si="297"/>
        <v>1460.1</v>
      </c>
      <c r="U245" s="121">
        <f t="shared" si="298"/>
        <v>1460.1</v>
      </c>
      <c r="V245" s="119">
        <f t="shared" si="299"/>
        <v>0</v>
      </c>
      <c r="W245" s="120">
        <f t="shared" si="300"/>
        <v>163.38518999999999</v>
      </c>
      <c r="X245" s="122">
        <f t="shared" si="301"/>
        <v>163.38518999999999</v>
      </c>
      <c r="Y245" s="119">
        <f t="shared" si="302"/>
        <v>0</v>
      </c>
      <c r="Z245" s="120">
        <f t="shared" si="303"/>
        <v>1296.7148099999999</v>
      </c>
      <c r="AA245" s="122">
        <f t="shared" si="304"/>
        <v>1296.7148099999999</v>
      </c>
      <c r="AB245" s="94">
        <f t="shared" si="305"/>
        <v>0</v>
      </c>
      <c r="AC245" s="123">
        <f t="shared" si="306"/>
        <v>1460.1</v>
      </c>
      <c r="AD245" s="94">
        <f t="shared" si="307"/>
        <v>1460.1</v>
      </c>
      <c r="AE245" s="94">
        <f t="shared" si="308"/>
        <v>0</v>
      </c>
      <c r="AF245" s="123">
        <f t="shared" si="309"/>
        <v>163.38518999999999</v>
      </c>
      <c r="AG245" s="94">
        <f t="shared" si="310"/>
        <v>163.38518999999999</v>
      </c>
      <c r="AH245" s="94">
        <f t="shared" si="311"/>
        <v>0</v>
      </c>
      <c r="AI245" s="94">
        <f t="shared" si="312"/>
        <v>1296.7148099999999</v>
      </c>
      <c r="AJ245" s="93">
        <f t="shared" si="313"/>
        <v>1296.7148099999999</v>
      </c>
      <c r="AK245" s="138" t="s">
        <v>1012</v>
      </c>
    </row>
    <row r="246" spans="1:37" hidden="1" outlineLevel="3" x14ac:dyDescent="0.25">
      <c r="A246" t="s">
        <v>7024</v>
      </c>
      <c r="B246">
        <v>14088.58</v>
      </c>
      <c r="N246">
        <f t="shared" si="293"/>
        <v>14088.58</v>
      </c>
      <c r="O246">
        <f t="shared" si="294"/>
        <v>14088.58</v>
      </c>
      <c r="P246">
        <f t="shared" si="295"/>
        <v>14088.58</v>
      </c>
      <c r="Q246" s="92" t="s">
        <v>4243</v>
      </c>
      <c r="R246" s="80">
        <v>0.1119</v>
      </c>
      <c r="S246" s="119">
        <f t="shared" si="296"/>
        <v>0</v>
      </c>
      <c r="T246" s="120">
        <f t="shared" si="297"/>
        <v>14088.58</v>
      </c>
      <c r="U246" s="121">
        <f t="shared" si="298"/>
        <v>14088.58</v>
      </c>
      <c r="V246" s="119">
        <f t="shared" si="299"/>
        <v>0</v>
      </c>
      <c r="W246" s="120">
        <f t="shared" si="300"/>
        <v>1576.5121019999999</v>
      </c>
      <c r="X246" s="122">
        <f t="shared" si="301"/>
        <v>1576.5121019999999</v>
      </c>
      <c r="Y246" s="119">
        <f t="shared" si="302"/>
        <v>0</v>
      </c>
      <c r="Z246" s="120">
        <f t="shared" si="303"/>
        <v>12512.067897999999</v>
      </c>
      <c r="AA246" s="122">
        <f t="shared" si="304"/>
        <v>12512.067897999999</v>
      </c>
      <c r="AB246" s="94">
        <f t="shared" si="305"/>
        <v>0</v>
      </c>
      <c r="AC246" s="123">
        <f t="shared" si="306"/>
        <v>14088.58</v>
      </c>
      <c r="AD246" s="94">
        <f t="shared" si="307"/>
        <v>14088.58</v>
      </c>
      <c r="AE246" s="94">
        <f t="shared" si="308"/>
        <v>0</v>
      </c>
      <c r="AF246" s="123">
        <f t="shared" si="309"/>
        <v>1576.5121019999999</v>
      </c>
      <c r="AG246" s="94">
        <f t="shared" si="310"/>
        <v>1576.5121019999999</v>
      </c>
      <c r="AH246" s="94">
        <f t="shared" si="311"/>
        <v>0</v>
      </c>
      <c r="AI246" s="94">
        <f t="shared" si="312"/>
        <v>12512.067897999999</v>
      </c>
      <c r="AJ246" s="93">
        <f t="shared" si="313"/>
        <v>12512.067897999999</v>
      </c>
      <c r="AK246" s="138" t="s">
        <v>1012</v>
      </c>
    </row>
    <row r="247" spans="1:37" hidden="1" outlineLevel="3" x14ac:dyDescent="0.25">
      <c r="A247" t="s">
        <v>7024</v>
      </c>
      <c r="B247">
        <v>561.75</v>
      </c>
      <c r="N247">
        <f t="shared" si="293"/>
        <v>561.75</v>
      </c>
      <c r="O247">
        <f t="shared" si="294"/>
        <v>561.75</v>
      </c>
      <c r="P247">
        <f t="shared" si="295"/>
        <v>561.75</v>
      </c>
      <c r="Q247" s="92" t="s">
        <v>4259</v>
      </c>
      <c r="R247" s="80">
        <v>0.1119</v>
      </c>
      <c r="S247" s="119">
        <f t="shared" si="296"/>
        <v>0</v>
      </c>
      <c r="T247" s="120">
        <f t="shared" si="297"/>
        <v>561.75</v>
      </c>
      <c r="U247" s="121">
        <f t="shared" si="298"/>
        <v>561.75</v>
      </c>
      <c r="V247" s="119">
        <f t="shared" si="299"/>
        <v>0</v>
      </c>
      <c r="W247" s="120">
        <f t="shared" si="300"/>
        <v>62.859825000000001</v>
      </c>
      <c r="X247" s="122">
        <f t="shared" si="301"/>
        <v>62.859825000000001</v>
      </c>
      <c r="Y247" s="119">
        <f t="shared" si="302"/>
        <v>0</v>
      </c>
      <c r="Z247" s="120">
        <f t="shared" si="303"/>
        <v>498.890175</v>
      </c>
      <c r="AA247" s="122">
        <f t="shared" si="304"/>
        <v>498.890175</v>
      </c>
      <c r="AB247" s="94">
        <f t="shared" si="305"/>
        <v>0</v>
      </c>
      <c r="AC247" s="123">
        <f t="shared" si="306"/>
        <v>561.75</v>
      </c>
      <c r="AD247" s="94">
        <f t="shared" si="307"/>
        <v>561.75</v>
      </c>
      <c r="AE247" s="94">
        <f t="shared" si="308"/>
        <v>0</v>
      </c>
      <c r="AF247" s="123">
        <f t="shared" si="309"/>
        <v>62.859825000000001</v>
      </c>
      <c r="AG247" s="94">
        <f t="shared" si="310"/>
        <v>62.859825000000001</v>
      </c>
      <c r="AH247" s="94">
        <f t="shared" si="311"/>
        <v>0</v>
      </c>
      <c r="AI247" s="94">
        <f t="shared" si="312"/>
        <v>498.890175</v>
      </c>
      <c r="AJ247" s="93">
        <f t="shared" si="313"/>
        <v>498.890175</v>
      </c>
      <c r="AK247" s="138" t="s">
        <v>1012</v>
      </c>
    </row>
    <row r="248" spans="1:37" hidden="1" outlineLevel="3" x14ac:dyDescent="0.25">
      <c r="A248" t="s">
        <v>7024</v>
      </c>
      <c r="B248">
        <v>1444.48</v>
      </c>
      <c r="N248">
        <f t="shared" si="293"/>
        <v>1444.48</v>
      </c>
      <c r="O248">
        <f t="shared" si="294"/>
        <v>1444.48</v>
      </c>
      <c r="P248">
        <f t="shared" si="295"/>
        <v>1444.48</v>
      </c>
      <c r="Q248" s="92" t="s">
        <v>4276</v>
      </c>
      <c r="R248" s="80">
        <v>0.1119</v>
      </c>
      <c r="S248" s="119">
        <f t="shared" si="296"/>
        <v>0</v>
      </c>
      <c r="T248" s="120">
        <f t="shared" si="297"/>
        <v>1444.48</v>
      </c>
      <c r="U248" s="121">
        <f t="shared" si="298"/>
        <v>1444.48</v>
      </c>
      <c r="V248" s="119">
        <f t="shared" si="299"/>
        <v>0</v>
      </c>
      <c r="W248" s="120">
        <f t="shared" si="300"/>
        <v>161.63731200000001</v>
      </c>
      <c r="X248" s="122">
        <f t="shared" si="301"/>
        <v>161.63731200000001</v>
      </c>
      <c r="Y248" s="119">
        <f t="shared" si="302"/>
        <v>0</v>
      </c>
      <c r="Z248" s="120">
        <f t="shared" si="303"/>
        <v>1282.842688</v>
      </c>
      <c r="AA248" s="122">
        <f t="shared" si="304"/>
        <v>1282.842688</v>
      </c>
      <c r="AB248" s="94">
        <f t="shared" si="305"/>
        <v>0</v>
      </c>
      <c r="AC248" s="123">
        <f t="shared" si="306"/>
        <v>1444.48</v>
      </c>
      <c r="AD248" s="94">
        <f t="shared" si="307"/>
        <v>1444.48</v>
      </c>
      <c r="AE248" s="94">
        <f t="shared" si="308"/>
        <v>0</v>
      </c>
      <c r="AF248" s="123">
        <f t="shared" si="309"/>
        <v>161.63731200000001</v>
      </c>
      <c r="AG248" s="94">
        <f t="shared" si="310"/>
        <v>161.63731200000001</v>
      </c>
      <c r="AH248" s="94">
        <f t="shared" si="311"/>
        <v>0</v>
      </c>
      <c r="AI248" s="94">
        <f t="shared" si="312"/>
        <v>1282.842688</v>
      </c>
      <c r="AJ248" s="93">
        <f t="shared" si="313"/>
        <v>1282.842688</v>
      </c>
      <c r="AK248" s="138" t="s">
        <v>1012</v>
      </c>
    </row>
    <row r="249" spans="1:37" hidden="1" outlineLevel="3" x14ac:dyDescent="0.25">
      <c r="A249" t="s">
        <v>7024</v>
      </c>
      <c r="B249">
        <v>3118.26</v>
      </c>
      <c r="N249">
        <f t="shared" si="293"/>
        <v>3118.26</v>
      </c>
      <c r="O249">
        <f t="shared" si="294"/>
        <v>3118.26</v>
      </c>
      <c r="P249">
        <f t="shared" si="295"/>
        <v>3118.26</v>
      </c>
      <c r="Q249" s="92" t="s">
        <v>4283</v>
      </c>
      <c r="R249" s="80">
        <v>0.1119</v>
      </c>
      <c r="S249" s="119">
        <f t="shared" si="296"/>
        <v>0</v>
      </c>
      <c r="T249" s="120">
        <f t="shared" si="297"/>
        <v>3118.26</v>
      </c>
      <c r="U249" s="121">
        <f t="shared" si="298"/>
        <v>3118.26</v>
      </c>
      <c r="V249" s="119">
        <f t="shared" si="299"/>
        <v>0</v>
      </c>
      <c r="W249" s="120">
        <f t="shared" si="300"/>
        <v>348.93329400000005</v>
      </c>
      <c r="X249" s="122">
        <f t="shared" si="301"/>
        <v>348.93329400000005</v>
      </c>
      <c r="Y249" s="119">
        <f t="shared" si="302"/>
        <v>0</v>
      </c>
      <c r="Z249" s="120">
        <f t="shared" si="303"/>
        <v>2769.3267060000003</v>
      </c>
      <c r="AA249" s="122">
        <f t="shared" si="304"/>
        <v>2769.3267060000003</v>
      </c>
      <c r="AB249" s="94">
        <f t="shared" si="305"/>
        <v>0</v>
      </c>
      <c r="AC249" s="123">
        <f t="shared" si="306"/>
        <v>3118.26</v>
      </c>
      <c r="AD249" s="94">
        <f t="shared" si="307"/>
        <v>3118.26</v>
      </c>
      <c r="AE249" s="94">
        <f t="shared" si="308"/>
        <v>0</v>
      </c>
      <c r="AF249" s="123">
        <f t="shared" si="309"/>
        <v>348.93329400000005</v>
      </c>
      <c r="AG249" s="94">
        <f t="shared" si="310"/>
        <v>348.93329400000005</v>
      </c>
      <c r="AH249" s="94">
        <f t="shared" si="311"/>
        <v>0</v>
      </c>
      <c r="AI249" s="94">
        <f t="shared" si="312"/>
        <v>2769.3267060000003</v>
      </c>
      <c r="AJ249" s="93">
        <f t="shared" si="313"/>
        <v>2769.3267060000003</v>
      </c>
      <c r="AK249" s="138" t="s">
        <v>1012</v>
      </c>
    </row>
    <row r="250" spans="1:37" hidden="1" outlineLevel="3" x14ac:dyDescent="0.25">
      <c r="A250" t="s">
        <v>7024</v>
      </c>
      <c r="N250">
        <f t="shared" si="293"/>
        <v>0</v>
      </c>
      <c r="O250">
        <f t="shared" si="294"/>
        <v>0</v>
      </c>
      <c r="P250">
        <f t="shared" si="295"/>
        <v>0</v>
      </c>
      <c r="Q250" s="92" t="s">
        <v>4306</v>
      </c>
      <c r="R250" s="80">
        <v>0.1119</v>
      </c>
      <c r="S250" s="119">
        <f t="shared" si="296"/>
        <v>0</v>
      </c>
      <c r="T250" s="120">
        <f t="shared" si="297"/>
        <v>0</v>
      </c>
      <c r="U250" s="121">
        <f t="shared" si="298"/>
        <v>0</v>
      </c>
      <c r="V250" s="119">
        <f t="shared" si="299"/>
        <v>0</v>
      </c>
      <c r="W250" s="120">
        <f t="shared" si="300"/>
        <v>0</v>
      </c>
      <c r="X250" s="122">
        <f t="shared" si="301"/>
        <v>0</v>
      </c>
      <c r="Y250" s="119">
        <f t="shared" si="302"/>
        <v>0</v>
      </c>
      <c r="Z250" s="120">
        <f t="shared" si="303"/>
        <v>0</v>
      </c>
      <c r="AA250" s="122">
        <f t="shared" si="304"/>
        <v>0</v>
      </c>
      <c r="AB250" s="94">
        <f t="shared" si="305"/>
        <v>0</v>
      </c>
      <c r="AC250" s="123">
        <f t="shared" si="306"/>
        <v>0</v>
      </c>
      <c r="AD250" s="94">
        <f t="shared" si="307"/>
        <v>0</v>
      </c>
      <c r="AE250" s="94">
        <f t="shared" si="308"/>
        <v>0</v>
      </c>
      <c r="AF250" s="123">
        <f t="shared" si="309"/>
        <v>0</v>
      </c>
      <c r="AG250" s="94">
        <f t="shared" si="310"/>
        <v>0</v>
      </c>
      <c r="AH250" s="94">
        <f t="shared" si="311"/>
        <v>0</v>
      </c>
      <c r="AI250" s="94">
        <f t="shared" si="312"/>
        <v>0</v>
      </c>
      <c r="AJ250" s="93">
        <f t="shared" si="313"/>
        <v>0</v>
      </c>
      <c r="AK250" s="138" t="s">
        <v>1012</v>
      </c>
    </row>
    <row r="251" spans="1:37" hidden="1" outlineLevel="3" x14ac:dyDescent="0.25">
      <c r="A251" t="s">
        <v>7024</v>
      </c>
      <c r="B251">
        <v>329.77</v>
      </c>
      <c r="N251">
        <f t="shared" si="293"/>
        <v>329.77</v>
      </c>
      <c r="O251">
        <f t="shared" si="294"/>
        <v>329.77</v>
      </c>
      <c r="P251">
        <f t="shared" si="295"/>
        <v>329.77</v>
      </c>
      <c r="Q251" s="92" t="s">
        <v>4307</v>
      </c>
      <c r="R251" s="80">
        <v>0.1119</v>
      </c>
      <c r="S251" s="119">
        <f t="shared" si="296"/>
        <v>0</v>
      </c>
      <c r="T251" s="120">
        <f t="shared" si="297"/>
        <v>329.77</v>
      </c>
      <c r="U251" s="121">
        <f t="shared" si="298"/>
        <v>329.77</v>
      </c>
      <c r="V251" s="119">
        <f t="shared" si="299"/>
        <v>0</v>
      </c>
      <c r="W251" s="120">
        <f t="shared" si="300"/>
        <v>36.901263</v>
      </c>
      <c r="X251" s="122">
        <f t="shared" si="301"/>
        <v>36.901263</v>
      </c>
      <c r="Y251" s="119">
        <f t="shared" si="302"/>
        <v>0</v>
      </c>
      <c r="Z251" s="120">
        <f t="shared" si="303"/>
        <v>292.86873700000001</v>
      </c>
      <c r="AA251" s="122">
        <f t="shared" si="304"/>
        <v>292.86873700000001</v>
      </c>
      <c r="AB251" s="94">
        <f t="shared" si="305"/>
        <v>0</v>
      </c>
      <c r="AC251" s="123">
        <f t="shared" si="306"/>
        <v>329.77</v>
      </c>
      <c r="AD251" s="94">
        <f t="shared" si="307"/>
        <v>329.77</v>
      </c>
      <c r="AE251" s="94">
        <f t="shared" si="308"/>
        <v>0</v>
      </c>
      <c r="AF251" s="123">
        <f t="shared" si="309"/>
        <v>36.901263</v>
      </c>
      <c r="AG251" s="94">
        <f t="shared" si="310"/>
        <v>36.901263</v>
      </c>
      <c r="AH251" s="94">
        <f t="shared" si="311"/>
        <v>0</v>
      </c>
      <c r="AI251" s="94">
        <f t="shared" si="312"/>
        <v>292.86873700000001</v>
      </c>
      <c r="AJ251" s="93">
        <f t="shared" si="313"/>
        <v>292.86873700000001</v>
      </c>
      <c r="AK251" s="138" t="s">
        <v>1012</v>
      </c>
    </row>
    <row r="252" spans="1:37" hidden="1" outlineLevel="2" x14ac:dyDescent="0.25">
      <c r="Q252" s="92"/>
      <c r="R252" s="80"/>
      <c r="S252" s="119">
        <f t="shared" ref="S252:AJ252" si="314">SUBTOTAL(9,S239:S251)</f>
        <v>0</v>
      </c>
      <c r="T252" s="120">
        <f t="shared" si="314"/>
        <v>25289.09</v>
      </c>
      <c r="U252" s="121">
        <f t="shared" si="314"/>
        <v>25289.09</v>
      </c>
      <c r="V252" s="119">
        <f t="shared" si="314"/>
        <v>0</v>
      </c>
      <c r="W252" s="120">
        <f t="shared" si="314"/>
        <v>2829.8491709999998</v>
      </c>
      <c r="X252" s="122">
        <f t="shared" si="314"/>
        <v>2829.8491709999998</v>
      </c>
      <c r="Y252" s="119">
        <f t="shared" si="314"/>
        <v>0</v>
      </c>
      <c r="Z252" s="120">
        <f t="shared" si="314"/>
        <v>22459.240829000002</v>
      </c>
      <c r="AA252" s="122">
        <f t="shared" si="314"/>
        <v>22459.240829000002</v>
      </c>
      <c r="AB252" s="94">
        <f t="shared" si="314"/>
        <v>0</v>
      </c>
      <c r="AC252" s="123">
        <f t="shared" si="314"/>
        <v>25289.09</v>
      </c>
      <c r="AD252" s="94">
        <f t="shared" si="314"/>
        <v>25289.09</v>
      </c>
      <c r="AE252" s="94">
        <f t="shared" si="314"/>
        <v>0</v>
      </c>
      <c r="AF252" s="123">
        <f t="shared" si="314"/>
        <v>2829.8491709999998</v>
      </c>
      <c r="AG252" s="94">
        <f t="shared" si="314"/>
        <v>2829.8491709999998</v>
      </c>
      <c r="AH252" s="94">
        <f t="shared" si="314"/>
        <v>0</v>
      </c>
      <c r="AI252" s="94">
        <f t="shared" si="314"/>
        <v>22459.240829000002</v>
      </c>
      <c r="AJ252" s="93">
        <f t="shared" si="314"/>
        <v>22459.240829000002</v>
      </c>
      <c r="AK252" s="139" t="s">
        <v>7145</v>
      </c>
    </row>
    <row r="253" spans="1:37" hidden="1" outlineLevel="3" x14ac:dyDescent="0.25">
      <c r="A253" t="s">
        <v>7024</v>
      </c>
      <c r="B253">
        <v>374.56</v>
      </c>
      <c r="N253">
        <f>SUM(B253:M253)</f>
        <v>374.56</v>
      </c>
      <c r="O253">
        <f>B253</f>
        <v>374.56</v>
      </c>
      <c r="P253">
        <f>N253</f>
        <v>374.56</v>
      </c>
      <c r="Q253" s="92" t="s">
        <v>7090</v>
      </c>
      <c r="R253" s="80">
        <v>8.4099999999999994E-2</v>
      </c>
      <c r="S253" s="119">
        <f>IF(LEFT(AK253,6)="Direct", O253,0)</f>
        <v>0</v>
      </c>
      <c r="T253" s="120">
        <f>O253-S253</f>
        <v>374.56</v>
      </c>
      <c r="U253" s="121">
        <f>S253+T253</f>
        <v>374.56</v>
      </c>
      <c r="V253" s="119">
        <f>IF(LEFT(AK253,9)="Direct-WA", O253,0)</f>
        <v>0</v>
      </c>
      <c r="W253" s="120">
        <f>IF(LEFT(AK253,9)="Direct-WA",0,O253*R253)</f>
        <v>31.500495999999998</v>
      </c>
      <c r="X253" s="122">
        <f>V253+W253</f>
        <v>31.500495999999998</v>
      </c>
      <c r="Y253" s="119">
        <f>IF(LEFT(AK253,9)="Direct-OR", O253,0)</f>
        <v>0</v>
      </c>
      <c r="Z253" s="120">
        <f>IF(LEFT(AK253,9)="Direct-OR",0,T253-W253)</f>
        <v>343.059504</v>
      </c>
      <c r="AA253" s="122">
        <f>Y253+Z253</f>
        <v>343.059504</v>
      </c>
      <c r="AB253" s="94">
        <f>IF(LEFT(AK253,6)="Direct", P253,0)</f>
        <v>0</v>
      </c>
      <c r="AC253" s="123">
        <f>P253-AB253</f>
        <v>374.56</v>
      </c>
      <c r="AD253" s="94">
        <f>AB253+AC253</f>
        <v>374.56</v>
      </c>
      <c r="AE253" s="94">
        <f>IF(LEFT(AK253,9)="Direct-WA", P253,0)</f>
        <v>0</v>
      </c>
      <c r="AF253" s="123">
        <f>IF(LEFT(AK253,9)="Direct-WA",0,P253*R253)</f>
        <v>31.500495999999998</v>
      </c>
      <c r="AG253" s="94">
        <f>AE253+AF253</f>
        <v>31.500495999999998</v>
      </c>
      <c r="AH253" s="94">
        <f>IF(LEFT(AK253,9)="Direct-OR", P253,0)</f>
        <v>0</v>
      </c>
      <c r="AI253" s="94">
        <f>IF(LEFT(AK253,9)="Direct-OR",0,AD253-AG253)</f>
        <v>343.059504</v>
      </c>
      <c r="AJ253" s="93">
        <f>AH253+AI253</f>
        <v>343.059504</v>
      </c>
      <c r="AK253" s="138" t="s">
        <v>4125</v>
      </c>
    </row>
    <row r="254" spans="1:37" hidden="1" outlineLevel="2" x14ac:dyDescent="0.25">
      <c r="Q254" s="92"/>
      <c r="R254" s="80"/>
      <c r="S254" s="119">
        <f t="shared" ref="S254:AJ254" si="315">SUBTOTAL(9,S253:S253)</f>
        <v>0</v>
      </c>
      <c r="T254" s="120">
        <f t="shared" si="315"/>
        <v>374.56</v>
      </c>
      <c r="U254" s="121">
        <f t="shared" si="315"/>
        <v>374.56</v>
      </c>
      <c r="V254" s="119">
        <f t="shared" si="315"/>
        <v>0</v>
      </c>
      <c r="W254" s="120">
        <f t="shared" si="315"/>
        <v>31.500495999999998</v>
      </c>
      <c r="X254" s="122">
        <f t="shared" si="315"/>
        <v>31.500495999999998</v>
      </c>
      <c r="Y254" s="119">
        <f t="shared" si="315"/>
        <v>0</v>
      </c>
      <c r="Z254" s="120">
        <f t="shared" si="315"/>
        <v>343.059504</v>
      </c>
      <c r="AA254" s="122">
        <f t="shared" si="315"/>
        <v>343.059504</v>
      </c>
      <c r="AB254" s="94">
        <f t="shared" si="315"/>
        <v>0</v>
      </c>
      <c r="AC254" s="123">
        <f t="shared" si="315"/>
        <v>374.56</v>
      </c>
      <c r="AD254" s="94">
        <f t="shared" si="315"/>
        <v>374.56</v>
      </c>
      <c r="AE254" s="94">
        <f t="shared" si="315"/>
        <v>0</v>
      </c>
      <c r="AF254" s="123">
        <f t="shared" si="315"/>
        <v>31.500495999999998</v>
      </c>
      <c r="AG254" s="94">
        <f t="shared" si="315"/>
        <v>31.500495999999998</v>
      </c>
      <c r="AH254" s="94">
        <f t="shared" si="315"/>
        <v>0</v>
      </c>
      <c r="AI254" s="94">
        <f t="shared" si="315"/>
        <v>343.059504</v>
      </c>
      <c r="AJ254" s="93">
        <f t="shared" si="315"/>
        <v>343.059504</v>
      </c>
      <c r="AK254" s="139" t="s">
        <v>7146</v>
      </c>
    </row>
    <row r="255" spans="1:37" hidden="1" outlineLevel="3" x14ac:dyDescent="0.25">
      <c r="A255" t="s">
        <v>7024</v>
      </c>
      <c r="B255">
        <v>771.1</v>
      </c>
      <c r="N255">
        <f t="shared" ref="N255:N268" si="316">SUM(B255:M255)</f>
        <v>771.1</v>
      </c>
      <c r="O255">
        <f t="shared" ref="O255:O268" si="317">B255</f>
        <v>771.1</v>
      </c>
      <c r="P255">
        <f t="shared" ref="P255:P268" si="318">N255</f>
        <v>771.1</v>
      </c>
      <c r="Q255" s="92" t="s">
        <v>4687</v>
      </c>
      <c r="R255" s="80">
        <v>0</v>
      </c>
      <c r="S255" s="119">
        <f t="shared" ref="S255:S268" si="319">IF(LEFT(AK255,6)="Direct", O255,0)</f>
        <v>771.1</v>
      </c>
      <c r="T255" s="120">
        <f t="shared" ref="T255:T268" si="320">O255-S255</f>
        <v>0</v>
      </c>
      <c r="U255" s="121">
        <f t="shared" ref="U255:U268" si="321">S255+T255</f>
        <v>771.1</v>
      </c>
      <c r="V255" s="119">
        <f t="shared" ref="V255:V268" si="322">IF(LEFT(AK255,9)="Direct-WA", O255,0)</f>
        <v>0</v>
      </c>
      <c r="W255" s="120">
        <f t="shared" ref="W255:W268" si="323">IF(LEFT(AK255,9)="Direct-WA",0,O255*R255)</f>
        <v>0</v>
      </c>
      <c r="X255" s="122">
        <f t="shared" ref="X255:X268" si="324">V255+W255</f>
        <v>0</v>
      </c>
      <c r="Y255" s="119">
        <f t="shared" ref="Y255:Y268" si="325">IF(LEFT(AK255,9)="Direct-OR", O255,0)</f>
        <v>771.1</v>
      </c>
      <c r="Z255" s="120">
        <f t="shared" ref="Z255:Z268" si="326">IF(LEFT(AK255,9)="Direct-OR",0,T255-W255)</f>
        <v>0</v>
      </c>
      <c r="AA255" s="122">
        <f t="shared" ref="AA255:AA268" si="327">Y255+Z255</f>
        <v>771.1</v>
      </c>
      <c r="AB255" s="94">
        <f t="shared" ref="AB255:AB268" si="328">IF(LEFT(AK255,6)="Direct", P255,0)</f>
        <v>771.1</v>
      </c>
      <c r="AC255" s="123">
        <f t="shared" ref="AC255:AC268" si="329">P255-AB255</f>
        <v>0</v>
      </c>
      <c r="AD255" s="94">
        <f t="shared" ref="AD255:AD268" si="330">AB255+AC255</f>
        <v>771.1</v>
      </c>
      <c r="AE255" s="94">
        <f t="shared" ref="AE255:AE268" si="331">IF(LEFT(AK255,9)="Direct-WA", P255,0)</f>
        <v>0</v>
      </c>
      <c r="AF255" s="123">
        <f t="shared" ref="AF255:AF268" si="332">IF(LEFT(AK255,9)="Direct-WA",0,P255*R255)</f>
        <v>0</v>
      </c>
      <c r="AG255" s="94">
        <f t="shared" ref="AG255:AG268" si="333">AE255+AF255</f>
        <v>0</v>
      </c>
      <c r="AH255" s="94">
        <f t="shared" ref="AH255:AH268" si="334">IF(LEFT(AK255,9)="Direct-OR", P255,0)</f>
        <v>771.1</v>
      </c>
      <c r="AI255" s="94">
        <f t="shared" ref="AI255:AI268" si="335">IF(LEFT(AK255,9)="Direct-OR",0,AD255-AG255)</f>
        <v>0</v>
      </c>
      <c r="AJ255" s="93">
        <f t="shared" ref="AJ255:AJ268" si="336">AH255+AI255</f>
        <v>771.1</v>
      </c>
      <c r="AK255" s="138" t="s">
        <v>1014</v>
      </c>
    </row>
    <row r="256" spans="1:37" hidden="1" outlineLevel="3" x14ac:dyDescent="0.25">
      <c r="A256" t="s">
        <v>7024</v>
      </c>
      <c r="B256">
        <v>450.53</v>
      </c>
      <c r="N256">
        <f t="shared" si="316"/>
        <v>450.53</v>
      </c>
      <c r="O256">
        <f t="shared" si="317"/>
        <v>450.53</v>
      </c>
      <c r="P256">
        <f t="shared" si="318"/>
        <v>450.53</v>
      </c>
      <c r="Q256" s="92" t="s">
        <v>4695</v>
      </c>
      <c r="R256" s="80">
        <v>0</v>
      </c>
      <c r="S256" s="119">
        <f t="shared" si="319"/>
        <v>450.53</v>
      </c>
      <c r="T256" s="120">
        <f t="shared" si="320"/>
        <v>0</v>
      </c>
      <c r="U256" s="121">
        <f t="shared" si="321"/>
        <v>450.53</v>
      </c>
      <c r="V256" s="119">
        <f t="shared" si="322"/>
        <v>0</v>
      </c>
      <c r="W256" s="120">
        <f t="shared" si="323"/>
        <v>0</v>
      </c>
      <c r="X256" s="122">
        <f t="shared" si="324"/>
        <v>0</v>
      </c>
      <c r="Y256" s="119">
        <f t="shared" si="325"/>
        <v>450.53</v>
      </c>
      <c r="Z256" s="120">
        <f t="shared" si="326"/>
        <v>0</v>
      </c>
      <c r="AA256" s="122">
        <f t="shared" si="327"/>
        <v>450.53</v>
      </c>
      <c r="AB256" s="94">
        <f t="shared" si="328"/>
        <v>450.53</v>
      </c>
      <c r="AC256" s="123">
        <f t="shared" si="329"/>
        <v>0</v>
      </c>
      <c r="AD256" s="94">
        <f t="shared" si="330"/>
        <v>450.53</v>
      </c>
      <c r="AE256" s="94">
        <f t="shared" si="331"/>
        <v>0</v>
      </c>
      <c r="AF256" s="123">
        <f t="shared" si="332"/>
        <v>0</v>
      </c>
      <c r="AG256" s="94">
        <f t="shared" si="333"/>
        <v>0</v>
      </c>
      <c r="AH256" s="94">
        <f t="shared" si="334"/>
        <v>450.53</v>
      </c>
      <c r="AI256" s="94">
        <f t="shared" si="335"/>
        <v>0</v>
      </c>
      <c r="AJ256" s="93">
        <f t="shared" si="336"/>
        <v>450.53</v>
      </c>
      <c r="AK256" s="138" t="s">
        <v>1014</v>
      </c>
    </row>
    <row r="257" spans="1:37" hidden="1" outlineLevel="3" x14ac:dyDescent="0.25">
      <c r="A257" t="s">
        <v>7024</v>
      </c>
      <c r="B257">
        <v>272.2</v>
      </c>
      <c r="N257">
        <f t="shared" si="316"/>
        <v>272.2</v>
      </c>
      <c r="O257">
        <f t="shared" si="317"/>
        <v>272.2</v>
      </c>
      <c r="P257">
        <f t="shared" si="318"/>
        <v>272.2</v>
      </c>
      <c r="Q257" s="92" t="s">
        <v>4701</v>
      </c>
      <c r="R257" s="80">
        <v>0</v>
      </c>
      <c r="S257" s="119">
        <f t="shared" si="319"/>
        <v>272.2</v>
      </c>
      <c r="T257" s="120">
        <f t="shared" si="320"/>
        <v>0</v>
      </c>
      <c r="U257" s="121">
        <f t="shared" si="321"/>
        <v>272.2</v>
      </c>
      <c r="V257" s="119">
        <f t="shared" si="322"/>
        <v>0</v>
      </c>
      <c r="W257" s="120">
        <f t="shared" si="323"/>
        <v>0</v>
      </c>
      <c r="X257" s="122">
        <f t="shared" si="324"/>
        <v>0</v>
      </c>
      <c r="Y257" s="119">
        <f t="shared" si="325"/>
        <v>272.2</v>
      </c>
      <c r="Z257" s="120">
        <f t="shared" si="326"/>
        <v>0</v>
      </c>
      <c r="AA257" s="122">
        <f t="shared" si="327"/>
        <v>272.2</v>
      </c>
      <c r="AB257" s="94">
        <f t="shared" si="328"/>
        <v>272.2</v>
      </c>
      <c r="AC257" s="123">
        <f t="shared" si="329"/>
        <v>0</v>
      </c>
      <c r="AD257" s="94">
        <f t="shared" si="330"/>
        <v>272.2</v>
      </c>
      <c r="AE257" s="94">
        <f t="shared" si="331"/>
        <v>0</v>
      </c>
      <c r="AF257" s="123">
        <f t="shared" si="332"/>
        <v>0</v>
      </c>
      <c r="AG257" s="94">
        <f t="shared" si="333"/>
        <v>0</v>
      </c>
      <c r="AH257" s="94">
        <f t="shared" si="334"/>
        <v>272.2</v>
      </c>
      <c r="AI257" s="94">
        <f t="shared" si="335"/>
        <v>0</v>
      </c>
      <c r="AJ257" s="93">
        <f t="shared" si="336"/>
        <v>272.2</v>
      </c>
      <c r="AK257" s="138" t="s">
        <v>1014</v>
      </c>
    </row>
    <row r="258" spans="1:37" hidden="1" outlineLevel="3" x14ac:dyDescent="0.25">
      <c r="A258" t="s">
        <v>7024</v>
      </c>
      <c r="N258">
        <f t="shared" si="316"/>
        <v>0</v>
      </c>
      <c r="O258">
        <f t="shared" si="317"/>
        <v>0</v>
      </c>
      <c r="P258">
        <f t="shared" si="318"/>
        <v>0</v>
      </c>
      <c r="Q258" s="92" t="s">
        <v>4718</v>
      </c>
      <c r="R258" s="80">
        <v>0</v>
      </c>
      <c r="S258" s="119">
        <f t="shared" si="319"/>
        <v>0</v>
      </c>
      <c r="T258" s="120">
        <f t="shared" si="320"/>
        <v>0</v>
      </c>
      <c r="U258" s="121">
        <f t="shared" si="321"/>
        <v>0</v>
      </c>
      <c r="V258" s="119">
        <f t="shared" si="322"/>
        <v>0</v>
      </c>
      <c r="W258" s="120">
        <f t="shared" si="323"/>
        <v>0</v>
      </c>
      <c r="X258" s="122">
        <f t="shared" si="324"/>
        <v>0</v>
      </c>
      <c r="Y258" s="119">
        <f t="shared" si="325"/>
        <v>0</v>
      </c>
      <c r="Z258" s="120">
        <f t="shared" si="326"/>
        <v>0</v>
      </c>
      <c r="AA258" s="122">
        <f t="shared" si="327"/>
        <v>0</v>
      </c>
      <c r="AB258" s="94">
        <f t="shared" si="328"/>
        <v>0</v>
      </c>
      <c r="AC258" s="123">
        <f t="shared" si="329"/>
        <v>0</v>
      </c>
      <c r="AD258" s="94">
        <f t="shared" si="330"/>
        <v>0</v>
      </c>
      <c r="AE258" s="94">
        <f t="shared" si="331"/>
        <v>0</v>
      </c>
      <c r="AF258" s="123">
        <f t="shared" si="332"/>
        <v>0</v>
      </c>
      <c r="AG258" s="94">
        <f t="shared" si="333"/>
        <v>0</v>
      </c>
      <c r="AH258" s="94">
        <f t="shared" si="334"/>
        <v>0</v>
      </c>
      <c r="AI258" s="94">
        <f t="shared" si="335"/>
        <v>0</v>
      </c>
      <c r="AJ258" s="93">
        <f t="shared" si="336"/>
        <v>0</v>
      </c>
      <c r="AK258" s="138" t="s">
        <v>1014</v>
      </c>
    </row>
    <row r="259" spans="1:37" hidden="1" outlineLevel="3" x14ac:dyDescent="0.25">
      <c r="A259" t="s">
        <v>7024</v>
      </c>
      <c r="B259">
        <v>1025.6099999999999</v>
      </c>
      <c r="N259">
        <f t="shared" si="316"/>
        <v>1025.6099999999999</v>
      </c>
      <c r="O259">
        <f t="shared" si="317"/>
        <v>1025.6099999999999</v>
      </c>
      <c r="P259">
        <f t="shared" si="318"/>
        <v>1025.6099999999999</v>
      </c>
      <c r="Q259" s="92" t="s">
        <v>4735</v>
      </c>
      <c r="R259" s="80">
        <v>0</v>
      </c>
      <c r="S259" s="119">
        <f t="shared" si="319"/>
        <v>1025.6099999999999</v>
      </c>
      <c r="T259" s="120">
        <f t="shared" si="320"/>
        <v>0</v>
      </c>
      <c r="U259" s="121">
        <f t="shared" si="321"/>
        <v>1025.6099999999999</v>
      </c>
      <c r="V259" s="119">
        <f t="shared" si="322"/>
        <v>0</v>
      </c>
      <c r="W259" s="120">
        <f t="shared" si="323"/>
        <v>0</v>
      </c>
      <c r="X259" s="122">
        <f t="shared" si="324"/>
        <v>0</v>
      </c>
      <c r="Y259" s="119">
        <f t="shared" si="325"/>
        <v>1025.6099999999999</v>
      </c>
      <c r="Z259" s="120">
        <f t="shared" si="326"/>
        <v>0</v>
      </c>
      <c r="AA259" s="122">
        <f t="shared" si="327"/>
        <v>1025.6099999999999</v>
      </c>
      <c r="AB259" s="94">
        <f t="shared" si="328"/>
        <v>1025.6099999999999</v>
      </c>
      <c r="AC259" s="123">
        <f t="shared" si="329"/>
        <v>0</v>
      </c>
      <c r="AD259" s="94">
        <f t="shared" si="330"/>
        <v>1025.6099999999999</v>
      </c>
      <c r="AE259" s="94">
        <f t="shared" si="331"/>
        <v>0</v>
      </c>
      <c r="AF259" s="123">
        <f t="shared" si="332"/>
        <v>0</v>
      </c>
      <c r="AG259" s="94">
        <f t="shared" si="333"/>
        <v>0</v>
      </c>
      <c r="AH259" s="94">
        <f t="shared" si="334"/>
        <v>1025.6099999999999</v>
      </c>
      <c r="AI259" s="94">
        <f t="shared" si="335"/>
        <v>0</v>
      </c>
      <c r="AJ259" s="93">
        <f t="shared" si="336"/>
        <v>1025.6099999999999</v>
      </c>
      <c r="AK259" s="138" t="s">
        <v>1014</v>
      </c>
    </row>
    <row r="260" spans="1:37" hidden="1" outlineLevel="3" x14ac:dyDescent="0.25">
      <c r="A260" t="s">
        <v>7024</v>
      </c>
      <c r="N260">
        <f t="shared" si="316"/>
        <v>0</v>
      </c>
      <c r="O260">
        <f t="shared" si="317"/>
        <v>0</v>
      </c>
      <c r="P260">
        <f t="shared" si="318"/>
        <v>0</v>
      </c>
      <c r="Q260" s="92" t="s">
        <v>4759</v>
      </c>
      <c r="R260" s="80">
        <v>0</v>
      </c>
      <c r="S260" s="119">
        <f t="shared" si="319"/>
        <v>0</v>
      </c>
      <c r="T260" s="120">
        <f t="shared" si="320"/>
        <v>0</v>
      </c>
      <c r="U260" s="121">
        <f t="shared" si="321"/>
        <v>0</v>
      </c>
      <c r="V260" s="119">
        <f t="shared" si="322"/>
        <v>0</v>
      </c>
      <c r="W260" s="120">
        <f t="shared" si="323"/>
        <v>0</v>
      </c>
      <c r="X260" s="122">
        <f t="shared" si="324"/>
        <v>0</v>
      </c>
      <c r="Y260" s="119">
        <f t="shared" si="325"/>
        <v>0</v>
      </c>
      <c r="Z260" s="120">
        <f t="shared" si="326"/>
        <v>0</v>
      </c>
      <c r="AA260" s="122">
        <f t="shared" si="327"/>
        <v>0</v>
      </c>
      <c r="AB260" s="94">
        <f t="shared" si="328"/>
        <v>0</v>
      </c>
      <c r="AC260" s="123">
        <f t="shared" si="329"/>
        <v>0</v>
      </c>
      <c r="AD260" s="94">
        <f t="shared" si="330"/>
        <v>0</v>
      </c>
      <c r="AE260" s="94">
        <f t="shared" si="331"/>
        <v>0</v>
      </c>
      <c r="AF260" s="123">
        <f t="shared" si="332"/>
        <v>0</v>
      </c>
      <c r="AG260" s="94">
        <f t="shared" si="333"/>
        <v>0</v>
      </c>
      <c r="AH260" s="94">
        <f t="shared" si="334"/>
        <v>0</v>
      </c>
      <c r="AI260" s="94">
        <f t="shared" si="335"/>
        <v>0</v>
      </c>
      <c r="AJ260" s="93">
        <f t="shared" si="336"/>
        <v>0</v>
      </c>
      <c r="AK260" s="138" t="s">
        <v>1014</v>
      </c>
    </row>
    <row r="261" spans="1:37" hidden="1" outlineLevel="3" x14ac:dyDescent="0.25">
      <c r="A261" t="s">
        <v>7024</v>
      </c>
      <c r="N261">
        <f t="shared" si="316"/>
        <v>0</v>
      </c>
      <c r="O261">
        <f t="shared" si="317"/>
        <v>0</v>
      </c>
      <c r="P261">
        <f t="shared" si="318"/>
        <v>0</v>
      </c>
      <c r="Q261" s="92" t="s">
        <v>4915</v>
      </c>
      <c r="R261" s="80">
        <v>0</v>
      </c>
      <c r="S261" s="119">
        <f t="shared" si="319"/>
        <v>0</v>
      </c>
      <c r="T261" s="120">
        <f t="shared" si="320"/>
        <v>0</v>
      </c>
      <c r="U261" s="121">
        <f t="shared" si="321"/>
        <v>0</v>
      </c>
      <c r="V261" s="119">
        <f t="shared" si="322"/>
        <v>0</v>
      </c>
      <c r="W261" s="120">
        <f t="shared" si="323"/>
        <v>0</v>
      </c>
      <c r="X261" s="122">
        <f t="shared" si="324"/>
        <v>0</v>
      </c>
      <c r="Y261" s="119">
        <f t="shared" si="325"/>
        <v>0</v>
      </c>
      <c r="Z261" s="120">
        <f t="shared" si="326"/>
        <v>0</v>
      </c>
      <c r="AA261" s="122">
        <f t="shared" si="327"/>
        <v>0</v>
      </c>
      <c r="AB261" s="94">
        <f t="shared" si="328"/>
        <v>0</v>
      </c>
      <c r="AC261" s="123">
        <f t="shared" si="329"/>
        <v>0</v>
      </c>
      <c r="AD261" s="94">
        <f t="shared" si="330"/>
        <v>0</v>
      </c>
      <c r="AE261" s="94">
        <f t="shared" si="331"/>
        <v>0</v>
      </c>
      <c r="AF261" s="123">
        <f t="shared" si="332"/>
        <v>0</v>
      </c>
      <c r="AG261" s="94">
        <f t="shared" si="333"/>
        <v>0</v>
      </c>
      <c r="AH261" s="94">
        <f t="shared" si="334"/>
        <v>0</v>
      </c>
      <c r="AI261" s="94">
        <f t="shared" si="335"/>
        <v>0</v>
      </c>
      <c r="AJ261" s="93">
        <f t="shared" si="336"/>
        <v>0</v>
      </c>
      <c r="AK261" s="138" t="s">
        <v>1014</v>
      </c>
    </row>
    <row r="262" spans="1:37" hidden="1" outlineLevel="3" x14ac:dyDescent="0.25">
      <c r="A262" t="s">
        <v>7024</v>
      </c>
      <c r="B262">
        <v>1756.45</v>
      </c>
      <c r="N262">
        <f t="shared" si="316"/>
        <v>1756.45</v>
      </c>
      <c r="O262">
        <f t="shared" si="317"/>
        <v>1756.45</v>
      </c>
      <c r="P262">
        <f t="shared" si="318"/>
        <v>1756.45</v>
      </c>
      <c r="Q262" s="92" t="s">
        <v>4950</v>
      </c>
      <c r="R262" s="80">
        <v>0</v>
      </c>
      <c r="S262" s="119">
        <f t="shared" si="319"/>
        <v>1756.45</v>
      </c>
      <c r="T262" s="120">
        <f t="shared" si="320"/>
        <v>0</v>
      </c>
      <c r="U262" s="121">
        <f t="shared" si="321"/>
        <v>1756.45</v>
      </c>
      <c r="V262" s="119">
        <f t="shared" si="322"/>
        <v>0</v>
      </c>
      <c r="W262" s="120">
        <f t="shared" si="323"/>
        <v>0</v>
      </c>
      <c r="X262" s="122">
        <f t="shared" si="324"/>
        <v>0</v>
      </c>
      <c r="Y262" s="119">
        <f t="shared" si="325"/>
        <v>1756.45</v>
      </c>
      <c r="Z262" s="120">
        <f t="shared" si="326"/>
        <v>0</v>
      </c>
      <c r="AA262" s="122">
        <f t="shared" si="327"/>
        <v>1756.45</v>
      </c>
      <c r="AB262" s="94">
        <f t="shared" si="328"/>
        <v>1756.45</v>
      </c>
      <c r="AC262" s="123">
        <f t="shared" si="329"/>
        <v>0</v>
      </c>
      <c r="AD262" s="94">
        <f t="shared" si="330"/>
        <v>1756.45</v>
      </c>
      <c r="AE262" s="94">
        <f t="shared" si="331"/>
        <v>0</v>
      </c>
      <c r="AF262" s="123">
        <f t="shared" si="332"/>
        <v>0</v>
      </c>
      <c r="AG262" s="94">
        <f t="shared" si="333"/>
        <v>0</v>
      </c>
      <c r="AH262" s="94">
        <f t="shared" si="334"/>
        <v>1756.45</v>
      </c>
      <c r="AI262" s="94">
        <f t="shared" si="335"/>
        <v>0</v>
      </c>
      <c r="AJ262" s="93">
        <f t="shared" si="336"/>
        <v>1756.45</v>
      </c>
      <c r="AK262" s="138" t="s">
        <v>1014</v>
      </c>
    </row>
    <row r="263" spans="1:37" hidden="1" outlineLevel="3" x14ac:dyDescent="0.25">
      <c r="A263" t="s">
        <v>7024</v>
      </c>
      <c r="B263">
        <v>2810.74</v>
      </c>
      <c r="N263">
        <f t="shared" si="316"/>
        <v>2810.74</v>
      </c>
      <c r="O263">
        <f t="shared" si="317"/>
        <v>2810.74</v>
      </c>
      <c r="P263">
        <f t="shared" si="318"/>
        <v>2810.74</v>
      </c>
      <c r="Q263" s="92" t="s">
        <v>4963</v>
      </c>
      <c r="R263" s="80">
        <v>0</v>
      </c>
      <c r="S263" s="119">
        <f t="shared" si="319"/>
        <v>2810.74</v>
      </c>
      <c r="T263" s="120">
        <f t="shared" si="320"/>
        <v>0</v>
      </c>
      <c r="U263" s="121">
        <f t="shared" si="321"/>
        <v>2810.74</v>
      </c>
      <c r="V263" s="119">
        <f t="shared" si="322"/>
        <v>0</v>
      </c>
      <c r="W263" s="120">
        <f t="shared" si="323"/>
        <v>0</v>
      </c>
      <c r="X263" s="122">
        <f t="shared" si="324"/>
        <v>0</v>
      </c>
      <c r="Y263" s="119">
        <f t="shared" si="325"/>
        <v>2810.74</v>
      </c>
      <c r="Z263" s="120">
        <f t="shared" si="326"/>
        <v>0</v>
      </c>
      <c r="AA263" s="122">
        <f t="shared" si="327"/>
        <v>2810.74</v>
      </c>
      <c r="AB263" s="94">
        <f t="shared" si="328"/>
        <v>2810.74</v>
      </c>
      <c r="AC263" s="123">
        <f t="shared" si="329"/>
        <v>0</v>
      </c>
      <c r="AD263" s="94">
        <f t="shared" si="330"/>
        <v>2810.74</v>
      </c>
      <c r="AE263" s="94">
        <f t="shared" si="331"/>
        <v>0</v>
      </c>
      <c r="AF263" s="123">
        <f t="shared" si="332"/>
        <v>0</v>
      </c>
      <c r="AG263" s="94">
        <f t="shared" si="333"/>
        <v>0</v>
      </c>
      <c r="AH263" s="94">
        <f t="shared" si="334"/>
        <v>2810.74</v>
      </c>
      <c r="AI263" s="94">
        <f t="shared" si="335"/>
        <v>0</v>
      </c>
      <c r="AJ263" s="93">
        <f t="shared" si="336"/>
        <v>2810.74</v>
      </c>
      <c r="AK263" s="138" t="s">
        <v>1014</v>
      </c>
    </row>
    <row r="264" spans="1:37" hidden="1" outlineLevel="3" x14ac:dyDescent="0.25">
      <c r="A264" t="s">
        <v>7024</v>
      </c>
      <c r="B264">
        <v>3574.05</v>
      </c>
      <c r="N264">
        <f t="shared" si="316"/>
        <v>3574.05</v>
      </c>
      <c r="O264">
        <f t="shared" si="317"/>
        <v>3574.05</v>
      </c>
      <c r="P264">
        <f t="shared" si="318"/>
        <v>3574.05</v>
      </c>
      <c r="Q264" s="92" t="s">
        <v>4992</v>
      </c>
      <c r="R264" s="80">
        <v>0</v>
      </c>
      <c r="S264" s="119">
        <f t="shared" si="319"/>
        <v>3574.05</v>
      </c>
      <c r="T264" s="120">
        <f t="shared" si="320"/>
        <v>0</v>
      </c>
      <c r="U264" s="121">
        <f t="shared" si="321"/>
        <v>3574.05</v>
      </c>
      <c r="V264" s="119">
        <f t="shared" si="322"/>
        <v>0</v>
      </c>
      <c r="W264" s="120">
        <f t="shared" si="323"/>
        <v>0</v>
      </c>
      <c r="X264" s="122">
        <f t="shared" si="324"/>
        <v>0</v>
      </c>
      <c r="Y264" s="119">
        <f t="shared" si="325"/>
        <v>3574.05</v>
      </c>
      <c r="Z264" s="120">
        <f t="shared" si="326"/>
        <v>0</v>
      </c>
      <c r="AA264" s="122">
        <f t="shared" si="327"/>
        <v>3574.05</v>
      </c>
      <c r="AB264" s="94">
        <f t="shared" si="328"/>
        <v>3574.05</v>
      </c>
      <c r="AC264" s="123">
        <f t="shared" si="329"/>
        <v>0</v>
      </c>
      <c r="AD264" s="94">
        <f t="shared" si="330"/>
        <v>3574.05</v>
      </c>
      <c r="AE264" s="94">
        <f t="shared" si="331"/>
        <v>0</v>
      </c>
      <c r="AF264" s="123">
        <f t="shared" si="332"/>
        <v>0</v>
      </c>
      <c r="AG264" s="94">
        <f t="shared" si="333"/>
        <v>0</v>
      </c>
      <c r="AH264" s="94">
        <f t="shared" si="334"/>
        <v>3574.05</v>
      </c>
      <c r="AI264" s="94">
        <f t="shared" si="335"/>
        <v>0</v>
      </c>
      <c r="AJ264" s="93">
        <f t="shared" si="336"/>
        <v>3574.05</v>
      </c>
      <c r="AK264" s="138" t="s">
        <v>1014</v>
      </c>
    </row>
    <row r="265" spans="1:37" hidden="1" outlineLevel="3" x14ac:dyDescent="0.25">
      <c r="A265" t="s">
        <v>7024</v>
      </c>
      <c r="B265">
        <v>5891.95</v>
      </c>
      <c r="N265">
        <f t="shared" si="316"/>
        <v>5891.95</v>
      </c>
      <c r="O265">
        <f t="shared" si="317"/>
        <v>5891.95</v>
      </c>
      <c r="P265">
        <f t="shared" si="318"/>
        <v>5891.95</v>
      </c>
      <c r="Q265" s="92" t="s">
        <v>5000</v>
      </c>
      <c r="R265" s="80">
        <v>0</v>
      </c>
      <c r="S265" s="119">
        <f t="shared" si="319"/>
        <v>5891.95</v>
      </c>
      <c r="T265" s="120">
        <f t="shared" si="320"/>
        <v>0</v>
      </c>
      <c r="U265" s="121">
        <f t="shared" si="321"/>
        <v>5891.95</v>
      </c>
      <c r="V265" s="119">
        <f t="shared" si="322"/>
        <v>0</v>
      </c>
      <c r="W265" s="120">
        <f t="shared" si="323"/>
        <v>0</v>
      </c>
      <c r="X265" s="122">
        <f t="shared" si="324"/>
        <v>0</v>
      </c>
      <c r="Y265" s="119">
        <f t="shared" si="325"/>
        <v>5891.95</v>
      </c>
      <c r="Z265" s="120">
        <f t="shared" si="326"/>
        <v>0</v>
      </c>
      <c r="AA265" s="122">
        <f t="shared" si="327"/>
        <v>5891.95</v>
      </c>
      <c r="AB265" s="94">
        <f t="shared" si="328"/>
        <v>5891.95</v>
      </c>
      <c r="AC265" s="123">
        <f t="shared" si="329"/>
        <v>0</v>
      </c>
      <c r="AD265" s="94">
        <f t="shared" si="330"/>
        <v>5891.95</v>
      </c>
      <c r="AE265" s="94">
        <f t="shared" si="331"/>
        <v>0</v>
      </c>
      <c r="AF265" s="123">
        <f t="shared" si="332"/>
        <v>0</v>
      </c>
      <c r="AG265" s="94">
        <f t="shared" si="333"/>
        <v>0</v>
      </c>
      <c r="AH265" s="94">
        <f t="shared" si="334"/>
        <v>5891.95</v>
      </c>
      <c r="AI265" s="94">
        <f t="shared" si="335"/>
        <v>0</v>
      </c>
      <c r="AJ265" s="93">
        <f t="shared" si="336"/>
        <v>5891.95</v>
      </c>
      <c r="AK265" s="138" t="s">
        <v>1014</v>
      </c>
    </row>
    <row r="266" spans="1:37" hidden="1" outlineLevel="3" x14ac:dyDescent="0.25">
      <c r="A266" t="s">
        <v>7024</v>
      </c>
      <c r="B266">
        <v>4279.97</v>
      </c>
      <c r="N266">
        <f t="shared" si="316"/>
        <v>4279.97</v>
      </c>
      <c r="O266">
        <f t="shared" si="317"/>
        <v>4279.97</v>
      </c>
      <c r="P266">
        <f t="shared" si="318"/>
        <v>4279.97</v>
      </c>
      <c r="Q266" s="92" t="s">
        <v>5022</v>
      </c>
      <c r="R266" s="80">
        <v>0</v>
      </c>
      <c r="S266" s="119">
        <f t="shared" si="319"/>
        <v>4279.97</v>
      </c>
      <c r="T266" s="120">
        <f t="shared" si="320"/>
        <v>0</v>
      </c>
      <c r="U266" s="121">
        <f t="shared" si="321"/>
        <v>4279.97</v>
      </c>
      <c r="V266" s="119">
        <f t="shared" si="322"/>
        <v>0</v>
      </c>
      <c r="W266" s="120">
        <f t="shared" si="323"/>
        <v>0</v>
      </c>
      <c r="X266" s="122">
        <f t="shared" si="324"/>
        <v>0</v>
      </c>
      <c r="Y266" s="119">
        <f t="shared" si="325"/>
        <v>4279.97</v>
      </c>
      <c r="Z266" s="120">
        <f t="shared" si="326"/>
        <v>0</v>
      </c>
      <c r="AA266" s="122">
        <f t="shared" si="327"/>
        <v>4279.97</v>
      </c>
      <c r="AB266" s="94">
        <f t="shared" si="328"/>
        <v>4279.97</v>
      </c>
      <c r="AC266" s="123">
        <f t="shared" si="329"/>
        <v>0</v>
      </c>
      <c r="AD266" s="94">
        <f t="shared" si="330"/>
        <v>4279.97</v>
      </c>
      <c r="AE266" s="94">
        <f t="shared" si="331"/>
        <v>0</v>
      </c>
      <c r="AF266" s="123">
        <f t="shared" si="332"/>
        <v>0</v>
      </c>
      <c r="AG266" s="94">
        <f t="shared" si="333"/>
        <v>0</v>
      </c>
      <c r="AH266" s="94">
        <f t="shared" si="334"/>
        <v>4279.97</v>
      </c>
      <c r="AI266" s="94">
        <f t="shared" si="335"/>
        <v>0</v>
      </c>
      <c r="AJ266" s="93">
        <f t="shared" si="336"/>
        <v>4279.97</v>
      </c>
      <c r="AK266" s="138" t="s">
        <v>1014</v>
      </c>
    </row>
    <row r="267" spans="1:37" hidden="1" outlineLevel="3" x14ac:dyDescent="0.25">
      <c r="A267" t="s">
        <v>7024</v>
      </c>
      <c r="B267">
        <v>165.06</v>
      </c>
      <c r="N267">
        <f t="shared" si="316"/>
        <v>165.06</v>
      </c>
      <c r="O267">
        <f t="shared" si="317"/>
        <v>165.06</v>
      </c>
      <c r="P267">
        <f t="shared" si="318"/>
        <v>165.06</v>
      </c>
      <c r="Q267" s="92" t="s">
        <v>5041</v>
      </c>
      <c r="R267" s="80">
        <v>0</v>
      </c>
      <c r="S267" s="119">
        <f t="shared" si="319"/>
        <v>165.06</v>
      </c>
      <c r="T267" s="120">
        <f t="shared" si="320"/>
        <v>0</v>
      </c>
      <c r="U267" s="121">
        <f t="shared" si="321"/>
        <v>165.06</v>
      </c>
      <c r="V267" s="119">
        <f t="shared" si="322"/>
        <v>0</v>
      </c>
      <c r="W267" s="120">
        <f t="shared" si="323"/>
        <v>0</v>
      </c>
      <c r="X267" s="122">
        <f t="shared" si="324"/>
        <v>0</v>
      </c>
      <c r="Y267" s="119">
        <f t="shared" si="325"/>
        <v>165.06</v>
      </c>
      <c r="Z267" s="120">
        <f t="shared" si="326"/>
        <v>0</v>
      </c>
      <c r="AA267" s="122">
        <f t="shared" si="327"/>
        <v>165.06</v>
      </c>
      <c r="AB267" s="94">
        <f t="shared" si="328"/>
        <v>165.06</v>
      </c>
      <c r="AC267" s="123">
        <f t="shared" si="329"/>
        <v>0</v>
      </c>
      <c r="AD267" s="94">
        <f t="shared" si="330"/>
        <v>165.06</v>
      </c>
      <c r="AE267" s="94">
        <f t="shared" si="331"/>
        <v>0</v>
      </c>
      <c r="AF267" s="123">
        <f t="shared" si="332"/>
        <v>0</v>
      </c>
      <c r="AG267" s="94">
        <f t="shared" si="333"/>
        <v>0</v>
      </c>
      <c r="AH267" s="94">
        <f t="shared" si="334"/>
        <v>165.06</v>
      </c>
      <c r="AI267" s="94">
        <f t="shared" si="335"/>
        <v>0</v>
      </c>
      <c r="AJ267" s="93">
        <f t="shared" si="336"/>
        <v>165.06</v>
      </c>
      <c r="AK267" s="138" t="s">
        <v>1014</v>
      </c>
    </row>
    <row r="268" spans="1:37" hidden="1" outlineLevel="3" x14ac:dyDescent="0.25">
      <c r="A268" t="s">
        <v>7024</v>
      </c>
      <c r="B268">
        <v>1304.31</v>
      </c>
      <c r="N268">
        <f t="shared" si="316"/>
        <v>1304.31</v>
      </c>
      <c r="O268">
        <f t="shared" si="317"/>
        <v>1304.31</v>
      </c>
      <c r="P268">
        <f t="shared" si="318"/>
        <v>1304.31</v>
      </c>
      <c r="Q268" s="92" t="s">
        <v>5048</v>
      </c>
      <c r="R268" s="80">
        <v>0</v>
      </c>
      <c r="S268" s="119">
        <f t="shared" si="319"/>
        <v>1304.31</v>
      </c>
      <c r="T268" s="120">
        <f t="shared" si="320"/>
        <v>0</v>
      </c>
      <c r="U268" s="121">
        <f t="shared" si="321"/>
        <v>1304.31</v>
      </c>
      <c r="V268" s="119">
        <f t="shared" si="322"/>
        <v>0</v>
      </c>
      <c r="W268" s="120">
        <f t="shared" si="323"/>
        <v>0</v>
      </c>
      <c r="X268" s="122">
        <f t="shared" si="324"/>
        <v>0</v>
      </c>
      <c r="Y268" s="119">
        <f t="shared" si="325"/>
        <v>1304.31</v>
      </c>
      <c r="Z268" s="120">
        <f t="shared" si="326"/>
        <v>0</v>
      </c>
      <c r="AA268" s="122">
        <f t="shared" si="327"/>
        <v>1304.31</v>
      </c>
      <c r="AB268" s="94">
        <f t="shared" si="328"/>
        <v>1304.31</v>
      </c>
      <c r="AC268" s="123">
        <f t="shared" si="329"/>
        <v>0</v>
      </c>
      <c r="AD268" s="94">
        <f t="shared" si="330"/>
        <v>1304.31</v>
      </c>
      <c r="AE268" s="94">
        <f t="shared" si="331"/>
        <v>0</v>
      </c>
      <c r="AF268" s="123">
        <f t="shared" si="332"/>
        <v>0</v>
      </c>
      <c r="AG268" s="94">
        <f t="shared" si="333"/>
        <v>0</v>
      </c>
      <c r="AH268" s="94">
        <f t="shared" si="334"/>
        <v>1304.31</v>
      </c>
      <c r="AI268" s="94">
        <f t="shared" si="335"/>
        <v>0</v>
      </c>
      <c r="AJ268" s="93">
        <f t="shared" si="336"/>
        <v>1304.31</v>
      </c>
      <c r="AK268" s="138" t="s">
        <v>1014</v>
      </c>
    </row>
    <row r="269" spans="1:37" hidden="1" outlineLevel="2" x14ac:dyDescent="0.25">
      <c r="Q269" s="92"/>
      <c r="R269" s="80"/>
      <c r="S269" s="119">
        <f t="shared" ref="S269:AJ269" si="337">SUBTOTAL(9,S255:S268)</f>
        <v>22301.970000000005</v>
      </c>
      <c r="T269" s="120">
        <f t="shared" si="337"/>
        <v>0</v>
      </c>
      <c r="U269" s="121">
        <f t="shared" si="337"/>
        <v>22301.970000000005</v>
      </c>
      <c r="V269" s="119">
        <f t="shared" si="337"/>
        <v>0</v>
      </c>
      <c r="W269" s="120">
        <f t="shared" si="337"/>
        <v>0</v>
      </c>
      <c r="X269" s="122">
        <f t="shared" si="337"/>
        <v>0</v>
      </c>
      <c r="Y269" s="119">
        <f t="shared" si="337"/>
        <v>22301.970000000005</v>
      </c>
      <c r="Z269" s="120">
        <f t="shared" si="337"/>
        <v>0</v>
      </c>
      <c r="AA269" s="122">
        <f t="shared" si="337"/>
        <v>22301.970000000005</v>
      </c>
      <c r="AB269" s="94">
        <f t="shared" si="337"/>
        <v>22301.970000000005</v>
      </c>
      <c r="AC269" s="123">
        <f t="shared" si="337"/>
        <v>0</v>
      </c>
      <c r="AD269" s="94">
        <f t="shared" si="337"/>
        <v>22301.970000000005</v>
      </c>
      <c r="AE269" s="94">
        <f t="shared" si="337"/>
        <v>0</v>
      </c>
      <c r="AF269" s="123">
        <f t="shared" si="337"/>
        <v>0</v>
      </c>
      <c r="AG269" s="94">
        <f t="shared" si="337"/>
        <v>0</v>
      </c>
      <c r="AH269" s="94">
        <f t="shared" si="337"/>
        <v>22301.970000000005</v>
      </c>
      <c r="AI269" s="94">
        <f t="shared" si="337"/>
        <v>0</v>
      </c>
      <c r="AJ269" s="93">
        <f t="shared" si="337"/>
        <v>22301.970000000005</v>
      </c>
      <c r="AK269" s="139" t="s">
        <v>7135</v>
      </c>
    </row>
    <row r="270" spans="1:37" hidden="1" outlineLevel="3" x14ac:dyDescent="0.25">
      <c r="A270" t="s">
        <v>7024</v>
      </c>
      <c r="N270">
        <f t="shared" ref="N270:N275" si="338">SUM(B270:M270)</f>
        <v>0</v>
      </c>
      <c r="O270">
        <f t="shared" ref="O270:O275" si="339">B270</f>
        <v>0</v>
      </c>
      <c r="P270">
        <f t="shared" ref="P270:P275" si="340">N270</f>
        <v>0</v>
      </c>
      <c r="Q270" s="92" t="s">
        <v>2727</v>
      </c>
      <c r="R270" s="80">
        <v>1</v>
      </c>
      <c r="S270" s="119">
        <f t="shared" ref="S270:S275" si="341">IF(LEFT(AK270,6)="Direct", O270,0)</f>
        <v>0</v>
      </c>
      <c r="T270" s="120">
        <f t="shared" ref="T270:T275" si="342">O270-S270</f>
        <v>0</v>
      </c>
      <c r="U270" s="121">
        <f t="shared" ref="U270:U275" si="343">S270+T270</f>
        <v>0</v>
      </c>
      <c r="V270" s="119">
        <f t="shared" ref="V270:V275" si="344">IF(LEFT(AK270,9)="Direct-WA", O270,0)</f>
        <v>0</v>
      </c>
      <c r="W270" s="120">
        <f t="shared" ref="W270:W275" si="345">IF(LEFT(AK270,9)="Direct-WA",0,O270*R270)</f>
        <v>0</v>
      </c>
      <c r="X270" s="122">
        <f t="shared" ref="X270:X275" si="346">V270+W270</f>
        <v>0</v>
      </c>
      <c r="Y270" s="119">
        <f t="shared" ref="Y270:Y275" si="347">IF(LEFT(AK270,9)="Direct-OR", O270,0)</f>
        <v>0</v>
      </c>
      <c r="Z270" s="120">
        <f t="shared" ref="Z270:Z275" si="348">IF(LEFT(AK270,9)="Direct-OR",0,T270-W270)</f>
        <v>0</v>
      </c>
      <c r="AA270" s="122">
        <f t="shared" ref="AA270:AA275" si="349">Y270+Z270</f>
        <v>0</v>
      </c>
      <c r="AB270" s="94">
        <f t="shared" ref="AB270:AB275" si="350">IF(LEFT(AK270,6)="Direct", P270,0)</f>
        <v>0</v>
      </c>
      <c r="AC270" s="123">
        <f t="shared" ref="AC270:AC275" si="351">P270-AB270</f>
        <v>0</v>
      </c>
      <c r="AD270" s="94">
        <f t="shared" ref="AD270:AD275" si="352">AB270+AC270</f>
        <v>0</v>
      </c>
      <c r="AE270" s="94">
        <f t="shared" ref="AE270:AE275" si="353">IF(LEFT(AK270,9)="Direct-WA", P270,0)</f>
        <v>0</v>
      </c>
      <c r="AF270" s="123">
        <f t="shared" ref="AF270:AF275" si="354">IF(LEFT(AK270,9)="Direct-WA",0,P270*R270)</f>
        <v>0</v>
      </c>
      <c r="AG270" s="94">
        <f t="shared" ref="AG270:AG275" si="355">AE270+AF270</f>
        <v>0</v>
      </c>
      <c r="AH270" s="94">
        <f t="shared" ref="AH270:AH275" si="356">IF(LEFT(AK270,9)="Direct-OR", P270,0)</f>
        <v>0</v>
      </c>
      <c r="AI270" s="94">
        <f t="shared" ref="AI270:AI275" si="357">IF(LEFT(AK270,9)="Direct-OR",0,AD270-AG270)</f>
        <v>0</v>
      </c>
      <c r="AJ270" s="93">
        <f t="shared" ref="AJ270:AJ275" si="358">AH270+AI270</f>
        <v>0</v>
      </c>
      <c r="AK270" s="138" t="s">
        <v>1366</v>
      </c>
    </row>
    <row r="271" spans="1:37" hidden="1" outlineLevel="3" x14ac:dyDescent="0.25">
      <c r="A271" t="s">
        <v>7024</v>
      </c>
      <c r="N271">
        <f t="shared" si="338"/>
        <v>0</v>
      </c>
      <c r="O271">
        <f t="shared" si="339"/>
        <v>0</v>
      </c>
      <c r="P271">
        <f t="shared" si="340"/>
        <v>0</v>
      </c>
      <c r="Q271" s="92" t="s">
        <v>2732</v>
      </c>
      <c r="R271" s="80">
        <v>1</v>
      </c>
      <c r="S271" s="119">
        <f t="shared" si="341"/>
        <v>0</v>
      </c>
      <c r="T271" s="120">
        <f t="shared" si="342"/>
        <v>0</v>
      </c>
      <c r="U271" s="121">
        <f t="shared" si="343"/>
        <v>0</v>
      </c>
      <c r="V271" s="119">
        <f t="shared" si="344"/>
        <v>0</v>
      </c>
      <c r="W271" s="120">
        <f t="shared" si="345"/>
        <v>0</v>
      </c>
      <c r="X271" s="122">
        <f t="shared" si="346"/>
        <v>0</v>
      </c>
      <c r="Y271" s="119">
        <f t="shared" si="347"/>
        <v>0</v>
      </c>
      <c r="Z271" s="120">
        <f t="shared" si="348"/>
        <v>0</v>
      </c>
      <c r="AA271" s="122">
        <f t="shared" si="349"/>
        <v>0</v>
      </c>
      <c r="AB271" s="94">
        <f t="shared" si="350"/>
        <v>0</v>
      </c>
      <c r="AC271" s="123">
        <f t="shared" si="351"/>
        <v>0</v>
      </c>
      <c r="AD271" s="94">
        <f t="shared" si="352"/>
        <v>0</v>
      </c>
      <c r="AE271" s="94">
        <f t="shared" si="353"/>
        <v>0</v>
      </c>
      <c r="AF271" s="123">
        <f t="shared" si="354"/>
        <v>0</v>
      </c>
      <c r="AG271" s="94">
        <f t="shared" si="355"/>
        <v>0</v>
      </c>
      <c r="AH271" s="94">
        <f t="shared" si="356"/>
        <v>0</v>
      </c>
      <c r="AI271" s="94">
        <f t="shared" si="357"/>
        <v>0</v>
      </c>
      <c r="AJ271" s="93">
        <f t="shared" si="358"/>
        <v>0</v>
      </c>
      <c r="AK271" s="138" t="s">
        <v>1366</v>
      </c>
    </row>
    <row r="272" spans="1:37" hidden="1" outlineLevel="3" x14ac:dyDescent="0.25">
      <c r="A272" t="s">
        <v>7024</v>
      </c>
      <c r="N272">
        <f t="shared" si="338"/>
        <v>0</v>
      </c>
      <c r="O272">
        <f t="shared" si="339"/>
        <v>0</v>
      </c>
      <c r="P272">
        <f t="shared" si="340"/>
        <v>0</v>
      </c>
      <c r="Q272" s="92" t="s">
        <v>4610</v>
      </c>
      <c r="R272" s="80">
        <v>1</v>
      </c>
      <c r="S272" s="119">
        <f t="shared" si="341"/>
        <v>0</v>
      </c>
      <c r="T272" s="120">
        <f t="shared" si="342"/>
        <v>0</v>
      </c>
      <c r="U272" s="121">
        <f t="shared" si="343"/>
        <v>0</v>
      </c>
      <c r="V272" s="119">
        <f t="shared" si="344"/>
        <v>0</v>
      </c>
      <c r="W272" s="120">
        <f t="shared" si="345"/>
        <v>0</v>
      </c>
      <c r="X272" s="122">
        <f t="shared" si="346"/>
        <v>0</v>
      </c>
      <c r="Y272" s="119">
        <f t="shared" si="347"/>
        <v>0</v>
      </c>
      <c r="Z272" s="120">
        <f t="shared" si="348"/>
        <v>0</v>
      </c>
      <c r="AA272" s="122">
        <f t="shared" si="349"/>
        <v>0</v>
      </c>
      <c r="AB272" s="94">
        <f t="shared" si="350"/>
        <v>0</v>
      </c>
      <c r="AC272" s="123">
        <f t="shared" si="351"/>
        <v>0</v>
      </c>
      <c r="AD272" s="94">
        <f t="shared" si="352"/>
        <v>0</v>
      </c>
      <c r="AE272" s="94">
        <f t="shared" si="353"/>
        <v>0</v>
      </c>
      <c r="AF272" s="123">
        <f t="shared" si="354"/>
        <v>0</v>
      </c>
      <c r="AG272" s="94">
        <f t="shared" si="355"/>
        <v>0</v>
      </c>
      <c r="AH272" s="94">
        <f t="shared" si="356"/>
        <v>0</v>
      </c>
      <c r="AI272" s="94">
        <f t="shared" si="357"/>
        <v>0</v>
      </c>
      <c r="AJ272" s="93">
        <f t="shared" si="358"/>
        <v>0</v>
      </c>
      <c r="AK272" s="138" t="s">
        <v>2724</v>
      </c>
    </row>
    <row r="273" spans="1:37" hidden="1" outlineLevel="3" x14ac:dyDescent="0.25">
      <c r="A273" t="s">
        <v>7024</v>
      </c>
      <c r="B273">
        <v>-413.54</v>
      </c>
      <c r="N273">
        <f t="shared" si="338"/>
        <v>-413.54</v>
      </c>
      <c r="O273">
        <f t="shared" si="339"/>
        <v>-413.54</v>
      </c>
      <c r="P273">
        <f t="shared" si="340"/>
        <v>-413.54</v>
      </c>
      <c r="Q273" s="92" t="s">
        <v>4620</v>
      </c>
      <c r="R273" s="80">
        <v>1</v>
      </c>
      <c r="S273" s="119">
        <f t="shared" si="341"/>
        <v>-413.54</v>
      </c>
      <c r="T273" s="120">
        <f t="shared" si="342"/>
        <v>0</v>
      </c>
      <c r="U273" s="121">
        <f t="shared" si="343"/>
        <v>-413.54</v>
      </c>
      <c r="V273" s="119">
        <f t="shared" si="344"/>
        <v>-413.54</v>
      </c>
      <c r="W273" s="120">
        <f t="shared" si="345"/>
        <v>0</v>
      </c>
      <c r="X273" s="122">
        <f t="shared" si="346"/>
        <v>-413.54</v>
      </c>
      <c r="Y273" s="119">
        <f t="shared" si="347"/>
        <v>0</v>
      </c>
      <c r="Z273" s="120">
        <f t="shared" si="348"/>
        <v>0</v>
      </c>
      <c r="AA273" s="122">
        <f t="shared" si="349"/>
        <v>0</v>
      </c>
      <c r="AB273" s="94">
        <f t="shared" si="350"/>
        <v>-413.54</v>
      </c>
      <c r="AC273" s="123">
        <f t="shared" si="351"/>
        <v>0</v>
      </c>
      <c r="AD273" s="94">
        <f t="shared" si="352"/>
        <v>-413.54</v>
      </c>
      <c r="AE273" s="94">
        <f t="shared" si="353"/>
        <v>-413.54</v>
      </c>
      <c r="AF273" s="123">
        <f t="shared" si="354"/>
        <v>0</v>
      </c>
      <c r="AG273" s="94">
        <f t="shared" si="355"/>
        <v>-413.54</v>
      </c>
      <c r="AH273" s="94">
        <f t="shared" si="356"/>
        <v>0</v>
      </c>
      <c r="AI273" s="94">
        <f t="shared" si="357"/>
        <v>0</v>
      </c>
      <c r="AJ273" s="93">
        <f t="shared" si="358"/>
        <v>0</v>
      </c>
      <c r="AK273" s="138" t="s">
        <v>2724</v>
      </c>
    </row>
    <row r="274" spans="1:37" hidden="1" outlineLevel="3" x14ac:dyDescent="0.25">
      <c r="A274" t="s">
        <v>7024</v>
      </c>
      <c r="N274">
        <f t="shared" si="338"/>
        <v>0</v>
      </c>
      <c r="O274">
        <f t="shared" si="339"/>
        <v>0</v>
      </c>
      <c r="P274">
        <f t="shared" si="340"/>
        <v>0</v>
      </c>
      <c r="Q274" s="92" t="s">
        <v>4624</v>
      </c>
      <c r="R274" s="80">
        <v>1</v>
      </c>
      <c r="S274" s="119">
        <f t="shared" si="341"/>
        <v>0</v>
      </c>
      <c r="T274" s="120">
        <f t="shared" si="342"/>
        <v>0</v>
      </c>
      <c r="U274" s="121">
        <f t="shared" si="343"/>
        <v>0</v>
      </c>
      <c r="V274" s="119">
        <f t="shared" si="344"/>
        <v>0</v>
      </c>
      <c r="W274" s="120">
        <f t="shared" si="345"/>
        <v>0</v>
      </c>
      <c r="X274" s="122">
        <f t="shared" si="346"/>
        <v>0</v>
      </c>
      <c r="Y274" s="119">
        <f t="shared" si="347"/>
        <v>0</v>
      </c>
      <c r="Z274" s="120">
        <f t="shared" si="348"/>
        <v>0</v>
      </c>
      <c r="AA274" s="122">
        <f t="shared" si="349"/>
        <v>0</v>
      </c>
      <c r="AB274" s="94">
        <f t="shared" si="350"/>
        <v>0</v>
      </c>
      <c r="AC274" s="123">
        <f t="shared" si="351"/>
        <v>0</v>
      </c>
      <c r="AD274" s="94">
        <f t="shared" si="352"/>
        <v>0</v>
      </c>
      <c r="AE274" s="94">
        <f t="shared" si="353"/>
        <v>0</v>
      </c>
      <c r="AF274" s="123">
        <f t="shared" si="354"/>
        <v>0</v>
      </c>
      <c r="AG274" s="94">
        <f t="shared" si="355"/>
        <v>0</v>
      </c>
      <c r="AH274" s="94">
        <f t="shared" si="356"/>
        <v>0</v>
      </c>
      <c r="AI274" s="94">
        <f t="shared" si="357"/>
        <v>0</v>
      </c>
      <c r="AJ274" s="93">
        <f t="shared" si="358"/>
        <v>0</v>
      </c>
      <c r="AK274" s="138" t="s">
        <v>2724</v>
      </c>
    </row>
    <row r="275" spans="1:37" hidden="1" outlineLevel="3" x14ac:dyDescent="0.25">
      <c r="A275" t="s">
        <v>7024</v>
      </c>
      <c r="B275">
        <v>643.70000000000005</v>
      </c>
      <c r="N275">
        <f t="shared" si="338"/>
        <v>643.70000000000005</v>
      </c>
      <c r="O275">
        <f t="shared" si="339"/>
        <v>643.70000000000005</v>
      </c>
      <c r="P275">
        <f t="shared" si="340"/>
        <v>643.70000000000005</v>
      </c>
      <c r="Q275" s="92" t="s">
        <v>4638</v>
      </c>
      <c r="R275" s="80">
        <v>1</v>
      </c>
      <c r="S275" s="119">
        <f t="shared" si="341"/>
        <v>643.70000000000005</v>
      </c>
      <c r="T275" s="120">
        <f t="shared" si="342"/>
        <v>0</v>
      </c>
      <c r="U275" s="121">
        <f t="shared" si="343"/>
        <v>643.70000000000005</v>
      </c>
      <c r="V275" s="119">
        <f t="shared" si="344"/>
        <v>643.70000000000005</v>
      </c>
      <c r="W275" s="120">
        <f t="shared" si="345"/>
        <v>0</v>
      </c>
      <c r="X275" s="122">
        <f t="shared" si="346"/>
        <v>643.70000000000005</v>
      </c>
      <c r="Y275" s="119">
        <f t="shared" si="347"/>
        <v>0</v>
      </c>
      <c r="Z275" s="120">
        <f t="shared" si="348"/>
        <v>0</v>
      </c>
      <c r="AA275" s="122">
        <f t="shared" si="349"/>
        <v>0</v>
      </c>
      <c r="AB275" s="94">
        <f t="shared" si="350"/>
        <v>643.70000000000005</v>
      </c>
      <c r="AC275" s="123">
        <f t="shared" si="351"/>
        <v>0</v>
      </c>
      <c r="AD275" s="94">
        <f t="shared" si="352"/>
        <v>643.70000000000005</v>
      </c>
      <c r="AE275" s="94">
        <f t="shared" si="353"/>
        <v>643.70000000000005</v>
      </c>
      <c r="AF275" s="123">
        <f t="shared" si="354"/>
        <v>0</v>
      </c>
      <c r="AG275" s="94">
        <f t="shared" si="355"/>
        <v>643.70000000000005</v>
      </c>
      <c r="AH275" s="94">
        <f t="shared" si="356"/>
        <v>0</v>
      </c>
      <c r="AI275" s="94">
        <f t="shared" si="357"/>
        <v>0</v>
      </c>
      <c r="AJ275" s="93">
        <f t="shared" si="358"/>
        <v>0</v>
      </c>
      <c r="AK275" s="138" t="s">
        <v>1366</v>
      </c>
    </row>
    <row r="276" spans="1:37" hidden="1" outlineLevel="2" x14ac:dyDescent="0.25">
      <c r="Q276" s="92"/>
      <c r="R276" s="80"/>
      <c r="S276" s="119">
        <f t="shared" ref="S276:AJ276" si="359">SUBTOTAL(9,S270:S275)</f>
        <v>230.16000000000003</v>
      </c>
      <c r="T276" s="120">
        <f t="shared" si="359"/>
        <v>0</v>
      </c>
      <c r="U276" s="121">
        <f t="shared" si="359"/>
        <v>230.16000000000003</v>
      </c>
      <c r="V276" s="119">
        <f t="shared" si="359"/>
        <v>230.16000000000003</v>
      </c>
      <c r="W276" s="120">
        <f t="shared" si="359"/>
        <v>0</v>
      </c>
      <c r="X276" s="122">
        <f t="shared" si="359"/>
        <v>230.16000000000003</v>
      </c>
      <c r="Y276" s="119">
        <f t="shared" si="359"/>
        <v>0</v>
      </c>
      <c r="Z276" s="120">
        <f t="shared" si="359"/>
        <v>0</v>
      </c>
      <c r="AA276" s="122">
        <f t="shared" si="359"/>
        <v>0</v>
      </c>
      <c r="AB276" s="94">
        <f t="shared" si="359"/>
        <v>230.16000000000003</v>
      </c>
      <c r="AC276" s="123">
        <f t="shared" si="359"/>
        <v>0</v>
      </c>
      <c r="AD276" s="94">
        <f t="shared" si="359"/>
        <v>230.16000000000003</v>
      </c>
      <c r="AE276" s="94">
        <f t="shared" si="359"/>
        <v>230.16000000000003</v>
      </c>
      <c r="AF276" s="123">
        <f t="shared" si="359"/>
        <v>0</v>
      </c>
      <c r="AG276" s="94">
        <f t="shared" si="359"/>
        <v>230.16000000000003</v>
      </c>
      <c r="AH276" s="94">
        <f t="shared" si="359"/>
        <v>0</v>
      </c>
      <c r="AI276" s="94">
        <f t="shared" si="359"/>
        <v>0</v>
      </c>
      <c r="AJ276" s="93">
        <f t="shared" si="359"/>
        <v>0</v>
      </c>
      <c r="AK276" s="139" t="s">
        <v>7141</v>
      </c>
    </row>
    <row r="277" spans="1:37" hidden="1" outlineLevel="3" x14ac:dyDescent="0.25">
      <c r="A277" t="s">
        <v>7024</v>
      </c>
      <c r="N277">
        <f t="shared" ref="N277:N283" si="360">SUM(B277:M277)</f>
        <v>0</v>
      </c>
      <c r="O277">
        <f t="shared" ref="O277:O283" si="361">B277</f>
        <v>0</v>
      </c>
      <c r="P277">
        <f t="shared" ref="P277:P283" si="362">N277</f>
        <v>0</v>
      </c>
      <c r="Q277" s="92" t="s">
        <v>6481</v>
      </c>
      <c r="R277" s="80">
        <v>6.5216999999999997E-2</v>
      </c>
      <c r="S277" s="119">
        <f t="shared" ref="S277:S283" si="363">IF(LEFT(AK277,6)="Direct", O277,0)</f>
        <v>0</v>
      </c>
      <c r="T277" s="120">
        <f t="shared" ref="T277:T283" si="364">O277-S277</f>
        <v>0</v>
      </c>
      <c r="U277" s="121">
        <f t="shared" ref="U277:U283" si="365">S277+T277</f>
        <v>0</v>
      </c>
      <c r="V277" s="119">
        <f t="shared" ref="V277:V283" si="366">IF(LEFT(AK277,9)="Direct-WA", O277,0)</f>
        <v>0</v>
      </c>
      <c r="W277" s="120">
        <f t="shared" ref="W277:W283" si="367">IF(LEFT(AK277,9)="Direct-WA",0,O277*R277)</f>
        <v>0</v>
      </c>
      <c r="X277" s="122">
        <f t="shared" ref="X277:X283" si="368">V277+W277</f>
        <v>0</v>
      </c>
      <c r="Y277" s="119">
        <f t="shared" ref="Y277:Y283" si="369">IF(LEFT(AK277,9)="Direct-OR", O277,0)</f>
        <v>0</v>
      </c>
      <c r="Z277" s="120">
        <f t="shared" ref="Z277:Z283" si="370">IF(LEFT(AK277,9)="Direct-OR",0,T277-W277)</f>
        <v>0</v>
      </c>
      <c r="AA277" s="122">
        <f t="shared" ref="AA277:AA283" si="371">Y277+Z277</f>
        <v>0</v>
      </c>
      <c r="AB277" s="94">
        <f t="shared" ref="AB277:AB283" si="372">IF(LEFT(AK277,6)="Direct", P277,0)</f>
        <v>0</v>
      </c>
      <c r="AC277" s="123">
        <f t="shared" ref="AC277:AC283" si="373">P277-AB277</f>
        <v>0</v>
      </c>
      <c r="AD277" s="94">
        <f t="shared" ref="AD277:AD283" si="374">AB277+AC277</f>
        <v>0</v>
      </c>
      <c r="AE277" s="94">
        <f t="shared" ref="AE277:AE283" si="375">IF(LEFT(AK277,9)="Direct-WA", P277,0)</f>
        <v>0</v>
      </c>
      <c r="AF277" s="123">
        <f t="shared" ref="AF277:AF283" si="376">IF(LEFT(AK277,9)="Direct-WA",0,P277*R277)</f>
        <v>0</v>
      </c>
      <c r="AG277" s="94">
        <f t="shared" ref="AG277:AG283" si="377">AE277+AF277</f>
        <v>0</v>
      </c>
      <c r="AH277" s="94">
        <f t="shared" ref="AH277:AH283" si="378">IF(LEFT(AK277,9)="Direct-OR", P277,0)</f>
        <v>0</v>
      </c>
      <c r="AI277" s="94">
        <f t="shared" ref="AI277:AI283" si="379">IF(LEFT(AK277,9)="Direct-OR",0,AD277-AG277)</f>
        <v>0</v>
      </c>
      <c r="AJ277" s="93">
        <f t="shared" ref="AJ277:AJ283" si="380">AH277+AI277</f>
        <v>0</v>
      </c>
      <c r="AK277" s="138" t="s">
        <v>5082</v>
      </c>
    </row>
    <row r="278" spans="1:37" hidden="1" outlineLevel="3" x14ac:dyDescent="0.25">
      <c r="A278" t="s">
        <v>7024</v>
      </c>
      <c r="B278">
        <v>132.4</v>
      </c>
      <c r="N278">
        <f t="shared" si="360"/>
        <v>132.4</v>
      </c>
      <c r="O278">
        <f t="shared" si="361"/>
        <v>132.4</v>
      </c>
      <c r="P278">
        <f t="shared" si="362"/>
        <v>132.4</v>
      </c>
      <c r="Q278" s="92" t="s">
        <v>5088</v>
      </c>
      <c r="R278" s="80">
        <v>6.5216999999999997E-2</v>
      </c>
      <c r="S278" s="119">
        <f t="shared" si="363"/>
        <v>0</v>
      </c>
      <c r="T278" s="120">
        <f t="shared" si="364"/>
        <v>132.4</v>
      </c>
      <c r="U278" s="121">
        <f t="shared" si="365"/>
        <v>132.4</v>
      </c>
      <c r="V278" s="119">
        <f t="shared" si="366"/>
        <v>0</v>
      </c>
      <c r="W278" s="120">
        <f t="shared" si="367"/>
        <v>8.6347307999999998</v>
      </c>
      <c r="X278" s="122">
        <f t="shared" si="368"/>
        <v>8.6347307999999998</v>
      </c>
      <c r="Y278" s="119">
        <f t="shared" si="369"/>
        <v>0</v>
      </c>
      <c r="Z278" s="120">
        <f t="shared" si="370"/>
        <v>123.76526920000001</v>
      </c>
      <c r="AA278" s="122">
        <f t="shared" si="371"/>
        <v>123.76526920000001</v>
      </c>
      <c r="AB278" s="94">
        <f t="shared" si="372"/>
        <v>0</v>
      </c>
      <c r="AC278" s="123">
        <f t="shared" si="373"/>
        <v>132.4</v>
      </c>
      <c r="AD278" s="94">
        <f t="shared" si="374"/>
        <v>132.4</v>
      </c>
      <c r="AE278" s="94">
        <f t="shared" si="375"/>
        <v>0</v>
      </c>
      <c r="AF278" s="123">
        <f t="shared" si="376"/>
        <v>8.6347307999999998</v>
      </c>
      <c r="AG278" s="94">
        <f t="shared" si="377"/>
        <v>8.6347307999999998</v>
      </c>
      <c r="AH278" s="94">
        <f t="shared" si="378"/>
        <v>0</v>
      </c>
      <c r="AI278" s="94">
        <f t="shared" si="379"/>
        <v>123.76526920000001</v>
      </c>
      <c r="AJ278" s="93">
        <f t="shared" si="380"/>
        <v>123.76526920000001</v>
      </c>
      <c r="AK278" s="138" t="s">
        <v>5082</v>
      </c>
    </row>
    <row r="279" spans="1:37" hidden="1" outlineLevel="3" x14ac:dyDescent="0.25">
      <c r="A279" t="s">
        <v>7024</v>
      </c>
      <c r="B279">
        <v>436.38</v>
      </c>
      <c r="N279">
        <f t="shared" si="360"/>
        <v>436.38</v>
      </c>
      <c r="O279">
        <f t="shared" si="361"/>
        <v>436.38</v>
      </c>
      <c r="P279">
        <f t="shared" si="362"/>
        <v>436.38</v>
      </c>
      <c r="Q279" s="92" t="s">
        <v>5089</v>
      </c>
      <c r="R279" s="80">
        <v>6.5216999999999997E-2</v>
      </c>
      <c r="S279" s="119">
        <f t="shared" si="363"/>
        <v>0</v>
      </c>
      <c r="T279" s="120">
        <f t="shared" si="364"/>
        <v>436.38</v>
      </c>
      <c r="U279" s="121">
        <f t="shared" si="365"/>
        <v>436.38</v>
      </c>
      <c r="V279" s="119">
        <f t="shared" si="366"/>
        <v>0</v>
      </c>
      <c r="W279" s="120">
        <f t="shared" si="367"/>
        <v>28.459394459999999</v>
      </c>
      <c r="X279" s="122">
        <f t="shared" si="368"/>
        <v>28.459394459999999</v>
      </c>
      <c r="Y279" s="119">
        <f t="shared" si="369"/>
        <v>0</v>
      </c>
      <c r="Z279" s="120">
        <f t="shared" si="370"/>
        <v>407.92060554</v>
      </c>
      <c r="AA279" s="122">
        <f t="shared" si="371"/>
        <v>407.92060554</v>
      </c>
      <c r="AB279" s="94">
        <f t="shared" si="372"/>
        <v>0</v>
      </c>
      <c r="AC279" s="123">
        <f t="shared" si="373"/>
        <v>436.38</v>
      </c>
      <c r="AD279" s="94">
        <f t="shared" si="374"/>
        <v>436.38</v>
      </c>
      <c r="AE279" s="94">
        <f t="shared" si="375"/>
        <v>0</v>
      </c>
      <c r="AF279" s="123">
        <f t="shared" si="376"/>
        <v>28.459394459999999</v>
      </c>
      <c r="AG279" s="94">
        <f t="shared" si="377"/>
        <v>28.459394459999999</v>
      </c>
      <c r="AH279" s="94">
        <f t="shared" si="378"/>
        <v>0</v>
      </c>
      <c r="AI279" s="94">
        <f t="shared" si="379"/>
        <v>407.92060554</v>
      </c>
      <c r="AJ279" s="93">
        <f t="shared" si="380"/>
        <v>407.92060554</v>
      </c>
      <c r="AK279" s="138" t="s">
        <v>5082</v>
      </c>
    </row>
    <row r="280" spans="1:37" hidden="1" outlineLevel="3" x14ac:dyDescent="0.25">
      <c r="A280" t="s">
        <v>7024</v>
      </c>
      <c r="B280">
        <v>264.8</v>
      </c>
      <c r="N280">
        <f t="shared" si="360"/>
        <v>264.8</v>
      </c>
      <c r="O280">
        <f t="shared" si="361"/>
        <v>264.8</v>
      </c>
      <c r="P280">
        <f t="shared" si="362"/>
        <v>264.8</v>
      </c>
      <c r="Q280" s="92" t="s">
        <v>5092</v>
      </c>
      <c r="R280" s="80">
        <v>6.5216999999999997E-2</v>
      </c>
      <c r="S280" s="119">
        <f t="shared" si="363"/>
        <v>0</v>
      </c>
      <c r="T280" s="120">
        <f t="shared" si="364"/>
        <v>264.8</v>
      </c>
      <c r="U280" s="121">
        <f t="shared" si="365"/>
        <v>264.8</v>
      </c>
      <c r="V280" s="119">
        <f t="shared" si="366"/>
        <v>0</v>
      </c>
      <c r="W280" s="120">
        <f t="shared" si="367"/>
        <v>17.2694616</v>
      </c>
      <c r="X280" s="122">
        <f t="shared" si="368"/>
        <v>17.2694616</v>
      </c>
      <c r="Y280" s="119">
        <f t="shared" si="369"/>
        <v>0</v>
      </c>
      <c r="Z280" s="120">
        <f t="shared" si="370"/>
        <v>247.53053840000001</v>
      </c>
      <c r="AA280" s="122">
        <f t="shared" si="371"/>
        <v>247.53053840000001</v>
      </c>
      <c r="AB280" s="94">
        <f t="shared" si="372"/>
        <v>0</v>
      </c>
      <c r="AC280" s="123">
        <f t="shared" si="373"/>
        <v>264.8</v>
      </c>
      <c r="AD280" s="94">
        <f t="shared" si="374"/>
        <v>264.8</v>
      </c>
      <c r="AE280" s="94">
        <f t="shared" si="375"/>
        <v>0</v>
      </c>
      <c r="AF280" s="123">
        <f t="shared" si="376"/>
        <v>17.2694616</v>
      </c>
      <c r="AG280" s="94">
        <f t="shared" si="377"/>
        <v>17.2694616</v>
      </c>
      <c r="AH280" s="94">
        <f t="shared" si="378"/>
        <v>0</v>
      </c>
      <c r="AI280" s="94">
        <f t="shared" si="379"/>
        <v>247.53053840000001</v>
      </c>
      <c r="AJ280" s="93">
        <f t="shared" si="380"/>
        <v>247.53053840000001</v>
      </c>
      <c r="AK280" s="138" t="s">
        <v>5082</v>
      </c>
    </row>
    <row r="281" spans="1:37" hidden="1" outlineLevel="3" x14ac:dyDescent="0.25">
      <c r="A281" t="s">
        <v>7024</v>
      </c>
      <c r="B281">
        <v>124.68</v>
      </c>
      <c r="N281">
        <f t="shared" si="360"/>
        <v>124.68</v>
      </c>
      <c r="O281">
        <f t="shared" si="361"/>
        <v>124.68</v>
      </c>
      <c r="P281">
        <f t="shared" si="362"/>
        <v>124.68</v>
      </c>
      <c r="Q281" s="92" t="s">
        <v>5094</v>
      </c>
      <c r="R281" s="80">
        <v>6.5216999999999997E-2</v>
      </c>
      <c r="S281" s="119">
        <f t="shared" si="363"/>
        <v>0</v>
      </c>
      <c r="T281" s="120">
        <f t="shared" si="364"/>
        <v>124.68</v>
      </c>
      <c r="U281" s="121">
        <f t="shared" si="365"/>
        <v>124.68</v>
      </c>
      <c r="V281" s="119">
        <f t="shared" si="366"/>
        <v>0</v>
      </c>
      <c r="W281" s="120">
        <f t="shared" si="367"/>
        <v>8.1312555599999996</v>
      </c>
      <c r="X281" s="122">
        <f t="shared" si="368"/>
        <v>8.1312555599999996</v>
      </c>
      <c r="Y281" s="119">
        <f t="shared" si="369"/>
        <v>0</v>
      </c>
      <c r="Z281" s="120">
        <f t="shared" si="370"/>
        <v>116.54874444000001</v>
      </c>
      <c r="AA281" s="122">
        <f t="shared" si="371"/>
        <v>116.54874444000001</v>
      </c>
      <c r="AB281" s="94">
        <f t="shared" si="372"/>
        <v>0</v>
      </c>
      <c r="AC281" s="123">
        <f t="shared" si="373"/>
        <v>124.68</v>
      </c>
      <c r="AD281" s="94">
        <f t="shared" si="374"/>
        <v>124.68</v>
      </c>
      <c r="AE281" s="94">
        <f t="shared" si="375"/>
        <v>0</v>
      </c>
      <c r="AF281" s="123">
        <f t="shared" si="376"/>
        <v>8.1312555599999996</v>
      </c>
      <c r="AG281" s="94">
        <f t="shared" si="377"/>
        <v>8.1312555599999996</v>
      </c>
      <c r="AH281" s="94">
        <f t="shared" si="378"/>
        <v>0</v>
      </c>
      <c r="AI281" s="94">
        <f t="shared" si="379"/>
        <v>116.54874444000001</v>
      </c>
      <c r="AJ281" s="93">
        <f t="shared" si="380"/>
        <v>116.54874444000001</v>
      </c>
      <c r="AK281" s="138" t="s">
        <v>5082</v>
      </c>
    </row>
    <row r="282" spans="1:37" hidden="1" outlineLevel="3" x14ac:dyDescent="0.25">
      <c r="A282" t="s">
        <v>7024</v>
      </c>
      <c r="B282">
        <v>1569.5</v>
      </c>
      <c r="N282">
        <f t="shared" si="360"/>
        <v>1569.5</v>
      </c>
      <c r="O282">
        <f t="shared" si="361"/>
        <v>1569.5</v>
      </c>
      <c r="P282">
        <f t="shared" si="362"/>
        <v>1569.5</v>
      </c>
      <c r="Q282" s="92" t="s">
        <v>5096</v>
      </c>
      <c r="R282" s="80">
        <v>6.5216999999999997E-2</v>
      </c>
      <c r="S282" s="119">
        <f t="shared" si="363"/>
        <v>0</v>
      </c>
      <c r="T282" s="120">
        <f t="shared" si="364"/>
        <v>1569.5</v>
      </c>
      <c r="U282" s="121">
        <f t="shared" si="365"/>
        <v>1569.5</v>
      </c>
      <c r="V282" s="119">
        <f t="shared" si="366"/>
        <v>0</v>
      </c>
      <c r="W282" s="120">
        <f t="shared" si="367"/>
        <v>102.3580815</v>
      </c>
      <c r="X282" s="122">
        <f t="shared" si="368"/>
        <v>102.3580815</v>
      </c>
      <c r="Y282" s="119">
        <f t="shared" si="369"/>
        <v>0</v>
      </c>
      <c r="Z282" s="120">
        <f t="shared" si="370"/>
        <v>1467.1419185</v>
      </c>
      <c r="AA282" s="122">
        <f t="shared" si="371"/>
        <v>1467.1419185</v>
      </c>
      <c r="AB282" s="94">
        <f t="shared" si="372"/>
        <v>0</v>
      </c>
      <c r="AC282" s="123">
        <f t="shared" si="373"/>
        <v>1569.5</v>
      </c>
      <c r="AD282" s="94">
        <f t="shared" si="374"/>
        <v>1569.5</v>
      </c>
      <c r="AE282" s="94">
        <f t="shared" si="375"/>
        <v>0</v>
      </c>
      <c r="AF282" s="123">
        <f t="shared" si="376"/>
        <v>102.3580815</v>
      </c>
      <c r="AG282" s="94">
        <f t="shared" si="377"/>
        <v>102.3580815</v>
      </c>
      <c r="AH282" s="94">
        <f t="shared" si="378"/>
        <v>0</v>
      </c>
      <c r="AI282" s="94">
        <f t="shared" si="379"/>
        <v>1467.1419185</v>
      </c>
      <c r="AJ282" s="93">
        <f t="shared" si="380"/>
        <v>1467.1419185</v>
      </c>
      <c r="AK282" s="138" t="s">
        <v>5082</v>
      </c>
    </row>
    <row r="283" spans="1:37" hidden="1" outlineLevel="3" x14ac:dyDescent="0.25">
      <c r="A283" t="s">
        <v>7024</v>
      </c>
      <c r="B283">
        <v>1474.57</v>
      </c>
      <c r="N283">
        <f t="shared" si="360"/>
        <v>1474.57</v>
      </c>
      <c r="O283">
        <f t="shared" si="361"/>
        <v>1474.57</v>
      </c>
      <c r="P283">
        <f t="shared" si="362"/>
        <v>1474.57</v>
      </c>
      <c r="Q283" s="92" t="s">
        <v>5107</v>
      </c>
      <c r="R283" s="80">
        <v>6.5216999999999997E-2</v>
      </c>
      <c r="S283" s="119">
        <f t="shared" si="363"/>
        <v>0</v>
      </c>
      <c r="T283" s="120">
        <f t="shared" si="364"/>
        <v>1474.57</v>
      </c>
      <c r="U283" s="121">
        <f t="shared" si="365"/>
        <v>1474.57</v>
      </c>
      <c r="V283" s="119">
        <f t="shared" si="366"/>
        <v>0</v>
      </c>
      <c r="W283" s="120">
        <f t="shared" si="367"/>
        <v>96.167031689999988</v>
      </c>
      <c r="X283" s="122">
        <f t="shared" si="368"/>
        <v>96.167031689999988</v>
      </c>
      <c r="Y283" s="119">
        <f t="shared" si="369"/>
        <v>0</v>
      </c>
      <c r="Z283" s="120">
        <f t="shared" si="370"/>
        <v>1378.40296831</v>
      </c>
      <c r="AA283" s="122">
        <f t="shared" si="371"/>
        <v>1378.40296831</v>
      </c>
      <c r="AB283" s="94">
        <f t="shared" si="372"/>
        <v>0</v>
      </c>
      <c r="AC283" s="123">
        <f t="shared" si="373"/>
        <v>1474.57</v>
      </c>
      <c r="AD283" s="94">
        <f t="shared" si="374"/>
        <v>1474.57</v>
      </c>
      <c r="AE283" s="94">
        <f t="shared" si="375"/>
        <v>0</v>
      </c>
      <c r="AF283" s="123">
        <f t="shared" si="376"/>
        <v>96.167031689999988</v>
      </c>
      <c r="AG283" s="94">
        <f t="shared" si="377"/>
        <v>96.167031689999988</v>
      </c>
      <c r="AH283" s="94">
        <f t="shared" si="378"/>
        <v>0</v>
      </c>
      <c r="AI283" s="94">
        <f t="shared" si="379"/>
        <v>1378.40296831</v>
      </c>
      <c r="AJ283" s="93">
        <f t="shared" si="380"/>
        <v>1378.40296831</v>
      </c>
      <c r="AK283" s="138" t="s">
        <v>5082</v>
      </c>
    </row>
    <row r="284" spans="1:37" hidden="1" outlineLevel="2" x14ac:dyDescent="0.25">
      <c r="Q284" s="92"/>
      <c r="R284" s="80"/>
      <c r="S284" s="119">
        <f t="shared" ref="S284:AJ284" si="381">SUBTOTAL(9,S277:S283)</f>
        <v>0</v>
      </c>
      <c r="T284" s="120">
        <f t="shared" si="381"/>
        <v>4002.33</v>
      </c>
      <c r="U284" s="121">
        <f t="shared" si="381"/>
        <v>4002.33</v>
      </c>
      <c r="V284" s="119">
        <f t="shared" si="381"/>
        <v>0</v>
      </c>
      <c r="W284" s="120">
        <f t="shared" si="381"/>
        <v>261.01995561000001</v>
      </c>
      <c r="X284" s="122">
        <f t="shared" si="381"/>
        <v>261.01995561000001</v>
      </c>
      <c r="Y284" s="119">
        <f t="shared" si="381"/>
        <v>0</v>
      </c>
      <c r="Z284" s="120">
        <f t="shared" si="381"/>
        <v>3741.3100443900003</v>
      </c>
      <c r="AA284" s="122">
        <f t="shared" si="381"/>
        <v>3741.3100443900003</v>
      </c>
      <c r="AB284" s="94">
        <f t="shared" si="381"/>
        <v>0</v>
      </c>
      <c r="AC284" s="123">
        <f t="shared" si="381"/>
        <v>4002.33</v>
      </c>
      <c r="AD284" s="94">
        <f t="shared" si="381"/>
        <v>4002.33</v>
      </c>
      <c r="AE284" s="94">
        <f t="shared" si="381"/>
        <v>0</v>
      </c>
      <c r="AF284" s="123">
        <f t="shared" si="381"/>
        <v>261.01995561000001</v>
      </c>
      <c r="AG284" s="94">
        <f t="shared" si="381"/>
        <v>261.01995561000001</v>
      </c>
      <c r="AH284" s="94">
        <f t="shared" si="381"/>
        <v>0</v>
      </c>
      <c r="AI284" s="94">
        <f t="shared" si="381"/>
        <v>3741.3100443900003</v>
      </c>
      <c r="AJ284" s="93">
        <f t="shared" si="381"/>
        <v>3741.3100443900003</v>
      </c>
      <c r="AK284" s="139" t="s">
        <v>7142</v>
      </c>
    </row>
    <row r="285" spans="1:37" hidden="1" outlineLevel="3" x14ac:dyDescent="0.25">
      <c r="A285" t="s">
        <v>7024</v>
      </c>
      <c r="B285">
        <v>191.08</v>
      </c>
      <c r="N285">
        <f t="shared" ref="N285:N292" si="382">SUM(B285:M285)</f>
        <v>191.08</v>
      </c>
      <c r="O285">
        <f t="shared" ref="O285:O292" si="383">B285</f>
        <v>191.08</v>
      </c>
      <c r="P285">
        <f t="shared" ref="P285:P292" si="384">N285</f>
        <v>191.08</v>
      </c>
      <c r="Q285" s="92" t="s">
        <v>1048</v>
      </c>
      <c r="R285" s="80">
        <v>8.4599999999999995E-2</v>
      </c>
      <c r="S285" s="119">
        <f t="shared" ref="S285:S292" si="385">IF(LEFT(AK285,6)="Direct", O285,0)</f>
        <v>0</v>
      </c>
      <c r="T285" s="120">
        <f t="shared" ref="T285:T292" si="386">O285-S285</f>
        <v>191.08</v>
      </c>
      <c r="U285" s="121">
        <f t="shared" ref="U285:U292" si="387">S285+T285</f>
        <v>191.08</v>
      </c>
      <c r="V285" s="119">
        <f t="shared" ref="V285:V292" si="388">IF(LEFT(AK285,9)="Direct-WA", O285,0)</f>
        <v>0</v>
      </c>
      <c r="W285" s="120">
        <f t="shared" ref="W285:W292" si="389">IF(LEFT(AK285,9)="Direct-WA",0,O285*R285)</f>
        <v>16.165368000000001</v>
      </c>
      <c r="X285" s="122">
        <f t="shared" ref="X285:X292" si="390">V285+W285</f>
        <v>16.165368000000001</v>
      </c>
      <c r="Y285" s="119">
        <f t="shared" ref="Y285:Y292" si="391">IF(LEFT(AK285,9)="Direct-OR", O285,0)</f>
        <v>0</v>
      </c>
      <c r="Z285" s="120">
        <f t="shared" ref="Z285:Z292" si="392">IF(LEFT(AK285,9)="Direct-OR",0,T285-W285)</f>
        <v>174.91463200000001</v>
      </c>
      <c r="AA285" s="122">
        <f t="shared" ref="AA285:AA292" si="393">Y285+Z285</f>
        <v>174.91463200000001</v>
      </c>
      <c r="AB285" s="94">
        <f t="shared" ref="AB285:AB292" si="394">IF(LEFT(AK285,6)="Direct", P285,0)</f>
        <v>0</v>
      </c>
      <c r="AC285" s="123">
        <f t="shared" ref="AC285:AC292" si="395">P285-AB285</f>
        <v>191.08</v>
      </c>
      <c r="AD285" s="94">
        <f t="shared" ref="AD285:AD292" si="396">AB285+AC285</f>
        <v>191.08</v>
      </c>
      <c r="AE285" s="94">
        <f t="shared" ref="AE285:AE292" si="397">IF(LEFT(AK285,9)="Direct-WA", P285,0)</f>
        <v>0</v>
      </c>
      <c r="AF285" s="123">
        <f t="shared" ref="AF285:AF292" si="398">IF(LEFT(AK285,9)="Direct-WA",0,P285*R285)</f>
        <v>16.165368000000001</v>
      </c>
      <c r="AG285" s="94">
        <f t="shared" ref="AG285:AG292" si="399">AE285+AF285</f>
        <v>16.165368000000001</v>
      </c>
      <c r="AH285" s="94">
        <f t="shared" ref="AH285:AH292" si="400">IF(LEFT(AK285,9)="Direct-OR", P285,0)</f>
        <v>0</v>
      </c>
      <c r="AI285" s="94">
        <f t="shared" ref="AI285:AI292" si="401">IF(LEFT(AK285,9)="Direct-OR",0,AD285-AG285)</f>
        <v>174.91463200000001</v>
      </c>
      <c r="AJ285" s="93">
        <f t="shared" ref="AJ285:AJ292" si="402">AH285+AI285</f>
        <v>174.91463200000001</v>
      </c>
      <c r="AK285" s="138" t="s">
        <v>976</v>
      </c>
    </row>
    <row r="286" spans="1:37" hidden="1" outlineLevel="3" x14ac:dyDescent="0.25">
      <c r="A286" t="s">
        <v>7024</v>
      </c>
      <c r="B286">
        <v>917.62</v>
      </c>
      <c r="N286">
        <f t="shared" si="382"/>
        <v>917.62</v>
      </c>
      <c r="O286">
        <f t="shared" si="383"/>
        <v>917.62</v>
      </c>
      <c r="P286">
        <f t="shared" si="384"/>
        <v>917.62</v>
      </c>
      <c r="Q286" s="92" t="s">
        <v>994</v>
      </c>
      <c r="R286" s="80">
        <v>8.4599999999999995E-2</v>
      </c>
      <c r="S286" s="119">
        <f t="shared" si="385"/>
        <v>0</v>
      </c>
      <c r="T286" s="120">
        <f t="shared" si="386"/>
        <v>917.62</v>
      </c>
      <c r="U286" s="121">
        <f t="shared" si="387"/>
        <v>917.62</v>
      </c>
      <c r="V286" s="119">
        <f t="shared" si="388"/>
        <v>0</v>
      </c>
      <c r="W286" s="120">
        <f t="shared" si="389"/>
        <v>77.630651999999998</v>
      </c>
      <c r="X286" s="122">
        <f t="shared" si="390"/>
        <v>77.630651999999998</v>
      </c>
      <c r="Y286" s="119">
        <f t="shared" si="391"/>
        <v>0</v>
      </c>
      <c r="Z286" s="120">
        <f t="shared" si="392"/>
        <v>839.98934800000006</v>
      </c>
      <c r="AA286" s="122">
        <f t="shared" si="393"/>
        <v>839.98934800000006</v>
      </c>
      <c r="AB286" s="94">
        <f t="shared" si="394"/>
        <v>0</v>
      </c>
      <c r="AC286" s="123">
        <f t="shared" si="395"/>
        <v>917.62</v>
      </c>
      <c r="AD286" s="94">
        <f t="shared" si="396"/>
        <v>917.62</v>
      </c>
      <c r="AE286" s="94">
        <f t="shared" si="397"/>
        <v>0</v>
      </c>
      <c r="AF286" s="123">
        <f t="shared" si="398"/>
        <v>77.630651999999998</v>
      </c>
      <c r="AG286" s="94">
        <f t="shared" si="399"/>
        <v>77.630651999999998</v>
      </c>
      <c r="AH286" s="94">
        <f t="shared" si="400"/>
        <v>0</v>
      </c>
      <c r="AI286" s="94">
        <f t="shared" si="401"/>
        <v>839.98934800000006</v>
      </c>
      <c r="AJ286" s="93">
        <f t="shared" si="402"/>
        <v>839.98934800000006</v>
      </c>
      <c r="AK286" s="138" t="s">
        <v>976</v>
      </c>
    </row>
    <row r="287" spans="1:37" hidden="1" outlineLevel="3" x14ac:dyDescent="0.25">
      <c r="A287" t="s">
        <v>7024</v>
      </c>
      <c r="B287">
        <v>4159.83</v>
      </c>
      <c r="N287">
        <f t="shared" si="382"/>
        <v>4159.83</v>
      </c>
      <c r="O287">
        <f t="shared" si="383"/>
        <v>4159.83</v>
      </c>
      <c r="P287">
        <f t="shared" si="384"/>
        <v>4159.83</v>
      </c>
      <c r="Q287" s="92" t="s">
        <v>1037</v>
      </c>
      <c r="R287" s="80">
        <v>8.4599999999999995E-2</v>
      </c>
      <c r="S287" s="119">
        <f t="shared" si="385"/>
        <v>0</v>
      </c>
      <c r="T287" s="120">
        <f t="shared" si="386"/>
        <v>4159.83</v>
      </c>
      <c r="U287" s="121">
        <f t="shared" si="387"/>
        <v>4159.83</v>
      </c>
      <c r="V287" s="119">
        <f t="shared" si="388"/>
        <v>0</v>
      </c>
      <c r="W287" s="120">
        <f t="shared" si="389"/>
        <v>351.92161799999997</v>
      </c>
      <c r="X287" s="122">
        <f t="shared" si="390"/>
        <v>351.92161799999997</v>
      </c>
      <c r="Y287" s="119">
        <f t="shared" si="391"/>
        <v>0</v>
      </c>
      <c r="Z287" s="120">
        <f t="shared" si="392"/>
        <v>3807.9083820000001</v>
      </c>
      <c r="AA287" s="122">
        <f t="shared" si="393"/>
        <v>3807.9083820000001</v>
      </c>
      <c r="AB287" s="94">
        <f t="shared" si="394"/>
        <v>0</v>
      </c>
      <c r="AC287" s="123">
        <f t="shared" si="395"/>
        <v>4159.83</v>
      </c>
      <c r="AD287" s="94">
        <f t="shared" si="396"/>
        <v>4159.83</v>
      </c>
      <c r="AE287" s="94">
        <f t="shared" si="397"/>
        <v>0</v>
      </c>
      <c r="AF287" s="123">
        <f t="shared" si="398"/>
        <v>351.92161799999997</v>
      </c>
      <c r="AG287" s="94">
        <f t="shared" si="399"/>
        <v>351.92161799999997</v>
      </c>
      <c r="AH287" s="94">
        <f t="shared" si="400"/>
        <v>0</v>
      </c>
      <c r="AI287" s="94">
        <f t="shared" si="401"/>
        <v>3807.9083820000001</v>
      </c>
      <c r="AJ287" s="93">
        <f t="shared" si="402"/>
        <v>3807.9083820000001</v>
      </c>
      <c r="AK287" s="138" t="s">
        <v>976</v>
      </c>
    </row>
    <row r="288" spans="1:37" hidden="1" outlineLevel="3" x14ac:dyDescent="0.25">
      <c r="A288" t="s">
        <v>7024</v>
      </c>
      <c r="B288">
        <v>5298.92</v>
      </c>
      <c r="N288">
        <f t="shared" si="382"/>
        <v>5298.92</v>
      </c>
      <c r="O288">
        <f t="shared" si="383"/>
        <v>5298.92</v>
      </c>
      <c r="P288">
        <f t="shared" si="384"/>
        <v>5298.92</v>
      </c>
      <c r="Q288" s="92" t="s">
        <v>1007</v>
      </c>
      <c r="R288" s="80">
        <v>8.4599999999999995E-2</v>
      </c>
      <c r="S288" s="119">
        <f t="shared" si="385"/>
        <v>0</v>
      </c>
      <c r="T288" s="120">
        <f t="shared" si="386"/>
        <v>5298.92</v>
      </c>
      <c r="U288" s="121">
        <f t="shared" si="387"/>
        <v>5298.92</v>
      </c>
      <c r="V288" s="119">
        <f t="shared" si="388"/>
        <v>0</v>
      </c>
      <c r="W288" s="120">
        <f t="shared" si="389"/>
        <v>448.28863199999995</v>
      </c>
      <c r="X288" s="122">
        <f t="shared" si="390"/>
        <v>448.28863199999995</v>
      </c>
      <c r="Y288" s="119">
        <f t="shared" si="391"/>
        <v>0</v>
      </c>
      <c r="Z288" s="120">
        <f t="shared" si="392"/>
        <v>4850.6313680000003</v>
      </c>
      <c r="AA288" s="122">
        <f t="shared" si="393"/>
        <v>4850.6313680000003</v>
      </c>
      <c r="AB288" s="94">
        <f t="shared" si="394"/>
        <v>0</v>
      </c>
      <c r="AC288" s="123">
        <f t="shared" si="395"/>
        <v>5298.92</v>
      </c>
      <c r="AD288" s="94">
        <f t="shared" si="396"/>
        <v>5298.92</v>
      </c>
      <c r="AE288" s="94">
        <f t="shared" si="397"/>
        <v>0</v>
      </c>
      <c r="AF288" s="123">
        <f t="shared" si="398"/>
        <v>448.28863199999995</v>
      </c>
      <c r="AG288" s="94">
        <f t="shared" si="399"/>
        <v>448.28863199999995</v>
      </c>
      <c r="AH288" s="94">
        <f t="shared" si="400"/>
        <v>0</v>
      </c>
      <c r="AI288" s="94">
        <f t="shared" si="401"/>
        <v>4850.6313680000003</v>
      </c>
      <c r="AJ288" s="93">
        <f t="shared" si="402"/>
        <v>4850.6313680000003</v>
      </c>
      <c r="AK288" s="138" t="s">
        <v>976</v>
      </c>
    </row>
    <row r="289" spans="1:37" hidden="1" outlineLevel="3" x14ac:dyDescent="0.25">
      <c r="A289" t="s">
        <v>7024</v>
      </c>
      <c r="B289">
        <v>229.42</v>
      </c>
      <c r="N289">
        <f t="shared" si="382"/>
        <v>229.42</v>
      </c>
      <c r="O289">
        <f t="shared" si="383"/>
        <v>229.42</v>
      </c>
      <c r="P289">
        <f t="shared" si="384"/>
        <v>229.42</v>
      </c>
      <c r="Q289" s="92" t="s">
        <v>1063</v>
      </c>
      <c r="R289" s="80">
        <v>8.4599999999999995E-2</v>
      </c>
      <c r="S289" s="119">
        <f t="shared" si="385"/>
        <v>0</v>
      </c>
      <c r="T289" s="120">
        <f t="shared" si="386"/>
        <v>229.42</v>
      </c>
      <c r="U289" s="121">
        <f t="shared" si="387"/>
        <v>229.42</v>
      </c>
      <c r="V289" s="119">
        <f t="shared" si="388"/>
        <v>0</v>
      </c>
      <c r="W289" s="120">
        <f t="shared" si="389"/>
        <v>19.408931999999997</v>
      </c>
      <c r="X289" s="122">
        <f t="shared" si="390"/>
        <v>19.408931999999997</v>
      </c>
      <c r="Y289" s="119">
        <f t="shared" si="391"/>
        <v>0</v>
      </c>
      <c r="Z289" s="120">
        <f t="shared" si="392"/>
        <v>210.01106799999999</v>
      </c>
      <c r="AA289" s="122">
        <f t="shared" si="393"/>
        <v>210.01106799999999</v>
      </c>
      <c r="AB289" s="94">
        <f t="shared" si="394"/>
        <v>0</v>
      </c>
      <c r="AC289" s="123">
        <f t="shared" si="395"/>
        <v>229.42</v>
      </c>
      <c r="AD289" s="94">
        <f t="shared" si="396"/>
        <v>229.42</v>
      </c>
      <c r="AE289" s="94">
        <f t="shared" si="397"/>
        <v>0</v>
      </c>
      <c r="AF289" s="123">
        <f t="shared" si="398"/>
        <v>19.408931999999997</v>
      </c>
      <c r="AG289" s="94">
        <f t="shared" si="399"/>
        <v>19.408931999999997</v>
      </c>
      <c r="AH289" s="94">
        <f t="shared" si="400"/>
        <v>0</v>
      </c>
      <c r="AI289" s="94">
        <f t="shared" si="401"/>
        <v>210.01106799999999</v>
      </c>
      <c r="AJ289" s="93">
        <f t="shared" si="402"/>
        <v>210.01106799999999</v>
      </c>
      <c r="AK289" s="138" t="s">
        <v>976</v>
      </c>
    </row>
    <row r="290" spans="1:37" hidden="1" outlineLevel="3" x14ac:dyDescent="0.25">
      <c r="A290" t="s">
        <v>7024</v>
      </c>
      <c r="B290">
        <v>1776.84</v>
      </c>
      <c r="N290">
        <f t="shared" si="382"/>
        <v>1776.84</v>
      </c>
      <c r="O290">
        <f t="shared" si="383"/>
        <v>1776.84</v>
      </c>
      <c r="P290">
        <f t="shared" si="384"/>
        <v>1776.84</v>
      </c>
      <c r="Q290" s="92" t="s">
        <v>1089</v>
      </c>
      <c r="R290" s="80">
        <v>8.4599999999999995E-2</v>
      </c>
      <c r="S290" s="119">
        <f t="shared" si="385"/>
        <v>0</v>
      </c>
      <c r="T290" s="120">
        <f t="shared" si="386"/>
        <v>1776.84</v>
      </c>
      <c r="U290" s="121">
        <f t="shared" si="387"/>
        <v>1776.84</v>
      </c>
      <c r="V290" s="119">
        <f t="shared" si="388"/>
        <v>0</v>
      </c>
      <c r="W290" s="120">
        <f t="shared" si="389"/>
        <v>150.32066399999999</v>
      </c>
      <c r="X290" s="122">
        <f t="shared" si="390"/>
        <v>150.32066399999999</v>
      </c>
      <c r="Y290" s="119">
        <f t="shared" si="391"/>
        <v>0</v>
      </c>
      <c r="Z290" s="120">
        <f t="shared" si="392"/>
        <v>1626.5193359999998</v>
      </c>
      <c r="AA290" s="122">
        <f t="shared" si="393"/>
        <v>1626.5193359999998</v>
      </c>
      <c r="AB290" s="94">
        <f t="shared" si="394"/>
        <v>0</v>
      </c>
      <c r="AC290" s="123">
        <f t="shared" si="395"/>
        <v>1776.84</v>
      </c>
      <c r="AD290" s="94">
        <f t="shared" si="396"/>
        <v>1776.84</v>
      </c>
      <c r="AE290" s="94">
        <f t="shared" si="397"/>
        <v>0</v>
      </c>
      <c r="AF290" s="123">
        <f t="shared" si="398"/>
        <v>150.32066399999999</v>
      </c>
      <c r="AG290" s="94">
        <f t="shared" si="399"/>
        <v>150.32066399999999</v>
      </c>
      <c r="AH290" s="94">
        <f t="shared" si="400"/>
        <v>0</v>
      </c>
      <c r="AI290" s="94">
        <f t="shared" si="401"/>
        <v>1626.5193359999998</v>
      </c>
      <c r="AJ290" s="93">
        <f t="shared" si="402"/>
        <v>1626.5193359999998</v>
      </c>
      <c r="AK290" s="138" t="s">
        <v>976</v>
      </c>
    </row>
    <row r="291" spans="1:37" hidden="1" outlineLevel="3" x14ac:dyDescent="0.25">
      <c r="A291" t="s">
        <v>7024</v>
      </c>
      <c r="B291">
        <v>255.42</v>
      </c>
      <c r="N291">
        <f t="shared" si="382"/>
        <v>255.42</v>
      </c>
      <c r="O291">
        <f t="shared" si="383"/>
        <v>255.42</v>
      </c>
      <c r="P291">
        <f t="shared" si="384"/>
        <v>255.42</v>
      </c>
      <c r="Q291" s="92" t="s">
        <v>1083</v>
      </c>
      <c r="R291" s="80">
        <v>8.4599999999999995E-2</v>
      </c>
      <c r="S291" s="119">
        <f t="shared" si="385"/>
        <v>0</v>
      </c>
      <c r="T291" s="120">
        <f t="shared" si="386"/>
        <v>255.42</v>
      </c>
      <c r="U291" s="121">
        <f t="shared" si="387"/>
        <v>255.42</v>
      </c>
      <c r="V291" s="119">
        <f t="shared" si="388"/>
        <v>0</v>
      </c>
      <c r="W291" s="120">
        <f t="shared" si="389"/>
        <v>21.608531999999997</v>
      </c>
      <c r="X291" s="122">
        <f t="shared" si="390"/>
        <v>21.608531999999997</v>
      </c>
      <c r="Y291" s="119">
        <f t="shared" si="391"/>
        <v>0</v>
      </c>
      <c r="Z291" s="120">
        <f t="shared" si="392"/>
        <v>233.81146799999999</v>
      </c>
      <c r="AA291" s="122">
        <f t="shared" si="393"/>
        <v>233.81146799999999</v>
      </c>
      <c r="AB291" s="94">
        <f t="shared" si="394"/>
        <v>0</v>
      </c>
      <c r="AC291" s="123">
        <f t="shared" si="395"/>
        <v>255.42</v>
      </c>
      <c r="AD291" s="94">
        <f t="shared" si="396"/>
        <v>255.42</v>
      </c>
      <c r="AE291" s="94">
        <f t="shared" si="397"/>
        <v>0</v>
      </c>
      <c r="AF291" s="123">
        <f t="shared" si="398"/>
        <v>21.608531999999997</v>
      </c>
      <c r="AG291" s="94">
        <f t="shared" si="399"/>
        <v>21.608531999999997</v>
      </c>
      <c r="AH291" s="94">
        <f t="shared" si="400"/>
        <v>0</v>
      </c>
      <c r="AI291" s="94">
        <f t="shared" si="401"/>
        <v>233.81146799999999</v>
      </c>
      <c r="AJ291" s="93">
        <f t="shared" si="402"/>
        <v>233.81146799999999</v>
      </c>
      <c r="AK291" s="138" t="s">
        <v>976</v>
      </c>
    </row>
    <row r="292" spans="1:37" hidden="1" outlineLevel="3" x14ac:dyDescent="0.25">
      <c r="A292" t="s">
        <v>7024</v>
      </c>
      <c r="B292">
        <v>665.07</v>
      </c>
      <c r="N292">
        <f t="shared" si="382"/>
        <v>665.07</v>
      </c>
      <c r="O292">
        <f t="shared" si="383"/>
        <v>665.07</v>
      </c>
      <c r="P292">
        <f t="shared" si="384"/>
        <v>665.07</v>
      </c>
      <c r="Q292" s="92" t="s">
        <v>1076</v>
      </c>
      <c r="R292" s="80">
        <v>8.4599999999999995E-2</v>
      </c>
      <c r="S292" s="119">
        <f t="shared" si="385"/>
        <v>0</v>
      </c>
      <c r="T292" s="120">
        <f t="shared" si="386"/>
        <v>665.07</v>
      </c>
      <c r="U292" s="121">
        <f t="shared" si="387"/>
        <v>665.07</v>
      </c>
      <c r="V292" s="119">
        <f t="shared" si="388"/>
        <v>0</v>
      </c>
      <c r="W292" s="120">
        <f t="shared" si="389"/>
        <v>56.264921999999999</v>
      </c>
      <c r="X292" s="122">
        <f t="shared" si="390"/>
        <v>56.264921999999999</v>
      </c>
      <c r="Y292" s="119">
        <f t="shared" si="391"/>
        <v>0</v>
      </c>
      <c r="Z292" s="120">
        <f t="shared" si="392"/>
        <v>608.80507800000009</v>
      </c>
      <c r="AA292" s="122">
        <f t="shared" si="393"/>
        <v>608.80507800000009</v>
      </c>
      <c r="AB292" s="94">
        <f t="shared" si="394"/>
        <v>0</v>
      </c>
      <c r="AC292" s="123">
        <f t="shared" si="395"/>
        <v>665.07</v>
      </c>
      <c r="AD292" s="94">
        <f t="shared" si="396"/>
        <v>665.07</v>
      </c>
      <c r="AE292" s="94">
        <f t="shared" si="397"/>
        <v>0</v>
      </c>
      <c r="AF292" s="123">
        <f t="shared" si="398"/>
        <v>56.264921999999999</v>
      </c>
      <c r="AG292" s="94">
        <f t="shared" si="399"/>
        <v>56.264921999999999</v>
      </c>
      <c r="AH292" s="94">
        <f t="shared" si="400"/>
        <v>0</v>
      </c>
      <c r="AI292" s="94">
        <f t="shared" si="401"/>
        <v>608.80507800000009</v>
      </c>
      <c r="AJ292" s="93">
        <f t="shared" si="402"/>
        <v>608.80507800000009</v>
      </c>
      <c r="AK292" s="138" t="s">
        <v>978</v>
      </c>
    </row>
    <row r="293" spans="1:37" hidden="1" outlineLevel="2" x14ac:dyDescent="0.25">
      <c r="Q293" s="92"/>
      <c r="R293" s="80"/>
      <c r="S293" s="119">
        <f t="shared" ref="S293:AJ293" si="403">SUBTOTAL(9,S285:S292)</f>
        <v>0</v>
      </c>
      <c r="T293" s="120">
        <f t="shared" si="403"/>
        <v>13494.2</v>
      </c>
      <c r="U293" s="121">
        <f t="shared" si="403"/>
        <v>13494.2</v>
      </c>
      <c r="V293" s="119">
        <f t="shared" si="403"/>
        <v>0</v>
      </c>
      <c r="W293" s="120">
        <f t="shared" si="403"/>
        <v>1141.60932</v>
      </c>
      <c r="X293" s="122">
        <f t="shared" si="403"/>
        <v>1141.60932</v>
      </c>
      <c r="Y293" s="119">
        <f t="shared" si="403"/>
        <v>0</v>
      </c>
      <c r="Z293" s="120">
        <f t="shared" si="403"/>
        <v>12352.590679999999</v>
      </c>
      <c r="AA293" s="122">
        <f t="shared" si="403"/>
        <v>12352.590679999999</v>
      </c>
      <c r="AB293" s="94">
        <f t="shared" si="403"/>
        <v>0</v>
      </c>
      <c r="AC293" s="123">
        <f t="shared" si="403"/>
        <v>13494.2</v>
      </c>
      <c r="AD293" s="94">
        <f t="shared" si="403"/>
        <v>13494.2</v>
      </c>
      <c r="AE293" s="94">
        <f t="shared" si="403"/>
        <v>0</v>
      </c>
      <c r="AF293" s="123">
        <f t="shared" si="403"/>
        <v>1141.60932</v>
      </c>
      <c r="AG293" s="94">
        <f t="shared" si="403"/>
        <v>1141.60932</v>
      </c>
      <c r="AH293" s="94">
        <f t="shared" si="403"/>
        <v>0</v>
      </c>
      <c r="AI293" s="94">
        <f t="shared" si="403"/>
        <v>12352.590679999999</v>
      </c>
      <c r="AJ293" s="93">
        <f t="shared" si="403"/>
        <v>12352.590679999999</v>
      </c>
      <c r="AK293" s="139" t="s">
        <v>7136</v>
      </c>
    </row>
    <row r="294" spans="1:37" hidden="1" outlineLevel="3" x14ac:dyDescent="0.25">
      <c r="A294" t="s">
        <v>7024</v>
      </c>
      <c r="N294">
        <f>SUM(B294:M294)</f>
        <v>0</v>
      </c>
      <c r="O294">
        <f>B294</f>
        <v>0</v>
      </c>
      <c r="P294">
        <f>N294</f>
        <v>0</v>
      </c>
      <c r="Q294" s="92" t="s">
        <v>4478</v>
      </c>
      <c r="R294" s="80">
        <v>1.17E-2</v>
      </c>
      <c r="S294" s="119">
        <f>IF(LEFT(AK294,6)="Direct", O294,0)</f>
        <v>0</v>
      </c>
      <c r="T294" s="120">
        <f>O294-S294</f>
        <v>0</v>
      </c>
      <c r="U294" s="121">
        <f>S294+T294</f>
        <v>0</v>
      </c>
      <c r="V294" s="119">
        <f>IF(LEFT(AK294,9)="Direct-WA", O294,0)</f>
        <v>0</v>
      </c>
      <c r="W294" s="120">
        <f>IF(LEFT(AK294,9)="Direct-WA",0,O294*R294)</f>
        <v>0</v>
      </c>
      <c r="X294" s="122">
        <f>V294+W294</f>
        <v>0</v>
      </c>
      <c r="Y294" s="119">
        <f>IF(LEFT(AK294,9)="Direct-OR", O294,0)</f>
        <v>0</v>
      </c>
      <c r="Z294" s="120">
        <f>IF(LEFT(AK294,9)="Direct-OR",0,T294-W294)</f>
        <v>0</v>
      </c>
      <c r="AA294" s="122">
        <f>Y294+Z294</f>
        <v>0</v>
      </c>
      <c r="AB294" s="94">
        <f>IF(LEFT(AK294,6)="Direct", P294,0)</f>
        <v>0</v>
      </c>
      <c r="AC294" s="123">
        <f>P294-AB294</f>
        <v>0</v>
      </c>
      <c r="AD294" s="94">
        <f>AB294+AC294</f>
        <v>0</v>
      </c>
      <c r="AE294" s="94">
        <f>IF(LEFT(AK294,9)="Direct-WA", P294,0)</f>
        <v>0</v>
      </c>
      <c r="AF294" s="123">
        <f>IF(LEFT(AK294,9)="Direct-WA",0,P294*R294)</f>
        <v>0</v>
      </c>
      <c r="AG294" s="94">
        <f>AE294+AF294</f>
        <v>0</v>
      </c>
      <c r="AH294" s="94">
        <f>IF(LEFT(AK294,9)="Direct-OR", P294,0)</f>
        <v>0</v>
      </c>
      <c r="AI294" s="94">
        <f>IF(LEFT(AK294,9)="Direct-OR",0,AD294-AG294)</f>
        <v>0</v>
      </c>
      <c r="AJ294" s="93">
        <f>AH294+AI294</f>
        <v>0</v>
      </c>
      <c r="AK294" s="138" t="s">
        <v>4436</v>
      </c>
    </row>
    <row r="295" spans="1:37" hidden="1" outlineLevel="3" x14ac:dyDescent="0.25">
      <c r="A295" t="s">
        <v>7024</v>
      </c>
      <c r="B295">
        <v>543.87</v>
      </c>
      <c r="N295">
        <f>SUM(B295:M295)</f>
        <v>543.87</v>
      </c>
      <c r="O295">
        <f>B295</f>
        <v>543.87</v>
      </c>
      <c r="P295">
        <f>N295</f>
        <v>543.87</v>
      </c>
      <c r="Q295" s="92" t="s">
        <v>4491</v>
      </c>
      <c r="R295" s="80">
        <v>1.17E-2</v>
      </c>
      <c r="S295" s="119">
        <f>IF(LEFT(AK295,6)="Direct", O295,0)</f>
        <v>0</v>
      </c>
      <c r="T295" s="120">
        <f>O295-S295</f>
        <v>543.87</v>
      </c>
      <c r="U295" s="121">
        <f>S295+T295</f>
        <v>543.87</v>
      </c>
      <c r="V295" s="119">
        <f>IF(LEFT(AK295,9)="Direct-WA", O295,0)</f>
        <v>0</v>
      </c>
      <c r="W295" s="120">
        <f>IF(LEFT(AK295,9)="Direct-WA",0,O295*R295)</f>
        <v>6.3632790000000004</v>
      </c>
      <c r="X295" s="122">
        <f>V295+W295</f>
        <v>6.3632790000000004</v>
      </c>
      <c r="Y295" s="119">
        <f>IF(LEFT(AK295,9)="Direct-OR", O295,0)</f>
        <v>0</v>
      </c>
      <c r="Z295" s="120">
        <f>IF(LEFT(AK295,9)="Direct-OR",0,T295-W295)</f>
        <v>537.50672099999997</v>
      </c>
      <c r="AA295" s="122">
        <f>Y295+Z295</f>
        <v>537.50672099999997</v>
      </c>
      <c r="AB295" s="94">
        <f>IF(LEFT(AK295,6)="Direct", P295,0)</f>
        <v>0</v>
      </c>
      <c r="AC295" s="123">
        <f>P295-AB295</f>
        <v>543.87</v>
      </c>
      <c r="AD295" s="94">
        <f>AB295+AC295</f>
        <v>543.87</v>
      </c>
      <c r="AE295" s="94">
        <f>IF(LEFT(AK295,9)="Direct-WA", P295,0)</f>
        <v>0</v>
      </c>
      <c r="AF295" s="123">
        <f>IF(LEFT(AK295,9)="Direct-WA",0,P295*R295)</f>
        <v>6.3632790000000004</v>
      </c>
      <c r="AG295" s="94">
        <f>AE295+AF295</f>
        <v>6.3632790000000004</v>
      </c>
      <c r="AH295" s="94">
        <f>IF(LEFT(AK295,9)="Direct-OR", P295,0)</f>
        <v>0</v>
      </c>
      <c r="AI295" s="94">
        <f>IF(LEFT(AK295,9)="Direct-OR",0,AD295-AG295)</f>
        <v>537.50672099999997</v>
      </c>
      <c r="AJ295" s="93">
        <f>AH295+AI295</f>
        <v>537.50672099999997</v>
      </c>
      <c r="AK295" s="138" t="s">
        <v>4436</v>
      </c>
    </row>
    <row r="296" spans="1:37" hidden="1" outlineLevel="3" x14ac:dyDescent="0.25">
      <c r="A296" t="s">
        <v>7024</v>
      </c>
      <c r="B296">
        <v>619.34</v>
      </c>
      <c r="N296">
        <f>SUM(B296:M296)</f>
        <v>619.34</v>
      </c>
      <c r="O296">
        <f>B296</f>
        <v>619.34</v>
      </c>
      <c r="P296">
        <f>N296</f>
        <v>619.34</v>
      </c>
      <c r="Q296" s="92" t="s">
        <v>4510</v>
      </c>
      <c r="R296" s="80">
        <v>1.17E-2</v>
      </c>
      <c r="S296" s="119">
        <f>IF(LEFT(AK296,6)="Direct", O296,0)</f>
        <v>0</v>
      </c>
      <c r="T296" s="120">
        <f>O296-S296</f>
        <v>619.34</v>
      </c>
      <c r="U296" s="121">
        <f>S296+T296</f>
        <v>619.34</v>
      </c>
      <c r="V296" s="119">
        <f>IF(LEFT(AK296,9)="Direct-WA", O296,0)</f>
        <v>0</v>
      </c>
      <c r="W296" s="120">
        <f>IF(LEFT(AK296,9)="Direct-WA",0,O296*R296)</f>
        <v>7.2462780000000002</v>
      </c>
      <c r="X296" s="122">
        <f>V296+W296</f>
        <v>7.2462780000000002</v>
      </c>
      <c r="Y296" s="119">
        <f>IF(LEFT(AK296,9)="Direct-OR", O296,0)</f>
        <v>0</v>
      </c>
      <c r="Z296" s="120">
        <f>IF(LEFT(AK296,9)="Direct-OR",0,T296-W296)</f>
        <v>612.09372200000007</v>
      </c>
      <c r="AA296" s="122">
        <f>Y296+Z296</f>
        <v>612.09372200000007</v>
      </c>
      <c r="AB296" s="94">
        <f>IF(LEFT(AK296,6)="Direct", P296,0)</f>
        <v>0</v>
      </c>
      <c r="AC296" s="123">
        <f>P296-AB296</f>
        <v>619.34</v>
      </c>
      <c r="AD296" s="94">
        <f>AB296+AC296</f>
        <v>619.34</v>
      </c>
      <c r="AE296" s="94">
        <f>IF(LEFT(AK296,9)="Direct-WA", P296,0)</f>
        <v>0</v>
      </c>
      <c r="AF296" s="123">
        <f>IF(LEFT(AK296,9)="Direct-WA",0,P296*R296)</f>
        <v>7.2462780000000002</v>
      </c>
      <c r="AG296" s="94">
        <f>AE296+AF296</f>
        <v>7.2462780000000002</v>
      </c>
      <c r="AH296" s="94">
        <f>IF(LEFT(AK296,9)="Direct-OR", P296,0)</f>
        <v>0</v>
      </c>
      <c r="AI296" s="94">
        <f>IF(LEFT(AK296,9)="Direct-OR",0,AD296-AG296)</f>
        <v>612.09372200000007</v>
      </c>
      <c r="AJ296" s="93">
        <f>AH296+AI296</f>
        <v>612.09372200000007</v>
      </c>
      <c r="AK296" s="138" t="s">
        <v>4436</v>
      </c>
    </row>
    <row r="297" spans="1:37" hidden="1" outlineLevel="3" x14ac:dyDescent="0.25">
      <c r="A297" t="s">
        <v>7024</v>
      </c>
      <c r="B297">
        <v>407.9</v>
      </c>
      <c r="N297">
        <f>SUM(B297:M297)</f>
        <v>407.9</v>
      </c>
      <c r="O297">
        <f>B297</f>
        <v>407.9</v>
      </c>
      <c r="P297">
        <f>N297</f>
        <v>407.9</v>
      </c>
      <c r="Q297" s="92" t="s">
        <v>4531</v>
      </c>
      <c r="R297" s="80">
        <v>1.17E-2</v>
      </c>
      <c r="S297" s="119">
        <f>IF(LEFT(AK297,6)="Direct", O297,0)</f>
        <v>0</v>
      </c>
      <c r="T297" s="120">
        <f>O297-S297</f>
        <v>407.9</v>
      </c>
      <c r="U297" s="121">
        <f>S297+T297</f>
        <v>407.9</v>
      </c>
      <c r="V297" s="119">
        <f>IF(LEFT(AK297,9)="Direct-WA", O297,0)</f>
        <v>0</v>
      </c>
      <c r="W297" s="120">
        <f>IF(LEFT(AK297,9)="Direct-WA",0,O297*R297)</f>
        <v>4.7724299999999999</v>
      </c>
      <c r="X297" s="122">
        <f>V297+W297</f>
        <v>4.7724299999999999</v>
      </c>
      <c r="Y297" s="119">
        <f>IF(LEFT(AK297,9)="Direct-OR", O297,0)</f>
        <v>0</v>
      </c>
      <c r="Z297" s="120">
        <f>IF(LEFT(AK297,9)="Direct-OR",0,T297-W297)</f>
        <v>403.12756999999999</v>
      </c>
      <c r="AA297" s="122">
        <f>Y297+Z297</f>
        <v>403.12756999999999</v>
      </c>
      <c r="AB297" s="94">
        <f>IF(LEFT(AK297,6)="Direct", P297,0)</f>
        <v>0</v>
      </c>
      <c r="AC297" s="123">
        <f>P297-AB297</f>
        <v>407.9</v>
      </c>
      <c r="AD297" s="94">
        <f>AB297+AC297</f>
        <v>407.9</v>
      </c>
      <c r="AE297" s="94">
        <f>IF(LEFT(AK297,9)="Direct-WA", P297,0)</f>
        <v>0</v>
      </c>
      <c r="AF297" s="123">
        <f>IF(LEFT(AK297,9)="Direct-WA",0,P297*R297)</f>
        <v>4.7724299999999999</v>
      </c>
      <c r="AG297" s="94">
        <f>AE297+AF297</f>
        <v>4.7724299999999999</v>
      </c>
      <c r="AH297" s="94">
        <f>IF(LEFT(AK297,9)="Direct-OR", P297,0)</f>
        <v>0</v>
      </c>
      <c r="AI297" s="94">
        <f>IF(LEFT(AK297,9)="Direct-OR",0,AD297-AG297)</f>
        <v>403.12756999999999</v>
      </c>
      <c r="AJ297" s="93">
        <f>AH297+AI297</f>
        <v>403.12756999999999</v>
      </c>
      <c r="AK297" s="138" t="s">
        <v>4436</v>
      </c>
    </row>
    <row r="298" spans="1:37" hidden="1" outlineLevel="2" x14ac:dyDescent="0.25">
      <c r="Q298" s="92"/>
      <c r="R298" s="80"/>
      <c r="S298" s="119">
        <f t="shared" ref="S298:AJ298" si="404">SUBTOTAL(9,S294:S297)</f>
        <v>0</v>
      </c>
      <c r="T298" s="120">
        <f t="shared" si="404"/>
        <v>1571.1100000000001</v>
      </c>
      <c r="U298" s="121">
        <f t="shared" si="404"/>
        <v>1571.1100000000001</v>
      </c>
      <c r="V298" s="119">
        <f t="shared" si="404"/>
        <v>0</v>
      </c>
      <c r="W298" s="120">
        <f t="shared" si="404"/>
        <v>18.381987000000002</v>
      </c>
      <c r="X298" s="122">
        <f t="shared" si="404"/>
        <v>18.381987000000002</v>
      </c>
      <c r="Y298" s="119">
        <f t="shared" si="404"/>
        <v>0</v>
      </c>
      <c r="Z298" s="120">
        <f t="shared" si="404"/>
        <v>1552.7280129999999</v>
      </c>
      <c r="AA298" s="122">
        <f t="shared" si="404"/>
        <v>1552.7280129999999</v>
      </c>
      <c r="AB298" s="94">
        <f t="shared" si="404"/>
        <v>0</v>
      </c>
      <c r="AC298" s="123">
        <f t="shared" si="404"/>
        <v>1571.1100000000001</v>
      </c>
      <c r="AD298" s="94">
        <f t="shared" si="404"/>
        <v>1571.1100000000001</v>
      </c>
      <c r="AE298" s="94">
        <f t="shared" si="404"/>
        <v>0</v>
      </c>
      <c r="AF298" s="123">
        <f t="shared" si="404"/>
        <v>18.381987000000002</v>
      </c>
      <c r="AG298" s="94">
        <f t="shared" si="404"/>
        <v>18.381987000000002</v>
      </c>
      <c r="AH298" s="94">
        <f t="shared" si="404"/>
        <v>0</v>
      </c>
      <c r="AI298" s="94">
        <f t="shared" si="404"/>
        <v>1552.7280129999999</v>
      </c>
      <c r="AJ298" s="93">
        <f t="shared" si="404"/>
        <v>1552.7280129999999</v>
      </c>
      <c r="AK298" s="139" t="s">
        <v>7138</v>
      </c>
    </row>
    <row r="299" spans="1:37" hidden="1" outlineLevel="1" x14ac:dyDescent="0.25">
      <c r="A299" s="135" t="s">
        <v>7023</v>
      </c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8"/>
      <c r="S299" s="129">
        <f t="shared" ref="S299:AJ299" si="405">SUBTOTAL(9,S234:S297)</f>
        <v>22532.130000000005</v>
      </c>
      <c r="T299" s="130">
        <f t="shared" si="405"/>
        <v>54994.859999999993</v>
      </c>
      <c r="U299" s="131">
        <f t="shared" si="405"/>
        <v>77526.989999999962</v>
      </c>
      <c r="V299" s="129">
        <f t="shared" si="405"/>
        <v>230.16000000000003</v>
      </c>
      <c r="W299" s="130">
        <f t="shared" si="405"/>
        <v>5435.9861976100001</v>
      </c>
      <c r="X299" s="132">
        <f t="shared" si="405"/>
        <v>5666.1461976099999</v>
      </c>
      <c r="Y299" s="129">
        <f t="shared" si="405"/>
        <v>22301.970000000005</v>
      </c>
      <c r="Z299" s="130">
        <f t="shared" si="405"/>
        <v>49558.873802389993</v>
      </c>
      <c r="AA299" s="132">
        <f t="shared" si="405"/>
        <v>71860.843802389994</v>
      </c>
      <c r="AB299" s="130">
        <f t="shared" si="405"/>
        <v>22532.130000000005</v>
      </c>
      <c r="AC299" s="133">
        <f t="shared" si="405"/>
        <v>54994.859999999993</v>
      </c>
      <c r="AD299" s="130">
        <f t="shared" si="405"/>
        <v>77526.989999999962</v>
      </c>
      <c r="AE299" s="130">
        <f t="shared" si="405"/>
        <v>230.16000000000003</v>
      </c>
      <c r="AF299" s="133">
        <f t="shared" si="405"/>
        <v>5435.9861976100001</v>
      </c>
      <c r="AG299" s="130">
        <f t="shared" si="405"/>
        <v>5666.1461976099999</v>
      </c>
      <c r="AH299" s="130">
        <f t="shared" si="405"/>
        <v>22301.970000000005</v>
      </c>
      <c r="AI299" s="130">
        <f t="shared" si="405"/>
        <v>49558.873802389993</v>
      </c>
      <c r="AJ299" s="134">
        <f t="shared" si="405"/>
        <v>71860.843802389994</v>
      </c>
      <c r="AK299" s="137"/>
    </row>
    <row r="300" spans="1:37" hidden="1" outlineLevel="3" x14ac:dyDescent="0.25">
      <c r="A300" t="s">
        <v>7026</v>
      </c>
      <c r="B300">
        <v>7239.95</v>
      </c>
      <c r="N300">
        <f>SUM(B300:M300)</f>
        <v>7239.95</v>
      </c>
      <c r="O300">
        <f>B300</f>
        <v>7239.95</v>
      </c>
      <c r="P300">
        <f>N300</f>
        <v>7239.95</v>
      </c>
      <c r="Q300" s="92" t="s">
        <v>5917</v>
      </c>
      <c r="R300" s="80">
        <v>0.1124</v>
      </c>
      <c r="S300" s="119">
        <f>IF(LEFT(AK300,6)="Direct", O300,0)</f>
        <v>0</v>
      </c>
      <c r="T300" s="120">
        <f>O300-S300</f>
        <v>7239.95</v>
      </c>
      <c r="U300" s="121">
        <f>S300+T300</f>
        <v>7239.95</v>
      </c>
      <c r="V300" s="119">
        <f>IF(LEFT(AK300,9)="Direct-WA", O300,0)</f>
        <v>0</v>
      </c>
      <c r="W300" s="120">
        <f>IF(LEFT(AK300,9)="Direct-WA",0,O300*R300)</f>
        <v>813.77037999999993</v>
      </c>
      <c r="X300" s="122">
        <f>V300+W300</f>
        <v>813.77037999999993</v>
      </c>
      <c r="Y300" s="119">
        <f>IF(LEFT(AK300,9)="Direct-OR", O300,0)</f>
        <v>0</v>
      </c>
      <c r="Z300" s="120">
        <f>IF(LEFT(AK300,9)="Direct-OR",0,T300-W300)</f>
        <v>6426.1796199999999</v>
      </c>
      <c r="AA300" s="122">
        <f>Y300+Z300</f>
        <v>6426.1796199999999</v>
      </c>
      <c r="AB300" s="94">
        <f>IF(LEFT(AK300,6)="Direct", P300,0)</f>
        <v>0</v>
      </c>
      <c r="AC300" s="123">
        <f>P300-AB300</f>
        <v>7239.95</v>
      </c>
      <c r="AD300" s="94">
        <f>AB300+AC300</f>
        <v>7239.95</v>
      </c>
      <c r="AE300" s="94">
        <f>IF(LEFT(AK300,9)="Direct-WA", P300,0)</f>
        <v>0</v>
      </c>
      <c r="AF300" s="123">
        <f>IF(LEFT(AK300,9)="Direct-WA",0,P300*R300)</f>
        <v>813.77037999999993</v>
      </c>
      <c r="AG300" s="94">
        <f>AE300+AF300</f>
        <v>813.77037999999993</v>
      </c>
      <c r="AH300" s="94">
        <f>IF(LEFT(AK300,9)="Direct-OR", P300,0)</f>
        <v>0</v>
      </c>
      <c r="AI300" s="94">
        <f>IF(LEFT(AK300,9)="Direct-OR",0,AD300-AG300)</f>
        <v>6426.1796199999999</v>
      </c>
      <c r="AJ300" s="93">
        <f>AH300+AI300</f>
        <v>6426.1796199999999</v>
      </c>
      <c r="AK300" s="138" t="s">
        <v>1010</v>
      </c>
    </row>
    <row r="301" spans="1:37" hidden="1" outlineLevel="2" x14ac:dyDescent="0.25">
      <c r="Q301" s="92"/>
      <c r="R301" s="80"/>
      <c r="S301" s="119">
        <f t="shared" ref="S301:AJ301" si="406">SUBTOTAL(9,S300:S300)</f>
        <v>0</v>
      </c>
      <c r="T301" s="120">
        <f t="shared" si="406"/>
        <v>7239.95</v>
      </c>
      <c r="U301" s="121">
        <f t="shared" si="406"/>
        <v>7239.95</v>
      </c>
      <c r="V301" s="119">
        <f t="shared" si="406"/>
        <v>0</v>
      </c>
      <c r="W301" s="120">
        <f t="shared" si="406"/>
        <v>813.77037999999993</v>
      </c>
      <c r="X301" s="122">
        <f t="shared" si="406"/>
        <v>813.77037999999993</v>
      </c>
      <c r="Y301" s="119">
        <f t="shared" si="406"/>
        <v>0</v>
      </c>
      <c r="Z301" s="120">
        <f t="shared" si="406"/>
        <v>6426.1796199999999</v>
      </c>
      <c r="AA301" s="122">
        <f t="shared" si="406"/>
        <v>6426.1796199999999</v>
      </c>
      <c r="AB301" s="94">
        <f t="shared" si="406"/>
        <v>0</v>
      </c>
      <c r="AC301" s="123">
        <f t="shared" si="406"/>
        <v>7239.95</v>
      </c>
      <c r="AD301" s="94">
        <f t="shared" si="406"/>
        <v>7239.95</v>
      </c>
      <c r="AE301" s="94">
        <f t="shared" si="406"/>
        <v>0</v>
      </c>
      <c r="AF301" s="123">
        <f t="shared" si="406"/>
        <v>813.77037999999993</v>
      </c>
      <c r="AG301" s="94">
        <f t="shared" si="406"/>
        <v>813.77037999999993</v>
      </c>
      <c r="AH301" s="94">
        <f t="shared" si="406"/>
        <v>0</v>
      </c>
      <c r="AI301" s="94">
        <f t="shared" si="406"/>
        <v>6426.1796199999999</v>
      </c>
      <c r="AJ301" s="93">
        <f t="shared" si="406"/>
        <v>6426.1796199999999</v>
      </c>
      <c r="AK301" s="139" t="s">
        <v>7137</v>
      </c>
    </row>
    <row r="302" spans="1:37" hidden="1" outlineLevel="3" x14ac:dyDescent="0.25">
      <c r="A302" t="s">
        <v>7026</v>
      </c>
      <c r="B302">
        <v>2777.78</v>
      </c>
      <c r="N302">
        <f>SUM(B302:M302)</f>
        <v>2777.78</v>
      </c>
      <c r="O302">
        <f>B302</f>
        <v>2777.78</v>
      </c>
      <c r="P302">
        <f>N302</f>
        <v>2777.78</v>
      </c>
      <c r="Q302" s="92" t="s">
        <v>5419</v>
      </c>
      <c r="R302" s="80">
        <v>0.25209999999999999</v>
      </c>
      <c r="S302" s="119">
        <f>IF(LEFT(AK302,6)="Direct", O302,0)</f>
        <v>0</v>
      </c>
      <c r="T302" s="120">
        <f>O302-S302</f>
        <v>2777.78</v>
      </c>
      <c r="U302" s="121">
        <f>S302+T302</f>
        <v>2777.78</v>
      </c>
      <c r="V302" s="119">
        <f>IF(LEFT(AK302,9)="Direct-WA", O302,0)</f>
        <v>0</v>
      </c>
      <c r="W302" s="120">
        <f>IF(LEFT(AK302,9)="Direct-WA",0,O302*R302)</f>
        <v>700.27833800000008</v>
      </c>
      <c r="X302" s="122">
        <f>V302+W302</f>
        <v>700.27833800000008</v>
      </c>
      <c r="Y302" s="119">
        <f>IF(LEFT(AK302,9)="Direct-OR", O302,0)</f>
        <v>0</v>
      </c>
      <c r="Z302" s="120">
        <f>IF(LEFT(AK302,9)="Direct-OR",0,T302-W302)</f>
        <v>2077.5016620000001</v>
      </c>
      <c r="AA302" s="122">
        <f>Y302+Z302</f>
        <v>2077.5016620000001</v>
      </c>
      <c r="AB302" s="94">
        <f>IF(LEFT(AK302,6)="Direct", P302,0)</f>
        <v>0</v>
      </c>
      <c r="AC302" s="123">
        <f>P302-AB302</f>
        <v>2777.78</v>
      </c>
      <c r="AD302" s="94">
        <f>AB302+AC302</f>
        <v>2777.78</v>
      </c>
      <c r="AE302" s="94">
        <f>IF(LEFT(AK302,9)="Direct-WA", P302,0)</f>
        <v>0</v>
      </c>
      <c r="AF302" s="123">
        <f>IF(LEFT(AK302,9)="Direct-WA",0,P302*R302)</f>
        <v>700.27833800000008</v>
      </c>
      <c r="AG302" s="94">
        <f>AE302+AF302</f>
        <v>700.27833800000008</v>
      </c>
      <c r="AH302" s="94">
        <f>IF(LEFT(AK302,9)="Direct-OR", P302,0)</f>
        <v>0</v>
      </c>
      <c r="AI302" s="94">
        <f>IF(LEFT(AK302,9)="Direct-OR",0,AD302-AG302)</f>
        <v>2077.5016620000001</v>
      </c>
      <c r="AJ302" s="93">
        <f>AH302+AI302</f>
        <v>2077.5016620000001</v>
      </c>
      <c r="AK302" s="138" t="s">
        <v>3661</v>
      </c>
    </row>
    <row r="303" spans="1:37" hidden="1" outlineLevel="2" x14ac:dyDescent="0.25">
      <c r="Q303" s="92"/>
      <c r="R303" s="80"/>
      <c r="S303" s="119">
        <f t="shared" ref="S303:AJ303" si="407">SUBTOTAL(9,S302:S302)</f>
        <v>0</v>
      </c>
      <c r="T303" s="120">
        <f t="shared" si="407"/>
        <v>2777.78</v>
      </c>
      <c r="U303" s="121">
        <f t="shared" si="407"/>
        <v>2777.78</v>
      </c>
      <c r="V303" s="119">
        <f t="shared" si="407"/>
        <v>0</v>
      </c>
      <c r="W303" s="120">
        <f t="shared" si="407"/>
        <v>700.27833800000008</v>
      </c>
      <c r="X303" s="122">
        <f t="shared" si="407"/>
        <v>700.27833800000008</v>
      </c>
      <c r="Y303" s="119">
        <f t="shared" si="407"/>
        <v>0</v>
      </c>
      <c r="Z303" s="120">
        <f t="shared" si="407"/>
        <v>2077.5016620000001</v>
      </c>
      <c r="AA303" s="122">
        <f t="shared" si="407"/>
        <v>2077.5016620000001</v>
      </c>
      <c r="AB303" s="94">
        <f t="shared" si="407"/>
        <v>0</v>
      </c>
      <c r="AC303" s="123">
        <f t="shared" si="407"/>
        <v>2777.78</v>
      </c>
      <c r="AD303" s="94">
        <f t="shared" si="407"/>
        <v>2777.78</v>
      </c>
      <c r="AE303" s="94">
        <f t="shared" si="407"/>
        <v>0</v>
      </c>
      <c r="AF303" s="123">
        <f t="shared" si="407"/>
        <v>700.27833800000008</v>
      </c>
      <c r="AG303" s="94">
        <f t="shared" si="407"/>
        <v>700.27833800000008</v>
      </c>
      <c r="AH303" s="94">
        <f t="shared" si="407"/>
        <v>0</v>
      </c>
      <c r="AI303" s="94">
        <f t="shared" si="407"/>
        <v>2077.5016620000001</v>
      </c>
      <c r="AJ303" s="93">
        <f t="shared" si="407"/>
        <v>2077.5016620000001</v>
      </c>
      <c r="AK303" s="139" t="s">
        <v>7147</v>
      </c>
    </row>
    <row r="304" spans="1:37" hidden="1" outlineLevel="1" x14ac:dyDescent="0.25">
      <c r="A304" s="135" t="s">
        <v>7025</v>
      </c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8"/>
      <c r="S304" s="129">
        <f t="shared" ref="S304:AJ304" si="408">SUBTOTAL(9,S300:S302)</f>
        <v>0</v>
      </c>
      <c r="T304" s="130">
        <f t="shared" si="408"/>
        <v>10017.73</v>
      </c>
      <c r="U304" s="131">
        <f t="shared" si="408"/>
        <v>10017.73</v>
      </c>
      <c r="V304" s="129">
        <f t="shared" si="408"/>
        <v>0</v>
      </c>
      <c r="W304" s="130">
        <f t="shared" si="408"/>
        <v>1514.048718</v>
      </c>
      <c r="X304" s="132">
        <f t="shared" si="408"/>
        <v>1514.048718</v>
      </c>
      <c r="Y304" s="129">
        <f t="shared" si="408"/>
        <v>0</v>
      </c>
      <c r="Z304" s="130">
        <f t="shared" si="408"/>
        <v>8503.6812819999996</v>
      </c>
      <c r="AA304" s="132">
        <f t="shared" si="408"/>
        <v>8503.6812819999996</v>
      </c>
      <c r="AB304" s="130">
        <f t="shared" si="408"/>
        <v>0</v>
      </c>
      <c r="AC304" s="133">
        <f t="shared" si="408"/>
        <v>10017.73</v>
      </c>
      <c r="AD304" s="130">
        <f t="shared" si="408"/>
        <v>10017.73</v>
      </c>
      <c r="AE304" s="130">
        <f t="shared" si="408"/>
        <v>0</v>
      </c>
      <c r="AF304" s="133">
        <f t="shared" si="408"/>
        <v>1514.048718</v>
      </c>
      <c r="AG304" s="130">
        <f t="shared" si="408"/>
        <v>1514.048718</v>
      </c>
      <c r="AH304" s="130">
        <f t="shared" si="408"/>
        <v>0</v>
      </c>
      <c r="AI304" s="130">
        <f t="shared" si="408"/>
        <v>8503.6812819999996</v>
      </c>
      <c r="AJ304" s="134">
        <f t="shared" si="408"/>
        <v>8503.6812819999996</v>
      </c>
      <c r="AK304" s="137"/>
    </row>
    <row r="305" spans="1:37" hidden="1" outlineLevel="3" x14ac:dyDescent="0.25">
      <c r="A305" t="s">
        <v>7028</v>
      </c>
      <c r="B305">
        <v>63064.11</v>
      </c>
      <c r="N305">
        <f t="shared" ref="N305:N316" si="409">SUM(B305:M305)</f>
        <v>63064.11</v>
      </c>
      <c r="O305">
        <f t="shared" ref="O305:O316" si="410">B305</f>
        <v>63064.11</v>
      </c>
      <c r="P305">
        <f t="shared" ref="P305:P316" si="411">N305</f>
        <v>63064.11</v>
      </c>
      <c r="Q305" s="92" t="s">
        <v>4808</v>
      </c>
      <c r="R305" s="80">
        <v>0.1124</v>
      </c>
      <c r="S305" s="119">
        <f t="shared" ref="S305:S316" si="412">IF(LEFT(AK305,6)="Direct", O305,0)</f>
        <v>0</v>
      </c>
      <c r="T305" s="120">
        <f t="shared" ref="T305:T316" si="413">O305-S305</f>
        <v>63064.11</v>
      </c>
      <c r="U305" s="121">
        <f t="shared" ref="U305:U316" si="414">S305+T305</f>
        <v>63064.11</v>
      </c>
      <c r="V305" s="119">
        <f t="shared" ref="V305:V316" si="415">IF(LEFT(AK305,9)="Direct-WA", O305,0)</f>
        <v>0</v>
      </c>
      <c r="W305" s="120">
        <f t="shared" ref="W305:W316" si="416">IF(LEFT(AK305,9)="Direct-WA",0,O305*R305)</f>
        <v>7088.4059640000005</v>
      </c>
      <c r="X305" s="122">
        <f t="shared" ref="X305:X316" si="417">V305+W305</f>
        <v>7088.4059640000005</v>
      </c>
      <c r="Y305" s="119">
        <f t="shared" ref="Y305:Y316" si="418">IF(LEFT(AK305,9)="Direct-OR", O305,0)</f>
        <v>0</v>
      </c>
      <c r="Z305" s="120">
        <f t="shared" ref="Z305:Z316" si="419">IF(LEFT(AK305,9)="Direct-OR",0,T305-W305)</f>
        <v>55975.704036000003</v>
      </c>
      <c r="AA305" s="122">
        <f t="shared" ref="AA305:AA316" si="420">Y305+Z305</f>
        <v>55975.704036000003</v>
      </c>
      <c r="AB305" s="94">
        <f t="shared" ref="AB305:AB316" si="421">IF(LEFT(AK305,6)="Direct", P305,0)</f>
        <v>0</v>
      </c>
      <c r="AC305" s="123">
        <f t="shared" ref="AC305:AC316" si="422">P305-AB305</f>
        <v>63064.11</v>
      </c>
      <c r="AD305" s="94">
        <f t="shared" ref="AD305:AD316" si="423">AB305+AC305</f>
        <v>63064.11</v>
      </c>
      <c r="AE305" s="94">
        <f t="shared" ref="AE305:AE316" si="424">IF(LEFT(AK305,9)="Direct-WA", P305,0)</f>
        <v>0</v>
      </c>
      <c r="AF305" s="123">
        <f t="shared" ref="AF305:AF316" si="425">IF(LEFT(AK305,9)="Direct-WA",0,P305*R305)</f>
        <v>7088.4059640000005</v>
      </c>
      <c r="AG305" s="94">
        <f t="shared" ref="AG305:AG316" si="426">AE305+AF305</f>
        <v>7088.4059640000005</v>
      </c>
      <c r="AH305" s="94">
        <f t="shared" ref="AH305:AH316" si="427">IF(LEFT(AK305,9)="Direct-OR", P305,0)</f>
        <v>0</v>
      </c>
      <c r="AI305" s="94">
        <f t="shared" ref="AI305:AI316" si="428">IF(LEFT(AK305,9)="Direct-OR",0,AD305-AG305)</f>
        <v>55975.704036000003</v>
      </c>
      <c r="AJ305" s="93">
        <f t="shared" ref="AJ305:AJ316" si="429">AH305+AI305</f>
        <v>55975.704036000003</v>
      </c>
      <c r="AK305" s="138" t="s">
        <v>1010</v>
      </c>
    </row>
    <row r="306" spans="1:37" hidden="1" outlineLevel="3" x14ac:dyDescent="0.25">
      <c r="A306" t="s">
        <v>7028</v>
      </c>
      <c r="B306">
        <v>20057.2</v>
      </c>
      <c r="N306">
        <f t="shared" si="409"/>
        <v>20057.2</v>
      </c>
      <c r="O306">
        <f t="shared" si="410"/>
        <v>20057.2</v>
      </c>
      <c r="P306">
        <f t="shared" si="411"/>
        <v>20057.2</v>
      </c>
      <c r="Q306" s="92" t="s">
        <v>4813</v>
      </c>
      <c r="R306" s="80">
        <v>0.1124</v>
      </c>
      <c r="S306" s="119">
        <f t="shared" si="412"/>
        <v>0</v>
      </c>
      <c r="T306" s="120">
        <f t="shared" si="413"/>
        <v>20057.2</v>
      </c>
      <c r="U306" s="121">
        <f t="shared" si="414"/>
        <v>20057.2</v>
      </c>
      <c r="V306" s="119">
        <f t="shared" si="415"/>
        <v>0</v>
      </c>
      <c r="W306" s="120">
        <f t="shared" si="416"/>
        <v>2254.4292800000003</v>
      </c>
      <c r="X306" s="122">
        <f t="shared" si="417"/>
        <v>2254.4292800000003</v>
      </c>
      <c r="Y306" s="119">
        <f t="shared" si="418"/>
        <v>0</v>
      </c>
      <c r="Z306" s="120">
        <f t="shared" si="419"/>
        <v>17802.77072</v>
      </c>
      <c r="AA306" s="122">
        <f t="shared" si="420"/>
        <v>17802.77072</v>
      </c>
      <c r="AB306" s="94">
        <f t="shared" si="421"/>
        <v>0</v>
      </c>
      <c r="AC306" s="123">
        <f t="shared" si="422"/>
        <v>20057.2</v>
      </c>
      <c r="AD306" s="94">
        <f t="shared" si="423"/>
        <v>20057.2</v>
      </c>
      <c r="AE306" s="94">
        <f t="shared" si="424"/>
        <v>0</v>
      </c>
      <c r="AF306" s="123">
        <f t="shared" si="425"/>
        <v>2254.4292800000003</v>
      </c>
      <c r="AG306" s="94">
        <f t="shared" si="426"/>
        <v>2254.4292800000003</v>
      </c>
      <c r="AH306" s="94">
        <f t="shared" si="427"/>
        <v>0</v>
      </c>
      <c r="AI306" s="94">
        <f t="shared" si="428"/>
        <v>17802.77072</v>
      </c>
      <c r="AJ306" s="93">
        <f t="shared" si="429"/>
        <v>17802.77072</v>
      </c>
      <c r="AK306" s="138" t="s">
        <v>1010</v>
      </c>
    </row>
    <row r="307" spans="1:37" hidden="1" outlineLevel="3" x14ac:dyDescent="0.25">
      <c r="A307" t="s">
        <v>7028</v>
      </c>
      <c r="B307">
        <v>334.95</v>
      </c>
      <c r="N307">
        <f t="shared" si="409"/>
        <v>334.95</v>
      </c>
      <c r="O307">
        <f t="shared" si="410"/>
        <v>334.95</v>
      </c>
      <c r="P307">
        <f t="shared" si="411"/>
        <v>334.95</v>
      </c>
      <c r="Q307" s="92" t="s">
        <v>4814</v>
      </c>
      <c r="R307" s="80">
        <v>0.1124</v>
      </c>
      <c r="S307" s="119">
        <f t="shared" si="412"/>
        <v>0</v>
      </c>
      <c r="T307" s="120">
        <f t="shared" si="413"/>
        <v>334.95</v>
      </c>
      <c r="U307" s="121">
        <f t="shared" si="414"/>
        <v>334.95</v>
      </c>
      <c r="V307" s="119">
        <f t="shared" si="415"/>
        <v>0</v>
      </c>
      <c r="W307" s="120">
        <f t="shared" si="416"/>
        <v>37.648379999999996</v>
      </c>
      <c r="X307" s="122">
        <f t="shared" si="417"/>
        <v>37.648379999999996</v>
      </c>
      <c r="Y307" s="119">
        <f t="shared" si="418"/>
        <v>0</v>
      </c>
      <c r="Z307" s="120">
        <f t="shared" si="419"/>
        <v>297.30162000000001</v>
      </c>
      <c r="AA307" s="122">
        <f t="shared" si="420"/>
        <v>297.30162000000001</v>
      </c>
      <c r="AB307" s="94">
        <f t="shared" si="421"/>
        <v>0</v>
      </c>
      <c r="AC307" s="123">
        <f t="shared" si="422"/>
        <v>334.95</v>
      </c>
      <c r="AD307" s="94">
        <f t="shared" si="423"/>
        <v>334.95</v>
      </c>
      <c r="AE307" s="94">
        <f t="shared" si="424"/>
        <v>0</v>
      </c>
      <c r="AF307" s="123">
        <f t="shared" si="425"/>
        <v>37.648379999999996</v>
      </c>
      <c r="AG307" s="94">
        <f t="shared" si="426"/>
        <v>37.648379999999996</v>
      </c>
      <c r="AH307" s="94">
        <f t="shared" si="427"/>
        <v>0</v>
      </c>
      <c r="AI307" s="94">
        <f t="shared" si="428"/>
        <v>297.30162000000001</v>
      </c>
      <c r="AJ307" s="93">
        <f t="shared" si="429"/>
        <v>297.30162000000001</v>
      </c>
      <c r="AK307" s="138" t="s">
        <v>1010</v>
      </c>
    </row>
    <row r="308" spans="1:37" hidden="1" outlineLevel="3" x14ac:dyDescent="0.25">
      <c r="A308" t="s">
        <v>7028</v>
      </c>
      <c r="B308">
        <v>11232.01</v>
      </c>
      <c r="N308">
        <f t="shared" si="409"/>
        <v>11232.01</v>
      </c>
      <c r="O308">
        <f t="shared" si="410"/>
        <v>11232.01</v>
      </c>
      <c r="P308">
        <f t="shared" si="411"/>
        <v>11232.01</v>
      </c>
      <c r="Q308" s="92" t="s">
        <v>4847</v>
      </c>
      <c r="R308" s="80">
        <v>0.1124</v>
      </c>
      <c r="S308" s="119">
        <f t="shared" si="412"/>
        <v>0</v>
      </c>
      <c r="T308" s="120">
        <f t="shared" si="413"/>
        <v>11232.01</v>
      </c>
      <c r="U308" s="121">
        <f t="shared" si="414"/>
        <v>11232.01</v>
      </c>
      <c r="V308" s="119">
        <f t="shared" si="415"/>
        <v>0</v>
      </c>
      <c r="W308" s="120">
        <f t="shared" si="416"/>
        <v>1262.477924</v>
      </c>
      <c r="X308" s="122">
        <f t="shared" si="417"/>
        <v>1262.477924</v>
      </c>
      <c r="Y308" s="119">
        <f t="shared" si="418"/>
        <v>0</v>
      </c>
      <c r="Z308" s="120">
        <f t="shared" si="419"/>
        <v>9969.5320759999995</v>
      </c>
      <c r="AA308" s="122">
        <f t="shared" si="420"/>
        <v>9969.5320759999995</v>
      </c>
      <c r="AB308" s="94">
        <f t="shared" si="421"/>
        <v>0</v>
      </c>
      <c r="AC308" s="123">
        <f t="shared" si="422"/>
        <v>11232.01</v>
      </c>
      <c r="AD308" s="94">
        <f t="shared" si="423"/>
        <v>11232.01</v>
      </c>
      <c r="AE308" s="94">
        <f t="shared" si="424"/>
        <v>0</v>
      </c>
      <c r="AF308" s="123">
        <f t="shared" si="425"/>
        <v>1262.477924</v>
      </c>
      <c r="AG308" s="94">
        <f t="shared" si="426"/>
        <v>1262.477924</v>
      </c>
      <c r="AH308" s="94">
        <f t="shared" si="427"/>
        <v>0</v>
      </c>
      <c r="AI308" s="94">
        <f t="shared" si="428"/>
        <v>9969.5320759999995</v>
      </c>
      <c r="AJ308" s="93">
        <f t="shared" si="429"/>
        <v>9969.5320759999995</v>
      </c>
      <c r="AK308" s="138" t="s">
        <v>1010</v>
      </c>
    </row>
    <row r="309" spans="1:37" hidden="1" outlineLevel="3" x14ac:dyDescent="0.25">
      <c r="A309" t="s">
        <v>7028</v>
      </c>
      <c r="N309">
        <f t="shared" si="409"/>
        <v>0</v>
      </c>
      <c r="O309">
        <f t="shared" si="410"/>
        <v>0</v>
      </c>
      <c r="P309">
        <f t="shared" si="411"/>
        <v>0</v>
      </c>
      <c r="Q309" s="92" t="s">
        <v>4852</v>
      </c>
      <c r="R309" s="80">
        <v>0.1124</v>
      </c>
      <c r="S309" s="119">
        <f t="shared" si="412"/>
        <v>0</v>
      </c>
      <c r="T309" s="120">
        <f t="shared" si="413"/>
        <v>0</v>
      </c>
      <c r="U309" s="121">
        <f t="shared" si="414"/>
        <v>0</v>
      </c>
      <c r="V309" s="119">
        <f t="shared" si="415"/>
        <v>0</v>
      </c>
      <c r="W309" s="120">
        <f t="shared" si="416"/>
        <v>0</v>
      </c>
      <c r="X309" s="122">
        <f t="shared" si="417"/>
        <v>0</v>
      </c>
      <c r="Y309" s="119">
        <f t="shared" si="418"/>
        <v>0</v>
      </c>
      <c r="Z309" s="120">
        <f t="shared" si="419"/>
        <v>0</v>
      </c>
      <c r="AA309" s="122">
        <f t="shared" si="420"/>
        <v>0</v>
      </c>
      <c r="AB309" s="94">
        <f t="shared" si="421"/>
        <v>0</v>
      </c>
      <c r="AC309" s="123">
        <f t="shared" si="422"/>
        <v>0</v>
      </c>
      <c r="AD309" s="94">
        <f t="shared" si="423"/>
        <v>0</v>
      </c>
      <c r="AE309" s="94">
        <f t="shared" si="424"/>
        <v>0</v>
      </c>
      <c r="AF309" s="123">
        <f t="shared" si="425"/>
        <v>0</v>
      </c>
      <c r="AG309" s="94">
        <f t="shared" si="426"/>
        <v>0</v>
      </c>
      <c r="AH309" s="94">
        <f t="shared" si="427"/>
        <v>0</v>
      </c>
      <c r="AI309" s="94">
        <f t="shared" si="428"/>
        <v>0</v>
      </c>
      <c r="AJ309" s="93">
        <f t="shared" si="429"/>
        <v>0</v>
      </c>
      <c r="AK309" s="138" t="s">
        <v>1010</v>
      </c>
    </row>
    <row r="310" spans="1:37" hidden="1" outlineLevel="3" x14ac:dyDescent="0.25">
      <c r="A310" t="s">
        <v>7028</v>
      </c>
      <c r="B310">
        <v>131.91999999999999</v>
      </c>
      <c r="N310">
        <f t="shared" si="409"/>
        <v>131.91999999999999</v>
      </c>
      <c r="O310">
        <f t="shared" si="410"/>
        <v>131.91999999999999</v>
      </c>
      <c r="P310">
        <f t="shared" si="411"/>
        <v>131.91999999999999</v>
      </c>
      <c r="Q310" s="92" t="s">
        <v>4853</v>
      </c>
      <c r="R310" s="80">
        <v>0.1124</v>
      </c>
      <c r="S310" s="119">
        <f t="shared" si="412"/>
        <v>0</v>
      </c>
      <c r="T310" s="120">
        <f t="shared" si="413"/>
        <v>131.91999999999999</v>
      </c>
      <c r="U310" s="121">
        <f t="shared" si="414"/>
        <v>131.91999999999999</v>
      </c>
      <c r="V310" s="119">
        <f t="shared" si="415"/>
        <v>0</v>
      </c>
      <c r="W310" s="120">
        <f t="shared" si="416"/>
        <v>14.827807999999999</v>
      </c>
      <c r="X310" s="122">
        <f t="shared" si="417"/>
        <v>14.827807999999999</v>
      </c>
      <c r="Y310" s="119">
        <f t="shared" si="418"/>
        <v>0</v>
      </c>
      <c r="Z310" s="120">
        <f t="shared" si="419"/>
        <v>117.09219199999998</v>
      </c>
      <c r="AA310" s="122">
        <f t="shared" si="420"/>
        <v>117.09219199999998</v>
      </c>
      <c r="AB310" s="94">
        <f t="shared" si="421"/>
        <v>0</v>
      </c>
      <c r="AC310" s="123">
        <f t="shared" si="422"/>
        <v>131.91999999999999</v>
      </c>
      <c r="AD310" s="94">
        <f t="shared" si="423"/>
        <v>131.91999999999999</v>
      </c>
      <c r="AE310" s="94">
        <f t="shared" si="424"/>
        <v>0</v>
      </c>
      <c r="AF310" s="123">
        <f t="shared" si="425"/>
        <v>14.827807999999999</v>
      </c>
      <c r="AG310" s="94">
        <f t="shared" si="426"/>
        <v>14.827807999999999</v>
      </c>
      <c r="AH310" s="94">
        <f t="shared" si="427"/>
        <v>0</v>
      </c>
      <c r="AI310" s="94">
        <f t="shared" si="428"/>
        <v>117.09219199999998</v>
      </c>
      <c r="AJ310" s="93">
        <f t="shared" si="429"/>
        <v>117.09219199999998</v>
      </c>
      <c r="AK310" s="138" t="s">
        <v>1010</v>
      </c>
    </row>
    <row r="311" spans="1:37" hidden="1" outlineLevel="3" x14ac:dyDescent="0.25">
      <c r="A311" t="s">
        <v>7028</v>
      </c>
      <c r="B311">
        <v>480.86</v>
      </c>
      <c r="N311">
        <f t="shared" si="409"/>
        <v>480.86</v>
      </c>
      <c r="O311">
        <f t="shared" si="410"/>
        <v>480.86</v>
      </c>
      <c r="P311">
        <f t="shared" si="411"/>
        <v>480.86</v>
      </c>
      <c r="Q311" s="92" t="s">
        <v>5136</v>
      </c>
      <c r="R311" s="80">
        <v>0.1124</v>
      </c>
      <c r="S311" s="119">
        <f t="shared" si="412"/>
        <v>0</v>
      </c>
      <c r="T311" s="120">
        <f t="shared" si="413"/>
        <v>480.86</v>
      </c>
      <c r="U311" s="121">
        <f t="shared" si="414"/>
        <v>480.86</v>
      </c>
      <c r="V311" s="119">
        <f t="shared" si="415"/>
        <v>0</v>
      </c>
      <c r="W311" s="120">
        <f t="shared" si="416"/>
        <v>54.048664000000002</v>
      </c>
      <c r="X311" s="122">
        <f t="shared" si="417"/>
        <v>54.048664000000002</v>
      </c>
      <c r="Y311" s="119">
        <f t="shared" si="418"/>
        <v>0</v>
      </c>
      <c r="Z311" s="120">
        <f t="shared" si="419"/>
        <v>426.81133599999998</v>
      </c>
      <c r="AA311" s="122">
        <f t="shared" si="420"/>
        <v>426.81133599999998</v>
      </c>
      <c r="AB311" s="94">
        <f t="shared" si="421"/>
        <v>0</v>
      </c>
      <c r="AC311" s="123">
        <f t="shared" si="422"/>
        <v>480.86</v>
      </c>
      <c r="AD311" s="94">
        <f t="shared" si="423"/>
        <v>480.86</v>
      </c>
      <c r="AE311" s="94">
        <f t="shared" si="424"/>
        <v>0</v>
      </c>
      <c r="AF311" s="123">
        <f t="shared" si="425"/>
        <v>54.048664000000002</v>
      </c>
      <c r="AG311" s="94">
        <f t="shared" si="426"/>
        <v>54.048664000000002</v>
      </c>
      <c r="AH311" s="94">
        <f t="shared" si="427"/>
        <v>0</v>
      </c>
      <c r="AI311" s="94">
        <f t="shared" si="428"/>
        <v>426.81133599999998</v>
      </c>
      <c r="AJ311" s="93">
        <f t="shared" si="429"/>
        <v>426.81133599999998</v>
      </c>
      <c r="AK311" s="138" t="s">
        <v>1010</v>
      </c>
    </row>
    <row r="312" spans="1:37" hidden="1" outlineLevel="3" x14ac:dyDescent="0.25">
      <c r="A312" t="s">
        <v>7028</v>
      </c>
      <c r="B312">
        <v>67601.009999999995</v>
      </c>
      <c r="N312">
        <f t="shared" si="409"/>
        <v>67601.009999999995</v>
      </c>
      <c r="O312">
        <f t="shared" si="410"/>
        <v>67601.009999999995</v>
      </c>
      <c r="P312">
        <f t="shared" si="411"/>
        <v>67601.009999999995</v>
      </c>
      <c r="Q312" s="92" t="s">
        <v>5173</v>
      </c>
      <c r="R312" s="80">
        <v>0.1124</v>
      </c>
      <c r="S312" s="119">
        <f t="shared" si="412"/>
        <v>0</v>
      </c>
      <c r="T312" s="120">
        <f t="shared" si="413"/>
        <v>67601.009999999995</v>
      </c>
      <c r="U312" s="121">
        <f t="shared" si="414"/>
        <v>67601.009999999995</v>
      </c>
      <c r="V312" s="119">
        <f t="shared" si="415"/>
        <v>0</v>
      </c>
      <c r="W312" s="120">
        <f t="shared" si="416"/>
        <v>7598.3535239999992</v>
      </c>
      <c r="X312" s="122">
        <f t="shared" si="417"/>
        <v>7598.3535239999992</v>
      </c>
      <c r="Y312" s="119">
        <f t="shared" si="418"/>
        <v>0</v>
      </c>
      <c r="Z312" s="120">
        <f t="shared" si="419"/>
        <v>60002.656475999996</v>
      </c>
      <c r="AA312" s="122">
        <f t="shared" si="420"/>
        <v>60002.656475999996</v>
      </c>
      <c r="AB312" s="94">
        <f t="shared" si="421"/>
        <v>0</v>
      </c>
      <c r="AC312" s="123">
        <f t="shared" si="422"/>
        <v>67601.009999999995</v>
      </c>
      <c r="AD312" s="94">
        <f t="shared" si="423"/>
        <v>67601.009999999995</v>
      </c>
      <c r="AE312" s="94">
        <f t="shared" si="424"/>
        <v>0</v>
      </c>
      <c r="AF312" s="123">
        <f t="shared" si="425"/>
        <v>7598.3535239999992</v>
      </c>
      <c r="AG312" s="94">
        <f t="shared" si="426"/>
        <v>7598.3535239999992</v>
      </c>
      <c r="AH312" s="94">
        <f t="shared" si="427"/>
        <v>0</v>
      </c>
      <c r="AI312" s="94">
        <f t="shared" si="428"/>
        <v>60002.656475999996</v>
      </c>
      <c r="AJ312" s="93">
        <f t="shared" si="429"/>
        <v>60002.656475999996</v>
      </c>
      <c r="AK312" s="138" t="s">
        <v>1010</v>
      </c>
    </row>
    <row r="313" spans="1:37" hidden="1" outlineLevel="3" x14ac:dyDescent="0.25">
      <c r="A313" t="s">
        <v>7028</v>
      </c>
      <c r="B313">
        <v>11759.08</v>
      </c>
      <c r="N313">
        <f t="shared" si="409"/>
        <v>11759.08</v>
      </c>
      <c r="O313">
        <f t="shared" si="410"/>
        <v>11759.08</v>
      </c>
      <c r="P313">
        <f t="shared" si="411"/>
        <v>11759.08</v>
      </c>
      <c r="Q313" s="92" t="s">
        <v>5183</v>
      </c>
      <c r="R313" s="80">
        <v>0.1124</v>
      </c>
      <c r="S313" s="119">
        <f t="shared" si="412"/>
        <v>0</v>
      </c>
      <c r="T313" s="120">
        <f t="shared" si="413"/>
        <v>11759.08</v>
      </c>
      <c r="U313" s="121">
        <f t="shared" si="414"/>
        <v>11759.08</v>
      </c>
      <c r="V313" s="119">
        <f t="shared" si="415"/>
        <v>0</v>
      </c>
      <c r="W313" s="120">
        <f t="shared" si="416"/>
        <v>1321.7205919999999</v>
      </c>
      <c r="X313" s="122">
        <f t="shared" si="417"/>
        <v>1321.7205919999999</v>
      </c>
      <c r="Y313" s="119">
        <f t="shared" si="418"/>
        <v>0</v>
      </c>
      <c r="Z313" s="120">
        <f t="shared" si="419"/>
        <v>10437.359408</v>
      </c>
      <c r="AA313" s="122">
        <f t="shared" si="420"/>
        <v>10437.359408</v>
      </c>
      <c r="AB313" s="94">
        <f t="shared" si="421"/>
        <v>0</v>
      </c>
      <c r="AC313" s="123">
        <f t="shared" si="422"/>
        <v>11759.08</v>
      </c>
      <c r="AD313" s="94">
        <f t="shared" si="423"/>
        <v>11759.08</v>
      </c>
      <c r="AE313" s="94">
        <f t="shared" si="424"/>
        <v>0</v>
      </c>
      <c r="AF313" s="123">
        <f t="shared" si="425"/>
        <v>1321.7205919999999</v>
      </c>
      <c r="AG313" s="94">
        <f t="shared" si="426"/>
        <v>1321.7205919999999</v>
      </c>
      <c r="AH313" s="94">
        <f t="shared" si="427"/>
        <v>0</v>
      </c>
      <c r="AI313" s="94">
        <f t="shared" si="428"/>
        <v>10437.359408</v>
      </c>
      <c r="AJ313" s="93">
        <f t="shared" si="429"/>
        <v>10437.359408</v>
      </c>
      <c r="AK313" s="138" t="s">
        <v>1010</v>
      </c>
    </row>
    <row r="314" spans="1:37" hidden="1" outlineLevel="3" x14ac:dyDescent="0.25">
      <c r="A314" t="s">
        <v>7028</v>
      </c>
      <c r="N314">
        <f t="shared" si="409"/>
        <v>0</v>
      </c>
      <c r="O314">
        <f t="shared" si="410"/>
        <v>0</v>
      </c>
      <c r="P314">
        <f t="shared" si="411"/>
        <v>0</v>
      </c>
      <c r="Q314" s="92" t="s">
        <v>5191</v>
      </c>
      <c r="R314" s="80">
        <v>0.1124</v>
      </c>
      <c r="S314" s="119">
        <f t="shared" si="412"/>
        <v>0</v>
      </c>
      <c r="T314" s="120">
        <f t="shared" si="413"/>
        <v>0</v>
      </c>
      <c r="U314" s="121">
        <f t="shared" si="414"/>
        <v>0</v>
      </c>
      <c r="V314" s="119">
        <f t="shared" si="415"/>
        <v>0</v>
      </c>
      <c r="W314" s="120">
        <f t="shared" si="416"/>
        <v>0</v>
      </c>
      <c r="X314" s="122">
        <f t="shared" si="417"/>
        <v>0</v>
      </c>
      <c r="Y314" s="119">
        <f t="shared" si="418"/>
        <v>0</v>
      </c>
      <c r="Z314" s="120">
        <f t="shared" si="419"/>
        <v>0</v>
      </c>
      <c r="AA314" s="122">
        <f t="shared" si="420"/>
        <v>0</v>
      </c>
      <c r="AB314" s="94">
        <f t="shared" si="421"/>
        <v>0</v>
      </c>
      <c r="AC314" s="123">
        <f t="shared" si="422"/>
        <v>0</v>
      </c>
      <c r="AD314" s="94">
        <f t="shared" si="423"/>
        <v>0</v>
      </c>
      <c r="AE314" s="94">
        <f t="shared" si="424"/>
        <v>0</v>
      </c>
      <c r="AF314" s="123">
        <f t="shared" si="425"/>
        <v>0</v>
      </c>
      <c r="AG314" s="94">
        <f t="shared" si="426"/>
        <v>0</v>
      </c>
      <c r="AH314" s="94">
        <f t="shared" si="427"/>
        <v>0</v>
      </c>
      <c r="AI314" s="94">
        <f t="shared" si="428"/>
        <v>0</v>
      </c>
      <c r="AJ314" s="93">
        <f t="shared" si="429"/>
        <v>0</v>
      </c>
      <c r="AK314" s="138" t="s">
        <v>1010</v>
      </c>
    </row>
    <row r="315" spans="1:37" hidden="1" outlineLevel="3" x14ac:dyDescent="0.25">
      <c r="A315" t="s">
        <v>7028</v>
      </c>
      <c r="B315">
        <v>2618</v>
      </c>
      <c r="N315">
        <f t="shared" si="409"/>
        <v>2618</v>
      </c>
      <c r="O315">
        <f t="shared" si="410"/>
        <v>2618</v>
      </c>
      <c r="P315">
        <f t="shared" si="411"/>
        <v>2618</v>
      </c>
      <c r="Q315" s="92" t="s">
        <v>5269</v>
      </c>
      <c r="R315" s="80">
        <v>0.1124</v>
      </c>
      <c r="S315" s="119">
        <f t="shared" si="412"/>
        <v>0</v>
      </c>
      <c r="T315" s="120">
        <f t="shared" si="413"/>
        <v>2618</v>
      </c>
      <c r="U315" s="121">
        <f t="shared" si="414"/>
        <v>2618</v>
      </c>
      <c r="V315" s="119">
        <f t="shared" si="415"/>
        <v>0</v>
      </c>
      <c r="W315" s="120">
        <f t="shared" si="416"/>
        <v>294.26319999999998</v>
      </c>
      <c r="X315" s="122">
        <f t="shared" si="417"/>
        <v>294.26319999999998</v>
      </c>
      <c r="Y315" s="119">
        <f t="shared" si="418"/>
        <v>0</v>
      </c>
      <c r="Z315" s="120">
        <f t="shared" si="419"/>
        <v>2323.7368000000001</v>
      </c>
      <c r="AA315" s="122">
        <f t="shared" si="420"/>
        <v>2323.7368000000001</v>
      </c>
      <c r="AB315" s="94">
        <f t="shared" si="421"/>
        <v>0</v>
      </c>
      <c r="AC315" s="123">
        <f t="shared" si="422"/>
        <v>2618</v>
      </c>
      <c r="AD315" s="94">
        <f t="shared" si="423"/>
        <v>2618</v>
      </c>
      <c r="AE315" s="94">
        <f t="shared" si="424"/>
        <v>0</v>
      </c>
      <c r="AF315" s="123">
        <f t="shared" si="425"/>
        <v>294.26319999999998</v>
      </c>
      <c r="AG315" s="94">
        <f t="shared" si="426"/>
        <v>294.26319999999998</v>
      </c>
      <c r="AH315" s="94">
        <f t="shared" si="427"/>
        <v>0</v>
      </c>
      <c r="AI315" s="94">
        <f t="shared" si="428"/>
        <v>2323.7368000000001</v>
      </c>
      <c r="AJ315" s="93">
        <f t="shared" si="429"/>
        <v>2323.7368000000001</v>
      </c>
      <c r="AK315" s="138" t="s">
        <v>1010</v>
      </c>
    </row>
    <row r="316" spans="1:37" hidden="1" outlineLevel="3" x14ac:dyDescent="0.25">
      <c r="A316" t="s">
        <v>7028</v>
      </c>
      <c r="B316">
        <v>21757.01</v>
      </c>
      <c r="N316">
        <f t="shared" si="409"/>
        <v>21757.01</v>
      </c>
      <c r="O316">
        <f t="shared" si="410"/>
        <v>21757.01</v>
      </c>
      <c r="P316">
        <f t="shared" si="411"/>
        <v>21757.01</v>
      </c>
      <c r="Q316" s="92" t="s">
        <v>5663</v>
      </c>
      <c r="R316" s="80">
        <v>0.1124</v>
      </c>
      <c r="S316" s="119">
        <f t="shared" si="412"/>
        <v>0</v>
      </c>
      <c r="T316" s="120">
        <f t="shared" si="413"/>
        <v>21757.01</v>
      </c>
      <c r="U316" s="121">
        <f t="shared" si="414"/>
        <v>21757.01</v>
      </c>
      <c r="V316" s="119">
        <f t="shared" si="415"/>
        <v>0</v>
      </c>
      <c r="W316" s="120">
        <f t="shared" si="416"/>
        <v>2445.487924</v>
      </c>
      <c r="X316" s="122">
        <f t="shared" si="417"/>
        <v>2445.487924</v>
      </c>
      <c r="Y316" s="119">
        <f t="shared" si="418"/>
        <v>0</v>
      </c>
      <c r="Z316" s="120">
        <f t="shared" si="419"/>
        <v>19311.522075999997</v>
      </c>
      <c r="AA316" s="122">
        <f t="shared" si="420"/>
        <v>19311.522075999997</v>
      </c>
      <c r="AB316" s="94">
        <f t="shared" si="421"/>
        <v>0</v>
      </c>
      <c r="AC316" s="123">
        <f t="shared" si="422"/>
        <v>21757.01</v>
      </c>
      <c r="AD316" s="94">
        <f t="shared" si="423"/>
        <v>21757.01</v>
      </c>
      <c r="AE316" s="94">
        <f t="shared" si="424"/>
        <v>0</v>
      </c>
      <c r="AF316" s="123">
        <f t="shared" si="425"/>
        <v>2445.487924</v>
      </c>
      <c r="AG316" s="94">
        <f t="shared" si="426"/>
        <v>2445.487924</v>
      </c>
      <c r="AH316" s="94">
        <f t="shared" si="427"/>
        <v>0</v>
      </c>
      <c r="AI316" s="94">
        <f t="shared" si="428"/>
        <v>19311.522075999997</v>
      </c>
      <c r="AJ316" s="93">
        <f t="shared" si="429"/>
        <v>19311.522075999997</v>
      </c>
      <c r="AK316" s="138" t="s">
        <v>1010</v>
      </c>
    </row>
    <row r="317" spans="1:37" hidden="1" outlineLevel="2" x14ac:dyDescent="0.25">
      <c r="Q317" s="92"/>
      <c r="R317" s="80"/>
      <c r="S317" s="119">
        <f t="shared" ref="S317:AJ317" si="430">SUBTOTAL(9,S305:S316)</f>
        <v>0</v>
      </c>
      <c r="T317" s="120">
        <f t="shared" si="430"/>
        <v>199036.15</v>
      </c>
      <c r="U317" s="121">
        <f t="shared" si="430"/>
        <v>199036.15</v>
      </c>
      <c r="V317" s="119">
        <f t="shared" si="430"/>
        <v>0</v>
      </c>
      <c r="W317" s="120">
        <f t="shared" si="430"/>
        <v>22371.663260000005</v>
      </c>
      <c r="X317" s="122">
        <f t="shared" si="430"/>
        <v>22371.663260000005</v>
      </c>
      <c r="Y317" s="119">
        <f t="shared" si="430"/>
        <v>0</v>
      </c>
      <c r="Z317" s="120">
        <f t="shared" si="430"/>
        <v>176664.48673999999</v>
      </c>
      <c r="AA317" s="122">
        <f t="shared" si="430"/>
        <v>176664.48673999999</v>
      </c>
      <c r="AB317" s="94">
        <f t="shared" si="430"/>
        <v>0</v>
      </c>
      <c r="AC317" s="123">
        <f t="shared" si="430"/>
        <v>199036.15</v>
      </c>
      <c r="AD317" s="94">
        <f t="shared" si="430"/>
        <v>199036.15</v>
      </c>
      <c r="AE317" s="94">
        <f t="shared" si="430"/>
        <v>0</v>
      </c>
      <c r="AF317" s="123">
        <f t="shared" si="430"/>
        <v>22371.663260000005</v>
      </c>
      <c r="AG317" s="94">
        <f t="shared" si="430"/>
        <v>22371.663260000005</v>
      </c>
      <c r="AH317" s="94">
        <f t="shared" si="430"/>
        <v>0</v>
      </c>
      <c r="AI317" s="94">
        <f t="shared" si="430"/>
        <v>176664.48673999999</v>
      </c>
      <c r="AJ317" s="93">
        <f t="shared" si="430"/>
        <v>176664.48673999999</v>
      </c>
      <c r="AK317" s="139" t="s">
        <v>7137</v>
      </c>
    </row>
    <row r="318" spans="1:37" hidden="1" outlineLevel="3" x14ac:dyDescent="0.25">
      <c r="A318" t="s">
        <v>7028</v>
      </c>
      <c r="B318">
        <v>68258.740000000005</v>
      </c>
      <c r="N318">
        <f t="shared" ref="N318:N326" si="431">SUM(B318:M318)</f>
        <v>68258.740000000005</v>
      </c>
      <c r="O318">
        <f t="shared" ref="O318:O326" si="432">B318</f>
        <v>68258.740000000005</v>
      </c>
      <c r="P318">
        <f t="shared" ref="P318:P326" si="433">N318</f>
        <v>68258.740000000005</v>
      </c>
      <c r="Q318" s="92" t="s">
        <v>4748</v>
      </c>
      <c r="R318" s="80">
        <v>0</v>
      </c>
      <c r="S318" s="119">
        <f t="shared" ref="S318:S326" si="434">IF(LEFT(AK318,6)="Direct", O318,0)</f>
        <v>68258.740000000005</v>
      </c>
      <c r="T318" s="120">
        <f t="shared" ref="T318:T326" si="435">O318-S318</f>
        <v>0</v>
      </c>
      <c r="U318" s="121">
        <f t="shared" ref="U318:U326" si="436">S318+T318</f>
        <v>68258.740000000005</v>
      </c>
      <c r="V318" s="119">
        <f t="shared" ref="V318:V326" si="437">IF(LEFT(AK318,9)="Direct-WA", O318,0)</f>
        <v>0</v>
      </c>
      <c r="W318" s="120">
        <f t="shared" ref="W318:W326" si="438">IF(LEFT(AK318,9)="Direct-WA",0,O318*R318)</f>
        <v>0</v>
      </c>
      <c r="X318" s="122">
        <f t="shared" ref="X318:X326" si="439">V318+W318</f>
        <v>0</v>
      </c>
      <c r="Y318" s="119">
        <f t="shared" ref="Y318:Y326" si="440">IF(LEFT(AK318,9)="Direct-OR", O318,0)</f>
        <v>68258.740000000005</v>
      </c>
      <c r="Z318" s="120">
        <f t="shared" ref="Z318:Z326" si="441">IF(LEFT(AK318,9)="Direct-OR",0,T318-W318)</f>
        <v>0</v>
      </c>
      <c r="AA318" s="122">
        <f t="shared" ref="AA318:AA326" si="442">Y318+Z318</f>
        <v>68258.740000000005</v>
      </c>
      <c r="AB318" s="94">
        <f t="shared" ref="AB318:AB326" si="443">IF(LEFT(AK318,6)="Direct", P318,0)</f>
        <v>68258.740000000005</v>
      </c>
      <c r="AC318" s="123">
        <f t="shared" ref="AC318:AC326" si="444">P318-AB318</f>
        <v>0</v>
      </c>
      <c r="AD318" s="94">
        <f t="shared" ref="AD318:AD326" si="445">AB318+AC318</f>
        <v>68258.740000000005</v>
      </c>
      <c r="AE318" s="94">
        <f t="shared" ref="AE318:AE326" si="446">IF(LEFT(AK318,9)="Direct-WA", P318,0)</f>
        <v>0</v>
      </c>
      <c r="AF318" s="123">
        <f t="shared" ref="AF318:AF326" si="447">IF(LEFT(AK318,9)="Direct-WA",0,P318*R318)</f>
        <v>0</v>
      </c>
      <c r="AG318" s="94">
        <f t="shared" ref="AG318:AG326" si="448">AE318+AF318</f>
        <v>0</v>
      </c>
      <c r="AH318" s="94">
        <f t="shared" ref="AH318:AH326" si="449">IF(LEFT(AK318,9)="Direct-OR", P318,0)</f>
        <v>68258.740000000005</v>
      </c>
      <c r="AI318" s="94">
        <f t="shared" ref="AI318:AI326" si="450">IF(LEFT(AK318,9)="Direct-OR",0,AD318-AG318)</f>
        <v>0</v>
      </c>
      <c r="AJ318" s="93">
        <f t="shared" ref="AJ318:AJ326" si="451">AH318+AI318</f>
        <v>68258.740000000005</v>
      </c>
      <c r="AK318" s="138" t="s">
        <v>1014</v>
      </c>
    </row>
    <row r="319" spans="1:37" hidden="1" outlineLevel="3" x14ac:dyDescent="0.25">
      <c r="A319" t="s">
        <v>7028</v>
      </c>
      <c r="B319">
        <v>-150.31</v>
      </c>
      <c r="N319">
        <f t="shared" si="431"/>
        <v>-150.31</v>
      </c>
      <c r="O319">
        <f t="shared" si="432"/>
        <v>-150.31</v>
      </c>
      <c r="P319">
        <f t="shared" si="433"/>
        <v>-150.31</v>
      </c>
      <c r="Q319" s="92" t="s">
        <v>4749</v>
      </c>
      <c r="R319" s="80">
        <v>0</v>
      </c>
      <c r="S319" s="119">
        <f t="shared" si="434"/>
        <v>-150.31</v>
      </c>
      <c r="T319" s="120">
        <f t="shared" si="435"/>
        <v>0</v>
      </c>
      <c r="U319" s="121">
        <f t="shared" si="436"/>
        <v>-150.31</v>
      </c>
      <c r="V319" s="119">
        <f t="shared" si="437"/>
        <v>0</v>
      </c>
      <c r="W319" s="120">
        <f t="shared" si="438"/>
        <v>0</v>
      </c>
      <c r="X319" s="122">
        <f t="shared" si="439"/>
        <v>0</v>
      </c>
      <c r="Y319" s="119">
        <f t="shared" si="440"/>
        <v>-150.31</v>
      </c>
      <c r="Z319" s="120">
        <f t="shared" si="441"/>
        <v>0</v>
      </c>
      <c r="AA319" s="122">
        <f t="shared" si="442"/>
        <v>-150.31</v>
      </c>
      <c r="AB319" s="94">
        <f t="shared" si="443"/>
        <v>-150.31</v>
      </c>
      <c r="AC319" s="123">
        <f t="shared" si="444"/>
        <v>0</v>
      </c>
      <c r="AD319" s="94">
        <f t="shared" si="445"/>
        <v>-150.31</v>
      </c>
      <c r="AE319" s="94">
        <f t="shared" si="446"/>
        <v>0</v>
      </c>
      <c r="AF319" s="123">
        <f t="shared" si="447"/>
        <v>0</v>
      </c>
      <c r="AG319" s="94">
        <f t="shared" si="448"/>
        <v>0</v>
      </c>
      <c r="AH319" s="94">
        <f t="shared" si="449"/>
        <v>-150.31</v>
      </c>
      <c r="AI319" s="94">
        <f t="shared" si="450"/>
        <v>0</v>
      </c>
      <c r="AJ319" s="93">
        <f t="shared" si="451"/>
        <v>-150.31</v>
      </c>
      <c r="AK319" s="138" t="s">
        <v>1014</v>
      </c>
    </row>
    <row r="320" spans="1:37" hidden="1" outlineLevel="3" x14ac:dyDescent="0.25">
      <c r="A320" t="s">
        <v>7028</v>
      </c>
      <c r="B320">
        <v>127740.61</v>
      </c>
      <c r="N320">
        <f t="shared" si="431"/>
        <v>127740.61</v>
      </c>
      <c r="O320">
        <f t="shared" si="432"/>
        <v>127740.61</v>
      </c>
      <c r="P320">
        <f t="shared" si="433"/>
        <v>127740.61</v>
      </c>
      <c r="Q320" s="92" t="s">
        <v>4889</v>
      </c>
      <c r="R320" s="80">
        <v>0</v>
      </c>
      <c r="S320" s="119">
        <f t="shared" si="434"/>
        <v>127740.61</v>
      </c>
      <c r="T320" s="120">
        <f t="shared" si="435"/>
        <v>0</v>
      </c>
      <c r="U320" s="121">
        <f t="shared" si="436"/>
        <v>127740.61</v>
      </c>
      <c r="V320" s="119">
        <f t="shared" si="437"/>
        <v>0</v>
      </c>
      <c r="W320" s="120">
        <f t="shared" si="438"/>
        <v>0</v>
      </c>
      <c r="X320" s="122">
        <f t="shared" si="439"/>
        <v>0</v>
      </c>
      <c r="Y320" s="119">
        <f t="shared" si="440"/>
        <v>127740.61</v>
      </c>
      <c r="Z320" s="120">
        <f t="shared" si="441"/>
        <v>0</v>
      </c>
      <c r="AA320" s="122">
        <f t="shared" si="442"/>
        <v>127740.61</v>
      </c>
      <c r="AB320" s="94">
        <f t="shared" si="443"/>
        <v>127740.61</v>
      </c>
      <c r="AC320" s="123">
        <f t="shared" si="444"/>
        <v>0</v>
      </c>
      <c r="AD320" s="94">
        <f t="shared" si="445"/>
        <v>127740.61</v>
      </c>
      <c r="AE320" s="94">
        <f t="shared" si="446"/>
        <v>0</v>
      </c>
      <c r="AF320" s="123">
        <f t="shared" si="447"/>
        <v>0</v>
      </c>
      <c r="AG320" s="94">
        <f t="shared" si="448"/>
        <v>0</v>
      </c>
      <c r="AH320" s="94">
        <f t="shared" si="449"/>
        <v>127740.61</v>
      </c>
      <c r="AI320" s="94">
        <f t="shared" si="450"/>
        <v>0</v>
      </c>
      <c r="AJ320" s="93">
        <f t="shared" si="451"/>
        <v>127740.61</v>
      </c>
      <c r="AK320" s="138" t="s">
        <v>1014</v>
      </c>
    </row>
    <row r="321" spans="1:37" hidden="1" outlineLevel="3" x14ac:dyDescent="0.25">
      <c r="A321" t="s">
        <v>7028</v>
      </c>
      <c r="B321">
        <v>3869.67</v>
      </c>
      <c r="N321">
        <f t="shared" si="431"/>
        <v>3869.67</v>
      </c>
      <c r="O321">
        <f t="shared" si="432"/>
        <v>3869.67</v>
      </c>
      <c r="P321">
        <f t="shared" si="433"/>
        <v>3869.67</v>
      </c>
      <c r="Q321" s="92" t="s">
        <v>4899</v>
      </c>
      <c r="R321" s="80">
        <v>0</v>
      </c>
      <c r="S321" s="119">
        <f t="shared" si="434"/>
        <v>3869.67</v>
      </c>
      <c r="T321" s="120">
        <f t="shared" si="435"/>
        <v>0</v>
      </c>
      <c r="U321" s="121">
        <f t="shared" si="436"/>
        <v>3869.67</v>
      </c>
      <c r="V321" s="119">
        <f t="shared" si="437"/>
        <v>0</v>
      </c>
      <c r="W321" s="120">
        <f t="shared" si="438"/>
        <v>0</v>
      </c>
      <c r="X321" s="122">
        <f t="shared" si="439"/>
        <v>0</v>
      </c>
      <c r="Y321" s="119">
        <f t="shared" si="440"/>
        <v>3869.67</v>
      </c>
      <c r="Z321" s="120">
        <f t="shared" si="441"/>
        <v>0</v>
      </c>
      <c r="AA321" s="122">
        <f t="shared" si="442"/>
        <v>3869.67</v>
      </c>
      <c r="AB321" s="94">
        <f t="shared" si="443"/>
        <v>3869.67</v>
      </c>
      <c r="AC321" s="123">
        <f t="shared" si="444"/>
        <v>0</v>
      </c>
      <c r="AD321" s="94">
        <f t="shared" si="445"/>
        <v>3869.67</v>
      </c>
      <c r="AE321" s="94">
        <f t="shared" si="446"/>
        <v>0</v>
      </c>
      <c r="AF321" s="123">
        <f t="shared" si="447"/>
        <v>0</v>
      </c>
      <c r="AG321" s="94">
        <f t="shared" si="448"/>
        <v>0</v>
      </c>
      <c r="AH321" s="94">
        <f t="shared" si="449"/>
        <v>3869.67</v>
      </c>
      <c r="AI321" s="94">
        <f t="shared" si="450"/>
        <v>0</v>
      </c>
      <c r="AJ321" s="93">
        <f t="shared" si="451"/>
        <v>3869.67</v>
      </c>
      <c r="AK321" s="138" t="s">
        <v>1014</v>
      </c>
    </row>
    <row r="322" spans="1:37" hidden="1" outlineLevel="3" x14ac:dyDescent="0.25">
      <c r="A322" t="s">
        <v>7028</v>
      </c>
      <c r="B322">
        <v>641.97</v>
      </c>
      <c r="N322">
        <f t="shared" si="431"/>
        <v>641.97</v>
      </c>
      <c r="O322">
        <f t="shared" si="432"/>
        <v>641.97</v>
      </c>
      <c r="P322">
        <f t="shared" si="433"/>
        <v>641.97</v>
      </c>
      <c r="Q322" s="92" t="s">
        <v>6603</v>
      </c>
      <c r="R322" s="80">
        <v>0</v>
      </c>
      <c r="S322" s="119">
        <f t="shared" si="434"/>
        <v>641.97</v>
      </c>
      <c r="T322" s="120">
        <f t="shared" si="435"/>
        <v>0</v>
      </c>
      <c r="U322" s="121">
        <f t="shared" si="436"/>
        <v>641.97</v>
      </c>
      <c r="V322" s="119">
        <f t="shared" si="437"/>
        <v>0</v>
      </c>
      <c r="W322" s="120">
        <f t="shared" si="438"/>
        <v>0</v>
      </c>
      <c r="X322" s="122">
        <f t="shared" si="439"/>
        <v>0</v>
      </c>
      <c r="Y322" s="119">
        <f t="shared" si="440"/>
        <v>641.97</v>
      </c>
      <c r="Z322" s="120">
        <f t="shared" si="441"/>
        <v>0</v>
      </c>
      <c r="AA322" s="122">
        <f t="shared" si="442"/>
        <v>641.97</v>
      </c>
      <c r="AB322" s="94">
        <f t="shared" si="443"/>
        <v>641.97</v>
      </c>
      <c r="AC322" s="123">
        <f t="shared" si="444"/>
        <v>0</v>
      </c>
      <c r="AD322" s="94">
        <f t="shared" si="445"/>
        <v>641.97</v>
      </c>
      <c r="AE322" s="94">
        <f t="shared" si="446"/>
        <v>0</v>
      </c>
      <c r="AF322" s="123">
        <f t="shared" si="447"/>
        <v>0</v>
      </c>
      <c r="AG322" s="94">
        <f t="shared" si="448"/>
        <v>0</v>
      </c>
      <c r="AH322" s="94">
        <f t="shared" si="449"/>
        <v>641.97</v>
      </c>
      <c r="AI322" s="94">
        <f t="shared" si="450"/>
        <v>0</v>
      </c>
      <c r="AJ322" s="93">
        <f t="shared" si="451"/>
        <v>641.97</v>
      </c>
      <c r="AK322" s="138" t="s">
        <v>1611</v>
      </c>
    </row>
    <row r="323" spans="1:37" hidden="1" outlineLevel="3" x14ac:dyDescent="0.25">
      <c r="A323" t="s">
        <v>7028</v>
      </c>
      <c r="B323">
        <v>1758</v>
      </c>
      <c r="N323">
        <f t="shared" si="431"/>
        <v>1758</v>
      </c>
      <c r="O323">
        <f t="shared" si="432"/>
        <v>1758</v>
      </c>
      <c r="P323">
        <f t="shared" si="433"/>
        <v>1758</v>
      </c>
      <c r="Q323" s="92" t="s">
        <v>4941</v>
      </c>
      <c r="R323" s="80">
        <v>0</v>
      </c>
      <c r="S323" s="119">
        <f t="shared" si="434"/>
        <v>1758</v>
      </c>
      <c r="T323" s="120">
        <f t="shared" si="435"/>
        <v>0</v>
      </c>
      <c r="U323" s="121">
        <f t="shared" si="436"/>
        <v>1758</v>
      </c>
      <c r="V323" s="119">
        <f t="shared" si="437"/>
        <v>0</v>
      </c>
      <c r="W323" s="120">
        <f t="shared" si="438"/>
        <v>0</v>
      </c>
      <c r="X323" s="122">
        <f t="shared" si="439"/>
        <v>0</v>
      </c>
      <c r="Y323" s="119">
        <f t="shared" si="440"/>
        <v>1758</v>
      </c>
      <c r="Z323" s="120">
        <f t="shared" si="441"/>
        <v>0</v>
      </c>
      <c r="AA323" s="122">
        <f t="shared" si="442"/>
        <v>1758</v>
      </c>
      <c r="AB323" s="94">
        <f t="shared" si="443"/>
        <v>1758</v>
      </c>
      <c r="AC323" s="123">
        <f t="shared" si="444"/>
        <v>0</v>
      </c>
      <c r="AD323" s="94">
        <f t="shared" si="445"/>
        <v>1758</v>
      </c>
      <c r="AE323" s="94">
        <f t="shared" si="446"/>
        <v>0</v>
      </c>
      <c r="AF323" s="123">
        <f t="shared" si="447"/>
        <v>0</v>
      </c>
      <c r="AG323" s="94">
        <f t="shared" si="448"/>
        <v>0</v>
      </c>
      <c r="AH323" s="94">
        <f t="shared" si="449"/>
        <v>1758</v>
      </c>
      <c r="AI323" s="94">
        <f t="shared" si="450"/>
        <v>0</v>
      </c>
      <c r="AJ323" s="93">
        <f t="shared" si="451"/>
        <v>1758</v>
      </c>
      <c r="AK323" s="138" t="s">
        <v>1014</v>
      </c>
    </row>
    <row r="324" spans="1:37" hidden="1" outlineLevel="3" x14ac:dyDescent="0.25">
      <c r="A324" t="s">
        <v>7028</v>
      </c>
      <c r="B324">
        <v>187.5</v>
      </c>
      <c r="N324">
        <f t="shared" si="431"/>
        <v>187.5</v>
      </c>
      <c r="O324">
        <f t="shared" si="432"/>
        <v>187.5</v>
      </c>
      <c r="P324">
        <f t="shared" si="433"/>
        <v>187.5</v>
      </c>
      <c r="Q324" s="92" t="s">
        <v>5003</v>
      </c>
      <c r="R324" s="80">
        <v>0</v>
      </c>
      <c r="S324" s="119">
        <f t="shared" si="434"/>
        <v>187.5</v>
      </c>
      <c r="T324" s="120">
        <f t="shared" si="435"/>
        <v>0</v>
      </c>
      <c r="U324" s="121">
        <f t="shared" si="436"/>
        <v>187.5</v>
      </c>
      <c r="V324" s="119">
        <f t="shared" si="437"/>
        <v>0</v>
      </c>
      <c r="W324" s="120">
        <f t="shared" si="438"/>
        <v>0</v>
      </c>
      <c r="X324" s="122">
        <f t="shared" si="439"/>
        <v>0</v>
      </c>
      <c r="Y324" s="119">
        <f t="shared" si="440"/>
        <v>187.5</v>
      </c>
      <c r="Z324" s="120">
        <f t="shared" si="441"/>
        <v>0</v>
      </c>
      <c r="AA324" s="122">
        <f t="shared" si="442"/>
        <v>187.5</v>
      </c>
      <c r="AB324" s="94">
        <f t="shared" si="443"/>
        <v>187.5</v>
      </c>
      <c r="AC324" s="123">
        <f t="shared" si="444"/>
        <v>0</v>
      </c>
      <c r="AD324" s="94">
        <f t="shared" si="445"/>
        <v>187.5</v>
      </c>
      <c r="AE324" s="94">
        <f t="shared" si="446"/>
        <v>0</v>
      </c>
      <c r="AF324" s="123">
        <f t="shared" si="447"/>
        <v>0</v>
      </c>
      <c r="AG324" s="94">
        <f t="shared" si="448"/>
        <v>0</v>
      </c>
      <c r="AH324" s="94">
        <f t="shared" si="449"/>
        <v>187.5</v>
      </c>
      <c r="AI324" s="94">
        <f t="shared" si="450"/>
        <v>0</v>
      </c>
      <c r="AJ324" s="93">
        <f t="shared" si="451"/>
        <v>187.5</v>
      </c>
      <c r="AK324" s="138" t="s">
        <v>1014</v>
      </c>
    </row>
    <row r="325" spans="1:37" hidden="1" outlineLevel="3" x14ac:dyDescent="0.25">
      <c r="A325" t="s">
        <v>7028</v>
      </c>
      <c r="B325">
        <v>14949.85</v>
      </c>
      <c r="N325">
        <f t="shared" si="431"/>
        <v>14949.85</v>
      </c>
      <c r="O325">
        <f t="shared" si="432"/>
        <v>14949.85</v>
      </c>
      <c r="P325">
        <f t="shared" si="433"/>
        <v>14949.85</v>
      </c>
      <c r="Q325" s="92" t="s">
        <v>5035</v>
      </c>
      <c r="R325" s="80">
        <v>0</v>
      </c>
      <c r="S325" s="119">
        <f t="shared" si="434"/>
        <v>14949.85</v>
      </c>
      <c r="T325" s="120">
        <f t="shared" si="435"/>
        <v>0</v>
      </c>
      <c r="U325" s="121">
        <f t="shared" si="436"/>
        <v>14949.85</v>
      </c>
      <c r="V325" s="119">
        <f t="shared" si="437"/>
        <v>0</v>
      </c>
      <c r="W325" s="120">
        <f t="shared" si="438"/>
        <v>0</v>
      </c>
      <c r="X325" s="122">
        <f t="shared" si="439"/>
        <v>0</v>
      </c>
      <c r="Y325" s="119">
        <f t="shared" si="440"/>
        <v>14949.85</v>
      </c>
      <c r="Z325" s="120">
        <f t="shared" si="441"/>
        <v>0</v>
      </c>
      <c r="AA325" s="122">
        <f t="shared" si="442"/>
        <v>14949.85</v>
      </c>
      <c r="AB325" s="94">
        <f t="shared" si="443"/>
        <v>14949.85</v>
      </c>
      <c r="AC325" s="123">
        <f t="shared" si="444"/>
        <v>0</v>
      </c>
      <c r="AD325" s="94">
        <f t="shared" si="445"/>
        <v>14949.85</v>
      </c>
      <c r="AE325" s="94">
        <f t="shared" si="446"/>
        <v>0</v>
      </c>
      <c r="AF325" s="123">
        <f t="shared" si="447"/>
        <v>0</v>
      </c>
      <c r="AG325" s="94">
        <f t="shared" si="448"/>
        <v>0</v>
      </c>
      <c r="AH325" s="94">
        <f t="shared" si="449"/>
        <v>14949.85</v>
      </c>
      <c r="AI325" s="94">
        <f t="shared" si="450"/>
        <v>0</v>
      </c>
      <c r="AJ325" s="93">
        <f t="shared" si="451"/>
        <v>14949.85</v>
      </c>
      <c r="AK325" s="138" t="s">
        <v>1014</v>
      </c>
    </row>
    <row r="326" spans="1:37" hidden="1" outlineLevel="3" x14ac:dyDescent="0.25">
      <c r="A326" t="s">
        <v>7028</v>
      </c>
      <c r="B326">
        <v>226.25</v>
      </c>
      <c r="N326">
        <f t="shared" si="431"/>
        <v>226.25</v>
      </c>
      <c r="O326">
        <f t="shared" si="432"/>
        <v>226.25</v>
      </c>
      <c r="P326">
        <f t="shared" si="433"/>
        <v>226.25</v>
      </c>
      <c r="Q326" s="92" t="s">
        <v>6604</v>
      </c>
      <c r="R326" s="80">
        <v>0</v>
      </c>
      <c r="S326" s="119">
        <f t="shared" si="434"/>
        <v>226.25</v>
      </c>
      <c r="T326" s="120">
        <f t="shared" si="435"/>
        <v>0</v>
      </c>
      <c r="U326" s="121">
        <f t="shared" si="436"/>
        <v>226.25</v>
      </c>
      <c r="V326" s="119">
        <f t="shared" si="437"/>
        <v>0</v>
      </c>
      <c r="W326" s="120">
        <f t="shared" si="438"/>
        <v>0</v>
      </c>
      <c r="X326" s="122">
        <f t="shared" si="439"/>
        <v>0</v>
      </c>
      <c r="Y326" s="119">
        <f t="shared" si="440"/>
        <v>226.25</v>
      </c>
      <c r="Z326" s="120">
        <f t="shared" si="441"/>
        <v>0</v>
      </c>
      <c r="AA326" s="122">
        <f t="shared" si="442"/>
        <v>226.25</v>
      </c>
      <c r="AB326" s="94">
        <f t="shared" si="443"/>
        <v>226.25</v>
      </c>
      <c r="AC326" s="123">
        <f t="shared" si="444"/>
        <v>0</v>
      </c>
      <c r="AD326" s="94">
        <f t="shared" si="445"/>
        <v>226.25</v>
      </c>
      <c r="AE326" s="94">
        <f t="shared" si="446"/>
        <v>0</v>
      </c>
      <c r="AF326" s="123">
        <f t="shared" si="447"/>
        <v>0</v>
      </c>
      <c r="AG326" s="94">
        <f t="shared" si="448"/>
        <v>0</v>
      </c>
      <c r="AH326" s="94">
        <f t="shared" si="449"/>
        <v>226.25</v>
      </c>
      <c r="AI326" s="94">
        <f t="shared" si="450"/>
        <v>0</v>
      </c>
      <c r="AJ326" s="93">
        <f t="shared" si="451"/>
        <v>226.25</v>
      </c>
      <c r="AK326" s="138" t="s">
        <v>1611</v>
      </c>
    </row>
    <row r="327" spans="1:37" hidden="1" outlineLevel="2" x14ac:dyDescent="0.25">
      <c r="Q327" s="92"/>
      <c r="R327" s="80"/>
      <c r="S327" s="119">
        <f t="shared" ref="S327:AJ327" si="452">SUBTOTAL(9,S318:S326)</f>
        <v>217482.28000000003</v>
      </c>
      <c r="T327" s="120">
        <f t="shared" si="452"/>
        <v>0</v>
      </c>
      <c r="U327" s="121">
        <f t="shared" si="452"/>
        <v>217482.28000000003</v>
      </c>
      <c r="V327" s="119">
        <f t="shared" si="452"/>
        <v>0</v>
      </c>
      <c r="W327" s="120">
        <f t="shared" si="452"/>
        <v>0</v>
      </c>
      <c r="X327" s="122">
        <f t="shared" si="452"/>
        <v>0</v>
      </c>
      <c r="Y327" s="119">
        <f t="shared" si="452"/>
        <v>217482.28000000003</v>
      </c>
      <c r="Z327" s="120">
        <f t="shared" si="452"/>
        <v>0</v>
      </c>
      <c r="AA327" s="122">
        <f t="shared" si="452"/>
        <v>217482.28000000003</v>
      </c>
      <c r="AB327" s="94">
        <f t="shared" si="452"/>
        <v>217482.28000000003</v>
      </c>
      <c r="AC327" s="123">
        <f t="shared" si="452"/>
        <v>0</v>
      </c>
      <c r="AD327" s="94">
        <f t="shared" si="452"/>
        <v>217482.28000000003</v>
      </c>
      <c r="AE327" s="94">
        <f t="shared" si="452"/>
        <v>0</v>
      </c>
      <c r="AF327" s="123">
        <f t="shared" si="452"/>
        <v>0</v>
      </c>
      <c r="AG327" s="94">
        <f t="shared" si="452"/>
        <v>0</v>
      </c>
      <c r="AH327" s="94">
        <f t="shared" si="452"/>
        <v>217482.28000000003</v>
      </c>
      <c r="AI327" s="94">
        <f t="shared" si="452"/>
        <v>0</v>
      </c>
      <c r="AJ327" s="93">
        <f t="shared" si="452"/>
        <v>217482.28000000003</v>
      </c>
      <c r="AK327" s="139" t="s">
        <v>7135</v>
      </c>
    </row>
    <row r="328" spans="1:37" hidden="1" outlineLevel="3" x14ac:dyDescent="0.25">
      <c r="A328" t="s">
        <v>7028</v>
      </c>
      <c r="B328">
        <v>190.84</v>
      </c>
      <c r="N328">
        <f>SUM(B328:M328)</f>
        <v>190.84</v>
      </c>
      <c r="O328">
        <f>B328</f>
        <v>190.84</v>
      </c>
      <c r="P328">
        <f>N328</f>
        <v>190.84</v>
      </c>
      <c r="Q328" s="92" t="s">
        <v>2740</v>
      </c>
      <c r="R328" s="80">
        <v>1</v>
      </c>
      <c r="S328" s="119">
        <f>IF(LEFT(AK328,6)="Direct", O328,0)</f>
        <v>190.84</v>
      </c>
      <c r="T328" s="120">
        <f>O328-S328</f>
        <v>0</v>
      </c>
      <c r="U328" s="121">
        <f>S328+T328</f>
        <v>190.84</v>
      </c>
      <c r="V328" s="119">
        <f>IF(LEFT(AK328,9)="Direct-WA", O328,0)</f>
        <v>190.84</v>
      </c>
      <c r="W328" s="120">
        <f>IF(LEFT(AK328,9)="Direct-WA",0,O328*R328)</f>
        <v>0</v>
      </c>
      <c r="X328" s="122">
        <f>V328+W328</f>
        <v>190.84</v>
      </c>
      <c r="Y328" s="119">
        <f>IF(LEFT(AK328,9)="Direct-OR", O328,0)</f>
        <v>0</v>
      </c>
      <c r="Z328" s="120">
        <f>IF(LEFT(AK328,9)="Direct-OR",0,T328-W328)</f>
        <v>0</v>
      </c>
      <c r="AA328" s="122">
        <f>Y328+Z328</f>
        <v>0</v>
      </c>
      <c r="AB328" s="94">
        <f>IF(LEFT(AK328,6)="Direct", P328,0)</f>
        <v>190.84</v>
      </c>
      <c r="AC328" s="123">
        <f>P328-AB328</f>
        <v>0</v>
      </c>
      <c r="AD328" s="94">
        <f>AB328+AC328</f>
        <v>190.84</v>
      </c>
      <c r="AE328" s="94">
        <f>IF(LEFT(AK328,9)="Direct-WA", P328,0)</f>
        <v>190.84</v>
      </c>
      <c r="AF328" s="123">
        <f>IF(LEFT(AK328,9)="Direct-WA",0,P328*R328)</f>
        <v>0</v>
      </c>
      <c r="AG328" s="94">
        <f>AE328+AF328</f>
        <v>190.84</v>
      </c>
      <c r="AH328" s="94">
        <f>IF(LEFT(AK328,9)="Direct-OR", P328,0)</f>
        <v>0</v>
      </c>
      <c r="AI328" s="94">
        <f>IF(LEFT(AK328,9)="Direct-OR",0,AD328-AG328)</f>
        <v>0</v>
      </c>
      <c r="AJ328" s="93">
        <f>AH328+AI328</f>
        <v>0</v>
      </c>
      <c r="AK328" s="138" t="s">
        <v>1366</v>
      </c>
    </row>
    <row r="329" spans="1:37" hidden="1" outlineLevel="3" x14ac:dyDescent="0.25">
      <c r="A329" t="s">
        <v>7028</v>
      </c>
      <c r="B329">
        <v>2829.95</v>
      </c>
      <c r="N329">
        <f>SUM(B329:M329)</f>
        <v>2829.95</v>
      </c>
      <c r="O329">
        <f>B329</f>
        <v>2829.95</v>
      </c>
      <c r="P329">
        <f>N329</f>
        <v>2829.95</v>
      </c>
      <c r="Q329" s="92" t="s">
        <v>4646</v>
      </c>
      <c r="R329" s="80">
        <v>1</v>
      </c>
      <c r="S329" s="119">
        <f>IF(LEFT(AK329,6)="Direct", O329,0)</f>
        <v>2829.95</v>
      </c>
      <c r="T329" s="120">
        <f>O329-S329</f>
        <v>0</v>
      </c>
      <c r="U329" s="121">
        <f>S329+T329</f>
        <v>2829.95</v>
      </c>
      <c r="V329" s="119">
        <f>IF(LEFT(AK329,9)="Direct-WA", O329,0)</f>
        <v>2829.95</v>
      </c>
      <c r="W329" s="120">
        <f>IF(LEFT(AK329,9)="Direct-WA",0,O329*R329)</f>
        <v>0</v>
      </c>
      <c r="X329" s="122">
        <f>V329+W329</f>
        <v>2829.95</v>
      </c>
      <c r="Y329" s="119">
        <f>IF(LEFT(AK329,9)="Direct-OR", O329,0)</f>
        <v>0</v>
      </c>
      <c r="Z329" s="120">
        <f>IF(LEFT(AK329,9)="Direct-OR",0,T329-W329)</f>
        <v>0</v>
      </c>
      <c r="AA329" s="122">
        <f>Y329+Z329</f>
        <v>0</v>
      </c>
      <c r="AB329" s="94">
        <f>IF(LEFT(AK329,6)="Direct", P329,0)</f>
        <v>2829.95</v>
      </c>
      <c r="AC329" s="123">
        <f>P329-AB329</f>
        <v>0</v>
      </c>
      <c r="AD329" s="94">
        <f>AB329+AC329</f>
        <v>2829.95</v>
      </c>
      <c r="AE329" s="94">
        <f>IF(LEFT(AK329,9)="Direct-WA", P329,0)</f>
        <v>2829.95</v>
      </c>
      <c r="AF329" s="123">
        <f>IF(LEFT(AK329,9)="Direct-WA",0,P329*R329)</f>
        <v>0</v>
      </c>
      <c r="AG329" s="94">
        <f>AE329+AF329</f>
        <v>2829.95</v>
      </c>
      <c r="AH329" s="94">
        <f>IF(LEFT(AK329,9)="Direct-OR", P329,0)</f>
        <v>0</v>
      </c>
      <c r="AI329" s="94">
        <f>IF(LEFT(AK329,9)="Direct-OR",0,AD329-AG329)</f>
        <v>0</v>
      </c>
      <c r="AJ329" s="93">
        <f>AH329+AI329</f>
        <v>0</v>
      </c>
      <c r="AK329" s="138" t="s">
        <v>1366</v>
      </c>
    </row>
    <row r="330" spans="1:37" hidden="1" outlineLevel="2" x14ac:dyDescent="0.25">
      <c r="Q330" s="92"/>
      <c r="R330" s="80"/>
      <c r="S330" s="119">
        <f t="shared" ref="S330:AJ330" si="453">SUBTOTAL(9,S328:S329)</f>
        <v>3020.79</v>
      </c>
      <c r="T330" s="120">
        <f t="shared" si="453"/>
        <v>0</v>
      </c>
      <c r="U330" s="121">
        <f t="shared" si="453"/>
        <v>3020.79</v>
      </c>
      <c r="V330" s="119">
        <f t="shared" si="453"/>
        <v>3020.79</v>
      </c>
      <c r="W330" s="120">
        <f t="shared" si="453"/>
        <v>0</v>
      </c>
      <c r="X330" s="122">
        <f t="shared" si="453"/>
        <v>3020.79</v>
      </c>
      <c r="Y330" s="119">
        <f t="shared" si="453"/>
        <v>0</v>
      </c>
      <c r="Z330" s="120">
        <f t="shared" si="453"/>
        <v>0</v>
      </c>
      <c r="AA330" s="122">
        <f t="shared" si="453"/>
        <v>0</v>
      </c>
      <c r="AB330" s="94">
        <f t="shared" si="453"/>
        <v>3020.79</v>
      </c>
      <c r="AC330" s="123">
        <f t="shared" si="453"/>
        <v>0</v>
      </c>
      <c r="AD330" s="94">
        <f t="shared" si="453"/>
        <v>3020.79</v>
      </c>
      <c r="AE330" s="94">
        <f t="shared" si="453"/>
        <v>3020.79</v>
      </c>
      <c r="AF330" s="123">
        <f t="shared" si="453"/>
        <v>0</v>
      </c>
      <c r="AG330" s="94">
        <f t="shared" si="453"/>
        <v>3020.79</v>
      </c>
      <c r="AH330" s="94">
        <f t="shared" si="453"/>
        <v>0</v>
      </c>
      <c r="AI330" s="94">
        <f t="shared" si="453"/>
        <v>0</v>
      </c>
      <c r="AJ330" s="93">
        <f t="shared" si="453"/>
        <v>0</v>
      </c>
      <c r="AK330" s="139" t="s">
        <v>7141</v>
      </c>
    </row>
    <row r="331" spans="1:37" hidden="1" outlineLevel="3" x14ac:dyDescent="0.25">
      <c r="A331" t="s">
        <v>7028</v>
      </c>
      <c r="B331">
        <v>7006.24</v>
      </c>
      <c r="N331">
        <f>SUM(B331:M331)</f>
        <v>7006.24</v>
      </c>
      <c r="O331">
        <f>B331</f>
        <v>7006.24</v>
      </c>
      <c r="P331">
        <f>N331</f>
        <v>7006.24</v>
      </c>
      <c r="Q331" s="92" t="s">
        <v>5103</v>
      </c>
      <c r="R331" s="80">
        <v>6.5216999999999997E-2</v>
      </c>
      <c r="S331" s="119">
        <f>IF(LEFT(AK331,6)="Direct", O331,0)</f>
        <v>0</v>
      </c>
      <c r="T331" s="120">
        <f>O331-S331</f>
        <v>7006.24</v>
      </c>
      <c r="U331" s="121">
        <f>S331+T331</f>
        <v>7006.24</v>
      </c>
      <c r="V331" s="119">
        <f>IF(LEFT(AK331,9)="Direct-WA", O331,0)</f>
        <v>0</v>
      </c>
      <c r="W331" s="120">
        <f>IF(LEFT(AK331,9)="Direct-WA",0,O331*R331)</f>
        <v>456.92595407999994</v>
      </c>
      <c r="X331" s="122">
        <f>V331+W331</f>
        <v>456.92595407999994</v>
      </c>
      <c r="Y331" s="119">
        <f>IF(LEFT(AK331,9)="Direct-OR", O331,0)</f>
        <v>0</v>
      </c>
      <c r="Z331" s="120">
        <f>IF(LEFT(AK331,9)="Direct-OR",0,T331-W331)</f>
        <v>6549.3140459199994</v>
      </c>
      <c r="AA331" s="122">
        <f>Y331+Z331</f>
        <v>6549.3140459199994</v>
      </c>
      <c r="AB331" s="94">
        <f>IF(LEFT(AK331,6)="Direct", P331,0)</f>
        <v>0</v>
      </c>
      <c r="AC331" s="123">
        <f>P331-AB331</f>
        <v>7006.24</v>
      </c>
      <c r="AD331" s="94">
        <f>AB331+AC331</f>
        <v>7006.24</v>
      </c>
      <c r="AE331" s="94">
        <f>IF(LEFT(AK331,9)="Direct-WA", P331,0)</f>
        <v>0</v>
      </c>
      <c r="AF331" s="123">
        <f>IF(LEFT(AK331,9)="Direct-WA",0,P331*R331)</f>
        <v>456.92595407999994</v>
      </c>
      <c r="AG331" s="94">
        <f>AE331+AF331</f>
        <v>456.92595407999994</v>
      </c>
      <c r="AH331" s="94">
        <f>IF(LEFT(AK331,9)="Direct-OR", P331,0)</f>
        <v>0</v>
      </c>
      <c r="AI331" s="94">
        <f>IF(LEFT(AK331,9)="Direct-OR",0,AD331-AG331)</f>
        <v>6549.3140459199994</v>
      </c>
      <c r="AJ331" s="93">
        <f>AH331+AI331</f>
        <v>6549.3140459199994</v>
      </c>
      <c r="AK331" s="138" t="s">
        <v>5082</v>
      </c>
    </row>
    <row r="332" spans="1:37" hidden="1" outlineLevel="2" x14ac:dyDescent="0.25">
      <c r="Q332" s="92"/>
      <c r="R332" s="80"/>
      <c r="S332" s="119">
        <f t="shared" ref="S332:AJ332" si="454">SUBTOTAL(9,S331:S331)</f>
        <v>0</v>
      </c>
      <c r="T332" s="120">
        <f t="shared" si="454"/>
        <v>7006.24</v>
      </c>
      <c r="U332" s="121">
        <f t="shared" si="454"/>
        <v>7006.24</v>
      </c>
      <c r="V332" s="119">
        <f t="shared" si="454"/>
        <v>0</v>
      </c>
      <c r="W332" s="120">
        <f t="shared" si="454"/>
        <v>456.92595407999994</v>
      </c>
      <c r="X332" s="122">
        <f t="shared" si="454"/>
        <v>456.92595407999994</v>
      </c>
      <c r="Y332" s="119">
        <f t="shared" si="454"/>
        <v>0</v>
      </c>
      <c r="Z332" s="120">
        <f t="shared" si="454"/>
        <v>6549.3140459199994</v>
      </c>
      <c r="AA332" s="122">
        <f t="shared" si="454"/>
        <v>6549.3140459199994</v>
      </c>
      <c r="AB332" s="94">
        <f t="shared" si="454"/>
        <v>0</v>
      </c>
      <c r="AC332" s="123">
        <f t="shared" si="454"/>
        <v>7006.24</v>
      </c>
      <c r="AD332" s="94">
        <f t="shared" si="454"/>
        <v>7006.24</v>
      </c>
      <c r="AE332" s="94">
        <f t="shared" si="454"/>
        <v>0</v>
      </c>
      <c r="AF332" s="123">
        <f t="shared" si="454"/>
        <v>456.92595407999994</v>
      </c>
      <c r="AG332" s="94">
        <f t="shared" si="454"/>
        <v>456.92595407999994</v>
      </c>
      <c r="AH332" s="94">
        <f t="shared" si="454"/>
        <v>0</v>
      </c>
      <c r="AI332" s="94">
        <f t="shared" si="454"/>
        <v>6549.3140459199994</v>
      </c>
      <c r="AJ332" s="93">
        <f t="shared" si="454"/>
        <v>6549.3140459199994</v>
      </c>
      <c r="AK332" s="139" t="s">
        <v>7142</v>
      </c>
    </row>
    <row r="333" spans="1:37" hidden="1" outlineLevel="3" x14ac:dyDescent="0.25">
      <c r="A333" t="s">
        <v>7028</v>
      </c>
      <c r="B333">
        <v>74.47</v>
      </c>
      <c r="N333">
        <f>SUM(B333:M333)</f>
        <v>74.47</v>
      </c>
      <c r="O333">
        <f>B333</f>
        <v>74.47</v>
      </c>
      <c r="P333">
        <f>N333</f>
        <v>74.47</v>
      </c>
      <c r="Q333" s="92" t="s">
        <v>4503</v>
      </c>
      <c r="R333" s="80">
        <v>1.17E-2</v>
      </c>
      <c r="S333" s="119">
        <f>IF(LEFT(AK333,6)="Direct", O333,0)</f>
        <v>0</v>
      </c>
      <c r="T333" s="120">
        <f>O333-S333</f>
        <v>74.47</v>
      </c>
      <c r="U333" s="121">
        <f>S333+T333</f>
        <v>74.47</v>
      </c>
      <c r="V333" s="119">
        <f>IF(LEFT(AK333,9)="Direct-WA", O333,0)</f>
        <v>0</v>
      </c>
      <c r="W333" s="120">
        <f>IF(LEFT(AK333,9)="Direct-WA",0,O333*R333)</f>
        <v>0.87129900000000005</v>
      </c>
      <c r="X333" s="122">
        <f>V333+W333</f>
        <v>0.87129900000000005</v>
      </c>
      <c r="Y333" s="119">
        <f>IF(LEFT(AK333,9)="Direct-OR", O333,0)</f>
        <v>0</v>
      </c>
      <c r="Z333" s="120">
        <f>IF(LEFT(AK333,9)="Direct-OR",0,T333-W333)</f>
        <v>73.598701000000005</v>
      </c>
      <c r="AA333" s="122">
        <f>Y333+Z333</f>
        <v>73.598701000000005</v>
      </c>
      <c r="AB333" s="94">
        <f>IF(LEFT(AK333,6)="Direct", P333,0)</f>
        <v>0</v>
      </c>
      <c r="AC333" s="123">
        <f>P333-AB333</f>
        <v>74.47</v>
      </c>
      <c r="AD333" s="94">
        <f>AB333+AC333</f>
        <v>74.47</v>
      </c>
      <c r="AE333" s="94">
        <f>IF(LEFT(AK333,9)="Direct-WA", P333,0)</f>
        <v>0</v>
      </c>
      <c r="AF333" s="123">
        <f>IF(LEFT(AK333,9)="Direct-WA",0,P333*R333)</f>
        <v>0.87129900000000005</v>
      </c>
      <c r="AG333" s="94">
        <f>AE333+AF333</f>
        <v>0.87129900000000005</v>
      </c>
      <c r="AH333" s="94">
        <f>IF(LEFT(AK333,9)="Direct-OR", P333,0)</f>
        <v>0</v>
      </c>
      <c r="AI333" s="94">
        <f>IF(LEFT(AK333,9)="Direct-OR",0,AD333-AG333)</f>
        <v>73.598701000000005</v>
      </c>
      <c r="AJ333" s="93">
        <f>AH333+AI333</f>
        <v>73.598701000000005</v>
      </c>
      <c r="AK333" s="138" t="s">
        <v>4436</v>
      </c>
    </row>
    <row r="334" spans="1:37" hidden="1" outlineLevel="3" x14ac:dyDescent="0.25">
      <c r="A334" t="s">
        <v>7028</v>
      </c>
      <c r="B334">
        <v>11671.97</v>
      </c>
      <c r="N334">
        <f>SUM(B334:M334)</f>
        <v>11671.97</v>
      </c>
      <c r="O334">
        <f>B334</f>
        <v>11671.97</v>
      </c>
      <c r="P334">
        <f>N334</f>
        <v>11671.97</v>
      </c>
      <c r="Q334" s="92" t="s">
        <v>4546</v>
      </c>
      <c r="R334" s="80">
        <v>1.17E-2</v>
      </c>
      <c r="S334" s="119">
        <f>IF(LEFT(AK334,6)="Direct", O334,0)</f>
        <v>0</v>
      </c>
      <c r="T334" s="120">
        <f>O334-S334</f>
        <v>11671.97</v>
      </c>
      <c r="U334" s="121">
        <f>S334+T334</f>
        <v>11671.97</v>
      </c>
      <c r="V334" s="119">
        <f>IF(LEFT(AK334,9)="Direct-WA", O334,0)</f>
        <v>0</v>
      </c>
      <c r="W334" s="120">
        <f>IF(LEFT(AK334,9)="Direct-WA",0,O334*R334)</f>
        <v>136.562049</v>
      </c>
      <c r="X334" s="122">
        <f>V334+W334</f>
        <v>136.562049</v>
      </c>
      <c r="Y334" s="119">
        <f>IF(LEFT(AK334,9)="Direct-OR", O334,0)</f>
        <v>0</v>
      </c>
      <c r="Z334" s="120">
        <f>IF(LEFT(AK334,9)="Direct-OR",0,T334-W334)</f>
        <v>11535.407950999999</v>
      </c>
      <c r="AA334" s="122">
        <f>Y334+Z334</f>
        <v>11535.407950999999</v>
      </c>
      <c r="AB334" s="94">
        <f>IF(LEFT(AK334,6)="Direct", P334,0)</f>
        <v>0</v>
      </c>
      <c r="AC334" s="123">
        <f>P334-AB334</f>
        <v>11671.97</v>
      </c>
      <c r="AD334" s="94">
        <f>AB334+AC334</f>
        <v>11671.97</v>
      </c>
      <c r="AE334" s="94">
        <f>IF(LEFT(AK334,9)="Direct-WA", P334,0)</f>
        <v>0</v>
      </c>
      <c r="AF334" s="123">
        <f>IF(LEFT(AK334,9)="Direct-WA",0,P334*R334)</f>
        <v>136.562049</v>
      </c>
      <c r="AG334" s="94">
        <f>AE334+AF334</f>
        <v>136.562049</v>
      </c>
      <c r="AH334" s="94">
        <f>IF(LEFT(AK334,9)="Direct-OR", P334,0)</f>
        <v>0</v>
      </c>
      <c r="AI334" s="94">
        <f>IF(LEFT(AK334,9)="Direct-OR",0,AD334-AG334)</f>
        <v>11535.407950999999</v>
      </c>
      <c r="AJ334" s="93">
        <f>AH334+AI334</f>
        <v>11535.407950999999</v>
      </c>
      <c r="AK334" s="138" t="s">
        <v>4436</v>
      </c>
    </row>
    <row r="335" spans="1:37" hidden="1" outlineLevel="3" x14ac:dyDescent="0.25">
      <c r="A335" t="s">
        <v>7028</v>
      </c>
      <c r="B335">
        <v>33.9</v>
      </c>
      <c r="N335">
        <f>SUM(B335:M335)</f>
        <v>33.9</v>
      </c>
      <c r="O335">
        <f>B335</f>
        <v>33.9</v>
      </c>
      <c r="P335">
        <f>N335</f>
        <v>33.9</v>
      </c>
      <c r="Q335" s="92" t="s">
        <v>4548</v>
      </c>
      <c r="R335" s="80">
        <v>1.17E-2</v>
      </c>
      <c r="S335" s="119">
        <f>IF(LEFT(AK335,6)="Direct", O335,0)</f>
        <v>0</v>
      </c>
      <c r="T335" s="120">
        <f>O335-S335</f>
        <v>33.9</v>
      </c>
      <c r="U335" s="121">
        <f>S335+T335</f>
        <v>33.9</v>
      </c>
      <c r="V335" s="119">
        <f>IF(LEFT(AK335,9)="Direct-WA", O335,0)</f>
        <v>0</v>
      </c>
      <c r="W335" s="120">
        <f>IF(LEFT(AK335,9)="Direct-WA",0,O335*R335)</f>
        <v>0.39662999999999998</v>
      </c>
      <c r="X335" s="122">
        <f>V335+W335</f>
        <v>0.39662999999999998</v>
      </c>
      <c r="Y335" s="119">
        <f>IF(LEFT(AK335,9)="Direct-OR", O335,0)</f>
        <v>0</v>
      </c>
      <c r="Z335" s="120">
        <f>IF(LEFT(AK335,9)="Direct-OR",0,T335-W335)</f>
        <v>33.503369999999997</v>
      </c>
      <c r="AA335" s="122">
        <f>Y335+Z335</f>
        <v>33.503369999999997</v>
      </c>
      <c r="AB335" s="94">
        <f>IF(LEFT(AK335,6)="Direct", P335,0)</f>
        <v>0</v>
      </c>
      <c r="AC335" s="123">
        <f>P335-AB335</f>
        <v>33.9</v>
      </c>
      <c r="AD335" s="94">
        <f>AB335+AC335</f>
        <v>33.9</v>
      </c>
      <c r="AE335" s="94">
        <f>IF(LEFT(AK335,9)="Direct-WA", P335,0)</f>
        <v>0</v>
      </c>
      <c r="AF335" s="123">
        <f>IF(LEFT(AK335,9)="Direct-WA",0,P335*R335)</f>
        <v>0.39662999999999998</v>
      </c>
      <c r="AG335" s="94">
        <f>AE335+AF335</f>
        <v>0.39662999999999998</v>
      </c>
      <c r="AH335" s="94">
        <f>IF(LEFT(AK335,9)="Direct-OR", P335,0)</f>
        <v>0</v>
      </c>
      <c r="AI335" s="94">
        <f>IF(LEFT(AK335,9)="Direct-OR",0,AD335-AG335)</f>
        <v>33.503369999999997</v>
      </c>
      <c r="AJ335" s="93">
        <f>AH335+AI335</f>
        <v>33.503369999999997</v>
      </c>
      <c r="AK335" s="138" t="s">
        <v>4436</v>
      </c>
    </row>
    <row r="336" spans="1:37" hidden="1" outlineLevel="2" x14ac:dyDescent="0.25">
      <c r="Q336" s="92"/>
      <c r="R336" s="80"/>
      <c r="S336" s="119">
        <f t="shared" ref="S336:AJ336" si="455">SUBTOTAL(9,S333:S335)</f>
        <v>0</v>
      </c>
      <c r="T336" s="120">
        <f t="shared" si="455"/>
        <v>11780.339999999998</v>
      </c>
      <c r="U336" s="121">
        <f t="shared" si="455"/>
        <v>11780.339999999998</v>
      </c>
      <c r="V336" s="119">
        <f t="shared" si="455"/>
        <v>0</v>
      </c>
      <c r="W336" s="120">
        <f t="shared" si="455"/>
        <v>137.82997799999998</v>
      </c>
      <c r="X336" s="122">
        <f t="shared" si="455"/>
        <v>137.82997799999998</v>
      </c>
      <c r="Y336" s="119">
        <f t="shared" si="455"/>
        <v>0</v>
      </c>
      <c r="Z336" s="120">
        <f t="shared" si="455"/>
        <v>11642.510022</v>
      </c>
      <c r="AA336" s="122">
        <f t="shared" si="455"/>
        <v>11642.510022</v>
      </c>
      <c r="AB336" s="94">
        <f t="shared" si="455"/>
        <v>0</v>
      </c>
      <c r="AC336" s="123">
        <f t="shared" si="455"/>
        <v>11780.339999999998</v>
      </c>
      <c r="AD336" s="94">
        <f t="shared" si="455"/>
        <v>11780.339999999998</v>
      </c>
      <c r="AE336" s="94">
        <f t="shared" si="455"/>
        <v>0</v>
      </c>
      <c r="AF336" s="123">
        <f t="shared" si="455"/>
        <v>137.82997799999998</v>
      </c>
      <c r="AG336" s="94">
        <f t="shared" si="455"/>
        <v>137.82997799999998</v>
      </c>
      <c r="AH336" s="94">
        <f t="shared" si="455"/>
        <v>0</v>
      </c>
      <c r="AI336" s="94">
        <f t="shared" si="455"/>
        <v>11642.510022</v>
      </c>
      <c r="AJ336" s="93">
        <f t="shared" si="455"/>
        <v>11642.510022</v>
      </c>
      <c r="AK336" s="139" t="s">
        <v>7138</v>
      </c>
    </row>
    <row r="337" spans="1:37" hidden="1" outlineLevel="1" x14ac:dyDescent="0.25">
      <c r="A337" s="135" t="s">
        <v>7027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8"/>
      <c r="S337" s="129">
        <f t="shared" ref="S337:AJ337" si="456">SUBTOTAL(9,S305:S335)</f>
        <v>220503.07000000004</v>
      </c>
      <c r="T337" s="130">
        <f t="shared" si="456"/>
        <v>217822.72999999998</v>
      </c>
      <c r="U337" s="131">
        <f t="shared" si="456"/>
        <v>438325.79999999993</v>
      </c>
      <c r="V337" s="129">
        <f t="shared" si="456"/>
        <v>3020.79</v>
      </c>
      <c r="W337" s="130">
        <f t="shared" si="456"/>
        <v>22966.419192080004</v>
      </c>
      <c r="X337" s="132">
        <f t="shared" si="456"/>
        <v>25987.209192080005</v>
      </c>
      <c r="Y337" s="129">
        <f t="shared" si="456"/>
        <v>217482.28000000003</v>
      </c>
      <c r="Z337" s="130">
        <f t="shared" si="456"/>
        <v>194856.31080792</v>
      </c>
      <c r="AA337" s="132">
        <f t="shared" si="456"/>
        <v>412338.59080791986</v>
      </c>
      <c r="AB337" s="130">
        <f t="shared" si="456"/>
        <v>220503.07000000004</v>
      </c>
      <c r="AC337" s="133">
        <f t="shared" si="456"/>
        <v>217822.72999999998</v>
      </c>
      <c r="AD337" s="130">
        <f t="shared" si="456"/>
        <v>438325.79999999993</v>
      </c>
      <c r="AE337" s="130">
        <f t="shared" si="456"/>
        <v>3020.79</v>
      </c>
      <c r="AF337" s="133">
        <f t="shared" si="456"/>
        <v>22966.419192080004</v>
      </c>
      <c r="AG337" s="130">
        <f t="shared" si="456"/>
        <v>25987.209192080005</v>
      </c>
      <c r="AH337" s="130">
        <f t="shared" si="456"/>
        <v>217482.28000000003</v>
      </c>
      <c r="AI337" s="130">
        <f t="shared" si="456"/>
        <v>194856.31080792</v>
      </c>
      <c r="AJ337" s="134">
        <f t="shared" si="456"/>
        <v>412338.59080791986</v>
      </c>
      <c r="AK337" s="137"/>
    </row>
    <row r="338" spans="1:37" hidden="1" outlineLevel="3" x14ac:dyDescent="0.25">
      <c r="A338" t="s">
        <v>7030</v>
      </c>
      <c r="N338">
        <f>SUM(B338:M338)</f>
        <v>0</v>
      </c>
      <c r="O338">
        <f>B338</f>
        <v>0</v>
      </c>
      <c r="P338">
        <f>N338</f>
        <v>0</v>
      </c>
      <c r="Q338" s="92" t="s">
        <v>4727</v>
      </c>
      <c r="R338" s="80">
        <v>0.1124</v>
      </c>
      <c r="S338" s="119">
        <f>IF(LEFT(AK338,6)="Direct", O338,0)</f>
        <v>0</v>
      </c>
      <c r="T338" s="120">
        <f>O338-S338</f>
        <v>0</v>
      </c>
      <c r="U338" s="121">
        <f>S338+T338</f>
        <v>0</v>
      </c>
      <c r="V338" s="119">
        <f>IF(LEFT(AK338,9)="Direct-WA", O338,0)</f>
        <v>0</v>
      </c>
      <c r="W338" s="120">
        <f>IF(LEFT(AK338,9)="Direct-WA",0,O338*R338)</f>
        <v>0</v>
      </c>
      <c r="X338" s="122">
        <f>V338+W338</f>
        <v>0</v>
      </c>
      <c r="Y338" s="119">
        <f>IF(LEFT(AK338,9)="Direct-OR", O338,0)</f>
        <v>0</v>
      </c>
      <c r="Z338" s="120">
        <f>IF(LEFT(AK338,9)="Direct-OR",0,T338-W338)</f>
        <v>0</v>
      </c>
      <c r="AA338" s="122">
        <f>Y338+Z338</f>
        <v>0</v>
      </c>
      <c r="AB338" s="94">
        <f>IF(LEFT(AK338,6)="Direct", P338,0)</f>
        <v>0</v>
      </c>
      <c r="AC338" s="123">
        <f>P338-AB338</f>
        <v>0</v>
      </c>
      <c r="AD338" s="94">
        <f>AB338+AC338</f>
        <v>0</v>
      </c>
      <c r="AE338" s="94">
        <f>IF(LEFT(AK338,9)="Direct-WA", P338,0)</f>
        <v>0</v>
      </c>
      <c r="AF338" s="123">
        <f>IF(LEFT(AK338,9)="Direct-WA",0,P338*R338)</f>
        <v>0</v>
      </c>
      <c r="AG338" s="94">
        <f>AE338+AF338</f>
        <v>0</v>
      </c>
      <c r="AH338" s="94">
        <f>IF(LEFT(AK338,9)="Direct-OR", P338,0)</f>
        <v>0</v>
      </c>
      <c r="AI338" s="94">
        <f>IF(LEFT(AK338,9)="Direct-OR",0,AD338-AG338)</f>
        <v>0</v>
      </c>
      <c r="AJ338" s="93">
        <f>AH338+AI338</f>
        <v>0</v>
      </c>
      <c r="AK338" s="138" t="s">
        <v>1010</v>
      </c>
    </row>
    <row r="339" spans="1:37" hidden="1" outlineLevel="3" x14ac:dyDescent="0.25">
      <c r="A339" t="s">
        <v>7030</v>
      </c>
      <c r="B339">
        <v>249.7</v>
      </c>
      <c r="N339">
        <f>SUM(B339:M339)</f>
        <v>249.7</v>
      </c>
      <c r="O339">
        <f>B339</f>
        <v>249.7</v>
      </c>
      <c r="P339">
        <f>N339</f>
        <v>249.7</v>
      </c>
      <c r="Q339" s="92" t="s">
        <v>5214</v>
      </c>
      <c r="R339" s="80">
        <v>0.1124</v>
      </c>
      <c r="S339" s="119">
        <f>IF(LEFT(AK339,6)="Direct", O339,0)</f>
        <v>0</v>
      </c>
      <c r="T339" s="120">
        <f>O339-S339</f>
        <v>249.7</v>
      </c>
      <c r="U339" s="121">
        <f>S339+T339</f>
        <v>249.7</v>
      </c>
      <c r="V339" s="119">
        <f>IF(LEFT(AK339,9)="Direct-WA", O339,0)</f>
        <v>0</v>
      </c>
      <c r="W339" s="120">
        <f>IF(LEFT(AK339,9)="Direct-WA",0,O339*R339)</f>
        <v>28.066279999999999</v>
      </c>
      <c r="X339" s="122">
        <f>V339+W339</f>
        <v>28.066279999999999</v>
      </c>
      <c r="Y339" s="119">
        <f>IF(LEFT(AK339,9)="Direct-OR", O339,0)</f>
        <v>0</v>
      </c>
      <c r="Z339" s="120">
        <f>IF(LEFT(AK339,9)="Direct-OR",0,T339-W339)</f>
        <v>221.63371999999998</v>
      </c>
      <c r="AA339" s="122">
        <f>Y339+Z339</f>
        <v>221.63371999999998</v>
      </c>
      <c r="AB339" s="94">
        <f>IF(LEFT(AK339,6)="Direct", P339,0)</f>
        <v>0</v>
      </c>
      <c r="AC339" s="123">
        <f>P339-AB339</f>
        <v>249.7</v>
      </c>
      <c r="AD339" s="94">
        <f>AB339+AC339</f>
        <v>249.7</v>
      </c>
      <c r="AE339" s="94">
        <f>IF(LEFT(AK339,9)="Direct-WA", P339,0)</f>
        <v>0</v>
      </c>
      <c r="AF339" s="123">
        <f>IF(LEFT(AK339,9)="Direct-WA",0,P339*R339)</f>
        <v>28.066279999999999</v>
      </c>
      <c r="AG339" s="94">
        <f>AE339+AF339</f>
        <v>28.066279999999999</v>
      </c>
      <c r="AH339" s="94">
        <f>IF(LEFT(AK339,9)="Direct-OR", P339,0)</f>
        <v>0</v>
      </c>
      <c r="AI339" s="94">
        <f>IF(LEFT(AK339,9)="Direct-OR",0,AD339-AG339)</f>
        <v>221.63371999999998</v>
      </c>
      <c r="AJ339" s="93">
        <f>AH339+AI339</f>
        <v>221.63371999999998</v>
      </c>
      <c r="AK339" s="138" t="s">
        <v>1010</v>
      </c>
    </row>
    <row r="340" spans="1:37" hidden="1" outlineLevel="3" x14ac:dyDescent="0.25">
      <c r="A340" t="s">
        <v>7030</v>
      </c>
      <c r="B340">
        <v>1678.15</v>
      </c>
      <c r="N340">
        <f>SUM(B340:M340)</f>
        <v>1678.15</v>
      </c>
      <c r="O340">
        <f>B340</f>
        <v>1678.15</v>
      </c>
      <c r="P340">
        <f>N340</f>
        <v>1678.15</v>
      </c>
      <c r="Q340" s="92" t="s">
        <v>5457</v>
      </c>
      <c r="R340" s="80">
        <v>0.1124</v>
      </c>
      <c r="S340" s="119">
        <f>IF(LEFT(AK340,6)="Direct", O340,0)</f>
        <v>0</v>
      </c>
      <c r="T340" s="120">
        <f>O340-S340</f>
        <v>1678.15</v>
      </c>
      <c r="U340" s="121">
        <f>S340+T340</f>
        <v>1678.15</v>
      </c>
      <c r="V340" s="119">
        <f>IF(LEFT(AK340,9)="Direct-WA", O340,0)</f>
        <v>0</v>
      </c>
      <c r="W340" s="120">
        <f>IF(LEFT(AK340,9)="Direct-WA",0,O340*R340)</f>
        <v>188.62406000000001</v>
      </c>
      <c r="X340" s="122">
        <f>V340+W340</f>
        <v>188.62406000000001</v>
      </c>
      <c r="Y340" s="119">
        <f>IF(LEFT(AK340,9)="Direct-OR", O340,0)</f>
        <v>0</v>
      </c>
      <c r="Z340" s="120">
        <f>IF(LEFT(AK340,9)="Direct-OR",0,T340-W340)</f>
        <v>1489.52594</v>
      </c>
      <c r="AA340" s="122">
        <f>Y340+Z340</f>
        <v>1489.52594</v>
      </c>
      <c r="AB340" s="94">
        <f>IF(LEFT(AK340,6)="Direct", P340,0)</f>
        <v>0</v>
      </c>
      <c r="AC340" s="123">
        <f>P340-AB340</f>
        <v>1678.15</v>
      </c>
      <c r="AD340" s="94">
        <f>AB340+AC340</f>
        <v>1678.15</v>
      </c>
      <c r="AE340" s="94">
        <f>IF(LEFT(AK340,9)="Direct-WA", P340,0)</f>
        <v>0</v>
      </c>
      <c r="AF340" s="123">
        <f>IF(LEFT(AK340,9)="Direct-WA",0,P340*R340)</f>
        <v>188.62406000000001</v>
      </c>
      <c r="AG340" s="94">
        <f>AE340+AF340</f>
        <v>188.62406000000001</v>
      </c>
      <c r="AH340" s="94">
        <f>IF(LEFT(AK340,9)="Direct-OR", P340,0)</f>
        <v>0</v>
      </c>
      <c r="AI340" s="94">
        <f>IF(LEFT(AK340,9)="Direct-OR",0,AD340-AG340)</f>
        <v>1489.52594</v>
      </c>
      <c r="AJ340" s="93">
        <f>AH340+AI340</f>
        <v>1489.52594</v>
      </c>
      <c r="AK340" s="138" t="s">
        <v>1010</v>
      </c>
    </row>
    <row r="341" spans="1:37" hidden="1" outlineLevel="2" x14ac:dyDescent="0.25">
      <c r="Q341" s="92"/>
      <c r="R341" s="80"/>
      <c r="S341" s="119">
        <f t="shared" ref="S341:AJ341" si="457">SUBTOTAL(9,S338:S340)</f>
        <v>0</v>
      </c>
      <c r="T341" s="120">
        <f t="shared" si="457"/>
        <v>1927.8500000000001</v>
      </c>
      <c r="U341" s="121">
        <f t="shared" si="457"/>
        <v>1927.8500000000001</v>
      </c>
      <c r="V341" s="119">
        <f t="shared" si="457"/>
        <v>0</v>
      </c>
      <c r="W341" s="120">
        <f t="shared" si="457"/>
        <v>216.69034000000002</v>
      </c>
      <c r="X341" s="122">
        <f t="shared" si="457"/>
        <v>216.69034000000002</v>
      </c>
      <c r="Y341" s="119">
        <f t="shared" si="457"/>
        <v>0</v>
      </c>
      <c r="Z341" s="120">
        <f t="shared" si="457"/>
        <v>1711.15966</v>
      </c>
      <c r="AA341" s="122">
        <f t="shared" si="457"/>
        <v>1711.15966</v>
      </c>
      <c r="AB341" s="94">
        <f t="shared" si="457"/>
        <v>0</v>
      </c>
      <c r="AC341" s="123">
        <f t="shared" si="457"/>
        <v>1927.8500000000001</v>
      </c>
      <c r="AD341" s="94">
        <f t="shared" si="457"/>
        <v>1927.8500000000001</v>
      </c>
      <c r="AE341" s="94">
        <f t="shared" si="457"/>
        <v>0</v>
      </c>
      <c r="AF341" s="123">
        <f t="shared" si="457"/>
        <v>216.69034000000002</v>
      </c>
      <c r="AG341" s="94">
        <f t="shared" si="457"/>
        <v>216.69034000000002</v>
      </c>
      <c r="AH341" s="94">
        <f t="shared" si="457"/>
        <v>0</v>
      </c>
      <c r="AI341" s="94">
        <f t="shared" si="457"/>
        <v>1711.15966</v>
      </c>
      <c r="AJ341" s="93">
        <f t="shared" si="457"/>
        <v>1711.15966</v>
      </c>
      <c r="AK341" s="139" t="s">
        <v>7137</v>
      </c>
    </row>
    <row r="342" spans="1:37" hidden="1" outlineLevel="3" x14ac:dyDescent="0.25">
      <c r="A342" t="s">
        <v>7030</v>
      </c>
      <c r="B342">
        <v>105917.58</v>
      </c>
      <c r="N342">
        <f t="shared" ref="N342:N349" si="458">SUM(B342:M342)</f>
        <v>105917.58</v>
      </c>
      <c r="O342">
        <f t="shared" ref="O342:O349" si="459">B342</f>
        <v>105917.58</v>
      </c>
      <c r="P342">
        <f t="shared" ref="P342:P349" si="460">N342</f>
        <v>105917.58</v>
      </c>
      <c r="Q342" s="92" t="s">
        <v>4665</v>
      </c>
      <c r="R342" s="80">
        <v>0</v>
      </c>
      <c r="S342" s="119">
        <f t="shared" ref="S342:S349" si="461">IF(LEFT(AK342,6)="Direct", O342,0)</f>
        <v>105917.58</v>
      </c>
      <c r="T342" s="120">
        <f t="shared" ref="T342:T349" si="462">O342-S342</f>
        <v>0</v>
      </c>
      <c r="U342" s="121">
        <f t="shared" ref="U342:U349" si="463">S342+T342</f>
        <v>105917.58</v>
      </c>
      <c r="V342" s="119">
        <f t="shared" ref="V342:V349" si="464">IF(LEFT(AK342,9)="Direct-WA", O342,0)</f>
        <v>0</v>
      </c>
      <c r="W342" s="120">
        <f t="shared" ref="W342:W349" si="465">IF(LEFT(AK342,9)="Direct-WA",0,O342*R342)</f>
        <v>0</v>
      </c>
      <c r="X342" s="122">
        <f t="shared" ref="X342:X349" si="466">V342+W342</f>
        <v>0</v>
      </c>
      <c r="Y342" s="119">
        <f t="shared" ref="Y342:Y349" si="467">IF(LEFT(AK342,9)="Direct-OR", O342,0)</f>
        <v>105917.58</v>
      </c>
      <c r="Z342" s="120">
        <f t="shared" ref="Z342:Z349" si="468">IF(LEFT(AK342,9)="Direct-OR",0,T342-W342)</f>
        <v>0</v>
      </c>
      <c r="AA342" s="122">
        <f t="shared" ref="AA342:AA349" si="469">Y342+Z342</f>
        <v>105917.58</v>
      </c>
      <c r="AB342" s="94">
        <f t="shared" ref="AB342:AB349" si="470">IF(LEFT(AK342,6)="Direct", P342,0)</f>
        <v>105917.58</v>
      </c>
      <c r="AC342" s="123">
        <f t="shared" ref="AC342:AC349" si="471">P342-AB342</f>
        <v>0</v>
      </c>
      <c r="AD342" s="94">
        <f t="shared" ref="AD342:AD349" si="472">AB342+AC342</f>
        <v>105917.58</v>
      </c>
      <c r="AE342" s="94">
        <f t="shared" ref="AE342:AE349" si="473">IF(LEFT(AK342,9)="Direct-WA", P342,0)</f>
        <v>0</v>
      </c>
      <c r="AF342" s="123">
        <f t="shared" ref="AF342:AF349" si="474">IF(LEFT(AK342,9)="Direct-WA",0,P342*R342)</f>
        <v>0</v>
      </c>
      <c r="AG342" s="94">
        <f t="shared" ref="AG342:AG349" si="475">AE342+AF342</f>
        <v>0</v>
      </c>
      <c r="AH342" s="94">
        <f t="shared" ref="AH342:AH349" si="476">IF(LEFT(AK342,9)="Direct-OR", P342,0)</f>
        <v>105917.58</v>
      </c>
      <c r="AI342" s="94">
        <f t="shared" ref="AI342:AI349" si="477">IF(LEFT(AK342,9)="Direct-OR",0,AD342-AG342)</f>
        <v>0</v>
      </c>
      <c r="AJ342" s="93">
        <f t="shared" ref="AJ342:AJ349" si="478">AH342+AI342</f>
        <v>105917.58</v>
      </c>
      <c r="AK342" s="138" t="s">
        <v>1014</v>
      </c>
    </row>
    <row r="343" spans="1:37" hidden="1" outlineLevel="3" x14ac:dyDescent="0.25">
      <c r="A343" t="s">
        <v>7030</v>
      </c>
      <c r="B343">
        <v>21.98</v>
      </c>
      <c r="N343">
        <f t="shared" si="458"/>
        <v>21.98</v>
      </c>
      <c r="O343">
        <f t="shared" si="459"/>
        <v>21.98</v>
      </c>
      <c r="P343">
        <f t="shared" si="460"/>
        <v>21.98</v>
      </c>
      <c r="Q343" s="92" t="s">
        <v>4770</v>
      </c>
      <c r="R343" s="80">
        <v>0</v>
      </c>
      <c r="S343" s="119">
        <f t="shared" si="461"/>
        <v>21.98</v>
      </c>
      <c r="T343" s="120">
        <f t="shared" si="462"/>
        <v>0</v>
      </c>
      <c r="U343" s="121">
        <f t="shared" si="463"/>
        <v>21.98</v>
      </c>
      <c r="V343" s="119">
        <f t="shared" si="464"/>
        <v>0</v>
      </c>
      <c r="W343" s="120">
        <f t="shared" si="465"/>
        <v>0</v>
      </c>
      <c r="X343" s="122">
        <f t="shared" si="466"/>
        <v>0</v>
      </c>
      <c r="Y343" s="119">
        <f t="shared" si="467"/>
        <v>21.98</v>
      </c>
      <c r="Z343" s="120">
        <f t="shared" si="468"/>
        <v>0</v>
      </c>
      <c r="AA343" s="122">
        <f t="shared" si="469"/>
        <v>21.98</v>
      </c>
      <c r="AB343" s="94">
        <f t="shared" si="470"/>
        <v>21.98</v>
      </c>
      <c r="AC343" s="123">
        <f t="shared" si="471"/>
        <v>0</v>
      </c>
      <c r="AD343" s="94">
        <f t="shared" si="472"/>
        <v>21.98</v>
      </c>
      <c r="AE343" s="94">
        <f t="shared" si="473"/>
        <v>0</v>
      </c>
      <c r="AF343" s="123">
        <f t="shared" si="474"/>
        <v>0</v>
      </c>
      <c r="AG343" s="94">
        <f t="shared" si="475"/>
        <v>0</v>
      </c>
      <c r="AH343" s="94">
        <f t="shared" si="476"/>
        <v>21.98</v>
      </c>
      <c r="AI343" s="94">
        <f t="shared" si="477"/>
        <v>0</v>
      </c>
      <c r="AJ343" s="93">
        <f t="shared" si="478"/>
        <v>21.98</v>
      </c>
      <c r="AK343" s="138" t="s">
        <v>1014</v>
      </c>
    </row>
    <row r="344" spans="1:37" hidden="1" outlineLevel="3" x14ac:dyDescent="0.25">
      <c r="A344" t="s">
        <v>7030</v>
      </c>
      <c r="B344">
        <v>9183.0499999999993</v>
      </c>
      <c r="N344">
        <f t="shared" si="458"/>
        <v>9183.0499999999993</v>
      </c>
      <c r="O344">
        <f t="shared" si="459"/>
        <v>9183.0499999999993</v>
      </c>
      <c r="P344">
        <f t="shared" si="460"/>
        <v>9183.0499999999993</v>
      </c>
      <c r="Q344" s="92" t="s">
        <v>4912</v>
      </c>
      <c r="R344" s="80">
        <v>0</v>
      </c>
      <c r="S344" s="119">
        <f t="shared" si="461"/>
        <v>9183.0499999999993</v>
      </c>
      <c r="T344" s="120">
        <f t="shared" si="462"/>
        <v>0</v>
      </c>
      <c r="U344" s="121">
        <f t="shared" si="463"/>
        <v>9183.0499999999993</v>
      </c>
      <c r="V344" s="119">
        <f t="shared" si="464"/>
        <v>0</v>
      </c>
      <c r="W344" s="120">
        <f t="shared" si="465"/>
        <v>0</v>
      </c>
      <c r="X344" s="122">
        <f t="shared" si="466"/>
        <v>0</v>
      </c>
      <c r="Y344" s="119">
        <f t="shared" si="467"/>
        <v>9183.0499999999993</v>
      </c>
      <c r="Z344" s="120">
        <f t="shared" si="468"/>
        <v>0</v>
      </c>
      <c r="AA344" s="122">
        <f t="shared" si="469"/>
        <v>9183.0499999999993</v>
      </c>
      <c r="AB344" s="94">
        <f t="shared" si="470"/>
        <v>9183.0499999999993</v>
      </c>
      <c r="AC344" s="123">
        <f t="shared" si="471"/>
        <v>0</v>
      </c>
      <c r="AD344" s="94">
        <f t="shared" si="472"/>
        <v>9183.0499999999993</v>
      </c>
      <c r="AE344" s="94">
        <f t="shared" si="473"/>
        <v>0</v>
      </c>
      <c r="AF344" s="123">
        <f t="shared" si="474"/>
        <v>0</v>
      </c>
      <c r="AG344" s="94">
        <f t="shared" si="475"/>
        <v>0</v>
      </c>
      <c r="AH344" s="94">
        <f t="shared" si="476"/>
        <v>9183.0499999999993</v>
      </c>
      <c r="AI344" s="94">
        <f t="shared" si="477"/>
        <v>0</v>
      </c>
      <c r="AJ344" s="93">
        <f t="shared" si="478"/>
        <v>9183.0499999999993</v>
      </c>
      <c r="AK344" s="138" t="s">
        <v>1014</v>
      </c>
    </row>
    <row r="345" spans="1:37" hidden="1" outlineLevel="3" x14ac:dyDescent="0.25">
      <c r="A345" t="s">
        <v>7030</v>
      </c>
      <c r="B345">
        <v>97518</v>
      </c>
      <c r="N345">
        <f t="shared" si="458"/>
        <v>97518</v>
      </c>
      <c r="O345">
        <f t="shared" si="459"/>
        <v>97518</v>
      </c>
      <c r="P345">
        <f t="shared" si="460"/>
        <v>97518</v>
      </c>
      <c r="Q345" s="92" t="s">
        <v>4920</v>
      </c>
      <c r="R345" s="80">
        <v>0</v>
      </c>
      <c r="S345" s="119">
        <f t="shared" si="461"/>
        <v>97518</v>
      </c>
      <c r="T345" s="120">
        <f t="shared" si="462"/>
        <v>0</v>
      </c>
      <c r="U345" s="121">
        <f t="shared" si="463"/>
        <v>97518</v>
      </c>
      <c r="V345" s="119">
        <f t="shared" si="464"/>
        <v>0</v>
      </c>
      <c r="W345" s="120">
        <f t="shared" si="465"/>
        <v>0</v>
      </c>
      <c r="X345" s="122">
        <f t="shared" si="466"/>
        <v>0</v>
      </c>
      <c r="Y345" s="119">
        <f t="shared" si="467"/>
        <v>97518</v>
      </c>
      <c r="Z345" s="120">
        <f t="shared" si="468"/>
        <v>0</v>
      </c>
      <c r="AA345" s="122">
        <f t="shared" si="469"/>
        <v>97518</v>
      </c>
      <c r="AB345" s="94">
        <f t="shared" si="470"/>
        <v>97518</v>
      </c>
      <c r="AC345" s="123">
        <f t="shared" si="471"/>
        <v>0</v>
      </c>
      <c r="AD345" s="94">
        <f t="shared" si="472"/>
        <v>97518</v>
      </c>
      <c r="AE345" s="94">
        <f t="shared" si="473"/>
        <v>0</v>
      </c>
      <c r="AF345" s="123">
        <f t="shared" si="474"/>
        <v>0</v>
      </c>
      <c r="AG345" s="94">
        <f t="shared" si="475"/>
        <v>0</v>
      </c>
      <c r="AH345" s="94">
        <f t="shared" si="476"/>
        <v>97518</v>
      </c>
      <c r="AI345" s="94">
        <f t="shared" si="477"/>
        <v>0</v>
      </c>
      <c r="AJ345" s="93">
        <f t="shared" si="478"/>
        <v>97518</v>
      </c>
      <c r="AK345" s="138" t="s">
        <v>1014</v>
      </c>
    </row>
    <row r="346" spans="1:37" hidden="1" outlineLevel="3" x14ac:dyDescent="0.25">
      <c r="A346" t="s">
        <v>7030</v>
      </c>
      <c r="B346">
        <v>39152.44</v>
      </c>
      <c r="N346">
        <f t="shared" si="458"/>
        <v>39152.44</v>
      </c>
      <c r="O346">
        <f t="shared" si="459"/>
        <v>39152.44</v>
      </c>
      <c r="P346">
        <f t="shared" si="460"/>
        <v>39152.44</v>
      </c>
      <c r="Q346" s="92" t="s">
        <v>4946</v>
      </c>
      <c r="R346" s="80">
        <v>0</v>
      </c>
      <c r="S346" s="119">
        <f t="shared" si="461"/>
        <v>39152.44</v>
      </c>
      <c r="T346" s="120">
        <f t="shared" si="462"/>
        <v>0</v>
      </c>
      <c r="U346" s="121">
        <f t="shared" si="463"/>
        <v>39152.44</v>
      </c>
      <c r="V346" s="119">
        <f t="shared" si="464"/>
        <v>0</v>
      </c>
      <c r="W346" s="120">
        <f t="shared" si="465"/>
        <v>0</v>
      </c>
      <c r="X346" s="122">
        <f t="shared" si="466"/>
        <v>0</v>
      </c>
      <c r="Y346" s="119">
        <f t="shared" si="467"/>
        <v>39152.44</v>
      </c>
      <c r="Z346" s="120">
        <f t="shared" si="468"/>
        <v>0</v>
      </c>
      <c r="AA346" s="122">
        <f t="shared" si="469"/>
        <v>39152.44</v>
      </c>
      <c r="AB346" s="94">
        <f t="shared" si="470"/>
        <v>39152.44</v>
      </c>
      <c r="AC346" s="123">
        <f t="shared" si="471"/>
        <v>0</v>
      </c>
      <c r="AD346" s="94">
        <f t="shared" si="472"/>
        <v>39152.44</v>
      </c>
      <c r="AE346" s="94">
        <f t="shared" si="473"/>
        <v>0</v>
      </c>
      <c r="AF346" s="123">
        <f t="shared" si="474"/>
        <v>0</v>
      </c>
      <c r="AG346" s="94">
        <f t="shared" si="475"/>
        <v>0</v>
      </c>
      <c r="AH346" s="94">
        <f t="shared" si="476"/>
        <v>39152.44</v>
      </c>
      <c r="AI346" s="94">
        <f t="shared" si="477"/>
        <v>0</v>
      </c>
      <c r="AJ346" s="93">
        <f t="shared" si="478"/>
        <v>39152.44</v>
      </c>
      <c r="AK346" s="138" t="s">
        <v>1014</v>
      </c>
    </row>
    <row r="347" spans="1:37" hidden="1" outlineLevel="3" x14ac:dyDescent="0.25">
      <c r="A347" t="s">
        <v>7030</v>
      </c>
      <c r="B347">
        <v>250</v>
      </c>
      <c r="N347">
        <f t="shared" si="458"/>
        <v>250</v>
      </c>
      <c r="O347">
        <f t="shared" si="459"/>
        <v>250</v>
      </c>
      <c r="P347">
        <f t="shared" si="460"/>
        <v>250</v>
      </c>
      <c r="Q347" s="92" t="s">
        <v>4955</v>
      </c>
      <c r="R347" s="80">
        <v>0</v>
      </c>
      <c r="S347" s="119">
        <f t="shared" si="461"/>
        <v>250</v>
      </c>
      <c r="T347" s="120">
        <f t="shared" si="462"/>
        <v>0</v>
      </c>
      <c r="U347" s="121">
        <f t="shared" si="463"/>
        <v>250</v>
      </c>
      <c r="V347" s="119">
        <f t="shared" si="464"/>
        <v>0</v>
      </c>
      <c r="W347" s="120">
        <f t="shared" si="465"/>
        <v>0</v>
      </c>
      <c r="X347" s="122">
        <f t="shared" si="466"/>
        <v>0</v>
      </c>
      <c r="Y347" s="119">
        <f t="shared" si="467"/>
        <v>250</v>
      </c>
      <c r="Z347" s="120">
        <f t="shared" si="468"/>
        <v>0</v>
      </c>
      <c r="AA347" s="122">
        <f t="shared" si="469"/>
        <v>250</v>
      </c>
      <c r="AB347" s="94">
        <f t="shared" si="470"/>
        <v>250</v>
      </c>
      <c r="AC347" s="123">
        <f t="shared" si="471"/>
        <v>0</v>
      </c>
      <c r="AD347" s="94">
        <f t="shared" si="472"/>
        <v>250</v>
      </c>
      <c r="AE347" s="94">
        <f t="shared" si="473"/>
        <v>0</v>
      </c>
      <c r="AF347" s="123">
        <f t="shared" si="474"/>
        <v>0</v>
      </c>
      <c r="AG347" s="94">
        <f t="shared" si="475"/>
        <v>0</v>
      </c>
      <c r="AH347" s="94">
        <f t="shared" si="476"/>
        <v>250</v>
      </c>
      <c r="AI347" s="94">
        <f t="shared" si="477"/>
        <v>0</v>
      </c>
      <c r="AJ347" s="93">
        <f t="shared" si="478"/>
        <v>250</v>
      </c>
      <c r="AK347" s="138" t="s">
        <v>1014</v>
      </c>
    </row>
    <row r="348" spans="1:37" hidden="1" outlineLevel="3" x14ac:dyDescent="0.25">
      <c r="A348" t="s">
        <v>7030</v>
      </c>
      <c r="N348">
        <f t="shared" si="458"/>
        <v>0</v>
      </c>
      <c r="O348">
        <f t="shared" si="459"/>
        <v>0</v>
      </c>
      <c r="P348">
        <f t="shared" si="460"/>
        <v>0</v>
      </c>
      <c r="Q348" s="92" t="s">
        <v>4956</v>
      </c>
      <c r="R348" s="80">
        <v>0</v>
      </c>
      <c r="S348" s="119">
        <f t="shared" si="461"/>
        <v>0</v>
      </c>
      <c r="T348" s="120">
        <f t="shared" si="462"/>
        <v>0</v>
      </c>
      <c r="U348" s="121">
        <f t="shared" si="463"/>
        <v>0</v>
      </c>
      <c r="V348" s="119">
        <f t="shared" si="464"/>
        <v>0</v>
      </c>
      <c r="W348" s="120">
        <f t="shared" si="465"/>
        <v>0</v>
      </c>
      <c r="X348" s="122">
        <f t="shared" si="466"/>
        <v>0</v>
      </c>
      <c r="Y348" s="119">
        <f t="shared" si="467"/>
        <v>0</v>
      </c>
      <c r="Z348" s="120">
        <f t="shared" si="468"/>
        <v>0</v>
      </c>
      <c r="AA348" s="122">
        <f t="shared" si="469"/>
        <v>0</v>
      </c>
      <c r="AB348" s="94">
        <f t="shared" si="470"/>
        <v>0</v>
      </c>
      <c r="AC348" s="123">
        <f t="shared" si="471"/>
        <v>0</v>
      </c>
      <c r="AD348" s="94">
        <f t="shared" si="472"/>
        <v>0</v>
      </c>
      <c r="AE348" s="94">
        <f t="shared" si="473"/>
        <v>0</v>
      </c>
      <c r="AF348" s="123">
        <f t="shared" si="474"/>
        <v>0</v>
      </c>
      <c r="AG348" s="94">
        <f t="shared" si="475"/>
        <v>0</v>
      </c>
      <c r="AH348" s="94">
        <f t="shared" si="476"/>
        <v>0</v>
      </c>
      <c r="AI348" s="94">
        <f t="shared" si="477"/>
        <v>0</v>
      </c>
      <c r="AJ348" s="93">
        <f t="shared" si="478"/>
        <v>0</v>
      </c>
      <c r="AK348" s="138" t="s">
        <v>1014</v>
      </c>
    </row>
    <row r="349" spans="1:37" hidden="1" outlineLevel="3" x14ac:dyDescent="0.25">
      <c r="A349" t="s">
        <v>7030</v>
      </c>
      <c r="B349">
        <v>18643.04</v>
      </c>
      <c r="N349">
        <f t="shared" si="458"/>
        <v>18643.04</v>
      </c>
      <c r="O349">
        <f t="shared" si="459"/>
        <v>18643.04</v>
      </c>
      <c r="P349">
        <f t="shared" si="460"/>
        <v>18643.04</v>
      </c>
      <c r="Q349" s="92" t="s">
        <v>4957</v>
      </c>
      <c r="R349" s="80">
        <v>0</v>
      </c>
      <c r="S349" s="119">
        <f t="shared" si="461"/>
        <v>18643.04</v>
      </c>
      <c r="T349" s="120">
        <f t="shared" si="462"/>
        <v>0</v>
      </c>
      <c r="U349" s="121">
        <f t="shared" si="463"/>
        <v>18643.04</v>
      </c>
      <c r="V349" s="119">
        <f t="shared" si="464"/>
        <v>0</v>
      </c>
      <c r="W349" s="120">
        <f t="shared" si="465"/>
        <v>0</v>
      </c>
      <c r="X349" s="122">
        <f t="shared" si="466"/>
        <v>0</v>
      </c>
      <c r="Y349" s="119">
        <f t="shared" si="467"/>
        <v>18643.04</v>
      </c>
      <c r="Z349" s="120">
        <f t="shared" si="468"/>
        <v>0</v>
      </c>
      <c r="AA349" s="122">
        <f t="shared" si="469"/>
        <v>18643.04</v>
      </c>
      <c r="AB349" s="94">
        <f t="shared" si="470"/>
        <v>18643.04</v>
      </c>
      <c r="AC349" s="123">
        <f t="shared" si="471"/>
        <v>0</v>
      </c>
      <c r="AD349" s="94">
        <f t="shared" si="472"/>
        <v>18643.04</v>
      </c>
      <c r="AE349" s="94">
        <f t="shared" si="473"/>
        <v>0</v>
      </c>
      <c r="AF349" s="123">
        <f t="shared" si="474"/>
        <v>0</v>
      </c>
      <c r="AG349" s="94">
        <f t="shared" si="475"/>
        <v>0</v>
      </c>
      <c r="AH349" s="94">
        <f t="shared" si="476"/>
        <v>18643.04</v>
      </c>
      <c r="AI349" s="94">
        <f t="shared" si="477"/>
        <v>0</v>
      </c>
      <c r="AJ349" s="93">
        <f t="shared" si="478"/>
        <v>18643.04</v>
      </c>
      <c r="AK349" s="138" t="s">
        <v>1014</v>
      </c>
    </row>
    <row r="350" spans="1:37" hidden="1" outlineLevel="2" x14ac:dyDescent="0.25">
      <c r="Q350" s="92"/>
      <c r="R350" s="80"/>
      <c r="S350" s="119">
        <f t="shared" ref="S350:AJ350" si="479">SUBTOTAL(9,S342:S349)</f>
        <v>270686.08999999997</v>
      </c>
      <c r="T350" s="120">
        <f t="shared" si="479"/>
        <v>0</v>
      </c>
      <c r="U350" s="121">
        <f t="shared" si="479"/>
        <v>270686.08999999997</v>
      </c>
      <c r="V350" s="119">
        <f t="shared" si="479"/>
        <v>0</v>
      </c>
      <c r="W350" s="120">
        <f t="shared" si="479"/>
        <v>0</v>
      </c>
      <c r="X350" s="122">
        <f t="shared" si="479"/>
        <v>0</v>
      </c>
      <c r="Y350" s="119">
        <f t="shared" si="479"/>
        <v>270686.08999999997</v>
      </c>
      <c r="Z350" s="120">
        <f t="shared" si="479"/>
        <v>0</v>
      </c>
      <c r="AA350" s="122">
        <f t="shared" si="479"/>
        <v>270686.08999999997</v>
      </c>
      <c r="AB350" s="94">
        <f t="shared" si="479"/>
        <v>270686.08999999997</v>
      </c>
      <c r="AC350" s="123">
        <f t="shared" si="479"/>
        <v>0</v>
      </c>
      <c r="AD350" s="94">
        <f t="shared" si="479"/>
        <v>270686.08999999997</v>
      </c>
      <c r="AE350" s="94">
        <f t="shared" si="479"/>
        <v>0</v>
      </c>
      <c r="AF350" s="123">
        <f t="shared" si="479"/>
        <v>0</v>
      </c>
      <c r="AG350" s="94">
        <f t="shared" si="479"/>
        <v>0</v>
      </c>
      <c r="AH350" s="94">
        <f t="shared" si="479"/>
        <v>270686.08999999997</v>
      </c>
      <c r="AI350" s="94">
        <f t="shared" si="479"/>
        <v>0</v>
      </c>
      <c r="AJ350" s="93">
        <f t="shared" si="479"/>
        <v>270686.08999999997</v>
      </c>
      <c r="AK350" s="139" t="s">
        <v>7135</v>
      </c>
    </row>
    <row r="351" spans="1:37" hidden="1" outlineLevel="3" x14ac:dyDescent="0.25">
      <c r="A351" t="s">
        <v>7030</v>
      </c>
      <c r="N351">
        <f>SUM(B351:M351)</f>
        <v>0</v>
      </c>
      <c r="O351">
        <f>B351</f>
        <v>0</v>
      </c>
      <c r="P351">
        <f>N351</f>
        <v>0</v>
      </c>
      <c r="Q351" s="92" t="s">
        <v>2747</v>
      </c>
      <c r="R351" s="80">
        <v>1</v>
      </c>
      <c r="S351" s="119">
        <f>IF(LEFT(AK351,6)="Direct", O351,0)</f>
        <v>0</v>
      </c>
      <c r="T351" s="120">
        <f>O351-S351</f>
        <v>0</v>
      </c>
      <c r="U351" s="121">
        <f>S351+T351</f>
        <v>0</v>
      </c>
      <c r="V351" s="119">
        <f>IF(LEFT(AK351,9)="Direct-WA", O351,0)</f>
        <v>0</v>
      </c>
      <c r="W351" s="120">
        <f>IF(LEFT(AK351,9)="Direct-WA",0,O351*R351)</f>
        <v>0</v>
      </c>
      <c r="X351" s="122">
        <f>V351+W351</f>
        <v>0</v>
      </c>
      <c r="Y351" s="119">
        <f>IF(LEFT(AK351,9)="Direct-OR", O351,0)</f>
        <v>0</v>
      </c>
      <c r="Z351" s="120">
        <f>IF(LEFT(AK351,9)="Direct-OR",0,T351-W351)</f>
        <v>0</v>
      </c>
      <c r="AA351" s="122">
        <f>Y351+Z351</f>
        <v>0</v>
      </c>
      <c r="AB351" s="94">
        <f>IF(LEFT(AK351,6)="Direct", P351,0)</f>
        <v>0</v>
      </c>
      <c r="AC351" s="123">
        <f>P351-AB351</f>
        <v>0</v>
      </c>
      <c r="AD351" s="94">
        <f>AB351+AC351</f>
        <v>0</v>
      </c>
      <c r="AE351" s="94">
        <f>IF(LEFT(AK351,9)="Direct-WA", P351,0)</f>
        <v>0</v>
      </c>
      <c r="AF351" s="123">
        <f>IF(LEFT(AK351,9)="Direct-WA",0,P351*R351)</f>
        <v>0</v>
      </c>
      <c r="AG351" s="94">
        <f>AE351+AF351</f>
        <v>0</v>
      </c>
      <c r="AH351" s="94">
        <f>IF(LEFT(AK351,9)="Direct-OR", P351,0)</f>
        <v>0</v>
      </c>
      <c r="AI351" s="94">
        <f>IF(LEFT(AK351,9)="Direct-OR",0,AD351-AG351)</f>
        <v>0</v>
      </c>
      <c r="AJ351" s="93">
        <f>AH351+AI351</f>
        <v>0</v>
      </c>
      <c r="AK351" s="138" t="s">
        <v>1366</v>
      </c>
    </row>
    <row r="352" spans="1:37" hidden="1" outlineLevel="3" x14ac:dyDescent="0.25">
      <c r="A352" t="s">
        <v>7030</v>
      </c>
      <c r="B352">
        <v>2072.2399999999998</v>
      </c>
      <c r="N352">
        <f>SUM(B352:M352)</f>
        <v>2072.2399999999998</v>
      </c>
      <c r="O352">
        <f>B352</f>
        <v>2072.2399999999998</v>
      </c>
      <c r="P352">
        <f>N352</f>
        <v>2072.2399999999998</v>
      </c>
      <c r="Q352" s="92" t="s">
        <v>4592</v>
      </c>
      <c r="R352" s="80">
        <v>1</v>
      </c>
      <c r="S352" s="119">
        <f>IF(LEFT(AK352,6)="Direct", O352,0)</f>
        <v>2072.2399999999998</v>
      </c>
      <c r="T352" s="120">
        <f>O352-S352</f>
        <v>0</v>
      </c>
      <c r="U352" s="121">
        <f>S352+T352</f>
        <v>2072.2399999999998</v>
      </c>
      <c r="V352" s="119">
        <f>IF(LEFT(AK352,9)="Direct-WA", O352,0)</f>
        <v>2072.2399999999998</v>
      </c>
      <c r="W352" s="120">
        <f>IF(LEFT(AK352,9)="Direct-WA",0,O352*R352)</f>
        <v>0</v>
      </c>
      <c r="X352" s="122">
        <f>V352+W352</f>
        <v>2072.2399999999998</v>
      </c>
      <c r="Y352" s="119">
        <f>IF(LEFT(AK352,9)="Direct-OR", O352,0)</f>
        <v>0</v>
      </c>
      <c r="Z352" s="120">
        <f>IF(LEFT(AK352,9)="Direct-OR",0,T352-W352)</f>
        <v>0</v>
      </c>
      <c r="AA352" s="122">
        <f>Y352+Z352</f>
        <v>0</v>
      </c>
      <c r="AB352" s="94">
        <f>IF(LEFT(AK352,6)="Direct", P352,0)</f>
        <v>2072.2399999999998</v>
      </c>
      <c r="AC352" s="123">
        <f>P352-AB352</f>
        <v>0</v>
      </c>
      <c r="AD352" s="94">
        <f>AB352+AC352</f>
        <v>2072.2399999999998</v>
      </c>
      <c r="AE352" s="94">
        <f>IF(LEFT(AK352,9)="Direct-WA", P352,0)</f>
        <v>2072.2399999999998</v>
      </c>
      <c r="AF352" s="123">
        <f>IF(LEFT(AK352,9)="Direct-WA",0,P352*R352)</f>
        <v>0</v>
      </c>
      <c r="AG352" s="94">
        <f>AE352+AF352</f>
        <v>2072.2399999999998</v>
      </c>
      <c r="AH352" s="94">
        <f>IF(LEFT(AK352,9)="Direct-OR", P352,0)</f>
        <v>0</v>
      </c>
      <c r="AI352" s="94">
        <f>IF(LEFT(AK352,9)="Direct-OR",0,AD352-AG352)</f>
        <v>0</v>
      </c>
      <c r="AJ352" s="93">
        <f>AH352+AI352</f>
        <v>0</v>
      </c>
      <c r="AK352" s="138" t="s">
        <v>1366</v>
      </c>
    </row>
    <row r="353" spans="1:37" hidden="1" outlineLevel="3" x14ac:dyDescent="0.25">
      <c r="A353" t="s">
        <v>7030</v>
      </c>
      <c r="B353">
        <v>286.33</v>
      </c>
      <c r="N353">
        <f>SUM(B353:M353)</f>
        <v>286.33</v>
      </c>
      <c r="O353">
        <f>B353</f>
        <v>286.33</v>
      </c>
      <c r="P353">
        <f>N353</f>
        <v>286.33</v>
      </c>
      <c r="Q353" s="92" t="s">
        <v>4608</v>
      </c>
      <c r="R353" s="80">
        <v>1</v>
      </c>
      <c r="S353" s="119">
        <f>IF(LEFT(AK353,6)="Direct", O353,0)</f>
        <v>286.33</v>
      </c>
      <c r="T353" s="120">
        <f>O353-S353</f>
        <v>0</v>
      </c>
      <c r="U353" s="121">
        <f>S353+T353</f>
        <v>286.33</v>
      </c>
      <c r="V353" s="119">
        <f>IF(LEFT(AK353,9)="Direct-WA", O353,0)</f>
        <v>286.33</v>
      </c>
      <c r="W353" s="120">
        <f>IF(LEFT(AK353,9)="Direct-WA",0,O353*R353)</f>
        <v>0</v>
      </c>
      <c r="X353" s="122">
        <f>V353+W353</f>
        <v>286.33</v>
      </c>
      <c r="Y353" s="119">
        <f>IF(LEFT(AK353,9)="Direct-OR", O353,0)</f>
        <v>0</v>
      </c>
      <c r="Z353" s="120">
        <f>IF(LEFT(AK353,9)="Direct-OR",0,T353-W353)</f>
        <v>0</v>
      </c>
      <c r="AA353" s="122">
        <f>Y353+Z353</f>
        <v>0</v>
      </c>
      <c r="AB353" s="94">
        <f>IF(LEFT(AK353,6)="Direct", P353,0)</f>
        <v>286.33</v>
      </c>
      <c r="AC353" s="123">
        <f>P353-AB353</f>
        <v>0</v>
      </c>
      <c r="AD353" s="94">
        <f>AB353+AC353</f>
        <v>286.33</v>
      </c>
      <c r="AE353" s="94">
        <f>IF(LEFT(AK353,9)="Direct-WA", P353,0)</f>
        <v>286.33</v>
      </c>
      <c r="AF353" s="123">
        <f>IF(LEFT(AK353,9)="Direct-WA",0,P353*R353)</f>
        <v>0</v>
      </c>
      <c r="AG353" s="94">
        <f>AE353+AF353</f>
        <v>286.33</v>
      </c>
      <c r="AH353" s="94">
        <f>IF(LEFT(AK353,9)="Direct-OR", P353,0)</f>
        <v>0</v>
      </c>
      <c r="AI353" s="94">
        <f>IF(LEFT(AK353,9)="Direct-OR",0,AD353-AG353)</f>
        <v>0</v>
      </c>
      <c r="AJ353" s="93">
        <f>AH353+AI353</f>
        <v>0</v>
      </c>
      <c r="AK353" s="138" t="s">
        <v>1366</v>
      </c>
    </row>
    <row r="354" spans="1:37" hidden="1" outlineLevel="2" x14ac:dyDescent="0.25">
      <c r="Q354" s="92"/>
      <c r="R354" s="80"/>
      <c r="S354" s="119">
        <f t="shared" ref="S354:AJ354" si="480">SUBTOTAL(9,S351:S353)</f>
        <v>2358.5699999999997</v>
      </c>
      <c r="T354" s="120">
        <f t="shared" si="480"/>
        <v>0</v>
      </c>
      <c r="U354" s="121">
        <f t="shared" si="480"/>
        <v>2358.5699999999997</v>
      </c>
      <c r="V354" s="119">
        <f t="shared" si="480"/>
        <v>2358.5699999999997</v>
      </c>
      <c r="W354" s="120">
        <f t="shared" si="480"/>
        <v>0</v>
      </c>
      <c r="X354" s="122">
        <f t="shared" si="480"/>
        <v>2358.5699999999997</v>
      </c>
      <c r="Y354" s="119">
        <f t="shared" si="480"/>
        <v>0</v>
      </c>
      <c r="Z354" s="120">
        <f t="shared" si="480"/>
        <v>0</v>
      </c>
      <c r="AA354" s="122">
        <f t="shared" si="480"/>
        <v>0</v>
      </c>
      <c r="AB354" s="94">
        <f t="shared" si="480"/>
        <v>2358.5699999999997</v>
      </c>
      <c r="AC354" s="123">
        <f t="shared" si="480"/>
        <v>0</v>
      </c>
      <c r="AD354" s="94">
        <f t="shared" si="480"/>
        <v>2358.5699999999997</v>
      </c>
      <c r="AE354" s="94">
        <f t="shared" si="480"/>
        <v>2358.5699999999997</v>
      </c>
      <c r="AF354" s="123">
        <f t="shared" si="480"/>
        <v>0</v>
      </c>
      <c r="AG354" s="94">
        <f t="shared" si="480"/>
        <v>2358.5699999999997</v>
      </c>
      <c r="AH354" s="94">
        <f t="shared" si="480"/>
        <v>0</v>
      </c>
      <c r="AI354" s="94">
        <f t="shared" si="480"/>
        <v>0</v>
      </c>
      <c r="AJ354" s="93">
        <f t="shared" si="480"/>
        <v>0</v>
      </c>
      <c r="AK354" s="139" t="s">
        <v>7141</v>
      </c>
    </row>
    <row r="355" spans="1:37" hidden="1" outlineLevel="3" x14ac:dyDescent="0.25">
      <c r="A355" t="s">
        <v>7030</v>
      </c>
      <c r="N355">
        <f>SUM(B355:M355)</f>
        <v>0</v>
      </c>
      <c r="O355">
        <f>B355</f>
        <v>0</v>
      </c>
      <c r="P355">
        <f>N355</f>
        <v>0</v>
      </c>
      <c r="Q355" s="92" t="s">
        <v>7092</v>
      </c>
      <c r="R355" s="80">
        <v>0.10765</v>
      </c>
      <c r="S355" s="119">
        <f>IF(LEFT(AK355,6)="Direct", O355,0)</f>
        <v>0</v>
      </c>
      <c r="T355" s="120">
        <f>O355-S355</f>
        <v>0</v>
      </c>
      <c r="U355" s="121">
        <f>S355+T355</f>
        <v>0</v>
      </c>
      <c r="V355" s="119">
        <f>IF(LEFT(AK355,9)="Direct-WA", O355,0)</f>
        <v>0</v>
      </c>
      <c r="W355" s="120">
        <f>IF(LEFT(AK355,9)="Direct-WA",0,O355*R355)</f>
        <v>0</v>
      </c>
      <c r="X355" s="122">
        <f>V355+W355</f>
        <v>0</v>
      </c>
      <c r="Y355" s="119">
        <f>IF(LEFT(AK355,9)="Direct-OR", O355,0)</f>
        <v>0</v>
      </c>
      <c r="Z355" s="120">
        <f>IF(LEFT(AK355,9)="Direct-OR",0,T355-W355)</f>
        <v>0</v>
      </c>
      <c r="AA355" s="122">
        <f>Y355+Z355</f>
        <v>0</v>
      </c>
      <c r="AB355" s="94">
        <f>IF(LEFT(AK355,6)="Direct", P355,0)</f>
        <v>0</v>
      </c>
      <c r="AC355" s="123">
        <f>P355-AB355</f>
        <v>0</v>
      </c>
      <c r="AD355" s="94">
        <f>AB355+AC355</f>
        <v>0</v>
      </c>
      <c r="AE355" s="94">
        <f>IF(LEFT(AK355,9)="Direct-WA", P355,0)</f>
        <v>0</v>
      </c>
      <c r="AF355" s="123">
        <f>IF(LEFT(AK355,9)="Direct-WA",0,P355*R355)</f>
        <v>0</v>
      </c>
      <c r="AG355" s="94">
        <f>AE355+AF355</f>
        <v>0</v>
      </c>
      <c r="AH355" s="94">
        <f>IF(LEFT(AK355,9)="Direct-OR", P355,0)</f>
        <v>0</v>
      </c>
      <c r="AI355" s="94">
        <f>IF(LEFT(AK355,9)="Direct-OR",0,AD355-AG355)</f>
        <v>0</v>
      </c>
      <c r="AJ355" s="93">
        <f>AH355+AI355</f>
        <v>0</v>
      </c>
      <c r="AK355" s="138" t="s">
        <v>1087</v>
      </c>
    </row>
    <row r="356" spans="1:37" hidden="1" outlineLevel="2" x14ac:dyDescent="0.25">
      <c r="Q356" s="92"/>
      <c r="R356" s="80"/>
      <c r="S356" s="119">
        <f t="shared" ref="S356:AJ356" si="481">SUBTOTAL(9,S355:S355)</f>
        <v>0</v>
      </c>
      <c r="T356" s="120">
        <f t="shared" si="481"/>
        <v>0</v>
      </c>
      <c r="U356" s="121">
        <f t="shared" si="481"/>
        <v>0</v>
      </c>
      <c r="V356" s="119">
        <f t="shared" si="481"/>
        <v>0</v>
      </c>
      <c r="W356" s="120">
        <f t="shared" si="481"/>
        <v>0</v>
      </c>
      <c r="X356" s="122">
        <f t="shared" si="481"/>
        <v>0</v>
      </c>
      <c r="Y356" s="119">
        <f t="shared" si="481"/>
        <v>0</v>
      </c>
      <c r="Z356" s="120">
        <f t="shared" si="481"/>
        <v>0</v>
      </c>
      <c r="AA356" s="122">
        <f t="shared" si="481"/>
        <v>0</v>
      </c>
      <c r="AB356" s="94">
        <f t="shared" si="481"/>
        <v>0</v>
      </c>
      <c r="AC356" s="123">
        <f t="shared" si="481"/>
        <v>0</v>
      </c>
      <c r="AD356" s="94">
        <f t="shared" si="481"/>
        <v>0</v>
      </c>
      <c r="AE356" s="94">
        <f t="shared" si="481"/>
        <v>0</v>
      </c>
      <c r="AF356" s="123">
        <f t="shared" si="481"/>
        <v>0</v>
      </c>
      <c r="AG356" s="94">
        <f t="shared" si="481"/>
        <v>0</v>
      </c>
      <c r="AH356" s="94">
        <f t="shared" si="481"/>
        <v>0</v>
      </c>
      <c r="AI356" s="94">
        <f t="shared" si="481"/>
        <v>0</v>
      </c>
      <c r="AJ356" s="93">
        <f t="shared" si="481"/>
        <v>0</v>
      </c>
      <c r="AK356" s="139" t="s">
        <v>7148</v>
      </c>
    </row>
    <row r="357" spans="1:37" hidden="1" outlineLevel="3" x14ac:dyDescent="0.25">
      <c r="A357" t="s">
        <v>7030</v>
      </c>
      <c r="B357">
        <v>2304.1999999999998</v>
      </c>
      <c r="N357">
        <f>SUM(B357:M357)</f>
        <v>2304.1999999999998</v>
      </c>
      <c r="O357">
        <f>B357</f>
        <v>2304.1999999999998</v>
      </c>
      <c r="P357">
        <f>N357</f>
        <v>2304.1999999999998</v>
      </c>
      <c r="Q357" s="92" t="s">
        <v>6668</v>
      </c>
      <c r="R357" s="80">
        <v>6.5216999999999997E-2</v>
      </c>
      <c r="S357" s="119">
        <f>IF(LEFT(AK357,6)="Direct", O357,0)</f>
        <v>0</v>
      </c>
      <c r="T357" s="120">
        <f>O357-S357</f>
        <v>2304.1999999999998</v>
      </c>
      <c r="U357" s="121">
        <f>S357+T357</f>
        <v>2304.1999999999998</v>
      </c>
      <c r="V357" s="119">
        <f>IF(LEFT(AK357,9)="Direct-WA", O357,0)</f>
        <v>0</v>
      </c>
      <c r="W357" s="120">
        <f>IF(LEFT(AK357,9)="Direct-WA",0,O357*R357)</f>
        <v>150.27301139999997</v>
      </c>
      <c r="X357" s="122">
        <f>V357+W357</f>
        <v>150.27301139999997</v>
      </c>
      <c r="Y357" s="119">
        <f>IF(LEFT(AK357,9)="Direct-OR", O357,0)</f>
        <v>0</v>
      </c>
      <c r="Z357" s="120">
        <f>IF(LEFT(AK357,9)="Direct-OR",0,T357-W357)</f>
        <v>2153.9269885999997</v>
      </c>
      <c r="AA357" s="122">
        <f>Y357+Z357</f>
        <v>2153.9269885999997</v>
      </c>
      <c r="AB357" s="94">
        <f>IF(LEFT(AK357,6)="Direct", P357,0)</f>
        <v>0</v>
      </c>
      <c r="AC357" s="123">
        <f>P357-AB357</f>
        <v>2304.1999999999998</v>
      </c>
      <c r="AD357" s="94">
        <f>AB357+AC357</f>
        <v>2304.1999999999998</v>
      </c>
      <c r="AE357" s="94">
        <f>IF(LEFT(AK357,9)="Direct-WA", P357,0)</f>
        <v>0</v>
      </c>
      <c r="AF357" s="123">
        <f>IF(LEFT(AK357,9)="Direct-WA",0,P357*R357)</f>
        <v>150.27301139999997</v>
      </c>
      <c r="AG357" s="94">
        <f>AE357+AF357</f>
        <v>150.27301139999997</v>
      </c>
      <c r="AH357" s="94">
        <f>IF(LEFT(AK357,9)="Direct-OR", P357,0)</f>
        <v>0</v>
      </c>
      <c r="AI357" s="94">
        <f>IF(LEFT(AK357,9)="Direct-OR",0,AD357-AG357)</f>
        <v>2153.9269885999997</v>
      </c>
      <c r="AJ357" s="93">
        <f>AH357+AI357</f>
        <v>2153.9269885999997</v>
      </c>
      <c r="AK357" s="138" t="s">
        <v>5082</v>
      </c>
    </row>
    <row r="358" spans="1:37" hidden="1" outlineLevel="3" x14ac:dyDescent="0.25">
      <c r="A358" t="s">
        <v>7030</v>
      </c>
      <c r="N358">
        <f>SUM(B358:M358)</f>
        <v>0</v>
      </c>
      <c r="O358">
        <f>B358</f>
        <v>0</v>
      </c>
      <c r="P358">
        <f>N358</f>
        <v>0</v>
      </c>
      <c r="Q358" s="92" t="s">
        <v>6482</v>
      </c>
      <c r="R358" s="80">
        <v>6.5216999999999997E-2</v>
      </c>
      <c r="S358" s="119">
        <f>IF(LEFT(AK358,6)="Direct", O358,0)</f>
        <v>0</v>
      </c>
      <c r="T358" s="120">
        <f>O358-S358</f>
        <v>0</v>
      </c>
      <c r="U358" s="121">
        <f>S358+T358</f>
        <v>0</v>
      </c>
      <c r="V358" s="119">
        <f>IF(LEFT(AK358,9)="Direct-WA", O358,0)</f>
        <v>0</v>
      </c>
      <c r="W358" s="120">
        <f>IF(LEFT(AK358,9)="Direct-WA",0,O358*R358)</f>
        <v>0</v>
      </c>
      <c r="X358" s="122">
        <f>V358+W358</f>
        <v>0</v>
      </c>
      <c r="Y358" s="119">
        <f>IF(LEFT(AK358,9)="Direct-OR", O358,0)</f>
        <v>0</v>
      </c>
      <c r="Z358" s="120">
        <f>IF(LEFT(AK358,9)="Direct-OR",0,T358-W358)</f>
        <v>0</v>
      </c>
      <c r="AA358" s="122">
        <f>Y358+Z358</f>
        <v>0</v>
      </c>
      <c r="AB358" s="94">
        <f>IF(LEFT(AK358,6)="Direct", P358,0)</f>
        <v>0</v>
      </c>
      <c r="AC358" s="123">
        <f>P358-AB358</f>
        <v>0</v>
      </c>
      <c r="AD358" s="94">
        <f>AB358+AC358</f>
        <v>0</v>
      </c>
      <c r="AE358" s="94">
        <f>IF(LEFT(AK358,9)="Direct-WA", P358,0)</f>
        <v>0</v>
      </c>
      <c r="AF358" s="123">
        <f>IF(LEFT(AK358,9)="Direct-WA",0,P358*R358)</f>
        <v>0</v>
      </c>
      <c r="AG358" s="94">
        <f>AE358+AF358</f>
        <v>0</v>
      </c>
      <c r="AH358" s="94">
        <f>IF(LEFT(AK358,9)="Direct-OR", P358,0)</f>
        <v>0</v>
      </c>
      <c r="AI358" s="94">
        <f>IF(LEFT(AK358,9)="Direct-OR",0,AD358-AG358)</f>
        <v>0</v>
      </c>
      <c r="AJ358" s="93">
        <f>AH358+AI358</f>
        <v>0</v>
      </c>
      <c r="AK358" s="138" t="s">
        <v>5082</v>
      </c>
    </row>
    <row r="359" spans="1:37" hidden="1" outlineLevel="3" x14ac:dyDescent="0.25">
      <c r="A359" t="s">
        <v>7030</v>
      </c>
      <c r="B359">
        <v>6110.35</v>
      </c>
      <c r="N359">
        <f>SUM(B359:M359)</f>
        <v>6110.35</v>
      </c>
      <c r="O359">
        <f>B359</f>
        <v>6110.35</v>
      </c>
      <c r="P359">
        <f>N359</f>
        <v>6110.35</v>
      </c>
      <c r="Q359" s="92" t="s">
        <v>6539</v>
      </c>
      <c r="R359" s="80">
        <v>6.5216999999999997E-2</v>
      </c>
      <c r="S359" s="119">
        <f>IF(LEFT(AK359,6)="Direct", O359,0)</f>
        <v>0</v>
      </c>
      <c r="T359" s="120">
        <f>O359-S359</f>
        <v>6110.35</v>
      </c>
      <c r="U359" s="121">
        <f>S359+T359</f>
        <v>6110.35</v>
      </c>
      <c r="V359" s="119">
        <f>IF(LEFT(AK359,9)="Direct-WA", O359,0)</f>
        <v>0</v>
      </c>
      <c r="W359" s="120">
        <f>IF(LEFT(AK359,9)="Direct-WA",0,O359*R359)</f>
        <v>398.49869595000001</v>
      </c>
      <c r="X359" s="122">
        <f>V359+W359</f>
        <v>398.49869595000001</v>
      </c>
      <c r="Y359" s="119">
        <f>IF(LEFT(AK359,9)="Direct-OR", O359,0)</f>
        <v>0</v>
      </c>
      <c r="Z359" s="120">
        <f>IF(LEFT(AK359,9)="Direct-OR",0,T359-W359)</f>
        <v>5711.8513040500002</v>
      </c>
      <c r="AA359" s="122">
        <f>Y359+Z359</f>
        <v>5711.8513040500002</v>
      </c>
      <c r="AB359" s="94">
        <f>IF(LEFT(AK359,6)="Direct", P359,0)</f>
        <v>0</v>
      </c>
      <c r="AC359" s="123">
        <f>P359-AB359</f>
        <v>6110.35</v>
      </c>
      <c r="AD359" s="94">
        <f>AB359+AC359</f>
        <v>6110.35</v>
      </c>
      <c r="AE359" s="94">
        <f>IF(LEFT(AK359,9)="Direct-WA", P359,0)</f>
        <v>0</v>
      </c>
      <c r="AF359" s="123">
        <f>IF(LEFT(AK359,9)="Direct-WA",0,P359*R359)</f>
        <v>398.49869595000001</v>
      </c>
      <c r="AG359" s="94">
        <f>AE359+AF359</f>
        <v>398.49869595000001</v>
      </c>
      <c r="AH359" s="94">
        <f>IF(LEFT(AK359,9)="Direct-OR", P359,0)</f>
        <v>0</v>
      </c>
      <c r="AI359" s="94">
        <f>IF(LEFT(AK359,9)="Direct-OR",0,AD359-AG359)</f>
        <v>5711.8513040500002</v>
      </c>
      <c r="AJ359" s="93">
        <f>AH359+AI359</f>
        <v>5711.8513040500002</v>
      </c>
      <c r="AK359" s="138" t="s">
        <v>5082</v>
      </c>
    </row>
    <row r="360" spans="1:37" hidden="1" outlineLevel="2" x14ac:dyDescent="0.25">
      <c r="Q360" s="92"/>
      <c r="R360" s="80"/>
      <c r="S360" s="119">
        <f t="shared" ref="S360:AJ360" si="482">SUBTOTAL(9,S357:S359)</f>
        <v>0</v>
      </c>
      <c r="T360" s="120">
        <f t="shared" si="482"/>
        <v>8414.5499999999993</v>
      </c>
      <c r="U360" s="121">
        <f t="shared" si="482"/>
        <v>8414.5499999999993</v>
      </c>
      <c r="V360" s="119">
        <f t="shared" si="482"/>
        <v>0</v>
      </c>
      <c r="W360" s="120">
        <f t="shared" si="482"/>
        <v>548.77170735000004</v>
      </c>
      <c r="X360" s="122">
        <f t="shared" si="482"/>
        <v>548.77170735000004</v>
      </c>
      <c r="Y360" s="119">
        <f t="shared" si="482"/>
        <v>0</v>
      </c>
      <c r="Z360" s="120">
        <f t="shared" si="482"/>
        <v>7865.7782926500004</v>
      </c>
      <c r="AA360" s="122">
        <f t="shared" si="482"/>
        <v>7865.7782926500004</v>
      </c>
      <c r="AB360" s="94">
        <f t="shared" si="482"/>
        <v>0</v>
      </c>
      <c r="AC360" s="123">
        <f t="shared" si="482"/>
        <v>8414.5499999999993</v>
      </c>
      <c r="AD360" s="94">
        <f t="shared" si="482"/>
        <v>8414.5499999999993</v>
      </c>
      <c r="AE360" s="94">
        <f t="shared" si="482"/>
        <v>0</v>
      </c>
      <c r="AF360" s="123">
        <f t="shared" si="482"/>
        <v>548.77170735000004</v>
      </c>
      <c r="AG360" s="94">
        <f t="shared" si="482"/>
        <v>548.77170735000004</v>
      </c>
      <c r="AH360" s="94">
        <f t="shared" si="482"/>
        <v>0</v>
      </c>
      <c r="AI360" s="94">
        <f t="shared" si="482"/>
        <v>7865.7782926500004</v>
      </c>
      <c r="AJ360" s="93">
        <f t="shared" si="482"/>
        <v>7865.7782926500004</v>
      </c>
      <c r="AK360" s="139" t="s">
        <v>7142</v>
      </c>
    </row>
    <row r="361" spans="1:37" hidden="1" outlineLevel="3" x14ac:dyDescent="0.25">
      <c r="A361" t="s">
        <v>7030</v>
      </c>
      <c r="N361">
        <f>SUM(B361:M361)</f>
        <v>0</v>
      </c>
      <c r="O361">
        <f>B361</f>
        <v>0</v>
      </c>
      <c r="P361">
        <f>N361</f>
        <v>0</v>
      </c>
      <c r="Q361" s="92" t="s">
        <v>4437</v>
      </c>
      <c r="R361" s="80">
        <v>1.17E-2</v>
      </c>
      <c r="S361" s="119">
        <f>IF(LEFT(AK361,6)="Direct", O361,0)</f>
        <v>0</v>
      </c>
      <c r="T361" s="120">
        <f>O361-S361</f>
        <v>0</v>
      </c>
      <c r="U361" s="121">
        <f>S361+T361</f>
        <v>0</v>
      </c>
      <c r="V361" s="119">
        <f>IF(LEFT(AK361,9)="Direct-WA", O361,0)</f>
        <v>0</v>
      </c>
      <c r="W361" s="120">
        <f>IF(LEFT(AK361,9)="Direct-WA",0,O361*R361)</f>
        <v>0</v>
      </c>
      <c r="X361" s="122">
        <f>V361+W361</f>
        <v>0</v>
      </c>
      <c r="Y361" s="119">
        <f>IF(LEFT(AK361,9)="Direct-OR", O361,0)</f>
        <v>0</v>
      </c>
      <c r="Z361" s="120">
        <f>IF(LEFT(AK361,9)="Direct-OR",0,T361-W361)</f>
        <v>0</v>
      </c>
      <c r="AA361" s="122">
        <f>Y361+Z361</f>
        <v>0</v>
      </c>
      <c r="AB361" s="94">
        <f>IF(LEFT(AK361,6)="Direct", P361,0)</f>
        <v>0</v>
      </c>
      <c r="AC361" s="123">
        <f>P361-AB361</f>
        <v>0</v>
      </c>
      <c r="AD361" s="94">
        <f>AB361+AC361</f>
        <v>0</v>
      </c>
      <c r="AE361" s="94">
        <f>IF(LEFT(AK361,9)="Direct-WA", P361,0)</f>
        <v>0</v>
      </c>
      <c r="AF361" s="123">
        <f>IF(LEFT(AK361,9)="Direct-WA",0,P361*R361)</f>
        <v>0</v>
      </c>
      <c r="AG361" s="94">
        <f>AE361+AF361</f>
        <v>0</v>
      </c>
      <c r="AH361" s="94">
        <f>IF(LEFT(AK361,9)="Direct-OR", P361,0)</f>
        <v>0</v>
      </c>
      <c r="AI361" s="94">
        <f>IF(LEFT(AK361,9)="Direct-OR",0,AD361-AG361)</f>
        <v>0</v>
      </c>
      <c r="AJ361" s="93">
        <f>AH361+AI361</f>
        <v>0</v>
      </c>
      <c r="AK361" s="138" t="s">
        <v>4436</v>
      </c>
    </row>
    <row r="362" spans="1:37" hidden="1" outlineLevel="3" x14ac:dyDescent="0.25">
      <c r="A362" t="s">
        <v>7030</v>
      </c>
      <c r="B362">
        <v>646.22</v>
      </c>
      <c r="N362">
        <f>SUM(B362:M362)</f>
        <v>646.22</v>
      </c>
      <c r="O362">
        <f>B362</f>
        <v>646.22</v>
      </c>
      <c r="P362">
        <f>N362</f>
        <v>646.22</v>
      </c>
      <c r="Q362" s="92" t="s">
        <v>4472</v>
      </c>
      <c r="R362" s="80">
        <v>1.17E-2</v>
      </c>
      <c r="S362" s="119">
        <f>IF(LEFT(AK362,6)="Direct", O362,0)</f>
        <v>0</v>
      </c>
      <c r="T362" s="120">
        <f>O362-S362</f>
        <v>646.22</v>
      </c>
      <c r="U362" s="121">
        <f>S362+T362</f>
        <v>646.22</v>
      </c>
      <c r="V362" s="119">
        <f>IF(LEFT(AK362,9)="Direct-WA", O362,0)</f>
        <v>0</v>
      </c>
      <c r="W362" s="120">
        <f>IF(LEFT(AK362,9)="Direct-WA",0,O362*R362)</f>
        <v>7.5607740000000003</v>
      </c>
      <c r="X362" s="122">
        <f>V362+W362</f>
        <v>7.5607740000000003</v>
      </c>
      <c r="Y362" s="119">
        <f>IF(LEFT(AK362,9)="Direct-OR", O362,0)</f>
        <v>0</v>
      </c>
      <c r="Z362" s="120">
        <f>IF(LEFT(AK362,9)="Direct-OR",0,T362-W362)</f>
        <v>638.65922599999999</v>
      </c>
      <c r="AA362" s="122">
        <f>Y362+Z362</f>
        <v>638.65922599999999</v>
      </c>
      <c r="AB362" s="94">
        <f>IF(LEFT(AK362,6)="Direct", P362,0)</f>
        <v>0</v>
      </c>
      <c r="AC362" s="123">
        <f>P362-AB362</f>
        <v>646.22</v>
      </c>
      <c r="AD362" s="94">
        <f>AB362+AC362</f>
        <v>646.22</v>
      </c>
      <c r="AE362" s="94">
        <f>IF(LEFT(AK362,9)="Direct-WA", P362,0)</f>
        <v>0</v>
      </c>
      <c r="AF362" s="123">
        <f>IF(LEFT(AK362,9)="Direct-WA",0,P362*R362)</f>
        <v>7.5607740000000003</v>
      </c>
      <c r="AG362" s="94">
        <f>AE362+AF362</f>
        <v>7.5607740000000003</v>
      </c>
      <c r="AH362" s="94">
        <f>IF(LEFT(AK362,9)="Direct-OR", P362,0)</f>
        <v>0</v>
      </c>
      <c r="AI362" s="94">
        <f>IF(LEFT(AK362,9)="Direct-OR",0,AD362-AG362)</f>
        <v>638.65922599999999</v>
      </c>
      <c r="AJ362" s="93">
        <f>AH362+AI362</f>
        <v>638.65922599999999</v>
      </c>
      <c r="AK362" s="138" t="s">
        <v>4436</v>
      </c>
    </row>
    <row r="363" spans="1:37" hidden="1" outlineLevel="3" x14ac:dyDescent="0.25">
      <c r="A363" t="s">
        <v>7030</v>
      </c>
      <c r="B363">
        <v>592</v>
      </c>
      <c r="N363">
        <f>SUM(B363:M363)</f>
        <v>592</v>
      </c>
      <c r="O363">
        <f>B363</f>
        <v>592</v>
      </c>
      <c r="P363">
        <f>N363</f>
        <v>592</v>
      </c>
      <c r="Q363" s="92" t="s">
        <v>4473</v>
      </c>
      <c r="R363" s="80">
        <v>1.17E-2</v>
      </c>
      <c r="S363" s="119">
        <f>IF(LEFT(AK363,6)="Direct", O363,0)</f>
        <v>0</v>
      </c>
      <c r="T363" s="120">
        <f>O363-S363</f>
        <v>592</v>
      </c>
      <c r="U363" s="121">
        <f>S363+T363</f>
        <v>592</v>
      </c>
      <c r="V363" s="119">
        <f>IF(LEFT(AK363,9)="Direct-WA", O363,0)</f>
        <v>0</v>
      </c>
      <c r="W363" s="120">
        <f>IF(LEFT(AK363,9)="Direct-WA",0,O363*R363)</f>
        <v>6.9264000000000001</v>
      </c>
      <c r="X363" s="122">
        <f>V363+W363</f>
        <v>6.9264000000000001</v>
      </c>
      <c r="Y363" s="119">
        <f>IF(LEFT(AK363,9)="Direct-OR", O363,0)</f>
        <v>0</v>
      </c>
      <c r="Z363" s="120">
        <f>IF(LEFT(AK363,9)="Direct-OR",0,T363-W363)</f>
        <v>585.07360000000006</v>
      </c>
      <c r="AA363" s="122">
        <f>Y363+Z363</f>
        <v>585.07360000000006</v>
      </c>
      <c r="AB363" s="94">
        <f>IF(LEFT(AK363,6)="Direct", P363,0)</f>
        <v>0</v>
      </c>
      <c r="AC363" s="123">
        <f>P363-AB363</f>
        <v>592</v>
      </c>
      <c r="AD363" s="94">
        <f>AB363+AC363</f>
        <v>592</v>
      </c>
      <c r="AE363" s="94">
        <f>IF(LEFT(AK363,9)="Direct-WA", P363,0)</f>
        <v>0</v>
      </c>
      <c r="AF363" s="123">
        <f>IF(LEFT(AK363,9)="Direct-WA",0,P363*R363)</f>
        <v>6.9264000000000001</v>
      </c>
      <c r="AG363" s="94">
        <f>AE363+AF363</f>
        <v>6.9264000000000001</v>
      </c>
      <c r="AH363" s="94">
        <f>IF(LEFT(AK363,9)="Direct-OR", P363,0)</f>
        <v>0</v>
      </c>
      <c r="AI363" s="94">
        <f>IF(LEFT(AK363,9)="Direct-OR",0,AD363-AG363)</f>
        <v>585.07360000000006</v>
      </c>
      <c r="AJ363" s="93">
        <f>AH363+AI363</f>
        <v>585.07360000000006</v>
      </c>
      <c r="AK363" s="138" t="s">
        <v>4436</v>
      </c>
    </row>
    <row r="364" spans="1:37" hidden="1" outlineLevel="3" x14ac:dyDescent="0.25">
      <c r="A364" t="s">
        <v>7030</v>
      </c>
      <c r="N364">
        <f>SUM(B364:M364)</f>
        <v>0</v>
      </c>
      <c r="O364">
        <f>B364</f>
        <v>0</v>
      </c>
      <c r="P364">
        <f>N364</f>
        <v>0</v>
      </c>
      <c r="Q364" s="92" t="s">
        <v>4474</v>
      </c>
      <c r="R364" s="80">
        <v>1.17E-2</v>
      </c>
      <c r="S364" s="119">
        <f>IF(LEFT(AK364,6)="Direct", O364,0)</f>
        <v>0</v>
      </c>
      <c r="T364" s="120">
        <f>O364-S364</f>
        <v>0</v>
      </c>
      <c r="U364" s="121">
        <f>S364+T364</f>
        <v>0</v>
      </c>
      <c r="V364" s="119">
        <f>IF(LEFT(AK364,9)="Direct-WA", O364,0)</f>
        <v>0</v>
      </c>
      <c r="W364" s="120">
        <f>IF(LEFT(AK364,9)="Direct-WA",0,O364*R364)</f>
        <v>0</v>
      </c>
      <c r="X364" s="122">
        <f>V364+W364</f>
        <v>0</v>
      </c>
      <c r="Y364" s="119">
        <f>IF(LEFT(AK364,9)="Direct-OR", O364,0)</f>
        <v>0</v>
      </c>
      <c r="Z364" s="120">
        <f>IF(LEFT(AK364,9)="Direct-OR",0,T364-W364)</f>
        <v>0</v>
      </c>
      <c r="AA364" s="122">
        <f>Y364+Z364</f>
        <v>0</v>
      </c>
      <c r="AB364" s="94">
        <f>IF(LEFT(AK364,6)="Direct", P364,0)</f>
        <v>0</v>
      </c>
      <c r="AC364" s="123">
        <f>P364-AB364</f>
        <v>0</v>
      </c>
      <c r="AD364" s="94">
        <f>AB364+AC364</f>
        <v>0</v>
      </c>
      <c r="AE364" s="94">
        <f>IF(LEFT(AK364,9)="Direct-WA", P364,0)</f>
        <v>0</v>
      </c>
      <c r="AF364" s="123">
        <f>IF(LEFT(AK364,9)="Direct-WA",0,P364*R364)</f>
        <v>0</v>
      </c>
      <c r="AG364" s="94">
        <f>AE364+AF364</f>
        <v>0</v>
      </c>
      <c r="AH364" s="94">
        <f>IF(LEFT(AK364,9)="Direct-OR", P364,0)</f>
        <v>0</v>
      </c>
      <c r="AI364" s="94">
        <f>IF(LEFT(AK364,9)="Direct-OR",0,AD364-AG364)</f>
        <v>0</v>
      </c>
      <c r="AJ364" s="93">
        <f>AH364+AI364</f>
        <v>0</v>
      </c>
      <c r="AK364" s="138" t="s">
        <v>4436</v>
      </c>
    </row>
    <row r="365" spans="1:37" hidden="1" outlineLevel="2" x14ac:dyDescent="0.25">
      <c r="Q365" s="92"/>
      <c r="R365" s="80"/>
      <c r="S365" s="119">
        <f t="shared" ref="S365:AJ365" si="483">SUBTOTAL(9,S361:S364)</f>
        <v>0</v>
      </c>
      <c r="T365" s="120">
        <f t="shared" si="483"/>
        <v>1238.22</v>
      </c>
      <c r="U365" s="121">
        <f t="shared" si="483"/>
        <v>1238.22</v>
      </c>
      <c r="V365" s="119">
        <f t="shared" si="483"/>
        <v>0</v>
      </c>
      <c r="W365" s="120">
        <f t="shared" si="483"/>
        <v>14.487174</v>
      </c>
      <c r="X365" s="122">
        <f t="shared" si="483"/>
        <v>14.487174</v>
      </c>
      <c r="Y365" s="119">
        <f t="shared" si="483"/>
        <v>0</v>
      </c>
      <c r="Z365" s="120">
        <f t="shared" si="483"/>
        <v>1223.7328259999999</v>
      </c>
      <c r="AA365" s="122">
        <f t="shared" si="483"/>
        <v>1223.7328259999999</v>
      </c>
      <c r="AB365" s="94">
        <f t="shared" si="483"/>
        <v>0</v>
      </c>
      <c r="AC365" s="123">
        <f t="shared" si="483"/>
        <v>1238.22</v>
      </c>
      <c r="AD365" s="94">
        <f t="shared" si="483"/>
        <v>1238.22</v>
      </c>
      <c r="AE365" s="94">
        <f t="shared" si="483"/>
        <v>0</v>
      </c>
      <c r="AF365" s="123">
        <f t="shared" si="483"/>
        <v>14.487174</v>
      </c>
      <c r="AG365" s="94">
        <f t="shared" si="483"/>
        <v>14.487174</v>
      </c>
      <c r="AH365" s="94">
        <f t="shared" si="483"/>
        <v>0</v>
      </c>
      <c r="AI365" s="94">
        <f t="shared" si="483"/>
        <v>1223.7328259999999</v>
      </c>
      <c r="AJ365" s="93">
        <f t="shared" si="483"/>
        <v>1223.7328259999999</v>
      </c>
      <c r="AK365" s="139" t="s">
        <v>7138</v>
      </c>
    </row>
    <row r="366" spans="1:37" hidden="1" outlineLevel="1" x14ac:dyDescent="0.25">
      <c r="A366" s="135" t="s">
        <v>7029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8"/>
      <c r="S366" s="129">
        <f t="shared" ref="S366:AJ366" si="484">SUBTOTAL(9,S338:S364)</f>
        <v>273044.65999999997</v>
      </c>
      <c r="T366" s="130">
        <f t="shared" si="484"/>
        <v>11580.62</v>
      </c>
      <c r="U366" s="131">
        <f t="shared" si="484"/>
        <v>284625.27999999997</v>
      </c>
      <c r="V366" s="129">
        <f t="shared" si="484"/>
        <v>2358.5699999999997</v>
      </c>
      <c r="W366" s="130">
        <f t="shared" si="484"/>
        <v>779.9492213499999</v>
      </c>
      <c r="X366" s="132">
        <f t="shared" si="484"/>
        <v>3138.51922135</v>
      </c>
      <c r="Y366" s="129">
        <f t="shared" si="484"/>
        <v>270686.08999999997</v>
      </c>
      <c r="Z366" s="130">
        <f t="shared" si="484"/>
        <v>10800.670778649999</v>
      </c>
      <c r="AA366" s="132">
        <f t="shared" si="484"/>
        <v>281486.76077865</v>
      </c>
      <c r="AB366" s="130">
        <f t="shared" si="484"/>
        <v>273044.65999999997</v>
      </c>
      <c r="AC366" s="133">
        <f t="shared" si="484"/>
        <v>11580.62</v>
      </c>
      <c r="AD366" s="130">
        <f t="shared" si="484"/>
        <v>284625.27999999997</v>
      </c>
      <c r="AE366" s="130">
        <f t="shared" si="484"/>
        <v>2358.5699999999997</v>
      </c>
      <c r="AF366" s="133">
        <f t="shared" si="484"/>
        <v>779.9492213499999</v>
      </c>
      <c r="AG366" s="130">
        <f t="shared" si="484"/>
        <v>3138.51922135</v>
      </c>
      <c r="AH366" s="130">
        <f t="shared" si="484"/>
        <v>270686.08999999997</v>
      </c>
      <c r="AI366" s="130">
        <f t="shared" si="484"/>
        <v>10800.670778649999</v>
      </c>
      <c r="AJ366" s="134">
        <f t="shared" si="484"/>
        <v>281486.76077865</v>
      </c>
      <c r="AK366" s="137"/>
    </row>
    <row r="367" spans="1:37" hidden="1" outlineLevel="3" x14ac:dyDescent="0.25">
      <c r="A367" t="s">
        <v>7032</v>
      </c>
      <c r="N367">
        <f>SUM(B367:M367)</f>
        <v>0</v>
      </c>
      <c r="O367">
        <f>B367</f>
        <v>0</v>
      </c>
      <c r="P367">
        <f>N367</f>
        <v>0</v>
      </c>
      <c r="Q367" s="92" t="s">
        <v>2093</v>
      </c>
      <c r="R367" s="80">
        <v>0.1124</v>
      </c>
      <c r="S367" s="119">
        <f>IF(LEFT(AK367,6)="Direct", O367,0)</f>
        <v>0</v>
      </c>
      <c r="T367" s="120">
        <f>O367-S367</f>
        <v>0</v>
      </c>
      <c r="U367" s="121">
        <f>S367+T367</f>
        <v>0</v>
      </c>
      <c r="V367" s="119">
        <f>IF(LEFT(AK367,9)="Direct-WA", O367,0)</f>
        <v>0</v>
      </c>
      <c r="W367" s="120">
        <f>IF(LEFT(AK367,9)="Direct-WA",0,O367*R367)</f>
        <v>0</v>
      </c>
      <c r="X367" s="122">
        <f>V367+W367</f>
        <v>0</v>
      </c>
      <c r="Y367" s="119">
        <f>IF(LEFT(AK367,9)="Direct-OR", O367,0)</f>
        <v>0</v>
      </c>
      <c r="Z367" s="120">
        <f>IF(LEFT(AK367,9)="Direct-OR",0,T367-W367)</f>
        <v>0</v>
      </c>
      <c r="AA367" s="122">
        <f>Y367+Z367</f>
        <v>0</v>
      </c>
      <c r="AB367" s="94">
        <f>IF(LEFT(AK367,6)="Direct", P367,0)</f>
        <v>0</v>
      </c>
      <c r="AC367" s="123">
        <f>P367-AB367</f>
        <v>0</v>
      </c>
      <c r="AD367" s="94">
        <f>AB367+AC367</f>
        <v>0</v>
      </c>
      <c r="AE367" s="94">
        <f>IF(LEFT(AK367,9)="Direct-WA", P367,0)</f>
        <v>0</v>
      </c>
      <c r="AF367" s="123">
        <f>IF(LEFT(AK367,9)="Direct-WA",0,P367*R367)</f>
        <v>0</v>
      </c>
      <c r="AG367" s="94">
        <f>AE367+AF367</f>
        <v>0</v>
      </c>
      <c r="AH367" s="94">
        <f>IF(LEFT(AK367,9)="Direct-OR", P367,0)</f>
        <v>0</v>
      </c>
      <c r="AI367" s="94">
        <f>IF(LEFT(AK367,9)="Direct-OR",0,AD367-AG367)</f>
        <v>0</v>
      </c>
      <c r="AJ367" s="93">
        <f>AH367+AI367</f>
        <v>0</v>
      </c>
      <c r="AK367" s="138" t="s">
        <v>1010</v>
      </c>
    </row>
    <row r="368" spans="1:37" hidden="1" outlineLevel="3" x14ac:dyDescent="0.25">
      <c r="A368" t="s">
        <v>7032</v>
      </c>
      <c r="B368">
        <v>18.7</v>
      </c>
      <c r="N368">
        <f>SUM(B368:M368)</f>
        <v>18.7</v>
      </c>
      <c r="O368">
        <f>B368</f>
        <v>18.7</v>
      </c>
      <c r="P368">
        <f>N368</f>
        <v>18.7</v>
      </c>
      <c r="Q368" s="92" t="s">
        <v>4669</v>
      </c>
      <c r="R368" s="80">
        <v>0.1124</v>
      </c>
      <c r="S368" s="119">
        <f>IF(LEFT(AK368,6)="Direct", O368,0)</f>
        <v>0</v>
      </c>
      <c r="T368" s="120">
        <f>O368-S368</f>
        <v>18.7</v>
      </c>
      <c r="U368" s="121">
        <f>S368+T368</f>
        <v>18.7</v>
      </c>
      <c r="V368" s="119">
        <f>IF(LEFT(AK368,9)="Direct-WA", O368,0)</f>
        <v>0</v>
      </c>
      <c r="W368" s="120">
        <f>IF(LEFT(AK368,9)="Direct-WA",0,O368*R368)</f>
        <v>2.10188</v>
      </c>
      <c r="X368" s="122">
        <f>V368+W368</f>
        <v>2.10188</v>
      </c>
      <c r="Y368" s="119">
        <f>IF(LEFT(AK368,9)="Direct-OR", O368,0)</f>
        <v>0</v>
      </c>
      <c r="Z368" s="120">
        <f>IF(LEFT(AK368,9)="Direct-OR",0,T368-W368)</f>
        <v>16.598119999999998</v>
      </c>
      <c r="AA368" s="122">
        <f>Y368+Z368</f>
        <v>16.598119999999998</v>
      </c>
      <c r="AB368" s="94">
        <f>IF(LEFT(AK368,6)="Direct", P368,0)</f>
        <v>0</v>
      </c>
      <c r="AC368" s="123">
        <f>P368-AB368</f>
        <v>18.7</v>
      </c>
      <c r="AD368" s="94">
        <f>AB368+AC368</f>
        <v>18.7</v>
      </c>
      <c r="AE368" s="94">
        <f>IF(LEFT(AK368,9)="Direct-WA", P368,0)</f>
        <v>0</v>
      </c>
      <c r="AF368" s="123">
        <f>IF(LEFT(AK368,9)="Direct-WA",0,P368*R368)</f>
        <v>2.10188</v>
      </c>
      <c r="AG368" s="94">
        <f>AE368+AF368</f>
        <v>2.10188</v>
      </c>
      <c r="AH368" s="94">
        <f>IF(LEFT(AK368,9)="Direct-OR", P368,0)</f>
        <v>0</v>
      </c>
      <c r="AI368" s="94">
        <f>IF(LEFT(AK368,9)="Direct-OR",0,AD368-AG368)</f>
        <v>16.598119999999998</v>
      </c>
      <c r="AJ368" s="93">
        <f>AH368+AI368</f>
        <v>16.598119999999998</v>
      </c>
      <c r="AK368" s="138" t="s">
        <v>1010</v>
      </c>
    </row>
    <row r="369" spans="1:37" hidden="1" outlineLevel="3" x14ac:dyDescent="0.25">
      <c r="A369" t="s">
        <v>7032</v>
      </c>
      <c r="B369">
        <v>210.95</v>
      </c>
      <c r="N369">
        <f>SUM(B369:M369)</f>
        <v>210.95</v>
      </c>
      <c r="O369">
        <f>B369</f>
        <v>210.95</v>
      </c>
      <c r="P369">
        <f>N369</f>
        <v>210.95</v>
      </c>
      <c r="Q369" s="92" t="s">
        <v>6540</v>
      </c>
      <c r="R369" s="80">
        <v>0.1124</v>
      </c>
      <c r="S369" s="119">
        <f>IF(LEFT(AK369,6)="Direct", O369,0)</f>
        <v>0</v>
      </c>
      <c r="T369" s="120">
        <f>O369-S369</f>
        <v>210.95</v>
      </c>
      <c r="U369" s="121">
        <f>S369+T369</f>
        <v>210.95</v>
      </c>
      <c r="V369" s="119">
        <f>IF(LEFT(AK369,9)="Direct-WA", O369,0)</f>
        <v>0</v>
      </c>
      <c r="W369" s="120">
        <f>IF(LEFT(AK369,9)="Direct-WA",0,O369*R369)</f>
        <v>23.71078</v>
      </c>
      <c r="X369" s="122">
        <f>V369+W369</f>
        <v>23.71078</v>
      </c>
      <c r="Y369" s="119">
        <f>IF(LEFT(AK369,9)="Direct-OR", O369,0)</f>
        <v>0</v>
      </c>
      <c r="Z369" s="120">
        <f>IF(LEFT(AK369,9)="Direct-OR",0,T369-W369)</f>
        <v>187.23921999999999</v>
      </c>
      <c r="AA369" s="122">
        <f>Y369+Z369</f>
        <v>187.23921999999999</v>
      </c>
      <c r="AB369" s="94">
        <f>IF(LEFT(AK369,6)="Direct", P369,0)</f>
        <v>0</v>
      </c>
      <c r="AC369" s="123">
        <f>P369-AB369</f>
        <v>210.95</v>
      </c>
      <c r="AD369" s="94">
        <f>AB369+AC369</f>
        <v>210.95</v>
      </c>
      <c r="AE369" s="94">
        <f>IF(LEFT(AK369,9)="Direct-WA", P369,0)</f>
        <v>0</v>
      </c>
      <c r="AF369" s="123">
        <f>IF(LEFT(AK369,9)="Direct-WA",0,P369*R369)</f>
        <v>23.71078</v>
      </c>
      <c r="AG369" s="94">
        <f>AE369+AF369</f>
        <v>23.71078</v>
      </c>
      <c r="AH369" s="94">
        <f>IF(LEFT(AK369,9)="Direct-OR", P369,0)</f>
        <v>0</v>
      </c>
      <c r="AI369" s="94">
        <f>IF(LEFT(AK369,9)="Direct-OR",0,AD369-AG369)</f>
        <v>187.23921999999999</v>
      </c>
      <c r="AJ369" s="93">
        <f>AH369+AI369</f>
        <v>187.23921999999999</v>
      </c>
      <c r="AK369" s="138" t="s">
        <v>1010</v>
      </c>
    </row>
    <row r="370" spans="1:37" hidden="1" outlineLevel="3" x14ac:dyDescent="0.25">
      <c r="A370" t="s">
        <v>7032</v>
      </c>
      <c r="B370">
        <v>1620.6</v>
      </c>
      <c r="N370">
        <f>SUM(B370:M370)</f>
        <v>1620.6</v>
      </c>
      <c r="O370">
        <f>B370</f>
        <v>1620.6</v>
      </c>
      <c r="P370">
        <f>N370</f>
        <v>1620.6</v>
      </c>
      <c r="Q370" s="92" t="s">
        <v>5458</v>
      </c>
      <c r="R370" s="80">
        <v>0.1124</v>
      </c>
      <c r="S370" s="119">
        <f>IF(LEFT(AK370,6)="Direct", O370,0)</f>
        <v>0</v>
      </c>
      <c r="T370" s="120">
        <f>O370-S370</f>
        <v>1620.6</v>
      </c>
      <c r="U370" s="121">
        <f>S370+T370</f>
        <v>1620.6</v>
      </c>
      <c r="V370" s="119">
        <f>IF(LEFT(AK370,9)="Direct-WA", O370,0)</f>
        <v>0</v>
      </c>
      <c r="W370" s="120">
        <f>IF(LEFT(AK370,9)="Direct-WA",0,O370*R370)</f>
        <v>182.15544</v>
      </c>
      <c r="X370" s="122">
        <f>V370+W370</f>
        <v>182.15544</v>
      </c>
      <c r="Y370" s="119">
        <f>IF(LEFT(AK370,9)="Direct-OR", O370,0)</f>
        <v>0</v>
      </c>
      <c r="Z370" s="120">
        <f>IF(LEFT(AK370,9)="Direct-OR",0,T370-W370)</f>
        <v>1438.4445599999999</v>
      </c>
      <c r="AA370" s="122">
        <f>Y370+Z370</f>
        <v>1438.4445599999999</v>
      </c>
      <c r="AB370" s="94">
        <f>IF(LEFT(AK370,6)="Direct", P370,0)</f>
        <v>0</v>
      </c>
      <c r="AC370" s="123">
        <f>P370-AB370</f>
        <v>1620.6</v>
      </c>
      <c r="AD370" s="94">
        <f>AB370+AC370</f>
        <v>1620.6</v>
      </c>
      <c r="AE370" s="94">
        <f>IF(LEFT(AK370,9)="Direct-WA", P370,0)</f>
        <v>0</v>
      </c>
      <c r="AF370" s="123">
        <f>IF(LEFT(AK370,9)="Direct-WA",0,P370*R370)</f>
        <v>182.15544</v>
      </c>
      <c r="AG370" s="94">
        <f>AE370+AF370</f>
        <v>182.15544</v>
      </c>
      <c r="AH370" s="94">
        <f>IF(LEFT(AK370,9)="Direct-OR", P370,0)</f>
        <v>0</v>
      </c>
      <c r="AI370" s="94">
        <f>IF(LEFT(AK370,9)="Direct-OR",0,AD370-AG370)</f>
        <v>1438.4445599999999</v>
      </c>
      <c r="AJ370" s="93">
        <f>AH370+AI370</f>
        <v>1438.4445599999999</v>
      </c>
      <c r="AK370" s="138" t="s">
        <v>1010</v>
      </c>
    </row>
    <row r="371" spans="1:37" hidden="1" outlineLevel="2" x14ac:dyDescent="0.25">
      <c r="Q371" s="92"/>
      <c r="R371" s="80"/>
      <c r="S371" s="119">
        <f t="shared" ref="S371:AJ371" si="485">SUBTOTAL(9,S367:S370)</f>
        <v>0</v>
      </c>
      <c r="T371" s="120">
        <f t="shared" si="485"/>
        <v>1850.25</v>
      </c>
      <c r="U371" s="121">
        <f t="shared" si="485"/>
        <v>1850.25</v>
      </c>
      <c r="V371" s="119">
        <f t="shared" si="485"/>
        <v>0</v>
      </c>
      <c r="W371" s="120">
        <f t="shared" si="485"/>
        <v>207.96809999999999</v>
      </c>
      <c r="X371" s="122">
        <f t="shared" si="485"/>
        <v>207.96809999999999</v>
      </c>
      <c r="Y371" s="119">
        <f t="shared" si="485"/>
        <v>0</v>
      </c>
      <c r="Z371" s="120">
        <f t="shared" si="485"/>
        <v>1642.2819</v>
      </c>
      <c r="AA371" s="122">
        <f t="shared" si="485"/>
        <v>1642.2819</v>
      </c>
      <c r="AB371" s="94">
        <f t="shared" si="485"/>
        <v>0</v>
      </c>
      <c r="AC371" s="123">
        <f t="shared" si="485"/>
        <v>1850.25</v>
      </c>
      <c r="AD371" s="94">
        <f t="shared" si="485"/>
        <v>1850.25</v>
      </c>
      <c r="AE371" s="94">
        <f t="shared" si="485"/>
        <v>0</v>
      </c>
      <c r="AF371" s="123">
        <f t="shared" si="485"/>
        <v>207.96809999999999</v>
      </c>
      <c r="AG371" s="94">
        <f t="shared" si="485"/>
        <v>207.96809999999999</v>
      </c>
      <c r="AH371" s="94">
        <f t="shared" si="485"/>
        <v>0</v>
      </c>
      <c r="AI371" s="94">
        <f t="shared" si="485"/>
        <v>1642.2819</v>
      </c>
      <c r="AJ371" s="93">
        <f t="shared" si="485"/>
        <v>1642.2819</v>
      </c>
      <c r="AK371" s="139" t="s">
        <v>7137</v>
      </c>
    </row>
    <row r="372" spans="1:37" hidden="1" outlineLevel="3" x14ac:dyDescent="0.25">
      <c r="A372" t="s">
        <v>7032</v>
      </c>
      <c r="N372">
        <f>SUM(B372:M372)</f>
        <v>0</v>
      </c>
      <c r="O372">
        <f>B372</f>
        <v>0</v>
      </c>
      <c r="P372">
        <f>N372</f>
        <v>0</v>
      </c>
      <c r="Q372" s="92" t="s">
        <v>4929</v>
      </c>
      <c r="R372" s="80">
        <v>0</v>
      </c>
      <c r="S372" s="119">
        <f>IF(LEFT(AK372,6)="Direct", O372,0)</f>
        <v>0</v>
      </c>
      <c r="T372" s="120">
        <f>O372-S372</f>
        <v>0</v>
      </c>
      <c r="U372" s="121">
        <f>S372+T372</f>
        <v>0</v>
      </c>
      <c r="V372" s="119">
        <f>IF(LEFT(AK372,9)="Direct-WA", O372,0)</f>
        <v>0</v>
      </c>
      <c r="W372" s="120">
        <f>IF(LEFT(AK372,9)="Direct-WA",0,O372*R372)</f>
        <v>0</v>
      </c>
      <c r="X372" s="122">
        <f>V372+W372</f>
        <v>0</v>
      </c>
      <c r="Y372" s="119">
        <f>IF(LEFT(AK372,9)="Direct-OR", O372,0)</f>
        <v>0</v>
      </c>
      <c r="Z372" s="120">
        <f>IF(LEFT(AK372,9)="Direct-OR",0,T372-W372)</f>
        <v>0</v>
      </c>
      <c r="AA372" s="122">
        <f>Y372+Z372</f>
        <v>0</v>
      </c>
      <c r="AB372" s="94">
        <f>IF(LEFT(AK372,6)="Direct", P372,0)</f>
        <v>0</v>
      </c>
      <c r="AC372" s="123">
        <f>P372-AB372</f>
        <v>0</v>
      </c>
      <c r="AD372" s="94">
        <f>AB372+AC372</f>
        <v>0</v>
      </c>
      <c r="AE372" s="94">
        <f>IF(LEFT(AK372,9)="Direct-WA", P372,0)</f>
        <v>0</v>
      </c>
      <c r="AF372" s="123">
        <f>IF(LEFT(AK372,9)="Direct-WA",0,P372*R372)</f>
        <v>0</v>
      </c>
      <c r="AG372" s="94">
        <f>AE372+AF372</f>
        <v>0</v>
      </c>
      <c r="AH372" s="94">
        <f>IF(LEFT(AK372,9)="Direct-OR", P372,0)</f>
        <v>0</v>
      </c>
      <c r="AI372" s="94">
        <f>IF(LEFT(AK372,9)="Direct-OR",0,AD372-AG372)</f>
        <v>0</v>
      </c>
      <c r="AJ372" s="93">
        <f>AH372+AI372</f>
        <v>0</v>
      </c>
      <c r="AK372" s="138" t="s">
        <v>1014</v>
      </c>
    </row>
    <row r="373" spans="1:37" hidden="1" outlineLevel="2" x14ac:dyDescent="0.25">
      <c r="Q373" s="92"/>
      <c r="R373" s="80"/>
      <c r="S373" s="119">
        <f t="shared" ref="S373:AJ373" si="486">SUBTOTAL(9,S372:S372)</f>
        <v>0</v>
      </c>
      <c r="T373" s="120">
        <f t="shared" si="486"/>
        <v>0</v>
      </c>
      <c r="U373" s="121">
        <f t="shared" si="486"/>
        <v>0</v>
      </c>
      <c r="V373" s="119">
        <f t="shared" si="486"/>
        <v>0</v>
      </c>
      <c r="W373" s="120">
        <f t="shared" si="486"/>
        <v>0</v>
      </c>
      <c r="X373" s="122">
        <f t="shared" si="486"/>
        <v>0</v>
      </c>
      <c r="Y373" s="119">
        <f t="shared" si="486"/>
        <v>0</v>
      </c>
      <c r="Z373" s="120">
        <f t="shared" si="486"/>
        <v>0</v>
      </c>
      <c r="AA373" s="122">
        <f t="shared" si="486"/>
        <v>0</v>
      </c>
      <c r="AB373" s="94">
        <f t="shared" si="486"/>
        <v>0</v>
      </c>
      <c r="AC373" s="123">
        <f t="shared" si="486"/>
        <v>0</v>
      </c>
      <c r="AD373" s="94">
        <f t="shared" si="486"/>
        <v>0</v>
      </c>
      <c r="AE373" s="94">
        <f t="shared" si="486"/>
        <v>0</v>
      </c>
      <c r="AF373" s="123">
        <f t="shared" si="486"/>
        <v>0</v>
      </c>
      <c r="AG373" s="94">
        <f t="shared" si="486"/>
        <v>0</v>
      </c>
      <c r="AH373" s="94">
        <f t="shared" si="486"/>
        <v>0</v>
      </c>
      <c r="AI373" s="94">
        <f t="shared" si="486"/>
        <v>0</v>
      </c>
      <c r="AJ373" s="93">
        <f t="shared" si="486"/>
        <v>0</v>
      </c>
      <c r="AK373" s="139" t="s">
        <v>7135</v>
      </c>
    </row>
    <row r="374" spans="1:37" hidden="1" outlineLevel="3" x14ac:dyDescent="0.25">
      <c r="A374" t="s">
        <v>7032</v>
      </c>
      <c r="B374">
        <v>135862.81</v>
      </c>
      <c r="N374">
        <f t="shared" ref="N374:N379" si="487">SUM(B374:M374)</f>
        <v>135862.81</v>
      </c>
      <c r="O374">
        <f t="shared" ref="O374:O379" si="488">B374</f>
        <v>135862.81</v>
      </c>
      <c r="P374">
        <f t="shared" ref="P374:P379" si="489">N374</f>
        <v>135862.81</v>
      </c>
      <c r="Q374" s="92" t="s">
        <v>996</v>
      </c>
      <c r="R374" s="80">
        <v>8.4599999999999995E-2</v>
      </c>
      <c r="S374" s="119">
        <f t="shared" ref="S374:S379" si="490">IF(LEFT(AK374,6)="Direct", O374,0)</f>
        <v>0</v>
      </c>
      <c r="T374" s="120">
        <f t="shared" ref="T374:T379" si="491">O374-S374</f>
        <v>135862.81</v>
      </c>
      <c r="U374" s="121">
        <f t="shared" ref="U374:U379" si="492">S374+T374</f>
        <v>135862.81</v>
      </c>
      <c r="V374" s="119">
        <f t="shared" ref="V374:V379" si="493">IF(LEFT(AK374,9)="Direct-WA", O374,0)</f>
        <v>0</v>
      </c>
      <c r="W374" s="120">
        <f t="shared" ref="W374:W379" si="494">IF(LEFT(AK374,9)="Direct-WA",0,O374*R374)</f>
        <v>11493.993725999999</v>
      </c>
      <c r="X374" s="122">
        <f t="shared" ref="X374:X379" si="495">V374+W374</f>
        <v>11493.993725999999</v>
      </c>
      <c r="Y374" s="119">
        <f t="shared" ref="Y374:Y379" si="496">IF(LEFT(AK374,9)="Direct-OR", O374,0)</f>
        <v>0</v>
      </c>
      <c r="Z374" s="120">
        <f t="shared" ref="Z374:Z379" si="497">IF(LEFT(AK374,9)="Direct-OR",0,T374-W374)</f>
        <v>124368.816274</v>
      </c>
      <c r="AA374" s="122">
        <f t="shared" ref="AA374:AA379" si="498">Y374+Z374</f>
        <v>124368.816274</v>
      </c>
      <c r="AB374" s="94">
        <f t="shared" ref="AB374:AB379" si="499">IF(LEFT(AK374,6)="Direct", P374,0)</f>
        <v>0</v>
      </c>
      <c r="AC374" s="123">
        <f t="shared" ref="AC374:AC379" si="500">P374-AB374</f>
        <v>135862.81</v>
      </c>
      <c r="AD374" s="94">
        <f t="shared" ref="AD374:AD379" si="501">AB374+AC374</f>
        <v>135862.81</v>
      </c>
      <c r="AE374" s="94">
        <f t="shared" ref="AE374:AE379" si="502">IF(LEFT(AK374,9)="Direct-WA", P374,0)</f>
        <v>0</v>
      </c>
      <c r="AF374" s="123">
        <f t="shared" ref="AF374:AF379" si="503">IF(LEFT(AK374,9)="Direct-WA",0,P374*R374)</f>
        <v>11493.993725999999</v>
      </c>
      <c r="AG374" s="94">
        <f t="shared" ref="AG374:AG379" si="504">AE374+AF374</f>
        <v>11493.993725999999</v>
      </c>
      <c r="AH374" s="94">
        <f t="shared" ref="AH374:AH379" si="505">IF(LEFT(AK374,9)="Direct-OR", P374,0)</f>
        <v>0</v>
      </c>
      <c r="AI374" s="94">
        <f t="shared" ref="AI374:AI379" si="506">IF(LEFT(AK374,9)="Direct-OR",0,AD374-AG374)</f>
        <v>124368.816274</v>
      </c>
      <c r="AJ374" s="93">
        <f t="shared" ref="AJ374:AJ379" si="507">AH374+AI374</f>
        <v>124368.816274</v>
      </c>
      <c r="AK374" s="138" t="s">
        <v>976</v>
      </c>
    </row>
    <row r="375" spans="1:37" hidden="1" outlineLevel="3" x14ac:dyDescent="0.25">
      <c r="A375" t="s">
        <v>7032</v>
      </c>
      <c r="B375">
        <v>8331.1200000000008</v>
      </c>
      <c r="N375">
        <f t="shared" si="487"/>
        <v>8331.1200000000008</v>
      </c>
      <c r="O375">
        <f t="shared" si="488"/>
        <v>8331.1200000000008</v>
      </c>
      <c r="P375">
        <f t="shared" si="489"/>
        <v>8331.1200000000008</v>
      </c>
      <c r="Q375" s="92" t="s">
        <v>980</v>
      </c>
      <c r="R375" s="80">
        <v>8.4599999999999995E-2</v>
      </c>
      <c r="S375" s="119">
        <f t="shared" si="490"/>
        <v>0</v>
      </c>
      <c r="T375" s="120">
        <f t="shared" si="491"/>
        <v>8331.1200000000008</v>
      </c>
      <c r="U375" s="121">
        <f t="shared" si="492"/>
        <v>8331.1200000000008</v>
      </c>
      <c r="V375" s="119">
        <f t="shared" si="493"/>
        <v>0</v>
      </c>
      <c r="W375" s="120">
        <f t="shared" si="494"/>
        <v>704.81275200000005</v>
      </c>
      <c r="X375" s="122">
        <f t="shared" si="495"/>
        <v>704.81275200000005</v>
      </c>
      <c r="Y375" s="119">
        <f t="shared" si="496"/>
        <v>0</v>
      </c>
      <c r="Z375" s="120">
        <f t="shared" si="497"/>
        <v>7626.307248000001</v>
      </c>
      <c r="AA375" s="122">
        <f t="shared" si="498"/>
        <v>7626.307248000001</v>
      </c>
      <c r="AB375" s="94">
        <f t="shared" si="499"/>
        <v>0</v>
      </c>
      <c r="AC375" s="123">
        <f t="shared" si="500"/>
        <v>8331.1200000000008</v>
      </c>
      <c r="AD375" s="94">
        <f t="shared" si="501"/>
        <v>8331.1200000000008</v>
      </c>
      <c r="AE375" s="94">
        <f t="shared" si="502"/>
        <v>0</v>
      </c>
      <c r="AF375" s="123">
        <f t="shared" si="503"/>
        <v>704.81275200000005</v>
      </c>
      <c r="AG375" s="94">
        <f t="shared" si="504"/>
        <v>704.81275200000005</v>
      </c>
      <c r="AH375" s="94">
        <f t="shared" si="505"/>
        <v>0</v>
      </c>
      <c r="AI375" s="94">
        <f t="shared" si="506"/>
        <v>7626.307248000001</v>
      </c>
      <c r="AJ375" s="93">
        <f t="shared" si="507"/>
        <v>7626.307248000001</v>
      </c>
      <c r="AK375" s="138" t="s">
        <v>976</v>
      </c>
    </row>
    <row r="376" spans="1:37" hidden="1" outlineLevel="3" x14ac:dyDescent="0.25">
      <c r="A376" t="s">
        <v>7032</v>
      </c>
      <c r="B376">
        <v>8710.9500000000007</v>
      </c>
      <c r="N376">
        <f t="shared" si="487"/>
        <v>8710.9500000000007</v>
      </c>
      <c r="O376">
        <f t="shared" si="488"/>
        <v>8710.9500000000007</v>
      </c>
      <c r="P376">
        <f t="shared" si="489"/>
        <v>8710.9500000000007</v>
      </c>
      <c r="Q376" s="92" t="s">
        <v>1030</v>
      </c>
      <c r="R376" s="80">
        <v>8.4599999999999995E-2</v>
      </c>
      <c r="S376" s="119">
        <f t="shared" si="490"/>
        <v>0</v>
      </c>
      <c r="T376" s="120">
        <f t="shared" si="491"/>
        <v>8710.9500000000007</v>
      </c>
      <c r="U376" s="121">
        <f t="shared" si="492"/>
        <v>8710.9500000000007</v>
      </c>
      <c r="V376" s="119">
        <f t="shared" si="493"/>
        <v>0</v>
      </c>
      <c r="W376" s="120">
        <f t="shared" si="494"/>
        <v>736.94637</v>
      </c>
      <c r="X376" s="122">
        <f t="shared" si="495"/>
        <v>736.94637</v>
      </c>
      <c r="Y376" s="119">
        <f t="shared" si="496"/>
        <v>0</v>
      </c>
      <c r="Z376" s="120">
        <f t="shared" si="497"/>
        <v>7974.0036300000011</v>
      </c>
      <c r="AA376" s="122">
        <f t="shared" si="498"/>
        <v>7974.0036300000011</v>
      </c>
      <c r="AB376" s="94">
        <f t="shared" si="499"/>
        <v>0</v>
      </c>
      <c r="AC376" s="123">
        <f t="shared" si="500"/>
        <v>8710.9500000000007</v>
      </c>
      <c r="AD376" s="94">
        <f t="shared" si="501"/>
        <v>8710.9500000000007</v>
      </c>
      <c r="AE376" s="94">
        <f t="shared" si="502"/>
        <v>0</v>
      </c>
      <c r="AF376" s="123">
        <f t="shared" si="503"/>
        <v>736.94637</v>
      </c>
      <c r="AG376" s="94">
        <f t="shared" si="504"/>
        <v>736.94637</v>
      </c>
      <c r="AH376" s="94">
        <f t="shared" si="505"/>
        <v>0</v>
      </c>
      <c r="AI376" s="94">
        <f t="shared" si="506"/>
        <v>7974.0036300000011</v>
      </c>
      <c r="AJ376" s="93">
        <f t="shared" si="507"/>
        <v>7974.0036300000011</v>
      </c>
      <c r="AK376" s="138" t="s">
        <v>976</v>
      </c>
    </row>
    <row r="377" spans="1:37" hidden="1" outlineLevel="3" x14ac:dyDescent="0.25">
      <c r="A377" t="s">
        <v>7032</v>
      </c>
      <c r="B377">
        <v>1926.08</v>
      </c>
      <c r="N377">
        <f t="shared" si="487"/>
        <v>1926.08</v>
      </c>
      <c r="O377">
        <f t="shared" si="488"/>
        <v>1926.08</v>
      </c>
      <c r="P377">
        <f t="shared" si="489"/>
        <v>1926.08</v>
      </c>
      <c r="Q377" s="92" t="s">
        <v>975</v>
      </c>
      <c r="R377" s="80">
        <v>8.4599999999999995E-2</v>
      </c>
      <c r="S377" s="119">
        <f t="shared" si="490"/>
        <v>0</v>
      </c>
      <c r="T377" s="120">
        <f t="shared" si="491"/>
        <v>1926.08</v>
      </c>
      <c r="U377" s="121">
        <f t="shared" si="492"/>
        <v>1926.08</v>
      </c>
      <c r="V377" s="119">
        <f t="shared" si="493"/>
        <v>0</v>
      </c>
      <c r="W377" s="120">
        <f t="shared" si="494"/>
        <v>162.94636799999998</v>
      </c>
      <c r="X377" s="122">
        <f t="shared" si="495"/>
        <v>162.94636799999998</v>
      </c>
      <c r="Y377" s="119">
        <f t="shared" si="496"/>
        <v>0</v>
      </c>
      <c r="Z377" s="120">
        <f t="shared" si="497"/>
        <v>1763.133632</v>
      </c>
      <c r="AA377" s="122">
        <f t="shared" si="498"/>
        <v>1763.133632</v>
      </c>
      <c r="AB377" s="94">
        <f t="shared" si="499"/>
        <v>0</v>
      </c>
      <c r="AC377" s="123">
        <f t="shared" si="500"/>
        <v>1926.08</v>
      </c>
      <c r="AD377" s="94">
        <f t="shared" si="501"/>
        <v>1926.08</v>
      </c>
      <c r="AE377" s="94">
        <f t="shared" si="502"/>
        <v>0</v>
      </c>
      <c r="AF377" s="123">
        <f t="shared" si="503"/>
        <v>162.94636799999998</v>
      </c>
      <c r="AG377" s="94">
        <f t="shared" si="504"/>
        <v>162.94636799999998</v>
      </c>
      <c r="AH377" s="94">
        <f t="shared" si="505"/>
        <v>0</v>
      </c>
      <c r="AI377" s="94">
        <f t="shared" si="506"/>
        <v>1763.133632</v>
      </c>
      <c r="AJ377" s="93">
        <f t="shared" si="507"/>
        <v>1763.133632</v>
      </c>
      <c r="AK377" s="138" t="s">
        <v>976</v>
      </c>
    </row>
    <row r="378" spans="1:37" hidden="1" outlineLevel="3" x14ac:dyDescent="0.25">
      <c r="A378" t="s">
        <v>7032</v>
      </c>
      <c r="B378">
        <v>12721.09</v>
      </c>
      <c r="N378">
        <f t="shared" si="487"/>
        <v>12721.09</v>
      </c>
      <c r="O378">
        <f t="shared" si="488"/>
        <v>12721.09</v>
      </c>
      <c r="P378">
        <f t="shared" si="489"/>
        <v>12721.09</v>
      </c>
      <c r="Q378" s="92" t="s">
        <v>1020</v>
      </c>
      <c r="R378" s="80">
        <v>8.4599999999999995E-2</v>
      </c>
      <c r="S378" s="119">
        <f t="shared" si="490"/>
        <v>0</v>
      </c>
      <c r="T378" s="120">
        <f t="shared" si="491"/>
        <v>12721.09</v>
      </c>
      <c r="U378" s="121">
        <f t="shared" si="492"/>
        <v>12721.09</v>
      </c>
      <c r="V378" s="119">
        <f t="shared" si="493"/>
        <v>0</v>
      </c>
      <c r="W378" s="120">
        <f t="shared" si="494"/>
        <v>1076.2042139999999</v>
      </c>
      <c r="X378" s="122">
        <f t="shared" si="495"/>
        <v>1076.2042139999999</v>
      </c>
      <c r="Y378" s="119">
        <f t="shared" si="496"/>
        <v>0</v>
      </c>
      <c r="Z378" s="120">
        <f t="shared" si="497"/>
        <v>11644.885786000001</v>
      </c>
      <c r="AA378" s="122">
        <f t="shared" si="498"/>
        <v>11644.885786000001</v>
      </c>
      <c r="AB378" s="94">
        <f t="shared" si="499"/>
        <v>0</v>
      </c>
      <c r="AC378" s="123">
        <f t="shared" si="500"/>
        <v>12721.09</v>
      </c>
      <c r="AD378" s="94">
        <f t="shared" si="501"/>
        <v>12721.09</v>
      </c>
      <c r="AE378" s="94">
        <f t="shared" si="502"/>
        <v>0</v>
      </c>
      <c r="AF378" s="123">
        <f t="shared" si="503"/>
        <v>1076.2042139999999</v>
      </c>
      <c r="AG378" s="94">
        <f t="shared" si="504"/>
        <v>1076.2042139999999</v>
      </c>
      <c r="AH378" s="94">
        <f t="shared" si="505"/>
        <v>0</v>
      </c>
      <c r="AI378" s="94">
        <f t="shared" si="506"/>
        <v>11644.885786000001</v>
      </c>
      <c r="AJ378" s="93">
        <f t="shared" si="507"/>
        <v>11644.885786000001</v>
      </c>
      <c r="AK378" s="138" t="s">
        <v>976</v>
      </c>
    </row>
    <row r="379" spans="1:37" hidden="1" outlineLevel="3" x14ac:dyDescent="0.25">
      <c r="A379" t="s">
        <v>7032</v>
      </c>
      <c r="N379">
        <f t="shared" si="487"/>
        <v>0</v>
      </c>
      <c r="O379">
        <f t="shared" si="488"/>
        <v>0</v>
      </c>
      <c r="P379">
        <f t="shared" si="489"/>
        <v>0</v>
      </c>
      <c r="Q379" s="92" t="s">
        <v>1082</v>
      </c>
      <c r="R379" s="80">
        <v>8.4599999999999995E-2</v>
      </c>
      <c r="S379" s="119">
        <f t="shared" si="490"/>
        <v>0</v>
      </c>
      <c r="T379" s="120">
        <f t="shared" si="491"/>
        <v>0</v>
      </c>
      <c r="U379" s="121">
        <f t="shared" si="492"/>
        <v>0</v>
      </c>
      <c r="V379" s="119">
        <f t="shared" si="493"/>
        <v>0</v>
      </c>
      <c r="W379" s="120">
        <f t="shared" si="494"/>
        <v>0</v>
      </c>
      <c r="X379" s="122">
        <f t="shared" si="495"/>
        <v>0</v>
      </c>
      <c r="Y379" s="119">
        <f t="shared" si="496"/>
        <v>0</v>
      </c>
      <c r="Z379" s="120">
        <f t="shared" si="497"/>
        <v>0</v>
      </c>
      <c r="AA379" s="122">
        <f t="shared" si="498"/>
        <v>0</v>
      </c>
      <c r="AB379" s="94">
        <f t="shared" si="499"/>
        <v>0</v>
      </c>
      <c r="AC379" s="123">
        <f t="shared" si="500"/>
        <v>0</v>
      </c>
      <c r="AD379" s="94">
        <f t="shared" si="501"/>
        <v>0</v>
      </c>
      <c r="AE379" s="94">
        <f t="shared" si="502"/>
        <v>0</v>
      </c>
      <c r="AF379" s="123">
        <f t="shared" si="503"/>
        <v>0</v>
      </c>
      <c r="AG379" s="94">
        <f t="shared" si="504"/>
        <v>0</v>
      </c>
      <c r="AH379" s="94">
        <f t="shared" si="505"/>
        <v>0</v>
      </c>
      <c r="AI379" s="94">
        <f t="shared" si="506"/>
        <v>0</v>
      </c>
      <c r="AJ379" s="93">
        <f t="shared" si="507"/>
        <v>0</v>
      </c>
      <c r="AK379" s="138" t="s">
        <v>976</v>
      </c>
    </row>
    <row r="380" spans="1:37" hidden="1" outlineLevel="2" x14ac:dyDescent="0.25">
      <c r="Q380" s="92"/>
      <c r="R380" s="80"/>
      <c r="S380" s="119">
        <f t="shared" ref="S380:AJ380" si="508">SUBTOTAL(9,S374:S379)</f>
        <v>0</v>
      </c>
      <c r="T380" s="120">
        <f t="shared" si="508"/>
        <v>167552.04999999999</v>
      </c>
      <c r="U380" s="121">
        <f t="shared" si="508"/>
        <v>167552.04999999999</v>
      </c>
      <c r="V380" s="119">
        <f t="shared" si="508"/>
        <v>0</v>
      </c>
      <c r="W380" s="120">
        <f t="shared" si="508"/>
        <v>14174.903429999998</v>
      </c>
      <c r="X380" s="122">
        <f t="shared" si="508"/>
        <v>14174.903429999998</v>
      </c>
      <c r="Y380" s="119">
        <f t="shared" si="508"/>
        <v>0</v>
      </c>
      <c r="Z380" s="120">
        <f t="shared" si="508"/>
        <v>153377.14657000001</v>
      </c>
      <c r="AA380" s="122">
        <f t="shared" si="508"/>
        <v>153377.14657000001</v>
      </c>
      <c r="AB380" s="94">
        <f t="shared" si="508"/>
        <v>0</v>
      </c>
      <c r="AC380" s="123">
        <f t="shared" si="508"/>
        <v>167552.04999999999</v>
      </c>
      <c r="AD380" s="94">
        <f t="shared" si="508"/>
        <v>167552.04999999999</v>
      </c>
      <c r="AE380" s="94">
        <f t="shared" si="508"/>
        <v>0</v>
      </c>
      <c r="AF380" s="123">
        <f t="shared" si="508"/>
        <v>14174.903429999998</v>
      </c>
      <c r="AG380" s="94">
        <f t="shared" si="508"/>
        <v>14174.903429999998</v>
      </c>
      <c r="AH380" s="94">
        <f t="shared" si="508"/>
        <v>0</v>
      </c>
      <c r="AI380" s="94">
        <f t="shared" si="508"/>
        <v>153377.14657000001</v>
      </c>
      <c r="AJ380" s="93">
        <f t="shared" si="508"/>
        <v>153377.14657000001</v>
      </c>
      <c r="AK380" s="139" t="s">
        <v>7136</v>
      </c>
    </row>
    <row r="381" spans="1:37" hidden="1" outlineLevel="3" x14ac:dyDescent="0.25">
      <c r="A381" t="s">
        <v>7032</v>
      </c>
      <c r="B381">
        <v>22406.34</v>
      </c>
      <c r="N381">
        <f>SUM(B381:M381)</f>
        <v>22406.34</v>
      </c>
      <c r="O381">
        <f>B381</f>
        <v>22406.34</v>
      </c>
      <c r="P381">
        <f>N381</f>
        <v>22406.34</v>
      </c>
      <c r="Q381" s="92" t="s">
        <v>4106</v>
      </c>
      <c r="R381" s="80">
        <v>0.12766</v>
      </c>
      <c r="S381" s="119">
        <f>IF(LEFT(AK381,6)="Direct", O381,0)</f>
        <v>0</v>
      </c>
      <c r="T381" s="120">
        <f>O381-S381</f>
        <v>22406.34</v>
      </c>
      <c r="U381" s="121">
        <f>S381+T381</f>
        <v>22406.34</v>
      </c>
      <c r="V381" s="119">
        <f>IF(LEFT(AK381,9)="Direct-WA", O381,0)</f>
        <v>0</v>
      </c>
      <c r="W381" s="120">
        <f>IF(LEFT(AK381,9)="Direct-WA",0,O381*R381)</f>
        <v>2860.3933643999999</v>
      </c>
      <c r="X381" s="122">
        <f>V381+W381</f>
        <v>2860.3933643999999</v>
      </c>
      <c r="Y381" s="119">
        <f>IF(LEFT(AK381,9)="Direct-OR", O381,0)</f>
        <v>0</v>
      </c>
      <c r="Z381" s="120">
        <f>IF(LEFT(AK381,9)="Direct-OR",0,T381-W381)</f>
        <v>19545.946635600001</v>
      </c>
      <c r="AA381" s="122">
        <f>Y381+Z381</f>
        <v>19545.946635600001</v>
      </c>
      <c r="AB381" s="94">
        <f>IF(LEFT(AK381,6)="Direct", P381,0)</f>
        <v>0</v>
      </c>
      <c r="AC381" s="123">
        <f>P381-AB381</f>
        <v>22406.34</v>
      </c>
      <c r="AD381" s="94">
        <f>AB381+AC381</f>
        <v>22406.34</v>
      </c>
      <c r="AE381" s="94">
        <f>IF(LEFT(AK381,9)="Direct-WA", P381,0)</f>
        <v>0</v>
      </c>
      <c r="AF381" s="123">
        <f>IF(LEFT(AK381,9)="Direct-WA",0,P381*R381)</f>
        <v>2860.3933643999999</v>
      </c>
      <c r="AG381" s="94">
        <f>AE381+AF381</f>
        <v>2860.3933643999999</v>
      </c>
      <c r="AH381" s="94">
        <f>IF(LEFT(AK381,9)="Direct-OR", P381,0)</f>
        <v>0</v>
      </c>
      <c r="AI381" s="94">
        <f>IF(LEFT(AK381,9)="Direct-OR",0,AD381-AG381)</f>
        <v>19545.946635600001</v>
      </c>
      <c r="AJ381" s="93">
        <f>AH381+AI381</f>
        <v>19545.946635600001</v>
      </c>
      <c r="AK381" s="138" t="s">
        <v>1247</v>
      </c>
    </row>
    <row r="382" spans="1:37" hidden="1" outlineLevel="3" x14ac:dyDescent="0.25">
      <c r="A382" t="s">
        <v>7032</v>
      </c>
      <c r="B382">
        <v>610.69000000000005</v>
      </c>
      <c r="N382">
        <f>SUM(B382:M382)</f>
        <v>610.69000000000005</v>
      </c>
      <c r="O382">
        <f>B382</f>
        <v>610.69000000000005</v>
      </c>
      <c r="P382">
        <f>N382</f>
        <v>610.69000000000005</v>
      </c>
      <c r="Q382" s="92" t="s">
        <v>4750</v>
      </c>
      <c r="R382" s="80">
        <v>0.12766</v>
      </c>
      <c r="S382" s="119">
        <f>IF(LEFT(AK382,6)="Direct", O382,0)</f>
        <v>0</v>
      </c>
      <c r="T382" s="120">
        <f>O382-S382</f>
        <v>610.69000000000005</v>
      </c>
      <c r="U382" s="121">
        <f>S382+T382</f>
        <v>610.69000000000005</v>
      </c>
      <c r="V382" s="119">
        <f>IF(LEFT(AK382,9)="Direct-WA", O382,0)</f>
        <v>0</v>
      </c>
      <c r="W382" s="120">
        <f>IF(LEFT(AK382,9)="Direct-WA",0,O382*R382)</f>
        <v>77.960685400000003</v>
      </c>
      <c r="X382" s="122">
        <f>V382+W382</f>
        <v>77.960685400000003</v>
      </c>
      <c r="Y382" s="119">
        <f>IF(LEFT(AK382,9)="Direct-OR", O382,0)</f>
        <v>0</v>
      </c>
      <c r="Z382" s="120">
        <f>IF(LEFT(AK382,9)="Direct-OR",0,T382-W382)</f>
        <v>532.72931460000007</v>
      </c>
      <c r="AA382" s="122">
        <f>Y382+Z382</f>
        <v>532.72931460000007</v>
      </c>
      <c r="AB382" s="94">
        <f>IF(LEFT(AK382,6)="Direct", P382,0)</f>
        <v>0</v>
      </c>
      <c r="AC382" s="123">
        <f>P382-AB382</f>
        <v>610.69000000000005</v>
      </c>
      <c r="AD382" s="94">
        <f>AB382+AC382</f>
        <v>610.69000000000005</v>
      </c>
      <c r="AE382" s="94">
        <f>IF(LEFT(AK382,9)="Direct-WA", P382,0)</f>
        <v>0</v>
      </c>
      <c r="AF382" s="123">
        <f>IF(LEFT(AK382,9)="Direct-WA",0,P382*R382)</f>
        <v>77.960685400000003</v>
      </c>
      <c r="AG382" s="94">
        <f>AE382+AF382</f>
        <v>77.960685400000003</v>
      </c>
      <c r="AH382" s="94">
        <f>IF(LEFT(AK382,9)="Direct-OR", P382,0)</f>
        <v>0</v>
      </c>
      <c r="AI382" s="94">
        <f>IF(LEFT(AK382,9)="Direct-OR",0,AD382-AG382)</f>
        <v>532.72931460000007</v>
      </c>
      <c r="AJ382" s="93">
        <f>AH382+AI382</f>
        <v>532.72931460000007</v>
      </c>
      <c r="AK382" s="138" t="s">
        <v>1247</v>
      </c>
    </row>
    <row r="383" spans="1:37" hidden="1" outlineLevel="2" x14ac:dyDescent="0.25">
      <c r="Q383" s="92"/>
      <c r="R383" s="80"/>
      <c r="S383" s="119">
        <f t="shared" ref="S383:AJ383" si="509">SUBTOTAL(9,S381:S382)</f>
        <v>0</v>
      </c>
      <c r="T383" s="120">
        <f t="shared" si="509"/>
        <v>23017.03</v>
      </c>
      <c r="U383" s="121">
        <f t="shared" si="509"/>
        <v>23017.03</v>
      </c>
      <c r="V383" s="119">
        <f t="shared" si="509"/>
        <v>0</v>
      </c>
      <c r="W383" s="120">
        <f t="shared" si="509"/>
        <v>2938.3540497999998</v>
      </c>
      <c r="X383" s="122">
        <f t="shared" si="509"/>
        <v>2938.3540497999998</v>
      </c>
      <c r="Y383" s="119">
        <f t="shared" si="509"/>
        <v>0</v>
      </c>
      <c r="Z383" s="120">
        <f t="shared" si="509"/>
        <v>20078.675950200002</v>
      </c>
      <c r="AA383" s="122">
        <f t="shared" si="509"/>
        <v>20078.675950200002</v>
      </c>
      <c r="AB383" s="94">
        <f t="shared" si="509"/>
        <v>0</v>
      </c>
      <c r="AC383" s="123">
        <f t="shared" si="509"/>
        <v>23017.03</v>
      </c>
      <c r="AD383" s="94">
        <f t="shared" si="509"/>
        <v>23017.03</v>
      </c>
      <c r="AE383" s="94">
        <f t="shared" si="509"/>
        <v>0</v>
      </c>
      <c r="AF383" s="123">
        <f t="shared" si="509"/>
        <v>2938.3540497999998</v>
      </c>
      <c r="AG383" s="94">
        <f t="shared" si="509"/>
        <v>2938.3540497999998</v>
      </c>
      <c r="AH383" s="94">
        <f t="shared" si="509"/>
        <v>0</v>
      </c>
      <c r="AI383" s="94">
        <f t="shared" si="509"/>
        <v>20078.675950200002</v>
      </c>
      <c r="AJ383" s="93">
        <f t="shared" si="509"/>
        <v>20078.675950200002</v>
      </c>
      <c r="AK383" s="139" t="s">
        <v>7143</v>
      </c>
    </row>
    <row r="384" spans="1:37" hidden="1" outlineLevel="3" x14ac:dyDescent="0.25">
      <c r="A384" t="s">
        <v>7032</v>
      </c>
      <c r="N384">
        <f>SUM(B384:M384)</f>
        <v>0</v>
      </c>
      <c r="O384">
        <f>B384</f>
        <v>0</v>
      </c>
      <c r="P384">
        <f>N384</f>
        <v>0</v>
      </c>
      <c r="Q384" s="92" t="s">
        <v>4446</v>
      </c>
      <c r="R384" s="80">
        <v>1.17E-2</v>
      </c>
      <c r="S384" s="119">
        <f>IF(LEFT(AK384,6)="Direct", O384,0)</f>
        <v>0</v>
      </c>
      <c r="T384" s="120">
        <f>O384-S384</f>
        <v>0</v>
      </c>
      <c r="U384" s="121">
        <f>S384+T384</f>
        <v>0</v>
      </c>
      <c r="V384" s="119">
        <f>IF(LEFT(AK384,9)="Direct-WA", O384,0)</f>
        <v>0</v>
      </c>
      <c r="W384" s="120">
        <f>IF(LEFT(AK384,9)="Direct-WA",0,O384*R384)</f>
        <v>0</v>
      </c>
      <c r="X384" s="122">
        <f>V384+W384</f>
        <v>0</v>
      </c>
      <c r="Y384" s="119">
        <f>IF(LEFT(AK384,9)="Direct-OR", O384,0)</f>
        <v>0</v>
      </c>
      <c r="Z384" s="120">
        <f>IF(LEFT(AK384,9)="Direct-OR",0,T384-W384)</f>
        <v>0</v>
      </c>
      <c r="AA384" s="122">
        <f>Y384+Z384</f>
        <v>0</v>
      </c>
      <c r="AB384" s="94">
        <f>IF(LEFT(AK384,6)="Direct", P384,0)</f>
        <v>0</v>
      </c>
      <c r="AC384" s="123">
        <f>P384-AB384</f>
        <v>0</v>
      </c>
      <c r="AD384" s="94">
        <f>AB384+AC384</f>
        <v>0</v>
      </c>
      <c r="AE384" s="94">
        <f>IF(LEFT(AK384,9)="Direct-WA", P384,0)</f>
        <v>0</v>
      </c>
      <c r="AF384" s="123">
        <f>IF(LEFT(AK384,9)="Direct-WA",0,P384*R384)</f>
        <v>0</v>
      </c>
      <c r="AG384" s="94">
        <f>AE384+AF384</f>
        <v>0</v>
      </c>
      <c r="AH384" s="94">
        <f>IF(LEFT(AK384,9)="Direct-OR", P384,0)</f>
        <v>0</v>
      </c>
      <c r="AI384" s="94">
        <f>IF(LEFT(AK384,9)="Direct-OR",0,AD384-AG384)</f>
        <v>0</v>
      </c>
      <c r="AJ384" s="93">
        <f>AH384+AI384</f>
        <v>0</v>
      </c>
      <c r="AK384" s="138" t="s">
        <v>4436</v>
      </c>
    </row>
    <row r="385" spans="1:37" hidden="1" outlineLevel="2" x14ac:dyDescent="0.25">
      <c r="Q385" s="92"/>
      <c r="R385" s="80"/>
      <c r="S385" s="119">
        <f t="shared" ref="S385:AJ385" si="510">SUBTOTAL(9,S384:S384)</f>
        <v>0</v>
      </c>
      <c r="T385" s="120">
        <f t="shared" si="510"/>
        <v>0</v>
      </c>
      <c r="U385" s="121">
        <f t="shared" si="510"/>
        <v>0</v>
      </c>
      <c r="V385" s="119">
        <f t="shared" si="510"/>
        <v>0</v>
      </c>
      <c r="W385" s="120">
        <f t="shared" si="510"/>
        <v>0</v>
      </c>
      <c r="X385" s="122">
        <f t="shared" si="510"/>
        <v>0</v>
      </c>
      <c r="Y385" s="119">
        <f t="shared" si="510"/>
        <v>0</v>
      </c>
      <c r="Z385" s="120">
        <f t="shared" si="510"/>
        <v>0</v>
      </c>
      <c r="AA385" s="122">
        <f t="shared" si="510"/>
        <v>0</v>
      </c>
      <c r="AB385" s="94">
        <f t="shared" si="510"/>
        <v>0</v>
      </c>
      <c r="AC385" s="123">
        <f t="shared" si="510"/>
        <v>0</v>
      </c>
      <c r="AD385" s="94">
        <f t="shared" si="510"/>
        <v>0</v>
      </c>
      <c r="AE385" s="94">
        <f t="shared" si="510"/>
        <v>0</v>
      </c>
      <c r="AF385" s="123">
        <f t="shared" si="510"/>
        <v>0</v>
      </c>
      <c r="AG385" s="94">
        <f t="shared" si="510"/>
        <v>0</v>
      </c>
      <c r="AH385" s="94">
        <f t="shared" si="510"/>
        <v>0</v>
      </c>
      <c r="AI385" s="94">
        <f t="shared" si="510"/>
        <v>0</v>
      </c>
      <c r="AJ385" s="93">
        <f t="shared" si="510"/>
        <v>0</v>
      </c>
      <c r="AK385" s="139" t="s">
        <v>7138</v>
      </c>
    </row>
    <row r="386" spans="1:37" hidden="1" outlineLevel="1" x14ac:dyDescent="0.25">
      <c r="A386" s="135" t="s">
        <v>7031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8"/>
      <c r="S386" s="129">
        <f t="shared" ref="S386:AJ386" si="511">SUBTOTAL(9,S367:S384)</f>
        <v>0</v>
      </c>
      <c r="T386" s="130">
        <f t="shared" si="511"/>
        <v>192419.33</v>
      </c>
      <c r="U386" s="131">
        <f t="shared" si="511"/>
        <v>192419.33</v>
      </c>
      <c r="V386" s="129">
        <f t="shared" si="511"/>
        <v>0</v>
      </c>
      <c r="W386" s="130">
        <f t="shared" si="511"/>
        <v>17321.225579800001</v>
      </c>
      <c r="X386" s="132">
        <f t="shared" si="511"/>
        <v>17321.225579800001</v>
      </c>
      <c r="Y386" s="129">
        <f t="shared" si="511"/>
        <v>0</v>
      </c>
      <c r="Z386" s="130">
        <f t="shared" si="511"/>
        <v>175098.10442020002</v>
      </c>
      <c r="AA386" s="132">
        <f t="shared" si="511"/>
        <v>175098.10442020002</v>
      </c>
      <c r="AB386" s="130">
        <f t="shared" si="511"/>
        <v>0</v>
      </c>
      <c r="AC386" s="133">
        <f t="shared" si="511"/>
        <v>192419.33</v>
      </c>
      <c r="AD386" s="130">
        <f t="shared" si="511"/>
        <v>192419.33</v>
      </c>
      <c r="AE386" s="130">
        <f t="shared" si="511"/>
        <v>0</v>
      </c>
      <c r="AF386" s="133">
        <f t="shared" si="511"/>
        <v>17321.225579800001</v>
      </c>
      <c r="AG386" s="130">
        <f t="shared" si="511"/>
        <v>17321.225579800001</v>
      </c>
      <c r="AH386" s="130">
        <f t="shared" si="511"/>
        <v>0</v>
      </c>
      <c r="AI386" s="130">
        <f t="shared" si="511"/>
        <v>175098.10442020002</v>
      </c>
      <c r="AJ386" s="134">
        <f t="shared" si="511"/>
        <v>175098.10442020002</v>
      </c>
      <c r="AK386" s="137"/>
    </row>
    <row r="387" spans="1:37" hidden="1" outlineLevel="3" x14ac:dyDescent="0.25">
      <c r="A387" t="s">
        <v>7034</v>
      </c>
      <c r="B387">
        <v>55.17</v>
      </c>
      <c r="N387">
        <f>SUM(B387:M387)</f>
        <v>55.17</v>
      </c>
      <c r="O387">
        <f>B387</f>
        <v>55.17</v>
      </c>
      <c r="P387">
        <f>N387</f>
        <v>55.17</v>
      </c>
      <c r="Q387" s="92" t="s">
        <v>5310</v>
      </c>
      <c r="R387" s="80">
        <v>0.1124</v>
      </c>
      <c r="S387" s="119">
        <f>IF(LEFT(AK387,6)="Direct", O387,0)</f>
        <v>0</v>
      </c>
      <c r="T387" s="120">
        <f>O387-S387</f>
        <v>55.17</v>
      </c>
      <c r="U387" s="121">
        <f>S387+T387</f>
        <v>55.17</v>
      </c>
      <c r="V387" s="119">
        <f>IF(LEFT(AK387,9)="Direct-WA", O387,0)</f>
        <v>0</v>
      </c>
      <c r="W387" s="120">
        <f>IF(LEFT(AK387,9)="Direct-WA",0,O387*R387)</f>
        <v>6.2011080000000005</v>
      </c>
      <c r="X387" s="122">
        <f>V387+W387</f>
        <v>6.2011080000000005</v>
      </c>
      <c r="Y387" s="119">
        <f>IF(LEFT(AK387,9)="Direct-OR", O387,0)</f>
        <v>0</v>
      </c>
      <c r="Z387" s="120">
        <f>IF(LEFT(AK387,9)="Direct-OR",0,T387-W387)</f>
        <v>48.968892000000004</v>
      </c>
      <c r="AA387" s="122">
        <f>Y387+Z387</f>
        <v>48.968892000000004</v>
      </c>
      <c r="AB387" s="94">
        <f>IF(LEFT(AK387,6)="Direct", P387,0)</f>
        <v>0</v>
      </c>
      <c r="AC387" s="123">
        <f>P387-AB387</f>
        <v>55.17</v>
      </c>
      <c r="AD387" s="94">
        <f>AB387+AC387</f>
        <v>55.17</v>
      </c>
      <c r="AE387" s="94">
        <f>IF(LEFT(AK387,9)="Direct-WA", P387,0)</f>
        <v>0</v>
      </c>
      <c r="AF387" s="123">
        <f>IF(LEFT(AK387,9)="Direct-WA",0,P387*R387)</f>
        <v>6.2011080000000005</v>
      </c>
      <c r="AG387" s="94">
        <f>AE387+AF387</f>
        <v>6.2011080000000005</v>
      </c>
      <c r="AH387" s="94">
        <f>IF(LEFT(AK387,9)="Direct-OR", P387,0)</f>
        <v>0</v>
      </c>
      <c r="AI387" s="94">
        <f>IF(LEFT(AK387,9)="Direct-OR",0,AD387-AG387)</f>
        <v>48.968892000000004</v>
      </c>
      <c r="AJ387" s="93">
        <f>AH387+AI387</f>
        <v>48.968892000000004</v>
      </c>
      <c r="AK387" s="138" t="s">
        <v>1010</v>
      </c>
    </row>
    <row r="388" spans="1:37" hidden="1" outlineLevel="2" x14ac:dyDescent="0.25">
      <c r="Q388" s="92"/>
      <c r="R388" s="80"/>
      <c r="S388" s="119">
        <f t="shared" ref="S388:AJ388" si="512">SUBTOTAL(9,S387:S387)</f>
        <v>0</v>
      </c>
      <c r="T388" s="120">
        <f t="shared" si="512"/>
        <v>55.17</v>
      </c>
      <c r="U388" s="121">
        <f t="shared" si="512"/>
        <v>55.17</v>
      </c>
      <c r="V388" s="119">
        <f t="shared" si="512"/>
        <v>0</v>
      </c>
      <c r="W388" s="120">
        <f t="shared" si="512"/>
        <v>6.2011080000000005</v>
      </c>
      <c r="X388" s="122">
        <f t="shared" si="512"/>
        <v>6.2011080000000005</v>
      </c>
      <c r="Y388" s="119">
        <f t="shared" si="512"/>
        <v>0</v>
      </c>
      <c r="Z388" s="120">
        <f t="shared" si="512"/>
        <v>48.968892000000004</v>
      </c>
      <c r="AA388" s="122">
        <f t="shared" si="512"/>
        <v>48.968892000000004</v>
      </c>
      <c r="AB388" s="94">
        <f t="shared" si="512"/>
        <v>0</v>
      </c>
      <c r="AC388" s="123">
        <f t="shared" si="512"/>
        <v>55.17</v>
      </c>
      <c r="AD388" s="94">
        <f t="shared" si="512"/>
        <v>55.17</v>
      </c>
      <c r="AE388" s="94">
        <f t="shared" si="512"/>
        <v>0</v>
      </c>
      <c r="AF388" s="123">
        <f t="shared" si="512"/>
        <v>6.2011080000000005</v>
      </c>
      <c r="AG388" s="94">
        <f t="shared" si="512"/>
        <v>6.2011080000000005</v>
      </c>
      <c r="AH388" s="94">
        <f t="shared" si="512"/>
        <v>0</v>
      </c>
      <c r="AI388" s="94">
        <f t="shared" si="512"/>
        <v>48.968892000000004</v>
      </c>
      <c r="AJ388" s="93">
        <f t="shared" si="512"/>
        <v>48.968892000000004</v>
      </c>
      <c r="AK388" s="139" t="s">
        <v>7137</v>
      </c>
    </row>
    <row r="389" spans="1:37" hidden="1" outlineLevel="3" x14ac:dyDescent="0.25">
      <c r="A389" t="s">
        <v>7034</v>
      </c>
      <c r="N389">
        <f>SUM(B389:M389)</f>
        <v>0</v>
      </c>
      <c r="O389">
        <f>B389</f>
        <v>0</v>
      </c>
      <c r="P389">
        <f>N389</f>
        <v>0</v>
      </c>
      <c r="Q389" s="92" t="s">
        <v>7093</v>
      </c>
      <c r="R389" s="80">
        <v>0</v>
      </c>
      <c r="S389" s="119">
        <f>IF(LEFT(AK389,6)="Direct", O389,0)</f>
        <v>0</v>
      </c>
      <c r="T389" s="120">
        <f>O389-S389</f>
        <v>0</v>
      </c>
      <c r="U389" s="121">
        <f>S389+T389</f>
        <v>0</v>
      </c>
      <c r="V389" s="119">
        <f>IF(LEFT(AK389,9)="Direct-WA", O389,0)</f>
        <v>0</v>
      </c>
      <c r="W389" s="120">
        <f>IF(LEFT(AK389,9)="Direct-WA",0,O389*R389)</f>
        <v>0</v>
      </c>
      <c r="X389" s="122">
        <f>V389+W389</f>
        <v>0</v>
      </c>
      <c r="Y389" s="119">
        <f>IF(LEFT(AK389,9)="Direct-OR", O389,0)</f>
        <v>0</v>
      </c>
      <c r="Z389" s="120">
        <f>IF(LEFT(AK389,9)="Direct-OR",0,T389-W389)</f>
        <v>0</v>
      </c>
      <c r="AA389" s="122">
        <f>Y389+Z389</f>
        <v>0</v>
      </c>
      <c r="AB389" s="94">
        <f>IF(LEFT(AK389,6)="Direct", P389,0)</f>
        <v>0</v>
      </c>
      <c r="AC389" s="123">
        <f>P389-AB389</f>
        <v>0</v>
      </c>
      <c r="AD389" s="94">
        <f>AB389+AC389</f>
        <v>0</v>
      </c>
      <c r="AE389" s="94">
        <f>IF(LEFT(AK389,9)="Direct-WA", P389,0)</f>
        <v>0</v>
      </c>
      <c r="AF389" s="123">
        <f>IF(LEFT(AK389,9)="Direct-WA",0,P389*R389)</f>
        <v>0</v>
      </c>
      <c r="AG389" s="94">
        <f>AE389+AF389</f>
        <v>0</v>
      </c>
      <c r="AH389" s="94">
        <f>IF(LEFT(AK389,9)="Direct-OR", P389,0)</f>
        <v>0</v>
      </c>
      <c r="AI389" s="94">
        <f>IF(LEFT(AK389,9)="Direct-OR",0,AD389-AG389)</f>
        <v>0</v>
      </c>
      <c r="AJ389" s="93">
        <f>AH389+AI389</f>
        <v>0</v>
      </c>
      <c r="AK389" s="138" t="s">
        <v>1611</v>
      </c>
    </row>
    <row r="390" spans="1:37" hidden="1" outlineLevel="3" x14ac:dyDescent="0.25">
      <c r="A390" t="s">
        <v>7034</v>
      </c>
      <c r="N390">
        <f>SUM(B390:M390)</f>
        <v>0</v>
      </c>
      <c r="O390">
        <f>B390</f>
        <v>0</v>
      </c>
      <c r="P390">
        <f>N390</f>
        <v>0</v>
      </c>
      <c r="Q390" s="92" t="s">
        <v>6514</v>
      </c>
      <c r="R390" s="80">
        <v>0</v>
      </c>
      <c r="S390" s="119">
        <f>IF(LEFT(AK390,6)="Direct", O390,0)</f>
        <v>0</v>
      </c>
      <c r="T390" s="120">
        <f>O390-S390</f>
        <v>0</v>
      </c>
      <c r="U390" s="121">
        <f>S390+T390</f>
        <v>0</v>
      </c>
      <c r="V390" s="119">
        <f>IF(LEFT(AK390,9)="Direct-WA", O390,0)</f>
        <v>0</v>
      </c>
      <c r="W390" s="120">
        <f>IF(LEFT(AK390,9)="Direct-WA",0,O390*R390)</f>
        <v>0</v>
      </c>
      <c r="X390" s="122">
        <f>V390+W390</f>
        <v>0</v>
      </c>
      <c r="Y390" s="119">
        <f>IF(LEFT(AK390,9)="Direct-OR", O390,0)</f>
        <v>0</v>
      </c>
      <c r="Z390" s="120">
        <f>IF(LEFT(AK390,9)="Direct-OR",0,T390-W390)</f>
        <v>0</v>
      </c>
      <c r="AA390" s="122">
        <f>Y390+Z390</f>
        <v>0</v>
      </c>
      <c r="AB390" s="94">
        <f>IF(LEFT(AK390,6)="Direct", P390,0)</f>
        <v>0</v>
      </c>
      <c r="AC390" s="123">
        <f>P390-AB390</f>
        <v>0</v>
      </c>
      <c r="AD390" s="94">
        <f>AB390+AC390</f>
        <v>0</v>
      </c>
      <c r="AE390" s="94">
        <f>IF(LEFT(AK390,9)="Direct-WA", P390,0)</f>
        <v>0</v>
      </c>
      <c r="AF390" s="123">
        <f>IF(LEFT(AK390,9)="Direct-WA",0,P390*R390)</f>
        <v>0</v>
      </c>
      <c r="AG390" s="94">
        <f>AE390+AF390</f>
        <v>0</v>
      </c>
      <c r="AH390" s="94">
        <f>IF(LEFT(AK390,9)="Direct-OR", P390,0)</f>
        <v>0</v>
      </c>
      <c r="AI390" s="94">
        <f>IF(LEFT(AK390,9)="Direct-OR",0,AD390-AG390)</f>
        <v>0</v>
      </c>
      <c r="AJ390" s="93">
        <f>AH390+AI390</f>
        <v>0</v>
      </c>
      <c r="AK390" s="138" t="s">
        <v>1611</v>
      </c>
    </row>
    <row r="391" spans="1:37" hidden="1" outlineLevel="2" x14ac:dyDescent="0.25">
      <c r="Q391" s="92"/>
      <c r="R391" s="80"/>
      <c r="S391" s="119">
        <f t="shared" ref="S391:AJ391" si="513">SUBTOTAL(9,S389:S390)</f>
        <v>0</v>
      </c>
      <c r="T391" s="120">
        <f t="shared" si="513"/>
        <v>0</v>
      </c>
      <c r="U391" s="121">
        <f t="shared" si="513"/>
        <v>0</v>
      </c>
      <c r="V391" s="119">
        <f t="shared" si="513"/>
        <v>0</v>
      </c>
      <c r="W391" s="120">
        <f t="shared" si="513"/>
        <v>0</v>
      </c>
      <c r="X391" s="122">
        <f t="shared" si="513"/>
        <v>0</v>
      </c>
      <c r="Y391" s="119">
        <f t="shared" si="513"/>
        <v>0</v>
      </c>
      <c r="Z391" s="120">
        <f t="shared" si="513"/>
        <v>0</v>
      </c>
      <c r="AA391" s="122">
        <f t="shared" si="513"/>
        <v>0</v>
      </c>
      <c r="AB391" s="94">
        <f t="shared" si="513"/>
        <v>0</v>
      </c>
      <c r="AC391" s="123">
        <f t="shared" si="513"/>
        <v>0</v>
      </c>
      <c r="AD391" s="94">
        <f t="shared" si="513"/>
        <v>0</v>
      </c>
      <c r="AE391" s="94">
        <f t="shared" si="513"/>
        <v>0</v>
      </c>
      <c r="AF391" s="123">
        <f t="shared" si="513"/>
        <v>0</v>
      </c>
      <c r="AG391" s="94">
        <f t="shared" si="513"/>
        <v>0</v>
      </c>
      <c r="AH391" s="94">
        <f t="shared" si="513"/>
        <v>0</v>
      </c>
      <c r="AI391" s="94">
        <f t="shared" si="513"/>
        <v>0</v>
      </c>
      <c r="AJ391" s="93">
        <f t="shared" si="513"/>
        <v>0</v>
      </c>
      <c r="AK391" s="139" t="s">
        <v>7149</v>
      </c>
    </row>
    <row r="392" spans="1:37" hidden="1" outlineLevel="3" x14ac:dyDescent="0.25">
      <c r="A392" t="s">
        <v>7034</v>
      </c>
      <c r="B392">
        <v>10573.48</v>
      </c>
      <c r="N392">
        <f>SUM(B392:M392)</f>
        <v>10573.48</v>
      </c>
      <c r="O392">
        <f>B392</f>
        <v>10573.48</v>
      </c>
      <c r="P392">
        <f>N392</f>
        <v>10573.48</v>
      </c>
      <c r="Q392" s="92" t="s">
        <v>1046</v>
      </c>
      <c r="R392" s="80">
        <v>8.4599999999999995E-2</v>
      </c>
      <c r="S392" s="119">
        <f>IF(LEFT(AK392,6)="Direct", O392,0)</f>
        <v>0</v>
      </c>
      <c r="T392" s="120">
        <f>O392-S392</f>
        <v>10573.48</v>
      </c>
      <c r="U392" s="121">
        <f>S392+T392</f>
        <v>10573.48</v>
      </c>
      <c r="V392" s="119">
        <f>IF(LEFT(AK392,9)="Direct-WA", O392,0)</f>
        <v>0</v>
      </c>
      <c r="W392" s="120">
        <f>IF(LEFT(AK392,9)="Direct-WA",0,O392*R392)</f>
        <v>894.51640799999996</v>
      </c>
      <c r="X392" s="122">
        <f>V392+W392</f>
        <v>894.51640799999996</v>
      </c>
      <c r="Y392" s="119">
        <f>IF(LEFT(AK392,9)="Direct-OR", O392,0)</f>
        <v>0</v>
      </c>
      <c r="Z392" s="120">
        <f>IF(LEFT(AK392,9)="Direct-OR",0,T392-W392)</f>
        <v>9678.9635920000001</v>
      </c>
      <c r="AA392" s="122">
        <f>Y392+Z392</f>
        <v>9678.9635920000001</v>
      </c>
      <c r="AB392" s="94">
        <f>IF(LEFT(AK392,6)="Direct", P392,0)</f>
        <v>0</v>
      </c>
      <c r="AC392" s="123">
        <f>P392-AB392</f>
        <v>10573.48</v>
      </c>
      <c r="AD392" s="94">
        <f>AB392+AC392</f>
        <v>10573.48</v>
      </c>
      <c r="AE392" s="94">
        <f>IF(LEFT(AK392,9)="Direct-WA", P392,0)</f>
        <v>0</v>
      </c>
      <c r="AF392" s="123">
        <f>IF(LEFT(AK392,9)="Direct-WA",0,P392*R392)</f>
        <v>894.51640799999996</v>
      </c>
      <c r="AG392" s="94">
        <f>AE392+AF392</f>
        <v>894.51640799999996</v>
      </c>
      <c r="AH392" s="94">
        <f>IF(LEFT(AK392,9)="Direct-OR", P392,0)</f>
        <v>0</v>
      </c>
      <c r="AI392" s="94">
        <f>IF(LEFT(AK392,9)="Direct-OR",0,AD392-AG392)</f>
        <v>9678.9635920000001</v>
      </c>
      <c r="AJ392" s="93">
        <f>AH392+AI392</f>
        <v>9678.9635920000001</v>
      </c>
      <c r="AK392" s="138" t="s">
        <v>976</v>
      </c>
    </row>
    <row r="393" spans="1:37" hidden="1" outlineLevel="3" x14ac:dyDescent="0.25">
      <c r="A393" t="s">
        <v>7034</v>
      </c>
      <c r="N393">
        <f>SUM(B393:M393)</f>
        <v>0</v>
      </c>
      <c r="O393">
        <f>B393</f>
        <v>0</v>
      </c>
      <c r="P393">
        <f>N393</f>
        <v>0</v>
      </c>
      <c r="Q393" s="92" t="s">
        <v>1064</v>
      </c>
      <c r="R393" s="80">
        <v>8.4599999999999995E-2</v>
      </c>
      <c r="S393" s="119">
        <f>IF(LEFT(AK393,6)="Direct", O393,0)</f>
        <v>0</v>
      </c>
      <c r="T393" s="120">
        <f>O393-S393</f>
        <v>0</v>
      </c>
      <c r="U393" s="121">
        <f>S393+T393</f>
        <v>0</v>
      </c>
      <c r="V393" s="119">
        <f>IF(LEFT(AK393,9)="Direct-WA", O393,0)</f>
        <v>0</v>
      </c>
      <c r="W393" s="120">
        <f>IF(LEFT(AK393,9)="Direct-WA",0,O393*R393)</f>
        <v>0</v>
      </c>
      <c r="X393" s="122">
        <f>V393+W393</f>
        <v>0</v>
      </c>
      <c r="Y393" s="119">
        <f>IF(LEFT(AK393,9)="Direct-OR", O393,0)</f>
        <v>0</v>
      </c>
      <c r="Z393" s="120">
        <f>IF(LEFT(AK393,9)="Direct-OR",0,T393-W393)</f>
        <v>0</v>
      </c>
      <c r="AA393" s="122">
        <f>Y393+Z393</f>
        <v>0</v>
      </c>
      <c r="AB393" s="94">
        <f>IF(LEFT(AK393,6)="Direct", P393,0)</f>
        <v>0</v>
      </c>
      <c r="AC393" s="123">
        <f>P393-AB393</f>
        <v>0</v>
      </c>
      <c r="AD393" s="94">
        <f>AB393+AC393</f>
        <v>0</v>
      </c>
      <c r="AE393" s="94">
        <f>IF(LEFT(AK393,9)="Direct-WA", P393,0)</f>
        <v>0</v>
      </c>
      <c r="AF393" s="123">
        <f>IF(LEFT(AK393,9)="Direct-WA",0,P393*R393)</f>
        <v>0</v>
      </c>
      <c r="AG393" s="94">
        <f>AE393+AF393</f>
        <v>0</v>
      </c>
      <c r="AH393" s="94">
        <f>IF(LEFT(AK393,9)="Direct-OR", P393,0)</f>
        <v>0</v>
      </c>
      <c r="AI393" s="94">
        <f>IF(LEFT(AK393,9)="Direct-OR",0,AD393-AG393)</f>
        <v>0</v>
      </c>
      <c r="AJ393" s="93">
        <f>AH393+AI393</f>
        <v>0</v>
      </c>
      <c r="AK393" s="138" t="s">
        <v>978</v>
      </c>
    </row>
    <row r="394" spans="1:37" hidden="1" outlineLevel="2" x14ac:dyDescent="0.25">
      <c r="Q394" s="92"/>
      <c r="R394" s="80"/>
      <c r="S394" s="119">
        <f t="shared" ref="S394:AJ394" si="514">SUBTOTAL(9,S392:S393)</f>
        <v>0</v>
      </c>
      <c r="T394" s="120">
        <f t="shared" si="514"/>
        <v>10573.48</v>
      </c>
      <c r="U394" s="121">
        <f t="shared" si="514"/>
        <v>10573.48</v>
      </c>
      <c r="V394" s="119">
        <f t="shared" si="514"/>
        <v>0</v>
      </c>
      <c r="W394" s="120">
        <f t="shared" si="514"/>
        <v>894.51640799999996</v>
      </c>
      <c r="X394" s="122">
        <f t="shared" si="514"/>
        <v>894.51640799999996</v>
      </c>
      <c r="Y394" s="119">
        <f t="shared" si="514"/>
        <v>0</v>
      </c>
      <c r="Z394" s="120">
        <f t="shared" si="514"/>
        <v>9678.9635920000001</v>
      </c>
      <c r="AA394" s="122">
        <f t="shared" si="514"/>
        <v>9678.9635920000001</v>
      </c>
      <c r="AB394" s="94">
        <f t="shared" si="514"/>
        <v>0</v>
      </c>
      <c r="AC394" s="123">
        <f t="shared" si="514"/>
        <v>10573.48</v>
      </c>
      <c r="AD394" s="94">
        <f t="shared" si="514"/>
        <v>10573.48</v>
      </c>
      <c r="AE394" s="94">
        <f t="shared" si="514"/>
        <v>0</v>
      </c>
      <c r="AF394" s="123">
        <f t="shared" si="514"/>
        <v>894.51640799999996</v>
      </c>
      <c r="AG394" s="94">
        <f t="shared" si="514"/>
        <v>894.51640799999996</v>
      </c>
      <c r="AH394" s="94">
        <f t="shared" si="514"/>
        <v>0</v>
      </c>
      <c r="AI394" s="94">
        <f t="shared" si="514"/>
        <v>9678.9635920000001</v>
      </c>
      <c r="AJ394" s="93">
        <f t="shared" si="514"/>
        <v>9678.9635920000001</v>
      </c>
      <c r="AK394" s="139" t="s">
        <v>7136</v>
      </c>
    </row>
    <row r="395" spans="1:37" hidden="1" outlineLevel="1" x14ac:dyDescent="0.25">
      <c r="A395" s="135" t="s">
        <v>7033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8"/>
      <c r="S395" s="129">
        <f t="shared" ref="S395:AJ395" si="515">SUBTOTAL(9,S387:S393)</f>
        <v>0</v>
      </c>
      <c r="T395" s="130">
        <f t="shared" si="515"/>
        <v>10628.65</v>
      </c>
      <c r="U395" s="131">
        <f t="shared" si="515"/>
        <v>10628.65</v>
      </c>
      <c r="V395" s="129">
        <f t="shared" si="515"/>
        <v>0</v>
      </c>
      <c r="W395" s="130">
        <f t="shared" si="515"/>
        <v>900.71751599999993</v>
      </c>
      <c r="X395" s="132">
        <f t="shared" si="515"/>
        <v>900.71751599999993</v>
      </c>
      <c r="Y395" s="129">
        <f t="shared" si="515"/>
        <v>0</v>
      </c>
      <c r="Z395" s="130">
        <f t="shared" si="515"/>
        <v>9727.9324840000008</v>
      </c>
      <c r="AA395" s="132">
        <f t="shared" si="515"/>
        <v>9727.9324840000008</v>
      </c>
      <c r="AB395" s="130">
        <f t="shared" si="515"/>
        <v>0</v>
      </c>
      <c r="AC395" s="133">
        <f t="shared" si="515"/>
        <v>10628.65</v>
      </c>
      <c r="AD395" s="130">
        <f t="shared" si="515"/>
        <v>10628.65</v>
      </c>
      <c r="AE395" s="130">
        <f t="shared" si="515"/>
        <v>0</v>
      </c>
      <c r="AF395" s="133">
        <f t="shared" si="515"/>
        <v>900.71751599999993</v>
      </c>
      <c r="AG395" s="130">
        <f t="shared" si="515"/>
        <v>900.71751599999993</v>
      </c>
      <c r="AH395" s="130">
        <f t="shared" si="515"/>
        <v>0</v>
      </c>
      <c r="AI395" s="130">
        <f t="shared" si="515"/>
        <v>9727.9324840000008</v>
      </c>
      <c r="AJ395" s="134">
        <f t="shared" si="515"/>
        <v>9727.9324840000008</v>
      </c>
      <c r="AK395" s="137"/>
    </row>
    <row r="396" spans="1:37" hidden="1" outlineLevel="3" x14ac:dyDescent="0.25">
      <c r="A396" t="s">
        <v>7036</v>
      </c>
      <c r="N396">
        <f>SUM(B396:M396)</f>
        <v>0</v>
      </c>
      <c r="O396">
        <f>B396</f>
        <v>0</v>
      </c>
      <c r="P396">
        <f>N396</f>
        <v>0</v>
      </c>
      <c r="Q396" s="92" t="s">
        <v>5036</v>
      </c>
      <c r="R396" s="80">
        <v>0.1124</v>
      </c>
      <c r="S396" s="119">
        <f>IF(LEFT(AK396,6)="Direct", O396,0)</f>
        <v>0</v>
      </c>
      <c r="T396" s="120">
        <f>O396-S396</f>
        <v>0</v>
      </c>
      <c r="U396" s="121">
        <f>S396+T396</f>
        <v>0</v>
      </c>
      <c r="V396" s="119">
        <f>IF(LEFT(AK396,9)="Direct-WA", O396,0)</f>
        <v>0</v>
      </c>
      <c r="W396" s="120">
        <f>IF(LEFT(AK396,9)="Direct-WA",0,O396*R396)</f>
        <v>0</v>
      </c>
      <c r="X396" s="122">
        <f>V396+W396</f>
        <v>0</v>
      </c>
      <c r="Y396" s="119">
        <f>IF(LEFT(AK396,9)="Direct-OR", O396,0)</f>
        <v>0</v>
      </c>
      <c r="Z396" s="120">
        <f>IF(LEFT(AK396,9)="Direct-OR",0,T396-W396)</f>
        <v>0</v>
      </c>
      <c r="AA396" s="122">
        <f>Y396+Z396</f>
        <v>0</v>
      </c>
      <c r="AB396" s="94">
        <f>IF(LEFT(AK396,6)="Direct", P396,0)</f>
        <v>0</v>
      </c>
      <c r="AC396" s="123">
        <f>P396-AB396</f>
        <v>0</v>
      </c>
      <c r="AD396" s="94">
        <f>AB396+AC396</f>
        <v>0</v>
      </c>
      <c r="AE396" s="94">
        <f>IF(LEFT(AK396,9)="Direct-WA", P396,0)</f>
        <v>0</v>
      </c>
      <c r="AF396" s="123">
        <f>IF(LEFT(AK396,9)="Direct-WA",0,P396*R396)</f>
        <v>0</v>
      </c>
      <c r="AG396" s="94">
        <f>AE396+AF396</f>
        <v>0</v>
      </c>
      <c r="AH396" s="94">
        <f>IF(LEFT(AK396,9)="Direct-OR", P396,0)</f>
        <v>0</v>
      </c>
      <c r="AI396" s="94">
        <f>IF(LEFT(AK396,9)="Direct-OR",0,AD396-AG396)</f>
        <v>0</v>
      </c>
      <c r="AJ396" s="93">
        <f>AH396+AI396</f>
        <v>0</v>
      </c>
      <c r="AK396" s="138" t="s">
        <v>1010</v>
      </c>
    </row>
    <row r="397" spans="1:37" hidden="1" outlineLevel="2" x14ac:dyDescent="0.25">
      <c r="Q397" s="92"/>
      <c r="R397" s="80"/>
      <c r="S397" s="119">
        <f t="shared" ref="S397:AJ397" si="516">SUBTOTAL(9,S396:S396)</f>
        <v>0</v>
      </c>
      <c r="T397" s="120">
        <f t="shared" si="516"/>
        <v>0</v>
      </c>
      <c r="U397" s="121">
        <f t="shared" si="516"/>
        <v>0</v>
      </c>
      <c r="V397" s="119">
        <f t="shared" si="516"/>
        <v>0</v>
      </c>
      <c r="W397" s="120">
        <f t="shared" si="516"/>
        <v>0</v>
      </c>
      <c r="X397" s="122">
        <f t="shared" si="516"/>
        <v>0</v>
      </c>
      <c r="Y397" s="119">
        <f t="shared" si="516"/>
        <v>0</v>
      </c>
      <c r="Z397" s="120">
        <f t="shared" si="516"/>
        <v>0</v>
      </c>
      <c r="AA397" s="122">
        <f t="shared" si="516"/>
        <v>0</v>
      </c>
      <c r="AB397" s="94">
        <f t="shared" si="516"/>
        <v>0</v>
      </c>
      <c r="AC397" s="123">
        <f t="shared" si="516"/>
        <v>0</v>
      </c>
      <c r="AD397" s="94">
        <f t="shared" si="516"/>
        <v>0</v>
      </c>
      <c r="AE397" s="94">
        <f t="shared" si="516"/>
        <v>0</v>
      </c>
      <c r="AF397" s="123">
        <f t="shared" si="516"/>
        <v>0</v>
      </c>
      <c r="AG397" s="94">
        <f t="shared" si="516"/>
        <v>0</v>
      </c>
      <c r="AH397" s="94">
        <f t="shared" si="516"/>
        <v>0</v>
      </c>
      <c r="AI397" s="94">
        <f t="shared" si="516"/>
        <v>0</v>
      </c>
      <c r="AJ397" s="93">
        <f t="shared" si="516"/>
        <v>0</v>
      </c>
      <c r="AK397" s="139" t="s">
        <v>7137</v>
      </c>
    </row>
    <row r="398" spans="1:37" hidden="1" outlineLevel="3" x14ac:dyDescent="0.25">
      <c r="A398" t="s">
        <v>7036</v>
      </c>
      <c r="N398">
        <f>SUM(B398:M398)</f>
        <v>0</v>
      </c>
      <c r="O398">
        <f>B398</f>
        <v>0</v>
      </c>
      <c r="P398">
        <f>N398</f>
        <v>0</v>
      </c>
      <c r="Q398" s="92" t="s">
        <v>4918</v>
      </c>
      <c r="R398" s="80">
        <v>0</v>
      </c>
      <c r="S398" s="119">
        <f>IF(LEFT(AK398,6)="Direct", O398,0)</f>
        <v>0</v>
      </c>
      <c r="T398" s="120">
        <f>O398-S398</f>
        <v>0</v>
      </c>
      <c r="U398" s="121">
        <f>S398+T398</f>
        <v>0</v>
      </c>
      <c r="V398" s="119">
        <f>IF(LEFT(AK398,9)="Direct-WA", O398,0)</f>
        <v>0</v>
      </c>
      <c r="W398" s="120">
        <f>IF(LEFT(AK398,9)="Direct-WA",0,O398*R398)</f>
        <v>0</v>
      </c>
      <c r="X398" s="122">
        <f>V398+W398</f>
        <v>0</v>
      </c>
      <c r="Y398" s="119">
        <f>IF(LEFT(AK398,9)="Direct-OR", O398,0)</f>
        <v>0</v>
      </c>
      <c r="Z398" s="120">
        <f>IF(LEFT(AK398,9)="Direct-OR",0,T398-W398)</f>
        <v>0</v>
      </c>
      <c r="AA398" s="122">
        <f>Y398+Z398</f>
        <v>0</v>
      </c>
      <c r="AB398" s="94">
        <f>IF(LEFT(AK398,6)="Direct", P398,0)</f>
        <v>0</v>
      </c>
      <c r="AC398" s="123">
        <f>P398-AB398</f>
        <v>0</v>
      </c>
      <c r="AD398" s="94">
        <f>AB398+AC398</f>
        <v>0</v>
      </c>
      <c r="AE398" s="94">
        <f>IF(LEFT(AK398,9)="Direct-WA", P398,0)</f>
        <v>0</v>
      </c>
      <c r="AF398" s="123">
        <f>IF(LEFT(AK398,9)="Direct-WA",0,P398*R398)</f>
        <v>0</v>
      </c>
      <c r="AG398" s="94">
        <f>AE398+AF398</f>
        <v>0</v>
      </c>
      <c r="AH398" s="94">
        <f>IF(LEFT(AK398,9)="Direct-OR", P398,0)</f>
        <v>0</v>
      </c>
      <c r="AI398" s="94">
        <f>IF(LEFT(AK398,9)="Direct-OR",0,AD398-AG398)</f>
        <v>0</v>
      </c>
      <c r="AJ398" s="93">
        <f>AH398+AI398</f>
        <v>0</v>
      </c>
      <c r="AK398" s="138" t="s">
        <v>1014</v>
      </c>
    </row>
    <row r="399" spans="1:37" hidden="1" outlineLevel="3" x14ac:dyDescent="0.25">
      <c r="A399" t="s">
        <v>7036</v>
      </c>
      <c r="N399">
        <f>SUM(B399:M399)</f>
        <v>0</v>
      </c>
      <c r="O399">
        <f>B399</f>
        <v>0</v>
      </c>
      <c r="P399">
        <f>N399</f>
        <v>0</v>
      </c>
      <c r="Q399" s="92" t="s">
        <v>5024</v>
      </c>
      <c r="R399" s="80">
        <v>0</v>
      </c>
      <c r="S399" s="119">
        <f>IF(LEFT(AK399,6)="Direct", O399,0)</f>
        <v>0</v>
      </c>
      <c r="T399" s="120">
        <f>O399-S399</f>
        <v>0</v>
      </c>
      <c r="U399" s="121">
        <f>S399+T399</f>
        <v>0</v>
      </c>
      <c r="V399" s="119">
        <f>IF(LEFT(AK399,9)="Direct-WA", O399,0)</f>
        <v>0</v>
      </c>
      <c r="W399" s="120">
        <f>IF(LEFT(AK399,9)="Direct-WA",0,O399*R399)</f>
        <v>0</v>
      </c>
      <c r="X399" s="122">
        <f>V399+W399</f>
        <v>0</v>
      </c>
      <c r="Y399" s="119">
        <f>IF(LEFT(AK399,9)="Direct-OR", O399,0)</f>
        <v>0</v>
      </c>
      <c r="Z399" s="120">
        <f>IF(LEFT(AK399,9)="Direct-OR",0,T399-W399)</f>
        <v>0</v>
      </c>
      <c r="AA399" s="122">
        <f>Y399+Z399</f>
        <v>0</v>
      </c>
      <c r="AB399" s="94">
        <f>IF(LEFT(AK399,6)="Direct", P399,0)</f>
        <v>0</v>
      </c>
      <c r="AC399" s="123">
        <f>P399-AB399</f>
        <v>0</v>
      </c>
      <c r="AD399" s="94">
        <f>AB399+AC399</f>
        <v>0</v>
      </c>
      <c r="AE399" s="94">
        <f>IF(LEFT(AK399,9)="Direct-WA", P399,0)</f>
        <v>0</v>
      </c>
      <c r="AF399" s="123">
        <f>IF(LEFT(AK399,9)="Direct-WA",0,P399*R399)</f>
        <v>0</v>
      </c>
      <c r="AG399" s="94">
        <f>AE399+AF399</f>
        <v>0</v>
      </c>
      <c r="AH399" s="94">
        <f>IF(LEFT(AK399,9)="Direct-OR", P399,0)</f>
        <v>0</v>
      </c>
      <c r="AI399" s="94">
        <f>IF(LEFT(AK399,9)="Direct-OR",0,AD399-AG399)</f>
        <v>0</v>
      </c>
      <c r="AJ399" s="93">
        <f>AH399+AI399</f>
        <v>0</v>
      </c>
      <c r="AK399" s="138" t="s">
        <v>1014</v>
      </c>
    </row>
    <row r="400" spans="1:37" hidden="1" outlineLevel="3" x14ac:dyDescent="0.25">
      <c r="A400" t="s">
        <v>7036</v>
      </c>
      <c r="B400">
        <v>25787.25</v>
      </c>
      <c r="N400">
        <f>SUM(B400:M400)</f>
        <v>25787.25</v>
      </c>
      <c r="O400">
        <f>B400</f>
        <v>25787.25</v>
      </c>
      <c r="P400">
        <f>N400</f>
        <v>25787.25</v>
      </c>
      <c r="Q400" s="92" t="s">
        <v>5025</v>
      </c>
      <c r="R400" s="80">
        <v>0</v>
      </c>
      <c r="S400" s="119">
        <f>IF(LEFT(AK400,6)="Direct", O400,0)</f>
        <v>25787.25</v>
      </c>
      <c r="T400" s="120">
        <f>O400-S400</f>
        <v>0</v>
      </c>
      <c r="U400" s="121">
        <f>S400+T400</f>
        <v>25787.25</v>
      </c>
      <c r="V400" s="119">
        <f>IF(LEFT(AK400,9)="Direct-WA", O400,0)</f>
        <v>0</v>
      </c>
      <c r="W400" s="120">
        <f>IF(LEFT(AK400,9)="Direct-WA",0,O400*R400)</f>
        <v>0</v>
      </c>
      <c r="X400" s="122">
        <f>V400+W400</f>
        <v>0</v>
      </c>
      <c r="Y400" s="119">
        <f>IF(LEFT(AK400,9)="Direct-OR", O400,0)</f>
        <v>25787.25</v>
      </c>
      <c r="Z400" s="120">
        <f>IF(LEFT(AK400,9)="Direct-OR",0,T400-W400)</f>
        <v>0</v>
      </c>
      <c r="AA400" s="122">
        <f>Y400+Z400</f>
        <v>25787.25</v>
      </c>
      <c r="AB400" s="94">
        <f>IF(LEFT(AK400,6)="Direct", P400,0)</f>
        <v>25787.25</v>
      </c>
      <c r="AC400" s="123">
        <f>P400-AB400</f>
        <v>0</v>
      </c>
      <c r="AD400" s="94">
        <f>AB400+AC400</f>
        <v>25787.25</v>
      </c>
      <c r="AE400" s="94">
        <f>IF(LEFT(AK400,9)="Direct-WA", P400,0)</f>
        <v>0</v>
      </c>
      <c r="AF400" s="123">
        <f>IF(LEFT(AK400,9)="Direct-WA",0,P400*R400)</f>
        <v>0</v>
      </c>
      <c r="AG400" s="94">
        <f>AE400+AF400</f>
        <v>0</v>
      </c>
      <c r="AH400" s="94">
        <f>IF(LEFT(AK400,9)="Direct-OR", P400,0)</f>
        <v>25787.25</v>
      </c>
      <c r="AI400" s="94">
        <f>IF(LEFT(AK400,9)="Direct-OR",0,AD400-AG400)</f>
        <v>0</v>
      </c>
      <c r="AJ400" s="93">
        <f>AH400+AI400</f>
        <v>25787.25</v>
      </c>
      <c r="AK400" s="138" t="s">
        <v>1014</v>
      </c>
    </row>
    <row r="401" spans="1:37" hidden="1" outlineLevel="3" x14ac:dyDescent="0.25">
      <c r="A401" t="s">
        <v>7036</v>
      </c>
      <c r="B401">
        <v>26720.78</v>
      </c>
      <c r="N401">
        <f>SUM(B401:M401)</f>
        <v>26720.78</v>
      </c>
      <c r="O401">
        <f>B401</f>
        <v>26720.78</v>
      </c>
      <c r="P401">
        <f>N401</f>
        <v>26720.78</v>
      </c>
      <c r="Q401" s="92" t="s">
        <v>5026</v>
      </c>
      <c r="R401" s="80">
        <v>0</v>
      </c>
      <c r="S401" s="119">
        <f>IF(LEFT(AK401,6)="Direct", O401,0)</f>
        <v>26720.78</v>
      </c>
      <c r="T401" s="120">
        <f>O401-S401</f>
        <v>0</v>
      </c>
      <c r="U401" s="121">
        <f>S401+T401</f>
        <v>26720.78</v>
      </c>
      <c r="V401" s="119">
        <f>IF(LEFT(AK401,9)="Direct-WA", O401,0)</f>
        <v>0</v>
      </c>
      <c r="W401" s="120">
        <f>IF(LEFT(AK401,9)="Direct-WA",0,O401*R401)</f>
        <v>0</v>
      </c>
      <c r="X401" s="122">
        <f>V401+W401</f>
        <v>0</v>
      </c>
      <c r="Y401" s="119">
        <f>IF(LEFT(AK401,9)="Direct-OR", O401,0)</f>
        <v>26720.78</v>
      </c>
      <c r="Z401" s="120">
        <f>IF(LEFT(AK401,9)="Direct-OR",0,T401-W401)</f>
        <v>0</v>
      </c>
      <c r="AA401" s="122">
        <f>Y401+Z401</f>
        <v>26720.78</v>
      </c>
      <c r="AB401" s="94">
        <f>IF(LEFT(AK401,6)="Direct", P401,0)</f>
        <v>26720.78</v>
      </c>
      <c r="AC401" s="123">
        <f>P401-AB401</f>
        <v>0</v>
      </c>
      <c r="AD401" s="94">
        <f>AB401+AC401</f>
        <v>26720.78</v>
      </c>
      <c r="AE401" s="94">
        <f>IF(LEFT(AK401,9)="Direct-WA", P401,0)</f>
        <v>0</v>
      </c>
      <c r="AF401" s="123">
        <f>IF(LEFT(AK401,9)="Direct-WA",0,P401*R401)</f>
        <v>0</v>
      </c>
      <c r="AG401" s="94">
        <f>AE401+AF401</f>
        <v>0</v>
      </c>
      <c r="AH401" s="94">
        <f>IF(LEFT(AK401,9)="Direct-OR", P401,0)</f>
        <v>26720.78</v>
      </c>
      <c r="AI401" s="94">
        <f>IF(LEFT(AK401,9)="Direct-OR",0,AD401-AG401)</f>
        <v>0</v>
      </c>
      <c r="AJ401" s="93">
        <f>AH401+AI401</f>
        <v>26720.78</v>
      </c>
      <c r="AK401" s="138" t="s">
        <v>1014</v>
      </c>
    </row>
    <row r="402" spans="1:37" hidden="1" outlineLevel="3" x14ac:dyDescent="0.25">
      <c r="A402" t="s">
        <v>7036</v>
      </c>
      <c r="N402">
        <f>SUM(B402:M402)</f>
        <v>0</v>
      </c>
      <c r="O402">
        <f>B402</f>
        <v>0</v>
      </c>
      <c r="P402">
        <f>N402</f>
        <v>0</v>
      </c>
      <c r="Q402" s="92" t="s">
        <v>4911</v>
      </c>
      <c r="R402" s="80">
        <v>0</v>
      </c>
      <c r="S402" s="119">
        <f>IF(LEFT(AK402,6)="Direct", O402,0)</f>
        <v>0</v>
      </c>
      <c r="T402" s="120">
        <f>O402-S402</f>
        <v>0</v>
      </c>
      <c r="U402" s="121">
        <f>S402+T402</f>
        <v>0</v>
      </c>
      <c r="V402" s="119">
        <f>IF(LEFT(AK402,9)="Direct-WA", O402,0)</f>
        <v>0</v>
      </c>
      <c r="W402" s="120">
        <f>IF(LEFT(AK402,9)="Direct-WA",0,O402*R402)</f>
        <v>0</v>
      </c>
      <c r="X402" s="122">
        <f>V402+W402</f>
        <v>0</v>
      </c>
      <c r="Y402" s="119">
        <f>IF(LEFT(AK402,9)="Direct-OR", O402,0)</f>
        <v>0</v>
      </c>
      <c r="Z402" s="120">
        <f>IF(LEFT(AK402,9)="Direct-OR",0,T402-W402)</f>
        <v>0</v>
      </c>
      <c r="AA402" s="122">
        <f>Y402+Z402</f>
        <v>0</v>
      </c>
      <c r="AB402" s="94">
        <f>IF(LEFT(AK402,6)="Direct", P402,0)</f>
        <v>0</v>
      </c>
      <c r="AC402" s="123">
        <f>P402-AB402</f>
        <v>0</v>
      </c>
      <c r="AD402" s="94">
        <f>AB402+AC402</f>
        <v>0</v>
      </c>
      <c r="AE402" s="94">
        <f>IF(LEFT(AK402,9)="Direct-WA", P402,0)</f>
        <v>0</v>
      </c>
      <c r="AF402" s="123">
        <f>IF(LEFT(AK402,9)="Direct-WA",0,P402*R402)</f>
        <v>0</v>
      </c>
      <c r="AG402" s="94">
        <f>AE402+AF402</f>
        <v>0</v>
      </c>
      <c r="AH402" s="94">
        <f>IF(LEFT(AK402,9)="Direct-OR", P402,0)</f>
        <v>0</v>
      </c>
      <c r="AI402" s="94">
        <f>IF(LEFT(AK402,9)="Direct-OR",0,AD402-AG402)</f>
        <v>0</v>
      </c>
      <c r="AJ402" s="93">
        <f>AH402+AI402</f>
        <v>0</v>
      </c>
      <c r="AK402" s="138" t="s">
        <v>1014</v>
      </c>
    </row>
    <row r="403" spans="1:37" hidden="1" outlineLevel="2" x14ac:dyDescent="0.25">
      <c r="Q403" s="92"/>
      <c r="R403" s="80"/>
      <c r="S403" s="119">
        <f t="shared" ref="S403:AJ403" si="517">SUBTOTAL(9,S398:S402)</f>
        <v>52508.03</v>
      </c>
      <c r="T403" s="120">
        <f t="shared" si="517"/>
        <v>0</v>
      </c>
      <c r="U403" s="121">
        <f t="shared" si="517"/>
        <v>52508.03</v>
      </c>
      <c r="V403" s="119">
        <f t="shared" si="517"/>
        <v>0</v>
      </c>
      <c r="W403" s="120">
        <f t="shared" si="517"/>
        <v>0</v>
      </c>
      <c r="X403" s="122">
        <f t="shared" si="517"/>
        <v>0</v>
      </c>
      <c r="Y403" s="119">
        <f t="shared" si="517"/>
        <v>52508.03</v>
      </c>
      <c r="Z403" s="120">
        <f t="shared" si="517"/>
        <v>0</v>
      </c>
      <c r="AA403" s="122">
        <f t="shared" si="517"/>
        <v>52508.03</v>
      </c>
      <c r="AB403" s="94">
        <f t="shared" si="517"/>
        <v>52508.03</v>
      </c>
      <c r="AC403" s="123">
        <f t="shared" si="517"/>
        <v>0</v>
      </c>
      <c r="AD403" s="94">
        <f t="shared" si="517"/>
        <v>52508.03</v>
      </c>
      <c r="AE403" s="94">
        <f t="shared" si="517"/>
        <v>0</v>
      </c>
      <c r="AF403" s="123">
        <f t="shared" si="517"/>
        <v>0</v>
      </c>
      <c r="AG403" s="94">
        <f t="shared" si="517"/>
        <v>0</v>
      </c>
      <c r="AH403" s="94">
        <f t="shared" si="517"/>
        <v>52508.03</v>
      </c>
      <c r="AI403" s="94">
        <f t="shared" si="517"/>
        <v>0</v>
      </c>
      <c r="AJ403" s="93">
        <f t="shared" si="517"/>
        <v>52508.03</v>
      </c>
      <c r="AK403" s="139" t="s">
        <v>7135</v>
      </c>
    </row>
    <row r="404" spans="1:37" hidden="1" outlineLevel="3" x14ac:dyDescent="0.25">
      <c r="A404" t="s">
        <v>7036</v>
      </c>
      <c r="B404">
        <v>955.76</v>
      </c>
      <c r="N404">
        <f>SUM(B404:M404)</f>
        <v>955.76</v>
      </c>
      <c r="O404">
        <f>B404</f>
        <v>955.76</v>
      </c>
      <c r="P404">
        <f>N404</f>
        <v>955.76</v>
      </c>
      <c r="Q404" s="92" t="s">
        <v>4642</v>
      </c>
      <c r="R404" s="80">
        <v>1</v>
      </c>
      <c r="S404" s="119">
        <f>IF(LEFT(AK404,6)="Direct", O404,0)</f>
        <v>955.76</v>
      </c>
      <c r="T404" s="120">
        <f>O404-S404</f>
        <v>0</v>
      </c>
      <c r="U404" s="121">
        <f>S404+T404</f>
        <v>955.76</v>
      </c>
      <c r="V404" s="119">
        <f>IF(LEFT(AK404,9)="Direct-WA", O404,0)</f>
        <v>955.76</v>
      </c>
      <c r="W404" s="120">
        <f>IF(LEFT(AK404,9)="Direct-WA",0,O404*R404)</f>
        <v>0</v>
      </c>
      <c r="X404" s="122">
        <f>V404+W404</f>
        <v>955.76</v>
      </c>
      <c r="Y404" s="119">
        <f>IF(LEFT(AK404,9)="Direct-OR", O404,0)</f>
        <v>0</v>
      </c>
      <c r="Z404" s="120">
        <f>IF(LEFT(AK404,9)="Direct-OR",0,T404-W404)</f>
        <v>0</v>
      </c>
      <c r="AA404" s="122">
        <f>Y404+Z404</f>
        <v>0</v>
      </c>
      <c r="AB404" s="94">
        <f>IF(LEFT(AK404,6)="Direct", P404,0)</f>
        <v>955.76</v>
      </c>
      <c r="AC404" s="123">
        <f>P404-AB404</f>
        <v>0</v>
      </c>
      <c r="AD404" s="94">
        <f>AB404+AC404</f>
        <v>955.76</v>
      </c>
      <c r="AE404" s="94">
        <f>IF(LEFT(AK404,9)="Direct-WA", P404,0)</f>
        <v>955.76</v>
      </c>
      <c r="AF404" s="123">
        <f>IF(LEFT(AK404,9)="Direct-WA",0,P404*R404)</f>
        <v>0</v>
      </c>
      <c r="AG404" s="94">
        <f>AE404+AF404</f>
        <v>955.76</v>
      </c>
      <c r="AH404" s="94">
        <f>IF(LEFT(AK404,9)="Direct-OR", P404,0)</f>
        <v>0</v>
      </c>
      <c r="AI404" s="94">
        <f>IF(LEFT(AK404,9)="Direct-OR",0,AD404-AG404)</f>
        <v>0</v>
      </c>
      <c r="AJ404" s="93">
        <f>AH404+AI404</f>
        <v>0</v>
      </c>
      <c r="AK404" s="138" t="s">
        <v>1366</v>
      </c>
    </row>
    <row r="405" spans="1:37" hidden="1" outlineLevel="2" x14ac:dyDescent="0.25">
      <c r="Q405" s="92"/>
      <c r="R405" s="80"/>
      <c r="S405" s="119">
        <f t="shared" ref="S405:AJ405" si="518">SUBTOTAL(9,S404:S404)</f>
        <v>955.76</v>
      </c>
      <c r="T405" s="120">
        <f t="shared" si="518"/>
        <v>0</v>
      </c>
      <c r="U405" s="121">
        <f t="shared" si="518"/>
        <v>955.76</v>
      </c>
      <c r="V405" s="119">
        <f t="shared" si="518"/>
        <v>955.76</v>
      </c>
      <c r="W405" s="120">
        <f t="shared" si="518"/>
        <v>0</v>
      </c>
      <c r="X405" s="122">
        <f t="shared" si="518"/>
        <v>955.76</v>
      </c>
      <c r="Y405" s="119">
        <f t="shared" si="518"/>
        <v>0</v>
      </c>
      <c r="Z405" s="120">
        <f t="shared" si="518"/>
        <v>0</v>
      </c>
      <c r="AA405" s="122">
        <f t="shared" si="518"/>
        <v>0</v>
      </c>
      <c r="AB405" s="94">
        <f t="shared" si="518"/>
        <v>955.76</v>
      </c>
      <c r="AC405" s="123">
        <f t="shared" si="518"/>
        <v>0</v>
      </c>
      <c r="AD405" s="94">
        <f t="shared" si="518"/>
        <v>955.76</v>
      </c>
      <c r="AE405" s="94">
        <f t="shared" si="518"/>
        <v>955.76</v>
      </c>
      <c r="AF405" s="123">
        <f t="shared" si="518"/>
        <v>0</v>
      </c>
      <c r="AG405" s="94">
        <f t="shared" si="518"/>
        <v>955.76</v>
      </c>
      <c r="AH405" s="94">
        <f t="shared" si="518"/>
        <v>0</v>
      </c>
      <c r="AI405" s="94">
        <f t="shared" si="518"/>
        <v>0</v>
      </c>
      <c r="AJ405" s="93">
        <f t="shared" si="518"/>
        <v>0</v>
      </c>
      <c r="AK405" s="139" t="s">
        <v>7141</v>
      </c>
    </row>
    <row r="406" spans="1:37" hidden="1" outlineLevel="3" x14ac:dyDescent="0.25">
      <c r="A406" t="s">
        <v>7036</v>
      </c>
      <c r="B406">
        <v>4439.2299999999996</v>
      </c>
      <c r="N406">
        <f>SUM(B406:M406)</f>
        <v>4439.2299999999996</v>
      </c>
      <c r="O406">
        <f>B406</f>
        <v>4439.2299999999996</v>
      </c>
      <c r="P406">
        <f>N406</f>
        <v>4439.2299999999996</v>
      </c>
      <c r="Q406" s="92" t="s">
        <v>6610</v>
      </c>
      <c r="R406" s="80">
        <v>6.5216999999999997E-2</v>
      </c>
      <c r="S406" s="119">
        <f>IF(LEFT(AK406,6)="Direct", O406,0)</f>
        <v>0</v>
      </c>
      <c r="T406" s="120">
        <f>O406-S406</f>
        <v>4439.2299999999996</v>
      </c>
      <c r="U406" s="121">
        <f>S406+T406</f>
        <v>4439.2299999999996</v>
      </c>
      <c r="V406" s="119">
        <f>IF(LEFT(AK406,9)="Direct-WA", O406,0)</f>
        <v>0</v>
      </c>
      <c r="W406" s="120">
        <f>IF(LEFT(AK406,9)="Direct-WA",0,O406*R406)</f>
        <v>289.51326290999998</v>
      </c>
      <c r="X406" s="122">
        <f>V406+W406</f>
        <v>289.51326290999998</v>
      </c>
      <c r="Y406" s="119">
        <f>IF(LEFT(AK406,9)="Direct-OR", O406,0)</f>
        <v>0</v>
      </c>
      <c r="Z406" s="120">
        <f>IF(LEFT(AK406,9)="Direct-OR",0,T406-W406)</f>
        <v>4149.7167370899997</v>
      </c>
      <c r="AA406" s="122">
        <f>Y406+Z406</f>
        <v>4149.7167370899997</v>
      </c>
      <c r="AB406" s="94">
        <f>IF(LEFT(AK406,6)="Direct", P406,0)</f>
        <v>0</v>
      </c>
      <c r="AC406" s="123">
        <f>P406-AB406</f>
        <v>4439.2299999999996</v>
      </c>
      <c r="AD406" s="94">
        <f>AB406+AC406</f>
        <v>4439.2299999999996</v>
      </c>
      <c r="AE406" s="94">
        <f>IF(LEFT(AK406,9)="Direct-WA", P406,0)</f>
        <v>0</v>
      </c>
      <c r="AF406" s="123">
        <f>IF(LEFT(AK406,9)="Direct-WA",0,P406*R406)</f>
        <v>289.51326290999998</v>
      </c>
      <c r="AG406" s="94">
        <f>AE406+AF406</f>
        <v>289.51326290999998</v>
      </c>
      <c r="AH406" s="94">
        <f>IF(LEFT(AK406,9)="Direct-OR", P406,0)</f>
        <v>0</v>
      </c>
      <c r="AI406" s="94">
        <f>IF(LEFT(AK406,9)="Direct-OR",0,AD406-AG406)</f>
        <v>4149.7167370899997</v>
      </c>
      <c r="AJ406" s="93">
        <f>AH406+AI406</f>
        <v>4149.7167370899997</v>
      </c>
      <c r="AK406" s="138" t="s">
        <v>5082</v>
      </c>
    </row>
    <row r="407" spans="1:37" hidden="1" outlineLevel="3" x14ac:dyDescent="0.25">
      <c r="A407" t="s">
        <v>7036</v>
      </c>
      <c r="B407">
        <v>1044.74</v>
      </c>
      <c r="N407">
        <f>SUM(B407:M407)</f>
        <v>1044.74</v>
      </c>
      <c r="O407">
        <f>B407</f>
        <v>1044.74</v>
      </c>
      <c r="P407">
        <f>N407</f>
        <v>1044.74</v>
      </c>
      <c r="Q407" s="92" t="s">
        <v>6484</v>
      </c>
      <c r="R407" s="80">
        <v>6.5216999999999997E-2</v>
      </c>
      <c r="S407" s="119">
        <f>IF(LEFT(AK407,6)="Direct", O407,0)</f>
        <v>0</v>
      </c>
      <c r="T407" s="120">
        <f>O407-S407</f>
        <v>1044.74</v>
      </c>
      <c r="U407" s="121">
        <f>S407+T407</f>
        <v>1044.74</v>
      </c>
      <c r="V407" s="119">
        <f>IF(LEFT(AK407,9)="Direct-WA", O407,0)</f>
        <v>0</v>
      </c>
      <c r="W407" s="120">
        <f>IF(LEFT(AK407,9)="Direct-WA",0,O407*R407)</f>
        <v>68.134808579999998</v>
      </c>
      <c r="X407" s="122">
        <f>V407+W407</f>
        <v>68.134808579999998</v>
      </c>
      <c r="Y407" s="119">
        <f>IF(LEFT(AK407,9)="Direct-OR", O407,0)</f>
        <v>0</v>
      </c>
      <c r="Z407" s="120">
        <f>IF(LEFT(AK407,9)="Direct-OR",0,T407-W407)</f>
        <v>976.60519141999998</v>
      </c>
      <c r="AA407" s="122">
        <f>Y407+Z407</f>
        <v>976.60519141999998</v>
      </c>
      <c r="AB407" s="94">
        <f>IF(LEFT(AK407,6)="Direct", P407,0)</f>
        <v>0</v>
      </c>
      <c r="AC407" s="123">
        <f>P407-AB407</f>
        <v>1044.74</v>
      </c>
      <c r="AD407" s="94">
        <f>AB407+AC407</f>
        <v>1044.74</v>
      </c>
      <c r="AE407" s="94">
        <f>IF(LEFT(AK407,9)="Direct-WA", P407,0)</f>
        <v>0</v>
      </c>
      <c r="AF407" s="123">
        <f>IF(LEFT(AK407,9)="Direct-WA",0,P407*R407)</f>
        <v>68.134808579999998</v>
      </c>
      <c r="AG407" s="94">
        <f>AE407+AF407</f>
        <v>68.134808579999998</v>
      </c>
      <c r="AH407" s="94">
        <f>IF(LEFT(AK407,9)="Direct-OR", P407,0)</f>
        <v>0</v>
      </c>
      <c r="AI407" s="94">
        <f>IF(LEFT(AK407,9)="Direct-OR",0,AD407-AG407)</f>
        <v>976.60519141999998</v>
      </c>
      <c r="AJ407" s="93">
        <f>AH407+AI407</f>
        <v>976.60519141999998</v>
      </c>
      <c r="AK407" s="138" t="s">
        <v>5082</v>
      </c>
    </row>
    <row r="408" spans="1:37" hidden="1" outlineLevel="2" x14ac:dyDescent="0.25">
      <c r="Q408" s="92"/>
      <c r="R408" s="80"/>
      <c r="S408" s="119">
        <f t="shared" ref="S408:AJ408" si="519">SUBTOTAL(9,S406:S407)</f>
        <v>0</v>
      </c>
      <c r="T408" s="120">
        <f t="shared" si="519"/>
        <v>5483.9699999999993</v>
      </c>
      <c r="U408" s="121">
        <f t="shared" si="519"/>
        <v>5483.9699999999993</v>
      </c>
      <c r="V408" s="119">
        <f t="shared" si="519"/>
        <v>0</v>
      </c>
      <c r="W408" s="120">
        <f t="shared" si="519"/>
        <v>357.64807149000001</v>
      </c>
      <c r="X408" s="122">
        <f t="shared" si="519"/>
        <v>357.64807149000001</v>
      </c>
      <c r="Y408" s="119">
        <f t="shared" si="519"/>
        <v>0</v>
      </c>
      <c r="Z408" s="120">
        <f t="shared" si="519"/>
        <v>5126.3219285099995</v>
      </c>
      <c r="AA408" s="122">
        <f t="shared" si="519"/>
        <v>5126.3219285099995</v>
      </c>
      <c r="AB408" s="94">
        <f t="shared" si="519"/>
        <v>0</v>
      </c>
      <c r="AC408" s="123">
        <f t="shared" si="519"/>
        <v>5483.9699999999993</v>
      </c>
      <c r="AD408" s="94">
        <f t="shared" si="519"/>
        <v>5483.9699999999993</v>
      </c>
      <c r="AE408" s="94">
        <f t="shared" si="519"/>
        <v>0</v>
      </c>
      <c r="AF408" s="123">
        <f t="shared" si="519"/>
        <v>357.64807149000001</v>
      </c>
      <c r="AG408" s="94">
        <f t="shared" si="519"/>
        <v>357.64807149000001</v>
      </c>
      <c r="AH408" s="94">
        <f t="shared" si="519"/>
        <v>0</v>
      </c>
      <c r="AI408" s="94">
        <f t="shared" si="519"/>
        <v>5126.3219285099995</v>
      </c>
      <c r="AJ408" s="93">
        <f t="shared" si="519"/>
        <v>5126.3219285099995</v>
      </c>
      <c r="AK408" s="139" t="s">
        <v>7142</v>
      </c>
    </row>
    <row r="409" spans="1:37" hidden="1" outlineLevel="3" x14ac:dyDescent="0.25">
      <c r="A409" t="s">
        <v>7036</v>
      </c>
      <c r="B409">
        <v>10154.5</v>
      </c>
      <c r="N409">
        <f>SUM(B409:M409)</f>
        <v>10154.5</v>
      </c>
      <c r="O409">
        <f>B409</f>
        <v>10154.5</v>
      </c>
      <c r="P409">
        <f>N409</f>
        <v>10154.5</v>
      </c>
      <c r="Q409" s="92" t="s">
        <v>1079</v>
      </c>
      <c r="R409" s="80">
        <v>8.4599999999999995E-2</v>
      </c>
      <c r="S409" s="119">
        <f>IF(LEFT(AK409,6)="Direct", O409,0)</f>
        <v>0</v>
      </c>
      <c r="T409" s="120">
        <f>O409-S409</f>
        <v>10154.5</v>
      </c>
      <c r="U409" s="121">
        <f>S409+T409</f>
        <v>10154.5</v>
      </c>
      <c r="V409" s="119">
        <f>IF(LEFT(AK409,9)="Direct-WA", O409,0)</f>
        <v>0</v>
      </c>
      <c r="W409" s="120">
        <f>IF(LEFT(AK409,9)="Direct-WA",0,O409*R409)</f>
        <v>859.07069999999999</v>
      </c>
      <c r="X409" s="122">
        <f>V409+W409</f>
        <v>859.07069999999999</v>
      </c>
      <c r="Y409" s="119">
        <f>IF(LEFT(AK409,9)="Direct-OR", O409,0)</f>
        <v>0</v>
      </c>
      <c r="Z409" s="120">
        <f>IF(LEFT(AK409,9)="Direct-OR",0,T409-W409)</f>
        <v>9295.4292999999998</v>
      </c>
      <c r="AA409" s="122">
        <f>Y409+Z409</f>
        <v>9295.4292999999998</v>
      </c>
      <c r="AB409" s="94">
        <f>IF(LEFT(AK409,6)="Direct", P409,0)</f>
        <v>0</v>
      </c>
      <c r="AC409" s="123">
        <f>P409-AB409</f>
        <v>10154.5</v>
      </c>
      <c r="AD409" s="94">
        <f>AB409+AC409</f>
        <v>10154.5</v>
      </c>
      <c r="AE409" s="94">
        <f>IF(LEFT(AK409,9)="Direct-WA", P409,0)</f>
        <v>0</v>
      </c>
      <c r="AF409" s="123">
        <f>IF(LEFT(AK409,9)="Direct-WA",0,P409*R409)</f>
        <v>859.07069999999999</v>
      </c>
      <c r="AG409" s="94">
        <f>AE409+AF409</f>
        <v>859.07069999999999</v>
      </c>
      <c r="AH409" s="94">
        <f>IF(LEFT(AK409,9)="Direct-OR", P409,0)</f>
        <v>0</v>
      </c>
      <c r="AI409" s="94">
        <f>IF(LEFT(AK409,9)="Direct-OR",0,AD409-AG409)</f>
        <v>9295.4292999999998</v>
      </c>
      <c r="AJ409" s="93">
        <f>AH409+AI409</f>
        <v>9295.4292999999998</v>
      </c>
      <c r="AK409" s="138" t="s">
        <v>976</v>
      </c>
    </row>
    <row r="410" spans="1:37" hidden="1" outlineLevel="2" x14ac:dyDescent="0.25">
      <c r="Q410" s="92"/>
      <c r="R410" s="80"/>
      <c r="S410" s="119">
        <f t="shared" ref="S410:AJ410" si="520">SUBTOTAL(9,S409:S409)</f>
        <v>0</v>
      </c>
      <c r="T410" s="120">
        <f t="shared" si="520"/>
        <v>10154.5</v>
      </c>
      <c r="U410" s="121">
        <f t="shared" si="520"/>
        <v>10154.5</v>
      </c>
      <c r="V410" s="119">
        <f t="shared" si="520"/>
        <v>0</v>
      </c>
      <c r="W410" s="120">
        <f t="shared" si="520"/>
        <v>859.07069999999999</v>
      </c>
      <c r="X410" s="122">
        <f t="shared" si="520"/>
        <v>859.07069999999999</v>
      </c>
      <c r="Y410" s="119">
        <f t="shared" si="520"/>
        <v>0</v>
      </c>
      <c r="Z410" s="120">
        <f t="shared" si="520"/>
        <v>9295.4292999999998</v>
      </c>
      <c r="AA410" s="122">
        <f t="shared" si="520"/>
        <v>9295.4292999999998</v>
      </c>
      <c r="AB410" s="94">
        <f t="shared" si="520"/>
        <v>0</v>
      </c>
      <c r="AC410" s="123">
        <f t="shared" si="520"/>
        <v>10154.5</v>
      </c>
      <c r="AD410" s="94">
        <f t="shared" si="520"/>
        <v>10154.5</v>
      </c>
      <c r="AE410" s="94">
        <f t="shared" si="520"/>
        <v>0</v>
      </c>
      <c r="AF410" s="123">
        <f t="shared" si="520"/>
        <v>859.07069999999999</v>
      </c>
      <c r="AG410" s="94">
        <f t="shared" si="520"/>
        <v>859.07069999999999</v>
      </c>
      <c r="AH410" s="94">
        <f t="shared" si="520"/>
        <v>0</v>
      </c>
      <c r="AI410" s="94">
        <f t="shared" si="520"/>
        <v>9295.4292999999998</v>
      </c>
      <c r="AJ410" s="93">
        <f t="shared" si="520"/>
        <v>9295.4292999999998</v>
      </c>
      <c r="AK410" s="139" t="s">
        <v>7136</v>
      </c>
    </row>
    <row r="411" spans="1:37" hidden="1" outlineLevel="3" x14ac:dyDescent="0.25">
      <c r="A411" t="s">
        <v>7036</v>
      </c>
      <c r="B411">
        <v>592.24</v>
      </c>
      <c r="N411">
        <f>SUM(B411:M411)</f>
        <v>592.24</v>
      </c>
      <c r="O411">
        <f>B411</f>
        <v>592.24</v>
      </c>
      <c r="P411">
        <f>N411</f>
        <v>592.24</v>
      </c>
      <c r="Q411" s="92" t="s">
        <v>4536</v>
      </c>
      <c r="R411" s="80">
        <v>1.17E-2</v>
      </c>
      <c r="S411" s="119">
        <f>IF(LEFT(AK411,6)="Direct", O411,0)</f>
        <v>0</v>
      </c>
      <c r="T411" s="120">
        <f>O411-S411</f>
        <v>592.24</v>
      </c>
      <c r="U411" s="121">
        <f>S411+T411</f>
        <v>592.24</v>
      </c>
      <c r="V411" s="119">
        <f>IF(LEFT(AK411,9)="Direct-WA", O411,0)</f>
        <v>0</v>
      </c>
      <c r="W411" s="120">
        <f>IF(LEFT(AK411,9)="Direct-WA",0,O411*R411)</f>
        <v>6.929208</v>
      </c>
      <c r="X411" s="122">
        <f>V411+W411</f>
        <v>6.929208</v>
      </c>
      <c r="Y411" s="119">
        <f>IF(LEFT(AK411,9)="Direct-OR", O411,0)</f>
        <v>0</v>
      </c>
      <c r="Z411" s="120">
        <f>IF(LEFT(AK411,9)="Direct-OR",0,T411-W411)</f>
        <v>585.31079199999999</v>
      </c>
      <c r="AA411" s="122">
        <f>Y411+Z411</f>
        <v>585.31079199999999</v>
      </c>
      <c r="AB411" s="94">
        <f>IF(LEFT(AK411,6)="Direct", P411,0)</f>
        <v>0</v>
      </c>
      <c r="AC411" s="123">
        <f>P411-AB411</f>
        <v>592.24</v>
      </c>
      <c r="AD411" s="94">
        <f>AB411+AC411</f>
        <v>592.24</v>
      </c>
      <c r="AE411" s="94">
        <f>IF(LEFT(AK411,9)="Direct-WA", P411,0)</f>
        <v>0</v>
      </c>
      <c r="AF411" s="123">
        <f>IF(LEFT(AK411,9)="Direct-WA",0,P411*R411)</f>
        <v>6.929208</v>
      </c>
      <c r="AG411" s="94">
        <f>AE411+AF411</f>
        <v>6.929208</v>
      </c>
      <c r="AH411" s="94">
        <f>IF(LEFT(AK411,9)="Direct-OR", P411,0)</f>
        <v>0</v>
      </c>
      <c r="AI411" s="94">
        <f>IF(LEFT(AK411,9)="Direct-OR",0,AD411-AG411)</f>
        <v>585.31079199999999</v>
      </c>
      <c r="AJ411" s="93">
        <f>AH411+AI411</f>
        <v>585.31079199999999</v>
      </c>
      <c r="AK411" s="138" t="s">
        <v>4436</v>
      </c>
    </row>
    <row r="412" spans="1:37" hidden="1" outlineLevel="2" x14ac:dyDescent="0.25">
      <c r="Q412" s="92"/>
      <c r="R412" s="80"/>
      <c r="S412" s="119">
        <f t="shared" ref="S412:AJ412" si="521">SUBTOTAL(9,S411:S411)</f>
        <v>0</v>
      </c>
      <c r="T412" s="120">
        <f t="shared" si="521"/>
        <v>592.24</v>
      </c>
      <c r="U412" s="121">
        <f t="shared" si="521"/>
        <v>592.24</v>
      </c>
      <c r="V412" s="119">
        <f t="shared" si="521"/>
        <v>0</v>
      </c>
      <c r="W412" s="120">
        <f t="shared" si="521"/>
        <v>6.929208</v>
      </c>
      <c r="X412" s="122">
        <f t="shared" si="521"/>
        <v>6.929208</v>
      </c>
      <c r="Y412" s="119">
        <f t="shared" si="521"/>
        <v>0</v>
      </c>
      <c r="Z412" s="120">
        <f t="shared" si="521"/>
        <v>585.31079199999999</v>
      </c>
      <c r="AA412" s="122">
        <f t="shared" si="521"/>
        <v>585.31079199999999</v>
      </c>
      <c r="AB412" s="94">
        <f t="shared" si="521"/>
        <v>0</v>
      </c>
      <c r="AC412" s="123">
        <f t="shared" si="521"/>
        <v>592.24</v>
      </c>
      <c r="AD412" s="94">
        <f t="shared" si="521"/>
        <v>592.24</v>
      </c>
      <c r="AE412" s="94">
        <f t="shared" si="521"/>
        <v>0</v>
      </c>
      <c r="AF412" s="123">
        <f t="shared" si="521"/>
        <v>6.929208</v>
      </c>
      <c r="AG412" s="94">
        <f t="shared" si="521"/>
        <v>6.929208</v>
      </c>
      <c r="AH412" s="94">
        <f t="shared" si="521"/>
        <v>0</v>
      </c>
      <c r="AI412" s="94">
        <f t="shared" si="521"/>
        <v>585.31079199999999</v>
      </c>
      <c r="AJ412" s="93">
        <f t="shared" si="521"/>
        <v>585.31079199999999</v>
      </c>
      <c r="AK412" s="139" t="s">
        <v>7138</v>
      </c>
    </row>
    <row r="413" spans="1:37" hidden="1" outlineLevel="1" x14ac:dyDescent="0.25">
      <c r="A413" s="135" t="s">
        <v>7035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8"/>
      <c r="S413" s="129">
        <f t="shared" ref="S413:AJ413" si="522">SUBTOTAL(9,S396:S411)</f>
        <v>53463.79</v>
      </c>
      <c r="T413" s="130">
        <f t="shared" si="522"/>
        <v>16230.71</v>
      </c>
      <c r="U413" s="131">
        <f t="shared" si="522"/>
        <v>69694.500000000015</v>
      </c>
      <c r="V413" s="129">
        <f t="shared" si="522"/>
        <v>955.76</v>
      </c>
      <c r="W413" s="130">
        <f t="shared" si="522"/>
        <v>1223.6479794900001</v>
      </c>
      <c r="X413" s="132">
        <f t="shared" si="522"/>
        <v>2179.4079794900003</v>
      </c>
      <c r="Y413" s="129">
        <f t="shared" si="522"/>
        <v>52508.03</v>
      </c>
      <c r="Z413" s="130">
        <f t="shared" si="522"/>
        <v>15007.062020509999</v>
      </c>
      <c r="AA413" s="132">
        <f t="shared" si="522"/>
        <v>67515.092020509997</v>
      </c>
      <c r="AB413" s="130">
        <f t="shared" si="522"/>
        <v>53463.79</v>
      </c>
      <c r="AC413" s="133">
        <f t="shared" si="522"/>
        <v>16230.71</v>
      </c>
      <c r="AD413" s="130">
        <f t="shared" si="522"/>
        <v>69694.500000000015</v>
      </c>
      <c r="AE413" s="130">
        <f t="shared" si="522"/>
        <v>955.76</v>
      </c>
      <c r="AF413" s="133">
        <f t="shared" si="522"/>
        <v>1223.6479794900001</v>
      </c>
      <c r="AG413" s="130">
        <f t="shared" si="522"/>
        <v>2179.4079794900003</v>
      </c>
      <c r="AH413" s="130">
        <f t="shared" si="522"/>
        <v>52508.03</v>
      </c>
      <c r="AI413" s="130">
        <f t="shared" si="522"/>
        <v>15007.062020509999</v>
      </c>
      <c r="AJ413" s="134">
        <f t="shared" si="522"/>
        <v>67515.092020509997</v>
      </c>
      <c r="AK413" s="137"/>
    </row>
    <row r="414" spans="1:37" hidden="1" outlineLevel="3" x14ac:dyDescent="0.25">
      <c r="A414" t="s">
        <v>7038</v>
      </c>
      <c r="N414">
        <f>SUM(B414:M414)</f>
        <v>0</v>
      </c>
      <c r="O414">
        <f>B414</f>
        <v>0</v>
      </c>
      <c r="P414">
        <f>N414</f>
        <v>0</v>
      </c>
      <c r="Q414" s="92" t="s">
        <v>2159</v>
      </c>
      <c r="R414" s="80">
        <v>0.1124</v>
      </c>
      <c r="S414" s="119">
        <f>IF(LEFT(AK414,6)="Direct", O414,0)</f>
        <v>0</v>
      </c>
      <c r="T414" s="120">
        <f>O414-S414</f>
        <v>0</v>
      </c>
      <c r="U414" s="121">
        <f>S414+T414</f>
        <v>0</v>
      </c>
      <c r="V414" s="119">
        <f>IF(LEFT(AK414,9)="Direct-WA", O414,0)</f>
        <v>0</v>
      </c>
      <c r="W414" s="120">
        <f>IF(LEFT(AK414,9)="Direct-WA",0,O414*R414)</f>
        <v>0</v>
      </c>
      <c r="X414" s="122">
        <f>V414+W414</f>
        <v>0</v>
      </c>
      <c r="Y414" s="119">
        <f>IF(LEFT(AK414,9)="Direct-OR", O414,0)</f>
        <v>0</v>
      </c>
      <c r="Z414" s="120">
        <f>IF(LEFT(AK414,9)="Direct-OR",0,T414-W414)</f>
        <v>0</v>
      </c>
      <c r="AA414" s="122">
        <f>Y414+Z414</f>
        <v>0</v>
      </c>
      <c r="AB414" s="94">
        <f>IF(LEFT(AK414,6)="Direct", P414,0)</f>
        <v>0</v>
      </c>
      <c r="AC414" s="123">
        <f>P414-AB414</f>
        <v>0</v>
      </c>
      <c r="AD414" s="94">
        <f>AB414+AC414</f>
        <v>0</v>
      </c>
      <c r="AE414" s="94">
        <f>IF(LEFT(AK414,9)="Direct-WA", P414,0)</f>
        <v>0</v>
      </c>
      <c r="AF414" s="123">
        <f>IF(LEFT(AK414,9)="Direct-WA",0,P414*R414)</f>
        <v>0</v>
      </c>
      <c r="AG414" s="94">
        <f>AE414+AF414</f>
        <v>0</v>
      </c>
      <c r="AH414" s="94">
        <f>IF(LEFT(AK414,9)="Direct-OR", P414,0)</f>
        <v>0</v>
      </c>
      <c r="AI414" s="94">
        <f>IF(LEFT(AK414,9)="Direct-OR",0,AD414-AG414)</f>
        <v>0</v>
      </c>
      <c r="AJ414" s="93">
        <f>AH414+AI414</f>
        <v>0</v>
      </c>
      <c r="AK414" s="138" t="s">
        <v>1010</v>
      </c>
    </row>
    <row r="415" spans="1:37" hidden="1" outlineLevel="3" x14ac:dyDescent="0.25">
      <c r="A415" t="s">
        <v>7038</v>
      </c>
      <c r="N415">
        <f>SUM(B415:M415)</f>
        <v>0</v>
      </c>
      <c r="O415">
        <f>B415</f>
        <v>0</v>
      </c>
      <c r="P415">
        <f>N415</f>
        <v>0</v>
      </c>
      <c r="Q415" s="92" t="s">
        <v>6487</v>
      </c>
      <c r="R415" s="80">
        <v>0.1124</v>
      </c>
      <c r="S415" s="119">
        <f>IF(LEFT(AK415,6)="Direct", O415,0)</f>
        <v>0</v>
      </c>
      <c r="T415" s="120">
        <f>O415-S415</f>
        <v>0</v>
      </c>
      <c r="U415" s="121">
        <f>S415+T415</f>
        <v>0</v>
      </c>
      <c r="V415" s="119">
        <f>IF(LEFT(AK415,9)="Direct-WA", O415,0)</f>
        <v>0</v>
      </c>
      <c r="W415" s="120">
        <f>IF(LEFT(AK415,9)="Direct-WA",0,O415*R415)</f>
        <v>0</v>
      </c>
      <c r="X415" s="122">
        <f>V415+W415</f>
        <v>0</v>
      </c>
      <c r="Y415" s="119">
        <f>IF(LEFT(AK415,9)="Direct-OR", O415,0)</f>
        <v>0</v>
      </c>
      <c r="Z415" s="120">
        <f>IF(LEFT(AK415,9)="Direct-OR",0,T415-W415)</f>
        <v>0</v>
      </c>
      <c r="AA415" s="122">
        <f>Y415+Z415</f>
        <v>0</v>
      </c>
      <c r="AB415" s="94">
        <f>IF(LEFT(AK415,6)="Direct", P415,0)</f>
        <v>0</v>
      </c>
      <c r="AC415" s="123">
        <f>P415-AB415</f>
        <v>0</v>
      </c>
      <c r="AD415" s="94">
        <f>AB415+AC415</f>
        <v>0</v>
      </c>
      <c r="AE415" s="94">
        <f>IF(LEFT(AK415,9)="Direct-WA", P415,0)</f>
        <v>0</v>
      </c>
      <c r="AF415" s="123">
        <f>IF(LEFT(AK415,9)="Direct-WA",0,P415*R415)</f>
        <v>0</v>
      </c>
      <c r="AG415" s="94">
        <f>AE415+AF415</f>
        <v>0</v>
      </c>
      <c r="AH415" s="94">
        <f>IF(LEFT(AK415,9)="Direct-OR", P415,0)</f>
        <v>0</v>
      </c>
      <c r="AI415" s="94">
        <f>IF(LEFT(AK415,9)="Direct-OR",0,AD415-AG415)</f>
        <v>0</v>
      </c>
      <c r="AJ415" s="93">
        <f>AH415+AI415</f>
        <v>0</v>
      </c>
      <c r="AK415" s="138" t="s">
        <v>1370</v>
      </c>
    </row>
    <row r="416" spans="1:37" hidden="1" outlineLevel="2" x14ac:dyDescent="0.25">
      <c r="Q416" s="92"/>
      <c r="R416" s="80"/>
      <c r="S416" s="119">
        <f t="shared" ref="S416:AJ416" si="523">SUBTOTAL(9,S414:S415)</f>
        <v>0</v>
      </c>
      <c r="T416" s="120">
        <f t="shared" si="523"/>
        <v>0</v>
      </c>
      <c r="U416" s="121">
        <f t="shared" si="523"/>
        <v>0</v>
      </c>
      <c r="V416" s="119">
        <f t="shared" si="523"/>
        <v>0</v>
      </c>
      <c r="W416" s="120">
        <f t="shared" si="523"/>
        <v>0</v>
      </c>
      <c r="X416" s="122">
        <f t="shared" si="523"/>
        <v>0</v>
      </c>
      <c r="Y416" s="119">
        <f t="shared" si="523"/>
        <v>0</v>
      </c>
      <c r="Z416" s="120">
        <f t="shared" si="523"/>
        <v>0</v>
      </c>
      <c r="AA416" s="122">
        <f t="shared" si="523"/>
        <v>0</v>
      </c>
      <c r="AB416" s="94">
        <f t="shared" si="523"/>
        <v>0</v>
      </c>
      <c r="AC416" s="123">
        <f t="shared" si="523"/>
        <v>0</v>
      </c>
      <c r="AD416" s="94">
        <f t="shared" si="523"/>
        <v>0</v>
      </c>
      <c r="AE416" s="94">
        <f t="shared" si="523"/>
        <v>0</v>
      </c>
      <c r="AF416" s="123">
        <f t="shared" si="523"/>
        <v>0</v>
      </c>
      <c r="AG416" s="94">
        <f t="shared" si="523"/>
        <v>0</v>
      </c>
      <c r="AH416" s="94">
        <f t="shared" si="523"/>
        <v>0</v>
      </c>
      <c r="AI416" s="94">
        <f t="shared" si="523"/>
        <v>0</v>
      </c>
      <c r="AJ416" s="93">
        <f t="shared" si="523"/>
        <v>0</v>
      </c>
      <c r="AK416" s="139" t="s">
        <v>7137</v>
      </c>
    </row>
    <row r="417" spans="1:37" hidden="1" outlineLevel="3" x14ac:dyDescent="0.25">
      <c r="A417" t="s">
        <v>7038</v>
      </c>
      <c r="N417">
        <f t="shared" ref="N417:N423" si="524">SUM(B417:M417)</f>
        <v>0</v>
      </c>
      <c r="O417">
        <f t="shared" ref="O417:O423" si="525">B417</f>
        <v>0</v>
      </c>
      <c r="P417">
        <f t="shared" ref="P417:P423" si="526">N417</f>
        <v>0</v>
      </c>
      <c r="Q417" s="92" t="s">
        <v>1011</v>
      </c>
      <c r="R417" s="80">
        <v>0.1119</v>
      </c>
      <c r="S417" s="119">
        <f t="shared" ref="S417:S423" si="527">IF(LEFT(AK417,6)="Direct", O417,0)</f>
        <v>0</v>
      </c>
      <c r="T417" s="120">
        <f t="shared" ref="T417:T423" si="528">O417-S417</f>
        <v>0</v>
      </c>
      <c r="U417" s="121">
        <f t="shared" ref="U417:U423" si="529">S417+T417</f>
        <v>0</v>
      </c>
      <c r="V417" s="119">
        <f t="shared" ref="V417:V423" si="530">IF(LEFT(AK417,9)="Direct-WA", O417,0)</f>
        <v>0</v>
      </c>
      <c r="W417" s="120">
        <f t="shared" ref="W417:W423" si="531">IF(LEFT(AK417,9)="Direct-WA",0,O417*R417)</f>
        <v>0</v>
      </c>
      <c r="X417" s="122">
        <f t="shared" ref="X417:X423" si="532">V417+W417</f>
        <v>0</v>
      </c>
      <c r="Y417" s="119">
        <f t="shared" ref="Y417:Y423" si="533">IF(LEFT(AK417,9)="Direct-OR", O417,0)</f>
        <v>0</v>
      </c>
      <c r="Z417" s="120">
        <f t="shared" ref="Z417:Z423" si="534">IF(LEFT(AK417,9)="Direct-OR",0,T417-W417)</f>
        <v>0</v>
      </c>
      <c r="AA417" s="122">
        <f t="shared" ref="AA417:AA423" si="535">Y417+Z417</f>
        <v>0</v>
      </c>
      <c r="AB417" s="94">
        <f t="shared" ref="AB417:AB423" si="536">IF(LEFT(AK417,6)="Direct", P417,0)</f>
        <v>0</v>
      </c>
      <c r="AC417" s="123">
        <f t="shared" ref="AC417:AC423" si="537">P417-AB417</f>
        <v>0</v>
      </c>
      <c r="AD417" s="94">
        <f t="shared" ref="AD417:AD423" si="538">AB417+AC417</f>
        <v>0</v>
      </c>
      <c r="AE417" s="94">
        <f t="shared" ref="AE417:AE423" si="539">IF(LEFT(AK417,9)="Direct-WA", P417,0)</f>
        <v>0</v>
      </c>
      <c r="AF417" s="123">
        <f t="shared" ref="AF417:AF423" si="540">IF(LEFT(AK417,9)="Direct-WA",0,P417*R417)</f>
        <v>0</v>
      </c>
      <c r="AG417" s="94">
        <f t="shared" ref="AG417:AG423" si="541">AE417+AF417</f>
        <v>0</v>
      </c>
      <c r="AH417" s="94">
        <f t="shared" ref="AH417:AH423" si="542">IF(LEFT(AK417,9)="Direct-OR", P417,0)</f>
        <v>0</v>
      </c>
      <c r="AI417" s="94">
        <f t="shared" ref="AI417:AI423" si="543">IF(LEFT(AK417,9)="Direct-OR",0,AD417-AG417)</f>
        <v>0</v>
      </c>
      <c r="AJ417" s="93">
        <f t="shared" ref="AJ417:AJ423" si="544">AH417+AI417</f>
        <v>0</v>
      </c>
      <c r="AK417" s="138" t="s">
        <v>1012</v>
      </c>
    </row>
    <row r="418" spans="1:37" hidden="1" outlineLevel="3" x14ac:dyDescent="0.25">
      <c r="A418" t="s">
        <v>7038</v>
      </c>
      <c r="B418">
        <v>1383.7</v>
      </c>
      <c r="N418">
        <f t="shared" si="524"/>
        <v>1383.7</v>
      </c>
      <c r="O418">
        <f t="shared" si="525"/>
        <v>1383.7</v>
      </c>
      <c r="P418">
        <f t="shared" si="526"/>
        <v>1383.7</v>
      </c>
      <c r="Q418" s="92" t="s">
        <v>1285</v>
      </c>
      <c r="R418" s="80">
        <v>0.1119</v>
      </c>
      <c r="S418" s="119">
        <f t="shared" si="527"/>
        <v>0</v>
      </c>
      <c r="T418" s="120">
        <f t="shared" si="528"/>
        <v>1383.7</v>
      </c>
      <c r="U418" s="121">
        <f t="shared" si="529"/>
        <v>1383.7</v>
      </c>
      <c r="V418" s="119">
        <f t="shared" si="530"/>
        <v>0</v>
      </c>
      <c r="W418" s="120">
        <f t="shared" si="531"/>
        <v>154.83602999999999</v>
      </c>
      <c r="X418" s="122">
        <f t="shared" si="532"/>
        <v>154.83602999999999</v>
      </c>
      <c r="Y418" s="119">
        <f t="shared" si="533"/>
        <v>0</v>
      </c>
      <c r="Z418" s="120">
        <f t="shared" si="534"/>
        <v>1228.8639700000001</v>
      </c>
      <c r="AA418" s="122">
        <f t="shared" si="535"/>
        <v>1228.8639700000001</v>
      </c>
      <c r="AB418" s="94">
        <f t="shared" si="536"/>
        <v>0</v>
      </c>
      <c r="AC418" s="123">
        <f t="shared" si="537"/>
        <v>1383.7</v>
      </c>
      <c r="AD418" s="94">
        <f t="shared" si="538"/>
        <v>1383.7</v>
      </c>
      <c r="AE418" s="94">
        <f t="shared" si="539"/>
        <v>0</v>
      </c>
      <c r="AF418" s="123">
        <f t="shared" si="540"/>
        <v>154.83602999999999</v>
      </c>
      <c r="AG418" s="94">
        <f t="shared" si="541"/>
        <v>154.83602999999999</v>
      </c>
      <c r="AH418" s="94">
        <f t="shared" si="542"/>
        <v>0</v>
      </c>
      <c r="AI418" s="94">
        <f t="shared" si="543"/>
        <v>1228.8639700000001</v>
      </c>
      <c r="AJ418" s="93">
        <f t="shared" si="544"/>
        <v>1228.8639700000001</v>
      </c>
      <c r="AK418" s="138" t="s">
        <v>1012</v>
      </c>
    </row>
    <row r="419" spans="1:37" hidden="1" outlineLevel="3" x14ac:dyDescent="0.25">
      <c r="A419" t="s">
        <v>7038</v>
      </c>
      <c r="B419">
        <v>3793.25</v>
      </c>
      <c r="N419">
        <f t="shared" si="524"/>
        <v>3793.25</v>
      </c>
      <c r="O419">
        <f t="shared" si="525"/>
        <v>3793.25</v>
      </c>
      <c r="P419">
        <f t="shared" si="526"/>
        <v>3793.25</v>
      </c>
      <c r="Q419" s="92" t="s">
        <v>2102</v>
      </c>
      <c r="R419" s="80">
        <v>0.1119</v>
      </c>
      <c r="S419" s="119">
        <f t="shared" si="527"/>
        <v>0</v>
      </c>
      <c r="T419" s="120">
        <f t="shared" si="528"/>
        <v>3793.25</v>
      </c>
      <c r="U419" s="121">
        <f t="shared" si="529"/>
        <v>3793.25</v>
      </c>
      <c r="V419" s="119">
        <f t="shared" si="530"/>
        <v>0</v>
      </c>
      <c r="W419" s="120">
        <f t="shared" si="531"/>
        <v>424.464675</v>
      </c>
      <c r="X419" s="122">
        <f t="shared" si="532"/>
        <v>424.464675</v>
      </c>
      <c r="Y419" s="119">
        <f t="shared" si="533"/>
        <v>0</v>
      </c>
      <c r="Z419" s="120">
        <f t="shared" si="534"/>
        <v>3368.7853249999998</v>
      </c>
      <c r="AA419" s="122">
        <f t="shared" si="535"/>
        <v>3368.7853249999998</v>
      </c>
      <c r="AB419" s="94">
        <f t="shared" si="536"/>
        <v>0</v>
      </c>
      <c r="AC419" s="123">
        <f t="shared" si="537"/>
        <v>3793.25</v>
      </c>
      <c r="AD419" s="94">
        <f t="shared" si="538"/>
        <v>3793.25</v>
      </c>
      <c r="AE419" s="94">
        <f t="shared" si="539"/>
        <v>0</v>
      </c>
      <c r="AF419" s="123">
        <f t="shared" si="540"/>
        <v>424.464675</v>
      </c>
      <c r="AG419" s="94">
        <f t="shared" si="541"/>
        <v>424.464675</v>
      </c>
      <c r="AH419" s="94">
        <f t="shared" si="542"/>
        <v>0</v>
      </c>
      <c r="AI419" s="94">
        <f t="shared" si="543"/>
        <v>3368.7853249999998</v>
      </c>
      <c r="AJ419" s="93">
        <f t="shared" si="544"/>
        <v>3368.7853249999998</v>
      </c>
      <c r="AK419" s="138" t="s">
        <v>1012</v>
      </c>
    </row>
    <row r="420" spans="1:37" hidden="1" outlineLevel="3" x14ac:dyDescent="0.25">
      <c r="A420" t="s">
        <v>7038</v>
      </c>
      <c r="B420">
        <v>27293.33</v>
      </c>
      <c r="N420">
        <f t="shared" si="524"/>
        <v>27293.33</v>
      </c>
      <c r="O420">
        <f t="shared" si="525"/>
        <v>27293.33</v>
      </c>
      <c r="P420">
        <f t="shared" si="526"/>
        <v>27293.33</v>
      </c>
      <c r="Q420" s="92" t="s">
        <v>2103</v>
      </c>
      <c r="R420" s="80">
        <v>0.1119</v>
      </c>
      <c r="S420" s="119">
        <f t="shared" si="527"/>
        <v>0</v>
      </c>
      <c r="T420" s="120">
        <f t="shared" si="528"/>
        <v>27293.33</v>
      </c>
      <c r="U420" s="121">
        <f t="shared" si="529"/>
        <v>27293.33</v>
      </c>
      <c r="V420" s="119">
        <f t="shared" si="530"/>
        <v>0</v>
      </c>
      <c r="W420" s="120">
        <f t="shared" si="531"/>
        <v>3054.1236270000004</v>
      </c>
      <c r="X420" s="122">
        <f t="shared" si="532"/>
        <v>3054.1236270000004</v>
      </c>
      <c r="Y420" s="119">
        <f t="shared" si="533"/>
        <v>0</v>
      </c>
      <c r="Z420" s="120">
        <f t="shared" si="534"/>
        <v>24239.206373000001</v>
      </c>
      <c r="AA420" s="122">
        <f t="shared" si="535"/>
        <v>24239.206373000001</v>
      </c>
      <c r="AB420" s="94">
        <f t="shared" si="536"/>
        <v>0</v>
      </c>
      <c r="AC420" s="123">
        <f t="shared" si="537"/>
        <v>27293.33</v>
      </c>
      <c r="AD420" s="94">
        <f t="shared" si="538"/>
        <v>27293.33</v>
      </c>
      <c r="AE420" s="94">
        <f t="shared" si="539"/>
        <v>0</v>
      </c>
      <c r="AF420" s="123">
        <f t="shared" si="540"/>
        <v>3054.1236270000004</v>
      </c>
      <c r="AG420" s="94">
        <f t="shared" si="541"/>
        <v>3054.1236270000004</v>
      </c>
      <c r="AH420" s="94">
        <f t="shared" si="542"/>
        <v>0</v>
      </c>
      <c r="AI420" s="94">
        <f t="shared" si="543"/>
        <v>24239.206373000001</v>
      </c>
      <c r="AJ420" s="93">
        <f t="shared" si="544"/>
        <v>24239.206373000001</v>
      </c>
      <c r="AK420" s="138" t="s">
        <v>1012</v>
      </c>
    </row>
    <row r="421" spans="1:37" hidden="1" outlineLevel="3" x14ac:dyDescent="0.25">
      <c r="A421" t="s">
        <v>7038</v>
      </c>
      <c r="B421">
        <v>131.44999999999999</v>
      </c>
      <c r="N421">
        <f t="shared" si="524"/>
        <v>131.44999999999999</v>
      </c>
      <c r="O421">
        <f t="shared" si="525"/>
        <v>131.44999999999999</v>
      </c>
      <c r="P421">
        <f t="shared" si="526"/>
        <v>131.44999999999999</v>
      </c>
      <c r="Q421" s="92" t="s">
        <v>6542</v>
      </c>
      <c r="R421" s="80">
        <v>0.1119</v>
      </c>
      <c r="S421" s="119">
        <f t="shared" si="527"/>
        <v>0</v>
      </c>
      <c r="T421" s="120">
        <f t="shared" si="528"/>
        <v>131.44999999999999</v>
      </c>
      <c r="U421" s="121">
        <f t="shared" si="529"/>
        <v>131.44999999999999</v>
      </c>
      <c r="V421" s="119">
        <f t="shared" si="530"/>
        <v>0</v>
      </c>
      <c r="W421" s="120">
        <f t="shared" si="531"/>
        <v>14.709254999999999</v>
      </c>
      <c r="X421" s="122">
        <f t="shared" si="532"/>
        <v>14.709254999999999</v>
      </c>
      <c r="Y421" s="119">
        <f t="shared" si="533"/>
        <v>0</v>
      </c>
      <c r="Z421" s="120">
        <f t="shared" si="534"/>
        <v>116.74074499999999</v>
      </c>
      <c r="AA421" s="122">
        <f t="shared" si="535"/>
        <v>116.74074499999999</v>
      </c>
      <c r="AB421" s="94">
        <f t="shared" si="536"/>
        <v>0</v>
      </c>
      <c r="AC421" s="123">
        <f t="shared" si="537"/>
        <v>131.44999999999999</v>
      </c>
      <c r="AD421" s="94">
        <f t="shared" si="538"/>
        <v>131.44999999999999</v>
      </c>
      <c r="AE421" s="94">
        <f t="shared" si="539"/>
        <v>0</v>
      </c>
      <c r="AF421" s="123">
        <f t="shared" si="540"/>
        <v>14.709254999999999</v>
      </c>
      <c r="AG421" s="94">
        <f t="shared" si="541"/>
        <v>14.709254999999999</v>
      </c>
      <c r="AH421" s="94">
        <f t="shared" si="542"/>
        <v>0</v>
      </c>
      <c r="AI421" s="94">
        <f t="shared" si="543"/>
        <v>116.74074499999999</v>
      </c>
      <c r="AJ421" s="93">
        <f t="shared" si="544"/>
        <v>116.74074499999999</v>
      </c>
      <c r="AK421" s="138" t="s">
        <v>1257</v>
      </c>
    </row>
    <row r="422" spans="1:37" hidden="1" outlineLevel="3" x14ac:dyDescent="0.25">
      <c r="A422" t="s">
        <v>7038</v>
      </c>
      <c r="N422">
        <f t="shared" si="524"/>
        <v>0</v>
      </c>
      <c r="O422">
        <f t="shared" si="525"/>
        <v>0</v>
      </c>
      <c r="P422">
        <f t="shared" si="526"/>
        <v>0</v>
      </c>
      <c r="Q422" s="92" t="s">
        <v>4230</v>
      </c>
      <c r="R422" s="80">
        <v>0.1119</v>
      </c>
      <c r="S422" s="119">
        <f t="shared" si="527"/>
        <v>0</v>
      </c>
      <c r="T422" s="120">
        <f t="shared" si="528"/>
        <v>0</v>
      </c>
      <c r="U422" s="121">
        <f t="shared" si="529"/>
        <v>0</v>
      </c>
      <c r="V422" s="119">
        <f t="shared" si="530"/>
        <v>0</v>
      </c>
      <c r="W422" s="120">
        <f t="shared" si="531"/>
        <v>0</v>
      </c>
      <c r="X422" s="122">
        <f t="shared" si="532"/>
        <v>0</v>
      </c>
      <c r="Y422" s="119">
        <f t="shared" si="533"/>
        <v>0</v>
      </c>
      <c r="Z422" s="120">
        <f t="shared" si="534"/>
        <v>0</v>
      </c>
      <c r="AA422" s="122">
        <f t="shared" si="535"/>
        <v>0</v>
      </c>
      <c r="AB422" s="94">
        <f t="shared" si="536"/>
        <v>0</v>
      </c>
      <c r="AC422" s="123">
        <f t="shared" si="537"/>
        <v>0</v>
      </c>
      <c r="AD422" s="94">
        <f t="shared" si="538"/>
        <v>0</v>
      </c>
      <c r="AE422" s="94">
        <f t="shared" si="539"/>
        <v>0</v>
      </c>
      <c r="AF422" s="123">
        <f t="shared" si="540"/>
        <v>0</v>
      </c>
      <c r="AG422" s="94">
        <f t="shared" si="541"/>
        <v>0</v>
      </c>
      <c r="AH422" s="94">
        <f t="shared" si="542"/>
        <v>0</v>
      </c>
      <c r="AI422" s="94">
        <f t="shared" si="543"/>
        <v>0</v>
      </c>
      <c r="AJ422" s="93">
        <f t="shared" si="544"/>
        <v>0</v>
      </c>
      <c r="AK422" s="138" t="s">
        <v>1012</v>
      </c>
    </row>
    <row r="423" spans="1:37" hidden="1" outlineLevel="3" x14ac:dyDescent="0.25">
      <c r="A423" t="s">
        <v>7038</v>
      </c>
      <c r="B423">
        <v>160606.54</v>
      </c>
      <c r="N423">
        <f t="shared" si="524"/>
        <v>160606.54</v>
      </c>
      <c r="O423">
        <f t="shared" si="525"/>
        <v>160606.54</v>
      </c>
      <c r="P423">
        <f t="shared" si="526"/>
        <v>160606.54</v>
      </c>
      <c r="Q423" s="92" t="s">
        <v>4293</v>
      </c>
      <c r="R423" s="80">
        <v>0.1119</v>
      </c>
      <c r="S423" s="119">
        <f t="shared" si="527"/>
        <v>0</v>
      </c>
      <c r="T423" s="120">
        <f t="shared" si="528"/>
        <v>160606.54</v>
      </c>
      <c r="U423" s="121">
        <f t="shared" si="529"/>
        <v>160606.54</v>
      </c>
      <c r="V423" s="119">
        <f t="shared" si="530"/>
        <v>0</v>
      </c>
      <c r="W423" s="120">
        <f t="shared" si="531"/>
        <v>17971.871826000002</v>
      </c>
      <c r="X423" s="122">
        <f t="shared" si="532"/>
        <v>17971.871826000002</v>
      </c>
      <c r="Y423" s="119">
        <f t="shared" si="533"/>
        <v>0</v>
      </c>
      <c r="Z423" s="120">
        <f t="shared" si="534"/>
        <v>142634.66817399999</v>
      </c>
      <c r="AA423" s="122">
        <f t="shared" si="535"/>
        <v>142634.66817399999</v>
      </c>
      <c r="AB423" s="94">
        <f t="shared" si="536"/>
        <v>0</v>
      </c>
      <c r="AC423" s="123">
        <f t="shared" si="537"/>
        <v>160606.54</v>
      </c>
      <c r="AD423" s="94">
        <f t="shared" si="538"/>
        <v>160606.54</v>
      </c>
      <c r="AE423" s="94">
        <f t="shared" si="539"/>
        <v>0</v>
      </c>
      <c r="AF423" s="123">
        <f t="shared" si="540"/>
        <v>17971.871826000002</v>
      </c>
      <c r="AG423" s="94">
        <f t="shared" si="541"/>
        <v>17971.871826000002</v>
      </c>
      <c r="AH423" s="94">
        <f t="shared" si="542"/>
        <v>0</v>
      </c>
      <c r="AI423" s="94">
        <f t="shared" si="543"/>
        <v>142634.66817399999</v>
      </c>
      <c r="AJ423" s="93">
        <f t="shared" si="544"/>
        <v>142634.66817399999</v>
      </c>
      <c r="AK423" s="138" t="s">
        <v>1012</v>
      </c>
    </row>
    <row r="424" spans="1:37" hidden="1" outlineLevel="2" x14ac:dyDescent="0.25">
      <c r="Q424" s="92"/>
      <c r="R424" s="80"/>
      <c r="S424" s="119">
        <f t="shared" ref="S424:AJ424" si="545">SUBTOTAL(9,S417:S423)</f>
        <v>0</v>
      </c>
      <c r="T424" s="120">
        <f t="shared" si="545"/>
        <v>193208.27000000002</v>
      </c>
      <c r="U424" s="121">
        <f t="shared" si="545"/>
        <v>193208.27000000002</v>
      </c>
      <c r="V424" s="119">
        <f t="shared" si="545"/>
        <v>0</v>
      </c>
      <c r="W424" s="120">
        <f t="shared" si="545"/>
        <v>21620.005413000003</v>
      </c>
      <c r="X424" s="122">
        <f t="shared" si="545"/>
        <v>21620.005413000003</v>
      </c>
      <c r="Y424" s="119">
        <f t="shared" si="545"/>
        <v>0</v>
      </c>
      <c r="Z424" s="120">
        <f t="shared" si="545"/>
        <v>171588.26458699998</v>
      </c>
      <c r="AA424" s="122">
        <f t="shared" si="545"/>
        <v>171588.26458699998</v>
      </c>
      <c r="AB424" s="94">
        <f t="shared" si="545"/>
        <v>0</v>
      </c>
      <c r="AC424" s="123">
        <f t="shared" si="545"/>
        <v>193208.27000000002</v>
      </c>
      <c r="AD424" s="94">
        <f t="shared" si="545"/>
        <v>193208.27000000002</v>
      </c>
      <c r="AE424" s="94">
        <f t="shared" si="545"/>
        <v>0</v>
      </c>
      <c r="AF424" s="123">
        <f t="shared" si="545"/>
        <v>21620.005413000003</v>
      </c>
      <c r="AG424" s="94">
        <f t="shared" si="545"/>
        <v>21620.005413000003</v>
      </c>
      <c r="AH424" s="94">
        <f t="shared" si="545"/>
        <v>0</v>
      </c>
      <c r="AI424" s="94">
        <f t="shared" si="545"/>
        <v>171588.26458699998</v>
      </c>
      <c r="AJ424" s="93">
        <f t="shared" si="545"/>
        <v>171588.26458699998</v>
      </c>
      <c r="AK424" s="139" t="s">
        <v>7140</v>
      </c>
    </row>
    <row r="425" spans="1:37" hidden="1" outlineLevel="3" x14ac:dyDescent="0.25">
      <c r="A425" t="s">
        <v>7038</v>
      </c>
      <c r="B425">
        <v>5841</v>
      </c>
      <c r="N425">
        <f>SUM(B425:M425)</f>
        <v>5841</v>
      </c>
      <c r="O425">
        <f>B425</f>
        <v>5841</v>
      </c>
      <c r="P425">
        <f>N425</f>
        <v>5841</v>
      </c>
      <c r="Q425" s="92" t="s">
        <v>2113</v>
      </c>
      <c r="R425" s="80">
        <v>0.1032</v>
      </c>
      <c r="S425" s="119">
        <f>IF(LEFT(AK425,6)="Direct", O425,0)</f>
        <v>0</v>
      </c>
      <c r="T425" s="120">
        <f>O425-S425</f>
        <v>5841</v>
      </c>
      <c r="U425" s="121">
        <f>S425+T425</f>
        <v>5841</v>
      </c>
      <c r="V425" s="119">
        <f>IF(LEFT(AK425,9)="Direct-WA", O425,0)</f>
        <v>0</v>
      </c>
      <c r="W425" s="120">
        <f>IF(LEFT(AK425,9)="Direct-WA",0,O425*R425)</f>
        <v>602.7912</v>
      </c>
      <c r="X425" s="122">
        <f>V425+W425</f>
        <v>602.7912</v>
      </c>
      <c r="Y425" s="119">
        <f>IF(LEFT(AK425,9)="Direct-OR", O425,0)</f>
        <v>0</v>
      </c>
      <c r="Z425" s="120">
        <f>IF(LEFT(AK425,9)="Direct-OR",0,T425-W425)</f>
        <v>5238.2088000000003</v>
      </c>
      <c r="AA425" s="122">
        <f>Y425+Z425</f>
        <v>5238.2088000000003</v>
      </c>
      <c r="AB425" s="94">
        <f>IF(LEFT(AK425,6)="Direct", P425,0)</f>
        <v>0</v>
      </c>
      <c r="AC425" s="123">
        <f>P425-AB425</f>
        <v>5841</v>
      </c>
      <c r="AD425" s="94">
        <f>AB425+AC425</f>
        <v>5841</v>
      </c>
      <c r="AE425" s="94">
        <f>IF(LEFT(AK425,9)="Direct-WA", P425,0)</f>
        <v>0</v>
      </c>
      <c r="AF425" s="123">
        <f>IF(LEFT(AK425,9)="Direct-WA",0,P425*R425)</f>
        <v>602.7912</v>
      </c>
      <c r="AG425" s="94">
        <f>AE425+AF425</f>
        <v>602.7912</v>
      </c>
      <c r="AH425" s="94">
        <f>IF(LEFT(AK425,9)="Direct-OR", P425,0)</f>
        <v>0</v>
      </c>
      <c r="AI425" s="94">
        <f>IF(LEFT(AK425,9)="Direct-OR",0,AD425-AG425)</f>
        <v>5238.2088000000003</v>
      </c>
      <c r="AJ425" s="93">
        <f>AH425+AI425</f>
        <v>5238.2088000000003</v>
      </c>
      <c r="AK425" s="138" t="s">
        <v>1225</v>
      </c>
    </row>
    <row r="426" spans="1:37" hidden="1" outlineLevel="2" x14ac:dyDescent="0.25">
      <c r="Q426" s="92"/>
      <c r="R426" s="80"/>
      <c r="S426" s="119">
        <f t="shared" ref="S426:AJ426" si="546">SUBTOTAL(9,S425:S425)</f>
        <v>0</v>
      </c>
      <c r="T426" s="120">
        <f t="shared" si="546"/>
        <v>5841</v>
      </c>
      <c r="U426" s="121">
        <f t="shared" si="546"/>
        <v>5841</v>
      </c>
      <c r="V426" s="119">
        <f t="shared" si="546"/>
        <v>0</v>
      </c>
      <c r="W426" s="120">
        <f t="shared" si="546"/>
        <v>602.7912</v>
      </c>
      <c r="X426" s="122">
        <f t="shared" si="546"/>
        <v>602.7912</v>
      </c>
      <c r="Y426" s="119">
        <f t="shared" si="546"/>
        <v>0</v>
      </c>
      <c r="Z426" s="120">
        <f t="shared" si="546"/>
        <v>5238.2088000000003</v>
      </c>
      <c r="AA426" s="122">
        <f t="shared" si="546"/>
        <v>5238.2088000000003</v>
      </c>
      <c r="AB426" s="94">
        <f t="shared" si="546"/>
        <v>0</v>
      </c>
      <c r="AC426" s="123">
        <f t="shared" si="546"/>
        <v>5841</v>
      </c>
      <c r="AD426" s="94">
        <f t="shared" si="546"/>
        <v>5841</v>
      </c>
      <c r="AE426" s="94">
        <f t="shared" si="546"/>
        <v>0</v>
      </c>
      <c r="AF426" s="123">
        <f t="shared" si="546"/>
        <v>602.7912</v>
      </c>
      <c r="AG426" s="94">
        <f t="shared" si="546"/>
        <v>602.7912</v>
      </c>
      <c r="AH426" s="94">
        <f t="shared" si="546"/>
        <v>0</v>
      </c>
      <c r="AI426" s="94">
        <f t="shared" si="546"/>
        <v>5238.2088000000003</v>
      </c>
      <c r="AJ426" s="93">
        <f t="shared" si="546"/>
        <v>5238.2088000000003</v>
      </c>
      <c r="AK426" s="139" t="s">
        <v>7150</v>
      </c>
    </row>
    <row r="427" spans="1:37" hidden="1" outlineLevel="3" x14ac:dyDescent="0.25">
      <c r="A427" t="s">
        <v>7038</v>
      </c>
      <c r="B427">
        <v>10658.5</v>
      </c>
      <c r="N427">
        <f>SUM(B427:M427)</f>
        <v>10658.5</v>
      </c>
      <c r="O427">
        <f>B427</f>
        <v>10658.5</v>
      </c>
      <c r="P427">
        <f>N427</f>
        <v>10658.5</v>
      </c>
      <c r="Q427" s="92" t="s">
        <v>2114</v>
      </c>
      <c r="R427" s="80">
        <v>8.4099999999999994E-2</v>
      </c>
      <c r="S427" s="119">
        <f>IF(LEFT(AK427,6)="Direct", O427,0)</f>
        <v>0</v>
      </c>
      <c r="T427" s="120">
        <f>O427-S427</f>
        <v>10658.5</v>
      </c>
      <c r="U427" s="121">
        <f>S427+T427</f>
        <v>10658.5</v>
      </c>
      <c r="V427" s="119">
        <f>IF(LEFT(AK427,9)="Direct-WA", O427,0)</f>
        <v>0</v>
      </c>
      <c r="W427" s="120">
        <f>IF(LEFT(AK427,9)="Direct-WA",0,O427*R427)</f>
        <v>896.37984999999992</v>
      </c>
      <c r="X427" s="122">
        <f>V427+W427</f>
        <v>896.37984999999992</v>
      </c>
      <c r="Y427" s="119">
        <f>IF(LEFT(AK427,9)="Direct-OR", O427,0)</f>
        <v>0</v>
      </c>
      <c r="Z427" s="120">
        <f>IF(LEFT(AK427,9)="Direct-OR",0,T427-W427)</f>
        <v>9762.1201500000006</v>
      </c>
      <c r="AA427" s="122">
        <f>Y427+Z427</f>
        <v>9762.1201500000006</v>
      </c>
      <c r="AB427" s="94">
        <f>IF(LEFT(AK427,6)="Direct", P427,0)</f>
        <v>0</v>
      </c>
      <c r="AC427" s="123">
        <f>P427-AB427</f>
        <v>10658.5</v>
      </c>
      <c r="AD427" s="94">
        <f>AB427+AC427</f>
        <v>10658.5</v>
      </c>
      <c r="AE427" s="94">
        <f>IF(LEFT(AK427,9)="Direct-WA", P427,0)</f>
        <v>0</v>
      </c>
      <c r="AF427" s="123">
        <f>IF(LEFT(AK427,9)="Direct-WA",0,P427*R427)</f>
        <v>896.37984999999992</v>
      </c>
      <c r="AG427" s="94">
        <f>AE427+AF427</f>
        <v>896.37984999999992</v>
      </c>
      <c r="AH427" s="94">
        <f>IF(LEFT(AK427,9)="Direct-OR", P427,0)</f>
        <v>0</v>
      </c>
      <c r="AI427" s="94">
        <f>IF(LEFT(AK427,9)="Direct-OR",0,AD427-AG427)</f>
        <v>9762.1201500000006</v>
      </c>
      <c r="AJ427" s="93">
        <f>AH427+AI427</f>
        <v>9762.1201500000006</v>
      </c>
      <c r="AK427" s="138" t="s">
        <v>982</v>
      </c>
    </row>
    <row r="428" spans="1:37" hidden="1" outlineLevel="2" x14ac:dyDescent="0.25">
      <c r="Q428" s="92"/>
      <c r="R428" s="80"/>
      <c r="S428" s="119">
        <f t="shared" ref="S428:AJ428" si="547">SUBTOTAL(9,S427:S427)</f>
        <v>0</v>
      </c>
      <c r="T428" s="120">
        <f t="shared" si="547"/>
        <v>10658.5</v>
      </c>
      <c r="U428" s="121">
        <f t="shared" si="547"/>
        <v>10658.5</v>
      </c>
      <c r="V428" s="119">
        <f t="shared" si="547"/>
        <v>0</v>
      </c>
      <c r="W428" s="120">
        <f t="shared" si="547"/>
        <v>896.37984999999992</v>
      </c>
      <c r="X428" s="122">
        <f t="shared" si="547"/>
        <v>896.37984999999992</v>
      </c>
      <c r="Y428" s="119">
        <f t="shared" si="547"/>
        <v>0</v>
      </c>
      <c r="Z428" s="120">
        <f t="shared" si="547"/>
        <v>9762.1201500000006</v>
      </c>
      <c r="AA428" s="122">
        <f t="shared" si="547"/>
        <v>9762.1201500000006</v>
      </c>
      <c r="AB428" s="94">
        <f t="shared" si="547"/>
        <v>0</v>
      </c>
      <c r="AC428" s="123">
        <f t="shared" si="547"/>
        <v>10658.5</v>
      </c>
      <c r="AD428" s="94">
        <f t="shared" si="547"/>
        <v>10658.5</v>
      </c>
      <c r="AE428" s="94">
        <f t="shared" si="547"/>
        <v>0</v>
      </c>
      <c r="AF428" s="123">
        <f t="shared" si="547"/>
        <v>896.37984999999992</v>
      </c>
      <c r="AG428" s="94">
        <f t="shared" si="547"/>
        <v>896.37984999999992</v>
      </c>
      <c r="AH428" s="94">
        <f t="shared" si="547"/>
        <v>0</v>
      </c>
      <c r="AI428" s="94">
        <f t="shared" si="547"/>
        <v>9762.1201500000006</v>
      </c>
      <c r="AJ428" s="93">
        <f t="shared" si="547"/>
        <v>9762.1201500000006</v>
      </c>
      <c r="AK428" s="139" t="s">
        <v>7144</v>
      </c>
    </row>
    <row r="429" spans="1:37" hidden="1" outlineLevel="3" x14ac:dyDescent="0.25">
      <c r="A429" t="s">
        <v>7038</v>
      </c>
      <c r="B429">
        <v>18830.900000000001</v>
      </c>
      <c r="N429">
        <f>SUM(B429:M429)</f>
        <v>18830.900000000001</v>
      </c>
      <c r="O429">
        <f>B429</f>
        <v>18830.900000000001</v>
      </c>
      <c r="P429">
        <f>N429</f>
        <v>18830.900000000001</v>
      </c>
      <c r="Q429" s="92" t="s">
        <v>2098</v>
      </c>
      <c r="R429" s="80">
        <v>0.1128</v>
      </c>
      <c r="S429" s="119">
        <f>IF(LEFT(AK429,6)="Direct", O429,0)</f>
        <v>0</v>
      </c>
      <c r="T429" s="120">
        <f>O429-S429</f>
        <v>18830.900000000001</v>
      </c>
      <c r="U429" s="121">
        <f>S429+T429</f>
        <v>18830.900000000001</v>
      </c>
      <c r="V429" s="119">
        <f>IF(LEFT(AK429,9)="Direct-WA", O429,0)</f>
        <v>0</v>
      </c>
      <c r="W429" s="120">
        <f>IF(LEFT(AK429,9)="Direct-WA",0,O429*R429)</f>
        <v>2124.1255200000001</v>
      </c>
      <c r="X429" s="122">
        <f>V429+W429</f>
        <v>2124.1255200000001</v>
      </c>
      <c r="Y429" s="119">
        <f>IF(LEFT(AK429,9)="Direct-OR", O429,0)</f>
        <v>0</v>
      </c>
      <c r="Z429" s="120">
        <f>IF(LEFT(AK429,9)="Direct-OR",0,T429-W429)</f>
        <v>16706.77448</v>
      </c>
      <c r="AA429" s="122">
        <f>Y429+Z429</f>
        <v>16706.77448</v>
      </c>
      <c r="AB429" s="94">
        <f>IF(LEFT(AK429,6)="Direct", P429,0)</f>
        <v>0</v>
      </c>
      <c r="AC429" s="123">
        <f>P429-AB429</f>
        <v>18830.900000000001</v>
      </c>
      <c r="AD429" s="94">
        <f>AB429+AC429</f>
        <v>18830.900000000001</v>
      </c>
      <c r="AE429" s="94">
        <f>IF(LEFT(AK429,9)="Direct-WA", P429,0)</f>
        <v>0</v>
      </c>
      <c r="AF429" s="123">
        <f>IF(LEFT(AK429,9)="Direct-WA",0,P429*R429)</f>
        <v>2124.1255200000001</v>
      </c>
      <c r="AG429" s="94">
        <f>AE429+AF429</f>
        <v>2124.1255200000001</v>
      </c>
      <c r="AH429" s="94">
        <f>IF(LEFT(AK429,9)="Direct-OR", P429,0)</f>
        <v>0</v>
      </c>
      <c r="AI429" s="94">
        <f>IF(LEFT(AK429,9)="Direct-OR",0,AD429-AG429)</f>
        <v>16706.77448</v>
      </c>
      <c r="AJ429" s="93">
        <f>AH429+AI429</f>
        <v>16706.77448</v>
      </c>
      <c r="AK429" s="138" t="s">
        <v>988</v>
      </c>
    </row>
    <row r="430" spans="1:37" hidden="1" outlineLevel="2" x14ac:dyDescent="0.25">
      <c r="Q430" s="92"/>
      <c r="R430" s="80"/>
      <c r="S430" s="119">
        <f t="shared" ref="S430:AJ430" si="548">SUBTOTAL(9,S429:S429)</f>
        <v>0</v>
      </c>
      <c r="T430" s="120">
        <f t="shared" si="548"/>
        <v>18830.900000000001</v>
      </c>
      <c r="U430" s="121">
        <f t="shared" si="548"/>
        <v>18830.900000000001</v>
      </c>
      <c r="V430" s="119">
        <f t="shared" si="548"/>
        <v>0</v>
      </c>
      <c r="W430" s="120">
        <f t="shared" si="548"/>
        <v>2124.1255200000001</v>
      </c>
      <c r="X430" s="122">
        <f t="shared" si="548"/>
        <v>2124.1255200000001</v>
      </c>
      <c r="Y430" s="119">
        <f t="shared" si="548"/>
        <v>0</v>
      </c>
      <c r="Z430" s="120">
        <f t="shared" si="548"/>
        <v>16706.77448</v>
      </c>
      <c r="AA430" s="122">
        <f t="shared" si="548"/>
        <v>16706.77448</v>
      </c>
      <c r="AB430" s="94">
        <f t="shared" si="548"/>
        <v>0</v>
      </c>
      <c r="AC430" s="123">
        <f t="shared" si="548"/>
        <v>18830.900000000001</v>
      </c>
      <c r="AD430" s="94">
        <f t="shared" si="548"/>
        <v>18830.900000000001</v>
      </c>
      <c r="AE430" s="94">
        <f t="shared" si="548"/>
        <v>0</v>
      </c>
      <c r="AF430" s="123">
        <f t="shared" si="548"/>
        <v>2124.1255200000001</v>
      </c>
      <c r="AG430" s="94">
        <f t="shared" si="548"/>
        <v>2124.1255200000001</v>
      </c>
      <c r="AH430" s="94">
        <f t="shared" si="548"/>
        <v>0</v>
      </c>
      <c r="AI430" s="94">
        <f t="shared" si="548"/>
        <v>16706.77448</v>
      </c>
      <c r="AJ430" s="93">
        <f t="shared" si="548"/>
        <v>16706.77448</v>
      </c>
      <c r="AK430" s="139" t="s">
        <v>7151</v>
      </c>
    </row>
    <row r="431" spans="1:37" hidden="1" outlineLevel="3" x14ac:dyDescent="0.25">
      <c r="A431" t="s">
        <v>7038</v>
      </c>
      <c r="N431">
        <f>SUM(B431:M431)</f>
        <v>0</v>
      </c>
      <c r="O431">
        <f>B431</f>
        <v>0</v>
      </c>
      <c r="P431">
        <f>N431</f>
        <v>0</v>
      </c>
      <c r="Q431" s="92" t="s">
        <v>7094</v>
      </c>
      <c r="R431" s="80">
        <v>0</v>
      </c>
      <c r="S431" s="119">
        <f>IF(LEFT(AK431,6)="Direct", O431,0)</f>
        <v>0</v>
      </c>
      <c r="T431" s="120">
        <f>O431-S431</f>
        <v>0</v>
      </c>
      <c r="U431" s="121">
        <f>S431+T431</f>
        <v>0</v>
      </c>
      <c r="V431" s="119">
        <f>IF(LEFT(AK431,9)="Direct-WA", O431,0)</f>
        <v>0</v>
      </c>
      <c r="W431" s="120">
        <f>IF(LEFT(AK431,9)="Direct-WA",0,O431*R431)</f>
        <v>0</v>
      </c>
      <c r="X431" s="122">
        <f>V431+W431</f>
        <v>0</v>
      </c>
      <c r="Y431" s="119">
        <f>IF(LEFT(AK431,9)="Direct-OR", O431,0)</f>
        <v>0</v>
      </c>
      <c r="Z431" s="120">
        <f>IF(LEFT(AK431,9)="Direct-OR",0,T431-W431)</f>
        <v>0</v>
      </c>
      <c r="AA431" s="122">
        <f>Y431+Z431</f>
        <v>0</v>
      </c>
      <c r="AB431" s="94">
        <f>IF(LEFT(AK431,6)="Direct", P431,0)</f>
        <v>0</v>
      </c>
      <c r="AC431" s="123">
        <f>P431-AB431</f>
        <v>0</v>
      </c>
      <c r="AD431" s="94">
        <f>AB431+AC431</f>
        <v>0</v>
      </c>
      <c r="AE431" s="94">
        <f>IF(LEFT(AK431,9)="Direct-WA", P431,0)</f>
        <v>0</v>
      </c>
      <c r="AF431" s="123">
        <f>IF(LEFT(AK431,9)="Direct-WA",0,P431*R431)</f>
        <v>0</v>
      </c>
      <c r="AG431" s="94">
        <f>AE431+AF431</f>
        <v>0</v>
      </c>
      <c r="AH431" s="94">
        <f>IF(LEFT(AK431,9)="Direct-OR", P431,0)</f>
        <v>0</v>
      </c>
      <c r="AI431" s="94">
        <f>IF(LEFT(AK431,9)="Direct-OR",0,AD431-AG431)</f>
        <v>0</v>
      </c>
      <c r="AJ431" s="93">
        <f>AH431+AI431</f>
        <v>0</v>
      </c>
      <c r="AK431" s="138" t="s">
        <v>1611</v>
      </c>
    </row>
    <row r="432" spans="1:37" hidden="1" outlineLevel="3" x14ac:dyDescent="0.25">
      <c r="A432" t="s">
        <v>7038</v>
      </c>
      <c r="B432">
        <v>-83.08</v>
      </c>
      <c r="N432">
        <f>SUM(B432:M432)</f>
        <v>-83.08</v>
      </c>
      <c r="O432">
        <f>B432</f>
        <v>-83.08</v>
      </c>
      <c r="P432">
        <f>N432</f>
        <v>-83.08</v>
      </c>
      <c r="Q432" s="92" t="s">
        <v>4969</v>
      </c>
      <c r="R432" s="80">
        <v>0</v>
      </c>
      <c r="S432" s="119">
        <f>IF(LEFT(AK432,6)="Direct", O432,0)</f>
        <v>-83.08</v>
      </c>
      <c r="T432" s="120">
        <f>O432-S432</f>
        <v>0</v>
      </c>
      <c r="U432" s="121">
        <f>S432+T432</f>
        <v>-83.08</v>
      </c>
      <c r="V432" s="119">
        <f>IF(LEFT(AK432,9)="Direct-WA", O432,0)</f>
        <v>0</v>
      </c>
      <c r="W432" s="120">
        <f>IF(LEFT(AK432,9)="Direct-WA",0,O432*R432)</f>
        <v>0</v>
      </c>
      <c r="X432" s="122">
        <f>V432+W432</f>
        <v>0</v>
      </c>
      <c r="Y432" s="119">
        <f>IF(LEFT(AK432,9)="Direct-OR", O432,0)</f>
        <v>-83.08</v>
      </c>
      <c r="Z432" s="120">
        <f>IF(LEFT(AK432,9)="Direct-OR",0,T432-W432)</f>
        <v>0</v>
      </c>
      <c r="AA432" s="122">
        <f>Y432+Z432</f>
        <v>-83.08</v>
      </c>
      <c r="AB432" s="94">
        <f>IF(LEFT(AK432,6)="Direct", P432,0)</f>
        <v>-83.08</v>
      </c>
      <c r="AC432" s="123">
        <f>P432-AB432</f>
        <v>0</v>
      </c>
      <c r="AD432" s="94">
        <f>AB432+AC432</f>
        <v>-83.08</v>
      </c>
      <c r="AE432" s="94">
        <f>IF(LEFT(AK432,9)="Direct-WA", P432,0)</f>
        <v>0</v>
      </c>
      <c r="AF432" s="123">
        <f>IF(LEFT(AK432,9)="Direct-WA",0,P432*R432)</f>
        <v>0</v>
      </c>
      <c r="AG432" s="94">
        <f>AE432+AF432</f>
        <v>0</v>
      </c>
      <c r="AH432" s="94">
        <f>IF(LEFT(AK432,9)="Direct-OR", P432,0)</f>
        <v>-83.08</v>
      </c>
      <c r="AI432" s="94">
        <f>IF(LEFT(AK432,9)="Direct-OR",0,AD432-AG432)</f>
        <v>0</v>
      </c>
      <c r="AJ432" s="93">
        <f>AH432+AI432</f>
        <v>-83.08</v>
      </c>
      <c r="AK432" s="138" t="s">
        <v>1014</v>
      </c>
    </row>
    <row r="433" spans="1:37" hidden="1" outlineLevel="3" x14ac:dyDescent="0.25">
      <c r="A433" t="s">
        <v>7038</v>
      </c>
      <c r="B433">
        <v>248.25</v>
      </c>
      <c r="N433">
        <f>SUM(B433:M433)</f>
        <v>248.25</v>
      </c>
      <c r="O433">
        <f>B433</f>
        <v>248.25</v>
      </c>
      <c r="P433">
        <f>N433</f>
        <v>248.25</v>
      </c>
      <c r="Q433" s="92" t="s">
        <v>6486</v>
      </c>
      <c r="R433" s="80">
        <v>0</v>
      </c>
      <c r="S433" s="119">
        <f>IF(LEFT(AK433,6)="Direct", O433,0)</f>
        <v>248.25</v>
      </c>
      <c r="T433" s="120">
        <f>O433-S433</f>
        <v>0</v>
      </c>
      <c r="U433" s="121">
        <f>S433+T433</f>
        <v>248.25</v>
      </c>
      <c r="V433" s="119">
        <f>IF(LEFT(AK433,9)="Direct-WA", O433,0)</f>
        <v>0</v>
      </c>
      <c r="W433" s="120">
        <f>IF(LEFT(AK433,9)="Direct-WA",0,O433*R433)</f>
        <v>0</v>
      </c>
      <c r="X433" s="122">
        <f>V433+W433</f>
        <v>0</v>
      </c>
      <c r="Y433" s="119">
        <f>IF(LEFT(AK433,9)="Direct-OR", O433,0)</f>
        <v>248.25</v>
      </c>
      <c r="Z433" s="120">
        <f>IF(LEFT(AK433,9)="Direct-OR",0,T433-W433)</f>
        <v>0</v>
      </c>
      <c r="AA433" s="122">
        <f>Y433+Z433</f>
        <v>248.25</v>
      </c>
      <c r="AB433" s="94">
        <f>IF(LEFT(AK433,6)="Direct", P433,0)</f>
        <v>248.25</v>
      </c>
      <c r="AC433" s="123">
        <f>P433-AB433</f>
        <v>0</v>
      </c>
      <c r="AD433" s="94">
        <f>AB433+AC433</f>
        <v>248.25</v>
      </c>
      <c r="AE433" s="94">
        <f>IF(LEFT(AK433,9)="Direct-WA", P433,0)</f>
        <v>0</v>
      </c>
      <c r="AF433" s="123">
        <f>IF(LEFT(AK433,9)="Direct-WA",0,P433*R433)</f>
        <v>0</v>
      </c>
      <c r="AG433" s="94">
        <f>AE433+AF433</f>
        <v>0</v>
      </c>
      <c r="AH433" s="94">
        <f>IF(LEFT(AK433,9)="Direct-OR", P433,0)</f>
        <v>248.25</v>
      </c>
      <c r="AI433" s="94">
        <f>IF(LEFT(AK433,9)="Direct-OR",0,AD433-AG433)</f>
        <v>0</v>
      </c>
      <c r="AJ433" s="93">
        <f>AH433+AI433</f>
        <v>248.25</v>
      </c>
      <c r="AK433" s="138" t="s">
        <v>1611</v>
      </c>
    </row>
    <row r="434" spans="1:37" hidden="1" outlineLevel="2" x14ac:dyDescent="0.25">
      <c r="Q434" s="92"/>
      <c r="R434" s="80"/>
      <c r="S434" s="119">
        <f t="shared" ref="S434:AJ434" si="549">SUBTOTAL(9,S431:S433)</f>
        <v>165.17000000000002</v>
      </c>
      <c r="T434" s="120">
        <f t="shared" si="549"/>
        <v>0</v>
      </c>
      <c r="U434" s="121">
        <f t="shared" si="549"/>
        <v>165.17000000000002</v>
      </c>
      <c r="V434" s="119">
        <f t="shared" si="549"/>
        <v>0</v>
      </c>
      <c r="W434" s="120">
        <f t="shared" si="549"/>
        <v>0</v>
      </c>
      <c r="X434" s="122">
        <f t="shared" si="549"/>
        <v>0</v>
      </c>
      <c r="Y434" s="119">
        <f t="shared" si="549"/>
        <v>165.17000000000002</v>
      </c>
      <c r="Z434" s="120">
        <f t="shared" si="549"/>
        <v>0</v>
      </c>
      <c r="AA434" s="122">
        <f t="shared" si="549"/>
        <v>165.17000000000002</v>
      </c>
      <c r="AB434" s="94">
        <f t="shared" si="549"/>
        <v>165.17000000000002</v>
      </c>
      <c r="AC434" s="123">
        <f t="shared" si="549"/>
        <v>0</v>
      </c>
      <c r="AD434" s="94">
        <f t="shared" si="549"/>
        <v>165.17000000000002</v>
      </c>
      <c r="AE434" s="94">
        <f t="shared" si="549"/>
        <v>0</v>
      </c>
      <c r="AF434" s="123">
        <f t="shared" si="549"/>
        <v>0</v>
      </c>
      <c r="AG434" s="94">
        <f t="shared" si="549"/>
        <v>0</v>
      </c>
      <c r="AH434" s="94">
        <f t="shared" si="549"/>
        <v>165.17000000000002</v>
      </c>
      <c r="AI434" s="94">
        <f t="shared" si="549"/>
        <v>0</v>
      </c>
      <c r="AJ434" s="93">
        <f t="shared" si="549"/>
        <v>165.17000000000002</v>
      </c>
      <c r="AK434" s="139" t="s">
        <v>7149</v>
      </c>
    </row>
    <row r="435" spans="1:37" hidden="1" outlineLevel="3" x14ac:dyDescent="0.25">
      <c r="A435" t="s">
        <v>7038</v>
      </c>
      <c r="B435">
        <v>23025.11</v>
      </c>
      <c r="N435">
        <f t="shared" ref="N435:N443" si="550">SUM(B435:M435)</f>
        <v>23025.11</v>
      </c>
      <c r="O435">
        <f t="shared" ref="O435:O443" si="551">B435</f>
        <v>23025.11</v>
      </c>
      <c r="P435">
        <f t="shared" ref="P435:P443" si="552">N435</f>
        <v>23025.11</v>
      </c>
      <c r="Q435" s="92" t="s">
        <v>1021</v>
      </c>
      <c r="R435" s="80">
        <v>8.4599999999999995E-2</v>
      </c>
      <c r="S435" s="119">
        <f t="shared" ref="S435:S443" si="553">IF(LEFT(AK435,6)="Direct", O435,0)</f>
        <v>0</v>
      </c>
      <c r="T435" s="120">
        <f t="shared" ref="T435:T443" si="554">O435-S435</f>
        <v>23025.11</v>
      </c>
      <c r="U435" s="121">
        <f t="shared" ref="U435:U443" si="555">S435+T435</f>
        <v>23025.11</v>
      </c>
      <c r="V435" s="119">
        <f t="shared" ref="V435:V443" si="556">IF(LEFT(AK435,9)="Direct-WA", O435,0)</f>
        <v>0</v>
      </c>
      <c r="W435" s="120">
        <f t="shared" ref="W435:W443" si="557">IF(LEFT(AK435,9)="Direct-WA",0,O435*R435)</f>
        <v>1947.9243059999999</v>
      </c>
      <c r="X435" s="122">
        <f t="shared" ref="X435:X443" si="558">V435+W435</f>
        <v>1947.9243059999999</v>
      </c>
      <c r="Y435" s="119">
        <f t="shared" ref="Y435:Y443" si="559">IF(LEFT(AK435,9)="Direct-OR", O435,0)</f>
        <v>0</v>
      </c>
      <c r="Z435" s="120">
        <f t="shared" ref="Z435:Z443" si="560">IF(LEFT(AK435,9)="Direct-OR",0,T435-W435)</f>
        <v>21077.185694</v>
      </c>
      <c r="AA435" s="122">
        <f t="shared" ref="AA435:AA443" si="561">Y435+Z435</f>
        <v>21077.185694</v>
      </c>
      <c r="AB435" s="94">
        <f t="shared" ref="AB435:AB443" si="562">IF(LEFT(AK435,6)="Direct", P435,0)</f>
        <v>0</v>
      </c>
      <c r="AC435" s="123">
        <f t="shared" ref="AC435:AC443" si="563">P435-AB435</f>
        <v>23025.11</v>
      </c>
      <c r="AD435" s="94">
        <f t="shared" ref="AD435:AD443" si="564">AB435+AC435</f>
        <v>23025.11</v>
      </c>
      <c r="AE435" s="94">
        <f t="shared" ref="AE435:AE443" si="565">IF(LEFT(AK435,9)="Direct-WA", P435,0)</f>
        <v>0</v>
      </c>
      <c r="AF435" s="123">
        <f t="shared" ref="AF435:AF443" si="566">IF(LEFT(AK435,9)="Direct-WA",0,P435*R435)</f>
        <v>1947.9243059999999</v>
      </c>
      <c r="AG435" s="94">
        <f t="shared" ref="AG435:AG443" si="567">AE435+AF435</f>
        <v>1947.9243059999999</v>
      </c>
      <c r="AH435" s="94">
        <f t="shared" ref="AH435:AH443" si="568">IF(LEFT(AK435,9)="Direct-OR", P435,0)</f>
        <v>0</v>
      </c>
      <c r="AI435" s="94">
        <f t="shared" ref="AI435:AI443" si="569">IF(LEFT(AK435,9)="Direct-OR",0,AD435-AG435)</f>
        <v>21077.185694</v>
      </c>
      <c r="AJ435" s="93">
        <f t="shared" ref="AJ435:AJ443" si="570">AH435+AI435</f>
        <v>21077.185694</v>
      </c>
      <c r="AK435" s="138" t="s">
        <v>976</v>
      </c>
    </row>
    <row r="436" spans="1:37" hidden="1" outlineLevel="3" x14ac:dyDescent="0.25">
      <c r="A436" t="s">
        <v>7038</v>
      </c>
      <c r="B436">
        <v>24678.639999999999</v>
      </c>
      <c r="N436">
        <f t="shared" si="550"/>
        <v>24678.639999999999</v>
      </c>
      <c r="O436">
        <f t="shared" si="551"/>
        <v>24678.639999999999</v>
      </c>
      <c r="P436">
        <f t="shared" si="552"/>
        <v>24678.639999999999</v>
      </c>
      <c r="Q436" s="92" t="s">
        <v>1018</v>
      </c>
      <c r="R436" s="80">
        <v>8.4599999999999995E-2</v>
      </c>
      <c r="S436" s="119">
        <f t="shared" si="553"/>
        <v>0</v>
      </c>
      <c r="T436" s="120">
        <f t="shared" si="554"/>
        <v>24678.639999999999</v>
      </c>
      <c r="U436" s="121">
        <f t="shared" si="555"/>
        <v>24678.639999999999</v>
      </c>
      <c r="V436" s="119">
        <f t="shared" si="556"/>
        <v>0</v>
      </c>
      <c r="W436" s="120">
        <f t="shared" si="557"/>
        <v>2087.8129439999998</v>
      </c>
      <c r="X436" s="122">
        <f t="shared" si="558"/>
        <v>2087.8129439999998</v>
      </c>
      <c r="Y436" s="119">
        <f t="shared" si="559"/>
        <v>0</v>
      </c>
      <c r="Z436" s="120">
        <f t="shared" si="560"/>
        <v>22590.827055999998</v>
      </c>
      <c r="AA436" s="122">
        <f t="shared" si="561"/>
        <v>22590.827055999998</v>
      </c>
      <c r="AB436" s="94">
        <f t="shared" si="562"/>
        <v>0</v>
      </c>
      <c r="AC436" s="123">
        <f t="shared" si="563"/>
        <v>24678.639999999999</v>
      </c>
      <c r="AD436" s="94">
        <f t="shared" si="564"/>
        <v>24678.639999999999</v>
      </c>
      <c r="AE436" s="94">
        <f t="shared" si="565"/>
        <v>0</v>
      </c>
      <c r="AF436" s="123">
        <f t="shared" si="566"/>
        <v>2087.8129439999998</v>
      </c>
      <c r="AG436" s="94">
        <f t="shared" si="567"/>
        <v>2087.8129439999998</v>
      </c>
      <c r="AH436" s="94">
        <f t="shared" si="568"/>
        <v>0</v>
      </c>
      <c r="AI436" s="94">
        <f t="shared" si="569"/>
        <v>22590.827055999998</v>
      </c>
      <c r="AJ436" s="93">
        <f t="shared" si="570"/>
        <v>22590.827055999998</v>
      </c>
      <c r="AK436" s="138" t="s">
        <v>976</v>
      </c>
    </row>
    <row r="437" spans="1:37" hidden="1" outlineLevel="3" x14ac:dyDescent="0.25">
      <c r="A437" t="s">
        <v>7038</v>
      </c>
      <c r="B437">
        <v>1528.89</v>
      </c>
      <c r="N437">
        <f t="shared" si="550"/>
        <v>1528.89</v>
      </c>
      <c r="O437">
        <f t="shared" si="551"/>
        <v>1528.89</v>
      </c>
      <c r="P437">
        <f t="shared" si="552"/>
        <v>1528.89</v>
      </c>
      <c r="Q437" s="92" t="s">
        <v>1031</v>
      </c>
      <c r="R437" s="80">
        <v>8.4599999999999995E-2</v>
      </c>
      <c r="S437" s="119">
        <f t="shared" si="553"/>
        <v>0</v>
      </c>
      <c r="T437" s="120">
        <f t="shared" si="554"/>
        <v>1528.89</v>
      </c>
      <c r="U437" s="121">
        <f t="shared" si="555"/>
        <v>1528.89</v>
      </c>
      <c r="V437" s="119">
        <f t="shared" si="556"/>
        <v>0</v>
      </c>
      <c r="W437" s="120">
        <f t="shared" si="557"/>
        <v>129.34409400000001</v>
      </c>
      <c r="X437" s="122">
        <f t="shared" si="558"/>
        <v>129.34409400000001</v>
      </c>
      <c r="Y437" s="119">
        <f t="shared" si="559"/>
        <v>0</v>
      </c>
      <c r="Z437" s="120">
        <f t="shared" si="560"/>
        <v>1399.5459060000001</v>
      </c>
      <c r="AA437" s="122">
        <f t="shared" si="561"/>
        <v>1399.5459060000001</v>
      </c>
      <c r="AB437" s="94">
        <f t="shared" si="562"/>
        <v>0</v>
      </c>
      <c r="AC437" s="123">
        <f t="shared" si="563"/>
        <v>1528.89</v>
      </c>
      <c r="AD437" s="94">
        <f t="shared" si="564"/>
        <v>1528.89</v>
      </c>
      <c r="AE437" s="94">
        <f t="shared" si="565"/>
        <v>0</v>
      </c>
      <c r="AF437" s="123">
        <f t="shared" si="566"/>
        <v>129.34409400000001</v>
      </c>
      <c r="AG437" s="94">
        <f t="shared" si="567"/>
        <v>129.34409400000001</v>
      </c>
      <c r="AH437" s="94">
        <f t="shared" si="568"/>
        <v>0</v>
      </c>
      <c r="AI437" s="94">
        <f t="shared" si="569"/>
        <v>1399.5459060000001</v>
      </c>
      <c r="AJ437" s="93">
        <f t="shared" si="570"/>
        <v>1399.5459060000001</v>
      </c>
      <c r="AK437" s="138" t="s">
        <v>976</v>
      </c>
    </row>
    <row r="438" spans="1:37" hidden="1" outlineLevel="3" x14ac:dyDescent="0.25">
      <c r="A438" t="s">
        <v>7038</v>
      </c>
      <c r="B438">
        <v>369.02</v>
      </c>
      <c r="N438">
        <f t="shared" si="550"/>
        <v>369.02</v>
      </c>
      <c r="O438">
        <f t="shared" si="551"/>
        <v>369.02</v>
      </c>
      <c r="P438">
        <f t="shared" si="552"/>
        <v>369.02</v>
      </c>
      <c r="Q438" s="92" t="s">
        <v>1041</v>
      </c>
      <c r="R438" s="80">
        <v>8.4599999999999995E-2</v>
      </c>
      <c r="S438" s="119">
        <f t="shared" si="553"/>
        <v>0</v>
      </c>
      <c r="T438" s="120">
        <f t="shared" si="554"/>
        <v>369.02</v>
      </c>
      <c r="U438" s="121">
        <f t="shared" si="555"/>
        <v>369.02</v>
      </c>
      <c r="V438" s="119">
        <f t="shared" si="556"/>
        <v>0</v>
      </c>
      <c r="W438" s="120">
        <f t="shared" si="557"/>
        <v>31.219091999999996</v>
      </c>
      <c r="X438" s="122">
        <f t="shared" si="558"/>
        <v>31.219091999999996</v>
      </c>
      <c r="Y438" s="119">
        <f t="shared" si="559"/>
        <v>0</v>
      </c>
      <c r="Z438" s="120">
        <f t="shared" si="560"/>
        <v>337.80090799999999</v>
      </c>
      <c r="AA438" s="122">
        <f t="shared" si="561"/>
        <v>337.80090799999999</v>
      </c>
      <c r="AB438" s="94">
        <f t="shared" si="562"/>
        <v>0</v>
      </c>
      <c r="AC438" s="123">
        <f t="shared" si="563"/>
        <v>369.02</v>
      </c>
      <c r="AD438" s="94">
        <f t="shared" si="564"/>
        <v>369.02</v>
      </c>
      <c r="AE438" s="94">
        <f t="shared" si="565"/>
        <v>0</v>
      </c>
      <c r="AF438" s="123">
        <f t="shared" si="566"/>
        <v>31.219091999999996</v>
      </c>
      <c r="AG438" s="94">
        <f t="shared" si="567"/>
        <v>31.219091999999996</v>
      </c>
      <c r="AH438" s="94">
        <f t="shared" si="568"/>
        <v>0</v>
      </c>
      <c r="AI438" s="94">
        <f t="shared" si="569"/>
        <v>337.80090799999999</v>
      </c>
      <c r="AJ438" s="93">
        <f t="shared" si="570"/>
        <v>337.80090799999999</v>
      </c>
      <c r="AK438" s="138" t="s">
        <v>976</v>
      </c>
    </row>
    <row r="439" spans="1:37" hidden="1" outlineLevel="3" x14ac:dyDescent="0.25">
      <c r="A439" t="s">
        <v>7038</v>
      </c>
      <c r="B439">
        <v>4455.16</v>
      </c>
      <c r="N439">
        <f t="shared" si="550"/>
        <v>4455.16</v>
      </c>
      <c r="O439">
        <f t="shared" si="551"/>
        <v>4455.16</v>
      </c>
      <c r="P439">
        <f t="shared" si="552"/>
        <v>4455.16</v>
      </c>
      <c r="Q439" s="92" t="s">
        <v>1022</v>
      </c>
      <c r="R439" s="80">
        <v>8.4599999999999995E-2</v>
      </c>
      <c r="S439" s="119">
        <f t="shared" si="553"/>
        <v>0</v>
      </c>
      <c r="T439" s="120">
        <f t="shared" si="554"/>
        <v>4455.16</v>
      </c>
      <c r="U439" s="121">
        <f t="shared" si="555"/>
        <v>4455.16</v>
      </c>
      <c r="V439" s="119">
        <f t="shared" si="556"/>
        <v>0</v>
      </c>
      <c r="W439" s="120">
        <f t="shared" si="557"/>
        <v>376.90653599999996</v>
      </c>
      <c r="X439" s="122">
        <f t="shared" si="558"/>
        <v>376.90653599999996</v>
      </c>
      <c r="Y439" s="119">
        <f t="shared" si="559"/>
        <v>0</v>
      </c>
      <c r="Z439" s="120">
        <f t="shared" si="560"/>
        <v>4078.2534639999999</v>
      </c>
      <c r="AA439" s="122">
        <f t="shared" si="561"/>
        <v>4078.2534639999999</v>
      </c>
      <c r="AB439" s="94">
        <f t="shared" si="562"/>
        <v>0</v>
      </c>
      <c r="AC439" s="123">
        <f t="shared" si="563"/>
        <v>4455.16</v>
      </c>
      <c r="AD439" s="94">
        <f t="shared" si="564"/>
        <v>4455.16</v>
      </c>
      <c r="AE439" s="94">
        <f t="shared" si="565"/>
        <v>0</v>
      </c>
      <c r="AF439" s="123">
        <f t="shared" si="566"/>
        <v>376.90653599999996</v>
      </c>
      <c r="AG439" s="94">
        <f t="shared" si="567"/>
        <v>376.90653599999996</v>
      </c>
      <c r="AH439" s="94">
        <f t="shared" si="568"/>
        <v>0</v>
      </c>
      <c r="AI439" s="94">
        <f t="shared" si="569"/>
        <v>4078.2534639999999</v>
      </c>
      <c r="AJ439" s="93">
        <f t="shared" si="570"/>
        <v>4078.2534639999999</v>
      </c>
      <c r="AK439" s="138" t="s">
        <v>976</v>
      </c>
    </row>
    <row r="440" spans="1:37" hidden="1" outlineLevel="3" x14ac:dyDescent="0.25">
      <c r="A440" t="s">
        <v>7038</v>
      </c>
      <c r="B440">
        <v>3751.55</v>
      </c>
      <c r="N440">
        <f t="shared" si="550"/>
        <v>3751.55</v>
      </c>
      <c r="O440">
        <f t="shared" si="551"/>
        <v>3751.55</v>
      </c>
      <c r="P440">
        <f t="shared" si="552"/>
        <v>3751.55</v>
      </c>
      <c r="Q440" s="92" t="s">
        <v>992</v>
      </c>
      <c r="R440" s="80">
        <v>8.4599999999999995E-2</v>
      </c>
      <c r="S440" s="119">
        <f t="shared" si="553"/>
        <v>0</v>
      </c>
      <c r="T440" s="120">
        <f t="shared" si="554"/>
        <v>3751.55</v>
      </c>
      <c r="U440" s="121">
        <f t="shared" si="555"/>
        <v>3751.55</v>
      </c>
      <c r="V440" s="119">
        <f t="shared" si="556"/>
        <v>0</v>
      </c>
      <c r="W440" s="120">
        <f t="shared" si="557"/>
        <v>317.38112999999998</v>
      </c>
      <c r="X440" s="122">
        <f t="shared" si="558"/>
        <v>317.38112999999998</v>
      </c>
      <c r="Y440" s="119">
        <f t="shared" si="559"/>
        <v>0</v>
      </c>
      <c r="Z440" s="120">
        <f t="shared" si="560"/>
        <v>3434.1688700000004</v>
      </c>
      <c r="AA440" s="122">
        <f t="shared" si="561"/>
        <v>3434.1688700000004</v>
      </c>
      <c r="AB440" s="94">
        <f t="shared" si="562"/>
        <v>0</v>
      </c>
      <c r="AC440" s="123">
        <f t="shared" si="563"/>
        <v>3751.55</v>
      </c>
      <c r="AD440" s="94">
        <f t="shared" si="564"/>
        <v>3751.55</v>
      </c>
      <c r="AE440" s="94">
        <f t="shared" si="565"/>
        <v>0</v>
      </c>
      <c r="AF440" s="123">
        <f t="shared" si="566"/>
        <v>317.38112999999998</v>
      </c>
      <c r="AG440" s="94">
        <f t="shared" si="567"/>
        <v>317.38112999999998</v>
      </c>
      <c r="AH440" s="94">
        <f t="shared" si="568"/>
        <v>0</v>
      </c>
      <c r="AI440" s="94">
        <f t="shared" si="569"/>
        <v>3434.1688700000004</v>
      </c>
      <c r="AJ440" s="93">
        <f t="shared" si="570"/>
        <v>3434.1688700000004</v>
      </c>
      <c r="AK440" s="138" t="s">
        <v>976</v>
      </c>
    </row>
    <row r="441" spans="1:37" hidden="1" outlineLevel="3" x14ac:dyDescent="0.25">
      <c r="A441" t="s">
        <v>7038</v>
      </c>
      <c r="B441">
        <v>235.1</v>
      </c>
      <c r="N441">
        <f t="shared" si="550"/>
        <v>235.1</v>
      </c>
      <c r="O441">
        <f t="shared" si="551"/>
        <v>235.1</v>
      </c>
      <c r="P441">
        <f t="shared" si="552"/>
        <v>235.1</v>
      </c>
      <c r="Q441" s="92" t="s">
        <v>1002</v>
      </c>
      <c r="R441" s="80">
        <v>8.4599999999999995E-2</v>
      </c>
      <c r="S441" s="119">
        <f t="shared" si="553"/>
        <v>0</v>
      </c>
      <c r="T441" s="120">
        <f t="shared" si="554"/>
        <v>235.1</v>
      </c>
      <c r="U441" s="121">
        <f t="shared" si="555"/>
        <v>235.1</v>
      </c>
      <c r="V441" s="119">
        <f t="shared" si="556"/>
        <v>0</v>
      </c>
      <c r="W441" s="120">
        <f t="shared" si="557"/>
        <v>19.88946</v>
      </c>
      <c r="X441" s="122">
        <f t="shared" si="558"/>
        <v>19.88946</v>
      </c>
      <c r="Y441" s="119">
        <f t="shared" si="559"/>
        <v>0</v>
      </c>
      <c r="Z441" s="120">
        <f t="shared" si="560"/>
        <v>215.21053999999998</v>
      </c>
      <c r="AA441" s="122">
        <f t="shared" si="561"/>
        <v>215.21053999999998</v>
      </c>
      <c r="AB441" s="94">
        <f t="shared" si="562"/>
        <v>0</v>
      </c>
      <c r="AC441" s="123">
        <f t="shared" si="563"/>
        <v>235.1</v>
      </c>
      <c r="AD441" s="94">
        <f t="shared" si="564"/>
        <v>235.1</v>
      </c>
      <c r="AE441" s="94">
        <f t="shared" si="565"/>
        <v>0</v>
      </c>
      <c r="AF441" s="123">
        <f t="shared" si="566"/>
        <v>19.88946</v>
      </c>
      <c r="AG441" s="94">
        <f t="shared" si="567"/>
        <v>19.88946</v>
      </c>
      <c r="AH441" s="94">
        <f t="shared" si="568"/>
        <v>0</v>
      </c>
      <c r="AI441" s="94">
        <f t="shared" si="569"/>
        <v>215.21053999999998</v>
      </c>
      <c r="AJ441" s="93">
        <f t="shared" si="570"/>
        <v>215.21053999999998</v>
      </c>
      <c r="AK441" s="138" t="s">
        <v>976</v>
      </c>
    </row>
    <row r="442" spans="1:37" hidden="1" outlineLevel="3" x14ac:dyDescent="0.25">
      <c r="A442" t="s">
        <v>7038</v>
      </c>
      <c r="B442">
        <v>38437.46</v>
      </c>
      <c r="N442">
        <f t="shared" si="550"/>
        <v>38437.46</v>
      </c>
      <c r="O442">
        <f t="shared" si="551"/>
        <v>38437.46</v>
      </c>
      <c r="P442">
        <f t="shared" si="552"/>
        <v>38437.46</v>
      </c>
      <c r="Q442" s="92" t="s">
        <v>1016</v>
      </c>
      <c r="R442" s="80">
        <v>8.4599999999999995E-2</v>
      </c>
      <c r="S442" s="119">
        <f t="shared" si="553"/>
        <v>0</v>
      </c>
      <c r="T442" s="120">
        <f t="shared" si="554"/>
        <v>38437.46</v>
      </c>
      <c r="U442" s="121">
        <f t="shared" si="555"/>
        <v>38437.46</v>
      </c>
      <c r="V442" s="119">
        <f t="shared" si="556"/>
        <v>0</v>
      </c>
      <c r="W442" s="120">
        <f t="shared" si="557"/>
        <v>3251.8091159999999</v>
      </c>
      <c r="X442" s="122">
        <f t="shared" si="558"/>
        <v>3251.8091159999999</v>
      </c>
      <c r="Y442" s="119">
        <f t="shared" si="559"/>
        <v>0</v>
      </c>
      <c r="Z442" s="120">
        <f t="shared" si="560"/>
        <v>35185.650884000002</v>
      </c>
      <c r="AA442" s="122">
        <f t="shared" si="561"/>
        <v>35185.650884000002</v>
      </c>
      <c r="AB442" s="94">
        <f t="shared" si="562"/>
        <v>0</v>
      </c>
      <c r="AC442" s="123">
        <f t="shared" si="563"/>
        <v>38437.46</v>
      </c>
      <c r="AD442" s="94">
        <f t="shared" si="564"/>
        <v>38437.46</v>
      </c>
      <c r="AE442" s="94">
        <f t="shared" si="565"/>
        <v>0</v>
      </c>
      <c r="AF442" s="123">
        <f t="shared" si="566"/>
        <v>3251.8091159999999</v>
      </c>
      <c r="AG442" s="94">
        <f t="shared" si="567"/>
        <v>3251.8091159999999</v>
      </c>
      <c r="AH442" s="94">
        <f t="shared" si="568"/>
        <v>0</v>
      </c>
      <c r="AI442" s="94">
        <f t="shared" si="569"/>
        <v>35185.650884000002</v>
      </c>
      <c r="AJ442" s="93">
        <f t="shared" si="570"/>
        <v>35185.650884000002</v>
      </c>
      <c r="AK442" s="138" t="s">
        <v>976</v>
      </c>
    </row>
    <row r="443" spans="1:37" hidden="1" outlineLevel="3" x14ac:dyDescent="0.25">
      <c r="A443" t="s">
        <v>7038</v>
      </c>
      <c r="B443">
        <v>654.99</v>
      </c>
      <c r="N443">
        <f t="shared" si="550"/>
        <v>654.99</v>
      </c>
      <c r="O443">
        <f t="shared" si="551"/>
        <v>654.99</v>
      </c>
      <c r="P443">
        <f t="shared" si="552"/>
        <v>654.99</v>
      </c>
      <c r="Q443" s="92" t="s">
        <v>1017</v>
      </c>
      <c r="R443" s="80">
        <v>8.4599999999999995E-2</v>
      </c>
      <c r="S443" s="119">
        <f t="shared" si="553"/>
        <v>0</v>
      </c>
      <c r="T443" s="120">
        <f t="shared" si="554"/>
        <v>654.99</v>
      </c>
      <c r="U443" s="121">
        <f t="shared" si="555"/>
        <v>654.99</v>
      </c>
      <c r="V443" s="119">
        <f t="shared" si="556"/>
        <v>0</v>
      </c>
      <c r="W443" s="120">
        <f t="shared" si="557"/>
        <v>55.412153999999994</v>
      </c>
      <c r="X443" s="122">
        <f t="shared" si="558"/>
        <v>55.412153999999994</v>
      </c>
      <c r="Y443" s="119">
        <f t="shared" si="559"/>
        <v>0</v>
      </c>
      <c r="Z443" s="120">
        <f t="shared" si="560"/>
        <v>599.57784600000002</v>
      </c>
      <c r="AA443" s="122">
        <f t="shared" si="561"/>
        <v>599.57784600000002</v>
      </c>
      <c r="AB443" s="94">
        <f t="shared" si="562"/>
        <v>0</v>
      </c>
      <c r="AC443" s="123">
        <f t="shared" si="563"/>
        <v>654.99</v>
      </c>
      <c r="AD443" s="94">
        <f t="shared" si="564"/>
        <v>654.99</v>
      </c>
      <c r="AE443" s="94">
        <f t="shared" si="565"/>
        <v>0</v>
      </c>
      <c r="AF443" s="123">
        <f t="shared" si="566"/>
        <v>55.412153999999994</v>
      </c>
      <c r="AG443" s="94">
        <f t="shared" si="567"/>
        <v>55.412153999999994</v>
      </c>
      <c r="AH443" s="94">
        <f t="shared" si="568"/>
        <v>0</v>
      </c>
      <c r="AI443" s="94">
        <f t="shared" si="569"/>
        <v>599.57784600000002</v>
      </c>
      <c r="AJ443" s="93">
        <f t="shared" si="570"/>
        <v>599.57784600000002</v>
      </c>
      <c r="AK443" s="138" t="s">
        <v>976</v>
      </c>
    </row>
    <row r="444" spans="1:37" hidden="1" outlineLevel="2" x14ac:dyDescent="0.25">
      <c r="Q444" s="92"/>
      <c r="R444" s="80"/>
      <c r="S444" s="119">
        <f t="shared" ref="S444:AJ444" si="571">SUBTOTAL(9,S435:S443)</f>
        <v>0</v>
      </c>
      <c r="T444" s="120">
        <f t="shared" si="571"/>
        <v>97135.92</v>
      </c>
      <c r="U444" s="121">
        <f t="shared" si="571"/>
        <v>97135.92</v>
      </c>
      <c r="V444" s="119">
        <f t="shared" si="571"/>
        <v>0</v>
      </c>
      <c r="W444" s="120">
        <f t="shared" si="571"/>
        <v>8217.698832</v>
      </c>
      <c r="X444" s="122">
        <f t="shared" si="571"/>
        <v>8217.698832</v>
      </c>
      <c r="Y444" s="119">
        <f t="shared" si="571"/>
        <v>0</v>
      </c>
      <c r="Z444" s="120">
        <f t="shared" si="571"/>
        <v>88918.221167999989</v>
      </c>
      <c r="AA444" s="122">
        <f t="shared" si="571"/>
        <v>88918.221167999989</v>
      </c>
      <c r="AB444" s="94">
        <f t="shared" si="571"/>
        <v>0</v>
      </c>
      <c r="AC444" s="123">
        <f t="shared" si="571"/>
        <v>97135.92</v>
      </c>
      <c r="AD444" s="94">
        <f t="shared" si="571"/>
        <v>97135.92</v>
      </c>
      <c r="AE444" s="94">
        <f t="shared" si="571"/>
        <v>0</v>
      </c>
      <c r="AF444" s="123">
        <f t="shared" si="571"/>
        <v>8217.698832</v>
      </c>
      <c r="AG444" s="94">
        <f t="shared" si="571"/>
        <v>8217.698832</v>
      </c>
      <c r="AH444" s="94">
        <f t="shared" si="571"/>
        <v>0</v>
      </c>
      <c r="AI444" s="94">
        <f t="shared" si="571"/>
        <v>88918.221167999989</v>
      </c>
      <c r="AJ444" s="93">
        <f t="shared" si="571"/>
        <v>88918.221167999989</v>
      </c>
      <c r="AK444" s="139" t="s">
        <v>7136</v>
      </c>
    </row>
    <row r="445" spans="1:37" hidden="1" outlineLevel="3" x14ac:dyDescent="0.25">
      <c r="A445" t="s">
        <v>7038</v>
      </c>
      <c r="B445">
        <v>-440.72</v>
      </c>
      <c r="N445">
        <f>SUM(B445:M445)</f>
        <v>-440.72</v>
      </c>
      <c r="O445">
        <f>B445</f>
        <v>-440.72</v>
      </c>
      <c r="P445">
        <f>N445</f>
        <v>-440.72</v>
      </c>
      <c r="Q445" s="92" t="s">
        <v>4481</v>
      </c>
      <c r="R445" s="80">
        <v>1.17E-2</v>
      </c>
      <c r="S445" s="119">
        <f>IF(LEFT(AK445,6)="Direct", O445,0)</f>
        <v>0</v>
      </c>
      <c r="T445" s="120">
        <f>O445-S445</f>
        <v>-440.72</v>
      </c>
      <c r="U445" s="121">
        <f>S445+T445</f>
        <v>-440.72</v>
      </c>
      <c r="V445" s="119">
        <f>IF(LEFT(AK445,9)="Direct-WA", O445,0)</f>
        <v>0</v>
      </c>
      <c r="W445" s="120">
        <f>IF(LEFT(AK445,9)="Direct-WA",0,O445*R445)</f>
        <v>-5.1564240000000003</v>
      </c>
      <c r="X445" s="122">
        <f>V445+W445</f>
        <v>-5.1564240000000003</v>
      </c>
      <c r="Y445" s="119">
        <f>IF(LEFT(AK445,9)="Direct-OR", O445,0)</f>
        <v>0</v>
      </c>
      <c r="Z445" s="120">
        <f>IF(LEFT(AK445,9)="Direct-OR",0,T445-W445)</f>
        <v>-435.56357600000001</v>
      </c>
      <c r="AA445" s="122">
        <f>Y445+Z445</f>
        <v>-435.56357600000001</v>
      </c>
      <c r="AB445" s="94">
        <f>IF(LEFT(AK445,6)="Direct", P445,0)</f>
        <v>0</v>
      </c>
      <c r="AC445" s="123">
        <f>P445-AB445</f>
        <v>-440.72</v>
      </c>
      <c r="AD445" s="94">
        <f>AB445+AC445</f>
        <v>-440.72</v>
      </c>
      <c r="AE445" s="94">
        <f>IF(LEFT(AK445,9)="Direct-WA", P445,0)</f>
        <v>0</v>
      </c>
      <c r="AF445" s="123">
        <f>IF(LEFT(AK445,9)="Direct-WA",0,P445*R445)</f>
        <v>-5.1564240000000003</v>
      </c>
      <c r="AG445" s="94">
        <f>AE445+AF445</f>
        <v>-5.1564240000000003</v>
      </c>
      <c r="AH445" s="94">
        <f>IF(LEFT(AK445,9)="Direct-OR", P445,0)</f>
        <v>0</v>
      </c>
      <c r="AI445" s="94">
        <f>IF(LEFT(AK445,9)="Direct-OR",0,AD445-AG445)</f>
        <v>-435.56357600000001</v>
      </c>
      <c r="AJ445" s="93">
        <f>AH445+AI445</f>
        <v>-435.56357600000001</v>
      </c>
      <c r="AK445" s="138" t="s">
        <v>4436</v>
      </c>
    </row>
    <row r="446" spans="1:37" hidden="1" outlineLevel="3" x14ac:dyDescent="0.25">
      <c r="A446" t="s">
        <v>7038</v>
      </c>
      <c r="B446">
        <v>-35.11</v>
      </c>
      <c r="N446">
        <f>SUM(B446:M446)</f>
        <v>-35.11</v>
      </c>
      <c r="O446">
        <f>B446</f>
        <v>-35.11</v>
      </c>
      <c r="P446">
        <f>N446</f>
        <v>-35.11</v>
      </c>
      <c r="Q446" s="92" t="s">
        <v>4483</v>
      </c>
      <c r="R446" s="80">
        <v>1.17E-2</v>
      </c>
      <c r="S446" s="119">
        <f>IF(LEFT(AK446,6)="Direct", O446,0)</f>
        <v>0</v>
      </c>
      <c r="T446" s="120">
        <f>O446-S446</f>
        <v>-35.11</v>
      </c>
      <c r="U446" s="121">
        <f>S446+T446</f>
        <v>-35.11</v>
      </c>
      <c r="V446" s="119">
        <f>IF(LEFT(AK446,9)="Direct-WA", O446,0)</f>
        <v>0</v>
      </c>
      <c r="W446" s="120">
        <f>IF(LEFT(AK446,9)="Direct-WA",0,O446*R446)</f>
        <v>-0.41078700000000001</v>
      </c>
      <c r="X446" s="122">
        <f>V446+W446</f>
        <v>-0.41078700000000001</v>
      </c>
      <c r="Y446" s="119">
        <f>IF(LEFT(AK446,9)="Direct-OR", O446,0)</f>
        <v>0</v>
      </c>
      <c r="Z446" s="120">
        <f>IF(LEFT(AK446,9)="Direct-OR",0,T446-W446)</f>
        <v>-34.699213</v>
      </c>
      <c r="AA446" s="122">
        <f>Y446+Z446</f>
        <v>-34.699213</v>
      </c>
      <c r="AB446" s="94">
        <f>IF(LEFT(AK446,6)="Direct", P446,0)</f>
        <v>0</v>
      </c>
      <c r="AC446" s="123">
        <f>P446-AB446</f>
        <v>-35.11</v>
      </c>
      <c r="AD446" s="94">
        <f>AB446+AC446</f>
        <v>-35.11</v>
      </c>
      <c r="AE446" s="94">
        <f>IF(LEFT(AK446,9)="Direct-WA", P446,0)</f>
        <v>0</v>
      </c>
      <c r="AF446" s="123">
        <f>IF(LEFT(AK446,9)="Direct-WA",0,P446*R446)</f>
        <v>-0.41078700000000001</v>
      </c>
      <c r="AG446" s="94">
        <f>AE446+AF446</f>
        <v>-0.41078700000000001</v>
      </c>
      <c r="AH446" s="94">
        <f>IF(LEFT(AK446,9)="Direct-OR", P446,0)</f>
        <v>0</v>
      </c>
      <c r="AI446" s="94">
        <f>IF(LEFT(AK446,9)="Direct-OR",0,AD446-AG446)</f>
        <v>-34.699213</v>
      </c>
      <c r="AJ446" s="93">
        <f>AH446+AI446</f>
        <v>-34.699213</v>
      </c>
      <c r="AK446" s="138" t="s">
        <v>4436</v>
      </c>
    </row>
    <row r="447" spans="1:37" hidden="1" outlineLevel="2" x14ac:dyDescent="0.25">
      <c r="Q447" s="92"/>
      <c r="R447" s="80"/>
      <c r="S447" s="119">
        <f t="shared" ref="S447:AJ447" si="572">SUBTOTAL(9,S445:S446)</f>
        <v>0</v>
      </c>
      <c r="T447" s="120">
        <f t="shared" si="572"/>
        <v>-475.83000000000004</v>
      </c>
      <c r="U447" s="121">
        <f t="shared" si="572"/>
        <v>-475.83000000000004</v>
      </c>
      <c r="V447" s="119">
        <f t="shared" si="572"/>
        <v>0</v>
      </c>
      <c r="W447" s="120">
        <f t="shared" si="572"/>
        <v>-5.5672110000000004</v>
      </c>
      <c r="X447" s="122">
        <f t="shared" si="572"/>
        <v>-5.5672110000000004</v>
      </c>
      <c r="Y447" s="119">
        <f t="shared" si="572"/>
        <v>0</v>
      </c>
      <c r="Z447" s="120">
        <f t="shared" si="572"/>
        <v>-470.262789</v>
      </c>
      <c r="AA447" s="122">
        <f t="shared" si="572"/>
        <v>-470.262789</v>
      </c>
      <c r="AB447" s="94">
        <f t="shared" si="572"/>
        <v>0</v>
      </c>
      <c r="AC447" s="123">
        <f t="shared" si="572"/>
        <v>-475.83000000000004</v>
      </c>
      <c r="AD447" s="94">
        <f t="shared" si="572"/>
        <v>-475.83000000000004</v>
      </c>
      <c r="AE447" s="94">
        <f t="shared" si="572"/>
        <v>0</v>
      </c>
      <c r="AF447" s="123">
        <f t="shared" si="572"/>
        <v>-5.5672110000000004</v>
      </c>
      <c r="AG447" s="94">
        <f t="shared" si="572"/>
        <v>-5.5672110000000004</v>
      </c>
      <c r="AH447" s="94">
        <f t="shared" si="572"/>
        <v>0</v>
      </c>
      <c r="AI447" s="94">
        <f t="shared" si="572"/>
        <v>-470.262789</v>
      </c>
      <c r="AJ447" s="93">
        <f t="shared" si="572"/>
        <v>-470.262789</v>
      </c>
      <c r="AK447" s="139" t="s">
        <v>7138</v>
      </c>
    </row>
    <row r="448" spans="1:37" hidden="1" outlineLevel="1" x14ac:dyDescent="0.25">
      <c r="A448" s="135" t="s">
        <v>7037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8"/>
      <c r="S448" s="129">
        <f t="shared" ref="S448:AJ448" si="573">SUBTOTAL(9,S414:S446)</f>
        <v>165.17000000000002</v>
      </c>
      <c r="T448" s="130">
        <f t="shared" si="573"/>
        <v>325198.76000000007</v>
      </c>
      <c r="U448" s="131">
        <f t="shared" si="573"/>
        <v>325363.93000000005</v>
      </c>
      <c r="V448" s="129">
        <f t="shared" si="573"/>
        <v>0</v>
      </c>
      <c r="W448" s="130">
        <f t="shared" si="573"/>
        <v>33455.433603999998</v>
      </c>
      <c r="X448" s="132">
        <f t="shared" si="573"/>
        <v>33455.433603999998</v>
      </c>
      <c r="Y448" s="129">
        <f t="shared" si="573"/>
        <v>165.17000000000002</v>
      </c>
      <c r="Z448" s="130">
        <f t="shared" si="573"/>
        <v>291743.32639599993</v>
      </c>
      <c r="AA448" s="132">
        <f t="shared" si="573"/>
        <v>291908.49639599997</v>
      </c>
      <c r="AB448" s="130">
        <f t="shared" si="573"/>
        <v>165.17000000000002</v>
      </c>
      <c r="AC448" s="133">
        <f t="shared" si="573"/>
        <v>325198.76000000007</v>
      </c>
      <c r="AD448" s="130">
        <f t="shared" si="573"/>
        <v>325363.93000000005</v>
      </c>
      <c r="AE448" s="130">
        <f t="shared" si="573"/>
        <v>0</v>
      </c>
      <c r="AF448" s="133">
        <f t="shared" si="573"/>
        <v>33455.433603999998</v>
      </c>
      <c r="AG448" s="130">
        <f t="shared" si="573"/>
        <v>33455.433603999998</v>
      </c>
      <c r="AH448" s="130">
        <f t="shared" si="573"/>
        <v>165.17000000000002</v>
      </c>
      <c r="AI448" s="130">
        <f t="shared" si="573"/>
        <v>291743.32639599993</v>
      </c>
      <c r="AJ448" s="134">
        <f t="shared" si="573"/>
        <v>291908.49639599997</v>
      </c>
      <c r="AK448" s="137"/>
    </row>
    <row r="449" spans="1:37" hidden="1" outlineLevel="3" x14ac:dyDescent="0.25">
      <c r="A449" t="s">
        <v>7040</v>
      </c>
      <c r="B449">
        <v>1523.26</v>
      </c>
      <c r="N449">
        <f>SUM(B449:M449)</f>
        <v>1523.26</v>
      </c>
      <c r="O449">
        <f>B449</f>
        <v>1523.26</v>
      </c>
      <c r="P449">
        <f>N449</f>
        <v>1523.26</v>
      </c>
      <c r="Q449" s="92" t="s">
        <v>5461</v>
      </c>
      <c r="R449" s="80">
        <v>0.1124</v>
      </c>
      <c r="S449" s="119">
        <f>IF(LEFT(AK449,6)="Direct", O449,0)</f>
        <v>0</v>
      </c>
      <c r="T449" s="120">
        <f>O449-S449</f>
        <v>1523.26</v>
      </c>
      <c r="U449" s="121">
        <f>S449+T449</f>
        <v>1523.26</v>
      </c>
      <c r="V449" s="119">
        <f>IF(LEFT(AK449,9)="Direct-WA", O449,0)</f>
        <v>0</v>
      </c>
      <c r="W449" s="120">
        <f>IF(LEFT(AK449,9)="Direct-WA",0,O449*R449)</f>
        <v>171.21442400000001</v>
      </c>
      <c r="X449" s="122">
        <f>V449+W449</f>
        <v>171.21442400000001</v>
      </c>
      <c r="Y449" s="119">
        <f>IF(LEFT(AK449,9)="Direct-OR", O449,0)</f>
        <v>0</v>
      </c>
      <c r="Z449" s="120">
        <f>IF(LEFT(AK449,9)="Direct-OR",0,T449-W449)</f>
        <v>1352.045576</v>
      </c>
      <c r="AA449" s="122">
        <f>Y449+Z449</f>
        <v>1352.045576</v>
      </c>
      <c r="AB449" s="94">
        <f>IF(LEFT(AK449,6)="Direct", P449,0)</f>
        <v>0</v>
      </c>
      <c r="AC449" s="123">
        <f>P449-AB449</f>
        <v>1523.26</v>
      </c>
      <c r="AD449" s="94">
        <f>AB449+AC449</f>
        <v>1523.26</v>
      </c>
      <c r="AE449" s="94">
        <f>IF(LEFT(AK449,9)="Direct-WA", P449,0)</f>
        <v>0</v>
      </c>
      <c r="AF449" s="123">
        <f>IF(LEFT(AK449,9)="Direct-WA",0,P449*R449)</f>
        <v>171.21442400000001</v>
      </c>
      <c r="AG449" s="94">
        <f>AE449+AF449</f>
        <v>171.21442400000001</v>
      </c>
      <c r="AH449" s="94">
        <f>IF(LEFT(AK449,9)="Direct-OR", P449,0)</f>
        <v>0</v>
      </c>
      <c r="AI449" s="94">
        <f>IF(LEFT(AK449,9)="Direct-OR",0,AD449-AG449)</f>
        <v>1352.045576</v>
      </c>
      <c r="AJ449" s="93">
        <f>AH449+AI449</f>
        <v>1352.045576</v>
      </c>
      <c r="AK449" s="138" t="s">
        <v>1010</v>
      </c>
    </row>
    <row r="450" spans="1:37" hidden="1" outlineLevel="2" x14ac:dyDescent="0.25">
      <c r="Q450" s="92"/>
      <c r="R450" s="80"/>
      <c r="S450" s="119">
        <f t="shared" ref="S450:AJ450" si="574">SUBTOTAL(9,S449:S449)</f>
        <v>0</v>
      </c>
      <c r="T450" s="120">
        <f t="shared" si="574"/>
        <v>1523.26</v>
      </c>
      <c r="U450" s="121">
        <f t="shared" si="574"/>
        <v>1523.26</v>
      </c>
      <c r="V450" s="119">
        <f t="shared" si="574"/>
        <v>0</v>
      </c>
      <c r="W450" s="120">
        <f t="shared" si="574"/>
        <v>171.21442400000001</v>
      </c>
      <c r="X450" s="122">
        <f t="shared" si="574"/>
        <v>171.21442400000001</v>
      </c>
      <c r="Y450" s="119">
        <f t="shared" si="574"/>
        <v>0</v>
      </c>
      <c r="Z450" s="120">
        <f t="shared" si="574"/>
        <v>1352.045576</v>
      </c>
      <c r="AA450" s="122">
        <f t="shared" si="574"/>
        <v>1352.045576</v>
      </c>
      <c r="AB450" s="94">
        <f t="shared" si="574"/>
        <v>0</v>
      </c>
      <c r="AC450" s="123">
        <f t="shared" si="574"/>
        <v>1523.26</v>
      </c>
      <c r="AD450" s="94">
        <f t="shared" si="574"/>
        <v>1523.26</v>
      </c>
      <c r="AE450" s="94">
        <f t="shared" si="574"/>
        <v>0</v>
      </c>
      <c r="AF450" s="123">
        <f t="shared" si="574"/>
        <v>171.21442400000001</v>
      </c>
      <c r="AG450" s="94">
        <f t="shared" si="574"/>
        <v>171.21442400000001</v>
      </c>
      <c r="AH450" s="94">
        <f t="shared" si="574"/>
        <v>0</v>
      </c>
      <c r="AI450" s="94">
        <f t="shared" si="574"/>
        <v>1352.045576</v>
      </c>
      <c r="AJ450" s="93">
        <f t="shared" si="574"/>
        <v>1352.045576</v>
      </c>
      <c r="AK450" s="139" t="s">
        <v>7137</v>
      </c>
    </row>
    <row r="451" spans="1:37" hidden="1" outlineLevel="3" x14ac:dyDescent="0.25">
      <c r="A451" t="s">
        <v>7040</v>
      </c>
      <c r="N451">
        <f>SUM(B451:M451)</f>
        <v>0</v>
      </c>
      <c r="O451">
        <f>B451</f>
        <v>0</v>
      </c>
      <c r="P451">
        <f>N451</f>
        <v>0</v>
      </c>
      <c r="Q451" s="92" t="s">
        <v>7095</v>
      </c>
      <c r="R451" s="80">
        <v>0</v>
      </c>
      <c r="S451" s="119">
        <f>IF(LEFT(AK451,6)="Direct", O451,0)</f>
        <v>0</v>
      </c>
      <c r="T451" s="120">
        <f>O451-S451</f>
        <v>0</v>
      </c>
      <c r="U451" s="121">
        <f>S451+T451</f>
        <v>0</v>
      </c>
      <c r="V451" s="119">
        <f>IF(LEFT(AK451,9)="Direct-WA", O451,0)</f>
        <v>0</v>
      </c>
      <c r="W451" s="120">
        <f>IF(LEFT(AK451,9)="Direct-WA",0,O451*R451)</f>
        <v>0</v>
      </c>
      <c r="X451" s="122">
        <f>V451+W451</f>
        <v>0</v>
      </c>
      <c r="Y451" s="119">
        <f>IF(LEFT(AK451,9)="Direct-OR", O451,0)</f>
        <v>0</v>
      </c>
      <c r="Z451" s="120">
        <f>IF(LEFT(AK451,9)="Direct-OR",0,T451-W451)</f>
        <v>0</v>
      </c>
      <c r="AA451" s="122">
        <f>Y451+Z451</f>
        <v>0</v>
      </c>
      <c r="AB451" s="94">
        <f>IF(LEFT(AK451,6)="Direct", P451,0)</f>
        <v>0</v>
      </c>
      <c r="AC451" s="123">
        <f>P451-AB451</f>
        <v>0</v>
      </c>
      <c r="AD451" s="94">
        <f>AB451+AC451</f>
        <v>0</v>
      </c>
      <c r="AE451" s="94">
        <f>IF(LEFT(AK451,9)="Direct-WA", P451,0)</f>
        <v>0</v>
      </c>
      <c r="AF451" s="123">
        <f>IF(LEFT(AK451,9)="Direct-WA",0,P451*R451)</f>
        <v>0</v>
      </c>
      <c r="AG451" s="94">
        <f>AE451+AF451</f>
        <v>0</v>
      </c>
      <c r="AH451" s="94">
        <f>IF(LEFT(AK451,9)="Direct-OR", P451,0)</f>
        <v>0</v>
      </c>
      <c r="AI451" s="94">
        <f>IF(LEFT(AK451,9)="Direct-OR",0,AD451-AG451)</f>
        <v>0</v>
      </c>
      <c r="AJ451" s="93">
        <f>AH451+AI451</f>
        <v>0</v>
      </c>
      <c r="AK451" s="138" t="s">
        <v>1611</v>
      </c>
    </row>
    <row r="452" spans="1:37" hidden="1" outlineLevel="3" x14ac:dyDescent="0.25">
      <c r="A452" t="s">
        <v>7040</v>
      </c>
      <c r="N452">
        <f>SUM(B452:M452)</f>
        <v>0</v>
      </c>
      <c r="O452">
        <f>B452</f>
        <v>0</v>
      </c>
      <c r="P452">
        <f>N452</f>
        <v>0</v>
      </c>
      <c r="Q452" s="92" t="s">
        <v>6887</v>
      </c>
      <c r="R452" s="80">
        <v>0</v>
      </c>
      <c r="S452" s="119">
        <f>IF(LEFT(AK452,6)="Direct", O452,0)</f>
        <v>0</v>
      </c>
      <c r="T452" s="120">
        <f>O452-S452</f>
        <v>0</v>
      </c>
      <c r="U452" s="121">
        <f>S452+T452</f>
        <v>0</v>
      </c>
      <c r="V452" s="119">
        <f>IF(LEFT(AK452,9)="Direct-WA", O452,0)</f>
        <v>0</v>
      </c>
      <c r="W452" s="120">
        <f>IF(LEFT(AK452,9)="Direct-WA",0,O452*R452)</f>
        <v>0</v>
      </c>
      <c r="X452" s="122">
        <f>V452+W452</f>
        <v>0</v>
      </c>
      <c r="Y452" s="119">
        <f>IF(LEFT(AK452,9)="Direct-OR", O452,0)</f>
        <v>0</v>
      </c>
      <c r="Z452" s="120">
        <f>IF(LEFT(AK452,9)="Direct-OR",0,T452-W452)</f>
        <v>0</v>
      </c>
      <c r="AA452" s="122">
        <f>Y452+Z452</f>
        <v>0</v>
      </c>
      <c r="AB452" s="94">
        <f>IF(LEFT(AK452,6)="Direct", P452,0)</f>
        <v>0</v>
      </c>
      <c r="AC452" s="123">
        <f>P452-AB452</f>
        <v>0</v>
      </c>
      <c r="AD452" s="94">
        <f>AB452+AC452</f>
        <v>0</v>
      </c>
      <c r="AE452" s="94">
        <f>IF(LEFT(AK452,9)="Direct-WA", P452,0)</f>
        <v>0</v>
      </c>
      <c r="AF452" s="123">
        <f>IF(LEFT(AK452,9)="Direct-WA",0,P452*R452)</f>
        <v>0</v>
      </c>
      <c r="AG452" s="94">
        <f>AE452+AF452</f>
        <v>0</v>
      </c>
      <c r="AH452" s="94">
        <f>IF(LEFT(AK452,9)="Direct-OR", P452,0)</f>
        <v>0</v>
      </c>
      <c r="AI452" s="94">
        <f>IF(LEFT(AK452,9)="Direct-OR",0,AD452-AG452)</f>
        <v>0</v>
      </c>
      <c r="AJ452" s="93">
        <f>AH452+AI452</f>
        <v>0</v>
      </c>
      <c r="AK452" s="138" t="s">
        <v>6829</v>
      </c>
    </row>
    <row r="453" spans="1:37" hidden="1" outlineLevel="2" x14ac:dyDescent="0.25">
      <c r="Q453" s="92"/>
      <c r="R453" s="80"/>
      <c r="S453" s="119">
        <f t="shared" ref="S453:AJ453" si="575">SUBTOTAL(9,S451:S452)</f>
        <v>0</v>
      </c>
      <c r="T453" s="120">
        <f t="shared" si="575"/>
        <v>0</v>
      </c>
      <c r="U453" s="121">
        <f t="shared" si="575"/>
        <v>0</v>
      </c>
      <c r="V453" s="119">
        <f t="shared" si="575"/>
        <v>0</v>
      </c>
      <c r="W453" s="120">
        <f t="shared" si="575"/>
        <v>0</v>
      </c>
      <c r="X453" s="122">
        <f t="shared" si="575"/>
        <v>0</v>
      </c>
      <c r="Y453" s="119">
        <f t="shared" si="575"/>
        <v>0</v>
      </c>
      <c r="Z453" s="120">
        <f t="shared" si="575"/>
        <v>0</v>
      </c>
      <c r="AA453" s="122">
        <f t="shared" si="575"/>
        <v>0</v>
      </c>
      <c r="AB453" s="94">
        <f t="shared" si="575"/>
        <v>0</v>
      </c>
      <c r="AC453" s="123">
        <f t="shared" si="575"/>
        <v>0</v>
      </c>
      <c r="AD453" s="94">
        <f t="shared" si="575"/>
        <v>0</v>
      </c>
      <c r="AE453" s="94">
        <f t="shared" si="575"/>
        <v>0</v>
      </c>
      <c r="AF453" s="123">
        <f t="shared" si="575"/>
        <v>0</v>
      </c>
      <c r="AG453" s="94">
        <f t="shared" si="575"/>
        <v>0</v>
      </c>
      <c r="AH453" s="94">
        <f t="shared" si="575"/>
        <v>0</v>
      </c>
      <c r="AI453" s="94">
        <f t="shared" si="575"/>
        <v>0</v>
      </c>
      <c r="AJ453" s="93">
        <f t="shared" si="575"/>
        <v>0</v>
      </c>
      <c r="AK453" s="139" t="s">
        <v>7149</v>
      </c>
    </row>
    <row r="454" spans="1:37" hidden="1" outlineLevel="3" x14ac:dyDescent="0.25">
      <c r="A454" t="s">
        <v>7040</v>
      </c>
      <c r="B454">
        <v>403.28</v>
      </c>
      <c r="N454">
        <f>SUM(B454:M454)</f>
        <v>403.28</v>
      </c>
      <c r="O454">
        <f>B454</f>
        <v>403.28</v>
      </c>
      <c r="P454">
        <f>N454</f>
        <v>403.28</v>
      </c>
      <c r="Q454" s="92" t="s">
        <v>4552</v>
      </c>
      <c r="R454" s="80">
        <v>1.17E-2</v>
      </c>
      <c r="S454" s="119">
        <f>IF(LEFT(AK454,6)="Direct", O454,0)</f>
        <v>0</v>
      </c>
      <c r="T454" s="120">
        <f>O454-S454</f>
        <v>403.28</v>
      </c>
      <c r="U454" s="121">
        <f>S454+T454</f>
        <v>403.28</v>
      </c>
      <c r="V454" s="119">
        <f>IF(LEFT(AK454,9)="Direct-WA", O454,0)</f>
        <v>0</v>
      </c>
      <c r="W454" s="120">
        <f>IF(LEFT(AK454,9)="Direct-WA",0,O454*R454)</f>
        <v>4.7183760000000001</v>
      </c>
      <c r="X454" s="122">
        <f>V454+W454</f>
        <v>4.7183760000000001</v>
      </c>
      <c r="Y454" s="119">
        <f>IF(LEFT(AK454,9)="Direct-OR", O454,0)</f>
        <v>0</v>
      </c>
      <c r="Z454" s="120">
        <f>IF(LEFT(AK454,9)="Direct-OR",0,T454-W454)</f>
        <v>398.56162399999999</v>
      </c>
      <c r="AA454" s="122">
        <f>Y454+Z454</f>
        <v>398.56162399999999</v>
      </c>
      <c r="AB454" s="94">
        <f>IF(LEFT(AK454,6)="Direct", P454,0)</f>
        <v>0</v>
      </c>
      <c r="AC454" s="123">
        <f>P454-AB454</f>
        <v>403.28</v>
      </c>
      <c r="AD454" s="94">
        <f>AB454+AC454</f>
        <v>403.28</v>
      </c>
      <c r="AE454" s="94">
        <f>IF(LEFT(AK454,9)="Direct-WA", P454,0)</f>
        <v>0</v>
      </c>
      <c r="AF454" s="123">
        <f>IF(LEFT(AK454,9)="Direct-WA",0,P454*R454)</f>
        <v>4.7183760000000001</v>
      </c>
      <c r="AG454" s="94">
        <f>AE454+AF454</f>
        <v>4.7183760000000001</v>
      </c>
      <c r="AH454" s="94">
        <f>IF(LEFT(AK454,9)="Direct-OR", P454,0)</f>
        <v>0</v>
      </c>
      <c r="AI454" s="94">
        <f>IF(LEFT(AK454,9)="Direct-OR",0,AD454-AG454)</f>
        <v>398.56162399999999</v>
      </c>
      <c r="AJ454" s="93">
        <f>AH454+AI454</f>
        <v>398.56162399999999</v>
      </c>
      <c r="AK454" s="138" t="s">
        <v>4436</v>
      </c>
    </row>
    <row r="455" spans="1:37" hidden="1" outlineLevel="2" x14ac:dyDescent="0.25">
      <c r="Q455" s="92"/>
      <c r="R455" s="80"/>
      <c r="S455" s="119">
        <f t="shared" ref="S455:AJ455" si="576">SUBTOTAL(9,S454:S454)</f>
        <v>0</v>
      </c>
      <c r="T455" s="120">
        <f t="shared" si="576"/>
        <v>403.28</v>
      </c>
      <c r="U455" s="121">
        <f t="shared" si="576"/>
        <v>403.28</v>
      </c>
      <c r="V455" s="119">
        <f t="shared" si="576"/>
        <v>0</v>
      </c>
      <c r="W455" s="120">
        <f t="shared" si="576"/>
        <v>4.7183760000000001</v>
      </c>
      <c r="X455" s="122">
        <f t="shared" si="576"/>
        <v>4.7183760000000001</v>
      </c>
      <c r="Y455" s="119">
        <f t="shared" si="576"/>
        <v>0</v>
      </c>
      <c r="Z455" s="120">
        <f t="shared" si="576"/>
        <v>398.56162399999999</v>
      </c>
      <c r="AA455" s="122">
        <f t="shared" si="576"/>
        <v>398.56162399999999</v>
      </c>
      <c r="AB455" s="94">
        <f t="shared" si="576"/>
        <v>0</v>
      </c>
      <c r="AC455" s="123">
        <f t="shared" si="576"/>
        <v>403.28</v>
      </c>
      <c r="AD455" s="94">
        <f t="shared" si="576"/>
        <v>403.28</v>
      </c>
      <c r="AE455" s="94">
        <f t="shared" si="576"/>
        <v>0</v>
      </c>
      <c r="AF455" s="123">
        <f t="shared" si="576"/>
        <v>4.7183760000000001</v>
      </c>
      <c r="AG455" s="94">
        <f t="shared" si="576"/>
        <v>4.7183760000000001</v>
      </c>
      <c r="AH455" s="94">
        <f t="shared" si="576"/>
        <v>0</v>
      </c>
      <c r="AI455" s="94">
        <f t="shared" si="576"/>
        <v>398.56162399999999</v>
      </c>
      <c r="AJ455" s="93">
        <f t="shared" si="576"/>
        <v>398.56162399999999</v>
      </c>
      <c r="AK455" s="139" t="s">
        <v>7138</v>
      </c>
    </row>
    <row r="456" spans="1:37" hidden="1" outlineLevel="1" x14ac:dyDescent="0.25">
      <c r="A456" s="135" t="s">
        <v>7039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8"/>
      <c r="S456" s="129">
        <f t="shared" ref="S456:AJ456" si="577">SUBTOTAL(9,S449:S454)</f>
        <v>0</v>
      </c>
      <c r="T456" s="130">
        <f t="shared" si="577"/>
        <v>1926.54</v>
      </c>
      <c r="U456" s="131">
        <f t="shared" si="577"/>
        <v>1926.54</v>
      </c>
      <c r="V456" s="129">
        <f t="shared" si="577"/>
        <v>0</v>
      </c>
      <c r="W456" s="130">
        <f t="shared" si="577"/>
        <v>175.93280000000001</v>
      </c>
      <c r="X456" s="132">
        <f t="shared" si="577"/>
        <v>175.93280000000001</v>
      </c>
      <c r="Y456" s="129">
        <f t="shared" si="577"/>
        <v>0</v>
      </c>
      <c r="Z456" s="130">
        <f t="shared" si="577"/>
        <v>1750.6071999999999</v>
      </c>
      <c r="AA456" s="132">
        <f t="shared" si="577"/>
        <v>1750.6071999999999</v>
      </c>
      <c r="AB456" s="130">
        <f t="shared" si="577"/>
        <v>0</v>
      </c>
      <c r="AC456" s="133">
        <f t="shared" si="577"/>
        <v>1926.54</v>
      </c>
      <c r="AD456" s="130">
        <f t="shared" si="577"/>
        <v>1926.54</v>
      </c>
      <c r="AE456" s="130">
        <f t="shared" si="577"/>
        <v>0</v>
      </c>
      <c r="AF456" s="133">
        <f t="shared" si="577"/>
        <v>175.93280000000001</v>
      </c>
      <c r="AG456" s="130">
        <f t="shared" si="577"/>
        <v>175.93280000000001</v>
      </c>
      <c r="AH456" s="130">
        <f t="shared" si="577"/>
        <v>0</v>
      </c>
      <c r="AI456" s="130">
        <f t="shared" si="577"/>
        <v>1750.6071999999999</v>
      </c>
      <c r="AJ456" s="134">
        <f t="shared" si="577"/>
        <v>1750.6071999999999</v>
      </c>
      <c r="AK456" s="137"/>
    </row>
    <row r="457" spans="1:37" hidden="1" outlineLevel="3" x14ac:dyDescent="0.25">
      <c r="A457" t="s">
        <v>7042</v>
      </c>
      <c r="B457">
        <v>161724.78</v>
      </c>
      <c r="N457">
        <f>SUM(B457:M457)</f>
        <v>161724.78</v>
      </c>
      <c r="O457">
        <f>B457</f>
        <v>161724.78</v>
      </c>
      <c r="P457">
        <f>N457</f>
        <v>161724.78</v>
      </c>
      <c r="Q457" s="92" t="s">
        <v>4203</v>
      </c>
      <c r="R457" s="80">
        <v>0.1119</v>
      </c>
      <c r="S457" s="119">
        <f>IF(LEFT(AK457,6)="Direct", O457,0)</f>
        <v>0</v>
      </c>
      <c r="T457" s="120">
        <f>O457-S457</f>
        <v>161724.78</v>
      </c>
      <c r="U457" s="121">
        <f>S457+T457</f>
        <v>161724.78</v>
      </c>
      <c r="V457" s="119">
        <f>IF(LEFT(AK457,9)="Direct-WA", O457,0)</f>
        <v>0</v>
      </c>
      <c r="W457" s="120">
        <f>IF(LEFT(AK457,9)="Direct-WA",0,O457*R457)</f>
        <v>18097.002882000001</v>
      </c>
      <c r="X457" s="122">
        <f>V457+W457</f>
        <v>18097.002882000001</v>
      </c>
      <c r="Y457" s="119">
        <f>IF(LEFT(AK457,9)="Direct-OR", O457,0)</f>
        <v>0</v>
      </c>
      <c r="Z457" s="120">
        <f>IF(LEFT(AK457,9)="Direct-OR",0,T457-W457)</f>
        <v>143627.777118</v>
      </c>
      <c r="AA457" s="122">
        <f>Y457+Z457</f>
        <v>143627.777118</v>
      </c>
      <c r="AB457" s="94">
        <f>IF(LEFT(AK457,6)="Direct", P457,0)</f>
        <v>0</v>
      </c>
      <c r="AC457" s="123">
        <f>P457-AB457</f>
        <v>161724.78</v>
      </c>
      <c r="AD457" s="94">
        <f>AB457+AC457</f>
        <v>161724.78</v>
      </c>
      <c r="AE457" s="94">
        <f>IF(LEFT(AK457,9)="Direct-WA", P457,0)</f>
        <v>0</v>
      </c>
      <c r="AF457" s="123">
        <f>IF(LEFT(AK457,9)="Direct-WA",0,P457*R457)</f>
        <v>18097.002882000001</v>
      </c>
      <c r="AG457" s="94">
        <f>AE457+AF457</f>
        <v>18097.002882000001</v>
      </c>
      <c r="AH457" s="94">
        <f>IF(LEFT(AK457,9)="Direct-OR", P457,0)</f>
        <v>0</v>
      </c>
      <c r="AI457" s="94">
        <f>IF(LEFT(AK457,9)="Direct-OR",0,AD457-AG457)</f>
        <v>143627.777118</v>
      </c>
      <c r="AJ457" s="93">
        <f>AH457+AI457</f>
        <v>143627.777118</v>
      </c>
      <c r="AK457" s="138" t="s">
        <v>1012</v>
      </c>
    </row>
    <row r="458" spans="1:37" hidden="1" outlineLevel="2" x14ac:dyDescent="0.25">
      <c r="Q458" s="92"/>
      <c r="R458" s="80"/>
      <c r="S458" s="119">
        <f t="shared" ref="S458:AJ458" si="578">SUBTOTAL(9,S457:S457)</f>
        <v>0</v>
      </c>
      <c r="T458" s="120">
        <f t="shared" si="578"/>
        <v>161724.78</v>
      </c>
      <c r="U458" s="121">
        <f t="shared" si="578"/>
        <v>161724.78</v>
      </c>
      <c r="V458" s="119">
        <f t="shared" si="578"/>
        <v>0</v>
      </c>
      <c r="W458" s="120">
        <f t="shared" si="578"/>
        <v>18097.002882000001</v>
      </c>
      <c r="X458" s="122">
        <f t="shared" si="578"/>
        <v>18097.002882000001</v>
      </c>
      <c r="Y458" s="119">
        <f t="shared" si="578"/>
        <v>0</v>
      </c>
      <c r="Z458" s="120">
        <f t="shared" si="578"/>
        <v>143627.777118</v>
      </c>
      <c r="AA458" s="122">
        <f t="shared" si="578"/>
        <v>143627.777118</v>
      </c>
      <c r="AB458" s="94">
        <f t="shared" si="578"/>
        <v>0</v>
      </c>
      <c r="AC458" s="123">
        <f t="shared" si="578"/>
        <v>161724.78</v>
      </c>
      <c r="AD458" s="94">
        <f t="shared" si="578"/>
        <v>161724.78</v>
      </c>
      <c r="AE458" s="94">
        <f t="shared" si="578"/>
        <v>0</v>
      </c>
      <c r="AF458" s="123">
        <f t="shared" si="578"/>
        <v>18097.002882000001</v>
      </c>
      <c r="AG458" s="94">
        <f t="shared" si="578"/>
        <v>18097.002882000001</v>
      </c>
      <c r="AH458" s="94">
        <f t="shared" si="578"/>
        <v>0</v>
      </c>
      <c r="AI458" s="94">
        <f t="shared" si="578"/>
        <v>143627.777118</v>
      </c>
      <c r="AJ458" s="93">
        <f t="shared" si="578"/>
        <v>143627.777118</v>
      </c>
      <c r="AK458" s="139" t="s">
        <v>7140</v>
      </c>
    </row>
    <row r="459" spans="1:37" hidden="1" outlineLevel="1" x14ac:dyDescent="0.25">
      <c r="A459" s="135" t="s">
        <v>7041</v>
      </c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8"/>
      <c r="S459" s="129">
        <f t="shared" ref="S459:AJ459" si="579">SUBTOTAL(9,S457:S457)</f>
        <v>0</v>
      </c>
      <c r="T459" s="130">
        <f t="shared" si="579"/>
        <v>161724.78</v>
      </c>
      <c r="U459" s="131">
        <f t="shared" si="579"/>
        <v>161724.78</v>
      </c>
      <c r="V459" s="129">
        <f t="shared" si="579"/>
        <v>0</v>
      </c>
      <c r="W459" s="130">
        <f t="shared" si="579"/>
        <v>18097.002882000001</v>
      </c>
      <c r="X459" s="132">
        <f t="shared" si="579"/>
        <v>18097.002882000001</v>
      </c>
      <c r="Y459" s="129">
        <f t="shared" si="579"/>
        <v>0</v>
      </c>
      <c r="Z459" s="130">
        <f t="shared" si="579"/>
        <v>143627.777118</v>
      </c>
      <c r="AA459" s="132">
        <f t="shared" si="579"/>
        <v>143627.777118</v>
      </c>
      <c r="AB459" s="130">
        <f t="shared" si="579"/>
        <v>0</v>
      </c>
      <c r="AC459" s="133">
        <f t="shared" si="579"/>
        <v>161724.78</v>
      </c>
      <c r="AD459" s="130">
        <f t="shared" si="579"/>
        <v>161724.78</v>
      </c>
      <c r="AE459" s="130">
        <f t="shared" si="579"/>
        <v>0</v>
      </c>
      <c r="AF459" s="133">
        <f t="shared" si="579"/>
        <v>18097.002882000001</v>
      </c>
      <c r="AG459" s="130">
        <f t="shared" si="579"/>
        <v>18097.002882000001</v>
      </c>
      <c r="AH459" s="130">
        <f t="shared" si="579"/>
        <v>0</v>
      </c>
      <c r="AI459" s="130">
        <f t="shared" si="579"/>
        <v>143627.777118</v>
      </c>
      <c r="AJ459" s="134">
        <f t="shared" si="579"/>
        <v>143627.777118</v>
      </c>
      <c r="AK459" s="137"/>
    </row>
    <row r="460" spans="1:37" hidden="1" outlineLevel="3" x14ac:dyDescent="0.25">
      <c r="A460" t="s">
        <v>7044</v>
      </c>
      <c r="N460">
        <f>SUM(B460:M460)</f>
        <v>0</v>
      </c>
      <c r="O460">
        <f>B460</f>
        <v>0</v>
      </c>
      <c r="P460">
        <f>N460</f>
        <v>0</v>
      </c>
      <c r="Q460" s="92" t="s">
        <v>6674</v>
      </c>
      <c r="R460" s="80">
        <v>0.1119</v>
      </c>
      <c r="S460" s="119">
        <f>IF(LEFT(AK460,6)="Direct", O460,0)</f>
        <v>0</v>
      </c>
      <c r="T460" s="120">
        <f>O460-S460</f>
        <v>0</v>
      </c>
      <c r="U460" s="121">
        <f>S460+T460</f>
        <v>0</v>
      </c>
      <c r="V460" s="119">
        <f>IF(LEFT(AK460,9)="Direct-WA", O460,0)</f>
        <v>0</v>
      </c>
      <c r="W460" s="120">
        <f>IF(LEFT(AK460,9)="Direct-WA",0,O460*R460)</f>
        <v>0</v>
      </c>
      <c r="X460" s="122">
        <f>V460+W460</f>
        <v>0</v>
      </c>
      <c r="Y460" s="119">
        <f>IF(LEFT(AK460,9)="Direct-OR", O460,0)</f>
        <v>0</v>
      </c>
      <c r="Z460" s="120">
        <f>IF(LEFT(AK460,9)="Direct-OR",0,T460-W460)</f>
        <v>0</v>
      </c>
      <c r="AA460" s="122">
        <f>Y460+Z460</f>
        <v>0</v>
      </c>
      <c r="AB460" s="94">
        <f>IF(LEFT(AK460,6)="Direct", P460,0)</f>
        <v>0</v>
      </c>
      <c r="AC460" s="123">
        <f>P460-AB460</f>
        <v>0</v>
      </c>
      <c r="AD460" s="94">
        <f>AB460+AC460</f>
        <v>0</v>
      </c>
      <c r="AE460" s="94">
        <f>IF(LEFT(AK460,9)="Direct-WA", P460,0)</f>
        <v>0</v>
      </c>
      <c r="AF460" s="123">
        <f>IF(LEFT(AK460,9)="Direct-WA",0,P460*R460)</f>
        <v>0</v>
      </c>
      <c r="AG460" s="94">
        <f>AE460+AF460</f>
        <v>0</v>
      </c>
      <c r="AH460" s="94">
        <f>IF(LEFT(AK460,9)="Direct-OR", P460,0)</f>
        <v>0</v>
      </c>
      <c r="AI460" s="94">
        <f>IF(LEFT(AK460,9)="Direct-OR",0,AD460-AG460)</f>
        <v>0</v>
      </c>
      <c r="AJ460" s="93">
        <f>AH460+AI460</f>
        <v>0</v>
      </c>
      <c r="AK460" s="138" t="s">
        <v>1257</v>
      </c>
    </row>
    <row r="461" spans="1:37" hidden="1" outlineLevel="3" x14ac:dyDescent="0.25">
      <c r="A461" t="s">
        <v>7044</v>
      </c>
      <c r="B461">
        <v>6695.45</v>
      </c>
      <c r="N461">
        <f>SUM(B461:M461)</f>
        <v>6695.45</v>
      </c>
      <c r="O461">
        <f>B461</f>
        <v>6695.45</v>
      </c>
      <c r="P461">
        <f>N461</f>
        <v>6695.45</v>
      </c>
      <c r="Q461" s="92" t="s">
        <v>1027</v>
      </c>
      <c r="R461" s="80">
        <v>0.1119</v>
      </c>
      <c r="S461" s="119">
        <f>IF(LEFT(AK461,6)="Direct", O461,0)</f>
        <v>0</v>
      </c>
      <c r="T461" s="120">
        <f>O461-S461</f>
        <v>6695.45</v>
      </c>
      <c r="U461" s="121">
        <f>S461+T461</f>
        <v>6695.45</v>
      </c>
      <c r="V461" s="119">
        <f>IF(LEFT(AK461,9)="Direct-WA", O461,0)</f>
        <v>0</v>
      </c>
      <c r="W461" s="120">
        <f>IF(LEFT(AK461,9)="Direct-WA",0,O461*R461)</f>
        <v>749.22085500000003</v>
      </c>
      <c r="X461" s="122">
        <f>V461+W461</f>
        <v>749.22085500000003</v>
      </c>
      <c r="Y461" s="119">
        <f>IF(LEFT(AK461,9)="Direct-OR", O461,0)</f>
        <v>0</v>
      </c>
      <c r="Z461" s="120">
        <f>IF(LEFT(AK461,9)="Direct-OR",0,T461-W461)</f>
        <v>5946.2291449999993</v>
      </c>
      <c r="AA461" s="122">
        <f>Y461+Z461</f>
        <v>5946.2291449999993</v>
      </c>
      <c r="AB461" s="94">
        <f>IF(LEFT(AK461,6)="Direct", P461,0)</f>
        <v>0</v>
      </c>
      <c r="AC461" s="123">
        <f>P461-AB461</f>
        <v>6695.45</v>
      </c>
      <c r="AD461" s="94">
        <f>AB461+AC461</f>
        <v>6695.45</v>
      </c>
      <c r="AE461" s="94">
        <f>IF(LEFT(AK461,9)="Direct-WA", P461,0)</f>
        <v>0</v>
      </c>
      <c r="AF461" s="123">
        <f>IF(LEFT(AK461,9)="Direct-WA",0,P461*R461)</f>
        <v>749.22085500000003</v>
      </c>
      <c r="AG461" s="94">
        <f>AE461+AF461</f>
        <v>749.22085500000003</v>
      </c>
      <c r="AH461" s="94">
        <f>IF(LEFT(AK461,9)="Direct-OR", P461,0)</f>
        <v>0</v>
      </c>
      <c r="AI461" s="94">
        <f>IF(LEFT(AK461,9)="Direct-OR",0,AD461-AG461)</f>
        <v>5946.2291449999993</v>
      </c>
      <c r="AJ461" s="93">
        <f>AH461+AI461</f>
        <v>5946.2291449999993</v>
      </c>
      <c r="AK461" s="138" t="s">
        <v>1012</v>
      </c>
    </row>
    <row r="462" spans="1:37" hidden="1" outlineLevel="3" x14ac:dyDescent="0.25">
      <c r="A462" t="s">
        <v>7044</v>
      </c>
      <c r="B462">
        <v>72005.52</v>
      </c>
      <c r="N462">
        <f>SUM(B462:M462)</f>
        <v>72005.52</v>
      </c>
      <c r="O462">
        <f>B462</f>
        <v>72005.52</v>
      </c>
      <c r="P462">
        <f>N462</f>
        <v>72005.52</v>
      </c>
      <c r="Q462" s="92" t="s">
        <v>4248</v>
      </c>
      <c r="R462" s="80">
        <v>0.1119</v>
      </c>
      <c r="S462" s="119">
        <f>IF(LEFT(AK462,6)="Direct", O462,0)</f>
        <v>0</v>
      </c>
      <c r="T462" s="120">
        <f>O462-S462</f>
        <v>72005.52</v>
      </c>
      <c r="U462" s="121">
        <f>S462+T462</f>
        <v>72005.52</v>
      </c>
      <c r="V462" s="119">
        <f>IF(LEFT(AK462,9)="Direct-WA", O462,0)</f>
        <v>0</v>
      </c>
      <c r="W462" s="120">
        <f>IF(LEFT(AK462,9)="Direct-WA",0,O462*R462)</f>
        <v>8057.4176880000005</v>
      </c>
      <c r="X462" s="122">
        <f>V462+W462</f>
        <v>8057.4176880000005</v>
      </c>
      <c r="Y462" s="119">
        <f>IF(LEFT(AK462,9)="Direct-OR", O462,0)</f>
        <v>0</v>
      </c>
      <c r="Z462" s="120">
        <f>IF(LEFT(AK462,9)="Direct-OR",0,T462-W462)</f>
        <v>63948.102312000003</v>
      </c>
      <c r="AA462" s="122">
        <f>Y462+Z462</f>
        <v>63948.102312000003</v>
      </c>
      <c r="AB462" s="94">
        <f>IF(LEFT(AK462,6)="Direct", P462,0)</f>
        <v>0</v>
      </c>
      <c r="AC462" s="123">
        <f>P462-AB462</f>
        <v>72005.52</v>
      </c>
      <c r="AD462" s="94">
        <f>AB462+AC462</f>
        <v>72005.52</v>
      </c>
      <c r="AE462" s="94">
        <f>IF(LEFT(AK462,9)="Direct-WA", P462,0)</f>
        <v>0</v>
      </c>
      <c r="AF462" s="123">
        <f>IF(LEFT(AK462,9)="Direct-WA",0,P462*R462)</f>
        <v>8057.4176880000005</v>
      </c>
      <c r="AG462" s="94">
        <f>AE462+AF462</f>
        <v>8057.4176880000005</v>
      </c>
      <c r="AH462" s="94">
        <f>IF(LEFT(AK462,9)="Direct-OR", P462,0)</f>
        <v>0</v>
      </c>
      <c r="AI462" s="94">
        <f>IF(LEFT(AK462,9)="Direct-OR",0,AD462-AG462)</f>
        <v>63948.102312000003</v>
      </c>
      <c r="AJ462" s="93">
        <f>AH462+AI462</f>
        <v>63948.102312000003</v>
      </c>
      <c r="AK462" s="138" t="s">
        <v>1012</v>
      </c>
    </row>
    <row r="463" spans="1:37" hidden="1" outlineLevel="2" x14ac:dyDescent="0.25">
      <c r="Q463" s="92"/>
      <c r="R463" s="80"/>
      <c r="S463" s="119">
        <f t="shared" ref="S463:AJ463" si="580">SUBTOTAL(9,S460:S462)</f>
        <v>0</v>
      </c>
      <c r="T463" s="120">
        <f t="shared" si="580"/>
        <v>78700.97</v>
      </c>
      <c r="U463" s="121">
        <f t="shared" si="580"/>
        <v>78700.97</v>
      </c>
      <c r="V463" s="119">
        <f t="shared" si="580"/>
        <v>0</v>
      </c>
      <c r="W463" s="120">
        <f t="shared" si="580"/>
        <v>8806.6385430000009</v>
      </c>
      <c r="X463" s="122">
        <f t="shared" si="580"/>
        <v>8806.6385430000009</v>
      </c>
      <c r="Y463" s="119">
        <f t="shared" si="580"/>
        <v>0</v>
      </c>
      <c r="Z463" s="120">
        <f t="shared" si="580"/>
        <v>69894.331457000008</v>
      </c>
      <c r="AA463" s="122">
        <f t="shared" si="580"/>
        <v>69894.331457000008</v>
      </c>
      <c r="AB463" s="94">
        <f t="shared" si="580"/>
        <v>0</v>
      </c>
      <c r="AC463" s="123">
        <f t="shared" si="580"/>
        <v>78700.97</v>
      </c>
      <c r="AD463" s="94">
        <f t="shared" si="580"/>
        <v>78700.97</v>
      </c>
      <c r="AE463" s="94">
        <f t="shared" si="580"/>
        <v>0</v>
      </c>
      <c r="AF463" s="123">
        <f t="shared" si="580"/>
        <v>8806.6385430000009</v>
      </c>
      <c r="AG463" s="94">
        <f t="shared" si="580"/>
        <v>8806.6385430000009</v>
      </c>
      <c r="AH463" s="94">
        <f t="shared" si="580"/>
        <v>0</v>
      </c>
      <c r="AI463" s="94">
        <f t="shared" si="580"/>
        <v>69894.331457000008</v>
      </c>
      <c r="AJ463" s="93">
        <f t="shared" si="580"/>
        <v>69894.331457000008</v>
      </c>
      <c r="AK463" s="139" t="s">
        <v>7145</v>
      </c>
    </row>
    <row r="464" spans="1:37" hidden="1" outlineLevel="1" x14ac:dyDescent="0.25">
      <c r="A464" s="135" t="s">
        <v>7043</v>
      </c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8"/>
      <c r="S464" s="129">
        <f t="shared" ref="S464:AJ464" si="581">SUBTOTAL(9,S460:S462)</f>
        <v>0</v>
      </c>
      <c r="T464" s="130">
        <f t="shared" si="581"/>
        <v>78700.97</v>
      </c>
      <c r="U464" s="131">
        <f t="shared" si="581"/>
        <v>78700.97</v>
      </c>
      <c r="V464" s="129">
        <f t="shared" si="581"/>
        <v>0</v>
      </c>
      <c r="W464" s="130">
        <f t="shared" si="581"/>
        <v>8806.6385430000009</v>
      </c>
      <c r="X464" s="132">
        <f t="shared" si="581"/>
        <v>8806.6385430000009</v>
      </c>
      <c r="Y464" s="129">
        <f t="shared" si="581"/>
        <v>0</v>
      </c>
      <c r="Z464" s="130">
        <f t="shared" si="581"/>
        <v>69894.331457000008</v>
      </c>
      <c r="AA464" s="132">
        <f t="shared" si="581"/>
        <v>69894.331457000008</v>
      </c>
      <c r="AB464" s="130">
        <f t="shared" si="581"/>
        <v>0</v>
      </c>
      <c r="AC464" s="133">
        <f t="shared" si="581"/>
        <v>78700.97</v>
      </c>
      <c r="AD464" s="130">
        <f t="shared" si="581"/>
        <v>78700.97</v>
      </c>
      <c r="AE464" s="130">
        <f t="shared" si="581"/>
        <v>0</v>
      </c>
      <c r="AF464" s="133">
        <f t="shared" si="581"/>
        <v>8806.6385430000009</v>
      </c>
      <c r="AG464" s="130">
        <f t="shared" si="581"/>
        <v>8806.6385430000009</v>
      </c>
      <c r="AH464" s="130">
        <f t="shared" si="581"/>
        <v>0</v>
      </c>
      <c r="AI464" s="130">
        <f t="shared" si="581"/>
        <v>69894.331457000008</v>
      </c>
      <c r="AJ464" s="134">
        <f t="shared" si="581"/>
        <v>69894.331457000008</v>
      </c>
      <c r="AK464" s="137"/>
    </row>
    <row r="465" spans="1:37" hidden="1" outlineLevel="3" x14ac:dyDescent="0.25">
      <c r="A465" t="s">
        <v>7046</v>
      </c>
      <c r="B465">
        <v>887.21</v>
      </c>
      <c r="N465">
        <f>SUM(B465:M465)</f>
        <v>887.21</v>
      </c>
      <c r="O465">
        <f>B465</f>
        <v>887.21</v>
      </c>
      <c r="P465">
        <f>N465</f>
        <v>887.21</v>
      </c>
      <c r="Q465" s="92" t="s">
        <v>5748</v>
      </c>
      <c r="R465" s="80">
        <v>0.1124</v>
      </c>
      <c r="S465" s="119">
        <f>IF(LEFT(AK465,6)="Direct", O465,0)</f>
        <v>0</v>
      </c>
      <c r="T465" s="120">
        <f>O465-S465</f>
        <v>887.21</v>
      </c>
      <c r="U465" s="121">
        <f>S465+T465</f>
        <v>887.21</v>
      </c>
      <c r="V465" s="119">
        <f>IF(LEFT(AK465,9)="Direct-WA", O465,0)</f>
        <v>0</v>
      </c>
      <c r="W465" s="120">
        <f>IF(LEFT(AK465,9)="Direct-WA",0,O465*R465)</f>
        <v>99.722403999999997</v>
      </c>
      <c r="X465" s="122">
        <f>V465+W465</f>
        <v>99.722403999999997</v>
      </c>
      <c r="Y465" s="119">
        <f>IF(LEFT(AK465,9)="Direct-OR", O465,0)</f>
        <v>0</v>
      </c>
      <c r="Z465" s="120">
        <f>IF(LEFT(AK465,9)="Direct-OR",0,T465-W465)</f>
        <v>787.48759600000005</v>
      </c>
      <c r="AA465" s="122">
        <f>Y465+Z465</f>
        <v>787.48759600000005</v>
      </c>
      <c r="AB465" s="94">
        <f>IF(LEFT(AK465,6)="Direct", P465,0)</f>
        <v>0</v>
      </c>
      <c r="AC465" s="123">
        <f>P465-AB465</f>
        <v>887.21</v>
      </c>
      <c r="AD465" s="94">
        <f>AB465+AC465</f>
        <v>887.21</v>
      </c>
      <c r="AE465" s="94">
        <f>IF(LEFT(AK465,9)="Direct-WA", P465,0)</f>
        <v>0</v>
      </c>
      <c r="AF465" s="123">
        <f>IF(LEFT(AK465,9)="Direct-WA",0,P465*R465)</f>
        <v>99.722403999999997</v>
      </c>
      <c r="AG465" s="94">
        <f>AE465+AF465</f>
        <v>99.722403999999997</v>
      </c>
      <c r="AH465" s="94">
        <f>IF(LEFT(AK465,9)="Direct-OR", P465,0)</f>
        <v>0</v>
      </c>
      <c r="AI465" s="94">
        <f>IF(LEFT(AK465,9)="Direct-OR",0,AD465-AG465)</f>
        <v>787.48759600000005</v>
      </c>
      <c r="AJ465" s="93">
        <f>AH465+AI465</f>
        <v>787.48759600000005</v>
      </c>
      <c r="AK465" s="138" t="s">
        <v>1010</v>
      </c>
    </row>
    <row r="466" spans="1:37" hidden="1" outlineLevel="3" x14ac:dyDescent="0.25">
      <c r="A466" t="s">
        <v>7046</v>
      </c>
      <c r="B466">
        <v>94.96</v>
      </c>
      <c r="N466">
        <f>SUM(B466:M466)</f>
        <v>94.96</v>
      </c>
      <c r="O466">
        <f>B466</f>
        <v>94.96</v>
      </c>
      <c r="P466">
        <f>N466</f>
        <v>94.96</v>
      </c>
      <c r="Q466" s="92" t="s">
        <v>5762</v>
      </c>
      <c r="R466" s="80">
        <v>0.1124</v>
      </c>
      <c r="S466" s="119">
        <f>IF(LEFT(AK466,6)="Direct", O466,0)</f>
        <v>0</v>
      </c>
      <c r="T466" s="120">
        <f>O466-S466</f>
        <v>94.96</v>
      </c>
      <c r="U466" s="121">
        <f>S466+T466</f>
        <v>94.96</v>
      </c>
      <c r="V466" s="119">
        <f>IF(LEFT(AK466,9)="Direct-WA", O466,0)</f>
        <v>0</v>
      </c>
      <c r="W466" s="120">
        <f>IF(LEFT(AK466,9)="Direct-WA",0,O466*R466)</f>
        <v>10.673503999999999</v>
      </c>
      <c r="X466" s="122">
        <f>V466+W466</f>
        <v>10.673503999999999</v>
      </c>
      <c r="Y466" s="119">
        <f>IF(LEFT(AK466,9)="Direct-OR", O466,0)</f>
        <v>0</v>
      </c>
      <c r="Z466" s="120">
        <f>IF(LEFT(AK466,9)="Direct-OR",0,T466-W466)</f>
        <v>84.286496</v>
      </c>
      <c r="AA466" s="122">
        <f>Y466+Z466</f>
        <v>84.286496</v>
      </c>
      <c r="AB466" s="94">
        <f>IF(LEFT(AK466,6)="Direct", P466,0)</f>
        <v>0</v>
      </c>
      <c r="AC466" s="123">
        <f>P466-AB466</f>
        <v>94.96</v>
      </c>
      <c r="AD466" s="94">
        <f>AB466+AC466</f>
        <v>94.96</v>
      </c>
      <c r="AE466" s="94">
        <f>IF(LEFT(AK466,9)="Direct-WA", P466,0)</f>
        <v>0</v>
      </c>
      <c r="AF466" s="123">
        <f>IF(LEFT(AK466,9)="Direct-WA",0,P466*R466)</f>
        <v>10.673503999999999</v>
      </c>
      <c r="AG466" s="94">
        <f>AE466+AF466</f>
        <v>10.673503999999999</v>
      </c>
      <c r="AH466" s="94">
        <f>IF(LEFT(AK466,9)="Direct-OR", P466,0)</f>
        <v>0</v>
      </c>
      <c r="AI466" s="94">
        <f>IF(LEFT(AK466,9)="Direct-OR",0,AD466-AG466)</f>
        <v>84.286496</v>
      </c>
      <c r="AJ466" s="93">
        <f>AH466+AI466</f>
        <v>84.286496</v>
      </c>
      <c r="AK466" s="138" t="s">
        <v>1010</v>
      </c>
    </row>
    <row r="467" spans="1:37" hidden="1" outlineLevel="3" x14ac:dyDescent="0.25">
      <c r="A467" t="s">
        <v>7046</v>
      </c>
      <c r="B467">
        <v>9408.3700000000008</v>
      </c>
      <c r="N467">
        <f>SUM(B467:M467)</f>
        <v>9408.3700000000008</v>
      </c>
      <c r="O467">
        <f>B467</f>
        <v>9408.3700000000008</v>
      </c>
      <c r="P467">
        <f>N467</f>
        <v>9408.3700000000008</v>
      </c>
      <c r="Q467" s="92" t="s">
        <v>5767</v>
      </c>
      <c r="R467" s="80">
        <v>0.1124</v>
      </c>
      <c r="S467" s="119">
        <f>IF(LEFT(AK467,6)="Direct", O467,0)</f>
        <v>0</v>
      </c>
      <c r="T467" s="120">
        <f>O467-S467</f>
        <v>9408.3700000000008</v>
      </c>
      <c r="U467" s="121">
        <f>S467+T467</f>
        <v>9408.3700000000008</v>
      </c>
      <c r="V467" s="119">
        <f>IF(LEFT(AK467,9)="Direct-WA", O467,0)</f>
        <v>0</v>
      </c>
      <c r="W467" s="120">
        <f>IF(LEFT(AK467,9)="Direct-WA",0,O467*R467)</f>
        <v>1057.5007880000001</v>
      </c>
      <c r="X467" s="122">
        <f>V467+W467</f>
        <v>1057.5007880000001</v>
      </c>
      <c r="Y467" s="119">
        <f>IF(LEFT(AK467,9)="Direct-OR", O467,0)</f>
        <v>0</v>
      </c>
      <c r="Z467" s="120">
        <f>IF(LEFT(AK467,9)="Direct-OR",0,T467-W467)</f>
        <v>8350.8692120000014</v>
      </c>
      <c r="AA467" s="122">
        <f>Y467+Z467</f>
        <v>8350.8692120000014</v>
      </c>
      <c r="AB467" s="94">
        <f>IF(LEFT(AK467,6)="Direct", P467,0)</f>
        <v>0</v>
      </c>
      <c r="AC467" s="123">
        <f>P467-AB467</f>
        <v>9408.3700000000008</v>
      </c>
      <c r="AD467" s="94">
        <f>AB467+AC467</f>
        <v>9408.3700000000008</v>
      </c>
      <c r="AE467" s="94">
        <f>IF(LEFT(AK467,9)="Direct-WA", P467,0)</f>
        <v>0</v>
      </c>
      <c r="AF467" s="123">
        <f>IF(LEFT(AK467,9)="Direct-WA",0,P467*R467)</f>
        <v>1057.5007880000001</v>
      </c>
      <c r="AG467" s="94">
        <f>AE467+AF467</f>
        <v>1057.5007880000001</v>
      </c>
      <c r="AH467" s="94">
        <f>IF(LEFT(AK467,9)="Direct-OR", P467,0)</f>
        <v>0</v>
      </c>
      <c r="AI467" s="94">
        <f>IF(LEFT(AK467,9)="Direct-OR",0,AD467-AG467)</f>
        <v>8350.8692120000014</v>
      </c>
      <c r="AJ467" s="93">
        <f>AH467+AI467</f>
        <v>8350.8692120000014</v>
      </c>
      <c r="AK467" s="138" t="s">
        <v>1010</v>
      </c>
    </row>
    <row r="468" spans="1:37" hidden="1" outlineLevel="2" x14ac:dyDescent="0.25">
      <c r="Q468" s="92"/>
      <c r="R468" s="80"/>
      <c r="S468" s="119">
        <f t="shared" ref="S468:AJ468" si="582">SUBTOTAL(9,S465:S467)</f>
        <v>0</v>
      </c>
      <c r="T468" s="120">
        <f t="shared" si="582"/>
        <v>10390.540000000001</v>
      </c>
      <c r="U468" s="121">
        <f t="shared" si="582"/>
        <v>10390.540000000001</v>
      </c>
      <c r="V468" s="119">
        <f t="shared" si="582"/>
        <v>0</v>
      </c>
      <c r="W468" s="120">
        <f t="shared" si="582"/>
        <v>1167.896696</v>
      </c>
      <c r="X468" s="122">
        <f t="shared" si="582"/>
        <v>1167.896696</v>
      </c>
      <c r="Y468" s="119">
        <f t="shared" si="582"/>
        <v>0</v>
      </c>
      <c r="Z468" s="120">
        <f t="shared" si="582"/>
        <v>9222.6433040000011</v>
      </c>
      <c r="AA468" s="122">
        <f t="shared" si="582"/>
        <v>9222.6433040000011</v>
      </c>
      <c r="AB468" s="94">
        <f t="shared" si="582"/>
        <v>0</v>
      </c>
      <c r="AC468" s="123">
        <f t="shared" si="582"/>
        <v>10390.540000000001</v>
      </c>
      <c r="AD468" s="94">
        <f t="shared" si="582"/>
        <v>10390.540000000001</v>
      </c>
      <c r="AE468" s="94">
        <f t="shared" si="582"/>
        <v>0</v>
      </c>
      <c r="AF468" s="123">
        <f t="shared" si="582"/>
        <v>1167.896696</v>
      </c>
      <c r="AG468" s="94">
        <f t="shared" si="582"/>
        <v>1167.896696</v>
      </c>
      <c r="AH468" s="94">
        <f t="shared" si="582"/>
        <v>0</v>
      </c>
      <c r="AI468" s="94">
        <f t="shared" si="582"/>
        <v>9222.6433040000011</v>
      </c>
      <c r="AJ468" s="93">
        <f t="shared" si="582"/>
        <v>9222.6433040000011</v>
      </c>
      <c r="AK468" s="139" t="s">
        <v>7137</v>
      </c>
    </row>
    <row r="469" spans="1:37" hidden="1" outlineLevel="3" x14ac:dyDescent="0.25">
      <c r="A469" t="s">
        <v>7046</v>
      </c>
      <c r="B469">
        <v>70.06</v>
      </c>
      <c r="N469">
        <f t="shared" ref="N469:N477" si="583">SUM(B469:M469)</f>
        <v>70.06</v>
      </c>
      <c r="O469">
        <f t="shared" ref="O469:O477" si="584">B469</f>
        <v>70.06</v>
      </c>
      <c r="P469">
        <f t="shared" ref="P469:P477" si="585">N469</f>
        <v>70.06</v>
      </c>
      <c r="Q469" s="92" t="s">
        <v>1281</v>
      </c>
      <c r="R469" s="80">
        <v>0.1119</v>
      </c>
      <c r="S469" s="119">
        <f t="shared" ref="S469:S477" si="586">IF(LEFT(AK469,6)="Direct", O469,0)</f>
        <v>0</v>
      </c>
      <c r="T469" s="120">
        <f t="shared" ref="T469:T477" si="587">O469-S469</f>
        <v>70.06</v>
      </c>
      <c r="U469" s="121">
        <f t="shared" ref="U469:U477" si="588">S469+T469</f>
        <v>70.06</v>
      </c>
      <c r="V469" s="119">
        <f t="shared" ref="V469:V477" si="589">IF(LEFT(AK469,9)="Direct-WA", O469,0)</f>
        <v>0</v>
      </c>
      <c r="W469" s="120">
        <f t="shared" ref="W469:W477" si="590">IF(LEFT(AK469,9)="Direct-WA",0,O469*R469)</f>
        <v>7.8397139999999998</v>
      </c>
      <c r="X469" s="122">
        <f t="shared" ref="X469:X477" si="591">V469+W469</f>
        <v>7.8397139999999998</v>
      </c>
      <c r="Y469" s="119">
        <f t="shared" ref="Y469:Y477" si="592">IF(LEFT(AK469,9)="Direct-OR", O469,0)</f>
        <v>0</v>
      </c>
      <c r="Z469" s="120">
        <f t="shared" ref="Z469:Z477" si="593">IF(LEFT(AK469,9)="Direct-OR",0,T469-W469)</f>
        <v>62.220286000000002</v>
      </c>
      <c r="AA469" s="122">
        <f t="shared" ref="AA469:AA477" si="594">Y469+Z469</f>
        <v>62.220286000000002</v>
      </c>
      <c r="AB469" s="94">
        <f t="shared" ref="AB469:AB477" si="595">IF(LEFT(AK469,6)="Direct", P469,0)</f>
        <v>0</v>
      </c>
      <c r="AC469" s="123">
        <f t="shared" ref="AC469:AC477" si="596">P469-AB469</f>
        <v>70.06</v>
      </c>
      <c r="AD469" s="94">
        <f t="shared" ref="AD469:AD477" si="597">AB469+AC469</f>
        <v>70.06</v>
      </c>
      <c r="AE469" s="94">
        <f t="shared" ref="AE469:AE477" si="598">IF(LEFT(AK469,9)="Direct-WA", P469,0)</f>
        <v>0</v>
      </c>
      <c r="AF469" s="123">
        <f t="shared" ref="AF469:AF477" si="599">IF(LEFT(AK469,9)="Direct-WA",0,P469*R469)</f>
        <v>7.8397139999999998</v>
      </c>
      <c r="AG469" s="94">
        <f t="shared" ref="AG469:AG477" si="600">AE469+AF469</f>
        <v>7.8397139999999998</v>
      </c>
      <c r="AH469" s="94">
        <f t="shared" ref="AH469:AH477" si="601">IF(LEFT(AK469,9)="Direct-OR", P469,0)</f>
        <v>0</v>
      </c>
      <c r="AI469" s="94">
        <f t="shared" ref="AI469:AI477" si="602">IF(LEFT(AK469,9)="Direct-OR",0,AD469-AG469)</f>
        <v>62.220286000000002</v>
      </c>
      <c r="AJ469" s="93">
        <f t="shared" ref="AJ469:AJ477" si="603">AH469+AI469</f>
        <v>62.220286000000002</v>
      </c>
      <c r="AK469" s="138" t="s">
        <v>1257</v>
      </c>
    </row>
    <row r="470" spans="1:37" hidden="1" outlineLevel="3" x14ac:dyDescent="0.25">
      <c r="A470" t="s">
        <v>7046</v>
      </c>
      <c r="N470">
        <f t="shared" si="583"/>
        <v>0</v>
      </c>
      <c r="O470">
        <f t="shared" si="584"/>
        <v>0</v>
      </c>
      <c r="P470">
        <f t="shared" si="585"/>
        <v>0</v>
      </c>
      <c r="Q470" s="92" t="s">
        <v>4194</v>
      </c>
      <c r="R470" s="80">
        <v>0.1119</v>
      </c>
      <c r="S470" s="119">
        <f t="shared" si="586"/>
        <v>0</v>
      </c>
      <c r="T470" s="120">
        <f t="shared" si="587"/>
        <v>0</v>
      </c>
      <c r="U470" s="121">
        <f t="shared" si="588"/>
        <v>0</v>
      </c>
      <c r="V470" s="119">
        <f t="shared" si="589"/>
        <v>0</v>
      </c>
      <c r="W470" s="120">
        <f t="shared" si="590"/>
        <v>0</v>
      </c>
      <c r="X470" s="122">
        <f t="shared" si="591"/>
        <v>0</v>
      </c>
      <c r="Y470" s="119">
        <f t="shared" si="592"/>
        <v>0</v>
      </c>
      <c r="Z470" s="120">
        <f t="shared" si="593"/>
        <v>0</v>
      </c>
      <c r="AA470" s="122">
        <f t="shared" si="594"/>
        <v>0</v>
      </c>
      <c r="AB470" s="94">
        <f t="shared" si="595"/>
        <v>0</v>
      </c>
      <c r="AC470" s="123">
        <f t="shared" si="596"/>
        <v>0</v>
      </c>
      <c r="AD470" s="94">
        <f t="shared" si="597"/>
        <v>0</v>
      </c>
      <c r="AE470" s="94">
        <f t="shared" si="598"/>
        <v>0</v>
      </c>
      <c r="AF470" s="123">
        <f t="shared" si="599"/>
        <v>0</v>
      </c>
      <c r="AG470" s="94">
        <f t="shared" si="600"/>
        <v>0</v>
      </c>
      <c r="AH470" s="94">
        <f t="shared" si="601"/>
        <v>0</v>
      </c>
      <c r="AI470" s="94">
        <f t="shared" si="602"/>
        <v>0</v>
      </c>
      <c r="AJ470" s="93">
        <f t="shared" si="603"/>
        <v>0</v>
      </c>
      <c r="AK470" s="138" t="s">
        <v>1012</v>
      </c>
    </row>
    <row r="471" spans="1:37" hidden="1" outlineLevel="3" x14ac:dyDescent="0.25">
      <c r="A471" t="s">
        <v>7046</v>
      </c>
      <c r="B471">
        <v>955315.84</v>
      </c>
      <c r="N471">
        <f t="shared" si="583"/>
        <v>955315.84</v>
      </c>
      <c r="O471">
        <f t="shared" si="584"/>
        <v>955315.84</v>
      </c>
      <c r="P471">
        <f t="shared" si="585"/>
        <v>955315.84</v>
      </c>
      <c r="Q471" s="92" t="s">
        <v>4208</v>
      </c>
      <c r="R471" s="80">
        <v>0.1119</v>
      </c>
      <c r="S471" s="119">
        <f t="shared" si="586"/>
        <v>0</v>
      </c>
      <c r="T471" s="120">
        <f t="shared" si="587"/>
        <v>955315.84</v>
      </c>
      <c r="U471" s="121">
        <f t="shared" si="588"/>
        <v>955315.84</v>
      </c>
      <c r="V471" s="119">
        <f t="shared" si="589"/>
        <v>0</v>
      </c>
      <c r="W471" s="120">
        <f t="shared" si="590"/>
        <v>106899.842496</v>
      </c>
      <c r="X471" s="122">
        <f t="shared" si="591"/>
        <v>106899.842496</v>
      </c>
      <c r="Y471" s="119">
        <f t="shared" si="592"/>
        <v>0</v>
      </c>
      <c r="Z471" s="120">
        <f t="shared" si="593"/>
        <v>848415.99750399997</v>
      </c>
      <c r="AA471" s="122">
        <f t="shared" si="594"/>
        <v>848415.99750399997</v>
      </c>
      <c r="AB471" s="94">
        <f t="shared" si="595"/>
        <v>0</v>
      </c>
      <c r="AC471" s="123">
        <f t="shared" si="596"/>
        <v>955315.84</v>
      </c>
      <c r="AD471" s="94">
        <f t="shared" si="597"/>
        <v>955315.84</v>
      </c>
      <c r="AE471" s="94">
        <f t="shared" si="598"/>
        <v>0</v>
      </c>
      <c r="AF471" s="123">
        <f t="shared" si="599"/>
        <v>106899.842496</v>
      </c>
      <c r="AG471" s="94">
        <f t="shared" si="600"/>
        <v>106899.842496</v>
      </c>
      <c r="AH471" s="94">
        <f t="shared" si="601"/>
        <v>0</v>
      </c>
      <c r="AI471" s="94">
        <f t="shared" si="602"/>
        <v>848415.99750399997</v>
      </c>
      <c r="AJ471" s="93">
        <f t="shared" si="603"/>
        <v>848415.99750399997</v>
      </c>
      <c r="AK471" s="138" t="s">
        <v>1012</v>
      </c>
    </row>
    <row r="472" spans="1:37" hidden="1" outlineLevel="3" x14ac:dyDescent="0.25">
      <c r="A472" t="s">
        <v>7046</v>
      </c>
      <c r="N472">
        <f t="shared" si="583"/>
        <v>0</v>
      </c>
      <c r="O472">
        <f t="shared" si="584"/>
        <v>0</v>
      </c>
      <c r="P472">
        <f t="shared" si="585"/>
        <v>0</v>
      </c>
      <c r="Q472" s="92" t="s">
        <v>4220</v>
      </c>
      <c r="R472" s="80">
        <v>0.1119</v>
      </c>
      <c r="S472" s="119">
        <f t="shared" si="586"/>
        <v>0</v>
      </c>
      <c r="T472" s="120">
        <f t="shared" si="587"/>
        <v>0</v>
      </c>
      <c r="U472" s="121">
        <f t="shared" si="588"/>
        <v>0</v>
      </c>
      <c r="V472" s="119">
        <f t="shared" si="589"/>
        <v>0</v>
      </c>
      <c r="W472" s="120">
        <f t="shared" si="590"/>
        <v>0</v>
      </c>
      <c r="X472" s="122">
        <f t="shared" si="591"/>
        <v>0</v>
      </c>
      <c r="Y472" s="119">
        <f t="shared" si="592"/>
        <v>0</v>
      </c>
      <c r="Z472" s="120">
        <f t="shared" si="593"/>
        <v>0</v>
      </c>
      <c r="AA472" s="122">
        <f t="shared" si="594"/>
        <v>0</v>
      </c>
      <c r="AB472" s="94">
        <f t="shared" si="595"/>
        <v>0</v>
      </c>
      <c r="AC472" s="123">
        <f t="shared" si="596"/>
        <v>0</v>
      </c>
      <c r="AD472" s="94">
        <f t="shared" si="597"/>
        <v>0</v>
      </c>
      <c r="AE472" s="94">
        <f t="shared" si="598"/>
        <v>0</v>
      </c>
      <c r="AF472" s="123">
        <f t="shared" si="599"/>
        <v>0</v>
      </c>
      <c r="AG472" s="94">
        <f t="shared" si="600"/>
        <v>0</v>
      </c>
      <c r="AH472" s="94">
        <f t="shared" si="601"/>
        <v>0</v>
      </c>
      <c r="AI472" s="94">
        <f t="shared" si="602"/>
        <v>0</v>
      </c>
      <c r="AJ472" s="93">
        <f t="shared" si="603"/>
        <v>0</v>
      </c>
      <c r="AK472" s="138" t="s">
        <v>1012</v>
      </c>
    </row>
    <row r="473" spans="1:37" hidden="1" outlineLevel="3" x14ac:dyDescent="0.25">
      <c r="A473" t="s">
        <v>7046</v>
      </c>
      <c r="B473">
        <v>158342.35999999999</v>
      </c>
      <c r="N473">
        <f t="shared" si="583"/>
        <v>158342.35999999999</v>
      </c>
      <c r="O473">
        <f t="shared" si="584"/>
        <v>158342.35999999999</v>
      </c>
      <c r="P473">
        <f t="shared" si="585"/>
        <v>158342.35999999999</v>
      </c>
      <c r="Q473" s="92" t="s">
        <v>4294</v>
      </c>
      <c r="R473" s="80">
        <v>0.1119</v>
      </c>
      <c r="S473" s="119">
        <f t="shared" si="586"/>
        <v>0</v>
      </c>
      <c r="T473" s="120">
        <f t="shared" si="587"/>
        <v>158342.35999999999</v>
      </c>
      <c r="U473" s="121">
        <f t="shared" si="588"/>
        <v>158342.35999999999</v>
      </c>
      <c r="V473" s="119">
        <f t="shared" si="589"/>
        <v>0</v>
      </c>
      <c r="W473" s="120">
        <f t="shared" si="590"/>
        <v>17718.510083999998</v>
      </c>
      <c r="X473" s="122">
        <f t="shared" si="591"/>
        <v>17718.510083999998</v>
      </c>
      <c r="Y473" s="119">
        <f t="shared" si="592"/>
        <v>0</v>
      </c>
      <c r="Z473" s="120">
        <f t="shared" si="593"/>
        <v>140623.84991599998</v>
      </c>
      <c r="AA473" s="122">
        <f t="shared" si="594"/>
        <v>140623.84991599998</v>
      </c>
      <c r="AB473" s="94">
        <f t="shared" si="595"/>
        <v>0</v>
      </c>
      <c r="AC473" s="123">
        <f t="shared" si="596"/>
        <v>158342.35999999999</v>
      </c>
      <c r="AD473" s="94">
        <f t="shared" si="597"/>
        <v>158342.35999999999</v>
      </c>
      <c r="AE473" s="94">
        <f t="shared" si="598"/>
        <v>0</v>
      </c>
      <c r="AF473" s="123">
        <f t="shared" si="599"/>
        <v>17718.510083999998</v>
      </c>
      <c r="AG473" s="94">
        <f t="shared" si="600"/>
        <v>17718.510083999998</v>
      </c>
      <c r="AH473" s="94">
        <f t="shared" si="601"/>
        <v>0</v>
      </c>
      <c r="AI473" s="94">
        <f t="shared" si="602"/>
        <v>140623.84991599998</v>
      </c>
      <c r="AJ473" s="93">
        <f t="shared" si="603"/>
        <v>140623.84991599998</v>
      </c>
      <c r="AK473" s="138" t="s">
        <v>1012</v>
      </c>
    </row>
    <row r="474" spans="1:37" hidden="1" outlineLevel="3" x14ac:dyDescent="0.25">
      <c r="A474" t="s">
        <v>7046</v>
      </c>
      <c r="N474">
        <f t="shared" si="583"/>
        <v>0</v>
      </c>
      <c r="O474">
        <f t="shared" si="584"/>
        <v>0</v>
      </c>
      <c r="P474">
        <f t="shared" si="585"/>
        <v>0</v>
      </c>
      <c r="Q474" s="92" t="s">
        <v>4322</v>
      </c>
      <c r="R474" s="80">
        <v>0.1119</v>
      </c>
      <c r="S474" s="119">
        <f t="shared" si="586"/>
        <v>0</v>
      </c>
      <c r="T474" s="120">
        <f t="shared" si="587"/>
        <v>0</v>
      </c>
      <c r="U474" s="121">
        <f t="shared" si="588"/>
        <v>0</v>
      </c>
      <c r="V474" s="119">
        <f t="shared" si="589"/>
        <v>0</v>
      </c>
      <c r="W474" s="120">
        <f t="shared" si="590"/>
        <v>0</v>
      </c>
      <c r="X474" s="122">
        <f t="shared" si="591"/>
        <v>0</v>
      </c>
      <c r="Y474" s="119">
        <f t="shared" si="592"/>
        <v>0</v>
      </c>
      <c r="Z474" s="120">
        <f t="shared" si="593"/>
        <v>0</v>
      </c>
      <c r="AA474" s="122">
        <f t="shared" si="594"/>
        <v>0</v>
      </c>
      <c r="AB474" s="94">
        <f t="shared" si="595"/>
        <v>0</v>
      </c>
      <c r="AC474" s="123">
        <f t="shared" si="596"/>
        <v>0</v>
      </c>
      <c r="AD474" s="94">
        <f t="shared" si="597"/>
        <v>0</v>
      </c>
      <c r="AE474" s="94">
        <f t="shared" si="598"/>
        <v>0</v>
      </c>
      <c r="AF474" s="123">
        <f t="shared" si="599"/>
        <v>0</v>
      </c>
      <c r="AG474" s="94">
        <f t="shared" si="600"/>
        <v>0</v>
      </c>
      <c r="AH474" s="94">
        <f t="shared" si="601"/>
        <v>0</v>
      </c>
      <c r="AI474" s="94">
        <f t="shared" si="602"/>
        <v>0</v>
      </c>
      <c r="AJ474" s="93">
        <f t="shared" si="603"/>
        <v>0</v>
      </c>
      <c r="AK474" s="138" t="s">
        <v>1012</v>
      </c>
    </row>
    <row r="475" spans="1:37" hidden="1" outlineLevel="3" x14ac:dyDescent="0.25">
      <c r="A475" t="s">
        <v>7046</v>
      </c>
      <c r="B475">
        <v>346595.17</v>
      </c>
      <c r="N475">
        <f t="shared" si="583"/>
        <v>346595.17</v>
      </c>
      <c r="O475">
        <f t="shared" si="584"/>
        <v>346595.17</v>
      </c>
      <c r="P475">
        <f t="shared" si="585"/>
        <v>346595.17</v>
      </c>
      <c r="Q475" s="92" t="s">
        <v>4421</v>
      </c>
      <c r="R475" s="80">
        <v>0.1119</v>
      </c>
      <c r="S475" s="119">
        <f t="shared" si="586"/>
        <v>0</v>
      </c>
      <c r="T475" s="120">
        <f t="shared" si="587"/>
        <v>346595.17</v>
      </c>
      <c r="U475" s="121">
        <f t="shared" si="588"/>
        <v>346595.17</v>
      </c>
      <c r="V475" s="119">
        <f t="shared" si="589"/>
        <v>0</v>
      </c>
      <c r="W475" s="120">
        <f t="shared" si="590"/>
        <v>38783.999522999999</v>
      </c>
      <c r="X475" s="122">
        <f t="shared" si="591"/>
        <v>38783.999522999999</v>
      </c>
      <c r="Y475" s="119">
        <f t="shared" si="592"/>
        <v>0</v>
      </c>
      <c r="Z475" s="120">
        <f t="shared" si="593"/>
        <v>307811.17047700001</v>
      </c>
      <c r="AA475" s="122">
        <f t="shared" si="594"/>
        <v>307811.17047700001</v>
      </c>
      <c r="AB475" s="94">
        <f t="shared" si="595"/>
        <v>0</v>
      </c>
      <c r="AC475" s="123">
        <f t="shared" si="596"/>
        <v>346595.17</v>
      </c>
      <c r="AD475" s="94">
        <f t="shared" si="597"/>
        <v>346595.17</v>
      </c>
      <c r="AE475" s="94">
        <f t="shared" si="598"/>
        <v>0</v>
      </c>
      <c r="AF475" s="123">
        <f t="shared" si="599"/>
        <v>38783.999522999999</v>
      </c>
      <c r="AG475" s="94">
        <f t="shared" si="600"/>
        <v>38783.999522999999</v>
      </c>
      <c r="AH475" s="94">
        <f t="shared" si="601"/>
        <v>0</v>
      </c>
      <c r="AI475" s="94">
        <f t="shared" si="602"/>
        <v>307811.17047700001</v>
      </c>
      <c r="AJ475" s="93">
        <f t="shared" si="603"/>
        <v>307811.17047700001</v>
      </c>
      <c r="AK475" s="138" t="s">
        <v>1257</v>
      </c>
    </row>
    <row r="476" spans="1:37" hidden="1" outlineLevel="3" x14ac:dyDescent="0.25">
      <c r="A476" t="s">
        <v>7046</v>
      </c>
      <c r="B476">
        <v>24938.16</v>
      </c>
      <c r="N476">
        <f t="shared" si="583"/>
        <v>24938.16</v>
      </c>
      <c r="O476">
        <f t="shared" si="584"/>
        <v>24938.16</v>
      </c>
      <c r="P476">
        <f t="shared" si="585"/>
        <v>24938.16</v>
      </c>
      <c r="Q476" s="92" t="s">
        <v>4425</v>
      </c>
      <c r="R476" s="80">
        <v>0.1119</v>
      </c>
      <c r="S476" s="119">
        <f t="shared" si="586"/>
        <v>0</v>
      </c>
      <c r="T476" s="120">
        <f t="shared" si="587"/>
        <v>24938.16</v>
      </c>
      <c r="U476" s="121">
        <f t="shared" si="588"/>
        <v>24938.16</v>
      </c>
      <c r="V476" s="119">
        <f t="shared" si="589"/>
        <v>0</v>
      </c>
      <c r="W476" s="120">
        <f t="shared" si="590"/>
        <v>2790.5801040000001</v>
      </c>
      <c r="X476" s="122">
        <f t="shared" si="591"/>
        <v>2790.5801040000001</v>
      </c>
      <c r="Y476" s="119">
        <f t="shared" si="592"/>
        <v>0</v>
      </c>
      <c r="Z476" s="120">
        <f t="shared" si="593"/>
        <v>22147.579895999999</v>
      </c>
      <c r="AA476" s="122">
        <f t="shared" si="594"/>
        <v>22147.579895999999</v>
      </c>
      <c r="AB476" s="94">
        <f t="shared" si="595"/>
        <v>0</v>
      </c>
      <c r="AC476" s="123">
        <f t="shared" si="596"/>
        <v>24938.16</v>
      </c>
      <c r="AD476" s="94">
        <f t="shared" si="597"/>
        <v>24938.16</v>
      </c>
      <c r="AE476" s="94">
        <f t="shared" si="598"/>
        <v>0</v>
      </c>
      <c r="AF476" s="123">
        <f t="shared" si="599"/>
        <v>2790.5801040000001</v>
      </c>
      <c r="AG476" s="94">
        <f t="shared" si="600"/>
        <v>2790.5801040000001</v>
      </c>
      <c r="AH476" s="94">
        <f t="shared" si="601"/>
        <v>0</v>
      </c>
      <c r="AI476" s="94">
        <f t="shared" si="602"/>
        <v>22147.579895999999</v>
      </c>
      <c r="AJ476" s="93">
        <f t="shared" si="603"/>
        <v>22147.579895999999</v>
      </c>
      <c r="AK476" s="138" t="s">
        <v>4426</v>
      </c>
    </row>
    <row r="477" spans="1:37" hidden="1" outlineLevel="3" x14ac:dyDescent="0.25">
      <c r="A477" t="s">
        <v>7046</v>
      </c>
      <c r="B477">
        <v>7068.39</v>
      </c>
      <c r="N477">
        <f t="shared" si="583"/>
        <v>7068.39</v>
      </c>
      <c r="O477">
        <f t="shared" si="584"/>
        <v>7068.39</v>
      </c>
      <c r="P477">
        <f t="shared" si="585"/>
        <v>7068.39</v>
      </c>
      <c r="Q477" s="92" t="s">
        <v>4433</v>
      </c>
      <c r="R477" s="80">
        <v>0.1119</v>
      </c>
      <c r="S477" s="119">
        <f t="shared" si="586"/>
        <v>0</v>
      </c>
      <c r="T477" s="120">
        <f t="shared" si="587"/>
        <v>7068.39</v>
      </c>
      <c r="U477" s="121">
        <f t="shared" si="588"/>
        <v>7068.39</v>
      </c>
      <c r="V477" s="119">
        <f t="shared" si="589"/>
        <v>0</v>
      </c>
      <c r="W477" s="120">
        <f t="shared" si="590"/>
        <v>790.95284100000003</v>
      </c>
      <c r="X477" s="122">
        <f t="shared" si="591"/>
        <v>790.95284100000003</v>
      </c>
      <c r="Y477" s="119">
        <f t="shared" si="592"/>
        <v>0</v>
      </c>
      <c r="Z477" s="120">
        <f t="shared" si="593"/>
        <v>6277.4371590000001</v>
      </c>
      <c r="AA477" s="122">
        <f t="shared" si="594"/>
        <v>6277.4371590000001</v>
      </c>
      <c r="AB477" s="94">
        <f t="shared" si="595"/>
        <v>0</v>
      </c>
      <c r="AC477" s="123">
        <f t="shared" si="596"/>
        <v>7068.39</v>
      </c>
      <c r="AD477" s="94">
        <f t="shared" si="597"/>
        <v>7068.39</v>
      </c>
      <c r="AE477" s="94">
        <f t="shared" si="598"/>
        <v>0</v>
      </c>
      <c r="AF477" s="123">
        <f t="shared" si="599"/>
        <v>790.95284100000003</v>
      </c>
      <c r="AG477" s="94">
        <f t="shared" si="600"/>
        <v>790.95284100000003</v>
      </c>
      <c r="AH477" s="94">
        <f t="shared" si="601"/>
        <v>0</v>
      </c>
      <c r="AI477" s="94">
        <f t="shared" si="602"/>
        <v>6277.4371590000001</v>
      </c>
      <c r="AJ477" s="93">
        <f t="shared" si="603"/>
        <v>6277.4371590000001</v>
      </c>
      <c r="AK477" s="138" t="s">
        <v>1012</v>
      </c>
    </row>
    <row r="478" spans="1:37" hidden="1" outlineLevel="2" x14ac:dyDescent="0.25">
      <c r="Q478" s="92"/>
      <c r="R478" s="80"/>
      <c r="S478" s="119">
        <f t="shared" ref="S478:AJ478" si="604">SUBTOTAL(9,S469:S477)</f>
        <v>0</v>
      </c>
      <c r="T478" s="120">
        <f t="shared" si="604"/>
        <v>1492329.9799999997</v>
      </c>
      <c r="U478" s="121">
        <f t="shared" si="604"/>
        <v>1492329.9799999997</v>
      </c>
      <c r="V478" s="119">
        <f t="shared" si="604"/>
        <v>0</v>
      </c>
      <c r="W478" s="120">
        <f t="shared" si="604"/>
        <v>166991.72476199997</v>
      </c>
      <c r="X478" s="122">
        <f t="shared" si="604"/>
        <v>166991.72476199997</v>
      </c>
      <c r="Y478" s="119">
        <f t="shared" si="604"/>
        <v>0</v>
      </c>
      <c r="Z478" s="120">
        <f t="shared" si="604"/>
        <v>1325338.2552380001</v>
      </c>
      <c r="AA478" s="122">
        <f t="shared" si="604"/>
        <v>1325338.2552380001</v>
      </c>
      <c r="AB478" s="94">
        <f t="shared" si="604"/>
        <v>0</v>
      </c>
      <c r="AC478" s="123">
        <f t="shared" si="604"/>
        <v>1492329.9799999997</v>
      </c>
      <c r="AD478" s="94">
        <f t="shared" si="604"/>
        <v>1492329.9799999997</v>
      </c>
      <c r="AE478" s="94">
        <f t="shared" si="604"/>
        <v>0</v>
      </c>
      <c r="AF478" s="123">
        <f t="shared" si="604"/>
        <v>166991.72476199997</v>
      </c>
      <c r="AG478" s="94">
        <f t="shared" si="604"/>
        <v>166991.72476199997</v>
      </c>
      <c r="AH478" s="94">
        <f t="shared" si="604"/>
        <v>0</v>
      </c>
      <c r="AI478" s="94">
        <f t="shared" si="604"/>
        <v>1325338.2552380001</v>
      </c>
      <c r="AJ478" s="93">
        <f t="shared" si="604"/>
        <v>1325338.2552380001</v>
      </c>
      <c r="AK478" s="139" t="s">
        <v>7145</v>
      </c>
    </row>
    <row r="479" spans="1:37" hidden="1" outlineLevel="3" x14ac:dyDescent="0.25">
      <c r="A479" t="s">
        <v>7046</v>
      </c>
      <c r="B479">
        <v>28318.71</v>
      </c>
      <c r="N479">
        <f>SUM(B479:M479)</f>
        <v>28318.71</v>
      </c>
      <c r="O479">
        <f>B479</f>
        <v>28318.71</v>
      </c>
      <c r="P479">
        <f>N479</f>
        <v>28318.71</v>
      </c>
      <c r="Q479" s="92" t="s">
        <v>1319</v>
      </c>
      <c r="R479" s="80">
        <v>8.4099999999999994E-2</v>
      </c>
      <c r="S479" s="119">
        <f>IF(LEFT(AK479,6)="Direct", O479,0)</f>
        <v>0</v>
      </c>
      <c r="T479" s="120">
        <f>O479-S479</f>
        <v>28318.71</v>
      </c>
      <c r="U479" s="121">
        <f>S479+T479</f>
        <v>28318.71</v>
      </c>
      <c r="V479" s="119">
        <f>IF(LEFT(AK479,9)="Direct-WA", O479,0)</f>
        <v>0</v>
      </c>
      <c r="W479" s="120">
        <f>IF(LEFT(AK479,9)="Direct-WA",0,O479*R479)</f>
        <v>2381.6035109999998</v>
      </c>
      <c r="X479" s="122">
        <f>V479+W479</f>
        <v>2381.6035109999998</v>
      </c>
      <c r="Y479" s="119">
        <f>IF(LEFT(AK479,9)="Direct-OR", O479,0)</f>
        <v>0</v>
      </c>
      <c r="Z479" s="120">
        <f>IF(LEFT(AK479,9)="Direct-OR",0,T479-W479)</f>
        <v>25937.106488999998</v>
      </c>
      <c r="AA479" s="122">
        <f>Y479+Z479</f>
        <v>25937.106488999998</v>
      </c>
      <c r="AB479" s="94">
        <f>IF(LEFT(AK479,6)="Direct", P479,0)</f>
        <v>0</v>
      </c>
      <c r="AC479" s="123">
        <f>P479-AB479</f>
        <v>28318.71</v>
      </c>
      <c r="AD479" s="94">
        <f>AB479+AC479</f>
        <v>28318.71</v>
      </c>
      <c r="AE479" s="94">
        <f>IF(LEFT(AK479,9)="Direct-WA", P479,0)</f>
        <v>0</v>
      </c>
      <c r="AF479" s="123">
        <f>IF(LEFT(AK479,9)="Direct-WA",0,P479*R479)</f>
        <v>2381.6035109999998</v>
      </c>
      <c r="AG479" s="94">
        <f>AE479+AF479</f>
        <v>2381.6035109999998</v>
      </c>
      <c r="AH479" s="94">
        <f>IF(LEFT(AK479,9)="Direct-OR", P479,0)</f>
        <v>0</v>
      </c>
      <c r="AI479" s="94">
        <f>IF(LEFT(AK479,9)="Direct-OR",0,AD479-AG479)</f>
        <v>25937.106488999998</v>
      </c>
      <c r="AJ479" s="93">
        <f>AH479+AI479</f>
        <v>25937.106488999998</v>
      </c>
      <c r="AK479" s="138" t="s">
        <v>982</v>
      </c>
    </row>
    <row r="480" spans="1:37" hidden="1" outlineLevel="2" x14ac:dyDescent="0.25">
      <c r="Q480" s="92"/>
      <c r="R480" s="80"/>
      <c r="S480" s="119">
        <f t="shared" ref="S480:AJ480" si="605">SUBTOTAL(9,S479:S479)</f>
        <v>0</v>
      </c>
      <c r="T480" s="120">
        <f t="shared" si="605"/>
        <v>28318.71</v>
      </c>
      <c r="U480" s="121">
        <f t="shared" si="605"/>
        <v>28318.71</v>
      </c>
      <c r="V480" s="119">
        <f t="shared" si="605"/>
        <v>0</v>
      </c>
      <c r="W480" s="120">
        <f t="shared" si="605"/>
        <v>2381.6035109999998</v>
      </c>
      <c r="X480" s="122">
        <f t="shared" si="605"/>
        <v>2381.6035109999998</v>
      </c>
      <c r="Y480" s="119">
        <f t="shared" si="605"/>
        <v>0</v>
      </c>
      <c r="Z480" s="120">
        <f t="shared" si="605"/>
        <v>25937.106488999998</v>
      </c>
      <c r="AA480" s="122">
        <f t="shared" si="605"/>
        <v>25937.106488999998</v>
      </c>
      <c r="AB480" s="94">
        <f t="shared" si="605"/>
        <v>0</v>
      </c>
      <c r="AC480" s="123">
        <f t="shared" si="605"/>
        <v>28318.71</v>
      </c>
      <c r="AD480" s="94">
        <f t="shared" si="605"/>
        <v>28318.71</v>
      </c>
      <c r="AE480" s="94">
        <f t="shared" si="605"/>
        <v>0</v>
      </c>
      <c r="AF480" s="123">
        <f t="shared" si="605"/>
        <v>2381.6035109999998</v>
      </c>
      <c r="AG480" s="94">
        <f t="shared" si="605"/>
        <v>2381.6035109999998</v>
      </c>
      <c r="AH480" s="94">
        <f t="shared" si="605"/>
        <v>0</v>
      </c>
      <c r="AI480" s="94">
        <f t="shared" si="605"/>
        <v>25937.106488999998</v>
      </c>
      <c r="AJ480" s="93">
        <f t="shared" si="605"/>
        <v>25937.106488999998</v>
      </c>
      <c r="AK480" s="139" t="s">
        <v>7144</v>
      </c>
    </row>
    <row r="481" spans="1:37" hidden="1" outlineLevel="3" x14ac:dyDescent="0.25">
      <c r="A481" t="s">
        <v>7046</v>
      </c>
      <c r="N481">
        <f>SUM(B481:M481)</f>
        <v>0</v>
      </c>
      <c r="O481">
        <f>B481</f>
        <v>0</v>
      </c>
      <c r="P481">
        <f>N481</f>
        <v>0</v>
      </c>
      <c r="Q481" s="92" t="s">
        <v>4919</v>
      </c>
      <c r="R481" s="80">
        <v>0</v>
      </c>
      <c r="S481" s="119">
        <f>IF(LEFT(AK481,6)="Direct", O481,0)</f>
        <v>0</v>
      </c>
      <c r="T481" s="120">
        <f>O481-S481</f>
        <v>0</v>
      </c>
      <c r="U481" s="121">
        <f>S481+T481</f>
        <v>0</v>
      </c>
      <c r="V481" s="119">
        <f>IF(LEFT(AK481,9)="Direct-WA", O481,0)</f>
        <v>0</v>
      </c>
      <c r="W481" s="120">
        <f>IF(LEFT(AK481,9)="Direct-WA",0,O481*R481)</f>
        <v>0</v>
      </c>
      <c r="X481" s="122">
        <f>V481+W481</f>
        <v>0</v>
      </c>
      <c r="Y481" s="119">
        <f>IF(LEFT(AK481,9)="Direct-OR", O481,0)</f>
        <v>0</v>
      </c>
      <c r="Z481" s="120">
        <f>IF(LEFT(AK481,9)="Direct-OR",0,T481-W481)</f>
        <v>0</v>
      </c>
      <c r="AA481" s="122">
        <f>Y481+Z481</f>
        <v>0</v>
      </c>
      <c r="AB481" s="94">
        <f>IF(LEFT(AK481,6)="Direct", P481,0)</f>
        <v>0</v>
      </c>
      <c r="AC481" s="123">
        <f>P481-AB481</f>
        <v>0</v>
      </c>
      <c r="AD481" s="94">
        <f>AB481+AC481</f>
        <v>0</v>
      </c>
      <c r="AE481" s="94">
        <f>IF(LEFT(AK481,9)="Direct-WA", P481,0)</f>
        <v>0</v>
      </c>
      <c r="AF481" s="123">
        <f>IF(LEFT(AK481,9)="Direct-WA",0,P481*R481)</f>
        <v>0</v>
      </c>
      <c r="AG481" s="94">
        <f>AE481+AF481</f>
        <v>0</v>
      </c>
      <c r="AH481" s="94">
        <f>IF(LEFT(AK481,9)="Direct-OR", P481,0)</f>
        <v>0</v>
      </c>
      <c r="AI481" s="94">
        <f>IF(LEFT(AK481,9)="Direct-OR",0,AD481-AG481)</f>
        <v>0</v>
      </c>
      <c r="AJ481" s="93">
        <f>AH481+AI481</f>
        <v>0</v>
      </c>
      <c r="AK481" s="138" t="s">
        <v>1014</v>
      </c>
    </row>
    <row r="482" spans="1:37" hidden="1" outlineLevel="3" x14ac:dyDescent="0.25">
      <c r="A482" t="s">
        <v>7046</v>
      </c>
      <c r="B482">
        <v>976.29</v>
      </c>
      <c r="N482">
        <f>SUM(B482:M482)</f>
        <v>976.29</v>
      </c>
      <c r="O482">
        <f>B482</f>
        <v>976.29</v>
      </c>
      <c r="P482">
        <f>N482</f>
        <v>976.29</v>
      </c>
      <c r="Q482" s="92" t="s">
        <v>6675</v>
      </c>
      <c r="R482" s="80">
        <v>0</v>
      </c>
      <c r="S482" s="119">
        <f>IF(LEFT(AK482,6)="Direct", O482,0)</f>
        <v>976.29</v>
      </c>
      <c r="T482" s="120">
        <f>O482-S482</f>
        <v>0</v>
      </c>
      <c r="U482" s="121">
        <f>S482+T482</f>
        <v>976.29</v>
      </c>
      <c r="V482" s="119">
        <f>IF(LEFT(AK482,9)="Direct-WA", O482,0)</f>
        <v>0</v>
      </c>
      <c r="W482" s="120">
        <f>IF(LEFT(AK482,9)="Direct-WA",0,O482*R482)</f>
        <v>0</v>
      </c>
      <c r="X482" s="122">
        <f>V482+W482</f>
        <v>0</v>
      </c>
      <c r="Y482" s="119">
        <f>IF(LEFT(AK482,9)="Direct-OR", O482,0)</f>
        <v>976.29</v>
      </c>
      <c r="Z482" s="120">
        <f>IF(LEFT(AK482,9)="Direct-OR",0,T482-W482)</f>
        <v>0</v>
      </c>
      <c r="AA482" s="122">
        <f>Y482+Z482</f>
        <v>976.29</v>
      </c>
      <c r="AB482" s="94">
        <f>IF(LEFT(AK482,6)="Direct", P482,0)</f>
        <v>976.29</v>
      </c>
      <c r="AC482" s="123">
        <f>P482-AB482</f>
        <v>0</v>
      </c>
      <c r="AD482" s="94">
        <f>AB482+AC482</f>
        <v>976.29</v>
      </c>
      <c r="AE482" s="94">
        <f>IF(LEFT(AK482,9)="Direct-WA", P482,0)</f>
        <v>0</v>
      </c>
      <c r="AF482" s="123">
        <f>IF(LEFT(AK482,9)="Direct-WA",0,P482*R482)</f>
        <v>0</v>
      </c>
      <c r="AG482" s="94">
        <f>AE482+AF482</f>
        <v>0</v>
      </c>
      <c r="AH482" s="94">
        <f>IF(LEFT(AK482,9)="Direct-OR", P482,0)</f>
        <v>976.29</v>
      </c>
      <c r="AI482" s="94">
        <f>IF(LEFT(AK482,9)="Direct-OR",0,AD482-AG482)</f>
        <v>0</v>
      </c>
      <c r="AJ482" s="93">
        <f>AH482+AI482</f>
        <v>976.29</v>
      </c>
      <c r="AK482" s="138" t="s">
        <v>1014</v>
      </c>
    </row>
    <row r="483" spans="1:37" hidden="1" outlineLevel="2" x14ac:dyDescent="0.25">
      <c r="Q483" s="92"/>
      <c r="R483" s="80"/>
      <c r="S483" s="119">
        <f t="shared" ref="S483:AJ483" si="606">SUBTOTAL(9,S481:S482)</f>
        <v>976.29</v>
      </c>
      <c r="T483" s="120">
        <f t="shared" si="606"/>
        <v>0</v>
      </c>
      <c r="U483" s="121">
        <f t="shared" si="606"/>
        <v>976.29</v>
      </c>
      <c r="V483" s="119">
        <f t="shared" si="606"/>
        <v>0</v>
      </c>
      <c r="W483" s="120">
        <f t="shared" si="606"/>
        <v>0</v>
      </c>
      <c r="X483" s="122">
        <f t="shared" si="606"/>
        <v>0</v>
      </c>
      <c r="Y483" s="119">
        <f t="shared" si="606"/>
        <v>976.29</v>
      </c>
      <c r="Z483" s="120">
        <f t="shared" si="606"/>
        <v>0</v>
      </c>
      <c r="AA483" s="122">
        <f t="shared" si="606"/>
        <v>976.29</v>
      </c>
      <c r="AB483" s="94">
        <f t="shared" si="606"/>
        <v>976.29</v>
      </c>
      <c r="AC483" s="123">
        <f t="shared" si="606"/>
        <v>0</v>
      </c>
      <c r="AD483" s="94">
        <f t="shared" si="606"/>
        <v>976.29</v>
      </c>
      <c r="AE483" s="94">
        <f t="shared" si="606"/>
        <v>0</v>
      </c>
      <c r="AF483" s="123">
        <f t="shared" si="606"/>
        <v>0</v>
      </c>
      <c r="AG483" s="94">
        <f t="shared" si="606"/>
        <v>0</v>
      </c>
      <c r="AH483" s="94">
        <f t="shared" si="606"/>
        <v>976.29</v>
      </c>
      <c r="AI483" s="94">
        <f t="shared" si="606"/>
        <v>0</v>
      </c>
      <c r="AJ483" s="93">
        <f t="shared" si="606"/>
        <v>976.29</v>
      </c>
      <c r="AK483" s="139" t="s">
        <v>7135</v>
      </c>
    </row>
    <row r="484" spans="1:37" hidden="1" outlineLevel="1" x14ac:dyDescent="0.25">
      <c r="A484" s="135" t="s">
        <v>7045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8"/>
      <c r="S484" s="129">
        <f t="shared" ref="S484:AJ484" si="607">SUBTOTAL(9,S465:S482)</f>
        <v>976.29</v>
      </c>
      <c r="T484" s="130">
        <f t="shared" si="607"/>
        <v>1531039.2299999995</v>
      </c>
      <c r="U484" s="131">
        <f t="shared" si="607"/>
        <v>1532015.5199999996</v>
      </c>
      <c r="V484" s="129">
        <f t="shared" si="607"/>
        <v>0</v>
      </c>
      <c r="W484" s="130">
        <f t="shared" si="607"/>
        <v>170541.22496899997</v>
      </c>
      <c r="X484" s="132">
        <f t="shared" si="607"/>
        <v>170541.22496899997</v>
      </c>
      <c r="Y484" s="129">
        <f t="shared" si="607"/>
        <v>976.29</v>
      </c>
      <c r="Z484" s="130">
        <f t="shared" si="607"/>
        <v>1360498.0050309999</v>
      </c>
      <c r="AA484" s="132">
        <f t="shared" si="607"/>
        <v>1361474.2950309999</v>
      </c>
      <c r="AB484" s="130">
        <f t="shared" si="607"/>
        <v>976.29</v>
      </c>
      <c r="AC484" s="133">
        <f t="shared" si="607"/>
        <v>1531039.2299999995</v>
      </c>
      <c r="AD484" s="130">
        <f t="shared" si="607"/>
        <v>1532015.5199999996</v>
      </c>
      <c r="AE484" s="130">
        <f t="shared" si="607"/>
        <v>0</v>
      </c>
      <c r="AF484" s="133">
        <f t="shared" si="607"/>
        <v>170541.22496899997</v>
      </c>
      <c r="AG484" s="130">
        <f t="shared" si="607"/>
        <v>170541.22496899997</v>
      </c>
      <c r="AH484" s="130">
        <f t="shared" si="607"/>
        <v>976.29</v>
      </c>
      <c r="AI484" s="130">
        <f t="shared" si="607"/>
        <v>1360498.0050309999</v>
      </c>
      <c r="AJ484" s="134">
        <f t="shared" si="607"/>
        <v>1361474.2950309999</v>
      </c>
      <c r="AK484" s="137"/>
    </row>
    <row r="485" spans="1:37" hidden="1" outlineLevel="3" x14ac:dyDescent="0.25">
      <c r="A485" t="s">
        <v>7048</v>
      </c>
      <c r="N485">
        <f>SUM(B485:M485)</f>
        <v>0</v>
      </c>
      <c r="O485">
        <f>B485</f>
        <v>0</v>
      </c>
      <c r="P485">
        <f>N485</f>
        <v>0</v>
      </c>
      <c r="Q485" s="92" t="s">
        <v>6455</v>
      </c>
      <c r="R485" s="80">
        <v>0.1119</v>
      </c>
      <c r="S485" s="119">
        <f>IF(LEFT(AK485,6)="Direct", O485,0)</f>
        <v>0</v>
      </c>
      <c r="T485" s="120">
        <f>O485-S485</f>
        <v>0</v>
      </c>
      <c r="U485" s="121">
        <f>S485+T485</f>
        <v>0</v>
      </c>
      <c r="V485" s="119">
        <f>IF(LEFT(AK485,9)="Direct-WA", O485,0)</f>
        <v>0</v>
      </c>
      <c r="W485" s="120">
        <f>IF(LEFT(AK485,9)="Direct-WA",0,O485*R485)</f>
        <v>0</v>
      </c>
      <c r="X485" s="122">
        <f>V485+W485</f>
        <v>0</v>
      </c>
      <c r="Y485" s="119">
        <f>IF(LEFT(AK485,9)="Direct-OR", O485,0)</f>
        <v>0</v>
      </c>
      <c r="Z485" s="120">
        <f>IF(LEFT(AK485,9)="Direct-OR",0,T485-W485)</f>
        <v>0</v>
      </c>
      <c r="AA485" s="122">
        <f>Y485+Z485</f>
        <v>0</v>
      </c>
      <c r="AB485" s="94">
        <f>IF(LEFT(AK485,6)="Direct", P485,0)</f>
        <v>0</v>
      </c>
      <c r="AC485" s="123">
        <f>P485-AB485</f>
        <v>0</v>
      </c>
      <c r="AD485" s="94">
        <f>AB485+AC485</f>
        <v>0</v>
      </c>
      <c r="AE485" s="94">
        <f>IF(LEFT(AK485,9)="Direct-WA", P485,0)</f>
        <v>0</v>
      </c>
      <c r="AF485" s="123">
        <f>IF(LEFT(AK485,9)="Direct-WA",0,P485*R485)</f>
        <v>0</v>
      </c>
      <c r="AG485" s="94">
        <f>AE485+AF485</f>
        <v>0</v>
      </c>
      <c r="AH485" s="94">
        <f>IF(LEFT(AK485,9)="Direct-OR", P485,0)</f>
        <v>0</v>
      </c>
      <c r="AI485" s="94">
        <f>IF(LEFT(AK485,9)="Direct-OR",0,AD485-AG485)</f>
        <v>0</v>
      </c>
      <c r="AJ485" s="93">
        <f>AH485+AI485</f>
        <v>0</v>
      </c>
      <c r="AK485" s="138" t="s">
        <v>1012</v>
      </c>
    </row>
    <row r="486" spans="1:37" hidden="1" outlineLevel="3" x14ac:dyDescent="0.25">
      <c r="A486" t="s">
        <v>7048</v>
      </c>
      <c r="B486">
        <v>-4145</v>
      </c>
      <c r="N486">
        <f>SUM(B486:M486)</f>
        <v>-4145</v>
      </c>
      <c r="O486">
        <f>B486</f>
        <v>-4145</v>
      </c>
      <c r="P486">
        <f>N486</f>
        <v>-4145</v>
      </c>
      <c r="Q486" s="92" t="s">
        <v>6457</v>
      </c>
      <c r="R486" s="80">
        <v>0.1119</v>
      </c>
      <c r="S486" s="119">
        <f>IF(LEFT(AK486,6)="Direct", O486,0)</f>
        <v>0</v>
      </c>
      <c r="T486" s="120">
        <f>O486-S486</f>
        <v>-4145</v>
      </c>
      <c r="U486" s="121">
        <f>S486+T486</f>
        <v>-4145</v>
      </c>
      <c r="V486" s="119">
        <f>IF(LEFT(AK486,9)="Direct-WA", O486,0)</f>
        <v>0</v>
      </c>
      <c r="W486" s="120">
        <f>IF(LEFT(AK486,9)="Direct-WA",0,O486*R486)</f>
        <v>-463.82549999999998</v>
      </c>
      <c r="X486" s="122">
        <f>V486+W486</f>
        <v>-463.82549999999998</v>
      </c>
      <c r="Y486" s="119">
        <f>IF(LEFT(AK486,9)="Direct-OR", O486,0)</f>
        <v>0</v>
      </c>
      <c r="Z486" s="120">
        <f>IF(LEFT(AK486,9)="Direct-OR",0,T486-W486)</f>
        <v>-3681.1745000000001</v>
      </c>
      <c r="AA486" s="122">
        <f>Y486+Z486</f>
        <v>-3681.1745000000001</v>
      </c>
      <c r="AB486" s="94">
        <f>IF(LEFT(AK486,6)="Direct", P486,0)</f>
        <v>0</v>
      </c>
      <c r="AC486" s="123">
        <f>P486-AB486</f>
        <v>-4145</v>
      </c>
      <c r="AD486" s="94">
        <f>AB486+AC486</f>
        <v>-4145</v>
      </c>
      <c r="AE486" s="94">
        <f>IF(LEFT(AK486,9)="Direct-WA", P486,0)</f>
        <v>0</v>
      </c>
      <c r="AF486" s="123">
        <f>IF(LEFT(AK486,9)="Direct-WA",0,P486*R486)</f>
        <v>-463.82549999999998</v>
      </c>
      <c r="AG486" s="94">
        <f>AE486+AF486</f>
        <v>-463.82549999999998</v>
      </c>
      <c r="AH486" s="94">
        <f>IF(LEFT(AK486,9)="Direct-OR", P486,0)</f>
        <v>0</v>
      </c>
      <c r="AI486" s="94">
        <f>IF(LEFT(AK486,9)="Direct-OR",0,AD486-AG486)</f>
        <v>-3681.1745000000001</v>
      </c>
      <c r="AJ486" s="93">
        <f>AH486+AI486</f>
        <v>-3681.1745000000001</v>
      </c>
      <c r="AK486" s="138" t="s">
        <v>1012</v>
      </c>
    </row>
    <row r="487" spans="1:37" hidden="1" outlineLevel="2" x14ac:dyDescent="0.25">
      <c r="Q487" s="92"/>
      <c r="R487" s="80"/>
      <c r="S487" s="119">
        <f t="shared" ref="S487:AJ487" si="608">SUBTOTAL(9,S485:S486)</f>
        <v>0</v>
      </c>
      <c r="T487" s="120">
        <f t="shared" si="608"/>
        <v>-4145</v>
      </c>
      <c r="U487" s="121">
        <f t="shared" si="608"/>
        <v>-4145</v>
      </c>
      <c r="V487" s="119">
        <f t="shared" si="608"/>
        <v>0</v>
      </c>
      <c r="W487" s="120">
        <f t="shared" si="608"/>
        <v>-463.82549999999998</v>
      </c>
      <c r="X487" s="122">
        <f t="shared" si="608"/>
        <v>-463.82549999999998</v>
      </c>
      <c r="Y487" s="119">
        <f t="shared" si="608"/>
        <v>0</v>
      </c>
      <c r="Z487" s="120">
        <f t="shared" si="608"/>
        <v>-3681.1745000000001</v>
      </c>
      <c r="AA487" s="122">
        <f t="shared" si="608"/>
        <v>-3681.1745000000001</v>
      </c>
      <c r="AB487" s="94">
        <f t="shared" si="608"/>
        <v>0</v>
      </c>
      <c r="AC487" s="123">
        <f t="shared" si="608"/>
        <v>-4145</v>
      </c>
      <c r="AD487" s="94">
        <f t="shared" si="608"/>
        <v>-4145</v>
      </c>
      <c r="AE487" s="94">
        <f t="shared" si="608"/>
        <v>0</v>
      </c>
      <c r="AF487" s="123">
        <f t="shared" si="608"/>
        <v>-463.82549999999998</v>
      </c>
      <c r="AG487" s="94">
        <f t="shared" si="608"/>
        <v>-463.82549999999998</v>
      </c>
      <c r="AH487" s="94">
        <f t="shared" si="608"/>
        <v>0</v>
      </c>
      <c r="AI487" s="94">
        <f t="shared" si="608"/>
        <v>-3681.1745000000001</v>
      </c>
      <c r="AJ487" s="93">
        <f t="shared" si="608"/>
        <v>-3681.1745000000001</v>
      </c>
      <c r="AK487" s="139" t="s">
        <v>7140</v>
      </c>
    </row>
    <row r="488" spans="1:37" hidden="1" outlineLevel="3" x14ac:dyDescent="0.25">
      <c r="A488" t="s">
        <v>7048</v>
      </c>
      <c r="B488">
        <v>14516.92</v>
      </c>
      <c r="N488">
        <f>SUM(B488:M488)</f>
        <v>14516.92</v>
      </c>
      <c r="O488">
        <f>B488</f>
        <v>14516.92</v>
      </c>
      <c r="P488">
        <f>N488</f>
        <v>14516.92</v>
      </c>
      <c r="Q488" s="92" t="s">
        <v>6452</v>
      </c>
      <c r="R488" s="80">
        <v>0.1032</v>
      </c>
      <c r="S488" s="119">
        <f>IF(LEFT(AK488,6)="Direct", O488,0)</f>
        <v>0</v>
      </c>
      <c r="T488" s="120">
        <f>O488-S488</f>
        <v>14516.92</v>
      </c>
      <c r="U488" s="121">
        <f>S488+T488</f>
        <v>14516.92</v>
      </c>
      <c r="V488" s="119">
        <f>IF(LEFT(AK488,9)="Direct-WA", O488,0)</f>
        <v>0</v>
      </c>
      <c r="W488" s="120">
        <f>IF(LEFT(AK488,9)="Direct-WA",0,O488*R488)</f>
        <v>1498.146144</v>
      </c>
      <c r="X488" s="122">
        <f>V488+W488</f>
        <v>1498.146144</v>
      </c>
      <c r="Y488" s="119">
        <f>IF(LEFT(AK488,9)="Direct-OR", O488,0)</f>
        <v>0</v>
      </c>
      <c r="Z488" s="120">
        <f>IF(LEFT(AK488,9)="Direct-OR",0,T488-W488)</f>
        <v>13018.773856</v>
      </c>
      <c r="AA488" s="122">
        <f>Y488+Z488</f>
        <v>13018.773856</v>
      </c>
      <c r="AB488" s="94">
        <f>IF(LEFT(AK488,6)="Direct", P488,0)</f>
        <v>0</v>
      </c>
      <c r="AC488" s="123">
        <f>P488-AB488</f>
        <v>14516.92</v>
      </c>
      <c r="AD488" s="94">
        <f>AB488+AC488</f>
        <v>14516.92</v>
      </c>
      <c r="AE488" s="94">
        <f>IF(LEFT(AK488,9)="Direct-WA", P488,0)</f>
        <v>0</v>
      </c>
      <c r="AF488" s="123">
        <f>IF(LEFT(AK488,9)="Direct-WA",0,P488*R488)</f>
        <v>1498.146144</v>
      </c>
      <c r="AG488" s="94">
        <f>AE488+AF488</f>
        <v>1498.146144</v>
      </c>
      <c r="AH488" s="94">
        <f>IF(LEFT(AK488,9)="Direct-OR", P488,0)</f>
        <v>0</v>
      </c>
      <c r="AI488" s="94">
        <f>IF(LEFT(AK488,9)="Direct-OR",0,AD488-AG488)</f>
        <v>13018.773856</v>
      </c>
      <c r="AJ488" s="93">
        <f>AH488+AI488</f>
        <v>13018.773856</v>
      </c>
      <c r="AK488" s="138" t="s">
        <v>1225</v>
      </c>
    </row>
    <row r="489" spans="1:37" hidden="1" outlineLevel="2" x14ac:dyDescent="0.25">
      <c r="Q489" s="92"/>
      <c r="R489" s="80"/>
      <c r="S489" s="119">
        <f t="shared" ref="S489:AJ489" si="609">SUBTOTAL(9,S488:S488)</f>
        <v>0</v>
      </c>
      <c r="T489" s="120">
        <f t="shared" si="609"/>
        <v>14516.92</v>
      </c>
      <c r="U489" s="121">
        <f t="shared" si="609"/>
        <v>14516.92</v>
      </c>
      <c r="V489" s="119">
        <f t="shared" si="609"/>
        <v>0</v>
      </c>
      <c r="W489" s="120">
        <f t="shared" si="609"/>
        <v>1498.146144</v>
      </c>
      <c r="X489" s="122">
        <f t="shared" si="609"/>
        <v>1498.146144</v>
      </c>
      <c r="Y489" s="119">
        <f t="shared" si="609"/>
        <v>0</v>
      </c>
      <c r="Z489" s="120">
        <f t="shared" si="609"/>
        <v>13018.773856</v>
      </c>
      <c r="AA489" s="122">
        <f t="shared" si="609"/>
        <v>13018.773856</v>
      </c>
      <c r="AB489" s="94">
        <f t="shared" si="609"/>
        <v>0</v>
      </c>
      <c r="AC489" s="123">
        <f t="shared" si="609"/>
        <v>14516.92</v>
      </c>
      <c r="AD489" s="94">
        <f t="shared" si="609"/>
        <v>14516.92</v>
      </c>
      <c r="AE489" s="94">
        <f t="shared" si="609"/>
        <v>0</v>
      </c>
      <c r="AF489" s="123">
        <f t="shared" si="609"/>
        <v>1498.146144</v>
      </c>
      <c r="AG489" s="94">
        <f t="shared" si="609"/>
        <v>1498.146144</v>
      </c>
      <c r="AH489" s="94">
        <f t="shared" si="609"/>
        <v>0</v>
      </c>
      <c r="AI489" s="94">
        <f t="shared" si="609"/>
        <v>13018.773856</v>
      </c>
      <c r="AJ489" s="93">
        <f t="shared" si="609"/>
        <v>13018.773856</v>
      </c>
      <c r="AK489" s="139" t="s">
        <v>7150</v>
      </c>
    </row>
    <row r="490" spans="1:37" hidden="1" outlineLevel="3" x14ac:dyDescent="0.25">
      <c r="A490" t="s">
        <v>7048</v>
      </c>
      <c r="B490">
        <v>1125.46</v>
      </c>
      <c r="N490">
        <f>SUM(B490:M490)</f>
        <v>1125.46</v>
      </c>
      <c r="O490">
        <f>B490</f>
        <v>1125.46</v>
      </c>
      <c r="P490">
        <f>N490</f>
        <v>1125.46</v>
      </c>
      <c r="Q490" s="92" t="s">
        <v>6453</v>
      </c>
      <c r="R490" s="80">
        <v>8.4099999999999994E-2</v>
      </c>
      <c r="S490" s="119">
        <f>IF(LEFT(AK490,6)="Direct", O490,0)</f>
        <v>0</v>
      </c>
      <c r="T490" s="120">
        <f>O490-S490</f>
        <v>1125.46</v>
      </c>
      <c r="U490" s="121">
        <f>S490+T490</f>
        <v>1125.46</v>
      </c>
      <c r="V490" s="119">
        <f>IF(LEFT(AK490,9)="Direct-WA", O490,0)</f>
        <v>0</v>
      </c>
      <c r="W490" s="120">
        <f>IF(LEFT(AK490,9)="Direct-WA",0,O490*R490)</f>
        <v>94.651185999999996</v>
      </c>
      <c r="X490" s="122">
        <f>V490+W490</f>
        <v>94.651185999999996</v>
      </c>
      <c r="Y490" s="119">
        <f>IF(LEFT(AK490,9)="Direct-OR", O490,0)</f>
        <v>0</v>
      </c>
      <c r="Z490" s="120">
        <f>IF(LEFT(AK490,9)="Direct-OR",0,T490-W490)</f>
        <v>1030.808814</v>
      </c>
      <c r="AA490" s="122">
        <f>Y490+Z490</f>
        <v>1030.808814</v>
      </c>
      <c r="AB490" s="94">
        <f>IF(LEFT(AK490,6)="Direct", P490,0)</f>
        <v>0</v>
      </c>
      <c r="AC490" s="123">
        <f>P490-AB490</f>
        <v>1125.46</v>
      </c>
      <c r="AD490" s="94">
        <f>AB490+AC490</f>
        <v>1125.46</v>
      </c>
      <c r="AE490" s="94">
        <f>IF(LEFT(AK490,9)="Direct-WA", P490,0)</f>
        <v>0</v>
      </c>
      <c r="AF490" s="123">
        <f>IF(LEFT(AK490,9)="Direct-WA",0,P490*R490)</f>
        <v>94.651185999999996</v>
      </c>
      <c r="AG490" s="94">
        <f>AE490+AF490</f>
        <v>94.651185999999996</v>
      </c>
      <c r="AH490" s="94">
        <f>IF(LEFT(AK490,9)="Direct-OR", P490,0)</f>
        <v>0</v>
      </c>
      <c r="AI490" s="94">
        <f>IF(LEFT(AK490,9)="Direct-OR",0,AD490-AG490)</f>
        <v>1030.808814</v>
      </c>
      <c r="AJ490" s="93">
        <f>AH490+AI490</f>
        <v>1030.808814</v>
      </c>
      <c r="AK490" s="138" t="s">
        <v>982</v>
      </c>
    </row>
    <row r="491" spans="1:37" hidden="1" outlineLevel="3" x14ac:dyDescent="0.25">
      <c r="A491" t="s">
        <v>7048</v>
      </c>
      <c r="B491">
        <v>1103.3699999999999</v>
      </c>
      <c r="N491">
        <f>SUM(B491:M491)</f>
        <v>1103.3699999999999</v>
      </c>
      <c r="O491">
        <f>B491</f>
        <v>1103.3699999999999</v>
      </c>
      <c r="P491">
        <f>N491</f>
        <v>1103.3699999999999</v>
      </c>
      <c r="Q491" s="92" t="s">
        <v>6454</v>
      </c>
      <c r="R491" s="80">
        <v>8.4099999999999994E-2</v>
      </c>
      <c r="S491" s="119">
        <f>IF(LEFT(AK491,6)="Direct", O491,0)</f>
        <v>0</v>
      </c>
      <c r="T491" s="120">
        <f>O491-S491</f>
        <v>1103.3699999999999</v>
      </c>
      <c r="U491" s="121">
        <f>S491+T491</f>
        <v>1103.3699999999999</v>
      </c>
      <c r="V491" s="119">
        <f>IF(LEFT(AK491,9)="Direct-WA", O491,0)</f>
        <v>0</v>
      </c>
      <c r="W491" s="120">
        <f>IF(LEFT(AK491,9)="Direct-WA",0,O491*R491)</f>
        <v>92.793416999999991</v>
      </c>
      <c r="X491" s="122">
        <f>V491+W491</f>
        <v>92.793416999999991</v>
      </c>
      <c r="Y491" s="119">
        <f>IF(LEFT(AK491,9)="Direct-OR", O491,0)</f>
        <v>0</v>
      </c>
      <c r="Z491" s="120">
        <f>IF(LEFT(AK491,9)="Direct-OR",0,T491-W491)</f>
        <v>1010.5765829999999</v>
      </c>
      <c r="AA491" s="122">
        <f>Y491+Z491</f>
        <v>1010.5765829999999</v>
      </c>
      <c r="AB491" s="94">
        <f>IF(LEFT(AK491,6)="Direct", P491,0)</f>
        <v>0</v>
      </c>
      <c r="AC491" s="123">
        <f>P491-AB491</f>
        <v>1103.3699999999999</v>
      </c>
      <c r="AD491" s="94">
        <f>AB491+AC491</f>
        <v>1103.3699999999999</v>
      </c>
      <c r="AE491" s="94">
        <f>IF(LEFT(AK491,9)="Direct-WA", P491,0)</f>
        <v>0</v>
      </c>
      <c r="AF491" s="123">
        <f>IF(LEFT(AK491,9)="Direct-WA",0,P491*R491)</f>
        <v>92.793416999999991</v>
      </c>
      <c r="AG491" s="94">
        <f>AE491+AF491</f>
        <v>92.793416999999991</v>
      </c>
      <c r="AH491" s="94">
        <f>IF(LEFT(AK491,9)="Direct-OR", P491,0)</f>
        <v>0</v>
      </c>
      <c r="AI491" s="94">
        <f>IF(LEFT(AK491,9)="Direct-OR",0,AD491-AG491)</f>
        <v>1010.5765829999999</v>
      </c>
      <c r="AJ491" s="93">
        <f>AH491+AI491</f>
        <v>1010.5765829999999</v>
      </c>
      <c r="AK491" s="138" t="s">
        <v>982</v>
      </c>
    </row>
    <row r="492" spans="1:37" hidden="1" outlineLevel="2" x14ac:dyDescent="0.25">
      <c r="Q492" s="92"/>
      <c r="R492" s="80"/>
      <c r="S492" s="119">
        <f t="shared" ref="S492:AJ492" si="610">SUBTOTAL(9,S490:S491)</f>
        <v>0</v>
      </c>
      <c r="T492" s="120">
        <f t="shared" si="610"/>
        <v>2228.83</v>
      </c>
      <c r="U492" s="121">
        <f t="shared" si="610"/>
        <v>2228.83</v>
      </c>
      <c r="V492" s="119">
        <f t="shared" si="610"/>
        <v>0</v>
      </c>
      <c r="W492" s="120">
        <f t="shared" si="610"/>
        <v>187.44460299999997</v>
      </c>
      <c r="X492" s="122">
        <f t="shared" si="610"/>
        <v>187.44460299999997</v>
      </c>
      <c r="Y492" s="119">
        <f t="shared" si="610"/>
        <v>0</v>
      </c>
      <c r="Z492" s="120">
        <f t="shared" si="610"/>
        <v>2041.385397</v>
      </c>
      <c r="AA492" s="122">
        <f t="shared" si="610"/>
        <v>2041.385397</v>
      </c>
      <c r="AB492" s="94">
        <f t="shared" si="610"/>
        <v>0</v>
      </c>
      <c r="AC492" s="123">
        <f t="shared" si="610"/>
        <v>2228.83</v>
      </c>
      <c r="AD492" s="94">
        <f t="shared" si="610"/>
        <v>2228.83</v>
      </c>
      <c r="AE492" s="94">
        <f t="shared" si="610"/>
        <v>0</v>
      </c>
      <c r="AF492" s="123">
        <f t="shared" si="610"/>
        <v>187.44460299999997</v>
      </c>
      <c r="AG492" s="94">
        <f t="shared" si="610"/>
        <v>187.44460299999997</v>
      </c>
      <c r="AH492" s="94">
        <f t="shared" si="610"/>
        <v>0</v>
      </c>
      <c r="AI492" s="94">
        <f t="shared" si="610"/>
        <v>2041.385397</v>
      </c>
      <c r="AJ492" s="93">
        <f t="shared" si="610"/>
        <v>2041.385397</v>
      </c>
      <c r="AK492" s="139" t="s">
        <v>7144</v>
      </c>
    </row>
    <row r="493" spans="1:37" hidden="1" outlineLevel="3" x14ac:dyDescent="0.25">
      <c r="A493" t="s">
        <v>7048</v>
      </c>
      <c r="B493">
        <v>100177.96</v>
      </c>
      <c r="N493">
        <f>SUM(B493:M493)</f>
        <v>100177.96</v>
      </c>
      <c r="O493">
        <f>B493</f>
        <v>100177.96</v>
      </c>
      <c r="P493">
        <f>N493</f>
        <v>100177.96</v>
      </c>
      <c r="Q493" s="92" t="s">
        <v>6451</v>
      </c>
      <c r="R493" s="80">
        <v>0.1128</v>
      </c>
      <c r="S493" s="119">
        <f>IF(LEFT(AK493,6)="Direct", O493,0)</f>
        <v>0</v>
      </c>
      <c r="T493" s="120">
        <f>O493-S493</f>
        <v>100177.96</v>
      </c>
      <c r="U493" s="121">
        <f>S493+T493</f>
        <v>100177.96</v>
      </c>
      <c r="V493" s="119">
        <f>IF(LEFT(AK493,9)="Direct-WA", O493,0)</f>
        <v>0</v>
      </c>
      <c r="W493" s="120">
        <f>IF(LEFT(AK493,9)="Direct-WA",0,O493*R493)</f>
        <v>11300.073888000001</v>
      </c>
      <c r="X493" s="122">
        <f>V493+W493</f>
        <v>11300.073888000001</v>
      </c>
      <c r="Y493" s="119">
        <f>IF(LEFT(AK493,9)="Direct-OR", O493,0)</f>
        <v>0</v>
      </c>
      <c r="Z493" s="120">
        <f>IF(LEFT(AK493,9)="Direct-OR",0,T493-W493)</f>
        <v>88877.886112000007</v>
      </c>
      <c r="AA493" s="122">
        <f>Y493+Z493</f>
        <v>88877.886112000007</v>
      </c>
      <c r="AB493" s="94">
        <f>IF(LEFT(AK493,6)="Direct", P493,0)</f>
        <v>0</v>
      </c>
      <c r="AC493" s="123">
        <f>P493-AB493</f>
        <v>100177.96</v>
      </c>
      <c r="AD493" s="94">
        <f>AB493+AC493</f>
        <v>100177.96</v>
      </c>
      <c r="AE493" s="94">
        <f>IF(LEFT(AK493,9)="Direct-WA", P493,0)</f>
        <v>0</v>
      </c>
      <c r="AF493" s="123">
        <f>IF(LEFT(AK493,9)="Direct-WA",0,P493*R493)</f>
        <v>11300.073888000001</v>
      </c>
      <c r="AG493" s="94">
        <f>AE493+AF493</f>
        <v>11300.073888000001</v>
      </c>
      <c r="AH493" s="94">
        <f>IF(LEFT(AK493,9)="Direct-OR", P493,0)</f>
        <v>0</v>
      </c>
      <c r="AI493" s="94">
        <f>IF(LEFT(AK493,9)="Direct-OR",0,AD493-AG493)</f>
        <v>88877.886112000007</v>
      </c>
      <c r="AJ493" s="93">
        <f>AH493+AI493</f>
        <v>88877.886112000007</v>
      </c>
      <c r="AK493" s="138" t="s">
        <v>988</v>
      </c>
    </row>
    <row r="494" spans="1:37" hidden="1" outlineLevel="2" x14ac:dyDescent="0.25">
      <c r="Q494" s="92"/>
      <c r="R494" s="80"/>
      <c r="S494" s="119">
        <f t="shared" ref="S494:AJ494" si="611">SUBTOTAL(9,S493:S493)</f>
        <v>0</v>
      </c>
      <c r="T494" s="120">
        <f t="shared" si="611"/>
        <v>100177.96</v>
      </c>
      <c r="U494" s="121">
        <f t="shared" si="611"/>
        <v>100177.96</v>
      </c>
      <c r="V494" s="119">
        <f t="shared" si="611"/>
        <v>0</v>
      </c>
      <c r="W494" s="120">
        <f t="shared" si="611"/>
        <v>11300.073888000001</v>
      </c>
      <c r="X494" s="122">
        <f t="shared" si="611"/>
        <v>11300.073888000001</v>
      </c>
      <c r="Y494" s="119">
        <f t="shared" si="611"/>
        <v>0</v>
      </c>
      <c r="Z494" s="120">
        <f t="shared" si="611"/>
        <v>88877.886112000007</v>
      </c>
      <c r="AA494" s="122">
        <f t="shared" si="611"/>
        <v>88877.886112000007</v>
      </c>
      <c r="AB494" s="94">
        <f t="shared" si="611"/>
        <v>0</v>
      </c>
      <c r="AC494" s="123">
        <f t="shared" si="611"/>
        <v>100177.96</v>
      </c>
      <c r="AD494" s="94">
        <f t="shared" si="611"/>
        <v>100177.96</v>
      </c>
      <c r="AE494" s="94">
        <f t="shared" si="611"/>
        <v>0</v>
      </c>
      <c r="AF494" s="123">
        <f t="shared" si="611"/>
        <v>11300.073888000001</v>
      </c>
      <c r="AG494" s="94">
        <f t="shared" si="611"/>
        <v>11300.073888000001</v>
      </c>
      <c r="AH494" s="94">
        <f t="shared" si="611"/>
        <v>0</v>
      </c>
      <c r="AI494" s="94">
        <f t="shared" si="611"/>
        <v>88877.886112000007</v>
      </c>
      <c r="AJ494" s="93">
        <f t="shared" si="611"/>
        <v>88877.886112000007</v>
      </c>
      <c r="AK494" s="139" t="s">
        <v>7151</v>
      </c>
    </row>
    <row r="495" spans="1:37" hidden="1" outlineLevel="3" x14ac:dyDescent="0.25">
      <c r="A495" t="s">
        <v>7048</v>
      </c>
      <c r="B495">
        <v>-2735.59</v>
      </c>
      <c r="N495">
        <f>SUM(B495:M495)</f>
        <v>-2735.59</v>
      </c>
      <c r="O495">
        <f>B495</f>
        <v>-2735.59</v>
      </c>
      <c r="P495">
        <f>N495</f>
        <v>-2735.59</v>
      </c>
      <c r="Q495" s="92" t="s">
        <v>6456</v>
      </c>
      <c r="R495" s="80">
        <v>0</v>
      </c>
      <c r="S495" s="119">
        <f>IF(LEFT(AK495,6)="Direct", O495,0)</f>
        <v>-2735.59</v>
      </c>
      <c r="T495" s="120">
        <f>O495-S495</f>
        <v>0</v>
      </c>
      <c r="U495" s="121">
        <f>S495+T495</f>
        <v>-2735.59</v>
      </c>
      <c r="V495" s="119">
        <f>IF(LEFT(AK495,9)="Direct-WA", O495,0)</f>
        <v>0</v>
      </c>
      <c r="W495" s="120">
        <f>IF(LEFT(AK495,9)="Direct-WA",0,O495*R495)</f>
        <v>0</v>
      </c>
      <c r="X495" s="122">
        <f>V495+W495</f>
        <v>0</v>
      </c>
      <c r="Y495" s="119">
        <f>IF(LEFT(AK495,9)="Direct-OR", O495,0)</f>
        <v>-2735.59</v>
      </c>
      <c r="Z495" s="120">
        <f>IF(LEFT(AK495,9)="Direct-OR",0,T495-W495)</f>
        <v>0</v>
      </c>
      <c r="AA495" s="122">
        <f>Y495+Z495</f>
        <v>-2735.59</v>
      </c>
      <c r="AB495" s="94">
        <f>IF(LEFT(AK495,6)="Direct", P495,0)</f>
        <v>-2735.59</v>
      </c>
      <c r="AC495" s="123">
        <f>P495-AB495</f>
        <v>0</v>
      </c>
      <c r="AD495" s="94">
        <f>AB495+AC495</f>
        <v>-2735.59</v>
      </c>
      <c r="AE495" s="94">
        <f>IF(LEFT(AK495,9)="Direct-WA", P495,0)</f>
        <v>0</v>
      </c>
      <c r="AF495" s="123">
        <f>IF(LEFT(AK495,9)="Direct-WA",0,P495*R495)</f>
        <v>0</v>
      </c>
      <c r="AG495" s="94">
        <f>AE495+AF495</f>
        <v>0</v>
      </c>
      <c r="AH495" s="94">
        <f>IF(LEFT(AK495,9)="Direct-OR", P495,0)</f>
        <v>-2735.59</v>
      </c>
      <c r="AI495" s="94">
        <f>IF(LEFT(AK495,9)="Direct-OR",0,AD495-AG495)</f>
        <v>0</v>
      </c>
      <c r="AJ495" s="93">
        <f>AH495+AI495</f>
        <v>-2735.59</v>
      </c>
      <c r="AK495" s="138" t="s">
        <v>1014</v>
      </c>
    </row>
    <row r="496" spans="1:37" hidden="1" outlineLevel="2" x14ac:dyDescent="0.25">
      <c r="Q496" s="92"/>
      <c r="R496" s="80"/>
      <c r="S496" s="119">
        <f t="shared" ref="S496:AJ496" si="612">SUBTOTAL(9,S495:S495)</f>
        <v>-2735.59</v>
      </c>
      <c r="T496" s="120">
        <f t="shared" si="612"/>
        <v>0</v>
      </c>
      <c r="U496" s="121">
        <f t="shared" si="612"/>
        <v>-2735.59</v>
      </c>
      <c r="V496" s="119">
        <f t="shared" si="612"/>
        <v>0</v>
      </c>
      <c r="W496" s="120">
        <f t="shared" si="612"/>
        <v>0</v>
      </c>
      <c r="X496" s="122">
        <f t="shared" si="612"/>
        <v>0</v>
      </c>
      <c r="Y496" s="119">
        <f t="shared" si="612"/>
        <v>-2735.59</v>
      </c>
      <c r="Z496" s="120">
        <f t="shared" si="612"/>
        <v>0</v>
      </c>
      <c r="AA496" s="122">
        <f t="shared" si="612"/>
        <v>-2735.59</v>
      </c>
      <c r="AB496" s="94">
        <f t="shared" si="612"/>
        <v>-2735.59</v>
      </c>
      <c r="AC496" s="123">
        <f t="shared" si="612"/>
        <v>0</v>
      </c>
      <c r="AD496" s="94">
        <f t="shared" si="612"/>
        <v>-2735.59</v>
      </c>
      <c r="AE496" s="94">
        <f t="shared" si="612"/>
        <v>0</v>
      </c>
      <c r="AF496" s="123">
        <f t="shared" si="612"/>
        <v>0</v>
      </c>
      <c r="AG496" s="94">
        <f t="shared" si="612"/>
        <v>0</v>
      </c>
      <c r="AH496" s="94">
        <f t="shared" si="612"/>
        <v>-2735.59</v>
      </c>
      <c r="AI496" s="94">
        <f t="shared" si="612"/>
        <v>0</v>
      </c>
      <c r="AJ496" s="93">
        <f t="shared" si="612"/>
        <v>-2735.59</v>
      </c>
      <c r="AK496" s="139" t="s">
        <v>7135</v>
      </c>
    </row>
    <row r="497" spans="1:37" hidden="1" outlineLevel="1" x14ac:dyDescent="0.25">
      <c r="A497" s="135" t="s">
        <v>7047</v>
      </c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8"/>
      <c r="S497" s="129">
        <f t="shared" ref="S497:AJ497" si="613">SUBTOTAL(9,S485:S495)</f>
        <v>-2735.59</v>
      </c>
      <c r="T497" s="130">
        <f t="shared" si="613"/>
        <v>112778.71</v>
      </c>
      <c r="U497" s="131">
        <f t="shared" si="613"/>
        <v>110043.12000000001</v>
      </c>
      <c r="V497" s="129">
        <f t="shared" si="613"/>
        <v>0</v>
      </c>
      <c r="W497" s="130">
        <f t="shared" si="613"/>
        <v>12521.839135000002</v>
      </c>
      <c r="X497" s="132">
        <f t="shared" si="613"/>
        <v>12521.839135000002</v>
      </c>
      <c r="Y497" s="129">
        <f t="shared" si="613"/>
        <v>-2735.59</v>
      </c>
      <c r="Z497" s="130">
        <f t="shared" si="613"/>
        <v>100256.870865</v>
      </c>
      <c r="AA497" s="132">
        <f t="shared" si="613"/>
        <v>97521.280865000008</v>
      </c>
      <c r="AB497" s="130">
        <f t="shared" si="613"/>
        <v>-2735.59</v>
      </c>
      <c r="AC497" s="133">
        <f t="shared" si="613"/>
        <v>112778.71</v>
      </c>
      <c r="AD497" s="130">
        <f t="shared" si="613"/>
        <v>110043.12000000001</v>
      </c>
      <c r="AE497" s="130">
        <f t="shared" si="613"/>
        <v>0</v>
      </c>
      <c r="AF497" s="133">
        <f t="shared" si="613"/>
        <v>12521.839135000002</v>
      </c>
      <c r="AG497" s="130">
        <f t="shared" si="613"/>
        <v>12521.839135000002</v>
      </c>
      <c r="AH497" s="130">
        <f t="shared" si="613"/>
        <v>-2735.59</v>
      </c>
      <c r="AI497" s="130">
        <f t="shared" si="613"/>
        <v>100256.870865</v>
      </c>
      <c r="AJ497" s="134">
        <f t="shared" si="613"/>
        <v>97521.280865000008</v>
      </c>
      <c r="AK497" s="137"/>
    </row>
    <row r="498" spans="1:37" hidden="1" outlineLevel="3" x14ac:dyDescent="0.25">
      <c r="A498" t="s">
        <v>7050</v>
      </c>
      <c r="B498">
        <v>371.29</v>
      </c>
      <c r="N498">
        <f>SUM(B498:M498)</f>
        <v>371.29</v>
      </c>
      <c r="O498">
        <f>B498</f>
        <v>371.29</v>
      </c>
      <c r="P498">
        <f>N498</f>
        <v>371.29</v>
      </c>
      <c r="Q498" s="92" t="s">
        <v>1391</v>
      </c>
      <c r="R498" s="80">
        <v>0.1128</v>
      </c>
      <c r="S498" s="119">
        <f>IF(LEFT(AK498,6)="Direct", O498,0)</f>
        <v>0</v>
      </c>
      <c r="T498" s="120">
        <f>O498-S498</f>
        <v>371.29</v>
      </c>
      <c r="U498" s="121">
        <f>S498+T498</f>
        <v>371.29</v>
      </c>
      <c r="V498" s="119">
        <f>IF(LEFT(AK498,9)="Direct-WA", O498,0)</f>
        <v>0</v>
      </c>
      <c r="W498" s="120">
        <f>IF(LEFT(AK498,9)="Direct-WA",0,O498*R498)</f>
        <v>41.881512000000001</v>
      </c>
      <c r="X498" s="122">
        <f>V498+W498</f>
        <v>41.881512000000001</v>
      </c>
      <c r="Y498" s="119">
        <f>IF(LEFT(AK498,9)="Direct-OR", O498,0)</f>
        <v>0</v>
      </c>
      <c r="Z498" s="120">
        <f>IF(LEFT(AK498,9)="Direct-OR",0,T498-W498)</f>
        <v>329.40848800000003</v>
      </c>
      <c r="AA498" s="122">
        <f>Y498+Z498</f>
        <v>329.40848800000003</v>
      </c>
      <c r="AB498" s="94">
        <f>IF(LEFT(AK498,6)="Direct", P498,0)</f>
        <v>0</v>
      </c>
      <c r="AC498" s="123">
        <f>P498-AB498</f>
        <v>371.29</v>
      </c>
      <c r="AD498" s="94">
        <f>AB498+AC498</f>
        <v>371.29</v>
      </c>
      <c r="AE498" s="94">
        <f>IF(LEFT(AK498,9)="Direct-WA", P498,0)</f>
        <v>0</v>
      </c>
      <c r="AF498" s="123">
        <f>IF(LEFT(AK498,9)="Direct-WA",0,P498*R498)</f>
        <v>41.881512000000001</v>
      </c>
      <c r="AG498" s="94">
        <f>AE498+AF498</f>
        <v>41.881512000000001</v>
      </c>
      <c r="AH498" s="94">
        <f>IF(LEFT(AK498,9)="Direct-OR", P498,0)</f>
        <v>0</v>
      </c>
      <c r="AI498" s="94">
        <f>IF(LEFT(AK498,9)="Direct-OR",0,AD498-AG498)</f>
        <v>329.40848800000003</v>
      </c>
      <c r="AJ498" s="93">
        <f>AH498+AI498</f>
        <v>329.40848800000003</v>
      </c>
      <c r="AK498" s="138" t="s">
        <v>988</v>
      </c>
    </row>
    <row r="499" spans="1:37" hidden="1" outlineLevel="2" x14ac:dyDescent="0.25">
      <c r="Q499" s="92"/>
      <c r="R499" s="80"/>
      <c r="S499" s="119">
        <f t="shared" ref="S499:AJ499" si="614">SUBTOTAL(9,S498:S498)</f>
        <v>0</v>
      </c>
      <c r="T499" s="120">
        <f t="shared" si="614"/>
        <v>371.29</v>
      </c>
      <c r="U499" s="121">
        <f t="shared" si="614"/>
        <v>371.29</v>
      </c>
      <c r="V499" s="119">
        <f t="shared" si="614"/>
        <v>0</v>
      </c>
      <c r="W499" s="120">
        <f t="shared" si="614"/>
        <v>41.881512000000001</v>
      </c>
      <c r="X499" s="122">
        <f t="shared" si="614"/>
        <v>41.881512000000001</v>
      </c>
      <c r="Y499" s="119">
        <f t="shared" si="614"/>
        <v>0</v>
      </c>
      <c r="Z499" s="120">
        <f t="shared" si="614"/>
        <v>329.40848800000003</v>
      </c>
      <c r="AA499" s="122">
        <f t="shared" si="614"/>
        <v>329.40848800000003</v>
      </c>
      <c r="AB499" s="94">
        <f t="shared" si="614"/>
        <v>0</v>
      </c>
      <c r="AC499" s="123">
        <f t="shared" si="614"/>
        <v>371.29</v>
      </c>
      <c r="AD499" s="94">
        <f t="shared" si="614"/>
        <v>371.29</v>
      </c>
      <c r="AE499" s="94">
        <f t="shared" si="614"/>
        <v>0</v>
      </c>
      <c r="AF499" s="123">
        <f t="shared" si="614"/>
        <v>41.881512000000001</v>
      </c>
      <c r="AG499" s="94">
        <f t="shared" si="614"/>
        <v>41.881512000000001</v>
      </c>
      <c r="AH499" s="94">
        <f t="shared" si="614"/>
        <v>0</v>
      </c>
      <c r="AI499" s="94">
        <f t="shared" si="614"/>
        <v>329.40848800000003</v>
      </c>
      <c r="AJ499" s="93">
        <f t="shared" si="614"/>
        <v>329.40848800000003</v>
      </c>
      <c r="AK499" s="139" t="s">
        <v>7151</v>
      </c>
    </row>
    <row r="500" spans="1:37" hidden="1" outlineLevel="1" x14ac:dyDescent="0.25">
      <c r="A500" s="135" t="s">
        <v>7049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8"/>
      <c r="S500" s="129">
        <f t="shared" ref="S500:AJ500" si="615">SUBTOTAL(9,S498:S498)</f>
        <v>0</v>
      </c>
      <c r="T500" s="130">
        <f t="shared" si="615"/>
        <v>371.29</v>
      </c>
      <c r="U500" s="131">
        <f t="shared" si="615"/>
        <v>371.29</v>
      </c>
      <c r="V500" s="129">
        <f t="shared" si="615"/>
        <v>0</v>
      </c>
      <c r="W500" s="130">
        <f t="shared" si="615"/>
        <v>41.881512000000001</v>
      </c>
      <c r="X500" s="132">
        <f t="shared" si="615"/>
        <v>41.881512000000001</v>
      </c>
      <c r="Y500" s="129">
        <f t="shared" si="615"/>
        <v>0</v>
      </c>
      <c r="Z500" s="130">
        <f t="shared" si="615"/>
        <v>329.40848800000003</v>
      </c>
      <c r="AA500" s="132">
        <f t="shared" si="615"/>
        <v>329.40848800000003</v>
      </c>
      <c r="AB500" s="130">
        <f t="shared" si="615"/>
        <v>0</v>
      </c>
      <c r="AC500" s="133">
        <f t="shared" si="615"/>
        <v>371.29</v>
      </c>
      <c r="AD500" s="130">
        <f t="shared" si="615"/>
        <v>371.29</v>
      </c>
      <c r="AE500" s="130">
        <f t="shared" si="615"/>
        <v>0</v>
      </c>
      <c r="AF500" s="133">
        <f t="shared" si="615"/>
        <v>41.881512000000001</v>
      </c>
      <c r="AG500" s="130">
        <f t="shared" si="615"/>
        <v>41.881512000000001</v>
      </c>
      <c r="AH500" s="130">
        <f t="shared" si="615"/>
        <v>0</v>
      </c>
      <c r="AI500" s="130">
        <f t="shared" si="615"/>
        <v>329.40848800000003</v>
      </c>
      <c r="AJ500" s="134">
        <f t="shared" si="615"/>
        <v>329.40848800000003</v>
      </c>
      <c r="AK500" s="137"/>
    </row>
    <row r="501" spans="1:37" hidden="1" outlineLevel="3" x14ac:dyDescent="0.25">
      <c r="A501" t="s">
        <v>7052</v>
      </c>
      <c r="B501">
        <v>917.5</v>
      </c>
      <c r="N501">
        <f>SUM(B501:M501)</f>
        <v>917.5</v>
      </c>
      <c r="O501">
        <f>B501</f>
        <v>917.5</v>
      </c>
      <c r="P501">
        <f>N501</f>
        <v>917.5</v>
      </c>
      <c r="Q501" s="92" t="s">
        <v>6676</v>
      </c>
      <c r="R501" s="80">
        <v>0.1124</v>
      </c>
      <c r="S501" s="119">
        <f>IF(LEFT(AK501,6)="Direct", O501,0)</f>
        <v>0</v>
      </c>
      <c r="T501" s="120">
        <f>O501-S501</f>
        <v>917.5</v>
      </c>
      <c r="U501" s="121">
        <f>S501+T501</f>
        <v>917.5</v>
      </c>
      <c r="V501" s="119">
        <f>IF(LEFT(AK501,9)="Direct-WA", O501,0)</f>
        <v>0</v>
      </c>
      <c r="W501" s="120">
        <f>IF(LEFT(AK501,9)="Direct-WA",0,O501*R501)</f>
        <v>103.127</v>
      </c>
      <c r="X501" s="122">
        <f>V501+W501</f>
        <v>103.127</v>
      </c>
      <c r="Y501" s="119">
        <f>IF(LEFT(AK501,9)="Direct-OR", O501,0)</f>
        <v>0</v>
      </c>
      <c r="Z501" s="120">
        <f>IF(LEFT(AK501,9)="Direct-OR",0,T501-W501)</f>
        <v>814.37300000000005</v>
      </c>
      <c r="AA501" s="122">
        <f>Y501+Z501</f>
        <v>814.37300000000005</v>
      </c>
      <c r="AB501" s="94">
        <f>IF(LEFT(AK501,6)="Direct", P501,0)</f>
        <v>0</v>
      </c>
      <c r="AC501" s="123">
        <f>P501-AB501</f>
        <v>917.5</v>
      </c>
      <c r="AD501" s="94">
        <f>AB501+AC501</f>
        <v>917.5</v>
      </c>
      <c r="AE501" s="94">
        <f>IF(LEFT(AK501,9)="Direct-WA", P501,0)</f>
        <v>0</v>
      </c>
      <c r="AF501" s="123">
        <f>IF(LEFT(AK501,9)="Direct-WA",0,P501*R501)</f>
        <v>103.127</v>
      </c>
      <c r="AG501" s="94">
        <f>AE501+AF501</f>
        <v>103.127</v>
      </c>
      <c r="AH501" s="94">
        <f>IF(LEFT(AK501,9)="Direct-OR", P501,0)</f>
        <v>0</v>
      </c>
      <c r="AI501" s="94">
        <f>IF(LEFT(AK501,9)="Direct-OR",0,AD501-AG501)</f>
        <v>814.37300000000005</v>
      </c>
      <c r="AJ501" s="93">
        <f>AH501+AI501</f>
        <v>814.37300000000005</v>
      </c>
      <c r="AK501" s="138" t="s">
        <v>1370</v>
      </c>
    </row>
    <row r="502" spans="1:37" hidden="1" outlineLevel="2" x14ac:dyDescent="0.25">
      <c r="Q502" s="92"/>
      <c r="R502" s="80"/>
      <c r="S502" s="119">
        <f t="shared" ref="S502:AJ502" si="616">SUBTOTAL(9,S501:S501)</f>
        <v>0</v>
      </c>
      <c r="T502" s="120">
        <f t="shared" si="616"/>
        <v>917.5</v>
      </c>
      <c r="U502" s="121">
        <f t="shared" si="616"/>
        <v>917.5</v>
      </c>
      <c r="V502" s="119">
        <f t="shared" si="616"/>
        <v>0</v>
      </c>
      <c r="W502" s="120">
        <f t="shared" si="616"/>
        <v>103.127</v>
      </c>
      <c r="X502" s="122">
        <f t="shared" si="616"/>
        <v>103.127</v>
      </c>
      <c r="Y502" s="119">
        <f t="shared" si="616"/>
        <v>0</v>
      </c>
      <c r="Z502" s="120">
        <f t="shared" si="616"/>
        <v>814.37300000000005</v>
      </c>
      <c r="AA502" s="122">
        <f t="shared" si="616"/>
        <v>814.37300000000005</v>
      </c>
      <c r="AB502" s="94">
        <f t="shared" si="616"/>
        <v>0</v>
      </c>
      <c r="AC502" s="123">
        <f t="shared" si="616"/>
        <v>917.5</v>
      </c>
      <c r="AD502" s="94">
        <f t="shared" si="616"/>
        <v>917.5</v>
      </c>
      <c r="AE502" s="94">
        <f t="shared" si="616"/>
        <v>0</v>
      </c>
      <c r="AF502" s="123">
        <f t="shared" si="616"/>
        <v>103.127</v>
      </c>
      <c r="AG502" s="94">
        <f t="shared" si="616"/>
        <v>103.127</v>
      </c>
      <c r="AH502" s="94">
        <f t="shared" si="616"/>
        <v>0</v>
      </c>
      <c r="AI502" s="94">
        <f t="shared" si="616"/>
        <v>814.37300000000005</v>
      </c>
      <c r="AJ502" s="93">
        <f t="shared" si="616"/>
        <v>814.37300000000005</v>
      </c>
      <c r="AK502" s="139" t="s">
        <v>7152</v>
      </c>
    </row>
    <row r="503" spans="1:37" hidden="1" outlineLevel="3" x14ac:dyDescent="0.25">
      <c r="A503" t="s">
        <v>7052</v>
      </c>
      <c r="N503">
        <f t="shared" ref="N503:N517" si="617">SUM(B503:M503)</f>
        <v>0</v>
      </c>
      <c r="O503">
        <f t="shared" ref="O503:O517" si="618">B503</f>
        <v>0</v>
      </c>
      <c r="P503">
        <f t="shared" ref="P503:P517" si="619">N503</f>
        <v>0</v>
      </c>
      <c r="Q503" s="92" t="s">
        <v>1317</v>
      </c>
      <c r="R503" s="80">
        <v>0.1119</v>
      </c>
      <c r="S503" s="119">
        <f t="shared" ref="S503:S517" si="620">IF(LEFT(AK503,6)="Direct", O503,0)</f>
        <v>0</v>
      </c>
      <c r="T503" s="120">
        <f t="shared" ref="T503:T517" si="621">O503-S503</f>
        <v>0</v>
      </c>
      <c r="U503" s="121">
        <f t="shared" ref="U503:U517" si="622">S503+T503</f>
        <v>0</v>
      </c>
      <c r="V503" s="119">
        <f t="shared" ref="V503:V517" si="623">IF(LEFT(AK503,9)="Direct-WA", O503,0)</f>
        <v>0</v>
      </c>
      <c r="W503" s="120">
        <f t="shared" ref="W503:W517" si="624">IF(LEFT(AK503,9)="Direct-WA",0,O503*R503)</f>
        <v>0</v>
      </c>
      <c r="X503" s="122">
        <f t="shared" ref="X503:X517" si="625">V503+W503</f>
        <v>0</v>
      </c>
      <c r="Y503" s="119">
        <f t="shared" ref="Y503:Y517" si="626">IF(LEFT(AK503,9)="Direct-OR", O503,0)</f>
        <v>0</v>
      </c>
      <c r="Z503" s="120">
        <f t="shared" ref="Z503:Z517" si="627">IF(LEFT(AK503,9)="Direct-OR",0,T503-W503)</f>
        <v>0</v>
      </c>
      <c r="AA503" s="122">
        <f t="shared" ref="AA503:AA517" si="628">Y503+Z503</f>
        <v>0</v>
      </c>
      <c r="AB503" s="94">
        <f t="shared" ref="AB503:AB517" si="629">IF(LEFT(AK503,6)="Direct", P503,0)</f>
        <v>0</v>
      </c>
      <c r="AC503" s="123">
        <f t="shared" ref="AC503:AC517" si="630">P503-AB503</f>
        <v>0</v>
      </c>
      <c r="AD503" s="94">
        <f t="shared" ref="AD503:AD517" si="631">AB503+AC503</f>
        <v>0</v>
      </c>
      <c r="AE503" s="94">
        <f t="shared" ref="AE503:AE517" si="632">IF(LEFT(AK503,9)="Direct-WA", P503,0)</f>
        <v>0</v>
      </c>
      <c r="AF503" s="123">
        <f t="shared" ref="AF503:AF517" si="633">IF(LEFT(AK503,9)="Direct-WA",0,P503*R503)</f>
        <v>0</v>
      </c>
      <c r="AG503" s="94">
        <f t="shared" ref="AG503:AG517" si="634">AE503+AF503</f>
        <v>0</v>
      </c>
      <c r="AH503" s="94">
        <f t="shared" ref="AH503:AH517" si="635">IF(LEFT(AK503,9)="Direct-OR", P503,0)</f>
        <v>0</v>
      </c>
      <c r="AI503" s="94">
        <f t="shared" ref="AI503:AI517" si="636">IF(LEFT(AK503,9)="Direct-OR",0,AD503-AG503)</f>
        <v>0</v>
      </c>
      <c r="AJ503" s="93">
        <f t="shared" ref="AJ503:AJ517" si="637">AH503+AI503</f>
        <v>0</v>
      </c>
      <c r="AK503" s="138" t="s">
        <v>1012</v>
      </c>
    </row>
    <row r="504" spans="1:37" hidden="1" outlineLevel="3" x14ac:dyDescent="0.25">
      <c r="A504" t="s">
        <v>7052</v>
      </c>
      <c r="B504">
        <v>12846.27</v>
      </c>
      <c r="N504">
        <f t="shared" si="617"/>
        <v>12846.27</v>
      </c>
      <c r="O504">
        <f t="shared" si="618"/>
        <v>12846.27</v>
      </c>
      <c r="P504">
        <f t="shared" si="619"/>
        <v>12846.27</v>
      </c>
      <c r="Q504" s="92" t="s">
        <v>6941</v>
      </c>
      <c r="R504" s="80">
        <v>0.1119</v>
      </c>
      <c r="S504" s="119">
        <f t="shared" si="620"/>
        <v>0</v>
      </c>
      <c r="T504" s="120">
        <f t="shared" si="621"/>
        <v>12846.27</v>
      </c>
      <c r="U504" s="121">
        <f t="shared" si="622"/>
        <v>12846.27</v>
      </c>
      <c r="V504" s="119">
        <f t="shared" si="623"/>
        <v>0</v>
      </c>
      <c r="W504" s="120">
        <f t="shared" si="624"/>
        <v>1437.497613</v>
      </c>
      <c r="X504" s="122">
        <f t="shared" si="625"/>
        <v>1437.497613</v>
      </c>
      <c r="Y504" s="119">
        <f t="shared" si="626"/>
        <v>0</v>
      </c>
      <c r="Z504" s="120">
        <f t="shared" si="627"/>
        <v>11408.772387000001</v>
      </c>
      <c r="AA504" s="122">
        <f t="shared" si="628"/>
        <v>11408.772387000001</v>
      </c>
      <c r="AB504" s="94">
        <f t="shared" si="629"/>
        <v>0</v>
      </c>
      <c r="AC504" s="123">
        <f t="shared" si="630"/>
        <v>12846.27</v>
      </c>
      <c r="AD504" s="94">
        <f t="shared" si="631"/>
        <v>12846.27</v>
      </c>
      <c r="AE504" s="94">
        <f t="shared" si="632"/>
        <v>0</v>
      </c>
      <c r="AF504" s="123">
        <f t="shared" si="633"/>
        <v>1437.497613</v>
      </c>
      <c r="AG504" s="94">
        <f t="shared" si="634"/>
        <v>1437.497613</v>
      </c>
      <c r="AH504" s="94">
        <f t="shared" si="635"/>
        <v>0</v>
      </c>
      <c r="AI504" s="94">
        <f t="shared" si="636"/>
        <v>11408.772387000001</v>
      </c>
      <c r="AJ504" s="93">
        <f t="shared" si="637"/>
        <v>11408.772387000001</v>
      </c>
      <c r="AK504" s="138" t="s">
        <v>1012</v>
      </c>
    </row>
    <row r="505" spans="1:37" hidden="1" outlineLevel="3" x14ac:dyDescent="0.25">
      <c r="A505" t="s">
        <v>7052</v>
      </c>
      <c r="B505">
        <v>22606.799999999999</v>
      </c>
      <c r="N505">
        <f t="shared" si="617"/>
        <v>22606.799999999999</v>
      </c>
      <c r="O505">
        <f t="shared" si="618"/>
        <v>22606.799999999999</v>
      </c>
      <c r="P505">
        <f t="shared" si="619"/>
        <v>22606.799999999999</v>
      </c>
      <c r="Q505" s="92" t="s">
        <v>1347</v>
      </c>
      <c r="R505" s="80">
        <v>0.1119</v>
      </c>
      <c r="S505" s="119">
        <f t="shared" si="620"/>
        <v>0</v>
      </c>
      <c r="T505" s="120">
        <f t="shared" si="621"/>
        <v>22606.799999999999</v>
      </c>
      <c r="U505" s="121">
        <f t="shared" si="622"/>
        <v>22606.799999999999</v>
      </c>
      <c r="V505" s="119">
        <f t="shared" si="623"/>
        <v>0</v>
      </c>
      <c r="W505" s="120">
        <f t="shared" si="624"/>
        <v>2529.7009199999998</v>
      </c>
      <c r="X505" s="122">
        <f t="shared" si="625"/>
        <v>2529.7009199999998</v>
      </c>
      <c r="Y505" s="119">
        <f t="shared" si="626"/>
        <v>0</v>
      </c>
      <c r="Z505" s="120">
        <f t="shared" si="627"/>
        <v>20077.09908</v>
      </c>
      <c r="AA505" s="122">
        <f t="shared" si="628"/>
        <v>20077.09908</v>
      </c>
      <c r="AB505" s="94">
        <f t="shared" si="629"/>
        <v>0</v>
      </c>
      <c r="AC505" s="123">
        <f t="shared" si="630"/>
        <v>22606.799999999999</v>
      </c>
      <c r="AD505" s="94">
        <f t="shared" si="631"/>
        <v>22606.799999999999</v>
      </c>
      <c r="AE505" s="94">
        <f t="shared" si="632"/>
        <v>0</v>
      </c>
      <c r="AF505" s="123">
        <f t="shared" si="633"/>
        <v>2529.7009199999998</v>
      </c>
      <c r="AG505" s="94">
        <f t="shared" si="634"/>
        <v>2529.7009199999998</v>
      </c>
      <c r="AH505" s="94">
        <f t="shared" si="635"/>
        <v>0</v>
      </c>
      <c r="AI505" s="94">
        <f t="shared" si="636"/>
        <v>20077.09908</v>
      </c>
      <c r="AJ505" s="93">
        <f t="shared" si="637"/>
        <v>20077.09908</v>
      </c>
      <c r="AK505" s="138" t="s">
        <v>1012</v>
      </c>
    </row>
    <row r="506" spans="1:37" hidden="1" outlineLevel="3" x14ac:dyDescent="0.25">
      <c r="A506" t="s">
        <v>7052</v>
      </c>
      <c r="B506">
        <v>15754.74</v>
      </c>
      <c r="N506">
        <f t="shared" si="617"/>
        <v>15754.74</v>
      </c>
      <c r="O506">
        <f t="shared" si="618"/>
        <v>15754.74</v>
      </c>
      <c r="P506">
        <f t="shared" si="619"/>
        <v>15754.74</v>
      </c>
      <c r="Q506" s="92" t="s">
        <v>1441</v>
      </c>
      <c r="R506" s="80">
        <v>0.1119</v>
      </c>
      <c r="S506" s="119">
        <f t="shared" si="620"/>
        <v>0</v>
      </c>
      <c r="T506" s="120">
        <f t="shared" si="621"/>
        <v>15754.74</v>
      </c>
      <c r="U506" s="121">
        <f t="shared" si="622"/>
        <v>15754.74</v>
      </c>
      <c r="V506" s="119">
        <f t="shared" si="623"/>
        <v>0</v>
      </c>
      <c r="W506" s="120">
        <f t="shared" si="624"/>
        <v>1762.955406</v>
      </c>
      <c r="X506" s="122">
        <f t="shared" si="625"/>
        <v>1762.955406</v>
      </c>
      <c r="Y506" s="119">
        <f t="shared" si="626"/>
        <v>0</v>
      </c>
      <c r="Z506" s="120">
        <f t="shared" si="627"/>
        <v>13991.784594000001</v>
      </c>
      <c r="AA506" s="122">
        <f t="shared" si="628"/>
        <v>13991.784594000001</v>
      </c>
      <c r="AB506" s="94">
        <f t="shared" si="629"/>
        <v>0</v>
      </c>
      <c r="AC506" s="123">
        <f t="shared" si="630"/>
        <v>15754.74</v>
      </c>
      <c r="AD506" s="94">
        <f t="shared" si="631"/>
        <v>15754.74</v>
      </c>
      <c r="AE506" s="94">
        <f t="shared" si="632"/>
        <v>0</v>
      </c>
      <c r="AF506" s="123">
        <f t="shared" si="633"/>
        <v>1762.955406</v>
      </c>
      <c r="AG506" s="94">
        <f t="shared" si="634"/>
        <v>1762.955406</v>
      </c>
      <c r="AH506" s="94">
        <f t="shared" si="635"/>
        <v>0</v>
      </c>
      <c r="AI506" s="94">
        <f t="shared" si="636"/>
        <v>13991.784594000001</v>
      </c>
      <c r="AJ506" s="93">
        <f t="shared" si="637"/>
        <v>13991.784594000001</v>
      </c>
      <c r="AK506" s="138" t="s">
        <v>1012</v>
      </c>
    </row>
    <row r="507" spans="1:37" hidden="1" outlineLevel="3" x14ac:dyDescent="0.25">
      <c r="A507" t="s">
        <v>7052</v>
      </c>
      <c r="B507">
        <v>9240.67</v>
      </c>
      <c r="N507">
        <f t="shared" si="617"/>
        <v>9240.67</v>
      </c>
      <c r="O507">
        <f t="shared" si="618"/>
        <v>9240.67</v>
      </c>
      <c r="P507">
        <f t="shared" si="619"/>
        <v>9240.67</v>
      </c>
      <c r="Q507" s="92" t="s">
        <v>1453</v>
      </c>
      <c r="R507" s="80">
        <v>0.1119</v>
      </c>
      <c r="S507" s="119">
        <f t="shared" si="620"/>
        <v>0</v>
      </c>
      <c r="T507" s="120">
        <f t="shared" si="621"/>
        <v>9240.67</v>
      </c>
      <c r="U507" s="121">
        <f t="shared" si="622"/>
        <v>9240.67</v>
      </c>
      <c r="V507" s="119">
        <f t="shared" si="623"/>
        <v>0</v>
      </c>
      <c r="W507" s="120">
        <f t="shared" si="624"/>
        <v>1034.0309729999999</v>
      </c>
      <c r="X507" s="122">
        <f t="shared" si="625"/>
        <v>1034.0309729999999</v>
      </c>
      <c r="Y507" s="119">
        <f t="shared" si="626"/>
        <v>0</v>
      </c>
      <c r="Z507" s="120">
        <f t="shared" si="627"/>
        <v>8206.6390270000011</v>
      </c>
      <c r="AA507" s="122">
        <f t="shared" si="628"/>
        <v>8206.6390270000011</v>
      </c>
      <c r="AB507" s="94">
        <f t="shared" si="629"/>
        <v>0</v>
      </c>
      <c r="AC507" s="123">
        <f t="shared" si="630"/>
        <v>9240.67</v>
      </c>
      <c r="AD507" s="94">
        <f t="shared" si="631"/>
        <v>9240.67</v>
      </c>
      <c r="AE507" s="94">
        <f t="shared" si="632"/>
        <v>0</v>
      </c>
      <c r="AF507" s="123">
        <f t="shared" si="633"/>
        <v>1034.0309729999999</v>
      </c>
      <c r="AG507" s="94">
        <f t="shared" si="634"/>
        <v>1034.0309729999999</v>
      </c>
      <c r="AH507" s="94">
        <f t="shared" si="635"/>
        <v>0</v>
      </c>
      <c r="AI507" s="94">
        <f t="shared" si="636"/>
        <v>8206.6390270000011</v>
      </c>
      <c r="AJ507" s="93">
        <f t="shared" si="637"/>
        <v>8206.6390270000011</v>
      </c>
      <c r="AK507" s="138" t="s">
        <v>1012</v>
      </c>
    </row>
    <row r="508" spans="1:37" hidden="1" outlineLevel="3" x14ac:dyDescent="0.25">
      <c r="A508" t="s">
        <v>7052</v>
      </c>
      <c r="B508">
        <v>3021.05</v>
      </c>
      <c r="N508">
        <f t="shared" si="617"/>
        <v>3021.05</v>
      </c>
      <c r="O508">
        <f t="shared" si="618"/>
        <v>3021.05</v>
      </c>
      <c r="P508">
        <f t="shared" si="619"/>
        <v>3021.05</v>
      </c>
      <c r="Q508" s="92" t="s">
        <v>1455</v>
      </c>
      <c r="R508" s="80">
        <v>0.1119</v>
      </c>
      <c r="S508" s="119">
        <f t="shared" si="620"/>
        <v>0</v>
      </c>
      <c r="T508" s="120">
        <f t="shared" si="621"/>
        <v>3021.05</v>
      </c>
      <c r="U508" s="121">
        <f t="shared" si="622"/>
        <v>3021.05</v>
      </c>
      <c r="V508" s="119">
        <f t="shared" si="623"/>
        <v>0</v>
      </c>
      <c r="W508" s="120">
        <f t="shared" si="624"/>
        <v>338.05549500000001</v>
      </c>
      <c r="X508" s="122">
        <f t="shared" si="625"/>
        <v>338.05549500000001</v>
      </c>
      <c r="Y508" s="119">
        <f t="shared" si="626"/>
        <v>0</v>
      </c>
      <c r="Z508" s="120">
        <f t="shared" si="627"/>
        <v>2682.9945050000001</v>
      </c>
      <c r="AA508" s="122">
        <f t="shared" si="628"/>
        <v>2682.9945050000001</v>
      </c>
      <c r="AB508" s="94">
        <f t="shared" si="629"/>
        <v>0</v>
      </c>
      <c r="AC508" s="123">
        <f t="shared" si="630"/>
        <v>3021.05</v>
      </c>
      <c r="AD508" s="94">
        <f t="shared" si="631"/>
        <v>3021.05</v>
      </c>
      <c r="AE508" s="94">
        <f t="shared" si="632"/>
        <v>0</v>
      </c>
      <c r="AF508" s="123">
        <f t="shared" si="633"/>
        <v>338.05549500000001</v>
      </c>
      <c r="AG508" s="94">
        <f t="shared" si="634"/>
        <v>338.05549500000001</v>
      </c>
      <c r="AH508" s="94">
        <f t="shared" si="635"/>
        <v>0</v>
      </c>
      <c r="AI508" s="94">
        <f t="shared" si="636"/>
        <v>2682.9945050000001</v>
      </c>
      <c r="AJ508" s="93">
        <f t="shared" si="637"/>
        <v>2682.9945050000001</v>
      </c>
      <c r="AK508" s="138" t="s">
        <v>1012</v>
      </c>
    </row>
    <row r="509" spans="1:37" hidden="1" outlineLevel="3" x14ac:dyDescent="0.25">
      <c r="A509" t="s">
        <v>7052</v>
      </c>
      <c r="B509">
        <v>6826.19</v>
      </c>
      <c r="N509">
        <f t="shared" si="617"/>
        <v>6826.19</v>
      </c>
      <c r="O509">
        <f t="shared" si="618"/>
        <v>6826.19</v>
      </c>
      <c r="P509">
        <f t="shared" si="619"/>
        <v>6826.19</v>
      </c>
      <c r="Q509" s="92" t="s">
        <v>1452</v>
      </c>
      <c r="R509" s="80">
        <v>0.1119</v>
      </c>
      <c r="S509" s="119">
        <f t="shared" si="620"/>
        <v>0</v>
      </c>
      <c r="T509" s="120">
        <f t="shared" si="621"/>
        <v>6826.19</v>
      </c>
      <c r="U509" s="121">
        <f t="shared" si="622"/>
        <v>6826.19</v>
      </c>
      <c r="V509" s="119">
        <f t="shared" si="623"/>
        <v>0</v>
      </c>
      <c r="W509" s="120">
        <f t="shared" si="624"/>
        <v>763.85066099999995</v>
      </c>
      <c r="X509" s="122">
        <f t="shared" si="625"/>
        <v>763.85066099999995</v>
      </c>
      <c r="Y509" s="119">
        <f t="shared" si="626"/>
        <v>0</v>
      </c>
      <c r="Z509" s="120">
        <f t="shared" si="627"/>
        <v>6062.3393390000001</v>
      </c>
      <c r="AA509" s="122">
        <f t="shared" si="628"/>
        <v>6062.3393390000001</v>
      </c>
      <c r="AB509" s="94">
        <f t="shared" si="629"/>
        <v>0</v>
      </c>
      <c r="AC509" s="123">
        <f t="shared" si="630"/>
        <v>6826.19</v>
      </c>
      <c r="AD509" s="94">
        <f t="shared" si="631"/>
        <v>6826.19</v>
      </c>
      <c r="AE509" s="94">
        <f t="shared" si="632"/>
        <v>0</v>
      </c>
      <c r="AF509" s="123">
        <f t="shared" si="633"/>
        <v>763.85066099999995</v>
      </c>
      <c r="AG509" s="94">
        <f t="shared" si="634"/>
        <v>763.85066099999995</v>
      </c>
      <c r="AH509" s="94">
        <f t="shared" si="635"/>
        <v>0</v>
      </c>
      <c r="AI509" s="94">
        <f t="shared" si="636"/>
        <v>6062.3393390000001</v>
      </c>
      <c r="AJ509" s="93">
        <f t="shared" si="637"/>
        <v>6062.3393390000001</v>
      </c>
      <c r="AK509" s="138" t="s">
        <v>1012</v>
      </c>
    </row>
    <row r="510" spans="1:37" hidden="1" outlineLevel="3" x14ac:dyDescent="0.25">
      <c r="A510" t="s">
        <v>7052</v>
      </c>
      <c r="B510">
        <v>12142.1</v>
      </c>
      <c r="N510">
        <f t="shared" si="617"/>
        <v>12142.1</v>
      </c>
      <c r="O510">
        <f t="shared" si="618"/>
        <v>12142.1</v>
      </c>
      <c r="P510">
        <f t="shared" si="619"/>
        <v>12142.1</v>
      </c>
      <c r="Q510" s="92" t="s">
        <v>1489</v>
      </c>
      <c r="R510" s="80">
        <v>0.1119</v>
      </c>
      <c r="S510" s="119">
        <f t="shared" si="620"/>
        <v>0</v>
      </c>
      <c r="T510" s="120">
        <f t="shared" si="621"/>
        <v>12142.1</v>
      </c>
      <c r="U510" s="121">
        <f t="shared" si="622"/>
        <v>12142.1</v>
      </c>
      <c r="V510" s="119">
        <f t="shared" si="623"/>
        <v>0</v>
      </c>
      <c r="W510" s="120">
        <f t="shared" si="624"/>
        <v>1358.70099</v>
      </c>
      <c r="X510" s="122">
        <f t="shared" si="625"/>
        <v>1358.70099</v>
      </c>
      <c r="Y510" s="119">
        <f t="shared" si="626"/>
        <v>0</v>
      </c>
      <c r="Z510" s="120">
        <f t="shared" si="627"/>
        <v>10783.399010000001</v>
      </c>
      <c r="AA510" s="122">
        <f t="shared" si="628"/>
        <v>10783.399010000001</v>
      </c>
      <c r="AB510" s="94">
        <f t="shared" si="629"/>
        <v>0</v>
      </c>
      <c r="AC510" s="123">
        <f t="shared" si="630"/>
        <v>12142.1</v>
      </c>
      <c r="AD510" s="94">
        <f t="shared" si="631"/>
        <v>12142.1</v>
      </c>
      <c r="AE510" s="94">
        <f t="shared" si="632"/>
        <v>0</v>
      </c>
      <c r="AF510" s="123">
        <f t="shared" si="633"/>
        <v>1358.70099</v>
      </c>
      <c r="AG510" s="94">
        <f t="shared" si="634"/>
        <v>1358.70099</v>
      </c>
      <c r="AH510" s="94">
        <f t="shared" si="635"/>
        <v>0</v>
      </c>
      <c r="AI510" s="94">
        <f t="shared" si="636"/>
        <v>10783.399010000001</v>
      </c>
      <c r="AJ510" s="93">
        <f t="shared" si="637"/>
        <v>10783.399010000001</v>
      </c>
      <c r="AK510" s="138" t="s">
        <v>1012</v>
      </c>
    </row>
    <row r="511" spans="1:37" hidden="1" outlineLevel="3" x14ac:dyDescent="0.25">
      <c r="A511" t="s">
        <v>7052</v>
      </c>
      <c r="B511">
        <v>8818.06</v>
      </c>
      <c r="N511">
        <f t="shared" si="617"/>
        <v>8818.06</v>
      </c>
      <c r="O511">
        <f t="shared" si="618"/>
        <v>8818.06</v>
      </c>
      <c r="P511">
        <f t="shared" si="619"/>
        <v>8818.06</v>
      </c>
      <c r="Q511" s="92" t="s">
        <v>1504</v>
      </c>
      <c r="R511" s="80">
        <v>0.1119</v>
      </c>
      <c r="S511" s="119">
        <f t="shared" si="620"/>
        <v>0</v>
      </c>
      <c r="T511" s="120">
        <f t="shared" si="621"/>
        <v>8818.06</v>
      </c>
      <c r="U511" s="121">
        <f t="shared" si="622"/>
        <v>8818.06</v>
      </c>
      <c r="V511" s="119">
        <f t="shared" si="623"/>
        <v>0</v>
      </c>
      <c r="W511" s="120">
        <f t="shared" si="624"/>
        <v>986.74091399999998</v>
      </c>
      <c r="X511" s="122">
        <f t="shared" si="625"/>
        <v>986.74091399999998</v>
      </c>
      <c r="Y511" s="119">
        <f t="shared" si="626"/>
        <v>0</v>
      </c>
      <c r="Z511" s="120">
        <f t="shared" si="627"/>
        <v>7831.3190859999995</v>
      </c>
      <c r="AA511" s="122">
        <f t="shared" si="628"/>
        <v>7831.3190859999995</v>
      </c>
      <c r="AB511" s="94">
        <f t="shared" si="629"/>
        <v>0</v>
      </c>
      <c r="AC511" s="123">
        <f t="shared" si="630"/>
        <v>8818.06</v>
      </c>
      <c r="AD511" s="94">
        <f t="shared" si="631"/>
        <v>8818.06</v>
      </c>
      <c r="AE511" s="94">
        <f t="shared" si="632"/>
        <v>0</v>
      </c>
      <c r="AF511" s="123">
        <f t="shared" si="633"/>
        <v>986.74091399999998</v>
      </c>
      <c r="AG511" s="94">
        <f t="shared" si="634"/>
        <v>986.74091399999998</v>
      </c>
      <c r="AH511" s="94">
        <f t="shared" si="635"/>
        <v>0</v>
      </c>
      <c r="AI511" s="94">
        <f t="shared" si="636"/>
        <v>7831.3190859999995</v>
      </c>
      <c r="AJ511" s="93">
        <f t="shared" si="637"/>
        <v>7831.3190859999995</v>
      </c>
      <c r="AK511" s="138" t="s">
        <v>1012</v>
      </c>
    </row>
    <row r="512" spans="1:37" hidden="1" outlineLevel="3" x14ac:dyDescent="0.25">
      <c r="A512" t="s">
        <v>7052</v>
      </c>
      <c r="N512">
        <f t="shared" si="617"/>
        <v>0</v>
      </c>
      <c r="O512">
        <f t="shared" si="618"/>
        <v>0</v>
      </c>
      <c r="P512">
        <f t="shared" si="619"/>
        <v>0</v>
      </c>
      <c r="Q512" s="92" t="s">
        <v>1569</v>
      </c>
      <c r="R512" s="80">
        <v>0.1119</v>
      </c>
      <c r="S512" s="119">
        <f t="shared" si="620"/>
        <v>0</v>
      </c>
      <c r="T512" s="120">
        <f t="shared" si="621"/>
        <v>0</v>
      </c>
      <c r="U512" s="121">
        <f t="shared" si="622"/>
        <v>0</v>
      </c>
      <c r="V512" s="119">
        <f t="shared" si="623"/>
        <v>0</v>
      </c>
      <c r="W512" s="120">
        <f t="shared" si="624"/>
        <v>0</v>
      </c>
      <c r="X512" s="122">
        <f t="shared" si="625"/>
        <v>0</v>
      </c>
      <c r="Y512" s="119">
        <f t="shared" si="626"/>
        <v>0</v>
      </c>
      <c r="Z512" s="120">
        <f t="shared" si="627"/>
        <v>0</v>
      </c>
      <c r="AA512" s="122">
        <f t="shared" si="628"/>
        <v>0</v>
      </c>
      <c r="AB512" s="94">
        <f t="shared" si="629"/>
        <v>0</v>
      </c>
      <c r="AC512" s="123">
        <f t="shared" si="630"/>
        <v>0</v>
      </c>
      <c r="AD512" s="94">
        <f t="shared" si="631"/>
        <v>0</v>
      </c>
      <c r="AE512" s="94">
        <f t="shared" si="632"/>
        <v>0</v>
      </c>
      <c r="AF512" s="123">
        <f t="shared" si="633"/>
        <v>0</v>
      </c>
      <c r="AG512" s="94">
        <f t="shared" si="634"/>
        <v>0</v>
      </c>
      <c r="AH512" s="94">
        <f t="shared" si="635"/>
        <v>0</v>
      </c>
      <c r="AI512" s="94">
        <f t="shared" si="636"/>
        <v>0</v>
      </c>
      <c r="AJ512" s="93">
        <f t="shared" si="637"/>
        <v>0</v>
      </c>
      <c r="AK512" s="138" t="s">
        <v>1012</v>
      </c>
    </row>
    <row r="513" spans="1:37" hidden="1" outlineLevel="3" x14ac:dyDescent="0.25">
      <c r="A513" t="s">
        <v>7052</v>
      </c>
      <c r="B513">
        <v>13047.81</v>
      </c>
      <c r="N513">
        <f t="shared" si="617"/>
        <v>13047.81</v>
      </c>
      <c r="O513">
        <f t="shared" si="618"/>
        <v>13047.81</v>
      </c>
      <c r="P513">
        <f t="shared" si="619"/>
        <v>13047.81</v>
      </c>
      <c r="Q513" s="92" t="s">
        <v>6942</v>
      </c>
      <c r="R513" s="80">
        <v>0.1119</v>
      </c>
      <c r="S513" s="119">
        <f t="shared" si="620"/>
        <v>0</v>
      </c>
      <c r="T513" s="120">
        <f t="shared" si="621"/>
        <v>13047.81</v>
      </c>
      <c r="U513" s="121">
        <f t="shared" si="622"/>
        <v>13047.81</v>
      </c>
      <c r="V513" s="119">
        <f t="shared" si="623"/>
        <v>0</v>
      </c>
      <c r="W513" s="120">
        <f t="shared" si="624"/>
        <v>1460.049939</v>
      </c>
      <c r="X513" s="122">
        <f t="shared" si="625"/>
        <v>1460.049939</v>
      </c>
      <c r="Y513" s="119">
        <f t="shared" si="626"/>
        <v>0</v>
      </c>
      <c r="Z513" s="120">
        <f t="shared" si="627"/>
        <v>11587.760060999999</v>
      </c>
      <c r="AA513" s="122">
        <f t="shared" si="628"/>
        <v>11587.760060999999</v>
      </c>
      <c r="AB513" s="94">
        <f t="shared" si="629"/>
        <v>0</v>
      </c>
      <c r="AC513" s="123">
        <f t="shared" si="630"/>
        <v>13047.81</v>
      </c>
      <c r="AD513" s="94">
        <f t="shared" si="631"/>
        <v>13047.81</v>
      </c>
      <c r="AE513" s="94">
        <f t="shared" si="632"/>
        <v>0</v>
      </c>
      <c r="AF513" s="123">
        <f t="shared" si="633"/>
        <v>1460.049939</v>
      </c>
      <c r="AG513" s="94">
        <f t="shared" si="634"/>
        <v>1460.049939</v>
      </c>
      <c r="AH513" s="94">
        <f t="shared" si="635"/>
        <v>0</v>
      </c>
      <c r="AI513" s="94">
        <f t="shared" si="636"/>
        <v>11587.760060999999</v>
      </c>
      <c r="AJ513" s="93">
        <f t="shared" si="637"/>
        <v>11587.760060999999</v>
      </c>
      <c r="AK513" s="138" t="s">
        <v>1012</v>
      </c>
    </row>
    <row r="514" spans="1:37" hidden="1" outlineLevel="3" x14ac:dyDescent="0.25">
      <c r="A514" t="s">
        <v>7052</v>
      </c>
      <c r="B514">
        <v>16015.76</v>
      </c>
      <c r="N514">
        <f t="shared" si="617"/>
        <v>16015.76</v>
      </c>
      <c r="O514">
        <f t="shared" si="618"/>
        <v>16015.76</v>
      </c>
      <c r="P514">
        <f t="shared" si="619"/>
        <v>16015.76</v>
      </c>
      <c r="Q514" s="92" t="s">
        <v>6943</v>
      </c>
      <c r="R514" s="80">
        <v>0.1119</v>
      </c>
      <c r="S514" s="119">
        <f t="shared" si="620"/>
        <v>0</v>
      </c>
      <c r="T514" s="120">
        <f t="shared" si="621"/>
        <v>16015.76</v>
      </c>
      <c r="U514" s="121">
        <f t="shared" si="622"/>
        <v>16015.76</v>
      </c>
      <c r="V514" s="119">
        <f t="shared" si="623"/>
        <v>0</v>
      </c>
      <c r="W514" s="120">
        <f t="shared" si="624"/>
        <v>1792.163544</v>
      </c>
      <c r="X514" s="122">
        <f t="shared" si="625"/>
        <v>1792.163544</v>
      </c>
      <c r="Y514" s="119">
        <f t="shared" si="626"/>
        <v>0</v>
      </c>
      <c r="Z514" s="120">
        <f t="shared" si="627"/>
        <v>14223.596455999999</v>
      </c>
      <c r="AA514" s="122">
        <f t="shared" si="628"/>
        <v>14223.596455999999</v>
      </c>
      <c r="AB514" s="94">
        <f t="shared" si="629"/>
        <v>0</v>
      </c>
      <c r="AC514" s="123">
        <f t="shared" si="630"/>
        <v>16015.76</v>
      </c>
      <c r="AD514" s="94">
        <f t="shared" si="631"/>
        <v>16015.76</v>
      </c>
      <c r="AE514" s="94">
        <f t="shared" si="632"/>
        <v>0</v>
      </c>
      <c r="AF514" s="123">
        <f t="shared" si="633"/>
        <v>1792.163544</v>
      </c>
      <c r="AG514" s="94">
        <f t="shared" si="634"/>
        <v>1792.163544</v>
      </c>
      <c r="AH514" s="94">
        <f t="shared" si="635"/>
        <v>0</v>
      </c>
      <c r="AI514" s="94">
        <f t="shared" si="636"/>
        <v>14223.596455999999</v>
      </c>
      <c r="AJ514" s="93">
        <f t="shared" si="637"/>
        <v>14223.596455999999</v>
      </c>
      <c r="AK514" s="138" t="s">
        <v>1012</v>
      </c>
    </row>
    <row r="515" spans="1:37" hidden="1" outlineLevel="3" x14ac:dyDescent="0.25">
      <c r="A515" t="s">
        <v>7052</v>
      </c>
      <c r="B515">
        <v>405.07</v>
      </c>
      <c r="N515">
        <f t="shared" si="617"/>
        <v>405.07</v>
      </c>
      <c r="O515">
        <f t="shared" si="618"/>
        <v>405.07</v>
      </c>
      <c r="P515">
        <f t="shared" si="619"/>
        <v>405.07</v>
      </c>
      <c r="Q515" s="92" t="s">
        <v>4833</v>
      </c>
      <c r="R515" s="80">
        <v>0.1119</v>
      </c>
      <c r="S515" s="119">
        <f t="shared" si="620"/>
        <v>0</v>
      </c>
      <c r="T515" s="120">
        <f t="shared" si="621"/>
        <v>405.07</v>
      </c>
      <c r="U515" s="121">
        <f t="shared" si="622"/>
        <v>405.07</v>
      </c>
      <c r="V515" s="119">
        <f t="shared" si="623"/>
        <v>0</v>
      </c>
      <c r="W515" s="120">
        <f t="shared" si="624"/>
        <v>45.327332999999996</v>
      </c>
      <c r="X515" s="122">
        <f t="shared" si="625"/>
        <v>45.327332999999996</v>
      </c>
      <c r="Y515" s="119">
        <f t="shared" si="626"/>
        <v>0</v>
      </c>
      <c r="Z515" s="120">
        <f t="shared" si="627"/>
        <v>359.74266699999998</v>
      </c>
      <c r="AA515" s="122">
        <f t="shared" si="628"/>
        <v>359.74266699999998</v>
      </c>
      <c r="AB515" s="94">
        <f t="shared" si="629"/>
        <v>0</v>
      </c>
      <c r="AC515" s="123">
        <f t="shared" si="630"/>
        <v>405.07</v>
      </c>
      <c r="AD515" s="94">
        <f t="shared" si="631"/>
        <v>405.07</v>
      </c>
      <c r="AE515" s="94">
        <f t="shared" si="632"/>
        <v>0</v>
      </c>
      <c r="AF515" s="123">
        <f t="shared" si="633"/>
        <v>45.327332999999996</v>
      </c>
      <c r="AG515" s="94">
        <f t="shared" si="634"/>
        <v>45.327332999999996</v>
      </c>
      <c r="AH515" s="94">
        <f t="shared" si="635"/>
        <v>0</v>
      </c>
      <c r="AI515" s="94">
        <f t="shared" si="636"/>
        <v>359.74266699999998</v>
      </c>
      <c r="AJ515" s="93">
        <f t="shared" si="637"/>
        <v>359.74266699999998</v>
      </c>
      <c r="AK515" s="138" t="s">
        <v>1012</v>
      </c>
    </row>
    <row r="516" spans="1:37" hidden="1" outlineLevel="3" x14ac:dyDescent="0.25">
      <c r="A516" t="s">
        <v>7052</v>
      </c>
      <c r="B516">
        <v>3267.39</v>
      </c>
      <c r="N516">
        <f t="shared" si="617"/>
        <v>3267.39</v>
      </c>
      <c r="O516">
        <f t="shared" si="618"/>
        <v>3267.39</v>
      </c>
      <c r="P516">
        <f t="shared" si="619"/>
        <v>3267.39</v>
      </c>
      <c r="Q516" s="92" t="s">
        <v>4835</v>
      </c>
      <c r="R516" s="80">
        <v>0.1119</v>
      </c>
      <c r="S516" s="119">
        <f t="shared" si="620"/>
        <v>0</v>
      </c>
      <c r="T516" s="120">
        <f t="shared" si="621"/>
        <v>3267.39</v>
      </c>
      <c r="U516" s="121">
        <f t="shared" si="622"/>
        <v>3267.39</v>
      </c>
      <c r="V516" s="119">
        <f t="shared" si="623"/>
        <v>0</v>
      </c>
      <c r="W516" s="120">
        <f t="shared" si="624"/>
        <v>365.62094099999996</v>
      </c>
      <c r="X516" s="122">
        <f t="shared" si="625"/>
        <v>365.62094099999996</v>
      </c>
      <c r="Y516" s="119">
        <f t="shared" si="626"/>
        <v>0</v>
      </c>
      <c r="Z516" s="120">
        <f t="shared" si="627"/>
        <v>2901.7690589999997</v>
      </c>
      <c r="AA516" s="122">
        <f t="shared" si="628"/>
        <v>2901.7690589999997</v>
      </c>
      <c r="AB516" s="94">
        <f t="shared" si="629"/>
        <v>0</v>
      </c>
      <c r="AC516" s="123">
        <f t="shared" si="630"/>
        <v>3267.39</v>
      </c>
      <c r="AD516" s="94">
        <f t="shared" si="631"/>
        <v>3267.39</v>
      </c>
      <c r="AE516" s="94">
        <f t="shared" si="632"/>
        <v>0</v>
      </c>
      <c r="AF516" s="123">
        <f t="shared" si="633"/>
        <v>365.62094099999996</v>
      </c>
      <c r="AG516" s="94">
        <f t="shared" si="634"/>
        <v>365.62094099999996</v>
      </c>
      <c r="AH516" s="94">
        <f t="shared" si="635"/>
        <v>0</v>
      </c>
      <c r="AI516" s="94">
        <f t="shared" si="636"/>
        <v>2901.7690589999997</v>
      </c>
      <c r="AJ516" s="93">
        <f t="shared" si="637"/>
        <v>2901.7690589999997</v>
      </c>
      <c r="AK516" s="138" t="s">
        <v>1012</v>
      </c>
    </row>
    <row r="517" spans="1:37" hidden="1" outlineLevel="3" x14ac:dyDescent="0.25">
      <c r="A517" t="s">
        <v>7052</v>
      </c>
      <c r="B517">
        <v>35779.07</v>
      </c>
      <c r="N517">
        <f t="shared" si="617"/>
        <v>35779.07</v>
      </c>
      <c r="O517">
        <f t="shared" si="618"/>
        <v>35779.07</v>
      </c>
      <c r="P517">
        <f t="shared" si="619"/>
        <v>35779.07</v>
      </c>
      <c r="Q517" s="92" t="s">
        <v>5811</v>
      </c>
      <c r="R517" s="80">
        <v>0.1119</v>
      </c>
      <c r="S517" s="119">
        <f t="shared" si="620"/>
        <v>0</v>
      </c>
      <c r="T517" s="120">
        <f t="shared" si="621"/>
        <v>35779.07</v>
      </c>
      <c r="U517" s="121">
        <f t="shared" si="622"/>
        <v>35779.07</v>
      </c>
      <c r="V517" s="119">
        <f t="shared" si="623"/>
        <v>0</v>
      </c>
      <c r="W517" s="120">
        <f t="shared" si="624"/>
        <v>4003.6779329999999</v>
      </c>
      <c r="X517" s="122">
        <f t="shared" si="625"/>
        <v>4003.6779329999999</v>
      </c>
      <c r="Y517" s="119">
        <f t="shared" si="626"/>
        <v>0</v>
      </c>
      <c r="Z517" s="120">
        <f t="shared" si="627"/>
        <v>31775.392067000001</v>
      </c>
      <c r="AA517" s="122">
        <f t="shared" si="628"/>
        <v>31775.392067000001</v>
      </c>
      <c r="AB517" s="94">
        <f t="shared" si="629"/>
        <v>0</v>
      </c>
      <c r="AC517" s="123">
        <f t="shared" si="630"/>
        <v>35779.07</v>
      </c>
      <c r="AD517" s="94">
        <f t="shared" si="631"/>
        <v>35779.07</v>
      </c>
      <c r="AE517" s="94">
        <f t="shared" si="632"/>
        <v>0</v>
      </c>
      <c r="AF517" s="123">
        <f t="shared" si="633"/>
        <v>4003.6779329999999</v>
      </c>
      <c r="AG517" s="94">
        <f t="shared" si="634"/>
        <v>4003.6779329999999</v>
      </c>
      <c r="AH517" s="94">
        <f t="shared" si="635"/>
        <v>0</v>
      </c>
      <c r="AI517" s="94">
        <f t="shared" si="636"/>
        <v>31775.392067000001</v>
      </c>
      <c r="AJ517" s="93">
        <f t="shared" si="637"/>
        <v>31775.392067000001</v>
      </c>
      <c r="AK517" s="138" t="s">
        <v>1012</v>
      </c>
    </row>
    <row r="518" spans="1:37" hidden="1" outlineLevel="2" x14ac:dyDescent="0.25">
      <c r="Q518" s="92"/>
      <c r="R518" s="80"/>
      <c r="S518" s="119">
        <f t="shared" ref="S518:AJ518" si="638">SUBTOTAL(9,S503:S517)</f>
        <v>0</v>
      </c>
      <c r="T518" s="120">
        <f t="shared" si="638"/>
        <v>159770.98000000001</v>
      </c>
      <c r="U518" s="121">
        <f t="shared" si="638"/>
        <v>159770.98000000001</v>
      </c>
      <c r="V518" s="119">
        <f t="shared" si="638"/>
        <v>0</v>
      </c>
      <c r="W518" s="120">
        <f t="shared" si="638"/>
        <v>17878.372661999998</v>
      </c>
      <c r="X518" s="122">
        <f t="shared" si="638"/>
        <v>17878.372661999998</v>
      </c>
      <c r="Y518" s="119">
        <f t="shared" si="638"/>
        <v>0</v>
      </c>
      <c r="Z518" s="120">
        <f t="shared" si="638"/>
        <v>141892.607338</v>
      </c>
      <c r="AA518" s="122">
        <f t="shared" si="638"/>
        <v>141892.607338</v>
      </c>
      <c r="AB518" s="94">
        <f t="shared" si="638"/>
        <v>0</v>
      </c>
      <c r="AC518" s="123">
        <f t="shared" si="638"/>
        <v>159770.98000000001</v>
      </c>
      <c r="AD518" s="94">
        <f t="shared" si="638"/>
        <v>159770.98000000001</v>
      </c>
      <c r="AE518" s="94">
        <f t="shared" si="638"/>
        <v>0</v>
      </c>
      <c r="AF518" s="123">
        <f t="shared" si="638"/>
        <v>17878.372661999998</v>
      </c>
      <c r="AG518" s="94">
        <f t="shared" si="638"/>
        <v>17878.372661999998</v>
      </c>
      <c r="AH518" s="94">
        <f t="shared" si="638"/>
        <v>0</v>
      </c>
      <c r="AI518" s="94">
        <f t="shared" si="638"/>
        <v>141892.607338</v>
      </c>
      <c r="AJ518" s="93">
        <f t="shared" si="638"/>
        <v>141892.607338</v>
      </c>
      <c r="AK518" s="139" t="s">
        <v>7140</v>
      </c>
    </row>
    <row r="519" spans="1:37" hidden="1" outlineLevel="3" x14ac:dyDescent="0.25">
      <c r="A519" t="s">
        <v>7052</v>
      </c>
      <c r="B519">
        <v>82187.31</v>
      </c>
      <c r="N519">
        <f>SUM(B519:M519)</f>
        <v>82187.31</v>
      </c>
      <c r="O519">
        <f>B519</f>
        <v>82187.31</v>
      </c>
      <c r="P519">
        <f>N519</f>
        <v>82187.31</v>
      </c>
      <c r="Q519" s="92" t="s">
        <v>1302</v>
      </c>
      <c r="R519" s="80">
        <v>8.4099999999999994E-2</v>
      </c>
      <c r="S519" s="119">
        <f>IF(LEFT(AK519,6)="Direct", O519,0)</f>
        <v>0</v>
      </c>
      <c r="T519" s="120">
        <f>O519-S519</f>
        <v>82187.31</v>
      </c>
      <c r="U519" s="121">
        <f>S519+T519</f>
        <v>82187.31</v>
      </c>
      <c r="V519" s="119">
        <f>IF(LEFT(AK519,9)="Direct-WA", O519,0)</f>
        <v>0</v>
      </c>
      <c r="W519" s="120">
        <f>IF(LEFT(AK519,9)="Direct-WA",0,O519*R519)</f>
        <v>6911.9527709999993</v>
      </c>
      <c r="X519" s="122">
        <f>V519+W519</f>
        <v>6911.9527709999993</v>
      </c>
      <c r="Y519" s="119">
        <f>IF(LEFT(AK519,9)="Direct-OR", O519,0)</f>
        <v>0</v>
      </c>
      <c r="Z519" s="120">
        <f>IF(LEFT(AK519,9)="Direct-OR",0,T519-W519)</f>
        <v>75275.357229000001</v>
      </c>
      <c r="AA519" s="122">
        <f>Y519+Z519</f>
        <v>75275.357229000001</v>
      </c>
      <c r="AB519" s="94">
        <f>IF(LEFT(AK519,6)="Direct", P519,0)</f>
        <v>0</v>
      </c>
      <c r="AC519" s="123">
        <f>P519-AB519</f>
        <v>82187.31</v>
      </c>
      <c r="AD519" s="94">
        <f>AB519+AC519</f>
        <v>82187.31</v>
      </c>
      <c r="AE519" s="94">
        <f>IF(LEFT(AK519,9)="Direct-WA", P519,0)</f>
        <v>0</v>
      </c>
      <c r="AF519" s="123">
        <f>IF(LEFT(AK519,9)="Direct-WA",0,P519*R519)</f>
        <v>6911.9527709999993</v>
      </c>
      <c r="AG519" s="94">
        <f>AE519+AF519</f>
        <v>6911.9527709999993</v>
      </c>
      <c r="AH519" s="94">
        <f>IF(LEFT(AK519,9)="Direct-OR", P519,0)</f>
        <v>0</v>
      </c>
      <c r="AI519" s="94">
        <f>IF(LEFT(AK519,9)="Direct-OR",0,AD519-AG519)</f>
        <v>75275.357229000001</v>
      </c>
      <c r="AJ519" s="93">
        <f>AH519+AI519</f>
        <v>75275.357229000001</v>
      </c>
      <c r="AK519" s="138" t="s">
        <v>982</v>
      </c>
    </row>
    <row r="520" spans="1:37" hidden="1" outlineLevel="3" x14ac:dyDescent="0.25">
      <c r="A520" t="s">
        <v>7052</v>
      </c>
      <c r="B520">
        <v>7287.64</v>
      </c>
      <c r="N520">
        <f>SUM(B520:M520)</f>
        <v>7287.64</v>
      </c>
      <c r="O520">
        <f>B520</f>
        <v>7287.64</v>
      </c>
      <c r="P520">
        <f>N520</f>
        <v>7287.64</v>
      </c>
      <c r="Q520" s="92" t="s">
        <v>1345</v>
      </c>
      <c r="R520" s="80">
        <v>8.4099999999999994E-2</v>
      </c>
      <c r="S520" s="119">
        <f>IF(LEFT(AK520,6)="Direct", O520,0)</f>
        <v>0</v>
      </c>
      <c r="T520" s="120">
        <f>O520-S520</f>
        <v>7287.64</v>
      </c>
      <c r="U520" s="121">
        <f>S520+T520</f>
        <v>7287.64</v>
      </c>
      <c r="V520" s="119">
        <f>IF(LEFT(AK520,9)="Direct-WA", O520,0)</f>
        <v>0</v>
      </c>
      <c r="W520" s="120">
        <f>IF(LEFT(AK520,9)="Direct-WA",0,O520*R520)</f>
        <v>612.89052400000003</v>
      </c>
      <c r="X520" s="122">
        <f>V520+W520</f>
        <v>612.89052400000003</v>
      </c>
      <c r="Y520" s="119">
        <f>IF(LEFT(AK520,9)="Direct-OR", O520,0)</f>
        <v>0</v>
      </c>
      <c r="Z520" s="120">
        <f>IF(LEFT(AK520,9)="Direct-OR",0,T520-W520)</f>
        <v>6674.749476</v>
      </c>
      <c r="AA520" s="122">
        <f>Y520+Z520</f>
        <v>6674.749476</v>
      </c>
      <c r="AB520" s="94">
        <f>IF(LEFT(AK520,6)="Direct", P520,0)</f>
        <v>0</v>
      </c>
      <c r="AC520" s="123">
        <f>P520-AB520</f>
        <v>7287.64</v>
      </c>
      <c r="AD520" s="94">
        <f>AB520+AC520</f>
        <v>7287.64</v>
      </c>
      <c r="AE520" s="94">
        <f>IF(LEFT(AK520,9)="Direct-WA", P520,0)</f>
        <v>0</v>
      </c>
      <c r="AF520" s="123">
        <f>IF(LEFT(AK520,9)="Direct-WA",0,P520*R520)</f>
        <v>612.89052400000003</v>
      </c>
      <c r="AG520" s="94">
        <f>AE520+AF520</f>
        <v>612.89052400000003</v>
      </c>
      <c r="AH520" s="94">
        <f>IF(LEFT(AK520,9)="Direct-OR", P520,0)</f>
        <v>0</v>
      </c>
      <c r="AI520" s="94">
        <f>IF(LEFT(AK520,9)="Direct-OR",0,AD520-AG520)</f>
        <v>6674.749476</v>
      </c>
      <c r="AJ520" s="93">
        <f>AH520+AI520</f>
        <v>6674.749476</v>
      </c>
      <c r="AK520" s="138" t="s">
        <v>982</v>
      </c>
    </row>
    <row r="521" spans="1:37" hidden="1" outlineLevel="2" x14ac:dyDescent="0.25">
      <c r="Q521" s="92"/>
      <c r="R521" s="80"/>
      <c r="S521" s="119">
        <f t="shared" ref="S521:AJ521" si="639">SUBTOTAL(9,S519:S520)</f>
        <v>0</v>
      </c>
      <c r="T521" s="120">
        <f t="shared" si="639"/>
        <v>89474.95</v>
      </c>
      <c r="U521" s="121">
        <f t="shared" si="639"/>
        <v>89474.95</v>
      </c>
      <c r="V521" s="119">
        <f t="shared" si="639"/>
        <v>0</v>
      </c>
      <c r="W521" s="120">
        <f t="shared" si="639"/>
        <v>7524.8432949999997</v>
      </c>
      <c r="X521" s="122">
        <f t="shared" si="639"/>
        <v>7524.8432949999997</v>
      </c>
      <c r="Y521" s="119">
        <f t="shared" si="639"/>
        <v>0</v>
      </c>
      <c r="Z521" s="120">
        <f t="shared" si="639"/>
        <v>81950.106704999998</v>
      </c>
      <c r="AA521" s="122">
        <f t="shared" si="639"/>
        <v>81950.106704999998</v>
      </c>
      <c r="AB521" s="94">
        <f t="shared" si="639"/>
        <v>0</v>
      </c>
      <c r="AC521" s="123">
        <f t="shared" si="639"/>
        <v>89474.95</v>
      </c>
      <c r="AD521" s="94">
        <f t="shared" si="639"/>
        <v>89474.95</v>
      </c>
      <c r="AE521" s="94">
        <f t="shared" si="639"/>
        <v>0</v>
      </c>
      <c r="AF521" s="123">
        <f t="shared" si="639"/>
        <v>7524.8432949999997</v>
      </c>
      <c r="AG521" s="94">
        <f t="shared" si="639"/>
        <v>7524.8432949999997</v>
      </c>
      <c r="AH521" s="94">
        <f t="shared" si="639"/>
        <v>0</v>
      </c>
      <c r="AI521" s="94">
        <f t="shared" si="639"/>
        <v>81950.106704999998</v>
      </c>
      <c r="AJ521" s="93">
        <f t="shared" si="639"/>
        <v>81950.106704999998</v>
      </c>
      <c r="AK521" s="139" t="s">
        <v>7144</v>
      </c>
    </row>
    <row r="522" spans="1:37" hidden="1" outlineLevel="3" x14ac:dyDescent="0.25">
      <c r="A522" t="s">
        <v>7052</v>
      </c>
      <c r="N522">
        <f>SUM(B522:M522)</f>
        <v>0</v>
      </c>
      <c r="O522">
        <f>B522</f>
        <v>0</v>
      </c>
      <c r="P522">
        <f>N522</f>
        <v>0</v>
      </c>
      <c r="Q522" s="92" t="s">
        <v>1413</v>
      </c>
      <c r="R522" s="80">
        <v>0.1128</v>
      </c>
      <c r="S522" s="119">
        <f>IF(LEFT(AK522,6)="Direct", O522,0)</f>
        <v>0</v>
      </c>
      <c r="T522" s="120">
        <f>O522-S522</f>
        <v>0</v>
      </c>
      <c r="U522" s="121">
        <f>S522+T522</f>
        <v>0</v>
      </c>
      <c r="V522" s="119">
        <f>IF(LEFT(AK522,9)="Direct-WA", O522,0)</f>
        <v>0</v>
      </c>
      <c r="W522" s="120">
        <f>IF(LEFT(AK522,9)="Direct-WA",0,O522*R522)</f>
        <v>0</v>
      </c>
      <c r="X522" s="122">
        <f>V522+W522</f>
        <v>0</v>
      </c>
      <c r="Y522" s="119">
        <f>IF(LEFT(AK522,9)="Direct-OR", O522,0)</f>
        <v>0</v>
      </c>
      <c r="Z522" s="120">
        <f>IF(LEFT(AK522,9)="Direct-OR",0,T522-W522)</f>
        <v>0</v>
      </c>
      <c r="AA522" s="122">
        <f>Y522+Z522</f>
        <v>0</v>
      </c>
      <c r="AB522" s="94">
        <f>IF(LEFT(AK522,6)="Direct", P522,0)</f>
        <v>0</v>
      </c>
      <c r="AC522" s="123">
        <f>P522-AB522</f>
        <v>0</v>
      </c>
      <c r="AD522" s="94">
        <f>AB522+AC522</f>
        <v>0</v>
      </c>
      <c r="AE522" s="94">
        <f>IF(LEFT(AK522,9)="Direct-WA", P522,0)</f>
        <v>0</v>
      </c>
      <c r="AF522" s="123">
        <f>IF(LEFT(AK522,9)="Direct-WA",0,P522*R522)</f>
        <v>0</v>
      </c>
      <c r="AG522" s="94">
        <f>AE522+AF522</f>
        <v>0</v>
      </c>
      <c r="AH522" s="94">
        <f>IF(LEFT(AK522,9)="Direct-OR", P522,0)</f>
        <v>0</v>
      </c>
      <c r="AI522" s="94">
        <f>IF(LEFT(AK522,9)="Direct-OR",0,AD522-AG522)</f>
        <v>0</v>
      </c>
      <c r="AJ522" s="93">
        <f>AH522+AI522</f>
        <v>0</v>
      </c>
      <c r="AK522" s="138" t="s">
        <v>988</v>
      </c>
    </row>
    <row r="523" spans="1:37" hidden="1" outlineLevel="3" x14ac:dyDescent="0.25">
      <c r="A523" t="s">
        <v>7052</v>
      </c>
      <c r="B523">
        <v>12841.67</v>
      </c>
      <c r="N523">
        <f>SUM(B523:M523)</f>
        <v>12841.67</v>
      </c>
      <c r="O523">
        <f>B523</f>
        <v>12841.67</v>
      </c>
      <c r="P523">
        <f>N523</f>
        <v>12841.67</v>
      </c>
      <c r="Q523" s="92" t="s">
        <v>1383</v>
      </c>
      <c r="R523" s="80">
        <v>0.1128</v>
      </c>
      <c r="S523" s="119">
        <f>IF(LEFT(AK523,6)="Direct", O523,0)</f>
        <v>0</v>
      </c>
      <c r="T523" s="120">
        <f>O523-S523</f>
        <v>12841.67</v>
      </c>
      <c r="U523" s="121">
        <f>S523+T523</f>
        <v>12841.67</v>
      </c>
      <c r="V523" s="119">
        <f>IF(LEFT(AK523,9)="Direct-WA", O523,0)</f>
        <v>0</v>
      </c>
      <c r="W523" s="120">
        <f>IF(LEFT(AK523,9)="Direct-WA",0,O523*R523)</f>
        <v>1448.5403759999999</v>
      </c>
      <c r="X523" s="122">
        <f>V523+W523</f>
        <v>1448.5403759999999</v>
      </c>
      <c r="Y523" s="119">
        <f>IF(LEFT(AK523,9)="Direct-OR", O523,0)</f>
        <v>0</v>
      </c>
      <c r="Z523" s="120">
        <f>IF(LEFT(AK523,9)="Direct-OR",0,T523-W523)</f>
        <v>11393.129624000001</v>
      </c>
      <c r="AA523" s="122">
        <f>Y523+Z523</f>
        <v>11393.129624000001</v>
      </c>
      <c r="AB523" s="94">
        <f>IF(LEFT(AK523,6)="Direct", P523,0)</f>
        <v>0</v>
      </c>
      <c r="AC523" s="123">
        <f>P523-AB523</f>
        <v>12841.67</v>
      </c>
      <c r="AD523" s="94">
        <f>AB523+AC523</f>
        <v>12841.67</v>
      </c>
      <c r="AE523" s="94">
        <f>IF(LEFT(AK523,9)="Direct-WA", P523,0)</f>
        <v>0</v>
      </c>
      <c r="AF523" s="123">
        <f>IF(LEFT(AK523,9)="Direct-WA",0,P523*R523)</f>
        <v>1448.5403759999999</v>
      </c>
      <c r="AG523" s="94">
        <f>AE523+AF523</f>
        <v>1448.5403759999999</v>
      </c>
      <c r="AH523" s="94">
        <f>IF(LEFT(AK523,9)="Direct-OR", P523,0)</f>
        <v>0</v>
      </c>
      <c r="AI523" s="94">
        <f>IF(LEFT(AK523,9)="Direct-OR",0,AD523-AG523)</f>
        <v>11393.129624000001</v>
      </c>
      <c r="AJ523" s="93">
        <f>AH523+AI523</f>
        <v>11393.129624000001</v>
      </c>
      <c r="AK523" s="138" t="s">
        <v>988</v>
      </c>
    </row>
    <row r="524" spans="1:37" hidden="1" outlineLevel="3" x14ac:dyDescent="0.25">
      <c r="A524" t="s">
        <v>7052</v>
      </c>
      <c r="B524">
        <v>8677.83</v>
      </c>
      <c r="N524">
        <f>SUM(B524:M524)</f>
        <v>8677.83</v>
      </c>
      <c r="O524">
        <f>B524</f>
        <v>8677.83</v>
      </c>
      <c r="P524">
        <f>N524</f>
        <v>8677.83</v>
      </c>
      <c r="Q524" s="92" t="s">
        <v>1385</v>
      </c>
      <c r="R524" s="80">
        <v>0.1128</v>
      </c>
      <c r="S524" s="119">
        <f>IF(LEFT(AK524,6)="Direct", O524,0)</f>
        <v>0</v>
      </c>
      <c r="T524" s="120">
        <f>O524-S524</f>
        <v>8677.83</v>
      </c>
      <c r="U524" s="121">
        <f>S524+T524</f>
        <v>8677.83</v>
      </c>
      <c r="V524" s="119">
        <f>IF(LEFT(AK524,9)="Direct-WA", O524,0)</f>
        <v>0</v>
      </c>
      <c r="W524" s="120">
        <f>IF(LEFT(AK524,9)="Direct-WA",0,O524*R524)</f>
        <v>978.85922399999993</v>
      </c>
      <c r="X524" s="122">
        <f>V524+W524</f>
        <v>978.85922399999993</v>
      </c>
      <c r="Y524" s="119">
        <f>IF(LEFT(AK524,9)="Direct-OR", O524,0)</f>
        <v>0</v>
      </c>
      <c r="Z524" s="120">
        <f>IF(LEFT(AK524,9)="Direct-OR",0,T524-W524)</f>
        <v>7698.9707760000001</v>
      </c>
      <c r="AA524" s="122">
        <f>Y524+Z524</f>
        <v>7698.9707760000001</v>
      </c>
      <c r="AB524" s="94">
        <f>IF(LEFT(AK524,6)="Direct", P524,0)</f>
        <v>0</v>
      </c>
      <c r="AC524" s="123">
        <f>P524-AB524</f>
        <v>8677.83</v>
      </c>
      <c r="AD524" s="94">
        <f>AB524+AC524</f>
        <v>8677.83</v>
      </c>
      <c r="AE524" s="94">
        <f>IF(LEFT(AK524,9)="Direct-WA", P524,0)</f>
        <v>0</v>
      </c>
      <c r="AF524" s="123">
        <f>IF(LEFT(AK524,9)="Direct-WA",0,P524*R524)</f>
        <v>978.85922399999993</v>
      </c>
      <c r="AG524" s="94">
        <f>AE524+AF524</f>
        <v>978.85922399999993</v>
      </c>
      <c r="AH524" s="94">
        <f>IF(LEFT(AK524,9)="Direct-OR", P524,0)</f>
        <v>0</v>
      </c>
      <c r="AI524" s="94">
        <f>IF(LEFT(AK524,9)="Direct-OR",0,AD524-AG524)</f>
        <v>7698.9707760000001</v>
      </c>
      <c r="AJ524" s="93">
        <f>AH524+AI524</f>
        <v>7698.9707760000001</v>
      </c>
      <c r="AK524" s="138" t="s">
        <v>988</v>
      </c>
    </row>
    <row r="525" spans="1:37" hidden="1" outlineLevel="3" x14ac:dyDescent="0.25">
      <c r="A525" t="s">
        <v>7052</v>
      </c>
      <c r="B525">
        <v>72922.03</v>
      </c>
      <c r="N525">
        <f>SUM(B525:M525)</f>
        <v>72922.03</v>
      </c>
      <c r="O525">
        <f>B525</f>
        <v>72922.03</v>
      </c>
      <c r="P525">
        <f>N525</f>
        <v>72922.03</v>
      </c>
      <c r="Q525" s="92" t="s">
        <v>1789</v>
      </c>
      <c r="R525" s="80">
        <v>0.1128</v>
      </c>
      <c r="S525" s="119">
        <f>IF(LEFT(AK525,6)="Direct", O525,0)</f>
        <v>0</v>
      </c>
      <c r="T525" s="120">
        <f>O525-S525</f>
        <v>72922.03</v>
      </c>
      <c r="U525" s="121">
        <f>S525+T525</f>
        <v>72922.03</v>
      </c>
      <c r="V525" s="119">
        <f>IF(LEFT(AK525,9)="Direct-WA", O525,0)</f>
        <v>0</v>
      </c>
      <c r="W525" s="120">
        <f>IF(LEFT(AK525,9)="Direct-WA",0,O525*R525)</f>
        <v>8225.6049839999996</v>
      </c>
      <c r="X525" s="122">
        <f>V525+W525</f>
        <v>8225.6049839999996</v>
      </c>
      <c r="Y525" s="119">
        <f>IF(LEFT(AK525,9)="Direct-OR", O525,0)</f>
        <v>0</v>
      </c>
      <c r="Z525" s="120">
        <f>IF(LEFT(AK525,9)="Direct-OR",0,T525-W525)</f>
        <v>64696.425016000001</v>
      </c>
      <c r="AA525" s="122">
        <f>Y525+Z525</f>
        <v>64696.425016000001</v>
      </c>
      <c r="AB525" s="94">
        <f>IF(LEFT(AK525,6)="Direct", P525,0)</f>
        <v>0</v>
      </c>
      <c r="AC525" s="123">
        <f>P525-AB525</f>
        <v>72922.03</v>
      </c>
      <c r="AD525" s="94">
        <f>AB525+AC525</f>
        <v>72922.03</v>
      </c>
      <c r="AE525" s="94">
        <f>IF(LEFT(AK525,9)="Direct-WA", P525,0)</f>
        <v>0</v>
      </c>
      <c r="AF525" s="123">
        <f>IF(LEFT(AK525,9)="Direct-WA",0,P525*R525)</f>
        <v>8225.6049839999996</v>
      </c>
      <c r="AG525" s="94">
        <f>AE525+AF525</f>
        <v>8225.6049839999996</v>
      </c>
      <c r="AH525" s="94">
        <f>IF(LEFT(AK525,9)="Direct-OR", P525,0)</f>
        <v>0</v>
      </c>
      <c r="AI525" s="94">
        <f>IF(LEFT(AK525,9)="Direct-OR",0,AD525-AG525)</f>
        <v>64696.425016000001</v>
      </c>
      <c r="AJ525" s="93">
        <f>AH525+AI525</f>
        <v>64696.425016000001</v>
      </c>
      <c r="AK525" s="138" t="s">
        <v>988</v>
      </c>
    </row>
    <row r="526" spans="1:37" hidden="1" outlineLevel="3" x14ac:dyDescent="0.25">
      <c r="A526" t="s">
        <v>7052</v>
      </c>
      <c r="B526">
        <v>-82487.87</v>
      </c>
      <c r="N526">
        <f>SUM(B526:M526)</f>
        <v>-82487.87</v>
      </c>
      <c r="O526">
        <f>B526</f>
        <v>-82487.87</v>
      </c>
      <c r="P526">
        <f>N526</f>
        <v>-82487.87</v>
      </c>
      <c r="Q526" s="92" t="s">
        <v>1790</v>
      </c>
      <c r="R526" s="80">
        <v>0.1128</v>
      </c>
      <c r="S526" s="119">
        <f>IF(LEFT(AK526,6)="Direct", O526,0)</f>
        <v>0</v>
      </c>
      <c r="T526" s="120">
        <f>O526-S526</f>
        <v>-82487.87</v>
      </c>
      <c r="U526" s="121">
        <f>S526+T526</f>
        <v>-82487.87</v>
      </c>
      <c r="V526" s="119">
        <f>IF(LEFT(AK526,9)="Direct-WA", O526,0)</f>
        <v>0</v>
      </c>
      <c r="W526" s="120">
        <f>IF(LEFT(AK526,9)="Direct-WA",0,O526*R526)</f>
        <v>-9304.6317359999994</v>
      </c>
      <c r="X526" s="122">
        <f>V526+W526</f>
        <v>-9304.6317359999994</v>
      </c>
      <c r="Y526" s="119">
        <f>IF(LEFT(AK526,9)="Direct-OR", O526,0)</f>
        <v>0</v>
      </c>
      <c r="Z526" s="120">
        <f>IF(LEFT(AK526,9)="Direct-OR",0,T526-W526)</f>
        <v>-73183.238264</v>
      </c>
      <c r="AA526" s="122">
        <f>Y526+Z526</f>
        <v>-73183.238264</v>
      </c>
      <c r="AB526" s="94">
        <f>IF(LEFT(AK526,6)="Direct", P526,0)</f>
        <v>0</v>
      </c>
      <c r="AC526" s="123">
        <f>P526-AB526</f>
        <v>-82487.87</v>
      </c>
      <c r="AD526" s="94">
        <f>AB526+AC526</f>
        <v>-82487.87</v>
      </c>
      <c r="AE526" s="94">
        <f>IF(LEFT(AK526,9)="Direct-WA", P526,0)</f>
        <v>0</v>
      </c>
      <c r="AF526" s="123">
        <f>IF(LEFT(AK526,9)="Direct-WA",0,P526*R526)</f>
        <v>-9304.6317359999994</v>
      </c>
      <c r="AG526" s="94">
        <f>AE526+AF526</f>
        <v>-9304.6317359999994</v>
      </c>
      <c r="AH526" s="94">
        <f>IF(LEFT(AK526,9)="Direct-OR", P526,0)</f>
        <v>0</v>
      </c>
      <c r="AI526" s="94">
        <f>IF(LEFT(AK526,9)="Direct-OR",0,AD526-AG526)</f>
        <v>-73183.238264</v>
      </c>
      <c r="AJ526" s="93">
        <f>AH526+AI526</f>
        <v>-73183.238264</v>
      </c>
      <c r="AK526" s="138" t="s">
        <v>988</v>
      </c>
    </row>
    <row r="527" spans="1:37" hidden="1" outlineLevel="2" x14ac:dyDescent="0.25">
      <c r="Q527" s="92"/>
      <c r="R527" s="80"/>
      <c r="S527" s="119">
        <f t="shared" ref="S527:AJ527" si="640">SUBTOTAL(9,S522:S526)</f>
        <v>0</v>
      </c>
      <c r="T527" s="120">
        <f t="shared" si="640"/>
        <v>11953.660000000003</v>
      </c>
      <c r="U527" s="121">
        <f t="shared" si="640"/>
        <v>11953.660000000003</v>
      </c>
      <c r="V527" s="119">
        <f t="shared" si="640"/>
        <v>0</v>
      </c>
      <c r="W527" s="120">
        <f t="shared" si="640"/>
        <v>1348.3728479999991</v>
      </c>
      <c r="X527" s="122">
        <f t="shared" si="640"/>
        <v>1348.3728479999991</v>
      </c>
      <c r="Y527" s="119">
        <f t="shared" si="640"/>
        <v>0</v>
      </c>
      <c r="Z527" s="120">
        <f t="shared" si="640"/>
        <v>10605.287152000004</v>
      </c>
      <c r="AA527" s="122">
        <f t="shared" si="640"/>
        <v>10605.287152000004</v>
      </c>
      <c r="AB527" s="94">
        <f t="shared" si="640"/>
        <v>0</v>
      </c>
      <c r="AC527" s="123">
        <f t="shared" si="640"/>
        <v>11953.660000000003</v>
      </c>
      <c r="AD527" s="94">
        <f t="shared" si="640"/>
        <v>11953.660000000003</v>
      </c>
      <c r="AE527" s="94">
        <f t="shared" si="640"/>
        <v>0</v>
      </c>
      <c r="AF527" s="123">
        <f t="shared" si="640"/>
        <v>1348.3728479999991</v>
      </c>
      <c r="AG527" s="94">
        <f t="shared" si="640"/>
        <v>1348.3728479999991</v>
      </c>
      <c r="AH527" s="94">
        <f t="shared" si="640"/>
        <v>0</v>
      </c>
      <c r="AI527" s="94">
        <f t="shared" si="640"/>
        <v>10605.287152000004</v>
      </c>
      <c r="AJ527" s="93">
        <f t="shared" si="640"/>
        <v>10605.287152000004</v>
      </c>
      <c r="AK527" s="139" t="s">
        <v>7151</v>
      </c>
    </row>
    <row r="528" spans="1:37" hidden="1" outlineLevel="3" x14ac:dyDescent="0.25">
      <c r="A528" t="s">
        <v>7052</v>
      </c>
      <c r="B528">
        <v>4341.88</v>
      </c>
      <c r="N528">
        <f t="shared" ref="N528:N534" si="641">SUM(B528:M528)</f>
        <v>4341.88</v>
      </c>
      <c r="O528">
        <f t="shared" ref="O528:O534" si="642">B528</f>
        <v>4341.88</v>
      </c>
      <c r="P528">
        <f t="shared" ref="P528:P534" si="643">N528</f>
        <v>4341.88</v>
      </c>
      <c r="Q528" s="92" t="s">
        <v>1777</v>
      </c>
      <c r="R528" s="80">
        <v>0</v>
      </c>
      <c r="S528" s="119">
        <f t="shared" ref="S528:S534" si="644">IF(LEFT(AK528,6)="Direct", O528,0)</f>
        <v>4341.88</v>
      </c>
      <c r="T528" s="120">
        <f t="shared" ref="T528:T534" si="645">O528-S528</f>
        <v>0</v>
      </c>
      <c r="U528" s="121">
        <f t="shared" ref="U528:U534" si="646">S528+T528</f>
        <v>4341.88</v>
      </c>
      <c r="V528" s="119">
        <f t="shared" ref="V528:V534" si="647">IF(LEFT(AK528,9)="Direct-WA", O528,0)</f>
        <v>0</v>
      </c>
      <c r="W528" s="120">
        <f t="shared" ref="W528:W534" si="648">IF(LEFT(AK528,9)="Direct-WA",0,O528*R528)</f>
        <v>0</v>
      </c>
      <c r="X528" s="122">
        <f t="shared" ref="X528:X534" si="649">V528+W528</f>
        <v>0</v>
      </c>
      <c r="Y528" s="119">
        <f t="shared" ref="Y528:Y534" si="650">IF(LEFT(AK528,9)="Direct-OR", O528,0)</f>
        <v>4341.88</v>
      </c>
      <c r="Z528" s="120">
        <f t="shared" ref="Z528:Z534" si="651">IF(LEFT(AK528,9)="Direct-OR",0,T528-W528)</f>
        <v>0</v>
      </c>
      <c r="AA528" s="122">
        <f t="shared" ref="AA528:AA534" si="652">Y528+Z528</f>
        <v>4341.88</v>
      </c>
      <c r="AB528" s="94">
        <f t="shared" ref="AB528:AB534" si="653">IF(LEFT(AK528,6)="Direct", P528,0)</f>
        <v>4341.88</v>
      </c>
      <c r="AC528" s="123">
        <f t="shared" ref="AC528:AC534" si="654">P528-AB528</f>
        <v>0</v>
      </c>
      <c r="AD528" s="94">
        <f t="shared" ref="AD528:AD534" si="655">AB528+AC528</f>
        <v>4341.88</v>
      </c>
      <c r="AE528" s="94">
        <f t="shared" ref="AE528:AE534" si="656">IF(LEFT(AK528,9)="Direct-WA", P528,0)</f>
        <v>0</v>
      </c>
      <c r="AF528" s="123">
        <f t="shared" ref="AF528:AF534" si="657">IF(LEFT(AK528,9)="Direct-WA",0,P528*R528)</f>
        <v>0</v>
      </c>
      <c r="AG528" s="94">
        <f t="shared" ref="AG528:AG534" si="658">AE528+AF528</f>
        <v>0</v>
      </c>
      <c r="AH528" s="94">
        <f t="shared" ref="AH528:AH534" si="659">IF(LEFT(AK528,9)="Direct-OR", P528,0)</f>
        <v>4341.88</v>
      </c>
      <c r="AI528" s="94">
        <f t="shared" ref="AI528:AI534" si="660">IF(LEFT(AK528,9)="Direct-OR",0,AD528-AG528)</f>
        <v>0</v>
      </c>
      <c r="AJ528" s="93">
        <f t="shared" ref="AJ528:AJ534" si="661">AH528+AI528</f>
        <v>4341.88</v>
      </c>
      <c r="AK528" s="138" t="s">
        <v>1014</v>
      </c>
    </row>
    <row r="529" spans="1:37" hidden="1" outlineLevel="3" x14ac:dyDescent="0.25">
      <c r="A529" t="s">
        <v>7052</v>
      </c>
      <c r="B529">
        <v>56542.78</v>
      </c>
      <c r="N529">
        <f t="shared" si="641"/>
        <v>56542.78</v>
      </c>
      <c r="O529">
        <f t="shared" si="642"/>
        <v>56542.78</v>
      </c>
      <c r="P529">
        <f t="shared" si="643"/>
        <v>56542.78</v>
      </c>
      <c r="Q529" s="92" t="s">
        <v>1778</v>
      </c>
      <c r="R529" s="80">
        <v>0</v>
      </c>
      <c r="S529" s="119">
        <f t="shared" si="644"/>
        <v>56542.78</v>
      </c>
      <c r="T529" s="120">
        <f t="shared" si="645"/>
        <v>0</v>
      </c>
      <c r="U529" s="121">
        <f t="shared" si="646"/>
        <v>56542.78</v>
      </c>
      <c r="V529" s="119">
        <f t="shared" si="647"/>
        <v>0</v>
      </c>
      <c r="W529" s="120">
        <f t="shared" si="648"/>
        <v>0</v>
      </c>
      <c r="X529" s="122">
        <f t="shared" si="649"/>
        <v>0</v>
      </c>
      <c r="Y529" s="119">
        <f t="shared" si="650"/>
        <v>56542.78</v>
      </c>
      <c r="Z529" s="120">
        <f t="shared" si="651"/>
        <v>0</v>
      </c>
      <c r="AA529" s="122">
        <f t="shared" si="652"/>
        <v>56542.78</v>
      </c>
      <c r="AB529" s="94">
        <f t="shared" si="653"/>
        <v>56542.78</v>
      </c>
      <c r="AC529" s="123">
        <f t="shared" si="654"/>
        <v>0</v>
      </c>
      <c r="AD529" s="94">
        <f t="shared" si="655"/>
        <v>56542.78</v>
      </c>
      <c r="AE529" s="94">
        <f t="shared" si="656"/>
        <v>0</v>
      </c>
      <c r="AF529" s="123">
        <f t="shared" si="657"/>
        <v>0</v>
      </c>
      <c r="AG529" s="94">
        <f t="shared" si="658"/>
        <v>0</v>
      </c>
      <c r="AH529" s="94">
        <f t="shared" si="659"/>
        <v>56542.78</v>
      </c>
      <c r="AI529" s="94">
        <f t="shared" si="660"/>
        <v>0</v>
      </c>
      <c r="AJ529" s="93">
        <f t="shared" si="661"/>
        <v>56542.78</v>
      </c>
      <c r="AK529" s="138" t="s">
        <v>1014</v>
      </c>
    </row>
    <row r="530" spans="1:37" hidden="1" outlineLevel="3" x14ac:dyDescent="0.25">
      <c r="A530" t="s">
        <v>7052</v>
      </c>
      <c r="B530">
        <v>6000</v>
      </c>
      <c r="N530">
        <f t="shared" si="641"/>
        <v>6000</v>
      </c>
      <c r="O530">
        <f t="shared" si="642"/>
        <v>6000</v>
      </c>
      <c r="P530">
        <f t="shared" si="643"/>
        <v>6000</v>
      </c>
      <c r="Q530" s="92" t="s">
        <v>1779</v>
      </c>
      <c r="R530" s="80">
        <v>0</v>
      </c>
      <c r="S530" s="119">
        <f t="shared" si="644"/>
        <v>6000</v>
      </c>
      <c r="T530" s="120">
        <f t="shared" si="645"/>
        <v>0</v>
      </c>
      <c r="U530" s="121">
        <f t="shared" si="646"/>
        <v>6000</v>
      </c>
      <c r="V530" s="119">
        <f t="shared" si="647"/>
        <v>0</v>
      </c>
      <c r="W530" s="120">
        <f t="shared" si="648"/>
        <v>0</v>
      </c>
      <c r="X530" s="122">
        <f t="shared" si="649"/>
        <v>0</v>
      </c>
      <c r="Y530" s="119">
        <f t="shared" si="650"/>
        <v>6000</v>
      </c>
      <c r="Z530" s="120">
        <f t="shared" si="651"/>
        <v>0</v>
      </c>
      <c r="AA530" s="122">
        <f t="shared" si="652"/>
        <v>6000</v>
      </c>
      <c r="AB530" s="94">
        <f t="shared" si="653"/>
        <v>6000</v>
      </c>
      <c r="AC530" s="123">
        <f t="shared" si="654"/>
        <v>0</v>
      </c>
      <c r="AD530" s="94">
        <f t="shared" si="655"/>
        <v>6000</v>
      </c>
      <c r="AE530" s="94">
        <f t="shared" si="656"/>
        <v>0</v>
      </c>
      <c r="AF530" s="123">
        <f t="shared" si="657"/>
        <v>0</v>
      </c>
      <c r="AG530" s="94">
        <f t="shared" si="658"/>
        <v>0</v>
      </c>
      <c r="AH530" s="94">
        <f t="shared" si="659"/>
        <v>6000</v>
      </c>
      <c r="AI530" s="94">
        <f t="shared" si="660"/>
        <v>0</v>
      </c>
      <c r="AJ530" s="93">
        <f t="shared" si="661"/>
        <v>6000</v>
      </c>
      <c r="AK530" s="138" t="s">
        <v>1014</v>
      </c>
    </row>
    <row r="531" spans="1:37" hidden="1" outlineLevel="3" x14ac:dyDescent="0.25">
      <c r="A531" t="s">
        <v>7052</v>
      </c>
      <c r="B531">
        <v>7855.84</v>
      </c>
      <c r="N531">
        <f t="shared" si="641"/>
        <v>7855.84</v>
      </c>
      <c r="O531">
        <f t="shared" si="642"/>
        <v>7855.84</v>
      </c>
      <c r="P531">
        <f t="shared" si="643"/>
        <v>7855.84</v>
      </c>
      <c r="Q531" s="92" t="s">
        <v>1781</v>
      </c>
      <c r="R531" s="80">
        <v>0</v>
      </c>
      <c r="S531" s="119">
        <f t="shared" si="644"/>
        <v>7855.84</v>
      </c>
      <c r="T531" s="120">
        <f t="shared" si="645"/>
        <v>0</v>
      </c>
      <c r="U531" s="121">
        <f t="shared" si="646"/>
        <v>7855.84</v>
      </c>
      <c r="V531" s="119">
        <f t="shared" si="647"/>
        <v>0</v>
      </c>
      <c r="W531" s="120">
        <f t="shared" si="648"/>
        <v>0</v>
      </c>
      <c r="X531" s="122">
        <f t="shared" si="649"/>
        <v>0</v>
      </c>
      <c r="Y531" s="119">
        <f t="shared" si="650"/>
        <v>7855.84</v>
      </c>
      <c r="Z531" s="120">
        <f t="shared" si="651"/>
        <v>0</v>
      </c>
      <c r="AA531" s="122">
        <f t="shared" si="652"/>
        <v>7855.84</v>
      </c>
      <c r="AB531" s="94">
        <f t="shared" si="653"/>
        <v>7855.84</v>
      </c>
      <c r="AC531" s="123">
        <f t="shared" si="654"/>
        <v>0</v>
      </c>
      <c r="AD531" s="94">
        <f t="shared" si="655"/>
        <v>7855.84</v>
      </c>
      <c r="AE531" s="94">
        <f t="shared" si="656"/>
        <v>0</v>
      </c>
      <c r="AF531" s="123">
        <f t="shared" si="657"/>
        <v>0</v>
      </c>
      <c r="AG531" s="94">
        <f t="shared" si="658"/>
        <v>0</v>
      </c>
      <c r="AH531" s="94">
        <f t="shared" si="659"/>
        <v>7855.84</v>
      </c>
      <c r="AI531" s="94">
        <f t="shared" si="660"/>
        <v>0</v>
      </c>
      <c r="AJ531" s="93">
        <f t="shared" si="661"/>
        <v>7855.84</v>
      </c>
      <c r="AK531" s="138" t="s">
        <v>1014</v>
      </c>
    </row>
    <row r="532" spans="1:37" hidden="1" outlineLevel="3" x14ac:dyDescent="0.25">
      <c r="A532" t="s">
        <v>7052</v>
      </c>
      <c r="B532">
        <v>7250</v>
      </c>
      <c r="N532">
        <f t="shared" si="641"/>
        <v>7250</v>
      </c>
      <c r="O532">
        <f t="shared" si="642"/>
        <v>7250</v>
      </c>
      <c r="P532">
        <f t="shared" si="643"/>
        <v>7250</v>
      </c>
      <c r="Q532" s="92" t="s">
        <v>1782</v>
      </c>
      <c r="R532" s="80">
        <v>0</v>
      </c>
      <c r="S532" s="119">
        <f t="shared" si="644"/>
        <v>7250</v>
      </c>
      <c r="T532" s="120">
        <f t="shared" si="645"/>
        <v>0</v>
      </c>
      <c r="U532" s="121">
        <f t="shared" si="646"/>
        <v>7250</v>
      </c>
      <c r="V532" s="119">
        <f t="shared" si="647"/>
        <v>0</v>
      </c>
      <c r="W532" s="120">
        <f t="shared" si="648"/>
        <v>0</v>
      </c>
      <c r="X532" s="122">
        <f t="shared" si="649"/>
        <v>0</v>
      </c>
      <c r="Y532" s="119">
        <f t="shared" si="650"/>
        <v>7250</v>
      </c>
      <c r="Z532" s="120">
        <f t="shared" si="651"/>
        <v>0</v>
      </c>
      <c r="AA532" s="122">
        <f t="shared" si="652"/>
        <v>7250</v>
      </c>
      <c r="AB532" s="94">
        <f t="shared" si="653"/>
        <v>7250</v>
      </c>
      <c r="AC532" s="123">
        <f t="shared" si="654"/>
        <v>0</v>
      </c>
      <c r="AD532" s="94">
        <f t="shared" si="655"/>
        <v>7250</v>
      </c>
      <c r="AE532" s="94">
        <f t="shared" si="656"/>
        <v>0</v>
      </c>
      <c r="AF532" s="123">
        <f t="shared" si="657"/>
        <v>0</v>
      </c>
      <c r="AG532" s="94">
        <f t="shared" si="658"/>
        <v>0</v>
      </c>
      <c r="AH532" s="94">
        <f t="shared" si="659"/>
        <v>7250</v>
      </c>
      <c r="AI532" s="94">
        <f t="shared" si="660"/>
        <v>0</v>
      </c>
      <c r="AJ532" s="93">
        <f t="shared" si="661"/>
        <v>7250</v>
      </c>
      <c r="AK532" s="138" t="s">
        <v>1014</v>
      </c>
    </row>
    <row r="533" spans="1:37" hidden="1" outlineLevel="3" x14ac:dyDescent="0.25">
      <c r="A533" t="s">
        <v>7052</v>
      </c>
      <c r="B533">
        <v>-89044.41</v>
      </c>
      <c r="N533">
        <f t="shared" si="641"/>
        <v>-89044.41</v>
      </c>
      <c r="O533">
        <f t="shared" si="642"/>
        <v>-89044.41</v>
      </c>
      <c r="P533">
        <f t="shared" si="643"/>
        <v>-89044.41</v>
      </c>
      <c r="Q533" s="92" t="s">
        <v>1783</v>
      </c>
      <c r="R533" s="80">
        <v>0</v>
      </c>
      <c r="S533" s="119">
        <f t="shared" si="644"/>
        <v>-89044.41</v>
      </c>
      <c r="T533" s="120">
        <f t="shared" si="645"/>
        <v>0</v>
      </c>
      <c r="U533" s="121">
        <f t="shared" si="646"/>
        <v>-89044.41</v>
      </c>
      <c r="V533" s="119">
        <f t="shared" si="647"/>
        <v>0</v>
      </c>
      <c r="W533" s="120">
        <f t="shared" si="648"/>
        <v>0</v>
      </c>
      <c r="X533" s="122">
        <f t="shared" si="649"/>
        <v>0</v>
      </c>
      <c r="Y533" s="119">
        <f t="shared" si="650"/>
        <v>-89044.41</v>
      </c>
      <c r="Z533" s="120">
        <f t="shared" si="651"/>
        <v>0</v>
      </c>
      <c r="AA533" s="122">
        <f t="shared" si="652"/>
        <v>-89044.41</v>
      </c>
      <c r="AB533" s="94">
        <f t="shared" si="653"/>
        <v>-89044.41</v>
      </c>
      <c r="AC533" s="123">
        <f t="shared" si="654"/>
        <v>0</v>
      </c>
      <c r="AD533" s="94">
        <f t="shared" si="655"/>
        <v>-89044.41</v>
      </c>
      <c r="AE533" s="94">
        <f t="shared" si="656"/>
        <v>0</v>
      </c>
      <c r="AF533" s="123">
        <f t="shared" si="657"/>
        <v>0</v>
      </c>
      <c r="AG533" s="94">
        <f t="shared" si="658"/>
        <v>0</v>
      </c>
      <c r="AH533" s="94">
        <f t="shared" si="659"/>
        <v>-89044.41</v>
      </c>
      <c r="AI533" s="94">
        <f t="shared" si="660"/>
        <v>0</v>
      </c>
      <c r="AJ533" s="93">
        <f t="shared" si="661"/>
        <v>-89044.41</v>
      </c>
      <c r="AK533" s="138" t="s">
        <v>1014</v>
      </c>
    </row>
    <row r="534" spans="1:37" hidden="1" outlineLevel="3" x14ac:dyDescent="0.25">
      <c r="A534" t="s">
        <v>7052</v>
      </c>
      <c r="B534">
        <v>7002.95</v>
      </c>
      <c r="N534">
        <f t="shared" si="641"/>
        <v>7002.95</v>
      </c>
      <c r="O534">
        <f t="shared" si="642"/>
        <v>7002.95</v>
      </c>
      <c r="P534">
        <f t="shared" si="643"/>
        <v>7002.95</v>
      </c>
      <c r="Q534" s="92" t="s">
        <v>1787</v>
      </c>
      <c r="R534" s="80">
        <v>0</v>
      </c>
      <c r="S534" s="119">
        <f t="shared" si="644"/>
        <v>7002.95</v>
      </c>
      <c r="T534" s="120">
        <f t="shared" si="645"/>
        <v>0</v>
      </c>
      <c r="U534" s="121">
        <f t="shared" si="646"/>
        <v>7002.95</v>
      </c>
      <c r="V534" s="119">
        <f t="shared" si="647"/>
        <v>0</v>
      </c>
      <c r="W534" s="120">
        <f t="shared" si="648"/>
        <v>0</v>
      </c>
      <c r="X534" s="122">
        <f t="shared" si="649"/>
        <v>0</v>
      </c>
      <c r="Y534" s="119">
        <f t="shared" si="650"/>
        <v>7002.95</v>
      </c>
      <c r="Z534" s="120">
        <f t="shared" si="651"/>
        <v>0</v>
      </c>
      <c r="AA534" s="122">
        <f t="shared" si="652"/>
        <v>7002.95</v>
      </c>
      <c r="AB534" s="94">
        <f t="shared" si="653"/>
        <v>7002.95</v>
      </c>
      <c r="AC534" s="123">
        <f t="shared" si="654"/>
        <v>0</v>
      </c>
      <c r="AD534" s="94">
        <f t="shared" si="655"/>
        <v>7002.95</v>
      </c>
      <c r="AE534" s="94">
        <f t="shared" si="656"/>
        <v>0</v>
      </c>
      <c r="AF534" s="123">
        <f t="shared" si="657"/>
        <v>0</v>
      </c>
      <c r="AG534" s="94">
        <f t="shared" si="658"/>
        <v>0</v>
      </c>
      <c r="AH534" s="94">
        <f t="shared" si="659"/>
        <v>7002.95</v>
      </c>
      <c r="AI534" s="94">
        <f t="shared" si="660"/>
        <v>0</v>
      </c>
      <c r="AJ534" s="93">
        <f t="shared" si="661"/>
        <v>7002.95</v>
      </c>
      <c r="AK534" s="138" t="s">
        <v>1014</v>
      </c>
    </row>
    <row r="535" spans="1:37" hidden="1" outlineLevel="2" x14ac:dyDescent="0.25">
      <c r="Q535" s="92"/>
      <c r="R535" s="80"/>
      <c r="S535" s="119">
        <f t="shared" ref="S535:AJ535" si="662">SUBTOTAL(9,S528:S534)</f>
        <v>-50.960000000003674</v>
      </c>
      <c r="T535" s="120">
        <f t="shared" si="662"/>
        <v>0</v>
      </c>
      <c r="U535" s="121">
        <f t="shared" si="662"/>
        <v>-50.960000000003674</v>
      </c>
      <c r="V535" s="119">
        <f t="shared" si="662"/>
        <v>0</v>
      </c>
      <c r="W535" s="120">
        <f t="shared" si="662"/>
        <v>0</v>
      </c>
      <c r="X535" s="122">
        <f t="shared" si="662"/>
        <v>0</v>
      </c>
      <c r="Y535" s="119">
        <f t="shared" si="662"/>
        <v>-50.960000000003674</v>
      </c>
      <c r="Z535" s="120">
        <f t="shared" si="662"/>
        <v>0</v>
      </c>
      <c r="AA535" s="122">
        <f t="shared" si="662"/>
        <v>-50.960000000003674</v>
      </c>
      <c r="AB535" s="94">
        <f t="shared" si="662"/>
        <v>-50.960000000003674</v>
      </c>
      <c r="AC535" s="123">
        <f t="shared" si="662"/>
        <v>0</v>
      </c>
      <c r="AD535" s="94">
        <f t="shared" si="662"/>
        <v>-50.960000000003674</v>
      </c>
      <c r="AE535" s="94">
        <f t="shared" si="662"/>
        <v>0</v>
      </c>
      <c r="AF535" s="123">
        <f t="shared" si="662"/>
        <v>0</v>
      </c>
      <c r="AG535" s="94">
        <f t="shared" si="662"/>
        <v>0</v>
      </c>
      <c r="AH535" s="94">
        <f t="shared" si="662"/>
        <v>-50.960000000003674</v>
      </c>
      <c r="AI535" s="94">
        <f t="shared" si="662"/>
        <v>0</v>
      </c>
      <c r="AJ535" s="93">
        <f t="shared" si="662"/>
        <v>-50.960000000003674</v>
      </c>
      <c r="AK535" s="139" t="s">
        <v>7135</v>
      </c>
    </row>
    <row r="536" spans="1:37" hidden="1" outlineLevel="3" x14ac:dyDescent="0.25">
      <c r="A536" t="s">
        <v>7052</v>
      </c>
      <c r="B536">
        <v>-5647.24</v>
      </c>
      <c r="N536">
        <f t="shared" ref="N536:N542" si="663">SUM(B536:M536)</f>
        <v>-5647.24</v>
      </c>
      <c r="O536">
        <f t="shared" ref="O536:O542" si="664">B536</f>
        <v>-5647.24</v>
      </c>
      <c r="P536">
        <f t="shared" ref="P536:P542" si="665">N536</f>
        <v>-5647.24</v>
      </c>
      <c r="Q536" s="92" t="s">
        <v>6744</v>
      </c>
      <c r="R536" s="80">
        <v>1</v>
      </c>
      <c r="S536" s="119">
        <f t="shared" ref="S536:S542" si="666">IF(LEFT(AK536,6)="Direct", O536,0)</f>
        <v>-5647.24</v>
      </c>
      <c r="T536" s="120">
        <f t="shared" ref="T536:T542" si="667">O536-S536</f>
        <v>0</v>
      </c>
      <c r="U536" s="121">
        <f t="shared" ref="U536:U542" si="668">S536+T536</f>
        <v>-5647.24</v>
      </c>
      <c r="V536" s="119">
        <f t="shared" ref="V536:V542" si="669">IF(LEFT(AK536,9)="Direct-WA", O536,0)</f>
        <v>-5647.24</v>
      </c>
      <c r="W536" s="120">
        <f t="shared" ref="W536:W542" si="670">IF(LEFT(AK536,9)="Direct-WA",0,O536*R536)</f>
        <v>0</v>
      </c>
      <c r="X536" s="122">
        <f t="shared" ref="X536:X542" si="671">V536+W536</f>
        <v>-5647.24</v>
      </c>
      <c r="Y536" s="119">
        <f t="shared" ref="Y536:Y542" si="672">IF(LEFT(AK536,9)="Direct-OR", O536,0)</f>
        <v>0</v>
      </c>
      <c r="Z536" s="120">
        <f t="shared" ref="Z536:Z542" si="673">IF(LEFT(AK536,9)="Direct-OR",0,T536-W536)</f>
        <v>0</v>
      </c>
      <c r="AA536" s="122">
        <f t="shared" ref="AA536:AA542" si="674">Y536+Z536</f>
        <v>0</v>
      </c>
      <c r="AB536" s="94">
        <f t="shared" ref="AB536:AB542" si="675">IF(LEFT(AK536,6)="Direct", P536,0)</f>
        <v>-5647.24</v>
      </c>
      <c r="AC536" s="123">
        <f t="shared" ref="AC536:AC542" si="676">P536-AB536</f>
        <v>0</v>
      </c>
      <c r="AD536" s="94">
        <f t="shared" ref="AD536:AD542" si="677">AB536+AC536</f>
        <v>-5647.24</v>
      </c>
      <c r="AE536" s="94">
        <f t="shared" ref="AE536:AE542" si="678">IF(LEFT(AK536,9)="Direct-WA", P536,0)</f>
        <v>-5647.24</v>
      </c>
      <c r="AF536" s="123">
        <f t="shared" ref="AF536:AF542" si="679">IF(LEFT(AK536,9)="Direct-WA",0,P536*R536)</f>
        <v>0</v>
      </c>
      <c r="AG536" s="94">
        <f t="shared" ref="AG536:AG542" si="680">AE536+AF536</f>
        <v>-5647.24</v>
      </c>
      <c r="AH536" s="94">
        <f t="shared" ref="AH536:AH542" si="681">IF(LEFT(AK536,9)="Direct-OR", P536,0)</f>
        <v>0</v>
      </c>
      <c r="AI536" s="94">
        <f t="shared" ref="AI536:AI542" si="682">IF(LEFT(AK536,9)="Direct-OR",0,AD536-AG536)</f>
        <v>0</v>
      </c>
      <c r="AJ536" s="93">
        <f t="shared" ref="AJ536:AJ542" si="683">AH536+AI536</f>
        <v>0</v>
      </c>
      <c r="AK536" s="138" t="s">
        <v>2724</v>
      </c>
    </row>
    <row r="537" spans="1:37" hidden="1" outlineLevel="3" x14ac:dyDescent="0.25">
      <c r="A537" t="s">
        <v>7052</v>
      </c>
      <c r="B537">
        <v>36000.449999999997</v>
      </c>
      <c r="N537">
        <f t="shared" si="663"/>
        <v>36000.449999999997</v>
      </c>
      <c r="O537">
        <f t="shared" si="664"/>
        <v>36000.449999999997</v>
      </c>
      <c r="P537">
        <f t="shared" si="665"/>
        <v>36000.449999999997</v>
      </c>
      <c r="Q537" s="92" t="s">
        <v>1668</v>
      </c>
      <c r="R537" s="80">
        <v>1</v>
      </c>
      <c r="S537" s="119">
        <f t="shared" si="666"/>
        <v>36000.449999999997</v>
      </c>
      <c r="T537" s="120">
        <f t="shared" si="667"/>
        <v>0</v>
      </c>
      <c r="U537" s="121">
        <f t="shared" si="668"/>
        <v>36000.449999999997</v>
      </c>
      <c r="V537" s="119">
        <f t="shared" si="669"/>
        <v>36000.449999999997</v>
      </c>
      <c r="W537" s="120">
        <f t="shared" si="670"/>
        <v>0</v>
      </c>
      <c r="X537" s="122">
        <f t="shared" si="671"/>
        <v>36000.449999999997</v>
      </c>
      <c r="Y537" s="119">
        <f t="shared" si="672"/>
        <v>0</v>
      </c>
      <c r="Z537" s="120">
        <f t="shared" si="673"/>
        <v>0</v>
      </c>
      <c r="AA537" s="122">
        <f t="shared" si="674"/>
        <v>0</v>
      </c>
      <c r="AB537" s="94">
        <f t="shared" si="675"/>
        <v>36000.449999999997</v>
      </c>
      <c r="AC537" s="123">
        <f t="shared" si="676"/>
        <v>0</v>
      </c>
      <c r="AD537" s="94">
        <f t="shared" si="677"/>
        <v>36000.449999999997</v>
      </c>
      <c r="AE537" s="94">
        <f t="shared" si="678"/>
        <v>36000.449999999997</v>
      </c>
      <c r="AF537" s="123">
        <f t="shared" si="679"/>
        <v>0</v>
      </c>
      <c r="AG537" s="94">
        <f t="shared" si="680"/>
        <v>36000.449999999997</v>
      </c>
      <c r="AH537" s="94">
        <f t="shared" si="681"/>
        <v>0</v>
      </c>
      <c r="AI537" s="94">
        <f t="shared" si="682"/>
        <v>0</v>
      </c>
      <c r="AJ537" s="93">
        <f t="shared" si="683"/>
        <v>0</v>
      </c>
      <c r="AK537" s="138" t="s">
        <v>1366</v>
      </c>
    </row>
    <row r="538" spans="1:37" hidden="1" outlineLevel="3" x14ac:dyDescent="0.25">
      <c r="A538" t="s">
        <v>7052</v>
      </c>
      <c r="B538">
        <v>5400.07</v>
      </c>
      <c r="N538">
        <f t="shared" si="663"/>
        <v>5400.07</v>
      </c>
      <c r="O538">
        <f t="shared" si="664"/>
        <v>5400.07</v>
      </c>
      <c r="P538">
        <f t="shared" si="665"/>
        <v>5400.07</v>
      </c>
      <c r="Q538" s="92" t="s">
        <v>1664</v>
      </c>
      <c r="R538" s="80">
        <v>1</v>
      </c>
      <c r="S538" s="119">
        <f t="shared" si="666"/>
        <v>5400.07</v>
      </c>
      <c r="T538" s="120">
        <f t="shared" si="667"/>
        <v>0</v>
      </c>
      <c r="U538" s="121">
        <f t="shared" si="668"/>
        <v>5400.07</v>
      </c>
      <c r="V538" s="119">
        <f t="shared" si="669"/>
        <v>5400.07</v>
      </c>
      <c r="W538" s="120">
        <f t="shared" si="670"/>
        <v>0</v>
      </c>
      <c r="X538" s="122">
        <f t="shared" si="671"/>
        <v>5400.07</v>
      </c>
      <c r="Y538" s="119">
        <f t="shared" si="672"/>
        <v>0</v>
      </c>
      <c r="Z538" s="120">
        <f t="shared" si="673"/>
        <v>0</v>
      </c>
      <c r="AA538" s="122">
        <f t="shared" si="674"/>
        <v>0</v>
      </c>
      <c r="AB538" s="94">
        <f t="shared" si="675"/>
        <v>5400.07</v>
      </c>
      <c r="AC538" s="123">
        <f t="shared" si="676"/>
        <v>0</v>
      </c>
      <c r="AD538" s="94">
        <f t="shared" si="677"/>
        <v>5400.07</v>
      </c>
      <c r="AE538" s="94">
        <f t="shared" si="678"/>
        <v>5400.07</v>
      </c>
      <c r="AF538" s="123">
        <f t="shared" si="679"/>
        <v>0</v>
      </c>
      <c r="AG538" s="94">
        <f t="shared" si="680"/>
        <v>5400.07</v>
      </c>
      <c r="AH538" s="94">
        <f t="shared" si="681"/>
        <v>0</v>
      </c>
      <c r="AI538" s="94">
        <f t="shared" si="682"/>
        <v>0</v>
      </c>
      <c r="AJ538" s="93">
        <f t="shared" si="683"/>
        <v>0</v>
      </c>
      <c r="AK538" s="138" t="s">
        <v>1366</v>
      </c>
    </row>
    <row r="539" spans="1:37" hidden="1" outlineLevel="3" x14ac:dyDescent="0.25">
      <c r="A539" t="s">
        <v>7052</v>
      </c>
      <c r="B539">
        <v>6000</v>
      </c>
      <c r="N539">
        <f t="shared" si="663"/>
        <v>6000</v>
      </c>
      <c r="O539">
        <f t="shared" si="664"/>
        <v>6000</v>
      </c>
      <c r="P539">
        <f t="shared" si="665"/>
        <v>6000</v>
      </c>
      <c r="Q539" s="92" t="s">
        <v>1667</v>
      </c>
      <c r="R539" s="80">
        <v>1</v>
      </c>
      <c r="S539" s="119">
        <f t="shared" si="666"/>
        <v>6000</v>
      </c>
      <c r="T539" s="120">
        <f t="shared" si="667"/>
        <v>0</v>
      </c>
      <c r="U539" s="121">
        <f t="shared" si="668"/>
        <v>6000</v>
      </c>
      <c r="V539" s="119">
        <f t="shared" si="669"/>
        <v>6000</v>
      </c>
      <c r="W539" s="120">
        <f t="shared" si="670"/>
        <v>0</v>
      </c>
      <c r="X539" s="122">
        <f t="shared" si="671"/>
        <v>6000</v>
      </c>
      <c r="Y539" s="119">
        <f t="shared" si="672"/>
        <v>0</v>
      </c>
      <c r="Z539" s="120">
        <f t="shared" si="673"/>
        <v>0</v>
      </c>
      <c r="AA539" s="122">
        <f t="shared" si="674"/>
        <v>0</v>
      </c>
      <c r="AB539" s="94">
        <f t="shared" si="675"/>
        <v>6000</v>
      </c>
      <c r="AC539" s="123">
        <f t="shared" si="676"/>
        <v>0</v>
      </c>
      <c r="AD539" s="94">
        <f t="shared" si="677"/>
        <v>6000</v>
      </c>
      <c r="AE539" s="94">
        <f t="shared" si="678"/>
        <v>6000</v>
      </c>
      <c r="AF539" s="123">
        <f t="shared" si="679"/>
        <v>0</v>
      </c>
      <c r="AG539" s="94">
        <f t="shared" si="680"/>
        <v>6000</v>
      </c>
      <c r="AH539" s="94">
        <f t="shared" si="681"/>
        <v>0</v>
      </c>
      <c r="AI539" s="94">
        <f t="shared" si="682"/>
        <v>0</v>
      </c>
      <c r="AJ539" s="93">
        <f t="shared" si="683"/>
        <v>0</v>
      </c>
      <c r="AK539" s="138" t="s">
        <v>1366</v>
      </c>
    </row>
    <row r="540" spans="1:37" hidden="1" outlineLevel="3" x14ac:dyDescent="0.25">
      <c r="A540" t="s">
        <v>7052</v>
      </c>
      <c r="B540">
        <v>110.87</v>
      </c>
      <c r="N540">
        <f t="shared" si="663"/>
        <v>110.87</v>
      </c>
      <c r="O540">
        <f t="shared" si="664"/>
        <v>110.87</v>
      </c>
      <c r="P540">
        <f t="shared" si="665"/>
        <v>110.87</v>
      </c>
      <c r="Q540" s="92" t="s">
        <v>1669</v>
      </c>
      <c r="R540" s="80">
        <v>1</v>
      </c>
      <c r="S540" s="119">
        <f t="shared" si="666"/>
        <v>110.87</v>
      </c>
      <c r="T540" s="120">
        <f t="shared" si="667"/>
        <v>0</v>
      </c>
      <c r="U540" s="121">
        <f t="shared" si="668"/>
        <v>110.87</v>
      </c>
      <c r="V540" s="119">
        <f t="shared" si="669"/>
        <v>110.87</v>
      </c>
      <c r="W540" s="120">
        <f t="shared" si="670"/>
        <v>0</v>
      </c>
      <c r="X540" s="122">
        <f t="shared" si="671"/>
        <v>110.87</v>
      </c>
      <c r="Y540" s="119">
        <f t="shared" si="672"/>
        <v>0</v>
      </c>
      <c r="Z540" s="120">
        <f t="shared" si="673"/>
        <v>0</v>
      </c>
      <c r="AA540" s="122">
        <f t="shared" si="674"/>
        <v>0</v>
      </c>
      <c r="AB540" s="94">
        <f t="shared" si="675"/>
        <v>110.87</v>
      </c>
      <c r="AC540" s="123">
        <f t="shared" si="676"/>
        <v>0</v>
      </c>
      <c r="AD540" s="94">
        <f t="shared" si="677"/>
        <v>110.87</v>
      </c>
      <c r="AE540" s="94">
        <f t="shared" si="678"/>
        <v>110.87</v>
      </c>
      <c r="AF540" s="123">
        <f t="shared" si="679"/>
        <v>0</v>
      </c>
      <c r="AG540" s="94">
        <f t="shared" si="680"/>
        <v>110.87</v>
      </c>
      <c r="AH540" s="94">
        <f t="shared" si="681"/>
        <v>0</v>
      </c>
      <c r="AI540" s="94">
        <f t="shared" si="682"/>
        <v>0</v>
      </c>
      <c r="AJ540" s="93">
        <f t="shared" si="683"/>
        <v>0</v>
      </c>
      <c r="AK540" s="138" t="s">
        <v>1366</v>
      </c>
    </row>
    <row r="541" spans="1:37" hidden="1" outlineLevel="3" x14ac:dyDescent="0.25">
      <c r="A541" t="s">
        <v>7052</v>
      </c>
      <c r="B541">
        <v>-47511.39</v>
      </c>
      <c r="N541">
        <f t="shared" si="663"/>
        <v>-47511.39</v>
      </c>
      <c r="O541">
        <f t="shared" si="664"/>
        <v>-47511.39</v>
      </c>
      <c r="P541">
        <f t="shared" si="665"/>
        <v>-47511.39</v>
      </c>
      <c r="Q541" s="92" t="s">
        <v>1672</v>
      </c>
      <c r="R541" s="80">
        <v>1</v>
      </c>
      <c r="S541" s="119">
        <f t="shared" si="666"/>
        <v>-47511.39</v>
      </c>
      <c r="T541" s="120">
        <f t="shared" si="667"/>
        <v>0</v>
      </c>
      <c r="U541" s="121">
        <f t="shared" si="668"/>
        <v>-47511.39</v>
      </c>
      <c r="V541" s="119">
        <f t="shared" si="669"/>
        <v>-47511.39</v>
      </c>
      <c r="W541" s="120">
        <f t="shared" si="670"/>
        <v>0</v>
      </c>
      <c r="X541" s="122">
        <f t="shared" si="671"/>
        <v>-47511.39</v>
      </c>
      <c r="Y541" s="119">
        <f t="shared" si="672"/>
        <v>0</v>
      </c>
      <c r="Z541" s="120">
        <f t="shared" si="673"/>
        <v>0</v>
      </c>
      <c r="AA541" s="122">
        <f t="shared" si="674"/>
        <v>0</v>
      </c>
      <c r="AB541" s="94">
        <f t="shared" si="675"/>
        <v>-47511.39</v>
      </c>
      <c r="AC541" s="123">
        <f t="shared" si="676"/>
        <v>0</v>
      </c>
      <c r="AD541" s="94">
        <f t="shared" si="677"/>
        <v>-47511.39</v>
      </c>
      <c r="AE541" s="94">
        <f t="shared" si="678"/>
        <v>-47511.39</v>
      </c>
      <c r="AF541" s="123">
        <f t="shared" si="679"/>
        <v>0</v>
      </c>
      <c r="AG541" s="94">
        <f t="shared" si="680"/>
        <v>-47511.39</v>
      </c>
      <c r="AH541" s="94">
        <f t="shared" si="681"/>
        <v>0</v>
      </c>
      <c r="AI541" s="94">
        <f t="shared" si="682"/>
        <v>0</v>
      </c>
      <c r="AJ541" s="93">
        <f t="shared" si="683"/>
        <v>0</v>
      </c>
      <c r="AK541" s="138" t="s">
        <v>1366</v>
      </c>
    </row>
    <row r="542" spans="1:37" hidden="1" outlineLevel="3" x14ac:dyDescent="0.25">
      <c r="A542" t="s">
        <v>7052</v>
      </c>
      <c r="N542">
        <f t="shared" si="663"/>
        <v>0</v>
      </c>
      <c r="O542">
        <f t="shared" si="664"/>
        <v>0</v>
      </c>
      <c r="P542">
        <f t="shared" si="665"/>
        <v>0</v>
      </c>
      <c r="Q542" s="92" t="s">
        <v>2714</v>
      </c>
      <c r="R542" s="80">
        <v>1</v>
      </c>
      <c r="S542" s="119">
        <f t="shared" si="666"/>
        <v>0</v>
      </c>
      <c r="T542" s="120">
        <f t="shared" si="667"/>
        <v>0</v>
      </c>
      <c r="U542" s="121">
        <f t="shared" si="668"/>
        <v>0</v>
      </c>
      <c r="V542" s="119">
        <f t="shared" si="669"/>
        <v>0</v>
      </c>
      <c r="W542" s="120">
        <f t="shared" si="670"/>
        <v>0</v>
      </c>
      <c r="X542" s="122">
        <f t="shared" si="671"/>
        <v>0</v>
      </c>
      <c r="Y542" s="119">
        <f t="shared" si="672"/>
        <v>0</v>
      </c>
      <c r="Z542" s="120">
        <f t="shared" si="673"/>
        <v>0</v>
      </c>
      <c r="AA542" s="122">
        <f t="shared" si="674"/>
        <v>0</v>
      </c>
      <c r="AB542" s="94">
        <f t="shared" si="675"/>
        <v>0</v>
      </c>
      <c r="AC542" s="123">
        <f t="shared" si="676"/>
        <v>0</v>
      </c>
      <c r="AD542" s="94">
        <f t="shared" si="677"/>
        <v>0</v>
      </c>
      <c r="AE542" s="94">
        <f t="shared" si="678"/>
        <v>0</v>
      </c>
      <c r="AF542" s="123">
        <f t="shared" si="679"/>
        <v>0</v>
      </c>
      <c r="AG542" s="94">
        <f t="shared" si="680"/>
        <v>0</v>
      </c>
      <c r="AH542" s="94">
        <f t="shared" si="681"/>
        <v>0</v>
      </c>
      <c r="AI542" s="94">
        <f t="shared" si="682"/>
        <v>0</v>
      </c>
      <c r="AJ542" s="93">
        <f t="shared" si="683"/>
        <v>0</v>
      </c>
      <c r="AK542" s="138" t="s">
        <v>1366</v>
      </c>
    </row>
    <row r="543" spans="1:37" hidden="1" outlineLevel="2" x14ac:dyDescent="0.25">
      <c r="Q543" s="92"/>
      <c r="R543" s="80"/>
      <c r="S543" s="119">
        <f t="shared" ref="S543:AJ543" si="684">SUBTOTAL(9,S536:S542)</f>
        <v>-5647.239999999998</v>
      </c>
      <c r="T543" s="120">
        <f t="shared" si="684"/>
        <v>0</v>
      </c>
      <c r="U543" s="121">
        <f t="shared" si="684"/>
        <v>-5647.239999999998</v>
      </c>
      <c r="V543" s="119">
        <f t="shared" si="684"/>
        <v>-5647.239999999998</v>
      </c>
      <c r="W543" s="120">
        <f t="shared" si="684"/>
        <v>0</v>
      </c>
      <c r="X543" s="122">
        <f t="shared" si="684"/>
        <v>-5647.239999999998</v>
      </c>
      <c r="Y543" s="119">
        <f t="shared" si="684"/>
        <v>0</v>
      </c>
      <c r="Z543" s="120">
        <f t="shared" si="684"/>
        <v>0</v>
      </c>
      <c r="AA543" s="122">
        <f t="shared" si="684"/>
        <v>0</v>
      </c>
      <c r="AB543" s="94">
        <f t="shared" si="684"/>
        <v>-5647.239999999998</v>
      </c>
      <c r="AC543" s="123">
        <f t="shared" si="684"/>
        <v>0</v>
      </c>
      <c r="AD543" s="94">
        <f t="shared" si="684"/>
        <v>-5647.239999999998</v>
      </c>
      <c r="AE543" s="94">
        <f t="shared" si="684"/>
        <v>-5647.239999999998</v>
      </c>
      <c r="AF543" s="123">
        <f t="shared" si="684"/>
        <v>0</v>
      </c>
      <c r="AG543" s="94">
        <f t="shared" si="684"/>
        <v>-5647.239999999998</v>
      </c>
      <c r="AH543" s="94">
        <f t="shared" si="684"/>
        <v>0</v>
      </c>
      <c r="AI543" s="94">
        <f t="shared" si="684"/>
        <v>0</v>
      </c>
      <c r="AJ543" s="93">
        <f t="shared" si="684"/>
        <v>0</v>
      </c>
      <c r="AK543" s="139" t="s">
        <v>7153</v>
      </c>
    </row>
    <row r="544" spans="1:37" hidden="1" outlineLevel="1" x14ac:dyDescent="0.25">
      <c r="A544" s="135" t="s">
        <v>7051</v>
      </c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7"/>
      <c r="R544" s="128"/>
      <c r="S544" s="129">
        <f t="shared" ref="S544:AJ544" si="685">SUBTOTAL(9,S501:S542)</f>
        <v>-5698.2000000000044</v>
      </c>
      <c r="T544" s="130">
        <f t="shared" si="685"/>
        <v>262117.09000000008</v>
      </c>
      <c r="U544" s="131">
        <f t="shared" si="685"/>
        <v>256418.89000000013</v>
      </c>
      <c r="V544" s="129">
        <f t="shared" si="685"/>
        <v>-5647.239999999998</v>
      </c>
      <c r="W544" s="130">
        <f t="shared" si="685"/>
        <v>26854.715804999996</v>
      </c>
      <c r="X544" s="132">
        <f t="shared" si="685"/>
        <v>21207.47580499998</v>
      </c>
      <c r="Y544" s="129">
        <f t="shared" si="685"/>
        <v>-50.960000000003674</v>
      </c>
      <c r="Z544" s="130">
        <f t="shared" si="685"/>
        <v>235262.37419500004</v>
      </c>
      <c r="AA544" s="132">
        <f t="shared" si="685"/>
        <v>235211.41419500011</v>
      </c>
      <c r="AB544" s="130">
        <f t="shared" si="685"/>
        <v>-5698.2000000000044</v>
      </c>
      <c r="AC544" s="133">
        <f t="shared" si="685"/>
        <v>262117.09000000008</v>
      </c>
      <c r="AD544" s="130">
        <f t="shared" si="685"/>
        <v>256418.89000000013</v>
      </c>
      <c r="AE544" s="130">
        <f t="shared" si="685"/>
        <v>-5647.239999999998</v>
      </c>
      <c r="AF544" s="133">
        <f t="shared" si="685"/>
        <v>26854.715804999996</v>
      </c>
      <c r="AG544" s="130">
        <f t="shared" si="685"/>
        <v>21207.47580499998</v>
      </c>
      <c r="AH544" s="130">
        <f t="shared" si="685"/>
        <v>-50.960000000003674</v>
      </c>
      <c r="AI544" s="130">
        <f t="shared" si="685"/>
        <v>235262.37419500004</v>
      </c>
      <c r="AJ544" s="134">
        <f t="shared" si="685"/>
        <v>235211.41419500011</v>
      </c>
      <c r="AK544" s="137"/>
    </row>
    <row r="545" spans="1:37" hidden="1" outlineLevel="3" x14ac:dyDescent="0.25">
      <c r="A545" t="s">
        <v>7054</v>
      </c>
      <c r="B545">
        <v>53278.19</v>
      </c>
      <c r="N545">
        <f t="shared" ref="N545:N550" si="686">SUM(B545:M545)</f>
        <v>53278.19</v>
      </c>
      <c r="O545">
        <f t="shared" ref="O545:O550" si="687">B545</f>
        <v>53278.19</v>
      </c>
      <c r="P545">
        <f t="shared" ref="P545:P550" si="688">N545</f>
        <v>53278.19</v>
      </c>
      <c r="Q545" s="92" t="s">
        <v>1719</v>
      </c>
      <c r="R545" s="80">
        <v>0.1119</v>
      </c>
      <c r="S545" s="119">
        <f t="shared" ref="S545:S550" si="689">IF(LEFT(AK545,6)="Direct", O545,0)</f>
        <v>0</v>
      </c>
      <c r="T545" s="120">
        <f t="shared" ref="T545:T550" si="690">O545-S545</f>
        <v>53278.19</v>
      </c>
      <c r="U545" s="121">
        <f t="shared" ref="U545:U550" si="691">S545+T545</f>
        <v>53278.19</v>
      </c>
      <c r="V545" s="119">
        <f t="shared" ref="V545:V550" si="692">IF(LEFT(AK545,9)="Direct-WA", O545,0)</f>
        <v>0</v>
      </c>
      <c r="W545" s="120">
        <f t="shared" ref="W545:W550" si="693">IF(LEFT(AK545,9)="Direct-WA",0,O545*R545)</f>
        <v>5961.8294610000003</v>
      </c>
      <c r="X545" s="122">
        <f t="shared" ref="X545:X550" si="694">V545+W545</f>
        <v>5961.8294610000003</v>
      </c>
      <c r="Y545" s="119">
        <f t="shared" ref="Y545:Y550" si="695">IF(LEFT(AK545,9)="Direct-OR", O545,0)</f>
        <v>0</v>
      </c>
      <c r="Z545" s="120">
        <f t="shared" ref="Z545:Z550" si="696">IF(LEFT(AK545,9)="Direct-OR",0,T545-W545)</f>
        <v>47316.360539000001</v>
      </c>
      <c r="AA545" s="122">
        <f t="shared" ref="AA545:AA550" si="697">Y545+Z545</f>
        <v>47316.360539000001</v>
      </c>
      <c r="AB545" s="94">
        <f t="shared" ref="AB545:AB550" si="698">IF(LEFT(AK545,6)="Direct", P545,0)</f>
        <v>0</v>
      </c>
      <c r="AC545" s="123">
        <f t="shared" ref="AC545:AC550" si="699">P545-AB545</f>
        <v>53278.19</v>
      </c>
      <c r="AD545" s="94">
        <f t="shared" ref="AD545:AD550" si="700">AB545+AC545</f>
        <v>53278.19</v>
      </c>
      <c r="AE545" s="94">
        <f t="shared" ref="AE545:AE550" si="701">IF(LEFT(AK545,9)="Direct-WA", P545,0)</f>
        <v>0</v>
      </c>
      <c r="AF545" s="123">
        <f t="shared" ref="AF545:AF550" si="702">IF(LEFT(AK545,9)="Direct-WA",0,P545*R545)</f>
        <v>5961.8294610000003</v>
      </c>
      <c r="AG545" s="94">
        <f t="shared" ref="AG545:AG550" si="703">AE545+AF545</f>
        <v>5961.8294610000003</v>
      </c>
      <c r="AH545" s="94">
        <f t="shared" ref="AH545:AH550" si="704">IF(LEFT(AK545,9)="Direct-OR", P545,0)</f>
        <v>0</v>
      </c>
      <c r="AI545" s="94">
        <f t="shared" ref="AI545:AI550" si="705">IF(LEFT(AK545,9)="Direct-OR",0,AD545-AG545)</f>
        <v>47316.360539000001</v>
      </c>
      <c r="AJ545" s="93">
        <f t="shared" ref="AJ545:AJ550" si="706">AH545+AI545</f>
        <v>47316.360539000001</v>
      </c>
      <c r="AK545" s="138" t="s">
        <v>1012</v>
      </c>
    </row>
    <row r="546" spans="1:37" hidden="1" outlineLevel="3" x14ac:dyDescent="0.25">
      <c r="A546" t="s">
        <v>7054</v>
      </c>
      <c r="B546">
        <v>18028</v>
      </c>
      <c r="N546">
        <f t="shared" si="686"/>
        <v>18028</v>
      </c>
      <c r="O546">
        <f t="shared" si="687"/>
        <v>18028</v>
      </c>
      <c r="P546">
        <f t="shared" si="688"/>
        <v>18028</v>
      </c>
      <c r="Q546" s="92" t="s">
        <v>1722</v>
      </c>
      <c r="R546" s="80">
        <v>0.1119</v>
      </c>
      <c r="S546" s="119">
        <f t="shared" si="689"/>
        <v>0</v>
      </c>
      <c r="T546" s="120">
        <f t="shared" si="690"/>
        <v>18028</v>
      </c>
      <c r="U546" s="121">
        <f t="shared" si="691"/>
        <v>18028</v>
      </c>
      <c r="V546" s="119">
        <f t="shared" si="692"/>
        <v>0</v>
      </c>
      <c r="W546" s="120">
        <f t="shared" si="693"/>
        <v>2017.3332</v>
      </c>
      <c r="X546" s="122">
        <f t="shared" si="694"/>
        <v>2017.3332</v>
      </c>
      <c r="Y546" s="119">
        <f t="shared" si="695"/>
        <v>0</v>
      </c>
      <c r="Z546" s="120">
        <f t="shared" si="696"/>
        <v>16010.666799999999</v>
      </c>
      <c r="AA546" s="122">
        <f t="shared" si="697"/>
        <v>16010.666799999999</v>
      </c>
      <c r="AB546" s="94">
        <f t="shared" si="698"/>
        <v>0</v>
      </c>
      <c r="AC546" s="123">
        <f t="shared" si="699"/>
        <v>18028</v>
      </c>
      <c r="AD546" s="94">
        <f t="shared" si="700"/>
        <v>18028</v>
      </c>
      <c r="AE546" s="94">
        <f t="shared" si="701"/>
        <v>0</v>
      </c>
      <c r="AF546" s="123">
        <f t="shared" si="702"/>
        <v>2017.3332</v>
      </c>
      <c r="AG546" s="94">
        <f t="shared" si="703"/>
        <v>2017.3332</v>
      </c>
      <c r="AH546" s="94">
        <f t="shared" si="704"/>
        <v>0</v>
      </c>
      <c r="AI546" s="94">
        <f t="shared" si="705"/>
        <v>16010.666799999999</v>
      </c>
      <c r="AJ546" s="93">
        <f t="shared" si="706"/>
        <v>16010.666799999999</v>
      </c>
      <c r="AK546" s="138" t="s">
        <v>1012</v>
      </c>
    </row>
    <row r="547" spans="1:37" hidden="1" outlineLevel="3" x14ac:dyDescent="0.25">
      <c r="A547" t="s">
        <v>7054</v>
      </c>
      <c r="B547">
        <v>21826.82</v>
      </c>
      <c r="N547">
        <f t="shared" si="686"/>
        <v>21826.82</v>
      </c>
      <c r="O547">
        <f t="shared" si="687"/>
        <v>21826.82</v>
      </c>
      <c r="P547">
        <f t="shared" si="688"/>
        <v>21826.82</v>
      </c>
      <c r="Q547" s="92" t="s">
        <v>1737</v>
      </c>
      <c r="R547" s="80">
        <v>0.1119</v>
      </c>
      <c r="S547" s="119">
        <f t="shared" si="689"/>
        <v>0</v>
      </c>
      <c r="T547" s="120">
        <f t="shared" si="690"/>
        <v>21826.82</v>
      </c>
      <c r="U547" s="121">
        <f t="shared" si="691"/>
        <v>21826.82</v>
      </c>
      <c r="V547" s="119">
        <f t="shared" si="692"/>
        <v>0</v>
      </c>
      <c r="W547" s="120">
        <f t="shared" si="693"/>
        <v>2442.4211580000001</v>
      </c>
      <c r="X547" s="122">
        <f t="shared" si="694"/>
        <v>2442.4211580000001</v>
      </c>
      <c r="Y547" s="119">
        <f t="shared" si="695"/>
        <v>0</v>
      </c>
      <c r="Z547" s="120">
        <f t="shared" si="696"/>
        <v>19384.398841999999</v>
      </c>
      <c r="AA547" s="122">
        <f t="shared" si="697"/>
        <v>19384.398841999999</v>
      </c>
      <c r="AB547" s="94">
        <f t="shared" si="698"/>
        <v>0</v>
      </c>
      <c r="AC547" s="123">
        <f t="shared" si="699"/>
        <v>21826.82</v>
      </c>
      <c r="AD547" s="94">
        <f t="shared" si="700"/>
        <v>21826.82</v>
      </c>
      <c r="AE547" s="94">
        <f t="shared" si="701"/>
        <v>0</v>
      </c>
      <c r="AF547" s="123">
        <f t="shared" si="702"/>
        <v>2442.4211580000001</v>
      </c>
      <c r="AG547" s="94">
        <f t="shared" si="703"/>
        <v>2442.4211580000001</v>
      </c>
      <c r="AH547" s="94">
        <f t="shared" si="704"/>
        <v>0</v>
      </c>
      <c r="AI547" s="94">
        <f t="shared" si="705"/>
        <v>19384.398841999999</v>
      </c>
      <c r="AJ547" s="93">
        <f t="shared" si="706"/>
        <v>19384.398841999999</v>
      </c>
      <c r="AK547" s="138" t="s">
        <v>1012</v>
      </c>
    </row>
    <row r="548" spans="1:37" hidden="1" outlineLevel="3" x14ac:dyDescent="0.25">
      <c r="A548" t="s">
        <v>7054</v>
      </c>
      <c r="N548">
        <f t="shared" si="686"/>
        <v>0</v>
      </c>
      <c r="O548">
        <f t="shared" si="687"/>
        <v>0</v>
      </c>
      <c r="P548">
        <f t="shared" si="688"/>
        <v>0</v>
      </c>
      <c r="Q548" s="92" t="s">
        <v>1739</v>
      </c>
      <c r="R548" s="80">
        <v>0.1119</v>
      </c>
      <c r="S548" s="119">
        <f t="shared" si="689"/>
        <v>0</v>
      </c>
      <c r="T548" s="120">
        <f t="shared" si="690"/>
        <v>0</v>
      </c>
      <c r="U548" s="121">
        <f t="shared" si="691"/>
        <v>0</v>
      </c>
      <c r="V548" s="119">
        <f t="shared" si="692"/>
        <v>0</v>
      </c>
      <c r="W548" s="120">
        <f t="shared" si="693"/>
        <v>0</v>
      </c>
      <c r="X548" s="122">
        <f t="shared" si="694"/>
        <v>0</v>
      </c>
      <c r="Y548" s="119">
        <f t="shared" si="695"/>
        <v>0</v>
      </c>
      <c r="Z548" s="120">
        <f t="shared" si="696"/>
        <v>0</v>
      </c>
      <c r="AA548" s="122">
        <f t="shared" si="697"/>
        <v>0</v>
      </c>
      <c r="AB548" s="94">
        <f t="shared" si="698"/>
        <v>0</v>
      </c>
      <c r="AC548" s="123">
        <f t="shared" si="699"/>
        <v>0</v>
      </c>
      <c r="AD548" s="94">
        <f t="shared" si="700"/>
        <v>0</v>
      </c>
      <c r="AE548" s="94">
        <f t="shared" si="701"/>
        <v>0</v>
      </c>
      <c r="AF548" s="123">
        <f t="shared" si="702"/>
        <v>0</v>
      </c>
      <c r="AG548" s="94">
        <f t="shared" si="703"/>
        <v>0</v>
      </c>
      <c r="AH548" s="94">
        <f t="shared" si="704"/>
        <v>0</v>
      </c>
      <c r="AI548" s="94">
        <f t="shared" si="705"/>
        <v>0</v>
      </c>
      <c r="AJ548" s="93">
        <f t="shared" si="706"/>
        <v>0</v>
      </c>
      <c r="AK548" s="138" t="s">
        <v>1012</v>
      </c>
    </row>
    <row r="549" spans="1:37" hidden="1" outlineLevel="3" x14ac:dyDescent="0.25">
      <c r="A549" t="s">
        <v>7054</v>
      </c>
      <c r="N549">
        <f t="shared" si="686"/>
        <v>0</v>
      </c>
      <c r="O549">
        <f t="shared" si="687"/>
        <v>0</v>
      </c>
      <c r="P549">
        <f t="shared" si="688"/>
        <v>0</v>
      </c>
      <c r="Q549" s="92" t="s">
        <v>1750</v>
      </c>
      <c r="R549" s="80">
        <v>0.1119</v>
      </c>
      <c r="S549" s="119">
        <f t="shared" si="689"/>
        <v>0</v>
      </c>
      <c r="T549" s="120">
        <f t="shared" si="690"/>
        <v>0</v>
      </c>
      <c r="U549" s="121">
        <f t="shared" si="691"/>
        <v>0</v>
      </c>
      <c r="V549" s="119">
        <f t="shared" si="692"/>
        <v>0</v>
      </c>
      <c r="W549" s="120">
        <f t="shared" si="693"/>
        <v>0</v>
      </c>
      <c r="X549" s="122">
        <f t="shared" si="694"/>
        <v>0</v>
      </c>
      <c r="Y549" s="119">
        <f t="shared" si="695"/>
        <v>0</v>
      </c>
      <c r="Z549" s="120">
        <f t="shared" si="696"/>
        <v>0</v>
      </c>
      <c r="AA549" s="122">
        <f t="shared" si="697"/>
        <v>0</v>
      </c>
      <c r="AB549" s="94">
        <f t="shared" si="698"/>
        <v>0</v>
      </c>
      <c r="AC549" s="123">
        <f t="shared" si="699"/>
        <v>0</v>
      </c>
      <c r="AD549" s="94">
        <f t="shared" si="700"/>
        <v>0</v>
      </c>
      <c r="AE549" s="94">
        <f t="shared" si="701"/>
        <v>0</v>
      </c>
      <c r="AF549" s="123">
        <f t="shared" si="702"/>
        <v>0</v>
      </c>
      <c r="AG549" s="94">
        <f t="shared" si="703"/>
        <v>0</v>
      </c>
      <c r="AH549" s="94">
        <f t="shared" si="704"/>
        <v>0</v>
      </c>
      <c r="AI549" s="94">
        <f t="shared" si="705"/>
        <v>0</v>
      </c>
      <c r="AJ549" s="93">
        <f t="shared" si="706"/>
        <v>0</v>
      </c>
      <c r="AK549" s="138" t="s">
        <v>1012</v>
      </c>
    </row>
    <row r="550" spans="1:37" hidden="1" outlineLevel="3" x14ac:dyDescent="0.25">
      <c r="A550" t="s">
        <v>7054</v>
      </c>
      <c r="B550">
        <v>35556.78</v>
      </c>
      <c r="N550">
        <f t="shared" si="686"/>
        <v>35556.78</v>
      </c>
      <c r="O550">
        <f t="shared" si="687"/>
        <v>35556.78</v>
      </c>
      <c r="P550">
        <f t="shared" si="688"/>
        <v>35556.78</v>
      </c>
      <c r="Q550" s="92" t="s">
        <v>1755</v>
      </c>
      <c r="R550" s="80">
        <v>0.1119</v>
      </c>
      <c r="S550" s="119">
        <f t="shared" si="689"/>
        <v>0</v>
      </c>
      <c r="T550" s="120">
        <f t="shared" si="690"/>
        <v>35556.78</v>
      </c>
      <c r="U550" s="121">
        <f t="shared" si="691"/>
        <v>35556.78</v>
      </c>
      <c r="V550" s="119">
        <f t="shared" si="692"/>
        <v>0</v>
      </c>
      <c r="W550" s="120">
        <f t="shared" si="693"/>
        <v>3978.8036819999998</v>
      </c>
      <c r="X550" s="122">
        <f t="shared" si="694"/>
        <v>3978.8036819999998</v>
      </c>
      <c r="Y550" s="119">
        <f t="shared" si="695"/>
        <v>0</v>
      </c>
      <c r="Z550" s="120">
        <f t="shared" si="696"/>
        <v>31577.976318000001</v>
      </c>
      <c r="AA550" s="122">
        <f t="shared" si="697"/>
        <v>31577.976318000001</v>
      </c>
      <c r="AB550" s="94">
        <f t="shared" si="698"/>
        <v>0</v>
      </c>
      <c r="AC550" s="123">
        <f t="shared" si="699"/>
        <v>35556.78</v>
      </c>
      <c r="AD550" s="94">
        <f t="shared" si="700"/>
        <v>35556.78</v>
      </c>
      <c r="AE550" s="94">
        <f t="shared" si="701"/>
        <v>0</v>
      </c>
      <c r="AF550" s="123">
        <f t="shared" si="702"/>
        <v>3978.8036819999998</v>
      </c>
      <c r="AG550" s="94">
        <f t="shared" si="703"/>
        <v>3978.8036819999998</v>
      </c>
      <c r="AH550" s="94">
        <f t="shared" si="704"/>
        <v>0</v>
      </c>
      <c r="AI550" s="94">
        <f t="shared" si="705"/>
        <v>31577.976318000001</v>
      </c>
      <c r="AJ550" s="93">
        <f t="shared" si="706"/>
        <v>31577.976318000001</v>
      </c>
      <c r="AK550" s="138" t="s">
        <v>1012</v>
      </c>
    </row>
    <row r="551" spans="1:37" hidden="1" outlineLevel="2" x14ac:dyDescent="0.25">
      <c r="Q551" s="92"/>
      <c r="R551" s="80"/>
      <c r="S551" s="119">
        <f t="shared" ref="S551:AJ551" si="707">SUBTOTAL(9,S545:S550)</f>
        <v>0</v>
      </c>
      <c r="T551" s="120">
        <f t="shared" si="707"/>
        <v>128689.79000000001</v>
      </c>
      <c r="U551" s="121">
        <f t="shared" si="707"/>
        <v>128689.79000000001</v>
      </c>
      <c r="V551" s="119">
        <f t="shared" si="707"/>
        <v>0</v>
      </c>
      <c r="W551" s="120">
        <f t="shared" si="707"/>
        <v>14400.387500999999</v>
      </c>
      <c r="X551" s="122">
        <f t="shared" si="707"/>
        <v>14400.387500999999</v>
      </c>
      <c r="Y551" s="119">
        <f t="shared" si="707"/>
        <v>0</v>
      </c>
      <c r="Z551" s="120">
        <f t="shared" si="707"/>
        <v>114289.402499</v>
      </c>
      <c r="AA551" s="122">
        <f t="shared" si="707"/>
        <v>114289.402499</v>
      </c>
      <c r="AB551" s="94">
        <f t="shared" si="707"/>
        <v>0</v>
      </c>
      <c r="AC551" s="123">
        <f t="shared" si="707"/>
        <v>128689.79000000001</v>
      </c>
      <c r="AD551" s="94">
        <f t="shared" si="707"/>
        <v>128689.79000000001</v>
      </c>
      <c r="AE551" s="94">
        <f t="shared" si="707"/>
        <v>0</v>
      </c>
      <c r="AF551" s="123">
        <f t="shared" si="707"/>
        <v>14400.387500999999</v>
      </c>
      <c r="AG551" s="94">
        <f t="shared" si="707"/>
        <v>14400.387500999999</v>
      </c>
      <c r="AH551" s="94">
        <f t="shared" si="707"/>
        <v>0</v>
      </c>
      <c r="AI551" s="94">
        <f t="shared" si="707"/>
        <v>114289.402499</v>
      </c>
      <c r="AJ551" s="93">
        <f t="shared" si="707"/>
        <v>114289.402499</v>
      </c>
      <c r="AK551" s="139" t="s">
        <v>7140</v>
      </c>
    </row>
    <row r="552" spans="1:37" hidden="1" outlineLevel="1" x14ac:dyDescent="0.25">
      <c r="A552" s="135" t="s">
        <v>7053</v>
      </c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7"/>
      <c r="R552" s="128"/>
      <c r="S552" s="129">
        <f t="shared" ref="S552:AJ552" si="708">SUBTOTAL(9,S545:S550)</f>
        <v>0</v>
      </c>
      <c r="T552" s="130">
        <f t="shared" si="708"/>
        <v>128689.79000000001</v>
      </c>
      <c r="U552" s="131">
        <f t="shared" si="708"/>
        <v>128689.79000000001</v>
      </c>
      <c r="V552" s="129">
        <f t="shared" si="708"/>
        <v>0</v>
      </c>
      <c r="W552" s="130">
        <f t="shared" si="708"/>
        <v>14400.387500999999</v>
      </c>
      <c r="X552" s="132">
        <f t="shared" si="708"/>
        <v>14400.387500999999</v>
      </c>
      <c r="Y552" s="129">
        <f t="shared" si="708"/>
        <v>0</v>
      </c>
      <c r="Z552" s="130">
        <f t="shared" si="708"/>
        <v>114289.402499</v>
      </c>
      <c r="AA552" s="132">
        <f t="shared" si="708"/>
        <v>114289.402499</v>
      </c>
      <c r="AB552" s="130">
        <f t="shared" si="708"/>
        <v>0</v>
      </c>
      <c r="AC552" s="133">
        <f t="shared" si="708"/>
        <v>128689.79000000001</v>
      </c>
      <c r="AD552" s="130">
        <f t="shared" si="708"/>
        <v>128689.79000000001</v>
      </c>
      <c r="AE552" s="130">
        <f t="shared" si="708"/>
        <v>0</v>
      </c>
      <c r="AF552" s="133">
        <f t="shared" si="708"/>
        <v>14400.387500999999</v>
      </c>
      <c r="AG552" s="130">
        <f t="shared" si="708"/>
        <v>14400.387500999999</v>
      </c>
      <c r="AH552" s="130">
        <f t="shared" si="708"/>
        <v>0</v>
      </c>
      <c r="AI552" s="130">
        <f t="shared" si="708"/>
        <v>114289.402499</v>
      </c>
      <c r="AJ552" s="134">
        <f t="shared" si="708"/>
        <v>114289.402499</v>
      </c>
      <c r="AK552" s="137"/>
    </row>
    <row r="553" spans="1:37" hidden="1" outlineLevel="3" x14ac:dyDescent="0.25">
      <c r="A553" t="s">
        <v>7056</v>
      </c>
      <c r="B553">
        <v>19014.689999999999</v>
      </c>
      <c r="N553">
        <f>SUM(B553:M553)</f>
        <v>19014.689999999999</v>
      </c>
      <c r="O553">
        <f>B553</f>
        <v>19014.689999999999</v>
      </c>
      <c r="P553">
        <f>N553</f>
        <v>19014.689999999999</v>
      </c>
      <c r="Q553" s="92" t="s">
        <v>1429</v>
      </c>
      <c r="R553" s="80">
        <v>0.1128</v>
      </c>
      <c r="S553" s="119">
        <f>IF(LEFT(AK553,6)="Direct", O553,0)</f>
        <v>0</v>
      </c>
      <c r="T553" s="120">
        <f>O553-S553</f>
        <v>19014.689999999999</v>
      </c>
      <c r="U553" s="121">
        <f>S553+T553</f>
        <v>19014.689999999999</v>
      </c>
      <c r="V553" s="119">
        <f>IF(LEFT(AK553,9)="Direct-WA", O553,0)</f>
        <v>0</v>
      </c>
      <c r="W553" s="120">
        <f>IF(LEFT(AK553,9)="Direct-WA",0,O553*R553)</f>
        <v>2144.8570319999999</v>
      </c>
      <c r="X553" s="122">
        <f>V553+W553</f>
        <v>2144.8570319999999</v>
      </c>
      <c r="Y553" s="119">
        <f>IF(LEFT(AK553,9)="Direct-OR", O553,0)</f>
        <v>0</v>
      </c>
      <c r="Z553" s="120">
        <f>IF(LEFT(AK553,9)="Direct-OR",0,T553-W553)</f>
        <v>16869.832967999999</v>
      </c>
      <c r="AA553" s="122">
        <f>Y553+Z553</f>
        <v>16869.832967999999</v>
      </c>
      <c r="AB553" s="94">
        <f>IF(LEFT(AK553,6)="Direct", P553,0)</f>
        <v>0</v>
      </c>
      <c r="AC553" s="123">
        <f>P553-AB553</f>
        <v>19014.689999999999</v>
      </c>
      <c r="AD553" s="94">
        <f>AB553+AC553</f>
        <v>19014.689999999999</v>
      </c>
      <c r="AE553" s="94">
        <f>IF(LEFT(AK553,9)="Direct-WA", P553,0)</f>
        <v>0</v>
      </c>
      <c r="AF553" s="123">
        <f>IF(LEFT(AK553,9)="Direct-WA",0,P553*R553)</f>
        <v>2144.8570319999999</v>
      </c>
      <c r="AG553" s="94">
        <f>AE553+AF553</f>
        <v>2144.8570319999999</v>
      </c>
      <c r="AH553" s="94">
        <f>IF(LEFT(AK553,9)="Direct-OR", P553,0)</f>
        <v>0</v>
      </c>
      <c r="AI553" s="94">
        <f>IF(LEFT(AK553,9)="Direct-OR",0,AD553-AG553)</f>
        <v>16869.832967999999</v>
      </c>
      <c r="AJ553" s="93">
        <f>AH553+AI553</f>
        <v>16869.832967999999</v>
      </c>
      <c r="AK553" s="138" t="s">
        <v>988</v>
      </c>
    </row>
    <row r="554" spans="1:37" hidden="1" outlineLevel="2" x14ac:dyDescent="0.25">
      <c r="Q554" s="92"/>
      <c r="R554" s="80"/>
      <c r="S554" s="119">
        <f t="shared" ref="S554:AJ554" si="709">SUBTOTAL(9,S553:S553)</f>
        <v>0</v>
      </c>
      <c r="T554" s="120">
        <f t="shared" si="709"/>
        <v>19014.689999999999</v>
      </c>
      <c r="U554" s="121">
        <f t="shared" si="709"/>
        <v>19014.689999999999</v>
      </c>
      <c r="V554" s="119">
        <f t="shared" si="709"/>
        <v>0</v>
      </c>
      <c r="W554" s="120">
        <f t="shared" si="709"/>
        <v>2144.8570319999999</v>
      </c>
      <c r="X554" s="122">
        <f t="shared" si="709"/>
        <v>2144.8570319999999</v>
      </c>
      <c r="Y554" s="119">
        <f t="shared" si="709"/>
        <v>0</v>
      </c>
      <c r="Z554" s="120">
        <f t="shared" si="709"/>
        <v>16869.832967999999</v>
      </c>
      <c r="AA554" s="122">
        <f t="shared" si="709"/>
        <v>16869.832967999999</v>
      </c>
      <c r="AB554" s="94">
        <f t="shared" si="709"/>
        <v>0</v>
      </c>
      <c r="AC554" s="123">
        <f t="shared" si="709"/>
        <v>19014.689999999999</v>
      </c>
      <c r="AD554" s="94">
        <f t="shared" si="709"/>
        <v>19014.689999999999</v>
      </c>
      <c r="AE554" s="94">
        <f t="shared" si="709"/>
        <v>0</v>
      </c>
      <c r="AF554" s="123">
        <f t="shared" si="709"/>
        <v>2144.8570319999999</v>
      </c>
      <c r="AG554" s="94">
        <f t="shared" si="709"/>
        <v>2144.8570319999999</v>
      </c>
      <c r="AH554" s="94">
        <f t="shared" si="709"/>
        <v>0</v>
      </c>
      <c r="AI554" s="94">
        <f t="shared" si="709"/>
        <v>16869.832967999999</v>
      </c>
      <c r="AJ554" s="93">
        <f t="shared" si="709"/>
        <v>16869.832967999999</v>
      </c>
      <c r="AK554" s="139" t="s">
        <v>7151</v>
      </c>
    </row>
    <row r="555" spans="1:37" hidden="1" outlineLevel="1" x14ac:dyDescent="0.25">
      <c r="A555" s="135" t="s">
        <v>7055</v>
      </c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7"/>
      <c r="R555" s="128"/>
      <c r="S555" s="129">
        <f t="shared" ref="S555:AJ555" si="710">SUBTOTAL(9,S553:S553)</f>
        <v>0</v>
      </c>
      <c r="T555" s="130">
        <f t="shared" si="710"/>
        <v>19014.689999999999</v>
      </c>
      <c r="U555" s="131">
        <f t="shared" si="710"/>
        <v>19014.689999999999</v>
      </c>
      <c r="V555" s="129">
        <f t="shared" si="710"/>
        <v>0</v>
      </c>
      <c r="W555" s="130">
        <f t="shared" si="710"/>
        <v>2144.8570319999999</v>
      </c>
      <c r="X555" s="132">
        <f t="shared" si="710"/>
        <v>2144.8570319999999</v>
      </c>
      <c r="Y555" s="129">
        <f t="shared" si="710"/>
        <v>0</v>
      </c>
      <c r="Z555" s="130">
        <f t="shared" si="710"/>
        <v>16869.832967999999</v>
      </c>
      <c r="AA555" s="132">
        <f t="shared" si="710"/>
        <v>16869.832967999999</v>
      </c>
      <c r="AB555" s="130">
        <f t="shared" si="710"/>
        <v>0</v>
      </c>
      <c r="AC555" s="133">
        <f t="shared" si="710"/>
        <v>19014.689999999999</v>
      </c>
      <c r="AD555" s="130">
        <f t="shared" si="710"/>
        <v>19014.689999999999</v>
      </c>
      <c r="AE555" s="130">
        <f t="shared" si="710"/>
        <v>0</v>
      </c>
      <c r="AF555" s="133">
        <f t="shared" si="710"/>
        <v>2144.8570319999999</v>
      </c>
      <c r="AG555" s="130">
        <f t="shared" si="710"/>
        <v>2144.8570319999999</v>
      </c>
      <c r="AH555" s="130">
        <f t="shared" si="710"/>
        <v>0</v>
      </c>
      <c r="AI555" s="130">
        <f t="shared" si="710"/>
        <v>16869.832967999999</v>
      </c>
      <c r="AJ555" s="134">
        <f t="shared" si="710"/>
        <v>16869.832967999999</v>
      </c>
      <c r="AK555" s="137"/>
    </row>
    <row r="556" spans="1:37" hidden="1" outlineLevel="3" x14ac:dyDescent="0.25">
      <c r="A556" t="s">
        <v>7058</v>
      </c>
      <c r="B556">
        <v>13729.9</v>
      </c>
      <c r="N556">
        <f>SUM(B556:M556)</f>
        <v>13729.9</v>
      </c>
      <c r="O556">
        <f>B556</f>
        <v>13729.9</v>
      </c>
      <c r="P556">
        <f>N556</f>
        <v>13729.9</v>
      </c>
      <c r="Q556" s="92" t="s">
        <v>1709</v>
      </c>
      <c r="R556" s="80">
        <v>0.1119</v>
      </c>
      <c r="S556" s="119">
        <f>IF(LEFT(AK556,6)="Direct", O556,0)</f>
        <v>0</v>
      </c>
      <c r="T556" s="120">
        <f>O556-S556</f>
        <v>13729.9</v>
      </c>
      <c r="U556" s="121">
        <f>S556+T556</f>
        <v>13729.9</v>
      </c>
      <c r="V556" s="119">
        <f>IF(LEFT(AK556,9)="Direct-WA", O556,0)</f>
        <v>0</v>
      </c>
      <c r="W556" s="120">
        <f>IF(LEFT(AK556,9)="Direct-WA",0,O556*R556)</f>
        <v>1536.37581</v>
      </c>
      <c r="X556" s="122">
        <f>V556+W556</f>
        <v>1536.37581</v>
      </c>
      <c r="Y556" s="119">
        <f>IF(LEFT(AK556,9)="Direct-OR", O556,0)</f>
        <v>0</v>
      </c>
      <c r="Z556" s="120">
        <f>IF(LEFT(AK556,9)="Direct-OR",0,T556-W556)</f>
        <v>12193.52419</v>
      </c>
      <c r="AA556" s="122">
        <f>Y556+Z556</f>
        <v>12193.52419</v>
      </c>
      <c r="AB556" s="94">
        <f>IF(LEFT(AK556,6)="Direct", P556,0)</f>
        <v>0</v>
      </c>
      <c r="AC556" s="123">
        <f>P556-AB556</f>
        <v>13729.9</v>
      </c>
      <c r="AD556" s="94">
        <f>AB556+AC556</f>
        <v>13729.9</v>
      </c>
      <c r="AE556" s="94">
        <f>IF(LEFT(AK556,9)="Direct-WA", P556,0)</f>
        <v>0</v>
      </c>
      <c r="AF556" s="123">
        <f>IF(LEFT(AK556,9)="Direct-WA",0,P556*R556)</f>
        <v>1536.37581</v>
      </c>
      <c r="AG556" s="94">
        <f>AE556+AF556</f>
        <v>1536.37581</v>
      </c>
      <c r="AH556" s="94">
        <f>IF(LEFT(AK556,9)="Direct-OR", P556,0)</f>
        <v>0</v>
      </c>
      <c r="AI556" s="94">
        <f>IF(LEFT(AK556,9)="Direct-OR",0,AD556-AG556)</f>
        <v>12193.52419</v>
      </c>
      <c r="AJ556" s="93">
        <f>AH556+AI556</f>
        <v>12193.52419</v>
      </c>
      <c r="AK556" s="138" t="s">
        <v>1012</v>
      </c>
    </row>
    <row r="557" spans="1:37" hidden="1" outlineLevel="2" x14ac:dyDescent="0.25">
      <c r="Q557" s="92"/>
      <c r="R557" s="80"/>
      <c r="S557" s="119">
        <f t="shared" ref="S557:AJ557" si="711">SUBTOTAL(9,S556:S556)</f>
        <v>0</v>
      </c>
      <c r="T557" s="120">
        <f t="shared" si="711"/>
        <v>13729.9</v>
      </c>
      <c r="U557" s="121">
        <f t="shared" si="711"/>
        <v>13729.9</v>
      </c>
      <c r="V557" s="119">
        <f t="shared" si="711"/>
        <v>0</v>
      </c>
      <c r="W557" s="120">
        <f t="shared" si="711"/>
        <v>1536.37581</v>
      </c>
      <c r="X557" s="122">
        <f t="shared" si="711"/>
        <v>1536.37581</v>
      </c>
      <c r="Y557" s="119">
        <f t="shared" si="711"/>
        <v>0</v>
      </c>
      <c r="Z557" s="120">
        <f t="shared" si="711"/>
        <v>12193.52419</v>
      </c>
      <c r="AA557" s="122">
        <f t="shared" si="711"/>
        <v>12193.52419</v>
      </c>
      <c r="AB557" s="94">
        <f t="shared" si="711"/>
        <v>0</v>
      </c>
      <c r="AC557" s="123">
        <f t="shared" si="711"/>
        <v>13729.9</v>
      </c>
      <c r="AD557" s="94">
        <f t="shared" si="711"/>
        <v>13729.9</v>
      </c>
      <c r="AE557" s="94">
        <f t="shared" si="711"/>
        <v>0</v>
      </c>
      <c r="AF557" s="123">
        <f t="shared" si="711"/>
        <v>1536.37581</v>
      </c>
      <c r="AG557" s="94">
        <f t="shared" si="711"/>
        <v>1536.37581</v>
      </c>
      <c r="AH557" s="94">
        <f t="shared" si="711"/>
        <v>0</v>
      </c>
      <c r="AI557" s="94">
        <f t="shared" si="711"/>
        <v>12193.52419</v>
      </c>
      <c r="AJ557" s="93">
        <f t="shared" si="711"/>
        <v>12193.52419</v>
      </c>
      <c r="AK557" s="139" t="s">
        <v>7140</v>
      </c>
    </row>
    <row r="558" spans="1:37" hidden="1" outlineLevel="1" x14ac:dyDescent="0.25">
      <c r="A558" s="135" t="s">
        <v>7057</v>
      </c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7"/>
      <c r="R558" s="128"/>
      <c r="S558" s="129">
        <f t="shared" ref="S558:AJ558" si="712">SUBTOTAL(9,S556:S556)</f>
        <v>0</v>
      </c>
      <c r="T558" s="130">
        <f t="shared" si="712"/>
        <v>13729.9</v>
      </c>
      <c r="U558" s="131">
        <f t="shared" si="712"/>
        <v>13729.9</v>
      </c>
      <c r="V558" s="129">
        <f t="shared" si="712"/>
        <v>0</v>
      </c>
      <c r="W558" s="130">
        <f t="shared" si="712"/>
        <v>1536.37581</v>
      </c>
      <c r="X558" s="132">
        <f t="shared" si="712"/>
        <v>1536.37581</v>
      </c>
      <c r="Y558" s="129">
        <f t="shared" si="712"/>
        <v>0</v>
      </c>
      <c r="Z558" s="130">
        <f t="shared" si="712"/>
        <v>12193.52419</v>
      </c>
      <c r="AA558" s="132">
        <f t="shared" si="712"/>
        <v>12193.52419</v>
      </c>
      <c r="AB558" s="130">
        <f t="shared" si="712"/>
        <v>0</v>
      </c>
      <c r="AC558" s="133">
        <f t="shared" si="712"/>
        <v>13729.9</v>
      </c>
      <c r="AD558" s="130">
        <f t="shared" si="712"/>
        <v>13729.9</v>
      </c>
      <c r="AE558" s="130">
        <f t="shared" si="712"/>
        <v>0</v>
      </c>
      <c r="AF558" s="133">
        <f t="shared" si="712"/>
        <v>1536.37581</v>
      </c>
      <c r="AG558" s="130">
        <f t="shared" si="712"/>
        <v>1536.37581</v>
      </c>
      <c r="AH558" s="130">
        <f t="shared" si="712"/>
        <v>0</v>
      </c>
      <c r="AI558" s="130">
        <f t="shared" si="712"/>
        <v>12193.52419</v>
      </c>
      <c r="AJ558" s="134">
        <f t="shared" si="712"/>
        <v>12193.52419</v>
      </c>
      <c r="AK558" s="137"/>
    </row>
    <row r="559" spans="1:37" hidden="1" outlineLevel="3" x14ac:dyDescent="0.25">
      <c r="A559" t="s">
        <v>7060</v>
      </c>
      <c r="N559">
        <f>SUM(B559:M559)</f>
        <v>0</v>
      </c>
      <c r="O559">
        <f>B559</f>
        <v>0</v>
      </c>
      <c r="P559">
        <f>N559</f>
        <v>0</v>
      </c>
      <c r="Q559" s="92" t="s">
        <v>5989</v>
      </c>
      <c r="R559" s="80">
        <v>0.1124</v>
      </c>
      <c r="S559" s="119">
        <f>IF(LEFT(AK559,6)="Direct", O559,0)</f>
        <v>0</v>
      </c>
      <c r="T559" s="120">
        <f>O559-S559</f>
        <v>0</v>
      </c>
      <c r="U559" s="121">
        <f>S559+T559</f>
        <v>0</v>
      </c>
      <c r="V559" s="119">
        <f>IF(LEFT(AK559,9)="Direct-WA", O559,0)</f>
        <v>0</v>
      </c>
      <c r="W559" s="120">
        <f>IF(LEFT(AK559,9)="Direct-WA",0,O559*R559)</f>
        <v>0</v>
      </c>
      <c r="X559" s="122">
        <f>V559+W559</f>
        <v>0</v>
      </c>
      <c r="Y559" s="119">
        <f>IF(LEFT(AK559,9)="Direct-OR", O559,0)</f>
        <v>0</v>
      </c>
      <c r="Z559" s="120">
        <f>IF(LEFT(AK559,9)="Direct-OR",0,T559-W559)</f>
        <v>0</v>
      </c>
      <c r="AA559" s="122">
        <f>Y559+Z559</f>
        <v>0</v>
      </c>
      <c r="AB559" s="94">
        <f>IF(LEFT(AK559,6)="Direct", P559,0)</f>
        <v>0</v>
      </c>
      <c r="AC559" s="123">
        <f>P559-AB559</f>
        <v>0</v>
      </c>
      <c r="AD559" s="94">
        <f>AB559+AC559</f>
        <v>0</v>
      </c>
      <c r="AE559" s="94">
        <f>IF(LEFT(AK559,9)="Direct-WA", P559,0)</f>
        <v>0</v>
      </c>
      <c r="AF559" s="123">
        <f>IF(LEFT(AK559,9)="Direct-WA",0,P559*R559)</f>
        <v>0</v>
      </c>
      <c r="AG559" s="94">
        <f>AE559+AF559</f>
        <v>0</v>
      </c>
      <c r="AH559" s="94">
        <f>IF(LEFT(AK559,9)="Direct-OR", P559,0)</f>
        <v>0</v>
      </c>
      <c r="AI559" s="94">
        <f>IF(LEFT(AK559,9)="Direct-OR",0,AD559-AG559)</f>
        <v>0</v>
      </c>
      <c r="AJ559" s="93">
        <f>AH559+AI559</f>
        <v>0</v>
      </c>
      <c r="AK559" s="138" t="s">
        <v>1010</v>
      </c>
    </row>
    <row r="560" spans="1:37" hidden="1" outlineLevel="2" x14ac:dyDescent="0.25">
      <c r="Q560" s="92"/>
      <c r="R560" s="80"/>
      <c r="S560" s="119">
        <f t="shared" ref="S560:AJ560" si="713">SUBTOTAL(9,S559:S559)</f>
        <v>0</v>
      </c>
      <c r="T560" s="120">
        <f t="shared" si="713"/>
        <v>0</v>
      </c>
      <c r="U560" s="121">
        <f t="shared" si="713"/>
        <v>0</v>
      </c>
      <c r="V560" s="119">
        <f t="shared" si="713"/>
        <v>0</v>
      </c>
      <c r="W560" s="120">
        <f t="shared" si="713"/>
        <v>0</v>
      </c>
      <c r="X560" s="122">
        <f t="shared" si="713"/>
        <v>0</v>
      </c>
      <c r="Y560" s="119">
        <f t="shared" si="713"/>
        <v>0</v>
      </c>
      <c r="Z560" s="120">
        <f t="shared" si="713"/>
        <v>0</v>
      </c>
      <c r="AA560" s="122">
        <f t="shared" si="713"/>
        <v>0</v>
      </c>
      <c r="AB560" s="94">
        <f t="shared" si="713"/>
        <v>0</v>
      </c>
      <c r="AC560" s="123">
        <f t="shared" si="713"/>
        <v>0</v>
      </c>
      <c r="AD560" s="94">
        <f t="shared" si="713"/>
        <v>0</v>
      </c>
      <c r="AE560" s="94">
        <f t="shared" si="713"/>
        <v>0</v>
      </c>
      <c r="AF560" s="123">
        <f t="shared" si="713"/>
        <v>0</v>
      </c>
      <c r="AG560" s="94">
        <f t="shared" si="713"/>
        <v>0</v>
      </c>
      <c r="AH560" s="94">
        <f t="shared" si="713"/>
        <v>0</v>
      </c>
      <c r="AI560" s="94">
        <f t="shared" si="713"/>
        <v>0</v>
      </c>
      <c r="AJ560" s="93">
        <f t="shared" si="713"/>
        <v>0</v>
      </c>
      <c r="AK560" s="139" t="s">
        <v>7137</v>
      </c>
    </row>
    <row r="561" spans="1:37" hidden="1" outlineLevel="3" x14ac:dyDescent="0.25">
      <c r="A561" t="s">
        <v>7060</v>
      </c>
      <c r="B561">
        <v>19210</v>
      </c>
      <c r="N561">
        <f t="shared" ref="N561:N578" si="714">SUM(B561:M561)</f>
        <v>19210</v>
      </c>
      <c r="O561">
        <f t="shared" ref="O561:O578" si="715">B561</f>
        <v>19210</v>
      </c>
      <c r="P561">
        <f t="shared" ref="P561:P578" si="716">N561</f>
        <v>19210</v>
      </c>
      <c r="Q561" s="92" t="s">
        <v>1320</v>
      </c>
      <c r="R561" s="80">
        <v>0.1119</v>
      </c>
      <c r="S561" s="119">
        <f t="shared" ref="S561:S578" si="717">IF(LEFT(AK561,6)="Direct", O561,0)</f>
        <v>0</v>
      </c>
      <c r="T561" s="120">
        <f t="shared" ref="T561:T578" si="718">O561-S561</f>
        <v>19210</v>
      </c>
      <c r="U561" s="121">
        <f t="shared" ref="U561:U578" si="719">S561+T561</f>
        <v>19210</v>
      </c>
      <c r="V561" s="119">
        <f t="shared" ref="V561:V578" si="720">IF(LEFT(AK561,9)="Direct-WA", O561,0)</f>
        <v>0</v>
      </c>
      <c r="W561" s="120">
        <f t="shared" ref="W561:W578" si="721">IF(LEFT(AK561,9)="Direct-WA",0,O561*R561)</f>
        <v>2149.5990000000002</v>
      </c>
      <c r="X561" s="122">
        <f t="shared" ref="X561:X578" si="722">V561+W561</f>
        <v>2149.5990000000002</v>
      </c>
      <c r="Y561" s="119">
        <f t="shared" ref="Y561:Y578" si="723">IF(LEFT(AK561,9)="Direct-OR", O561,0)</f>
        <v>0</v>
      </c>
      <c r="Z561" s="120">
        <f t="shared" ref="Z561:Z578" si="724">IF(LEFT(AK561,9)="Direct-OR",0,T561-W561)</f>
        <v>17060.400999999998</v>
      </c>
      <c r="AA561" s="122">
        <f t="shared" ref="AA561:AA578" si="725">Y561+Z561</f>
        <v>17060.400999999998</v>
      </c>
      <c r="AB561" s="94">
        <f t="shared" ref="AB561:AB578" si="726">IF(LEFT(AK561,6)="Direct", P561,0)</f>
        <v>0</v>
      </c>
      <c r="AC561" s="123">
        <f t="shared" ref="AC561:AC578" si="727">P561-AB561</f>
        <v>19210</v>
      </c>
      <c r="AD561" s="94">
        <f t="shared" ref="AD561:AD578" si="728">AB561+AC561</f>
        <v>19210</v>
      </c>
      <c r="AE561" s="94">
        <f t="shared" ref="AE561:AE578" si="729">IF(LEFT(AK561,9)="Direct-WA", P561,0)</f>
        <v>0</v>
      </c>
      <c r="AF561" s="123">
        <f t="shared" ref="AF561:AF578" si="730">IF(LEFT(AK561,9)="Direct-WA",0,P561*R561)</f>
        <v>2149.5990000000002</v>
      </c>
      <c r="AG561" s="94">
        <f t="shared" ref="AG561:AG578" si="731">AE561+AF561</f>
        <v>2149.5990000000002</v>
      </c>
      <c r="AH561" s="94">
        <f t="shared" ref="AH561:AH578" si="732">IF(LEFT(AK561,9)="Direct-OR", P561,0)</f>
        <v>0</v>
      </c>
      <c r="AI561" s="94">
        <f t="shared" ref="AI561:AI578" si="733">IF(LEFT(AK561,9)="Direct-OR",0,AD561-AG561)</f>
        <v>17060.400999999998</v>
      </c>
      <c r="AJ561" s="93">
        <f t="shared" ref="AJ561:AJ578" si="734">AH561+AI561</f>
        <v>17060.400999999998</v>
      </c>
      <c r="AK561" s="138" t="s">
        <v>1012</v>
      </c>
    </row>
    <row r="562" spans="1:37" hidden="1" outlineLevel="3" x14ac:dyDescent="0.25">
      <c r="A562" t="s">
        <v>7060</v>
      </c>
      <c r="B562">
        <v>9786</v>
      </c>
      <c r="N562">
        <f t="shared" si="714"/>
        <v>9786</v>
      </c>
      <c r="O562">
        <f t="shared" si="715"/>
        <v>9786</v>
      </c>
      <c r="P562">
        <f t="shared" si="716"/>
        <v>9786</v>
      </c>
      <c r="Q562" s="92" t="s">
        <v>1335</v>
      </c>
      <c r="R562" s="80">
        <v>0.1119</v>
      </c>
      <c r="S562" s="119">
        <f t="shared" si="717"/>
        <v>0</v>
      </c>
      <c r="T562" s="120">
        <f t="shared" si="718"/>
        <v>9786</v>
      </c>
      <c r="U562" s="121">
        <f t="shared" si="719"/>
        <v>9786</v>
      </c>
      <c r="V562" s="119">
        <f t="shared" si="720"/>
        <v>0</v>
      </c>
      <c r="W562" s="120">
        <f t="shared" si="721"/>
        <v>1095.0534</v>
      </c>
      <c r="X562" s="122">
        <f t="shared" si="722"/>
        <v>1095.0534</v>
      </c>
      <c r="Y562" s="119">
        <f t="shared" si="723"/>
        <v>0</v>
      </c>
      <c r="Z562" s="120">
        <f t="shared" si="724"/>
        <v>8690.9465999999993</v>
      </c>
      <c r="AA562" s="122">
        <f t="shared" si="725"/>
        <v>8690.9465999999993</v>
      </c>
      <c r="AB562" s="94">
        <f t="shared" si="726"/>
        <v>0</v>
      </c>
      <c r="AC562" s="123">
        <f t="shared" si="727"/>
        <v>9786</v>
      </c>
      <c r="AD562" s="94">
        <f t="shared" si="728"/>
        <v>9786</v>
      </c>
      <c r="AE562" s="94">
        <f t="shared" si="729"/>
        <v>0</v>
      </c>
      <c r="AF562" s="123">
        <f t="shared" si="730"/>
        <v>1095.0534</v>
      </c>
      <c r="AG562" s="94">
        <f t="shared" si="731"/>
        <v>1095.0534</v>
      </c>
      <c r="AH562" s="94">
        <f t="shared" si="732"/>
        <v>0</v>
      </c>
      <c r="AI562" s="94">
        <f t="shared" si="733"/>
        <v>8690.9465999999993</v>
      </c>
      <c r="AJ562" s="93">
        <f t="shared" si="734"/>
        <v>8690.9465999999993</v>
      </c>
      <c r="AK562" s="138" t="s">
        <v>1012</v>
      </c>
    </row>
    <row r="563" spans="1:37" hidden="1" outlineLevel="3" x14ac:dyDescent="0.25">
      <c r="A563" t="s">
        <v>7060</v>
      </c>
      <c r="B563">
        <v>840</v>
      </c>
      <c r="N563">
        <f t="shared" si="714"/>
        <v>840</v>
      </c>
      <c r="O563">
        <f t="shared" si="715"/>
        <v>840</v>
      </c>
      <c r="P563">
        <f t="shared" si="716"/>
        <v>840</v>
      </c>
      <c r="Q563" s="92" t="s">
        <v>6679</v>
      </c>
      <c r="R563" s="80">
        <v>0.1119</v>
      </c>
      <c r="S563" s="119">
        <f t="shared" si="717"/>
        <v>0</v>
      </c>
      <c r="T563" s="120">
        <f t="shared" si="718"/>
        <v>840</v>
      </c>
      <c r="U563" s="121">
        <f t="shared" si="719"/>
        <v>840</v>
      </c>
      <c r="V563" s="119">
        <f t="shared" si="720"/>
        <v>0</v>
      </c>
      <c r="W563" s="120">
        <f t="shared" si="721"/>
        <v>93.995999999999995</v>
      </c>
      <c r="X563" s="122">
        <f t="shared" si="722"/>
        <v>93.995999999999995</v>
      </c>
      <c r="Y563" s="119">
        <f t="shared" si="723"/>
        <v>0</v>
      </c>
      <c r="Z563" s="120">
        <f t="shared" si="724"/>
        <v>746.00400000000002</v>
      </c>
      <c r="AA563" s="122">
        <f t="shared" si="725"/>
        <v>746.00400000000002</v>
      </c>
      <c r="AB563" s="94">
        <f t="shared" si="726"/>
        <v>0</v>
      </c>
      <c r="AC563" s="123">
        <f t="shared" si="727"/>
        <v>840</v>
      </c>
      <c r="AD563" s="94">
        <f t="shared" si="728"/>
        <v>840</v>
      </c>
      <c r="AE563" s="94">
        <f t="shared" si="729"/>
        <v>0</v>
      </c>
      <c r="AF563" s="123">
        <f t="shared" si="730"/>
        <v>93.995999999999995</v>
      </c>
      <c r="AG563" s="94">
        <f t="shared" si="731"/>
        <v>93.995999999999995</v>
      </c>
      <c r="AH563" s="94">
        <f t="shared" si="732"/>
        <v>0</v>
      </c>
      <c r="AI563" s="94">
        <f t="shared" si="733"/>
        <v>746.00400000000002</v>
      </c>
      <c r="AJ563" s="93">
        <f t="shared" si="734"/>
        <v>746.00400000000002</v>
      </c>
      <c r="AK563" s="138" t="s">
        <v>1257</v>
      </c>
    </row>
    <row r="564" spans="1:37" hidden="1" outlineLevel="3" x14ac:dyDescent="0.25">
      <c r="A564" t="s">
        <v>7060</v>
      </c>
      <c r="B564">
        <v>10035.57</v>
      </c>
      <c r="N564">
        <f t="shared" si="714"/>
        <v>10035.57</v>
      </c>
      <c r="O564">
        <f t="shared" si="715"/>
        <v>10035.57</v>
      </c>
      <c r="P564">
        <f t="shared" si="716"/>
        <v>10035.57</v>
      </c>
      <c r="Q564" s="92" t="s">
        <v>1344</v>
      </c>
      <c r="R564" s="80">
        <v>0.1119</v>
      </c>
      <c r="S564" s="119">
        <f t="shared" si="717"/>
        <v>0</v>
      </c>
      <c r="T564" s="120">
        <f t="shared" si="718"/>
        <v>10035.57</v>
      </c>
      <c r="U564" s="121">
        <f t="shared" si="719"/>
        <v>10035.57</v>
      </c>
      <c r="V564" s="119">
        <f t="shared" si="720"/>
        <v>0</v>
      </c>
      <c r="W564" s="120">
        <f t="shared" si="721"/>
        <v>1122.9802829999999</v>
      </c>
      <c r="X564" s="122">
        <f t="shared" si="722"/>
        <v>1122.9802829999999</v>
      </c>
      <c r="Y564" s="119">
        <f t="shared" si="723"/>
        <v>0</v>
      </c>
      <c r="Z564" s="120">
        <f t="shared" si="724"/>
        <v>8912.5897169999989</v>
      </c>
      <c r="AA564" s="122">
        <f t="shared" si="725"/>
        <v>8912.5897169999989</v>
      </c>
      <c r="AB564" s="94">
        <f t="shared" si="726"/>
        <v>0</v>
      </c>
      <c r="AC564" s="123">
        <f t="shared" si="727"/>
        <v>10035.57</v>
      </c>
      <c r="AD564" s="94">
        <f t="shared" si="728"/>
        <v>10035.57</v>
      </c>
      <c r="AE564" s="94">
        <f t="shared" si="729"/>
        <v>0</v>
      </c>
      <c r="AF564" s="123">
        <f t="shared" si="730"/>
        <v>1122.9802829999999</v>
      </c>
      <c r="AG564" s="94">
        <f t="shared" si="731"/>
        <v>1122.9802829999999</v>
      </c>
      <c r="AH564" s="94">
        <f t="shared" si="732"/>
        <v>0</v>
      </c>
      <c r="AI564" s="94">
        <f t="shared" si="733"/>
        <v>8912.5897169999989</v>
      </c>
      <c r="AJ564" s="93">
        <f t="shared" si="734"/>
        <v>8912.5897169999989</v>
      </c>
      <c r="AK564" s="138" t="s">
        <v>1012</v>
      </c>
    </row>
    <row r="565" spans="1:37" hidden="1" outlineLevel="3" x14ac:dyDescent="0.25">
      <c r="A565" t="s">
        <v>7060</v>
      </c>
      <c r="B565">
        <v>64616.9</v>
      </c>
      <c r="N565">
        <f t="shared" si="714"/>
        <v>64616.9</v>
      </c>
      <c r="O565">
        <f t="shared" si="715"/>
        <v>64616.9</v>
      </c>
      <c r="P565">
        <f t="shared" si="716"/>
        <v>64616.9</v>
      </c>
      <c r="Q565" s="92" t="s">
        <v>1349</v>
      </c>
      <c r="R565" s="80">
        <v>0.1119</v>
      </c>
      <c r="S565" s="119">
        <f t="shared" si="717"/>
        <v>0</v>
      </c>
      <c r="T565" s="120">
        <f t="shared" si="718"/>
        <v>64616.9</v>
      </c>
      <c r="U565" s="121">
        <f t="shared" si="719"/>
        <v>64616.9</v>
      </c>
      <c r="V565" s="119">
        <f t="shared" si="720"/>
        <v>0</v>
      </c>
      <c r="W565" s="120">
        <f t="shared" si="721"/>
        <v>7230.6311100000003</v>
      </c>
      <c r="X565" s="122">
        <f t="shared" si="722"/>
        <v>7230.6311100000003</v>
      </c>
      <c r="Y565" s="119">
        <f t="shared" si="723"/>
        <v>0</v>
      </c>
      <c r="Z565" s="120">
        <f t="shared" si="724"/>
        <v>57386.268889999999</v>
      </c>
      <c r="AA565" s="122">
        <f t="shared" si="725"/>
        <v>57386.268889999999</v>
      </c>
      <c r="AB565" s="94">
        <f t="shared" si="726"/>
        <v>0</v>
      </c>
      <c r="AC565" s="123">
        <f t="shared" si="727"/>
        <v>64616.9</v>
      </c>
      <c r="AD565" s="94">
        <f t="shared" si="728"/>
        <v>64616.9</v>
      </c>
      <c r="AE565" s="94">
        <f t="shared" si="729"/>
        <v>0</v>
      </c>
      <c r="AF565" s="123">
        <f t="shared" si="730"/>
        <v>7230.6311100000003</v>
      </c>
      <c r="AG565" s="94">
        <f t="shared" si="731"/>
        <v>7230.6311100000003</v>
      </c>
      <c r="AH565" s="94">
        <f t="shared" si="732"/>
        <v>0</v>
      </c>
      <c r="AI565" s="94">
        <f t="shared" si="733"/>
        <v>57386.268889999999</v>
      </c>
      <c r="AJ565" s="93">
        <f t="shared" si="734"/>
        <v>57386.268889999999</v>
      </c>
      <c r="AK565" s="138" t="s">
        <v>1012</v>
      </c>
    </row>
    <row r="566" spans="1:37" hidden="1" outlineLevel="3" x14ac:dyDescent="0.25">
      <c r="A566" t="s">
        <v>7060</v>
      </c>
      <c r="B566">
        <v>9508.74</v>
      </c>
      <c r="N566">
        <f t="shared" si="714"/>
        <v>9508.74</v>
      </c>
      <c r="O566">
        <f t="shared" si="715"/>
        <v>9508.74</v>
      </c>
      <c r="P566">
        <f t="shared" si="716"/>
        <v>9508.74</v>
      </c>
      <c r="Q566" s="92" t="s">
        <v>1577</v>
      </c>
      <c r="R566" s="80">
        <v>0.1119</v>
      </c>
      <c r="S566" s="119">
        <f t="shared" si="717"/>
        <v>0</v>
      </c>
      <c r="T566" s="120">
        <f t="shared" si="718"/>
        <v>9508.74</v>
      </c>
      <c r="U566" s="121">
        <f t="shared" si="719"/>
        <v>9508.74</v>
      </c>
      <c r="V566" s="119">
        <f t="shared" si="720"/>
        <v>0</v>
      </c>
      <c r="W566" s="120">
        <f t="shared" si="721"/>
        <v>1064.028006</v>
      </c>
      <c r="X566" s="122">
        <f t="shared" si="722"/>
        <v>1064.028006</v>
      </c>
      <c r="Y566" s="119">
        <f t="shared" si="723"/>
        <v>0</v>
      </c>
      <c r="Z566" s="120">
        <f t="shared" si="724"/>
        <v>8444.7119939999993</v>
      </c>
      <c r="AA566" s="122">
        <f t="shared" si="725"/>
        <v>8444.7119939999993</v>
      </c>
      <c r="AB566" s="94">
        <f t="shared" si="726"/>
        <v>0</v>
      </c>
      <c r="AC566" s="123">
        <f t="shared" si="727"/>
        <v>9508.74</v>
      </c>
      <c r="AD566" s="94">
        <f t="shared" si="728"/>
        <v>9508.74</v>
      </c>
      <c r="AE566" s="94">
        <f t="shared" si="729"/>
        <v>0</v>
      </c>
      <c r="AF566" s="123">
        <f t="shared" si="730"/>
        <v>1064.028006</v>
      </c>
      <c r="AG566" s="94">
        <f t="shared" si="731"/>
        <v>1064.028006</v>
      </c>
      <c r="AH566" s="94">
        <f t="shared" si="732"/>
        <v>0</v>
      </c>
      <c r="AI566" s="94">
        <f t="shared" si="733"/>
        <v>8444.7119939999993</v>
      </c>
      <c r="AJ566" s="93">
        <f t="shared" si="734"/>
        <v>8444.7119939999993</v>
      </c>
      <c r="AK566" s="138" t="s">
        <v>1012</v>
      </c>
    </row>
    <row r="567" spans="1:37" hidden="1" outlineLevel="3" x14ac:dyDescent="0.25">
      <c r="A567" t="s">
        <v>7060</v>
      </c>
      <c r="B567">
        <v>129.38999999999999</v>
      </c>
      <c r="N567">
        <f t="shared" si="714"/>
        <v>129.38999999999999</v>
      </c>
      <c r="O567">
        <f t="shared" si="715"/>
        <v>129.38999999999999</v>
      </c>
      <c r="P567">
        <f t="shared" si="716"/>
        <v>129.38999999999999</v>
      </c>
      <c r="Q567" s="92" t="s">
        <v>1562</v>
      </c>
      <c r="R567" s="80">
        <v>0.1119</v>
      </c>
      <c r="S567" s="119">
        <f t="shared" si="717"/>
        <v>0</v>
      </c>
      <c r="T567" s="120">
        <f t="shared" si="718"/>
        <v>129.38999999999999</v>
      </c>
      <c r="U567" s="121">
        <f t="shared" si="719"/>
        <v>129.38999999999999</v>
      </c>
      <c r="V567" s="119">
        <f t="shared" si="720"/>
        <v>0</v>
      </c>
      <c r="W567" s="120">
        <f t="shared" si="721"/>
        <v>14.478740999999998</v>
      </c>
      <c r="X567" s="122">
        <f t="shared" si="722"/>
        <v>14.478740999999998</v>
      </c>
      <c r="Y567" s="119">
        <f t="shared" si="723"/>
        <v>0</v>
      </c>
      <c r="Z567" s="120">
        <f t="shared" si="724"/>
        <v>114.91125899999999</v>
      </c>
      <c r="AA567" s="122">
        <f t="shared" si="725"/>
        <v>114.91125899999999</v>
      </c>
      <c r="AB567" s="94">
        <f t="shared" si="726"/>
        <v>0</v>
      </c>
      <c r="AC567" s="123">
        <f t="shared" si="727"/>
        <v>129.38999999999999</v>
      </c>
      <c r="AD567" s="94">
        <f t="shared" si="728"/>
        <v>129.38999999999999</v>
      </c>
      <c r="AE567" s="94">
        <f t="shared" si="729"/>
        <v>0</v>
      </c>
      <c r="AF567" s="123">
        <f t="shared" si="730"/>
        <v>14.478740999999998</v>
      </c>
      <c r="AG567" s="94">
        <f t="shared" si="731"/>
        <v>14.478740999999998</v>
      </c>
      <c r="AH567" s="94">
        <f t="shared" si="732"/>
        <v>0</v>
      </c>
      <c r="AI567" s="94">
        <f t="shared" si="733"/>
        <v>114.91125899999999</v>
      </c>
      <c r="AJ567" s="93">
        <f t="shared" si="734"/>
        <v>114.91125899999999</v>
      </c>
      <c r="AK567" s="138" t="s">
        <v>1012</v>
      </c>
    </row>
    <row r="568" spans="1:37" hidden="1" outlineLevel="3" x14ac:dyDescent="0.25">
      <c r="A568" t="s">
        <v>7060</v>
      </c>
      <c r="B568">
        <v>57289.84</v>
      </c>
      <c r="N568">
        <f t="shared" si="714"/>
        <v>57289.84</v>
      </c>
      <c r="O568">
        <f t="shared" si="715"/>
        <v>57289.84</v>
      </c>
      <c r="P568">
        <f t="shared" si="716"/>
        <v>57289.84</v>
      </c>
      <c r="Q568" s="92" t="s">
        <v>1637</v>
      </c>
      <c r="R568" s="80">
        <v>0.1119</v>
      </c>
      <c r="S568" s="119">
        <f t="shared" si="717"/>
        <v>0</v>
      </c>
      <c r="T568" s="120">
        <f t="shared" si="718"/>
        <v>57289.84</v>
      </c>
      <c r="U568" s="121">
        <f t="shared" si="719"/>
        <v>57289.84</v>
      </c>
      <c r="V568" s="119">
        <f t="shared" si="720"/>
        <v>0</v>
      </c>
      <c r="W568" s="120">
        <f t="shared" si="721"/>
        <v>6410.7330959999999</v>
      </c>
      <c r="X568" s="122">
        <f t="shared" si="722"/>
        <v>6410.7330959999999</v>
      </c>
      <c r="Y568" s="119">
        <f t="shared" si="723"/>
        <v>0</v>
      </c>
      <c r="Z568" s="120">
        <f t="shared" si="724"/>
        <v>50879.106904</v>
      </c>
      <c r="AA568" s="122">
        <f t="shared" si="725"/>
        <v>50879.106904</v>
      </c>
      <c r="AB568" s="94">
        <f t="shared" si="726"/>
        <v>0</v>
      </c>
      <c r="AC568" s="123">
        <f t="shared" si="727"/>
        <v>57289.84</v>
      </c>
      <c r="AD568" s="94">
        <f t="shared" si="728"/>
        <v>57289.84</v>
      </c>
      <c r="AE568" s="94">
        <f t="shared" si="729"/>
        <v>0</v>
      </c>
      <c r="AF568" s="123">
        <f t="shared" si="730"/>
        <v>6410.7330959999999</v>
      </c>
      <c r="AG568" s="94">
        <f t="shared" si="731"/>
        <v>6410.7330959999999</v>
      </c>
      <c r="AH568" s="94">
        <f t="shared" si="732"/>
        <v>0</v>
      </c>
      <c r="AI568" s="94">
        <f t="shared" si="733"/>
        <v>50879.106904</v>
      </c>
      <c r="AJ568" s="93">
        <f t="shared" si="734"/>
        <v>50879.106904</v>
      </c>
      <c r="AK568" s="138" t="s">
        <v>1012</v>
      </c>
    </row>
    <row r="569" spans="1:37" hidden="1" outlineLevel="3" x14ac:dyDescent="0.25">
      <c r="A569" t="s">
        <v>7060</v>
      </c>
      <c r="B569">
        <v>13558.68</v>
      </c>
      <c r="N569">
        <f t="shared" si="714"/>
        <v>13558.68</v>
      </c>
      <c r="O569">
        <f t="shared" si="715"/>
        <v>13558.68</v>
      </c>
      <c r="P569">
        <f t="shared" si="716"/>
        <v>13558.68</v>
      </c>
      <c r="Q569" s="92" t="s">
        <v>1658</v>
      </c>
      <c r="R569" s="80">
        <v>0.1119</v>
      </c>
      <c r="S569" s="119">
        <f t="shared" si="717"/>
        <v>0</v>
      </c>
      <c r="T569" s="120">
        <f t="shared" si="718"/>
        <v>13558.68</v>
      </c>
      <c r="U569" s="121">
        <f t="shared" si="719"/>
        <v>13558.68</v>
      </c>
      <c r="V569" s="119">
        <f t="shared" si="720"/>
        <v>0</v>
      </c>
      <c r="W569" s="120">
        <f t="shared" si="721"/>
        <v>1517.2162920000001</v>
      </c>
      <c r="X569" s="122">
        <f t="shared" si="722"/>
        <v>1517.2162920000001</v>
      </c>
      <c r="Y569" s="119">
        <f t="shared" si="723"/>
        <v>0</v>
      </c>
      <c r="Z569" s="120">
        <f t="shared" si="724"/>
        <v>12041.463707999999</v>
      </c>
      <c r="AA569" s="122">
        <f t="shared" si="725"/>
        <v>12041.463707999999</v>
      </c>
      <c r="AB569" s="94">
        <f t="shared" si="726"/>
        <v>0</v>
      </c>
      <c r="AC569" s="123">
        <f t="shared" si="727"/>
        <v>13558.68</v>
      </c>
      <c r="AD569" s="94">
        <f t="shared" si="728"/>
        <v>13558.68</v>
      </c>
      <c r="AE569" s="94">
        <f t="shared" si="729"/>
        <v>0</v>
      </c>
      <c r="AF569" s="123">
        <f t="shared" si="730"/>
        <v>1517.2162920000001</v>
      </c>
      <c r="AG569" s="94">
        <f t="shared" si="731"/>
        <v>1517.2162920000001</v>
      </c>
      <c r="AH569" s="94">
        <f t="shared" si="732"/>
        <v>0</v>
      </c>
      <c r="AI569" s="94">
        <f t="shared" si="733"/>
        <v>12041.463707999999</v>
      </c>
      <c r="AJ569" s="93">
        <f t="shared" si="734"/>
        <v>12041.463707999999</v>
      </c>
      <c r="AK569" s="138" t="s">
        <v>1012</v>
      </c>
    </row>
    <row r="570" spans="1:37" hidden="1" outlineLevel="3" x14ac:dyDescent="0.25">
      <c r="A570" t="s">
        <v>7060</v>
      </c>
      <c r="B570">
        <v>29065.47</v>
      </c>
      <c r="N570">
        <f t="shared" si="714"/>
        <v>29065.47</v>
      </c>
      <c r="O570">
        <f t="shared" si="715"/>
        <v>29065.47</v>
      </c>
      <c r="P570">
        <f t="shared" si="716"/>
        <v>29065.47</v>
      </c>
      <c r="Q570" s="92" t="s">
        <v>1692</v>
      </c>
      <c r="R570" s="80">
        <v>0.1119</v>
      </c>
      <c r="S570" s="119">
        <f t="shared" si="717"/>
        <v>0</v>
      </c>
      <c r="T570" s="120">
        <f t="shared" si="718"/>
        <v>29065.47</v>
      </c>
      <c r="U570" s="121">
        <f t="shared" si="719"/>
        <v>29065.47</v>
      </c>
      <c r="V570" s="119">
        <f t="shared" si="720"/>
        <v>0</v>
      </c>
      <c r="W570" s="120">
        <f t="shared" si="721"/>
        <v>3252.426093</v>
      </c>
      <c r="X570" s="122">
        <f t="shared" si="722"/>
        <v>3252.426093</v>
      </c>
      <c r="Y570" s="119">
        <f t="shared" si="723"/>
        <v>0</v>
      </c>
      <c r="Z570" s="120">
        <f t="shared" si="724"/>
        <v>25813.043906999999</v>
      </c>
      <c r="AA570" s="122">
        <f t="shared" si="725"/>
        <v>25813.043906999999</v>
      </c>
      <c r="AB570" s="94">
        <f t="shared" si="726"/>
        <v>0</v>
      </c>
      <c r="AC570" s="123">
        <f t="shared" si="727"/>
        <v>29065.47</v>
      </c>
      <c r="AD570" s="94">
        <f t="shared" si="728"/>
        <v>29065.47</v>
      </c>
      <c r="AE570" s="94">
        <f t="shared" si="729"/>
        <v>0</v>
      </c>
      <c r="AF570" s="123">
        <f t="shared" si="730"/>
        <v>3252.426093</v>
      </c>
      <c r="AG570" s="94">
        <f t="shared" si="731"/>
        <v>3252.426093</v>
      </c>
      <c r="AH570" s="94">
        <f t="shared" si="732"/>
        <v>0</v>
      </c>
      <c r="AI570" s="94">
        <f t="shared" si="733"/>
        <v>25813.043906999999</v>
      </c>
      <c r="AJ570" s="93">
        <f t="shared" si="734"/>
        <v>25813.043906999999</v>
      </c>
      <c r="AK570" s="138" t="s">
        <v>1012</v>
      </c>
    </row>
    <row r="571" spans="1:37" hidden="1" outlineLevel="3" x14ac:dyDescent="0.25">
      <c r="A571" t="s">
        <v>7060</v>
      </c>
      <c r="B571">
        <v>20225.349999999999</v>
      </c>
      <c r="N571">
        <f t="shared" si="714"/>
        <v>20225.349999999999</v>
      </c>
      <c r="O571">
        <f t="shared" si="715"/>
        <v>20225.349999999999</v>
      </c>
      <c r="P571">
        <f t="shared" si="716"/>
        <v>20225.349999999999</v>
      </c>
      <c r="Q571" s="92" t="s">
        <v>1698</v>
      </c>
      <c r="R571" s="80">
        <v>0.1119</v>
      </c>
      <c r="S571" s="119">
        <f t="shared" si="717"/>
        <v>0</v>
      </c>
      <c r="T571" s="120">
        <f t="shared" si="718"/>
        <v>20225.349999999999</v>
      </c>
      <c r="U571" s="121">
        <f t="shared" si="719"/>
        <v>20225.349999999999</v>
      </c>
      <c r="V571" s="119">
        <f t="shared" si="720"/>
        <v>0</v>
      </c>
      <c r="W571" s="120">
        <f t="shared" si="721"/>
        <v>2263.2166649999999</v>
      </c>
      <c r="X571" s="122">
        <f t="shared" si="722"/>
        <v>2263.2166649999999</v>
      </c>
      <c r="Y571" s="119">
        <f t="shared" si="723"/>
        <v>0</v>
      </c>
      <c r="Z571" s="120">
        <f t="shared" si="724"/>
        <v>17962.133334999999</v>
      </c>
      <c r="AA571" s="122">
        <f t="shared" si="725"/>
        <v>17962.133334999999</v>
      </c>
      <c r="AB571" s="94">
        <f t="shared" si="726"/>
        <v>0</v>
      </c>
      <c r="AC571" s="123">
        <f t="shared" si="727"/>
        <v>20225.349999999999</v>
      </c>
      <c r="AD571" s="94">
        <f t="shared" si="728"/>
        <v>20225.349999999999</v>
      </c>
      <c r="AE571" s="94">
        <f t="shared" si="729"/>
        <v>0</v>
      </c>
      <c r="AF571" s="123">
        <f t="shared" si="730"/>
        <v>2263.2166649999999</v>
      </c>
      <c r="AG571" s="94">
        <f t="shared" si="731"/>
        <v>2263.2166649999999</v>
      </c>
      <c r="AH571" s="94">
        <f t="shared" si="732"/>
        <v>0</v>
      </c>
      <c r="AI571" s="94">
        <f t="shared" si="733"/>
        <v>17962.133334999999</v>
      </c>
      <c r="AJ571" s="93">
        <f t="shared" si="734"/>
        <v>17962.133334999999</v>
      </c>
      <c r="AK571" s="138" t="s">
        <v>1012</v>
      </c>
    </row>
    <row r="572" spans="1:37" hidden="1" outlineLevel="3" x14ac:dyDescent="0.25">
      <c r="A572" t="s">
        <v>7060</v>
      </c>
      <c r="B572">
        <v>35</v>
      </c>
      <c r="N572">
        <f t="shared" si="714"/>
        <v>35</v>
      </c>
      <c r="O572">
        <f t="shared" si="715"/>
        <v>35</v>
      </c>
      <c r="P572">
        <f t="shared" si="716"/>
        <v>35</v>
      </c>
      <c r="Q572" s="92" t="s">
        <v>1714</v>
      </c>
      <c r="R572" s="80">
        <v>0.1119</v>
      </c>
      <c r="S572" s="119">
        <f t="shared" si="717"/>
        <v>0</v>
      </c>
      <c r="T572" s="120">
        <f t="shared" si="718"/>
        <v>35</v>
      </c>
      <c r="U572" s="121">
        <f t="shared" si="719"/>
        <v>35</v>
      </c>
      <c r="V572" s="119">
        <f t="shared" si="720"/>
        <v>0</v>
      </c>
      <c r="W572" s="120">
        <f t="shared" si="721"/>
        <v>3.9165000000000001</v>
      </c>
      <c r="X572" s="122">
        <f t="shared" si="722"/>
        <v>3.9165000000000001</v>
      </c>
      <c r="Y572" s="119">
        <f t="shared" si="723"/>
        <v>0</v>
      </c>
      <c r="Z572" s="120">
        <f t="shared" si="724"/>
        <v>31.083500000000001</v>
      </c>
      <c r="AA572" s="122">
        <f t="shared" si="725"/>
        <v>31.083500000000001</v>
      </c>
      <c r="AB572" s="94">
        <f t="shared" si="726"/>
        <v>0</v>
      </c>
      <c r="AC572" s="123">
        <f t="shared" si="727"/>
        <v>35</v>
      </c>
      <c r="AD572" s="94">
        <f t="shared" si="728"/>
        <v>35</v>
      </c>
      <c r="AE572" s="94">
        <f t="shared" si="729"/>
        <v>0</v>
      </c>
      <c r="AF572" s="123">
        <f t="shared" si="730"/>
        <v>3.9165000000000001</v>
      </c>
      <c r="AG572" s="94">
        <f t="shared" si="731"/>
        <v>3.9165000000000001</v>
      </c>
      <c r="AH572" s="94">
        <f t="shared" si="732"/>
        <v>0</v>
      </c>
      <c r="AI572" s="94">
        <f t="shared" si="733"/>
        <v>31.083500000000001</v>
      </c>
      <c r="AJ572" s="93">
        <f t="shared" si="734"/>
        <v>31.083500000000001</v>
      </c>
      <c r="AK572" s="138" t="s">
        <v>1012</v>
      </c>
    </row>
    <row r="573" spans="1:37" hidden="1" outlineLevel="3" x14ac:dyDescent="0.25">
      <c r="A573" t="s">
        <v>7060</v>
      </c>
      <c r="B573">
        <v>6372.74</v>
      </c>
      <c r="N573">
        <f t="shared" si="714"/>
        <v>6372.74</v>
      </c>
      <c r="O573">
        <f t="shared" si="715"/>
        <v>6372.74</v>
      </c>
      <c r="P573">
        <f t="shared" si="716"/>
        <v>6372.74</v>
      </c>
      <c r="Q573" s="92" t="s">
        <v>1705</v>
      </c>
      <c r="R573" s="80">
        <v>0.1119</v>
      </c>
      <c r="S573" s="119">
        <f t="shared" si="717"/>
        <v>0</v>
      </c>
      <c r="T573" s="120">
        <f t="shared" si="718"/>
        <v>6372.74</v>
      </c>
      <c r="U573" s="121">
        <f t="shared" si="719"/>
        <v>6372.74</v>
      </c>
      <c r="V573" s="119">
        <f t="shared" si="720"/>
        <v>0</v>
      </c>
      <c r="W573" s="120">
        <f t="shared" si="721"/>
        <v>713.10960599999999</v>
      </c>
      <c r="X573" s="122">
        <f t="shared" si="722"/>
        <v>713.10960599999999</v>
      </c>
      <c r="Y573" s="119">
        <f t="shared" si="723"/>
        <v>0</v>
      </c>
      <c r="Z573" s="120">
        <f t="shared" si="724"/>
        <v>5659.6303939999998</v>
      </c>
      <c r="AA573" s="122">
        <f t="shared" si="725"/>
        <v>5659.6303939999998</v>
      </c>
      <c r="AB573" s="94">
        <f t="shared" si="726"/>
        <v>0</v>
      </c>
      <c r="AC573" s="123">
        <f t="shared" si="727"/>
        <v>6372.74</v>
      </c>
      <c r="AD573" s="94">
        <f t="shared" si="728"/>
        <v>6372.74</v>
      </c>
      <c r="AE573" s="94">
        <f t="shared" si="729"/>
        <v>0</v>
      </c>
      <c r="AF573" s="123">
        <f t="shared" si="730"/>
        <v>713.10960599999999</v>
      </c>
      <c r="AG573" s="94">
        <f t="shared" si="731"/>
        <v>713.10960599999999</v>
      </c>
      <c r="AH573" s="94">
        <f t="shared" si="732"/>
        <v>0</v>
      </c>
      <c r="AI573" s="94">
        <f t="shared" si="733"/>
        <v>5659.6303939999998</v>
      </c>
      <c r="AJ573" s="93">
        <f t="shared" si="734"/>
        <v>5659.6303939999998</v>
      </c>
      <c r="AK573" s="138" t="s">
        <v>1012</v>
      </c>
    </row>
    <row r="574" spans="1:37" hidden="1" outlineLevel="3" x14ac:dyDescent="0.25">
      <c r="A574" t="s">
        <v>7060</v>
      </c>
      <c r="N574">
        <f t="shared" si="714"/>
        <v>0</v>
      </c>
      <c r="O574">
        <f t="shared" si="715"/>
        <v>0</v>
      </c>
      <c r="P574">
        <f t="shared" si="716"/>
        <v>0</v>
      </c>
      <c r="Q574" s="92" t="s">
        <v>7096</v>
      </c>
      <c r="R574" s="80">
        <v>0.1119</v>
      </c>
      <c r="S574" s="119">
        <f t="shared" si="717"/>
        <v>0</v>
      </c>
      <c r="T574" s="120">
        <f t="shared" si="718"/>
        <v>0</v>
      </c>
      <c r="U574" s="121">
        <f t="shared" si="719"/>
        <v>0</v>
      </c>
      <c r="V574" s="119">
        <f t="shared" si="720"/>
        <v>0</v>
      </c>
      <c r="W574" s="120">
        <f t="shared" si="721"/>
        <v>0</v>
      </c>
      <c r="X574" s="122">
        <f t="shared" si="722"/>
        <v>0</v>
      </c>
      <c r="Y574" s="119">
        <f t="shared" si="723"/>
        <v>0</v>
      </c>
      <c r="Z574" s="120">
        <f t="shared" si="724"/>
        <v>0</v>
      </c>
      <c r="AA574" s="122">
        <f t="shared" si="725"/>
        <v>0</v>
      </c>
      <c r="AB574" s="94">
        <f t="shared" si="726"/>
        <v>0</v>
      </c>
      <c r="AC574" s="123">
        <f t="shared" si="727"/>
        <v>0</v>
      </c>
      <c r="AD574" s="94">
        <f t="shared" si="728"/>
        <v>0</v>
      </c>
      <c r="AE574" s="94">
        <f t="shared" si="729"/>
        <v>0</v>
      </c>
      <c r="AF574" s="123">
        <f t="shared" si="730"/>
        <v>0</v>
      </c>
      <c r="AG574" s="94">
        <f t="shared" si="731"/>
        <v>0</v>
      </c>
      <c r="AH574" s="94">
        <f t="shared" si="732"/>
        <v>0</v>
      </c>
      <c r="AI574" s="94">
        <f t="shared" si="733"/>
        <v>0</v>
      </c>
      <c r="AJ574" s="93">
        <f t="shared" si="734"/>
        <v>0</v>
      </c>
      <c r="AK574" s="138" t="s">
        <v>1257</v>
      </c>
    </row>
    <row r="575" spans="1:37" hidden="1" outlineLevel="3" x14ac:dyDescent="0.25">
      <c r="A575" t="s">
        <v>7060</v>
      </c>
      <c r="B575">
        <v>3267.39</v>
      </c>
      <c r="N575">
        <f t="shared" si="714"/>
        <v>3267.39</v>
      </c>
      <c r="O575">
        <f t="shared" si="715"/>
        <v>3267.39</v>
      </c>
      <c r="P575">
        <f t="shared" si="716"/>
        <v>3267.39</v>
      </c>
      <c r="Q575" s="92" t="s">
        <v>4834</v>
      </c>
      <c r="R575" s="80">
        <v>0.1119</v>
      </c>
      <c r="S575" s="119">
        <f t="shared" si="717"/>
        <v>0</v>
      </c>
      <c r="T575" s="120">
        <f t="shared" si="718"/>
        <v>3267.39</v>
      </c>
      <c r="U575" s="121">
        <f t="shared" si="719"/>
        <v>3267.39</v>
      </c>
      <c r="V575" s="119">
        <f t="shared" si="720"/>
        <v>0</v>
      </c>
      <c r="W575" s="120">
        <f t="shared" si="721"/>
        <v>365.62094099999996</v>
      </c>
      <c r="X575" s="122">
        <f t="shared" si="722"/>
        <v>365.62094099999996</v>
      </c>
      <c r="Y575" s="119">
        <f t="shared" si="723"/>
        <v>0</v>
      </c>
      <c r="Z575" s="120">
        <f t="shared" si="724"/>
        <v>2901.7690589999997</v>
      </c>
      <c r="AA575" s="122">
        <f t="shared" si="725"/>
        <v>2901.7690589999997</v>
      </c>
      <c r="AB575" s="94">
        <f t="shared" si="726"/>
        <v>0</v>
      </c>
      <c r="AC575" s="123">
        <f t="shared" si="727"/>
        <v>3267.39</v>
      </c>
      <c r="AD575" s="94">
        <f t="shared" si="728"/>
        <v>3267.39</v>
      </c>
      <c r="AE575" s="94">
        <f t="shared" si="729"/>
        <v>0</v>
      </c>
      <c r="AF575" s="123">
        <f t="shared" si="730"/>
        <v>365.62094099999996</v>
      </c>
      <c r="AG575" s="94">
        <f t="shared" si="731"/>
        <v>365.62094099999996</v>
      </c>
      <c r="AH575" s="94">
        <f t="shared" si="732"/>
        <v>0</v>
      </c>
      <c r="AI575" s="94">
        <f t="shared" si="733"/>
        <v>2901.7690589999997</v>
      </c>
      <c r="AJ575" s="93">
        <f t="shared" si="734"/>
        <v>2901.7690589999997</v>
      </c>
      <c r="AK575" s="138" t="s">
        <v>1012</v>
      </c>
    </row>
    <row r="576" spans="1:37" hidden="1" outlineLevel="3" x14ac:dyDescent="0.25">
      <c r="A576" t="s">
        <v>7060</v>
      </c>
      <c r="B576">
        <v>3267.39</v>
      </c>
      <c r="N576">
        <f t="shared" si="714"/>
        <v>3267.39</v>
      </c>
      <c r="O576">
        <f t="shared" si="715"/>
        <v>3267.39</v>
      </c>
      <c r="P576">
        <f t="shared" si="716"/>
        <v>3267.39</v>
      </c>
      <c r="Q576" s="92" t="s">
        <v>4836</v>
      </c>
      <c r="R576" s="80">
        <v>0.1119</v>
      </c>
      <c r="S576" s="119">
        <f t="shared" si="717"/>
        <v>0</v>
      </c>
      <c r="T576" s="120">
        <f t="shared" si="718"/>
        <v>3267.39</v>
      </c>
      <c r="U576" s="121">
        <f t="shared" si="719"/>
        <v>3267.39</v>
      </c>
      <c r="V576" s="119">
        <f t="shared" si="720"/>
        <v>0</v>
      </c>
      <c r="W576" s="120">
        <f t="shared" si="721"/>
        <v>365.62094099999996</v>
      </c>
      <c r="X576" s="122">
        <f t="shared" si="722"/>
        <v>365.62094099999996</v>
      </c>
      <c r="Y576" s="119">
        <f t="shared" si="723"/>
        <v>0</v>
      </c>
      <c r="Z576" s="120">
        <f t="shared" si="724"/>
        <v>2901.7690589999997</v>
      </c>
      <c r="AA576" s="122">
        <f t="shared" si="725"/>
        <v>2901.7690589999997</v>
      </c>
      <c r="AB576" s="94">
        <f t="shared" si="726"/>
        <v>0</v>
      </c>
      <c r="AC576" s="123">
        <f t="shared" si="727"/>
        <v>3267.39</v>
      </c>
      <c r="AD576" s="94">
        <f t="shared" si="728"/>
        <v>3267.39</v>
      </c>
      <c r="AE576" s="94">
        <f t="shared" si="729"/>
        <v>0</v>
      </c>
      <c r="AF576" s="123">
        <f t="shared" si="730"/>
        <v>365.62094099999996</v>
      </c>
      <c r="AG576" s="94">
        <f t="shared" si="731"/>
        <v>365.62094099999996</v>
      </c>
      <c r="AH576" s="94">
        <f t="shared" si="732"/>
        <v>0</v>
      </c>
      <c r="AI576" s="94">
        <f t="shared" si="733"/>
        <v>2901.7690589999997</v>
      </c>
      <c r="AJ576" s="93">
        <f t="shared" si="734"/>
        <v>2901.7690589999997</v>
      </c>
      <c r="AK576" s="138" t="s">
        <v>1012</v>
      </c>
    </row>
    <row r="577" spans="1:37" hidden="1" outlineLevel="3" x14ac:dyDescent="0.25">
      <c r="A577" t="s">
        <v>7060</v>
      </c>
      <c r="B577">
        <v>2100.8000000000002</v>
      </c>
      <c r="N577">
        <f t="shared" si="714"/>
        <v>2100.8000000000002</v>
      </c>
      <c r="O577">
        <f t="shared" si="715"/>
        <v>2100.8000000000002</v>
      </c>
      <c r="P577">
        <f t="shared" si="716"/>
        <v>2100.8000000000002</v>
      </c>
      <c r="Q577" s="92" t="s">
        <v>5987</v>
      </c>
      <c r="R577" s="80">
        <v>0.1119</v>
      </c>
      <c r="S577" s="119">
        <f t="shared" si="717"/>
        <v>0</v>
      </c>
      <c r="T577" s="120">
        <f t="shared" si="718"/>
        <v>2100.8000000000002</v>
      </c>
      <c r="U577" s="121">
        <f t="shared" si="719"/>
        <v>2100.8000000000002</v>
      </c>
      <c r="V577" s="119">
        <f t="shared" si="720"/>
        <v>0</v>
      </c>
      <c r="W577" s="120">
        <f t="shared" si="721"/>
        <v>235.07952000000003</v>
      </c>
      <c r="X577" s="122">
        <f t="shared" si="722"/>
        <v>235.07952000000003</v>
      </c>
      <c r="Y577" s="119">
        <f t="shared" si="723"/>
        <v>0</v>
      </c>
      <c r="Z577" s="120">
        <f t="shared" si="724"/>
        <v>1865.7204800000002</v>
      </c>
      <c r="AA577" s="122">
        <f t="shared" si="725"/>
        <v>1865.7204800000002</v>
      </c>
      <c r="AB577" s="94">
        <f t="shared" si="726"/>
        <v>0</v>
      </c>
      <c r="AC577" s="123">
        <f t="shared" si="727"/>
        <v>2100.8000000000002</v>
      </c>
      <c r="AD577" s="94">
        <f t="shared" si="728"/>
        <v>2100.8000000000002</v>
      </c>
      <c r="AE577" s="94">
        <f t="shared" si="729"/>
        <v>0</v>
      </c>
      <c r="AF577" s="123">
        <f t="shared" si="730"/>
        <v>235.07952000000003</v>
      </c>
      <c r="AG577" s="94">
        <f t="shared" si="731"/>
        <v>235.07952000000003</v>
      </c>
      <c r="AH577" s="94">
        <f t="shared" si="732"/>
        <v>0</v>
      </c>
      <c r="AI577" s="94">
        <f t="shared" si="733"/>
        <v>1865.7204800000002</v>
      </c>
      <c r="AJ577" s="93">
        <f t="shared" si="734"/>
        <v>1865.7204800000002</v>
      </c>
      <c r="AK577" s="138" t="s">
        <v>1012</v>
      </c>
    </row>
    <row r="578" spans="1:37" hidden="1" outlineLevel="3" x14ac:dyDescent="0.25">
      <c r="A578" t="s">
        <v>7060</v>
      </c>
      <c r="N578">
        <f t="shared" si="714"/>
        <v>0</v>
      </c>
      <c r="O578">
        <f t="shared" si="715"/>
        <v>0</v>
      </c>
      <c r="P578">
        <f t="shared" si="716"/>
        <v>0</v>
      </c>
      <c r="Q578" s="92" t="s">
        <v>7097</v>
      </c>
      <c r="R578" s="80">
        <v>0.1119</v>
      </c>
      <c r="S578" s="119">
        <f t="shared" si="717"/>
        <v>0</v>
      </c>
      <c r="T578" s="120">
        <f t="shared" si="718"/>
        <v>0</v>
      </c>
      <c r="U578" s="121">
        <f t="shared" si="719"/>
        <v>0</v>
      </c>
      <c r="V578" s="119">
        <f t="shared" si="720"/>
        <v>0</v>
      </c>
      <c r="W578" s="120">
        <f t="shared" si="721"/>
        <v>0</v>
      </c>
      <c r="X578" s="122">
        <f t="shared" si="722"/>
        <v>0</v>
      </c>
      <c r="Y578" s="119">
        <f t="shared" si="723"/>
        <v>0</v>
      </c>
      <c r="Z578" s="120">
        <f t="shared" si="724"/>
        <v>0</v>
      </c>
      <c r="AA578" s="122">
        <f t="shared" si="725"/>
        <v>0</v>
      </c>
      <c r="AB578" s="94">
        <f t="shared" si="726"/>
        <v>0</v>
      </c>
      <c r="AC578" s="123">
        <f t="shared" si="727"/>
        <v>0</v>
      </c>
      <c r="AD578" s="94">
        <f t="shared" si="728"/>
        <v>0</v>
      </c>
      <c r="AE578" s="94">
        <f t="shared" si="729"/>
        <v>0</v>
      </c>
      <c r="AF578" s="123">
        <f t="shared" si="730"/>
        <v>0</v>
      </c>
      <c r="AG578" s="94">
        <f t="shared" si="731"/>
        <v>0</v>
      </c>
      <c r="AH578" s="94">
        <f t="shared" si="732"/>
        <v>0</v>
      </c>
      <c r="AI578" s="94">
        <f t="shared" si="733"/>
        <v>0</v>
      </c>
      <c r="AJ578" s="93">
        <f t="shared" si="734"/>
        <v>0</v>
      </c>
      <c r="AK578" s="138" t="s">
        <v>1257</v>
      </c>
    </row>
    <row r="579" spans="1:37" hidden="1" outlineLevel="2" x14ac:dyDescent="0.25">
      <c r="Q579" s="92"/>
      <c r="R579" s="80"/>
      <c r="S579" s="119">
        <f t="shared" ref="S579:AJ579" si="735">SUBTOTAL(9,S561:S578)</f>
        <v>0</v>
      </c>
      <c r="T579" s="120">
        <f t="shared" si="735"/>
        <v>249309.26</v>
      </c>
      <c r="U579" s="121">
        <f t="shared" si="735"/>
        <v>249309.26</v>
      </c>
      <c r="V579" s="119">
        <f t="shared" si="735"/>
        <v>0</v>
      </c>
      <c r="W579" s="120">
        <f t="shared" si="735"/>
        <v>27897.706193999999</v>
      </c>
      <c r="X579" s="122">
        <f t="shared" si="735"/>
        <v>27897.706193999999</v>
      </c>
      <c r="Y579" s="119">
        <f t="shared" si="735"/>
        <v>0</v>
      </c>
      <c r="Z579" s="120">
        <f t="shared" si="735"/>
        <v>221411.55380600001</v>
      </c>
      <c r="AA579" s="122">
        <f t="shared" si="735"/>
        <v>221411.55380600001</v>
      </c>
      <c r="AB579" s="94">
        <f t="shared" si="735"/>
        <v>0</v>
      </c>
      <c r="AC579" s="123">
        <f t="shared" si="735"/>
        <v>249309.26</v>
      </c>
      <c r="AD579" s="94">
        <f t="shared" si="735"/>
        <v>249309.26</v>
      </c>
      <c r="AE579" s="94">
        <f t="shared" si="735"/>
        <v>0</v>
      </c>
      <c r="AF579" s="123">
        <f t="shared" si="735"/>
        <v>27897.706193999999</v>
      </c>
      <c r="AG579" s="94">
        <f t="shared" si="735"/>
        <v>27897.706193999999</v>
      </c>
      <c r="AH579" s="94">
        <f t="shared" si="735"/>
        <v>0</v>
      </c>
      <c r="AI579" s="94">
        <f t="shared" si="735"/>
        <v>221411.55380600001</v>
      </c>
      <c r="AJ579" s="93">
        <f t="shared" si="735"/>
        <v>221411.55380600001</v>
      </c>
      <c r="AK579" s="139" t="s">
        <v>7140</v>
      </c>
    </row>
    <row r="580" spans="1:37" hidden="1" outlineLevel="3" x14ac:dyDescent="0.25">
      <c r="A580" t="s">
        <v>7060</v>
      </c>
      <c r="N580">
        <f>SUM(B580:M580)</f>
        <v>0</v>
      </c>
      <c r="O580">
        <f>B580</f>
        <v>0</v>
      </c>
      <c r="P580">
        <f>N580</f>
        <v>0</v>
      </c>
      <c r="Q580" s="92" t="s">
        <v>6847</v>
      </c>
      <c r="R580" s="80">
        <v>0.1128</v>
      </c>
      <c r="S580" s="119">
        <f>IF(LEFT(AK580,6)="Direct", O580,0)</f>
        <v>0</v>
      </c>
      <c r="T580" s="120">
        <f>O580-S580</f>
        <v>0</v>
      </c>
      <c r="U580" s="121">
        <f>S580+T580</f>
        <v>0</v>
      </c>
      <c r="V580" s="119">
        <f>IF(LEFT(AK580,9)="Direct-WA", O580,0)</f>
        <v>0</v>
      </c>
      <c r="W580" s="120">
        <f>IF(LEFT(AK580,9)="Direct-WA",0,O580*R580)</f>
        <v>0</v>
      </c>
      <c r="X580" s="122">
        <f>V580+W580</f>
        <v>0</v>
      </c>
      <c r="Y580" s="119">
        <f>IF(LEFT(AK580,9)="Direct-OR", O580,0)</f>
        <v>0</v>
      </c>
      <c r="Z580" s="120">
        <f>IF(LEFT(AK580,9)="Direct-OR",0,T580-W580)</f>
        <v>0</v>
      </c>
      <c r="AA580" s="122">
        <f>Y580+Z580</f>
        <v>0</v>
      </c>
      <c r="AB580" s="94">
        <f>IF(LEFT(AK580,6)="Direct", P580,0)</f>
        <v>0</v>
      </c>
      <c r="AC580" s="123">
        <f>P580-AB580</f>
        <v>0</v>
      </c>
      <c r="AD580" s="94">
        <f>AB580+AC580</f>
        <v>0</v>
      </c>
      <c r="AE580" s="94">
        <f>IF(LEFT(AK580,9)="Direct-WA", P580,0)</f>
        <v>0</v>
      </c>
      <c r="AF580" s="123">
        <f>IF(LEFT(AK580,9)="Direct-WA",0,P580*R580)</f>
        <v>0</v>
      </c>
      <c r="AG580" s="94">
        <f>AE580+AF580</f>
        <v>0</v>
      </c>
      <c r="AH580" s="94">
        <f>IF(LEFT(AK580,9)="Direct-OR", P580,0)</f>
        <v>0</v>
      </c>
      <c r="AI580" s="94">
        <f>IF(LEFT(AK580,9)="Direct-OR",0,AD580-AG580)</f>
        <v>0</v>
      </c>
      <c r="AJ580" s="93">
        <f>AH580+AI580</f>
        <v>0</v>
      </c>
      <c r="AK580" s="138" t="s">
        <v>6848</v>
      </c>
    </row>
    <row r="581" spans="1:37" hidden="1" outlineLevel="3" x14ac:dyDescent="0.25">
      <c r="A581" t="s">
        <v>7060</v>
      </c>
      <c r="B581">
        <v>31.96</v>
      </c>
      <c r="N581">
        <f>SUM(B581:M581)</f>
        <v>31.96</v>
      </c>
      <c r="O581">
        <f>B581</f>
        <v>31.96</v>
      </c>
      <c r="P581">
        <f>N581</f>
        <v>31.96</v>
      </c>
      <c r="Q581" s="92" t="s">
        <v>1432</v>
      </c>
      <c r="R581" s="80">
        <v>0.1128</v>
      </c>
      <c r="S581" s="119">
        <f>IF(LEFT(AK581,6)="Direct", O581,0)</f>
        <v>0</v>
      </c>
      <c r="T581" s="120">
        <f>O581-S581</f>
        <v>31.96</v>
      </c>
      <c r="U581" s="121">
        <f>S581+T581</f>
        <v>31.96</v>
      </c>
      <c r="V581" s="119">
        <f>IF(LEFT(AK581,9)="Direct-WA", O581,0)</f>
        <v>0</v>
      </c>
      <c r="W581" s="120">
        <f>IF(LEFT(AK581,9)="Direct-WA",0,O581*R581)</f>
        <v>3.6050879999999998</v>
      </c>
      <c r="X581" s="122">
        <f>V581+W581</f>
        <v>3.6050879999999998</v>
      </c>
      <c r="Y581" s="119">
        <f>IF(LEFT(AK581,9)="Direct-OR", O581,0)</f>
        <v>0</v>
      </c>
      <c r="Z581" s="120">
        <f>IF(LEFT(AK581,9)="Direct-OR",0,T581-W581)</f>
        <v>28.354912000000002</v>
      </c>
      <c r="AA581" s="122">
        <f>Y581+Z581</f>
        <v>28.354912000000002</v>
      </c>
      <c r="AB581" s="94">
        <f>IF(LEFT(AK581,6)="Direct", P581,0)</f>
        <v>0</v>
      </c>
      <c r="AC581" s="123">
        <f>P581-AB581</f>
        <v>31.96</v>
      </c>
      <c r="AD581" s="94">
        <f>AB581+AC581</f>
        <v>31.96</v>
      </c>
      <c r="AE581" s="94">
        <f>IF(LEFT(AK581,9)="Direct-WA", P581,0)</f>
        <v>0</v>
      </c>
      <c r="AF581" s="123">
        <f>IF(LEFT(AK581,9)="Direct-WA",0,P581*R581)</f>
        <v>3.6050879999999998</v>
      </c>
      <c r="AG581" s="94">
        <f>AE581+AF581</f>
        <v>3.6050879999999998</v>
      </c>
      <c r="AH581" s="94">
        <f>IF(LEFT(AK581,9)="Direct-OR", P581,0)</f>
        <v>0</v>
      </c>
      <c r="AI581" s="94">
        <f>IF(LEFT(AK581,9)="Direct-OR",0,AD581-AG581)</f>
        <v>28.354912000000002</v>
      </c>
      <c r="AJ581" s="93">
        <f>AH581+AI581</f>
        <v>28.354912000000002</v>
      </c>
      <c r="AK581" s="138" t="s">
        <v>988</v>
      </c>
    </row>
    <row r="582" spans="1:37" hidden="1" outlineLevel="3" x14ac:dyDescent="0.25">
      <c r="A582" t="s">
        <v>7060</v>
      </c>
      <c r="B582">
        <v>0</v>
      </c>
      <c r="N582">
        <f>SUM(B582:M582)</f>
        <v>0</v>
      </c>
      <c r="O582">
        <f>B582</f>
        <v>0</v>
      </c>
      <c r="P582">
        <f>N582</f>
        <v>0</v>
      </c>
      <c r="Q582" s="92" t="s">
        <v>1384</v>
      </c>
      <c r="R582" s="80">
        <v>0.1128</v>
      </c>
      <c r="S582" s="119">
        <f>IF(LEFT(AK582,6)="Direct", O582,0)</f>
        <v>0</v>
      </c>
      <c r="T582" s="120">
        <f>O582-S582</f>
        <v>0</v>
      </c>
      <c r="U582" s="121">
        <f>S582+T582</f>
        <v>0</v>
      </c>
      <c r="V582" s="119">
        <f>IF(LEFT(AK582,9)="Direct-WA", O582,0)</f>
        <v>0</v>
      </c>
      <c r="W582" s="120">
        <f>IF(LEFT(AK582,9)="Direct-WA",0,O582*R582)</f>
        <v>0</v>
      </c>
      <c r="X582" s="122">
        <f>V582+W582</f>
        <v>0</v>
      </c>
      <c r="Y582" s="119">
        <f>IF(LEFT(AK582,9)="Direct-OR", O582,0)</f>
        <v>0</v>
      </c>
      <c r="Z582" s="120">
        <f>IF(LEFT(AK582,9)="Direct-OR",0,T582-W582)</f>
        <v>0</v>
      </c>
      <c r="AA582" s="122">
        <f>Y582+Z582</f>
        <v>0</v>
      </c>
      <c r="AB582" s="94">
        <f>IF(LEFT(AK582,6)="Direct", P582,0)</f>
        <v>0</v>
      </c>
      <c r="AC582" s="123">
        <f>P582-AB582</f>
        <v>0</v>
      </c>
      <c r="AD582" s="94">
        <f>AB582+AC582</f>
        <v>0</v>
      </c>
      <c r="AE582" s="94">
        <f>IF(LEFT(AK582,9)="Direct-WA", P582,0)</f>
        <v>0</v>
      </c>
      <c r="AF582" s="123">
        <f>IF(LEFT(AK582,9)="Direct-WA",0,P582*R582)</f>
        <v>0</v>
      </c>
      <c r="AG582" s="94">
        <f>AE582+AF582</f>
        <v>0</v>
      </c>
      <c r="AH582" s="94">
        <f>IF(LEFT(AK582,9)="Direct-OR", P582,0)</f>
        <v>0</v>
      </c>
      <c r="AI582" s="94">
        <f>IF(LEFT(AK582,9)="Direct-OR",0,AD582-AG582)</f>
        <v>0</v>
      </c>
      <c r="AJ582" s="93">
        <f>AH582+AI582</f>
        <v>0</v>
      </c>
      <c r="AK582" s="138" t="s">
        <v>988</v>
      </c>
    </row>
    <row r="583" spans="1:37" hidden="1" outlineLevel="3" x14ac:dyDescent="0.25">
      <c r="A583" t="s">
        <v>7060</v>
      </c>
      <c r="B583">
        <v>10000</v>
      </c>
      <c r="N583">
        <f>SUM(B583:M583)</f>
        <v>10000</v>
      </c>
      <c r="O583">
        <f>B583</f>
        <v>10000</v>
      </c>
      <c r="P583">
        <f>N583</f>
        <v>10000</v>
      </c>
      <c r="Q583" s="92" t="s">
        <v>1680</v>
      </c>
      <c r="R583" s="80">
        <v>0.1128</v>
      </c>
      <c r="S583" s="119">
        <f>IF(LEFT(AK583,6)="Direct", O583,0)</f>
        <v>0</v>
      </c>
      <c r="T583" s="120">
        <f>O583-S583</f>
        <v>10000</v>
      </c>
      <c r="U583" s="121">
        <f>S583+T583</f>
        <v>10000</v>
      </c>
      <c r="V583" s="119">
        <f>IF(LEFT(AK583,9)="Direct-WA", O583,0)</f>
        <v>0</v>
      </c>
      <c r="W583" s="120">
        <f>IF(LEFT(AK583,9)="Direct-WA",0,O583*R583)</f>
        <v>1128</v>
      </c>
      <c r="X583" s="122">
        <f>V583+W583</f>
        <v>1128</v>
      </c>
      <c r="Y583" s="119">
        <f>IF(LEFT(AK583,9)="Direct-OR", O583,0)</f>
        <v>0</v>
      </c>
      <c r="Z583" s="120">
        <f>IF(LEFT(AK583,9)="Direct-OR",0,T583-W583)</f>
        <v>8872</v>
      </c>
      <c r="AA583" s="122">
        <f>Y583+Z583</f>
        <v>8872</v>
      </c>
      <c r="AB583" s="94">
        <f>IF(LEFT(AK583,6)="Direct", P583,0)</f>
        <v>0</v>
      </c>
      <c r="AC583" s="123">
        <f>P583-AB583</f>
        <v>10000</v>
      </c>
      <c r="AD583" s="94">
        <f>AB583+AC583</f>
        <v>10000</v>
      </c>
      <c r="AE583" s="94">
        <f>IF(LEFT(AK583,9)="Direct-WA", P583,0)</f>
        <v>0</v>
      </c>
      <c r="AF583" s="123">
        <f>IF(LEFT(AK583,9)="Direct-WA",0,P583*R583)</f>
        <v>1128</v>
      </c>
      <c r="AG583" s="94">
        <f>AE583+AF583</f>
        <v>1128</v>
      </c>
      <c r="AH583" s="94">
        <f>IF(LEFT(AK583,9)="Direct-OR", P583,0)</f>
        <v>0</v>
      </c>
      <c r="AI583" s="94">
        <f>IF(LEFT(AK583,9)="Direct-OR",0,AD583-AG583)</f>
        <v>8872</v>
      </c>
      <c r="AJ583" s="93">
        <f>AH583+AI583</f>
        <v>8872</v>
      </c>
      <c r="AK583" s="138" t="s">
        <v>988</v>
      </c>
    </row>
    <row r="584" spans="1:37" hidden="1" outlineLevel="3" x14ac:dyDescent="0.25">
      <c r="A584" t="s">
        <v>7060</v>
      </c>
      <c r="N584">
        <f>SUM(B584:M584)</f>
        <v>0</v>
      </c>
      <c r="O584">
        <f>B584</f>
        <v>0</v>
      </c>
      <c r="P584">
        <f>N584</f>
        <v>0</v>
      </c>
      <c r="Q584" s="92" t="s">
        <v>1724</v>
      </c>
      <c r="R584" s="80">
        <v>0.1128</v>
      </c>
      <c r="S584" s="119">
        <f>IF(LEFT(AK584,6)="Direct", O584,0)</f>
        <v>0</v>
      </c>
      <c r="T584" s="120">
        <f>O584-S584</f>
        <v>0</v>
      </c>
      <c r="U584" s="121">
        <f>S584+T584</f>
        <v>0</v>
      </c>
      <c r="V584" s="119">
        <f>IF(LEFT(AK584,9)="Direct-WA", O584,0)</f>
        <v>0</v>
      </c>
      <c r="W584" s="120">
        <f>IF(LEFT(AK584,9)="Direct-WA",0,O584*R584)</f>
        <v>0</v>
      </c>
      <c r="X584" s="122">
        <f>V584+W584</f>
        <v>0</v>
      </c>
      <c r="Y584" s="119">
        <f>IF(LEFT(AK584,9)="Direct-OR", O584,0)</f>
        <v>0</v>
      </c>
      <c r="Z584" s="120">
        <f>IF(LEFT(AK584,9)="Direct-OR",0,T584-W584)</f>
        <v>0</v>
      </c>
      <c r="AA584" s="122">
        <f>Y584+Z584</f>
        <v>0</v>
      </c>
      <c r="AB584" s="94">
        <f>IF(LEFT(AK584,6)="Direct", P584,0)</f>
        <v>0</v>
      </c>
      <c r="AC584" s="123">
        <f>P584-AB584</f>
        <v>0</v>
      </c>
      <c r="AD584" s="94">
        <f>AB584+AC584</f>
        <v>0</v>
      </c>
      <c r="AE584" s="94">
        <f>IF(LEFT(AK584,9)="Direct-WA", P584,0)</f>
        <v>0</v>
      </c>
      <c r="AF584" s="123">
        <f>IF(LEFT(AK584,9)="Direct-WA",0,P584*R584)</f>
        <v>0</v>
      </c>
      <c r="AG584" s="94">
        <f>AE584+AF584</f>
        <v>0</v>
      </c>
      <c r="AH584" s="94">
        <f>IF(LEFT(AK584,9)="Direct-OR", P584,0)</f>
        <v>0</v>
      </c>
      <c r="AI584" s="94">
        <f>IF(LEFT(AK584,9)="Direct-OR",0,AD584-AG584)</f>
        <v>0</v>
      </c>
      <c r="AJ584" s="93">
        <f>AH584+AI584</f>
        <v>0</v>
      </c>
      <c r="AK584" s="138" t="s">
        <v>988</v>
      </c>
    </row>
    <row r="585" spans="1:37" hidden="1" outlineLevel="2" x14ac:dyDescent="0.25">
      <c r="Q585" s="92"/>
      <c r="R585" s="80"/>
      <c r="S585" s="119">
        <f t="shared" ref="S585:AJ585" si="736">SUBTOTAL(9,S580:S584)</f>
        <v>0</v>
      </c>
      <c r="T585" s="120">
        <f t="shared" si="736"/>
        <v>10031.959999999999</v>
      </c>
      <c r="U585" s="121">
        <f t="shared" si="736"/>
        <v>10031.959999999999</v>
      </c>
      <c r="V585" s="119">
        <f t="shared" si="736"/>
        <v>0</v>
      </c>
      <c r="W585" s="120">
        <f t="shared" si="736"/>
        <v>1131.605088</v>
      </c>
      <c r="X585" s="122">
        <f t="shared" si="736"/>
        <v>1131.605088</v>
      </c>
      <c r="Y585" s="119">
        <f t="shared" si="736"/>
        <v>0</v>
      </c>
      <c r="Z585" s="120">
        <f t="shared" si="736"/>
        <v>8900.3549120000007</v>
      </c>
      <c r="AA585" s="122">
        <f t="shared" si="736"/>
        <v>8900.3549120000007</v>
      </c>
      <c r="AB585" s="94">
        <f t="shared" si="736"/>
        <v>0</v>
      </c>
      <c r="AC585" s="123">
        <f t="shared" si="736"/>
        <v>10031.959999999999</v>
      </c>
      <c r="AD585" s="94">
        <f t="shared" si="736"/>
        <v>10031.959999999999</v>
      </c>
      <c r="AE585" s="94">
        <f t="shared" si="736"/>
        <v>0</v>
      </c>
      <c r="AF585" s="123">
        <f t="shared" si="736"/>
        <v>1131.605088</v>
      </c>
      <c r="AG585" s="94">
        <f t="shared" si="736"/>
        <v>1131.605088</v>
      </c>
      <c r="AH585" s="94">
        <f t="shared" si="736"/>
        <v>0</v>
      </c>
      <c r="AI585" s="94">
        <f t="shared" si="736"/>
        <v>8900.3549120000007</v>
      </c>
      <c r="AJ585" s="93">
        <f t="shared" si="736"/>
        <v>8900.3549120000007</v>
      </c>
      <c r="AK585" s="139" t="s">
        <v>7154</v>
      </c>
    </row>
    <row r="586" spans="1:37" hidden="1" outlineLevel="3" x14ac:dyDescent="0.25">
      <c r="A586" t="s">
        <v>7060</v>
      </c>
      <c r="N586">
        <f>SUM(B586:M586)</f>
        <v>0</v>
      </c>
      <c r="O586">
        <f>B586</f>
        <v>0</v>
      </c>
      <c r="P586">
        <f>N586</f>
        <v>0</v>
      </c>
      <c r="Q586" s="92" t="s">
        <v>1726</v>
      </c>
      <c r="R586" s="80">
        <v>0</v>
      </c>
      <c r="S586" s="119">
        <f>IF(LEFT(AK586,6)="Direct", O586,0)</f>
        <v>0</v>
      </c>
      <c r="T586" s="120">
        <f>O586-S586</f>
        <v>0</v>
      </c>
      <c r="U586" s="121">
        <f>S586+T586</f>
        <v>0</v>
      </c>
      <c r="V586" s="119">
        <f>IF(LEFT(AK586,9)="Direct-WA", O586,0)</f>
        <v>0</v>
      </c>
      <c r="W586" s="120">
        <f>IF(LEFT(AK586,9)="Direct-WA",0,O586*R586)</f>
        <v>0</v>
      </c>
      <c r="X586" s="122">
        <f>V586+W586</f>
        <v>0</v>
      </c>
      <c r="Y586" s="119">
        <f>IF(LEFT(AK586,9)="Direct-OR", O586,0)</f>
        <v>0</v>
      </c>
      <c r="Z586" s="120">
        <f>IF(LEFT(AK586,9)="Direct-OR",0,T586-W586)</f>
        <v>0</v>
      </c>
      <c r="AA586" s="122">
        <f>Y586+Z586</f>
        <v>0</v>
      </c>
      <c r="AB586" s="94">
        <f>IF(LEFT(AK586,6)="Direct", P586,0)</f>
        <v>0</v>
      </c>
      <c r="AC586" s="123">
        <f>P586-AB586</f>
        <v>0</v>
      </c>
      <c r="AD586" s="94">
        <f>AB586+AC586</f>
        <v>0</v>
      </c>
      <c r="AE586" s="94">
        <f>IF(LEFT(AK586,9)="Direct-WA", P586,0)</f>
        <v>0</v>
      </c>
      <c r="AF586" s="123">
        <f>IF(LEFT(AK586,9)="Direct-WA",0,P586*R586)</f>
        <v>0</v>
      </c>
      <c r="AG586" s="94">
        <f>AE586+AF586</f>
        <v>0</v>
      </c>
      <c r="AH586" s="94">
        <f>IF(LEFT(AK586,9)="Direct-OR", P586,0)</f>
        <v>0</v>
      </c>
      <c r="AI586" s="94">
        <f>IF(LEFT(AK586,9)="Direct-OR",0,AD586-AG586)</f>
        <v>0</v>
      </c>
      <c r="AJ586" s="93">
        <f>AH586+AI586</f>
        <v>0</v>
      </c>
      <c r="AK586" s="138" t="s">
        <v>1014</v>
      </c>
    </row>
    <row r="587" spans="1:37" hidden="1" outlineLevel="3" x14ac:dyDescent="0.25">
      <c r="A587" t="s">
        <v>7060</v>
      </c>
      <c r="N587">
        <f>SUM(B587:M587)</f>
        <v>0</v>
      </c>
      <c r="O587">
        <f>B587</f>
        <v>0</v>
      </c>
      <c r="P587">
        <f>N587</f>
        <v>0</v>
      </c>
      <c r="Q587" s="92" t="s">
        <v>6849</v>
      </c>
      <c r="R587" s="80">
        <v>0</v>
      </c>
      <c r="S587" s="119">
        <f>IF(LEFT(AK587,6)="Direct", O587,0)</f>
        <v>0</v>
      </c>
      <c r="T587" s="120">
        <f>O587-S587</f>
        <v>0</v>
      </c>
      <c r="U587" s="121">
        <f>S587+T587</f>
        <v>0</v>
      </c>
      <c r="V587" s="119">
        <f>IF(LEFT(AK587,9)="Direct-WA", O587,0)</f>
        <v>0</v>
      </c>
      <c r="W587" s="120">
        <f>IF(LEFT(AK587,9)="Direct-WA",0,O587*R587)</f>
        <v>0</v>
      </c>
      <c r="X587" s="122">
        <f>V587+W587</f>
        <v>0</v>
      </c>
      <c r="Y587" s="119">
        <f>IF(LEFT(AK587,9)="Direct-OR", O587,0)</f>
        <v>0</v>
      </c>
      <c r="Z587" s="120">
        <f>IF(LEFT(AK587,9)="Direct-OR",0,T587-W587)</f>
        <v>0</v>
      </c>
      <c r="AA587" s="122">
        <f>Y587+Z587</f>
        <v>0</v>
      </c>
      <c r="AB587" s="94">
        <f>IF(LEFT(AK587,6)="Direct", P587,0)</f>
        <v>0</v>
      </c>
      <c r="AC587" s="123">
        <f>P587-AB587</f>
        <v>0</v>
      </c>
      <c r="AD587" s="94">
        <f>AB587+AC587</f>
        <v>0</v>
      </c>
      <c r="AE587" s="94">
        <f>IF(LEFT(AK587,9)="Direct-WA", P587,0)</f>
        <v>0</v>
      </c>
      <c r="AF587" s="123">
        <f>IF(LEFT(AK587,9)="Direct-WA",0,P587*R587)</f>
        <v>0</v>
      </c>
      <c r="AG587" s="94">
        <f>AE587+AF587</f>
        <v>0</v>
      </c>
      <c r="AH587" s="94">
        <f>IF(LEFT(AK587,9)="Direct-OR", P587,0)</f>
        <v>0</v>
      </c>
      <c r="AI587" s="94">
        <f>IF(LEFT(AK587,9)="Direct-OR",0,AD587-AG587)</f>
        <v>0</v>
      </c>
      <c r="AJ587" s="93">
        <f>AH587+AI587</f>
        <v>0</v>
      </c>
      <c r="AK587" s="138" t="s">
        <v>6829</v>
      </c>
    </row>
    <row r="588" spans="1:37" hidden="1" outlineLevel="2" x14ac:dyDescent="0.25">
      <c r="Q588" s="92"/>
      <c r="R588" s="80"/>
      <c r="S588" s="119">
        <f t="shared" ref="S588:AJ588" si="737">SUBTOTAL(9,S586:S587)</f>
        <v>0</v>
      </c>
      <c r="T588" s="120">
        <f t="shared" si="737"/>
        <v>0</v>
      </c>
      <c r="U588" s="121">
        <f t="shared" si="737"/>
        <v>0</v>
      </c>
      <c r="V588" s="119">
        <f t="shared" si="737"/>
        <v>0</v>
      </c>
      <c r="W588" s="120">
        <f t="shared" si="737"/>
        <v>0</v>
      </c>
      <c r="X588" s="122">
        <f t="shared" si="737"/>
        <v>0</v>
      </c>
      <c r="Y588" s="119">
        <f t="shared" si="737"/>
        <v>0</v>
      </c>
      <c r="Z588" s="120">
        <f t="shared" si="737"/>
        <v>0</v>
      </c>
      <c r="AA588" s="122">
        <f t="shared" si="737"/>
        <v>0</v>
      </c>
      <c r="AB588" s="94">
        <f t="shared" si="737"/>
        <v>0</v>
      </c>
      <c r="AC588" s="123">
        <f t="shared" si="737"/>
        <v>0</v>
      </c>
      <c r="AD588" s="94">
        <f t="shared" si="737"/>
        <v>0</v>
      </c>
      <c r="AE588" s="94">
        <f t="shared" si="737"/>
        <v>0</v>
      </c>
      <c r="AF588" s="123">
        <f t="shared" si="737"/>
        <v>0</v>
      </c>
      <c r="AG588" s="94">
        <f t="shared" si="737"/>
        <v>0</v>
      </c>
      <c r="AH588" s="94">
        <f t="shared" si="737"/>
        <v>0</v>
      </c>
      <c r="AI588" s="94">
        <f t="shared" si="737"/>
        <v>0</v>
      </c>
      <c r="AJ588" s="93">
        <f t="shared" si="737"/>
        <v>0</v>
      </c>
      <c r="AK588" s="139" t="s">
        <v>7135</v>
      </c>
    </row>
    <row r="589" spans="1:37" hidden="1" outlineLevel="1" x14ac:dyDescent="0.25">
      <c r="A589" s="135" t="s">
        <v>7059</v>
      </c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7"/>
      <c r="R589" s="128"/>
      <c r="S589" s="129">
        <f t="shared" ref="S589:AJ589" si="738">SUBTOTAL(9,S559:S587)</f>
        <v>0</v>
      </c>
      <c r="T589" s="130">
        <f t="shared" si="738"/>
        <v>259341.22</v>
      </c>
      <c r="U589" s="131">
        <f t="shared" si="738"/>
        <v>259341.22</v>
      </c>
      <c r="V589" s="129">
        <f t="shared" si="738"/>
        <v>0</v>
      </c>
      <c r="W589" s="130">
        <f t="shared" si="738"/>
        <v>29029.311281999999</v>
      </c>
      <c r="X589" s="132">
        <f t="shared" si="738"/>
        <v>29029.311281999999</v>
      </c>
      <c r="Y589" s="129">
        <f t="shared" si="738"/>
        <v>0</v>
      </c>
      <c r="Z589" s="130">
        <f t="shared" si="738"/>
        <v>230311.90871800002</v>
      </c>
      <c r="AA589" s="132">
        <f t="shared" si="738"/>
        <v>230311.90871800002</v>
      </c>
      <c r="AB589" s="130">
        <f t="shared" si="738"/>
        <v>0</v>
      </c>
      <c r="AC589" s="133">
        <f t="shared" si="738"/>
        <v>259341.22</v>
      </c>
      <c r="AD589" s="130">
        <f t="shared" si="738"/>
        <v>259341.22</v>
      </c>
      <c r="AE589" s="130">
        <f t="shared" si="738"/>
        <v>0</v>
      </c>
      <c r="AF589" s="133">
        <f t="shared" si="738"/>
        <v>29029.311281999999</v>
      </c>
      <c r="AG589" s="130">
        <f t="shared" si="738"/>
        <v>29029.311281999999</v>
      </c>
      <c r="AH589" s="130">
        <f t="shared" si="738"/>
        <v>0</v>
      </c>
      <c r="AI589" s="130">
        <f t="shared" si="738"/>
        <v>230311.90871800002</v>
      </c>
      <c r="AJ589" s="134">
        <f t="shared" si="738"/>
        <v>230311.90871800002</v>
      </c>
      <c r="AK589" s="137"/>
    </row>
    <row r="590" spans="1:37" hidden="1" outlineLevel="3" x14ac:dyDescent="0.25">
      <c r="A590" t="s">
        <v>7062</v>
      </c>
      <c r="B590">
        <v>5995.41</v>
      </c>
      <c r="N590">
        <f>SUM(B590:M590)</f>
        <v>5995.41</v>
      </c>
      <c r="O590">
        <f>B590</f>
        <v>5995.41</v>
      </c>
      <c r="P590">
        <f>N590</f>
        <v>5995.41</v>
      </c>
      <c r="Q590" s="92" t="s">
        <v>1720</v>
      </c>
      <c r="R590" s="80">
        <v>0.1119</v>
      </c>
      <c r="S590" s="119">
        <f>IF(LEFT(AK590,6)="Direct", O590,0)</f>
        <v>0</v>
      </c>
      <c r="T590" s="120">
        <f>O590-S590</f>
        <v>5995.41</v>
      </c>
      <c r="U590" s="121">
        <f>S590+T590</f>
        <v>5995.41</v>
      </c>
      <c r="V590" s="119">
        <f>IF(LEFT(AK590,9)="Direct-WA", O590,0)</f>
        <v>0</v>
      </c>
      <c r="W590" s="120">
        <f>IF(LEFT(AK590,9)="Direct-WA",0,O590*R590)</f>
        <v>670.88637900000003</v>
      </c>
      <c r="X590" s="122">
        <f>V590+W590</f>
        <v>670.88637900000003</v>
      </c>
      <c r="Y590" s="119">
        <f>IF(LEFT(AK590,9)="Direct-OR", O590,0)</f>
        <v>0</v>
      </c>
      <c r="Z590" s="120">
        <f>IF(LEFT(AK590,9)="Direct-OR",0,T590-W590)</f>
        <v>5324.5236210000003</v>
      </c>
      <c r="AA590" s="122">
        <f>Y590+Z590</f>
        <v>5324.5236210000003</v>
      </c>
      <c r="AB590" s="94">
        <f>IF(LEFT(AK590,6)="Direct", P590,0)</f>
        <v>0</v>
      </c>
      <c r="AC590" s="123">
        <f>P590-AB590</f>
        <v>5995.41</v>
      </c>
      <c r="AD590" s="94">
        <f>AB590+AC590</f>
        <v>5995.41</v>
      </c>
      <c r="AE590" s="94">
        <f>IF(LEFT(AK590,9)="Direct-WA", P590,0)</f>
        <v>0</v>
      </c>
      <c r="AF590" s="123">
        <f>IF(LEFT(AK590,9)="Direct-WA",0,P590*R590)</f>
        <v>670.88637900000003</v>
      </c>
      <c r="AG590" s="94">
        <f>AE590+AF590</f>
        <v>670.88637900000003</v>
      </c>
      <c r="AH590" s="94">
        <f>IF(LEFT(AK590,9)="Direct-OR", P590,0)</f>
        <v>0</v>
      </c>
      <c r="AI590" s="94">
        <f>IF(LEFT(AK590,9)="Direct-OR",0,AD590-AG590)</f>
        <v>5324.5236210000003</v>
      </c>
      <c r="AJ590" s="93">
        <f>AH590+AI590</f>
        <v>5324.5236210000003</v>
      </c>
      <c r="AK590" s="138" t="s">
        <v>1012</v>
      </c>
    </row>
    <row r="591" spans="1:37" hidden="1" outlineLevel="3" x14ac:dyDescent="0.25">
      <c r="A591" t="s">
        <v>7062</v>
      </c>
      <c r="B591">
        <v>26592.53</v>
      </c>
      <c r="N591">
        <f>SUM(B591:M591)</f>
        <v>26592.53</v>
      </c>
      <c r="O591">
        <f>B591</f>
        <v>26592.53</v>
      </c>
      <c r="P591">
        <f>N591</f>
        <v>26592.53</v>
      </c>
      <c r="Q591" s="92" t="s">
        <v>1752</v>
      </c>
      <c r="R591" s="80">
        <v>0.1119</v>
      </c>
      <c r="S591" s="119">
        <f>IF(LEFT(AK591,6)="Direct", O591,0)</f>
        <v>0</v>
      </c>
      <c r="T591" s="120">
        <f>O591-S591</f>
        <v>26592.53</v>
      </c>
      <c r="U591" s="121">
        <f>S591+T591</f>
        <v>26592.53</v>
      </c>
      <c r="V591" s="119">
        <f>IF(LEFT(AK591,9)="Direct-WA", O591,0)</f>
        <v>0</v>
      </c>
      <c r="W591" s="120">
        <f>IF(LEFT(AK591,9)="Direct-WA",0,O591*R591)</f>
        <v>2975.704107</v>
      </c>
      <c r="X591" s="122">
        <f>V591+W591</f>
        <v>2975.704107</v>
      </c>
      <c r="Y591" s="119">
        <f>IF(LEFT(AK591,9)="Direct-OR", O591,0)</f>
        <v>0</v>
      </c>
      <c r="Z591" s="120">
        <f>IF(LEFT(AK591,9)="Direct-OR",0,T591-W591)</f>
        <v>23616.825892999997</v>
      </c>
      <c r="AA591" s="122">
        <f>Y591+Z591</f>
        <v>23616.825892999997</v>
      </c>
      <c r="AB591" s="94">
        <f>IF(LEFT(AK591,6)="Direct", P591,0)</f>
        <v>0</v>
      </c>
      <c r="AC591" s="123">
        <f>P591-AB591</f>
        <v>26592.53</v>
      </c>
      <c r="AD591" s="94">
        <f>AB591+AC591</f>
        <v>26592.53</v>
      </c>
      <c r="AE591" s="94">
        <f>IF(LEFT(AK591,9)="Direct-WA", P591,0)</f>
        <v>0</v>
      </c>
      <c r="AF591" s="123">
        <f>IF(LEFT(AK591,9)="Direct-WA",0,P591*R591)</f>
        <v>2975.704107</v>
      </c>
      <c r="AG591" s="94">
        <f>AE591+AF591</f>
        <v>2975.704107</v>
      </c>
      <c r="AH591" s="94">
        <f>IF(LEFT(AK591,9)="Direct-OR", P591,0)</f>
        <v>0</v>
      </c>
      <c r="AI591" s="94">
        <f>IF(LEFT(AK591,9)="Direct-OR",0,AD591-AG591)</f>
        <v>23616.825892999997</v>
      </c>
      <c r="AJ591" s="93">
        <f>AH591+AI591</f>
        <v>23616.825892999997</v>
      </c>
      <c r="AK591" s="138" t="s">
        <v>1012</v>
      </c>
    </row>
    <row r="592" spans="1:37" hidden="1" outlineLevel="2" x14ac:dyDescent="0.25">
      <c r="Q592" s="92"/>
      <c r="R592" s="80"/>
      <c r="S592" s="119">
        <f t="shared" ref="S592:AJ592" si="739">SUBTOTAL(9,S590:S591)</f>
        <v>0</v>
      </c>
      <c r="T592" s="120">
        <f t="shared" si="739"/>
        <v>32587.94</v>
      </c>
      <c r="U592" s="121">
        <f t="shared" si="739"/>
        <v>32587.94</v>
      </c>
      <c r="V592" s="119">
        <f t="shared" si="739"/>
        <v>0</v>
      </c>
      <c r="W592" s="120">
        <f t="shared" si="739"/>
        <v>3646.5904860000001</v>
      </c>
      <c r="X592" s="122">
        <f t="shared" si="739"/>
        <v>3646.5904860000001</v>
      </c>
      <c r="Y592" s="119">
        <f t="shared" si="739"/>
        <v>0</v>
      </c>
      <c r="Z592" s="120">
        <f t="shared" si="739"/>
        <v>28941.349513999998</v>
      </c>
      <c r="AA592" s="122">
        <f t="shared" si="739"/>
        <v>28941.349513999998</v>
      </c>
      <c r="AB592" s="94">
        <f t="shared" si="739"/>
        <v>0</v>
      </c>
      <c r="AC592" s="123">
        <f t="shared" si="739"/>
        <v>32587.94</v>
      </c>
      <c r="AD592" s="94">
        <f t="shared" si="739"/>
        <v>32587.94</v>
      </c>
      <c r="AE592" s="94">
        <f t="shared" si="739"/>
        <v>0</v>
      </c>
      <c r="AF592" s="123">
        <f t="shared" si="739"/>
        <v>3646.5904860000001</v>
      </c>
      <c r="AG592" s="94">
        <f t="shared" si="739"/>
        <v>3646.5904860000001</v>
      </c>
      <c r="AH592" s="94">
        <f t="shared" si="739"/>
        <v>0</v>
      </c>
      <c r="AI592" s="94">
        <f t="shared" si="739"/>
        <v>28941.349513999998</v>
      </c>
      <c r="AJ592" s="93">
        <f t="shared" si="739"/>
        <v>28941.349513999998</v>
      </c>
      <c r="AK592" s="139" t="s">
        <v>7140</v>
      </c>
    </row>
    <row r="593" spans="1:37" hidden="1" outlineLevel="1" x14ac:dyDescent="0.25">
      <c r="A593" s="135" t="s">
        <v>7061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7"/>
      <c r="R593" s="128"/>
      <c r="S593" s="129">
        <f t="shared" ref="S593:AJ593" si="740">SUBTOTAL(9,S590:S591)</f>
        <v>0</v>
      </c>
      <c r="T593" s="130">
        <f t="shared" si="740"/>
        <v>32587.94</v>
      </c>
      <c r="U593" s="131">
        <f t="shared" si="740"/>
        <v>32587.94</v>
      </c>
      <c r="V593" s="129">
        <f t="shared" si="740"/>
        <v>0</v>
      </c>
      <c r="W593" s="130">
        <f t="shared" si="740"/>
        <v>3646.5904860000001</v>
      </c>
      <c r="X593" s="132">
        <f t="shared" si="740"/>
        <v>3646.5904860000001</v>
      </c>
      <c r="Y593" s="129">
        <f t="shared" si="740"/>
        <v>0</v>
      </c>
      <c r="Z593" s="130">
        <f t="shared" si="740"/>
        <v>28941.349513999998</v>
      </c>
      <c r="AA593" s="132">
        <f t="shared" si="740"/>
        <v>28941.349513999998</v>
      </c>
      <c r="AB593" s="130">
        <f t="shared" si="740"/>
        <v>0</v>
      </c>
      <c r="AC593" s="133">
        <f t="shared" si="740"/>
        <v>32587.94</v>
      </c>
      <c r="AD593" s="130">
        <f t="shared" si="740"/>
        <v>32587.94</v>
      </c>
      <c r="AE593" s="130">
        <f t="shared" si="740"/>
        <v>0</v>
      </c>
      <c r="AF593" s="133">
        <f t="shared" si="740"/>
        <v>3646.5904860000001</v>
      </c>
      <c r="AG593" s="130">
        <f t="shared" si="740"/>
        <v>3646.5904860000001</v>
      </c>
      <c r="AH593" s="130">
        <f t="shared" si="740"/>
        <v>0</v>
      </c>
      <c r="AI593" s="130">
        <f t="shared" si="740"/>
        <v>28941.349513999998</v>
      </c>
      <c r="AJ593" s="134">
        <f t="shared" si="740"/>
        <v>28941.349513999998</v>
      </c>
      <c r="AK593" s="137"/>
    </row>
    <row r="594" spans="1:37" hidden="1" outlineLevel="3" x14ac:dyDescent="0.25">
      <c r="A594" t="s">
        <v>7067</v>
      </c>
      <c r="B594">
        <v>79299.17</v>
      </c>
      <c r="N594">
        <f t="shared" ref="N594:N625" si="741">SUM(B594:M594)</f>
        <v>79299.17</v>
      </c>
      <c r="O594">
        <f t="shared" ref="O594:O625" si="742">B594</f>
        <v>79299.17</v>
      </c>
      <c r="P594">
        <f t="shared" ref="P594:P625" si="743">N594</f>
        <v>79299.17</v>
      </c>
      <c r="Q594" s="92" t="s">
        <v>1368</v>
      </c>
      <c r="R594" s="80">
        <v>0.1124</v>
      </c>
      <c r="S594" s="119">
        <f t="shared" ref="S594:S625" si="744">IF(LEFT(AK594,6)="Direct", O594,0)</f>
        <v>0</v>
      </c>
      <c r="T594" s="120">
        <f t="shared" ref="T594:T625" si="745">O594-S594</f>
        <v>79299.17</v>
      </c>
      <c r="U594" s="121">
        <f t="shared" ref="U594:U625" si="746">S594+T594</f>
        <v>79299.17</v>
      </c>
      <c r="V594" s="119">
        <f t="shared" ref="V594:V625" si="747">IF(LEFT(AK594,9)="Direct-WA", O594,0)</f>
        <v>0</v>
      </c>
      <c r="W594" s="120">
        <f t="shared" ref="W594:W625" si="748">IF(LEFT(AK594,9)="Direct-WA",0,O594*R594)</f>
        <v>8913.2267080000001</v>
      </c>
      <c r="X594" s="122">
        <f t="shared" ref="X594:X625" si="749">V594+W594</f>
        <v>8913.2267080000001</v>
      </c>
      <c r="Y594" s="119">
        <f t="shared" ref="Y594:Y625" si="750">IF(LEFT(AK594,9)="Direct-OR", O594,0)</f>
        <v>0</v>
      </c>
      <c r="Z594" s="120">
        <f t="shared" ref="Z594:Z625" si="751">IF(LEFT(AK594,9)="Direct-OR",0,T594-W594)</f>
        <v>70385.943291999996</v>
      </c>
      <c r="AA594" s="122">
        <f t="shared" ref="AA594:AA625" si="752">Y594+Z594</f>
        <v>70385.943291999996</v>
      </c>
      <c r="AB594" s="94">
        <f t="shared" ref="AB594:AB625" si="753">IF(LEFT(AK594,6)="Direct", P594,0)</f>
        <v>0</v>
      </c>
      <c r="AC594" s="123">
        <f t="shared" ref="AC594:AC625" si="754">P594-AB594</f>
        <v>79299.17</v>
      </c>
      <c r="AD594" s="94">
        <f t="shared" ref="AD594:AD625" si="755">AB594+AC594</f>
        <v>79299.17</v>
      </c>
      <c r="AE594" s="94">
        <f t="shared" ref="AE594:AE625" si="756">IF(LEFT(AK594,9)="Direct-WA", P594,0)</f>
        <v>0</v>
      </c>
      <c r="AF594" s="123">
        <f t="shared" ref="AF594:AF625" si="757">IF(LEFT(AK594,9)="Direct-WA",0,P594*R594)</f>
        <v>8913.2267080000001</v>
      </c>
      <c r="AG594" s="94">
        <f t="shared" ref="AG594:AG625" si="758">AE594+AF594</f>
        <v>8913.2267080000001</v>
      </c>
      <c r="AH594" s="94">
        <f t="shared" ref="AH594:AH625" si="759">IF(LEFT(AK594,9)="Direct-OR", P594,0)</f>
        <v>0</v>
      </c>
      <c r="AI594" s="94">
        <f t="shared" ref="AI594:AI625" si="760">IF(LEFT(AK594,9)="Direct-OR",0,AD594-AG594)</f>
        <v>70385.943291999996</v>
      </c>
      <c r="AJ594" s="93">
        <f t="shared" ref="AJ594:AJ625" si="761">AH594+AI594</f>
        <v>70385.943291999996</v>
      </c>
      <c r="AK594" s="138" t="s">
        <v>1010</v>
      </c>
    </row>
    <row r="595" spans="1:37" hidden="1" outlineLevel="3" x14ac:dyDescent="0.25">
      <c r="A595" t="s">
        <v>7067</v>
      </c>
      <c r="B595">
        <v>62169.93</v>
      </c>
      <c r="N595">
        <f t="shared" si="741"/>
        <v>62169.93</v>
      </c>
      <c r="O595">
        <f t="shared" si="742"/>
        <v>62169.93</v>
      </c>
      <c r="P595">
        <f t="shared" si="743"/>
        <v>62169.93</v>
      </c>
      <c r="Q595" s="92" t="s">
        <v>4088</v>
      </c>
      <c r="R595" s="80">
        <v>0.1124</v>
      </c>
      <c r="S595" s="119">
        <f t="shared" si="744"/>
        <v>0</v>
      </c>
      <c r="T595" s="120">
        <f t="shared" si="745"/>
        <v>62169.93</v>
      </c>
      <c r="U595" s="121">
        <f t="shared" si="746"/>
        <v>62169.93</v>
      </c>
      <c r="V595" s="119">
        <f t="shared" si="747"/>
        <v>0</v>
      </c>
      <c r="W595" s="120">
        <f t="shared" si="748"/>
        <v>6987.9001319999998</v>
      </c>
      <c r="X595" s="122">
        <f t="shared" si="749"/>
        <v>6987.9001319999998</v>
      </c>
      <c r="Y595" s="119">
        <f t="shared" si="750"/>
        <v>0</v>
      </c>
      <c r="Z595" s="120">
        <f t="shared" si="751"/>
        <v>55182.029867999998</v>
      </c>
      <c r="AA595" s="122">
        <f t="shared" si="752"/>
        <v>55182.029867999998</v>
      </c>
      <c r="AB595" s="94">
        <f t="shared" si="753"/>
        <v>0</v>
      </c>
      <c r="AC595" s="123">
        <f t="shared" si="754"/>
        <v>62169.93</v>
      </c>
      <c r="AD595" s="94">
        <f t="shared" si="755"/>
        <v>62169.93</v>
      </c>
      <c r="AE595" s="94">
        <f t="shared" si="756"/>
        <v>0</v>
      </c>
      <c r="AF595" s="123">
        <f t="shared" si="757"/>
        <v>6987.9001319999998</v>
      </c>
      <c r="AG595" s="94">
        <f t="shared" si="758"/>
        <v>6987.9001319999998</v>
      </c>
      <c r="AH595" s="94">
        <f t="shared" si="759"/>
        <v>0</v>
      </c>
      <c r="AI595" s="94">
        <f t="shared" si="760"/>
        <v>55182.029867999998</v>
      </c>
      <c r="AJ595" s="93">
        <f t="shared" si="761"/>
        <v>55182.029867999998</v>
      </c>
      <c r="AK595" s="138" t="s">
        <v>1010</v>
      </c>
    </row>
    <row r="596" spans="1:37" hidden="1" outlineLevel="3" x14ac:dyDescent="0.25">
      <c r="A596" t="s">
        <v>7067</v>
      </c>
      <c r="B596">
        <v>71080.23</v>
      </c>
      <c r="N596">
        <f t="shared" si="741"/>
        <v>71080.23</v>
      </c>
      <c r="O596">
        <f t="shared" si="742"/>
        <v>71080.23</v>
      </c>
      <c r="P596">
        <f t="shared" si="743"/>
        <v>71080.23</v>
      </c>
      <c r="Q596" s="92" t="s">
        <v>4112</v>
      </c>
      <c r="R596" s="80">
        <v>0.1124</v>
      </c>
      <c r="S596" s="119">
        <f t="shared" si="744"/>
        <v>0</v>
      </c>
      <c r="T596" s="120">
        <f t="shared" si="745"/>
        <v>71080.23</v>
      </c>
      <c r="U596" s="121">
        <f t="shared" si="746"/>
        <v>71080.23</v>
      </c>
      <c r="V596" s="119">
        <f t="shared" si="747"/>
        <v>0</v>
      </c>
      <c r="W596" s="120">
        <f t="shared" si="748"/>
        <v>7989.4178519999996</v>
      </c>
      <c r="X596" s="122">
        <f t="shared" si="749"/>
        <v>7989.4178519999996</v>
      </c>
      <c r="Y596" s="119">
        <f t="shared" si="750"/>
        <v>0</v>
      </c>
      <c r="Z596" s="120">
        <f t="shared" si="751"/>
        <v>63090.812147999997</v>
      </c>
      <c r="AA596" s="122">
        <f t="shared" si="752"/>
        <v>63090.812147999997</v>
      </c>
      <c r="AB596" s="94">
        <f t="shared" si="753"/>
        <v>0</v>
      </c>
      <c r="AC596" s="123">
        <f t="shared" si="754"/>
        <v>71080.23</v>
      </c>
      <c r="AD596" s="94">
        <f t="shared" si="755"/>
        <v>71080.23</v>
      </c>
      <c r="AE596" s="94">
        <f t="shared" si="756"/>
        <v>0</v>
      </c>
      <c r="AF596" s="123">
        <f t="shared" si="757"/>
        <v>7989.4178519999996</v>
      </c>
      <c r="AG596" s="94">
        <f t="shared" si="758"/>
        <v>7989.4178519999996</v>
      </c>
      <c r="AH596" s="94">
        <f t="shared" si="759"/>
        <v>0</v>
      </c>
      <c r="AI596" s="94">
        <f t="shared" si="760"/>
        <v>63090.812147999997</v>
      </c>
      <c r="AJ596" s="93">
        <f t="shared" si="761"/>
        <v>63090.812147999997</v>
      </c>
      <c r="AK596" s="138" t="s">
        <v>1010</v>
      </c>
    </row>
    <row r="597" spans="1:37" hidden="1" outlineLevel="3" x14ac:dyDescent="0.25">
      <c r="A597" t="s">
        <v>7067</v>
      </c>
      <c r="B597">
        <v>44173.02</v>
      </c>
      <c r="N597">
        <f t="shared" si="741"/>
        <v>44173.02</v>
      </c>
      <c r="O597">
        <f t="shared" si="742"/>
        <v>44173.02</v>
      </c>
      <c r="P597">
        <f t="shared" si="743"/>
        <v>44173.02</v>
      </c>
      <c r="Q597" s="92" t="s">
        <v>4128</v>
      </c>
      <c r="R597" s="80">
        <v>0.1124</v>
      </c>
      <c r="S597" s="119">
        <f t="shared" si="744"/>
        <v>0</v>
      </c>
      <c r="T597" s="120">
        <f t="shared" si="745"/>
        <v>44173.02</v>
      </c>
      <c r="U597" s="121">
        <f t="shared" si="746"/>
        <v>44173.02</v>
      </c>
      <c r="V597" s="119">
        <f t="shared" si="747"/>
        <v>0</v>
      </c>
      <c r="W597" s="120">
        <f t="shared" si="748"/>
        <v>4965.0474479999993</v>
      </c>
      <c r="X597" s="122">
        <f t="shared" si="749"/>
        <v>4965.0474479999993</v>
      </c>
      <c r="Y597" s="119">
        <f t="shared" si="750"/>
        <v>0</v>
      </c>
      <c r="Z597" s="120">
        <f t="shared" si="751"/>
        <v>39207.972551999999</v>
      </c>
      <c r="AA597" s="122">
        <f t="shared" si="752"/>
        <v>39207.972551999999</v>
      </c>
      <c r="AB597" s="94">
        <f t="shared" si="753"/>
        <v>0</v>
      </c>
      <c r="AC597" s="123">
        <f t="shared" si="754"/>
        <v>44173.02</v>
      </c>
      <c r="AD597" s="94">
        <f t="shared" si="755"/>
        <v>44173.02</v>
      </c>
      <c r="AE597" s="94">
        <f t="shared" si="756"/>
        <v>0</v>
      </c>
      <c r="AF597" s="123">
        <f t="shared" si="757"/>
        <v>4965.0474479999993</v>
      </c>
      <c r="AG597" s="94">
        <f t="shared" si="758"/>
        <v>4965.0474479999993</v>
      </c>
      <c r="AH597" s="94">
        <f t="shared" si="759"/>
        <v>0</v>
      </c>
      <c r="AI597" s="94">
        <f t="shared" si="760"/>
        <v>39207.972551999999</v>
      </c>
      <c r="AJ597" s="93">
        <f t="shared" si="761"/>
        <v>39207.972551999999</v>
      </c>
      <c r="AK597" s="138" t="s">
        <v>1010</v>
      </c>
    </row>
    <row r="598" spans="1:37" hidden="1" outlineLevel="3" x14ac:dyDescent="0.25">
      <c r="A598" t="s">
        <v>7067</v>
      </c>
      <c r="B598">
        <v>17219.669999999998</v>
      </c>
      <c r="N598">
        <f t="shared" si="741"/>
        <v>17219.669999999998</v>
      </c>
      <c r="O598">
        <f t="shared" si="742"/>
        <v>17219.669999999998</v>
      </c>
      <c r="P598">
        <f t="shared" si="743"/>
        <v>17219.669999999998</v>
      </c>
      <c r="Q598" s="92" t="s">
        <v>4129</v>
      </c>
      <c r="R598" s="80">
        <v>0.1124</v>
      </c>
      <c r="S598" s="119">
        <f t="shared" si="744"/>
        <v>0</v>
      </c>
      <c r="T598" s="120">
        <f t="shared" si="745"/>
        <v>17219.669999999998</v>
      </c>
      <c r="U598" s="121">
        <f t="shared" si="746"/>
        <v>17219.669999999998</v>
      </c>
      <c r="V598" s="119">
        <f t="shared" si="747"/>
        <v>0</v>
      </c>
      <c r="W598" s="120">
        <f t="shared" si="748"/>
        <v>1935.4909079999998</v>
      </c>
      <c r="X598" s="122">
        <f t="shared" si="749"/>
        <v>1935.4909079999998</v>
      </c>
      <c r="Y598" s="119">
        <f t="shared" si="750"/>
        <v>0</v>
      </c>
      <c r="Z598" s="120">
        <f t="shared" si="751"/>
        <v>15284.179091999998</v>
      </c>
      <c r="AA598" s="122">
        <f t="shared" si="752"/>
        <v>15284.179091999998</v>
      </c>
      <c r="AB598" s="94">
        <f t="shared" si="753"/>
        <v>0</v>
      </c>
      <c r="AC598" s="123">
        <f t="shared" si="754"/>
        <v>17219.669999999998</v>
      </c>
      <c r="AD598" s="94">
        <f t="shared" si="755"/>
        <v>17219.669999999998</v>
      </c>
      <c r="AE598" s="94">
        <f t="shared" si="756"/>
        <v>0</v>
      </c>
      <c r="AF598" s="123">
        <f t="shared" si="757"/>
        <v>1935.4909079999998</v>
      </c>
      <c r="AG598" s="94">
        <f t="shared" si="758"/>
        <v>1935.4909079999998</v>
      </c>
      <c r="AH598" s="94">
        <f t="shared" si="759"/>
        <v>0</v>
      </c>
      <c r="AI598" s="94">
        <f t="shared" si="760"/>
        <v>15284.179091999998</v>
      </c>
      <c r="AJ598" s="93">
        <f t="shared" si="761"/>
        <v>15284.179091999998</v>
      </c>
      <c r="AK598" s="138" t="s">
        <v>1010</v>
      </c>
    </row>
    <row r="599" spans="1:37" hidden="1" outlineLevel="3" x14ac:dyDescent="0.25">
      <c r="A599" t="s">
        <v>7067</v>
      </c>
      <c r="B599">
        <v>3058.83</v>
      </c>
      <c r="N599">
        <f t="shared" si="741"/>
        <v>3058.83</v>
      </c>
      <c r="O599">
        <f t="shared" si="742"/>
        <v>3058.83</v>
      </c>
      <c r="P599">
        <f t="shared" si="743"/>
        <v>3058.83</v>
      </c>
      <c r="Q599" s="92" t="s">
        <v>6716</v>
      </c>
      <c r="R599" s="80">
        <v>0.1124</v>
      </c>
      <c r="S599" s="119">
        <f t="shared" si="744"/>
        <v>0</v>
      </c>
      <c r="T599" s="120">
        <f t="shared" si="745"/>
        <v>3058.83</v>
      </c>
      <c r="U599" s="121">
        <f t="shared" si="746"/>
        <v>3058.83</v>
      </c>
      <c r="V599" s="119">
        <f t="shared" si="747"/>
        <v>0</v>
      </c>
      <c r="W599" s="120">
        <f t="shared" si="748"/>
        <v>343.81249199999996</v>
      </c>
      <c r="X599" s="122">
        <f t="shared" si="749"/>
        <v>343.81249199999996</v>
      </c>
      <c r="Y599" s="119">
        <f t="shared" si="750"/>
        <v>0</v>
      </c>
      <c r="Z599" s="120">
        <f t="shared" si="751"/>
        <v>2715.0175079999999</v>
      </c>
      <c r="AA599" s="122">
        <f t="shared" si="752"/>
        <v>2715.0175079999999</v>
      </c>
      <c r="AB599" s="94">
        <f t="shared" si="753"/>
        <v>0</v>
      </c>
      <c r="AC599" s="123">
        <f t="shared" si="754"/>
        <v>3058.83</v>
      </c>
      <c r="AD599" s="94">
        <f t="shared" si="755"/>
        <v>3058.83</v>
      </c>
      <c r="AE599" s="94">
        <f t="shared" si="756"/>
        <v>0</v>
      </c>
      <c r="AF599" s="123">
        <f t="shared" si="757"/>
        <v>343.81249199999996</v>
      </c>
      <c r="AG599" s="94">
        <f t="shared" si="758"/>
        <v>343.81249199999996</v>
      </c>
      <c r="AH599" s="94">
        <f t="shared" si="759"/>
        <v>0</v>
      </c>
      <c r="AI599" s="94">
        <f t="shared" si="760"/>
        <v>2715.0175079999999</v>
      </c>
      <c r="AJ599" s="93">
        <f t="shared" si="761"/>
        <v>2715.0175079999999</v>
      </c>
      <c r="AK599" s="138" t="s">
        <v>1010</v>
      </c>
    </row>
    <row r="600" spans="1:37" hidden="1" outlineLevel="3" x14ac:dyDescent="0.25">
      <c r="A600" t="s">
        <v>7067</v>
      </c>
      <c r="B600">
        <v>76299.899999999994</v>
      </c>
      <c r="N600">
        <f t="shared" si="741"/>
        <v>76299.899999999994</v>
      </c>
      <c r="O600">
        <f t="shared" si="742"/>
        <v>76299.899999999994</v>
      </c>
      <c r="P600">
        <f t="shared" si="743"/>
        <v>76299.899999999994</v>
      </c>
      <c r="Q600" s="92" t="s">
        <v>4137</v>
      </c>
      <c r="R600" s="80">
        <v>0.1124</v>
      </c>
      <c r="S600" s="119">
        <f t="shared" si="744"/>
        <v>0</v>
      </c>
      <c r="T600" s="120">
        <f t="shared" si="745"/>
        <v>76299.899999999994</v>
      </c>
      <c r="U600" s="121">
        <f t="shared" si="746"/>
        <v>76299.899999999994</v>
      </c>
      <c r="V600" s="119">
        <f t="shared" si="747"/>
        <v>0</v>
      </c>
      <c r="W600" s="120">
        <f t="shared" si="748"/>
        <v>8576.1087599999992</v>
      </c>
      <c r="X600" s="122">
        <f t="shared" si="749"/>
        <v>8576.1087599999992</v>
      </c>
      <c r="Y600" s="119">
        <f t="shared" si="750"/>
        <v>0</v>
      </c>
      <c r="Z600" s="120">
        <f t="shared" si="751"/>
        <v>67723.791239999991</v>
      </c>
      <c r="AA600" s="122">
        <f t="shared" si="752"/>
        <v>67723.791239999991</v>
      </c>
      <c r="AB600" s="94">
        <f t="shared" si="753"/>
        <v>0</v>
      </c>
      <c r="AC600" s="123">
        <f t="shared" si="754"/>
        <v>76299.899999999994</v>
      </c>
      <c r="AD600" s="94">
        <f t="shared" si="755"/>
        <v>76299.899999999994</v>
      </c>
      <c r="AE600" s="94">
        <f t="shared" si="756"/>
        <v>0</v>
      </c>
      <c r="AF600" s="123">
        <f t="shared" si="757"/>
        <v>8576.1087599999992</v>
      </c>
      <c r="AG600" s="94">
        <f t="shared" si="758"/>
        <v>8576.1087599999992</v>
      </c>
      <c r="AH600" s="94">
        <f t="shared" si="759"/>
        <v>0</v>
      </c>
      <c r="AI600" s="94">
        <f t="shared" si="760"/>
        <v>67723.791239999991</v>
      </c>
      <c r="AJ600" s="93">
        <f t="shared" si="761"/>
        <v>67723.791239999991</v>
      </c>
      <c r="AK600" s="138" t="s">
        <v>1010</v>
      </c>
    </row>
    <row r="601" spans="1:37" hidden="1" outlineLevel="3" x14ac:dyDescent="0.25">
      <c r="A601" t="s">
        <v>7067</v>
      </c>
      <c r="B601">
        <v>11711.54</v>
      </c>
      <c r="N601">
        <f t="shared" si="741"/>
        <v>11711.54</v>
      </c>
      <c r="O601">
        <f t="shared" si="742"/>
        <v>11711.54</v>
      </c>
      <c r="P601">
        <f t="shared" si="743"/>
        <v>11711.54</v>
      </c>
      <c r="Q601" s="92" t="s">
        <v>4838</v>
      </c>
      <c r="R601" s="80">
        <v>0.1124</v>
      </c>
      <c r="S601" s="119">
        <f t="shared" si="744"/>
        <v>0</v>
      </c>
      <c r="T601" s="120">
        <f t="shared" si="745"/>
        <v>11711.54</v>
      </c>
      <c r="U601" s="121">
        <f t="shared" si="746"/>
        <v>11711.54</v>
      </c>
      <c r="V601" s="119">
        <f t="shared" si="747"/>
        <v>0</v>
      </c>
      <c r="W601" s="120">
        <f t="shared" si="748"/>
        <v>1316.3770960000002</v>
      </c>
      <c r="X601" s="122">
        <f t="shared" si="749"/>
        <v>1316.3770960000002</v>
      </c>
      <c r="Y601" s="119">
        <f t="shared" si="750"/>
        <v>0</v>
      </c>
      <c r="Z601" s="120">
        <f t="shared" si="751"/>
        <v>10395.162904000001</v>
      </c>
      <c r="AA601" s="122">
        <f t="shared" si="752"/>
        <v>10395.162904000001</v>
      </c>
      <c r="AB601" s="94">
        <f t="shared" si="753"/>
        <v>0</v>
      </c>
      <c r="AC601" s="123">
        <f t="shared" si="754"/>
        <v>11711.54</v>
      </c>
      <c r="AD601" s="94">
        <f t="shared" si="755"/>
        <v>11711.54</v>
      </c>
      <c r="AE601" s="94">
        <f t="shared" si="756"/>
        <v>0</v>
      </c>
      <c r="AF601" s="123">
        <f t="shared" si="757"/>
        <v>1316.3770960000002</v>
      </c>
      <c r="AG601" s="94">
        <f t="shared" si="758"/>
        <v>1316.3770960000002</v>
      </c>
      <c r="AH601" s="94">
        <f t="shared" si="759"/>
        <v>0</v>
      </c>
      <c r="AI601" s="94">
        <f t="shared" si="760"/>
        <v>10395.162904000001</v>
      </c>
      <c r="AJ601" s="93">
        <f t="shared" si="761"/>
        <v>10395.162904000001</v>
      </c>
      <c r="AK601" s="138" t="s">
        <v>1010</v>
      </c>
    </row>
    <row r="602" spans="1:37" hidden="1" outlineLevel="3" x14ac:dyDescent="0.25">
      <c r="A602" t="s">
        <v>7067</v>
      </c>
      <c r="B602">
        <v>52225.07</v>
      </c>
      <c r="N602">
        <f t="shared" si="741"/>
        <v>52225.07</v>
      </c>
      <c r="O602">
        <f t="shared" si="742"/>
        <v>52225.07</v>
      </c>
      <c r="P602">
        <f t="shared" si="743"/>
        <v>52225.07</v>
      </c>
      <c r="Q602" s="92" t="s">
        <v>5121</v>
      </c>
      <c r="R602" s="80">
        <v>0.1124</v>
      </c>
      <c r="S602" s="119">
        <f t="shared" si="744"/>
        <v>0</v>
      </c>
      <c r="T602" s="120">
        <f t="shared" si="745"/>
        <v>52225.07</v>
      </c>
      <c r="U602" s="121">
        <f t="shared" si="746"/>
        <v>52225.07</v>
      </c>
      <c r="V602" s="119">
        <f t="shared" si="747"/>
        <v>0</v>
      </c>
      <c r="W602" s="120">
        <f t="shared" si="748"/>
        <v>5870.0978679999998</v>
      </c>
      <c r="X602" s="122">
        <f t="shared" si="749"/>
        <v>5870.0978679999998</v>
      </c>
      <c r="Y602" s="119">
        <f t="shared" si="750"/>
        <v>0</v>
      </c>
      <c r="Z602" s="120">
        <f t="shared" si="751"/>
        <v>46354.972132000003</v>
      </c>
      <c r="AA602" s="122">
        <f t="shared" si="752"/>
        <v>46354.972132000003</v>
      </c>
      <c r="AB602" s="94">
        <f t="shared" si="753"/>
        <v>0</v>
      </c>
      <c r="AC602" s="123">
        <f t="shared" si="754"/>
        <v>52225.07</v>
      </c>
      <c r="AD602" s="94">
        <f t="shared" si="755"/>
        <v>52225.07</v>
      </c>
      <c r="AE602" s="94">
        <f t="shared" si="756"/>
        <v>0</v>
      </c>
      <c r="AF602" s="123">
        <f t="shared" si="757"/>
        <v>5870.0978679999998</v>
      </c>
      <c r="AG602" s="94">
        <f t="shared" si="758"/>
        <v>5870.0978679999998</v>
      </c>
      <c r="AH602" s="94">
        <f t="shared" si="759"/>
        <v>0</v>
      </c>
      <c r="AI602" s="94">
        <f t="shared" si="760"/>
        <v>46354.972132000003</v>
      </c>
      <c r="AJ602" s="93">
        <f t="shared" si="761"/>
        <v>46354.972132000003</v>
      </c>
      <c r="AK602" s="138" t="s">
        <v>1010</v>
      </c>
    </row>
    <row r="603" spans="1:37" hidden="1" outlineLevel="3" x14ac:dyDescent="0.25">
      <c r="A603" t="s">
        <v>7067</v>
      </c>
      <c r="B603">
        <v>4000</v>
      </c>
      <c r="N603">
        <f t="shared" si="741"/>
        <v>4000</v>
      </c>
      <c r="O603">
        <f t="shared" si="742"/>
        <v>4000</v>
      </c>
      <c r="P603">
        <f t="shared" si="743"/>
        <v>4000</v>
      </c>
      <c r="Q603" s="92" t="s">
        <v>6893</v>
      </c>
      <c r="R603" s="80">
        <v>0.1124</v>
      </c>
      <c r="S603" s="119">
        <f t="shared" si="744"/>
        <v>0</v>
      </c>
      <c r="T603" s="120">
        <f t="shared" si="745"/>
        <v>4000</v>
      </c>
      <c r="U603" s="121">
        <f t="shared" si="746"/>
        <v>4000</v>
      </c>
      <c r="V603" s="119">
        <f t="shared" si="747"/>
        <v>0</v>
      </c>
      <c r="W603" s="120">
        <f t="shared" si="748"/>
        <v>449.6</v>
      </c>
      <c r="X603" s="122">
        <f t="shared" si="749"/>
        <v>449.6</v>
      </c>
      <c r="Y603" s="119">
        <f t="shared" si="750"/>
        <v>0</v>
      </c>
      <c r="Z603" s="120">
        <f t="shared" si="751"/>
        <v>3550.4</v>
      </c>
      <c r="AA603" s="122">
        <f t="shared" si="752"/>
        <v>3550.4</v>
      </c>
      <c r="AB603" s="94">
        <f t="shared" si="753"/>
        <v>0</v>
      </c>
      <c r="AC603" s="123">
        <f t="shared" si="754"/>
        <v>4000</v>
      </c>
      <c r="AD603" s="94">
        <f t="shared" si="755"/>
        <v>4000</v>
      </c>
      <c r="AE603" s="94">
        <f t="shared" si="756"/>
        <v>0</v>
      </c>
      <c r="AF603" s="123">
        <f t="shared" si="757"/>
        <v>449.6</v>
      </c>
      <c r="AG603" s="94">
        <f t="shared" si="758"/>
        <v>449.6</v>
      </c>
      <c r="AH603" s="94">
        <f t="shared" si="759"/>
        <v>0</v>
      </c>
      <c r="AI603" s="94">
        <f t="shared" si="760"/>
        <v>3550.4</v>
      </c>
      <c r="AJ603" s="93">
        <f t="shared" si="761"/>
        <v>3550.4</v>
      </c>
      <c r="AK603" s="138" t="s">
        <v>1370</v>
      </c>
    </row>
    <row r="604" spans="1:37" hidden="1" outlineLevel="3" x14ac:dyDescent="0.25">
      <c r="A604" t="s">
        <v>7067</v>
      </c>
      <c r="N604">
        <f t="shared" si="741"/>
        <v>0</v>
      </c>
      <c r="O604">
        <f t="shared" si="742"/>
        <v>0</v>
      </c>
      <c r="P604">
        <f t="shared" si="743"/>
        <v>0</v>
      </c>
      <c r="Q604" s="92" t="s">
        <v>5306</v>
      </c>
      <c r="R604" s="80">
        <v>0.1124</v>
      </c>
      <c r="S604" s="119">
        <f t="shared" si="744"/>
        <v>0</v>
      </c>
      <c r="T604" s="120">
        <f t="shared" si="745"/>
        <v>0</v>
      </c>
      <c r="U604" s="121">
        <f t="shared" si="746"/>
        <v>0</v>
      </c>
      <c r="V604" s="119">
        <f t="shared" si="747"/>
        <v>0</v>
      </c>
      <c r="W604" s="120">
        <f t="shared" si="748"/>
        <v>0</v>
      </c>
      <c r="X604" s="122">
        <f t="shared" si="749"/>
        <v>0</v>
      </c>
      <c r="Y604" s="119">
        <f t="shared" si="750"/>
        <v>0</v>
      </c>
      <c r="Z604" s="120">
        <f t="shared" si="751"/>
        <v>0</v>
      </c>
      <c r="AA604" s="122">
        <f t="shared" si="752"/>
        <v>0</v>
      </c>
      <c r="AB604" s="94">
        <f t="shared" si="753"/>
        <v>0</v>
      </c>
      <c r="AC604" s="123">
        <f t="shared" si="754"/>
        <v>0</v>
      </c>
      <c r="AD604" s="94">
        <f t="shared" si="755"/>
        <v>0</v>
      </c>
      <c r="AE604" s="94">
        <f t="shared" si="756"/>
        <v>0</v>
      </c>
      <c r="AF604" s="123">
        <f t="shared" si="757"/>
        <v>0</v>
      </c>
      <c r="AG604" s="94">
        <f t="shared" si="758"/>
        <v>0</v>
      </c>
      <c r="AH604" s="94">
        <f t="shared" si="759"/>
        <v>0</v>
      </c>
      <c r="AI604" s="94">
        <f t="shared" si="760"/>
        <v>0</v>
      </c>
      <c r="AJ604" s="93">
        <f t="shared" si="761"/>
        <v>0</v>
      </c>
      <c r="AK604" s="138" t="s">
        <v>1010</v>
      </c>
    </row>
    <row r="605" spans="1:37" hidden="1" outlineLevel="3" x14ac:dyDescent="0.25">
      <c r="A605" t="s">
        <v>7067</v>
      </c>
      <c r="B605">
        <v>3309</v>
      </c>
      <c r="N605">
        <f t="shared" si="741"/>
        <v>3309</v>
      </c>
      <c r="O605">
        <f t="shared" si="742"/>
        <v>3309</v>
      </c>
      <c r="P605">
        <f t="shared" si="743"/>
        <v>3309</v>
      </c>
      <c r="Q605" s="92" t="s">
        <v>6752</v>
      </c>
      <c r="R605" s="80">
        <v>0.1124</v>
      </c>
      <c r="S605" s="119">
        <f t="shared" si="744"/>
        <v>0</v>
      </c>
      <c r="T605" s="120">
        <f t="shared" si="745"/>
        <v>3309</v>
      </c>
      <c r="U605" s="121">
        <f t="shared" si="746"/>
        <v>3309</v>
      </c>
      <c r="V605" s="119">
        <f t="shared" si="747"/>
        <v>0</v>
      </c>
      <c r="W605" s="120">
        <f t="shared" si="748"/>
        <v>371.9316</v>
      </c>
      <c r="X605" s="122">
        <f t="shared" si="749"/>
        <v>371.9316</v>
      </c>
      <c r="Y605" s="119">
        <f t="shared" si="750"/>
        <v>0</v>
      </c>
      <c r="Z605" s="120">
        <f t="shared" si="751"/>
        <v>2937.0684000000001</v>
      </c>
      <c r="AA605" s="122">
        <f t="shared" si="752"/>
        <v>2937.0684000000001</v>
      </c>
      <c r="AB605" s="94">
        <f t="shared" si="753"/>
        <v>0</v>
      </c>
      <c r="AC605" s="123">
        <f t="shared" si="754"/>
        <v>3309</v>
      </c>
      <c r="AD605" s="94">
        <f t="shared" si="755"/>
        <v>3309</v>
      </c>
      <c r="AE605" s="94">
        <f t="shared" si="756"/>
        <v>0</v>
      </c>
      <c r="AF605" s="123">
        <f t="shared" si="757"/>
        <v>371.9316</v>
      </c>
      <c r="AG605" s="94">
        <f t="shared" si="758"/>
        <v>371.9316</v>
      </c>
      <c r="AH605" s="94">
        <f t="shared" si="759"/>
        <v>0</v>
      </c>
      <c r="AI605" s="94">
        <f t="shared" si="760"/>
        <v>2937.0684000000001</v>
      </c>
      <c r="AJ605" s="93">
        <f t="shared" si="761"/>
        <v>2937.0684000000001</v>
      </c>
      <c r="AK605" s="138" t="s">
        <v>1370</v>
      </c>
    </row>
    <row r="606" spans="1:37" hidden="1" outlineLevel="3" x14ac:dyDescent="0.25">
      <c r="A606" t="s">
        <v>7067</v>
      </c>
      <c r="B606">
        <v>520.17999999999995</v>
      </c>
      <c r="N606">
        <f t="shared" si="741"/>
        <v>520.17999999999995</v>
      </c>
      <c r="O606">
        <f t="shared" si="742"/>
        <v>520.17999999999995</v>
      </c>
      <c r="P606">
        <f t="shared" si="743"/>
        <v>520.17999999999995</v>
      </c>
      <c r="Q606" s="92" t="s">
        <v>5342</v>
      </c>
      <c r="R606" s="80">
        <v>0.1124</v>
      </c>
      <c r="S606" s="119">
        <f t="shared" si="744"/>
        <v>0</v>
      </c>
      <c r="T606" s="120">
        <f t="shared" si="745"/>
        <v>520.17999999999995</v>
      </c>
      <c r="U606" s="121">
        <f t="shared" si="746"/>
        <v>520.17999999999995</v>
      </c>
      <c r="V606" s="119">
        <f t="shared" si="747"/>
        <v>0</v>
      </c>
      <c r="W606" s="120">
        <f t="shared" si="748"/>
        <v>58.468231999999993</v>
      </c>
      <c r="X606" s="122">
        <f t="shared" si="749"/>
        <v>58.468231999999993</v>
      </c>
      <c r="Y606" s="119">
        <f t="shared" si="750"/>
        <v>0</v>
      </c>
      <c r="Z606" s="120">
        <f t="shared" si="751"/>
        <v>461.71176799999995</v>
      </c>
      <c r="AA606" s="122">
        <f t="shared" si="752"/>
        <v>461.71176799999995</v>
      </c>
      <c r="AB606" s="94">
        <f t="shared" si="753"/>
        <v>0</v>
      </c>
      <c r="AC606" s="123">
        <f t="shared" si="754"/>
        <v>520.17999999999995</v>
      </c>
      <c r="AD606" s="94">
        <f t="shared" si="755"/>
        <v>520.17999999999995</v>
      </c>
      <c r="AE606" s="94">
        <f t="shared" si="756"/>
        <v>0</v>
      </c>
      <c r="AF606" s="123">
        <f t="shared" si="757"/>
        <v>58.468231999999993</v>
      </c>
      <c r="AG606" s="94">
        <f t="shared" si="758"/>
        <v>58.468231999999993</v>
      </c>
      <c r="AH606" s="94">
        <f t="shared" si="759"/>
        <v>0</v>
      </c>
      <c r="AI606" s="94">
        <f t="shared" si="760"/>
        <v>461.71176799999995</v>
      </c>
      <c r="AJ606" s="93">
        <f t="shared" si="761"/>
        <v>461.71176799999995</v>
      </c>
      <c r="AK606" s="138" t="s">
        <v>1010</v>
      </c>
    </row>
    <row r="607" spans="1:37" hidden="1" outlineLevel="3" x14ac:dyDescent="0.25">
      <c r="A607" t="s">
        <v>7067</v>
      </c>
      <c r="B607">
        <v>144.16999999999999</v>
      </c>
      <c r="N607">
        <f t="shared" si="741"/>
        <v>144.16999999999999</v>
      </c>
      <c r="O607">
        <f t="shared" si="742"/>
        <v>144.16999999999999</v>
      </c>
      <c r="P607">
        <f t="shared" si="743"/>
        <v>144.16999999999999</v>
      </c>
      <c r="Q607" s="92" t="s">
        <v>5445</v>
      </c>
      <c r="R607" s="80">
        <v>0.1124</v>
      </c>
      <c r="S607" s="119">
        <f t="shared" si="744"/>
        <v>0</v>
      </c>
      <c r="T607" s="120">
        <f t="shared" si="745"/>
        <v>144.16999999999999</v>
      </c>
      <c r="U607" s="121">
        <f t="shared" si="746"/>
        <v>144.16999999999999</v>
      </c>
      <c r="V607" s="119">
        <f t="shared" si="747"/>
        <v>0</v>
      </c>
      <c r="W607" s="120">
        <f t="shared" si="748"/>
        <v>16.204708</v>
      </c>
      <c r="X607" s="122">
        <f t="shared" si="749"/>
        <v>16.204708</v>
      </c>
      <c r="Y607" s="119">
        <f t="shared" si="750"/>
        <v>0</v>
      </c>
      <c r="Z607" s="120">
        <f t="shared" si="751"/>
        <v>127.96529199999999</v>
      </c>
      <c r="AA607" s="122">
        <f t="shared" si="752"/>
        <v>127.96529199999999</v>
      </c>
      <c r="AB607" s="94">
        <f t="shared" si="753"/>
        <v>0</v>
      </c>
      <c r="AC607" s="123">
        <f t="shared" si="754"/>
        <v>144.16999999999999</v>
      </c>
      <c r="AD607" s="94">
        <f t="shared" si="755"/>
        <v>144.16999999999999</v>
      </c>
      <c r="AE607" s="94">
        <f t="shared" si="756"/>
        <v>0</v>
      </c>
      <c r="AF607" s="123">
        <f t="shared" si="757"/>
        <v>16.204708</v>
      </c>
      <c r="AG607" s="94">
        <f t="shared" si="758"/>
        <v>16.204708</v>
      </c>
      <c r="AH607" s="94">
        <f t="shared" si="759"/>
        <v>0</v>
      </c>
      <c r="AI607" s="94">
        <f t="shared" si="760"/>
        <v>127.96529199999999</v>
      </c>
      <c r="AJ607" s="93">
        <f t="shared" si="761"/>
        <v>127.96529199999999</v>
      </c>
      <c r="AK607" s="138" t="s">
        <v>1010</v>
      </c>
    </row>
    <row r="608" spans="1:37" hidden="1" outlineLevel="3" x14ac:dyDescent="0.25">
      <c r="A608" t="s">
        <v>7067</v>
      </c>
      <c r="B608">
        <v>-4096.9799999999996</v>
      </c>
      <c r="N608">
        <f t="shared" si="741"/>
        <v>-4096.9799999999996</v>
      </c>
      <c r="O608">
        <f t="shared" si="742"/>
        <v>-4096.9799999999996</v>
      </c>
      <c r="P608">
        <f t="shared" si="743"/>
        <v>-4096.9799999999996</v>
      </c>
      <c r="Q608" s="92" t="s">
        <v>5470</v>
      </c>
      <c r="R608" s="80">
        <v>0.1124</v>
      </c>
      <c r="S608" s="119">
        <f t="shared" si="744"/>
        <v>0</v>
      </c>
      <c r="T608" s="120">
        <f t="shared" si="745"/>
        <v>-4096.9799999999996</v>
      </c>
      <c r="U608" s="121">
        <f t="shared" si="746"/>
        <v>-4096.9799999999996</v>
      </c>
      <c r="V608" s="119">
        <f t="shared" si="747"/>
        <v>0</v>
      </c>
      <c r="W608" s="120">
        <f t="shared" si="748"/>
        <v>-460.50055199999997</v>
      </c>
      <c r="X608" s="122">
        <f t="shared" si="749"/>
        <v>-460.50055199999997</v>
      </c>
      <c r="Y608" s="119">
        <f t="shared" si="750"/>
        <v>0</v>
      </c>
      <c r="Z608" s="120">
        <f t="shared" si="751"/>
        <v>-3636.4794479999996</v>
      </c>
      <c r="AA608" s="122">
        <f t="shared" si="752"/>
        <v>-3636.4794479999996</v>
      </c>
      <c r="AB608" s="94">
        <f t="shared" si="753"/>
        <v>0</v>
      </c>
      <c r="AC608" s="123">
        <f t="shared" si="754"/>
        <v>-4096.9799999999996</v>
      </c>
      <c r="AD608" s="94">
        <f t="shared" si="755"/>
        <v>-4096.9799999999996</v>
      </c>
      <c r="AE608" s="94">
        <f t="shared" si="756"/>
        <v>0</v>
      </c>
      <c r="AF608" s="123">
        <f t="shared" si="757"/>
        <v>-460.50055199999997</v>
      </c>
      <c r="AG608" s="94">
        <f t="shared" si="758"/>
        <v>-460.50055199999997</v>
      </c>
      <c r="AH608" s="94">
        <f t="shared" si="759"/>
        <v>0</v>
      </c>
      <c r="AI608" s="94">
        <f t="shared" si="760"/>
        <v>-3636.4794479999996</v>
      </c>
      <c r="AJ608" s="93">
        <f t="shared" si="761"/>
        <v>-3636.4794479999996</v>
      </c>
      <c r="AK608" s="138" t="s">
        <v>1010</v>
      </c>
    </row>
    <row r="609" spans="1:37" hidden="1" outlineLevel="3" x14ac:dyDescent="0.25">
      <c r="A609" t="s">
        <v>7067</v>
      </c>
      <c r="B609">
        <v>40590.36</v>
      </c>
      <c r="N609">
        <f t="shared" si="741"/>
        <v>40590.36</v>
      </c>
      <c r="O609">
        <f t="shared" si="742"/>
        <v>40590.36</v>
      </c>
      <c r="P609">
        <f t="shared" si="743"/>
        <v>40590.36</v>
      </c>
      <c r="Q609" s="92" t="s">
        <v>5475</v>
      </c>
      <c r="R609" s="80">
        <v>0.1124</v>
      </c>
      <c r="S609" s="119">
        <f t="shared" si="744"/>
        <v>0</v>
      </c>
      <c r="T609" s="120">
        <f t="shared" si="745"/>
        <v>40590.36</v>
      </c>
      <c r="U609" s="121">
        <f t="shared" si="746"/>
        <v>40590.36</v>
      </c>
      <c r="V609" s="119">
        <f t="shared" si="747"/>
        <v>0</v>
      </c>
      <c r="W609" s="120">
        <f t="shared" si="748"/>
        <v>4562.3564640000004</v>
      </c>
      <c r="X609" s="122">
        <f t="shared" si="749"/>
        <v>4562.3564640000004</v>
      </c>
      <c r="Y609" s="119">
        <f t="shared" si="750"/>
        <v>0</v>
      </c>
      <c r="Z609" s="120">
        <f t="shared" si="751"/>
        <v>36028.003536000004</v>
      </c>
      <c r="AA609" s="122">
        <f t="shared" si="752"/>
        <v>36028.003536000004</v>
      </c>
      <c r="AB609" s="94">
        <f t="shared" si="753"/>
        <v>0</v>
      </c>
      <c r="AC609" s="123">
        <f t="shared" si="754"/>
        <v>40590.36</v>
      </c>
      <c r="AD609" s="94">
        <f t="shared" si="755"/>
        <v>40590.36</v>
      </c>
      <c r="AE609" s="94">
        <f t="shared" si="756"/>
        <v>0</v>
      </c>
      <c r="AF609" s="123">
        <f t="shared" si="757"/>
        <v>4562.3564640000004</v>
      </c>
      <c r="AG609" s="94">
        <f t="shared" si="758"/>
        <v>4562.3564640000004</v>
      </c>
      <c r="AH609" s="94">
        <f t="shared" si="759"/>
        <v>0</v>
      </c>
      <c r="AI609" s="94">
        <f t="shared" si="760"/>
        <v>36028.003536000004</v>
      </c>
      <c r="AJ609" s="93">
        <f t="shared" si="761"/>
        <v>36028.003536000004</v>
      </c>
      <c r="AK609" s="138" t="s">
        <v>1010</v>
      </c>
    </row>
    <row r="610" spans="1:37" hidden="1" outlineLevel="3" x14ac:dyDescent="0.25">
      <c r="A610" t="s">
        <v>7067</v>
      </c>
      <c r="B610">
        <v>51735.93</v>
      </c>
      <c r="N610">
        <f t="shared" si="741"/>
        <v>51735.93</v>
      </c>
      <c r="O610">
        <f t="shared" si="742"/>
        <v>51735.93</v>
      </c>
      <c r="P610">
        <f t="shared" si="743"/>
        <v>51735.93</v>
      </c>
      <c r="Q610" s="92" t="s">
        <v>5492</v>
      </c>
      <c r="R610" s="80">
        <v>0.1124</v>
      </c>
      <c r="S610" s="119">
        <f t="shared" si="744"/>
        <v>0</v>
      </c>
      <c r="T610" s="120">
        <f t="shared" si="745"/>
        <v>51735.93</v>
      </c>
      <c r="U610" s="121">
        <f t="shared" si="746"/>
        <v>51735.93</v>
      </c>
      <c r="V610" s="119">
        <f t="shared" si="747"/>
        <v>0</v>
      </c>
      <c r="W610" s="120">
        <f t="shared" si="748"/>
        <v>5815.1185320000004</v>
      </c>
      <c r="X610" s="122">
        <f t="shared" si="749"/>
        <v>5815.1185320000004</v>
      </c>
      <c r="Y610" s="119">
        <f t="shared" si="750"/>
        <v>0</v>
      </c>
      <c r="Z610" s="120">
        <f t="shared" si="751"/>
        <v>45920.811468</v>
      </c>
      <c r="AA610" s="122">
        <f t="shared" si="752"/>
        <v>45920.811468</v>
      </c>
      <c r="AB610" s="94">
        <f t="shared" si="753"/>
        <v>0</v>
      </c>
      <c r="AC610" s="123">
        <f t="shared" si="754"/>
        <v>51735.93</v>
      </c>
      <c r="AD610" s="94">
        <f t="shared" si="755"/>
        <v>51735.93</v>
      </c>
      <c r="AE610" s="94">
        <f t="shared" si="756"/>
        <v>0</v>
      </c>
      <c r="AF610" s="123">
        <f t="shared" si="757"/>
        <v>5815.1185320000004</v>
      </c>
      <c r="AG610" s="94">
        <f t="shared" si="758"/>
        <v>5815.1185320000004</v>
      </c>
      <c r="AH610" s="94">
        <f t="shared" si="759"/>
        <v>0</v>
      </c>
      <c r="AI610" s="94">
        <f t="shared" si="760"/>
        <v>45920.811468</v>
      </c>
      <c r="AJ610" s="93">
        <f t="shared" si="761"/>
        <v>45920.811468</v>
      </c>
      <c r="AK610" s="138" t="s">
        <v>1010</v>
      </c>
    </row>
    <row r="611" spans="1:37" hidden="1" outlineLevel="3" x14ac:dyDescent="0.25">
      <c r="A611" t="s">
        <v>7067</v>
      </c>
      <c r="B611">
        <v>511.2</v>
      </c>
      <c r="N611">
        <f t="shared" si="741"/>
        <v>511.2</v>
      </c>
      <c r="O611">
        <f t="shared" si="742"/>
        <v>511.2</v>
      </c>
      <c r="P611">
        <f t="shared" si="743"/>
        <v>511.2</v>
      </c>
      <c r="Q611" s="92" t="s">
        <v>5501</v>
      </c>
      <c r="R611" s="80">
        <v>0.1124</v>
      </c>
      <c r="S611" s="119">
        <f t="shared" si="744"/>
        <v>0</v>
      </c>
      <c r="T611" s="120">
        <f t="shared" si="745"/>
        <v>511.2</v>
      </c>
      <c r="U611" s="121">
        <f t="shared" si="746"/>
        <v>511.2</v>
      </c>
      <c r="V611" s="119">
        <f t="shared" si="747"/>
        <v>0</v>
      </c>
      <c r="W611" s="120">
        <f t="shared" si="748"/>
        <v>57.458880000000001</v>
      </c>
      <c r="X611" s="122">
        <f t="shared" si="749"/>
        <v>57.458880000000001</v>
      </c>
      <c r="Y611" s="119">
        <f t="shared" si="750"/>
        <v>0</v>
      </c>
      <c r="Z611" s="120">
        <f t="shared" si="751"/>
        <v>453.74111999999997</v>
      </c>
      <c r="AA611" s="122">
        <f t="shared" si="752"/>
        <v>453.74111999999997</v>
      </c>
      <c r="AB611" s="94">
        <f t="shared" si="753"/>
        <v>0</v>
      </c>
      <c r="AC611" s="123">
        <f t="shared" si="754"/>
        <v>511.2</v>
      </c>
      <c r="AD611" s="94">
        <f t="shared" si="755"/>
        <v>511.2</v>
      </c>
      <c r="AE611" s="94">
        <f t="shared" si="756"/>
        <v>0</v>
      </c>
      <c r="AF611" s="123">
        <f t="shared" si="757"/>
        <v>57.458880000000001</v>
      </c>
      <c r="AG611" s="94">
        <f t="shared" si="758"/>
        <v>57.458880000000001</v>
      </c>
      <c r="AH611" s="94">
        <f t="shared" si="759"/>
        <v>0</v>
      </c>
      <c r="AI611" s="94">
        <f t="shared" si="760"/>
        <v>453.74111999999997</v>
      </c>
      <c r="AJ611" s="93">
        <f t="shared" si="761"/>
        <v>453.74111999999997</v>
      </c>
      <c r="AK611" s="138" t="s">
        <v>1010</v>
      </c>
    </row>
    <row r="612" spans="1:37" hidden="1" outlineLevel="3" x14ac:dyDescent="0.25">
      <c r="A612" t="s">
        <v>7067</v>
      </c>
      <c r="B612">
        <v>1397.58</v>
      </c>
      <c r="N612">
        <f t="shared" si="741"/>
        <v>1397.58</v>
      </c>
      <c r="O612">
        <f t="shared" si="742"/>
        <v>1397.58</v>
      </c>
      <c r="P612">
        <f t="shared" si="743"/>
        <v>1397.58</v>
      </c>
      <c r="Q612" s="92" t="s">
        <v>5502</v>
      </c>
      <c r="R612" s="80">
        <v>0.1124</v>
      </c>
      <c r="S612" s="119">
        <f t="shared" si="744"/>
        <v>0</v>
      </c>
      <c r="T612" s="120">
        <f t="shared" si="745"/>
        <v>1397.58</v>
      </c>
      <c r="U612" s="121">
        <f t="shared" si="746"/>
        <v>1397.58</v>
      </c>
      <c r="V612" s="119">
        <f t="shared" si="747"/>
        <v>0</v>
      </c>
      <c r="W612" s="120">
        <f t="shared" si="748"/>
        <v>157.08799199999999</v>
      </c>
      <c r="X612" s="122">
        <f t="shared" si="749"/>
        <v>157.08799199999999</v>
      </c>
      <c r="Y612" s="119">
        <f t="shared" si="750"/>
        <v>0</v>
      </c>
      <c r="Z612" s="120">
        <f t="shared" si="751"/>
        <v>1240.4920079999999</v>
      </c>
      <c r="AA612" s="122">
        <f t="shared" si="752"/>
        <v>1240.4920079999999</v>
      </c>
      <c r="AB612" s="94">
        <f t="shared" si="753"/>
        <v>0</v>
      </c>
      <c r="AC612" s="123">
        <f t="shared" si="754"/>
        <v>1397.58</v>
      </c>
      <c r="AD612" s="94">
        <f t="shared" si="755"/>
        <v>1397.58</v>
      </c>
      <c r="AE612" s="94">
        <f t="shared" si="756"/>
        <v>0</v>
      </c>
      <c r="AF612" s="123">
        <f t="shared" si="757"/>
        <v>157.08799199999999</v>
      </c>
      <c r="AG612" s="94">
        <f t="shared" si="758"/>
        <v>157.08799199999999</v>
      </c>
      <c r="AH612" s="94">
        <f t="shared" si="759"/>
        <v>0</v>
      </c>
      <c r="AI612" s="94">
        <f t="shared" si="760"/>
        <v>1240.4920079999999</v>
      </c>
      <c r="AJ612" s="93">
        <f t="shared" si="761"/>
        <v>1240.4920079999999</v>
      </c>
      <c r="AK612" s="138" t="s">
        <v>1010</v>
      </c>
    </row>
    <row r="613" spans="1:37" hidden="1" outlineLevel="3" x14ac:dyDescent="0.25">
      <c r="A613" t="s">
        <v>7067</v>
      </c>
      <c r="B613">
        <v>54466.96</v>
      </c>
      <c r="N613">
        <f t="shared" si="741"/>
        <v>54466.96</v>
      </c>
      <c r="O613">
        <f t="shared" si="742"/>
        <v>54466.96</v>
      </c>
      <c r="P613">
        <f t="shared" si="743"/>
        <v>54466.96</v>
      </c>
      <c r="Q613" s="92" t="s">
        <v>5503</v>
      </c>
      <c r="R613" s="80">
        <v>0.1124</v>
      </c>
      <c r="S613" s="119">
        <f t="shared" si="744"/>
        <v>0</v>
      </c>
      <c r="T613" s="120">
        <f t="shared" si="745"/>
        <v>54466.96</v>
      </c>
      <c r="U613" s="121">
        <f t="shared" si="746"/>
        <v>54466.96</v>
      </c>
      <c r="V613" s="119">
        <f t="shared" si="747"/>
        <v>0</v>
      </c>
      <c r="W613" s="120">
        <f t="shared" si="748"/>
        <v>6122.0863039999995</v>
      </c>
      <c r="X613" s="122">
        <f t="shared" si="749"/>
        <v>6122.0863039999995</v>
      </c>
      <c r="Y613" s="119">
        <f t="shared" si="750"/>
        <v>0</v>
      </c>
      <c r="Z613" s="120">
        <f t="shared" si="751"/>
        <v>48344.873696000002</v>
      </c>
      <c r="AA613" s="122">
        <f t="shared" si="752"/>
        <v>48344.873696000002</v>
      </c>
      <c r="AB613" s="94">
        <f t="shared" si="753"/>
        <v>0</v>
      </c>
      <c r="AC613" s="123">
        <f t="shared" si="754"/>
        <v>54466.96</v>
      </c>
      <c r="AD613" s="94">
        <f t="shared" si="755"/>
        <v>54466.96</v>
      </c>
      <c r="AE613" s="94">
        <f t="shared" si="756"/>
        <v>0</v>
      </c>
      <c r="AF613" s="123">
        <f t="shared" si="757"/>
        <v>6122.0863039999995</v>
      </c>
      <c r="AG613" s="94">
        <f t="shared" si="758"/>
        <v>6122.0863039999995</v>
      </c>
      <c r="AH613" s="94">
        <f t="shared" si="759"/>
        <v>0</v>
      </c>
      <c r="AI613" s="94">
        <f t="shared" si="760"/>
        <v>48344.873696000002</v>
      </c>
      <c r="AJ613" s="93">
        <f t="shared" si="761"/>
        <v>48344.873696000002</v>
      </c>
      <c r="AK613" s="138" t="s">
        <v>1010</v>
      </c>
    </row>
    <row r="614" spans="1:37" hidden="1" outlineLevel="3" x14ac:dyDescent="0.25">
      <c r="A614" t="s">
        <v>7067</v>
      </c>
      <c r="B614">
        <v>30084.11</v>
      </c>
      <c r="N614">
        <f t="shared" si="741"/>
        <v>30084.11</v>
      </c>
      <c r="O614">
        <f t="shared" si="742"/>
        <v>30084.11</v>
      </c>
      <c r="P614">
        <f t="shared" si="743"/>
        <v>30084.11</v>
      </c>
      <c r="Q614" s="92" t="s">
        <v>5509</v>
      </c>
      <c r="R614" s="80">
        <v>0.1124</v>
      </c>
      <c r="S614" s="119">
        <f t="shared" si="744"/>
        <v>0</v>
      </c>
      <c r="T614" s="120">
        <f t="shared" si="745"/>
        <v>30084.11</v>
      </c>
      <c r="U614" s="121">
        <f t="shared" si="746"/>
        <v>30084.11</v>
      </c>
      <c r="V614" s="119">
        <f t="shared" si="747"/>
        <v>0</v>
      </c>
      <c r="W614" s="120">
        <f t="shared" si="748"/>
        <v>3381.4539640000003</v>
      </c>
      <c r="X614" s="122">
        <f t="shared" si="749"/>
        <v>3381.4539640000003</v>
      </c>
      <c r="Y614" s="119">
        <f t="shared" si="750"/>
        <v>0</v>
      </c>
      <c r="Z614" s="120">
        <f t="shared" si="751"/>
        <v>26702.656036</v>
      </c>
      <c r="AA614" s="122">
        <f t="shared" si="752"/>
        <v>26702.656036</v>
      </c>
      <c r="AB614" s="94">
        <f t="shared" si="753"/>
        <v>0</v>
      </c>
      <c r="AC614" s="123">
        <f t="shared" si="754"/>
        <v>30084.11</v>
      </c>
      <c r="AD614" s="94">
        <f t="shared" si="755"/>
        <v>30084.11</v>
      </c>
      <c r="AE614" s="94">
        <f t="shared" si="756"/>
        <v>0</v>
      </c>
      <c r="AF614" s="123">
        <f t="shared" si="757"/>
        <v>3381.4539640000003</v>
      </c>
      <c r="AG614" s="94">
        <f t="shared" si="758"/>
        <v>3381.4539640000003</v>
      </c>
      <c r="AH614" s="94">
        <f t="shared" si="759"/>
        <v>0</v>
      </c>
      <c r="AI614" s="94">
        <f t="shared" si="760"/>
        <v>26702.656036</v>
      </c>
      <c r="AJ614" s="93">
        <f t="shared" si="761"/>
        <v>26702.656036</v>
      </c>
      <c r="AK614" s="138" t="s">
        <v>1010</v>
      </c>
    </row>
    <row r="615" spans="1:37" hidden="1" outlineLevel="3" x14ac:dyDescent="0.25">
      <c r="A615" t="s">
        <v>7067</v>
      </c>
      <c r="N615">
        <f t="shared" si="741"/>
        <v>0</v>
      </c>
      <c r="O615">
        <f t="shared" si="742"/>
        <v>0</v>
      </c>
      <c r="P615">
        <f t="shared" si="743"/>
        <v>0</v>
      </c>
      <c r="Q615" s="92" t="s">
        <v>6895</v>
      </c>
      <c r="R615" s="80">
        <v>0.1124</v>
      </c>
      <c r="S615" s="119">
        <f t="shared" si="744"/>
        <v>0</v>
      </c>
      <c r="T615" s="120">
        <f t="shared" si="745"/>
        <v>0</v>
      </c>
      <c r="U615" s="121">
        <f t="shared" si="746"/>
        <v>0</v>
      </c>
      <c r="V615" s="119">
        <f t="shared" si="747"/>
        <v>0</v>
      </c>
      <c r="W615" s="120">
        <f t="shared" si="748"/>
        <v>0</v>
      </c>
      <c r="X615" s="122">
        <f t="shared" si="749"/>
        <v>0</v>
      </c>
      <c r="Y615" s="119">
        <f t="shared" si="750"/>
        <v>0</v>
      </c>
      <c r="Z615" s="120">
        <f t="shared" si="751"/>
        <v>0</v>
      </c>
      <c r="AA615" s="122">
        <f t="shared" si="752"/>
        <v>0</v>
      </c>
      <c r="AB615" s="94">
        <f t="shared" si="753"/>
        <v>0</v>
      </c>
      <c r="AC615" s="123">
        <f t="shared" si="754"/>
        <v>0</v>
      </c>
      <c r="AD615" s="94">
        <f t="shared" si="755"/>
        <v>0</v>
      </c>
      <c r="AE615" s="94">
        <f t="shared" si="756"/>
        <v>0</v>
      </c>
      <c r="AF615" s="123">
        <f t="shared" si="757"/>
        <v>0</v>
      </c>
      <c r="AG615" s="94">
        <f t="shared" si="758"/>
        <v>0</v>
      </c>
      <c r="AH615" s="94">
        <f t="shared" si="759"/>
        <v>0</v>
      </c>
      <c r="AI615" s="94">
        <f t="shared" si="760"/>
        <v>0</v>
      </c>
      <c r="AJ615" s="93">
        <f t="shared" si="761"/>
        <v>0</v>
      </c>
      <c r="AK615" s="138" t="s">
        <v>6854</v>
      </c>
    </row>
    <row r="616" spans="1:37" hidden="1" outlineLevel="3" x14ac:dyDescent="0.25">
      <c r="A616" t="s">
        <v>7067</v>
      </c>
      <c r="B616">
        <v>31526.02</v>
      </c>
      <c r="N616">
        <f t="shared" si="741"/>
        <v>31526.02</v>
      </c>
      <c r="O616">
        <f t="shared" si="742"/>
        <v>31526.02</v>
      </c>
      <c r="P616">
        <f t="shared" si="743"/>
        <v>31526.02</v>
      </c>
      <c r="Q616" s="92" t="s">
        <v>5635</v>
      </c>
      <c r="R616" s="80">
        <v>0.1124</v>
      </c>
      <c r="S616" s="119">
        <f t="shared" si="744"/>
        <v>0</v>
      </c>
      <c r="T616" s="120">
        <f t="shared" si="745"/>
        <v>31526.02</v>
      </c>
      <c r="U616" s="121">
        <f t="shared" si="746"/>
        <v>31526.02</v>
      </c>
      <c r="V616" s="119">
        <f t="shared" si="747"/>
        <v>0</v>
      </c>
      <c r="W616" s="120">
        <f t="shared" si="748"/>
        <v>3543.5246480000001</v>
      </c>
      <c r="X616" s="122">
        <f t="shared" si="749"/>
        <v>3543.5246480000001</v>
      </c>
      <c r="Y616" s="119">
        <f t="shared" si="750"/>
        <v>0</v>
      </c>
      <c r="Z616" s="120">
        <f t="shared" si="751"/>
        <v>27982.495352000002</v>
      </c>
      <c r="AA616" s="122">
        <f t="shared" si="752"/>
        <v>27982.495352000002</v>
      </c>
      <c r="AB616" s="94">
        <f t="shared" si="753"/>
        <v>0</v>
      </c>
      <c r="AC616" s="123">
        <f t="shared" si="754"/>
        <v>31526.02</v>
      </c>
      <c r="AD616" s="94">
        <f t="shared" si="755"/>
        <v>31526.02</v>
      </c>
      <c r="AE616" s="94">
        <f t="shared" si="756"/>
        <v>0</v>
      </c>
      <c r="AF616" s="123">
        <f t="shared" si="757"/>
        <v>3543.5246480000001</v>
      </c>
      <c r="AG616" s="94">
        <f t="shared" si="758"/>
        <v>3543.5246480000001</v>
      </c>
      <c r="AH616" s="94">
        <f t="shared" si="759"/>
        <v>0</v>
      </c>
      <c r="AI616" s="94">
        <f t="shared" si="760"/>
        <v>27982.495352000002</v>
      </c>
      <c r="AJ616" s="93">
        <f t="shared" si="761"/>
        <v>27982.495352000002</v>
      </c>
      <c r="AK616" s="138" t="s">
        <v>1010</v>
      </c>
    </row>
    <row r="617" spans="1:37" hidden="1" outlineLevel="3" x14ac:dyDescent="0.25">
      <c r="A617" t="s">
        <v>7067</v>
      </c>
      <c r="B617">
        <v>27309.69</v>
      </c>
      <c r="N617">
        <f t="shared" si="741"/>
        <v>27309.69</v>
      </c>
      <c r="O617">
        <f t="shared" si="742"/>
        <v>27309.69</v>
      </c>
      <c r="P617">
        <f t="shared" si="743"/>
        <v>27309.69</v>
      </c>
      <c r="Q617" s="92" t="s">
        <v>5637</v>
      </c>
      <c r="R617" s="80">
        <v>0.1124</v>
      </c>
      <c r="S617" s="119">
        <f t="shared" si="744"/>
        <v>0</v>
      </c>
      <c r="T617" s="120">
        <f t="shared" si="745"/>
        <v>27309.69</v>
      </c>
      <c r="U617" s="121">
        <f t="shared" si="746"/>
        <v>27309.69</v>
      </c>
      <c r="V617" s="119">
        <f t="shared" si="747"/>
        <v>0</v>
      </c>
      <c r="W617" s="120">
        <f t="shared" si="748"/>
        <v>3069.609156</v>
      </c>
      <c r="X617" s="122">
        <f t="shared" si="749"/>
        <v>3069.609156</v>
      </c>
      <c r="Y617" s="119">
        <f t="shared" si="750"/>
        <v>0</v>
      </c>
      <c r="Z617" s="120">
        <f t="shared" si="751"/>
        <v>24240.080844</v>
      </c>
      <c r="AA617" s="122">
        <f t="shared" si="752"/>
        <v>24240.080844</v>
      </c>
      <c r="AB617" s="94">
        <f t="shared" si="753"/>
        <v>0</v>
      </c>
      <c r="AC617" s="123">
        <f t="shared" si="754"/>
        <v>27309.69</v>
      </c>
      <c r="AD617" s="94">
        <f t="shared" si="755"/>
        <v>27309.69</v>
      </c>
      <c r="AE617" s="94">
        <f t="shared" si="756"/>
        <v>0</v>
      </c>
      <c r="AF617" s="123">
        <f t="shared" si="757"/>
        <v>3069.609156</v>
      </c>
      <c r="AG617" s="94">
        <f t="shared" si="758"/>
        <v>3069.609156</v>
      </c>
      <c r="AH617" s="94">
        <f t="shared" si="759"/>
        <v>0</v>
      </c>
      <c r="AI617" s="94">
        <f t="shared" si="760"/>
        <v>24240.080844</v>
      </c>
      <c r="AJ617" s="93">
        <f t="shared" si="761"/>
        <v>24240.080844</v>
      </c>
      <c r="AK617" s="138" t="s">
        <v>1010</v>
      </c>
    </row>
    <row r="618" spans="1:37" hidden="1" outlineLevel="3" x14ac:dyDescent="0.25">
      <c r="A618" t="s">
        <v>7067</v>
      </c>
      <c r="N618">
        <f t="shared" si="741"/>
        <v>0</v>
      </c>
      <c r="O618">
        <f t="shared" si="742"/>
        <v>0</v>
      </c>
      <c r="P618">
        <f t="shared" si="743"/>
        <v>0</v>
      </c>
      <c r="Q618" s="92" t="s">
        <v>7105</v>
      </c>
      <c r="R618" s="80">
        <v>0.1124</v>
      </c>
      <c r="S618" s="119">
        <f t="shared" si="744"/>
        <v>0</v>
      </c>
      <c r="T618" s="120">
        <f t="shared" si="745"/>
        <v>0</v>
      </c>
      <c r="U618" s="121">
        <f t="shared" si="746"/>
        <v>0</v>
      </c>
      <c r="V618" s="119">
        <f t="shared" si="747"/>
        <v>0</v>
      </c>
      <c r="W618" s="120">
        <f t="shared" si="748"/>
        <v>0</v>
      </c>
      <c r="X618" s="122">
        <f t="shared" si="749"/>
        <v>0</v>
      </c>
      <c r="Y618" s="119">
        <f t="shared" si="750"/>
        <v>0</v>
      </c>
      <c r="Z618" s="120">
        <f t="shared" si="751"/>
        <v>0</v>
      </c>
      <c r="AA618" s="122">
        <f t="shared" si="752"/>
        <v>0</v>
      </c>
      <c r="AB618" s="94">
        <f t="shared" si="753"/>
        <v>0</v>
      </c>
      <c r="AC618" s="123">
        <f t="shared" si="754"/>
        <v>0</v>
      </c>
      <c r="AD618" s="94">
        <f t="shared" si="755"/>
        <v>0</v>
      </c>
      <c r="AE618" s="94">
        <f t="shared" si="756"/>
        <v>0</v>
      </c>
      <c r="AF618" s="123">
        <f t="shared" si="757"/>
        <v>0</v>
      </c>
      <c r="AG618" s="94">
        <f t="shared" si="758"/>
        <v>0</v>
      </c>
      <c r="AH618" s="94">
        <f t="shared" si="759"/>
        <v>0</v>
      </c>
      <c r="AI618" s="94">
        <f t="shared" si="760"/>
        <v>0</v>
      </c>
      <c r="AJ618" s="93">
        <f t="shared" si="761"/>
        <v>0</v>
      </c>
      <c r="AK618" s="138" t="s">
        <v>1010</v>
      </c>
    </row>
    <row r="619" spans="1:37" hidden="1" outlineLevel="3" x14ac:dyDescent="0.25">
      <c r="A619" t="s">
        <v>7067</v>
      </c>
      <c r="B619">
        <v>744.75</v>
      </c>
      <c r="N619">
        <f t="shared" si="741"/>
        <v>744.75</v>
      </c>
      <c r="O619">
        <f t="shared" si="742"/>
        <v>744.75</v>
      </c>
      <c r="P619">
        <f t="shared" si="743"/>
        <v>744.75</v>
      </c>
      <c r="Q619" s="92" t="s">
        <v>5644</v>
      </c>
      <c r="R619" s="80">
        <v>0.1124</v>
      </c>
      <c r="S619" s="119">
        <f t="shared" si="744"/>
        <v>0</v>
      </c>
      <c r="T619" s="120">
        <f t="shared" si="745"/>
        <v>744.75</v>
      </c>
      <c r="U619" s="121">
        <f t="shared" si="746"/>
        <v>744.75</v>
      </c>
      <c r="V619" s="119">
        <f t="shared" si="747"/>
        <v>0</v>
      </c>
      <c r="W619" s="120">
        <f t="shared" si="748"/>
        <v>83.709900000000005</v>
      </c>
      <c r="X619" s="122">
        <f t="shared" si="749"/>
        <v>83.709900000000005</v>
      </c>
      <c r="Y619" s="119">
        <f t="shared" si="750"/>
        <v>0</v>
      </c>
      <c r="Z619" s="120">
        <f t="shared" si="751"/>
        <v>661.04009999999994</v>
      </c>
      <c r="AA619" s="122">
        <f t="shared" si="752"/>
        <v>661.04009999999994</v>
      </c>
      <c r="AB619" s="94">
        <f t="shared" si="753"/>
        <v>0</v>
      </c>
      <c r="AC619" s="123">
        <f t="shared" si="754"/>
        <v>744.75</v>
      </c>
      <c r="AD619" s="94">
        <f t="shared" si="755"/>
        <v>744.75</v>
      </c>
      <c r="AE619" s="94">
        <f t="shared" si="756"/>
        <v>0</v>
      </c>
      <c r="AF619" s="123">
        <f t="shared" si="757"/>
        <v>83.709900000000005</v>
      </c>
      <c r="AG619" s="94">
        <f t="shared" si="758"/>
        <v>83.709900000000005</v>
      </c>
      <c r="AH619" s="94">
        <f t="shared" si="759"/>
        <v>0</v>
      </c>
      <c r="AI619" s="94">
        <f t="shared" si="760"/>
        <v>661.04009999999994</v>
      </c>
      <c r="AJ619" s="93">
        <f t="shared" si="761"/>
        <v>661.04009999999994</v>
      </c>
      <c r="AK619" s="138" t="s">
        <v>1010</v>
      </c>
    </row>
    <row r="620" spans="1:37" hidden="1" outlineLevel="3" x14ac:dyDescent="0.25">
      <c r="A620" t="s">
        <v>7067</v>
      </c>
      <c r="B620">
        <v>165530.34</v>
      </c>
      <c r="N620">
        <f t="shared" si="741"/>
        <v>165530.34</v>
      </c>
      <c r="O620">
        <f t="shared" si="742"/>
        <v>165530.34</v>
      </c>
      <c r="P620">
        <f t="shared" si="743"/>
        <v>165530.34</v>
      </c>
      <c r="Q620" s="92" t="s">
        <v>5645</v>
      </c>
      <c r="R620" s="80">
        <v>0.1124</v>
      </c>
      <c r="S620" s="119">
        <f t="shared" si="744"/>
        <v>0</v>
      </c>
      <c r="T620" s="120">
        <f t="shared" si="745"/>
        <v>165530.34</v>
      </c>
      <c r="U620" s="121">
        <f t="shared" si="746"/>
        <v>165530.34</v>
      </c>
      <c r="V620" s="119">
        <f t="shared" si="747"/>
        <v>0</v>
      </c>
      <c r="W620" s="120">
        <f t="shared" si="748"/>
        <v>18605.610216000001</v>
      </c>
      <c r="X620" s="122">
        <f t="shared" si="749"/>
        <v>18605.610216000001</v>
      </c>
      <c r="Y620" s="119">
        <f t="shared" si="750"/>
        <v>0</v>
      </c>
      <c r="Z620" s="120">
        <f t="shared" si="751"/>
        <v>146924.729784</v>
      </c>
      <c r="AA620" s="122">
        <f t="shared" si="752"/>
        <v>146924.729784</v>
      </c>
      <c r="AB620" s="94">
        <f t="shared" si="753"/>
        <v>0</v>
      </c>
      <c r="AC620" s="123">
        <f t="shared" si="754"/>
        <v>165530.34</v>
      </c>
      <c r="AD620" s="94">
        <f t="shared" si="755"/>
        <v>165530.34</v>
      </c>
      <c r="AE620" s="94">
        <f t="shared" si="756"/>
        <v>0</v>
      </c>
      <c r="AF620" s="123">
        <f t="shared" si="757"/>
        <v>18605.610216000001</v>
      </c>
      <c r="AG620" s="94">
        <f t="shared" si="758"/>
        <v>18605.610216000001</v>
      </c>
      <c r="AH620" s="94">
        <f t="shared" si="759"/>
        <v>0</v>
      </c>
      <c r="AI620" s="94">
        <f t="shared" si="760"/>
        <v>146924.729784</v>
      </c>
      <c r="AJ620" s="93">
        <f t="shared" si="761"/>
        <v>146924.729784</v>
      </c>
      <c r="AK620" s="138" t="s">
        <v>1010</v>
      </c>
    </row>
    <row r="621" spans="1:37" hidden="1" outlineLevel="3" x14ac:dyDescent="0.25">
      <c r="A621" t="s">
        <v>7067</v>
      </c>
      <c r="B621">
        <v>220967.07</v>
      </c>
      <c r="N621">
        <f t="shared" si="741"/>
        <v>220967.07</v>
      </c>
      <c r="O621">
        <f t="shared" si="742"/>
        <v>220967.07</v>
      </c>
      <c r="P621">
        <f t="shared" si="743"/>
        <v>220967.07</v>
      </c>
      <c r="Q621" s="92" t="s">
        <v>5648</v>
      </c>
      <c r="R621" s="80">
        <v>0.1124</v>
      </c>
      <c r="S621" s="119">
        <f t="shared" si="744"/>
        <v>0</v>
      </c>
      <c r="T621" s="120">
        <f t="shared" si="745"/>
        <v>220967.07</v>
      </c>
      <c r="U621" s="121">
        <f t="shared" si="746"/>
        <v>220967.07</v>
      </c>
      <c r="V621" s="119">
        <f t="shared" si="747"/>
        <v>0</v>
      </c>
      <c r="W621" s="120">
        <f t="shared" si="748"/>
        <v>24836.698668000001</v>
      </c>
      <c r="X621" s="122">
        <f t="shared" si="749"/>
        <v>24836.698668000001</v>
      </c>
      <c r="Y621" s="119">
        <f t="shared" si="750"/>
        <v>0</v>
      </c>
      <c r="Z621" s="120">
        <f t="shared" si="751"/>
        <v>196130.37133200001</v>
      </c>
      <c r="AA621" s="122">
        <f t="shared" si="752"/>
        <v>196130.37133200001</v>
      </c>
      <c r="AB621" s="94">
        <f t="shared" si="753"/>
        <v>0</v>
      </c>
      <c r="AC621" s="123">
        <f t="shared" si="754"/>
        <v>220967.07</v>
      </c>
      <c r="AD621" s="94">
        <f t="shared" si="755"/>
        <v>220967.07</v>
      </c>
      <c r="AE621" s="94">
        <f t="shared" si="756"/>
        <v>0</v>
      </c>
      <c r="AF621" s="123">
        <f t="shared" si="757"/>
        <v>24836.698668000001</v>
      </c>
      <c r="AG621" s="94">
        <f t="shared" si="758"/>
        <v>24836.698668000001</v>
      </c>
      <c r="AH621" s="94">
        <f t="shared" si="759"/>
        <v>0</v>
      </c>
      <c r="AI621" s="94">
        <f t="shared" si="760"/>
        <v>196130.37133200001</v>
      </c>
      <c r="AJ621" s="93">
        <f t="shared" si="761"/>
        <v>196130.37133200001</v>
      </c>
      <c r="AK621" s="138" t="s">
        <v>1010</v>
      </c>
    </row>
    <row r="622" spans="1:37" hidden="1" outlineLevel="3" x14ac:dyDescent="0.25">
      <c r="A622" t="s">
        <v>7067</v>
      </c>
      <c r="B622">
        <v>29553.72</v>
      </c>
      <c r="N622">
        <f t="shared" si="741"/>
        <v>29553.72</v>
      </c>
      <c r="O622">
        <f t="shared" si="742"/>
        <v>29553.72</v>
      </c>
      <c r="P622">
        <f t="shared" si="743"/>
        <v>29553.72</v>
      </c>
      <c r="Q622" s="92" t="s">
        <v>5649</v>
      </c>
      <c r="R622" s="80">
        <v>0.1124</v>
      </c>
      <c r="S622" s="119">
        <f t="shared" si="744"/>
        <v>0</v>
      </c>
      <c r="T622" s="120">
        <f t="shared" si="745"/>
        <v>29553.72</v>
      </c>
      <c r="U622" s="121">
        <f t="shared" si="746"/>
        <v>29553.72</v>
      </c>
      <c r="V622" s="119">
        <f t="shared" si="747"/>
        <v>0</v>
      </c>
      <c r="W622" s="120">
        <f t="shared" si="748"/>
        <v>3321.8381280000003</v>
      </c>
      <c r="X622" s="122">
        <f t="shared" si="749"/>
        <v>3321.8381280000003</v>
      </c>
      <c r="Y622" s="119">
        <f t="shared" si="750"/>
        <v>0</v>
      </c>
      <c r="Z622" s="120">
        <f t="shared" si="751"/>
        <v>26231.881872000002</v>
      </c>
      <c r="AA622" s="122">
        <f t="shared" si="752"/>
        <v>26231.881872000002</v>
      </c>
      <c r="AB622" s="94">
        <f t="shared" si="753"/>
        <v>0</v>
      </c>
      <c r="AC622" s="123">
        <f t="shared" si="754"/>
        <v>29553.72</v>
      </c>
      <c r="AD622" s="94">
        <f t="shared" si="755"/>
        <v>29553.72</v>
      </c>
      <c r="AE622" s="94">
        <f t="shared" si="756"/>
        <v>0</v>
      </c>
      <c r="AF622" s="123">
        <f t="shared" si="757"/>
        <v>3321.8381280000003</v>
      </c>
      <c r="AG622" s="94">
        <f t="shared" si="758"/>
        <v>3321.8381280000003</v>
      </c>
      <c r="AH622" s="94">
        <f t="shared" si="759"/>
        <v>0</v>
      </c>
      <c r="AI622" s="94">
        <f t="shared" si="760"/>
        <v>26231.881872000002</v>
      </c>
      <c r="AJ622" s="93">
        <f t="shared" si="761"/>
        <v>26231.881872000002</v>
      </c>
      <c r="AK622" s="138" t="s">
        <v>1010</v>
      </c>
    </row>
    <row r="623" spans="1:37" hidden="1" outlineLevel="3" x14ac:dyDescent="0.25">
      <c r="A623" t="s">
        <v>7067</v>
      </c>
      <c r="B623">
        <v>33558.559999999998</v>
      </c>
      <c r="N623">
        <f t="shared" si="741"/>
        <v>33558.559999999998</v>
      </c>
      <c r="O623">
        <f t="shared" si="742"/>
        <v>33558.559999999998</v>
      </c>
      <c r="P623">
        <f t="shared" si="743"/>
        <v>33558.559999999998</v>
      </c>
      <c r="Q623" s="92" t="s">
        <v>5650</v>
      </c>
      <c r="R623" s="80">
        <v>0.1124</v>
      </c>
      <c r="S623" s="119">
        <f t="shared" si="744"/>
        <v>0</v>
      </c>
      <c r="T623" s="120">
        <f t="shared" si="745"/>
        <v>33558.559999999998</v>
      </c>
      <c r="U623" s="121">
        <f t="shared" si="746"/>
        <v>33558.559999999998</v>
      </c>
      <c r="V623" s="119">
        <f t="shared" si="747"/>
        <v>0</v>
      </c>
      <c r="W623" s="120">
        <f t="shared" si="748"/>
        <v>3771.9821439999996</v>
      </c>
      <c r="X623" s="122">
        <f t="shared" si="749"/>
        <v>3771.9821439999996</v>
      </c>
      <c r="Y623" s="119">
        <f t="shared" si="750"/>
        <v>0</v>
      </c>
      <c r="Z623" s="120">
        <f t="shared" si="751"/>
        <v>29786.577855999996</v>
      </c>
      <c r="AA623" s="122">
        <f t="shared" si="752"/>
        <v>29786.577855999996</v>
      </c>
      <c r="AB623" s="94">
        <f t="shared" si="753"/>
        <v>0</v>
      </c>
      <c r="AC623" s="123">
        <f t="shared" si="754"/>
        <v>33558.559999999998</v>
      </c>
      <c r="AD623" s="94">
        <f t="shared" si="755"/>
        <v>33558.559999999998</v>
      </c>
      <c r="AE623" s="94">
        <f t="shared" si="756"/>
        <v>0</v>
      </c>
      <c r="AF623" s="123">
        <f t="shared" si="757"/>
        <v>3771.9821439999996</v>
      </c>
      <c r="AG623" s="94">
        <f t="shared" si="758"/>
        <v>3771.9821439999996</v>
      </c>
      <c r="AH623" s="94">
        <f t="shared" si="759"/>
        <v>0</v>
      </c>
      <c r="AI623" s="94">
        <f t="shared" si="760"/>
        <v>29786.577855999996</v>
      </c>
      <c r="AJ623" s="93">
        <f t="shared" si="761"/>
        <v>29786.577855999996</v>
      </c>
      <c r="AK623" s="138" t="s">
        <v>1010</v>
      </c>
    </row>
    <row r="624" spans="1:37" hidden="1" outlineLevel="3" x14ac:dyDescent="0.25">
      <c r="A624" t="s">
        <v>7067</v>
      </c>
      <c r="B624">
        <v>27562.880000000001</v>
      </c>
      <c r="N624">
        <f t="shared" si="741"/>
        <v>27562.880000000001</v>
      </c>
      <c r="O624">
        <f t="shared" si="742"/>
        <v>27562.880000000001</v>
      </c>
      <c r="P624">
        <f t="shared" si="743"/>
        <v>27562.880000000001</v>
      </c>
      <c r="Q624" s="92" t="s">
        <v>5652</v>
      </c>
      <c r="R624" s="80">
        <v>0.1124</v>
      </c>
      <c r="S624" s="119">
        <f t="shared" si="744"/>
        <v>0</v>
      </c>
      <c r="T624" s="120">
        <f t="shared" si="745"/>
        <v>27562.880000000001</v>
      </c>
      <c r="U624" s="121">
        <f t="shared" si="746"/>
        <v>27562.880000000001</v>
      </c>
      <c r="V624" s="119">
        <f t="shared" si="747"/>
        <v>0</v>
      </c>
      <c r="W624" s="120">
        <f t="shared" si="748"/>
        <v>3098.067712</v>
      </c>
      <c r="X624" s="122">
        <f t="shared" si="749"/>
        <v>3098.067712</v>
      </c>
      <c r="Y624" s="119">
        <f t="shared" si="750"/>
        <v>0</v>
      </c>
      <c r="Z624" s="120">
        <f t="shared" si="751"/>
        <v>24464.812288000001</v>
      </c>
      <c r="AA624" s="122">
        <f t="shared" si="752"/>
        <v>24464.812288000001</v>
      </c>
      <c r="AB624" s="94">
        <f t="shared" si="753"/>
        <v>0</v>
      </c>
      <c r="AC624" s="123">
        <f t="shared" si="754"/>
        <v>27562.880000000001</v>
      </c>
      <c r="AD624" s="94">
        <f t="shared" si="755"/>
        <v>27562.880000000001</v>
      </c>
      <c r="AE624" s="94">
        <f t="shared" si="756"/>
        <v>0</v>
      </c>
      <c r="AF624" s="123">
        <f t="shared" si="757"/>
        <v>3098.067712</v>
      </c>
      <c r="AG624" s="94">
        <f t="shared" si="758"/>
        <v>3098.067712</v>
      </c>
      <c r="AH624" s="94">
        <f t="shared" si="759"/>
        <v>0</v>
      </c>
      <c r="AI624" s="94">
        <f t="shared" si="760"/>
        <v>24464.812288000001</v>
      </c>
      <c r="AJ624" s="93">
        <f t="shared" si="761"/>
        <v>24464.812288000001</v>
      </c>
      <c r="AK624" s="138" t="s">
        <v>1010</v>
      </c>
    </row>
    <row r="625" spans="1:37" hidden="1" outlineLevel="3" x14ac:dyDescent="0.25">
      <c r="A625" t="s">
        <v>7067</v>
      </c>
      <c r="B625">
        <v>7254.5</v>
      </c>
      <c r="N625">
        <f t="shared" si="741"/>
        <v>7254.5</v>
      </c>
      <c r="O625">
        <f t="shared" si="742"/>
        <v>7254.5</v>
      </c>
      <c r="P625">
        <f t="shared" si="743"/>
        <v>7254.5</v>
      </c>
      <c r="Q625" s="92" t="s">
        <v>6950</v>
      </c>
      <c r="R625" s="80">
        <v>0.1124</v>
      </c>
      <c r="S625" s="119">
        <f t="shared" si="744"/>
        <v>0</v>
      </c>
      <c r="T625" s="120">
        <f t="shared" si="745"/>
        <v>7254.5</v>
      </c>
      <c r="U625" s="121">
        <f t="shared" si="746"/>
        <v>7254.5</v>
      </c>
      <c r="V625" s="119">
        <f t="shared" si="747"/>
        <v>0</v>
      </c>
      <c r="W625" s="120">
        <f t="shared" si="748"/>
        <v>815.4058</v>
      </c>
      <c r="X625" s="122">
        <f t="shared" si="749"/>
        <v>815.4058</v>
      </c>
      <c r="Y625" s="119">
        <f t="shared" si="750"/>
        <v>0</v>
      </c>
      <c r="Z625" s="120">
        <f t="shared" si="751"/>
        <v>6439.0941999999995</v>
      </c>
      <c r="AA625" s="122">
        <f t="shared" si="752"/>
        <v>6439.0941999999995</v>
      </c>
      <c r="AB625" s="94">
        <f t="shared" si="753"/>
        <v>0</v>
      </c>
      <c r="AC625" s="123">
        <f t="shared" si="754"/>
        <v>7254.5</v>
      </c>
      <c r="AD625" s="94">
        <f t="shared" si="755"/>
        <v>7254.5</v>
      </c>
      <c r="AE625" s="94">
        <f t="shared" si="756"/>
        <v>0</v>
      </c>
      <c r="AF625" s="123">
        <f t="shared" si="757"/>
        <v>815.4058</v>
      </c>
      <c r="AG625" s="94">
        <f t="shared" si="758"/>
        <v>815.4058</v>
      </c>
      <c r="AH625" s="94">
        <f t="shared" si="759"/>
        <v>0</v>
      </c>
      <c r="AI625" s="94">
        <f t="shared" si="760"/>
        <v>6439.0941999999995</v>
      </c>
      <c r="AJ625" s="93">
        <f t="shared" si="761"/>
        <v>6439.0941999999995</v>
      </c>
      <c r="AK625" s="138" t="s">
        <v>1370</v>
      </c>
    </row>
    <row r="626" spans="1:37" hidden="1" outlineLevel="3" x14ac:dyDescent="0.25">
      <c r="A626" t="s">
        <v>7067</v>
      </c>
      <c r="B626">
        <v>310478.71000000002</v>
      </c>
      <c r="N626">
        <f t="shared" ref="N626:N657" si="762">SUM(B626:M626)</f>
        <v>310478.71000000002</v>
      </c>
      <c r="O626">
        <f t="shared" ref="O626:O657" si="763">B626</f>
        <v>310478.71000000002</v>
      </c>
      <c r="P626">
        <f t="shared" ref="P626:P657" si="764">N626</f>
        <v>310478.71000000002</v>
      </c>
      <c r="Q626" s="92" t="s">
        <v>5660</v>
      </c>
      <c r="R626" s="80">
        <v>0.1124</v>
      </c>
      <c r="S626" s="119">
        <f t="shared" ref="S626:S657" si="765">IF(LEFT(AK626,6)="Direct", O626,0)</f>
        <v>0</v>
      </c>
      <c r="T626" s="120">
        <f t="shared" ref="T626:T657" si="766">O626-S626</f>
        <v>310478.71000000002</v>
      </c>
      <c r="U626" s="121">
        <f t="shared" ref="U626:U657" si="767">S626+T626</f>
        <v>310478.71000000002</v>
      </c>
      <c r="V626" s="119">
        <f t="shared" ref="V626:V657" si="768">IF(LEFT(AK626,9)="Direct-WA", O626,0)</f>
        <v>0</v>
      </c>
      <c r="W626" s="120">
        <f t="shared" ref="W626:W657" si="769">IF(LEFT(AK626,9)="Direct-WA",0,O626*R626)</f>
        <v>34897.807004000002</v>
      </c>
      <c r="X626" s="122">
        <f t="shared" ref="X626:X657" si="770">V626+W626</f>
        <v>34897.807004000002</v>
      </c>
      <c r="Y626" s="119">
        <f t="shared" ref="Y626:Y657" si="771">IF(LEFT(AK626,9)="Direct-OR", O626,0)</f>
        <v>0</v>
      </c>
      <c r="Z626" s="120">
        <f t="shared" ref="Z626:Z657" si="772">IF(LEFT(AK626,9)="Direct-OR",0,T626-W626)</f>
        <v>275580.90299600002</v>
      </c>
      <c r="AA626" s="122">
        <f t="shared" ref="AA626:AA657" si="773">Y626+Z626</f>
        <v>275580.90299600002</v>
      </c>
      <c r="AB626" s="94">
        <f t="shared" ref="AB626:AB657" si="774">IF(LEFT(AK626,6)="Direct", P626,0)</f>
        <v>0</v>
      </c>
      <c r="AC626" s="123">
        <f t="shared" ref="AC626:AC657" si="775">P626-AB626</f>
        <v>310478.71000000002</v>
      </c>
      <c r="AD626" s="94">
        <f t="shared" ref="AD626:AD657" si="776">AB626+AC626</f>
        <v>310478.71000000002</v>
      </c>
      <c r="AE626" s="94">
        <f t="shared" ref="AE626:AE657" si="777">IF(LEFT(AK626,9)="Direct-WA", P626,0)</f>
        <v>0</v>
      </c>
      <c r="AF626" s="123">
        <f t="shared" ref="AF626:AF657" si="778">IF(LEFT(AK626,9)="Direct-WA",0,P626*R626)</f>
        <v>34897.807004000002</v>
      </c>
      <c r="AG626" s="94">
        <f t="shared" ref="AG626:AG657" si="779">AE626+AF626</f>
        <v>34897.807004000002</v>
      </c>
      <c r="AH626" s="94">
        <f t="shared" ref="AH626:AH657" si="780">IF(LEFT(AK626,9)="Direct-OR", P626,0)</f>
        <v>0</v>
      </c>
      <c r="AI626" s="94">
        <f t="shared" ref="AI626:AI657" si="781">IF(LEFT(AK626,9)="Direct-OR",0,AD626-AG626)</f>
        <v>275580.90299600002</v>
      </c>
      <c r="AJ626" s="93">
        <f t="shared" ref="AJ626:AJ657" si="782">AH626+AI626</f>
        <v>275580.90299600002</v>
      </c>
      <c r="AK626" s="138" t="s">
        <v>1010</v>
      </c>
    </row>
    <row r="627" spans="1:37" hidden="1" outlineLevel="3" x14ac:dyDescent="0.25">
      <c r="A627" t="s">
        <v>7067</v>
      </c>
      <c r="N627">
        <f t="shared" si="762"/>
        <v>0</v>
      </c>
      <c r="O627">
        <f t="shared" si="763"/>
        <v>0</v>
      </c>
      <c r="P627">
        <f t="shared" si="764"/>
        <v>0</v>
      </c>
      <c r="Q627" s="92" t="s">
        <v>5662</v>
      </c>
      <c r="R627" s="80">
        <v>0.1124</v>
      </c>
      <c r="S627" s="119">
        <f t="shared" si="765"/>
        <v>0</v>
      </c>
      <c r="T627" s="120">
        <f t="shared" si="766"/>
        <v>0</v>
      </c>
      <c r="U627" s="121">
        <f t="shared" si="767"/>
        <v>0</v>
      </c>
      <c r="V627" s="119">
        <f t="shared" si="768"/>
        <v>0</v>
      </c>
      <c r="W627" s="120">
        <f t="shared" si="769"/>
        <v>0</v>
      </c>
      <c r="X627" s="122">
        <f t="shared" si="770"/>
        <v>0</v>
      </c>
      <c r="Y627" s="119">
        <f t="shared" si="771"/>
        <v>0</v>
      </c>
      <c r="Z627" s="120">
        <f t="shared" si="772"/>
        <v>0</v>
      </c>
      <c r="AA627" s="122">
        <f t="shared" si="773"/>
        <v>0</v>
      </c>
      <c r="AB627" s="94">
        <f t="shared" si="774"/>
        <v>0</v>
      </c>
      <c r="AC627" s="123">
        <f t="shared" si="775"/>
        <v>0</v>
      </c>
      <c r="AD627" s="94">
        <f t="shared" si="776"/>
        <v>0</v>
      </c>
      <c r="AE627" s="94">
        <f t="shared" si="777"/>
        <v>0</v>
      </c>
      <c r="AF627" s="123">
        <f t="shared" si="778"/>
        <v>0</v>
      </c>
      <c r="AG627" s="94">
        <f t="shared" si="779"/>
        <v>0</v>
      </c>
      <c r="AH627" s="94">
        <f t="shared" si="780"/>
        <v>0</v>
      </c>
      <c r="AI627" s="94">
        <f t="shared" si="781"/>
        <v>0</v>
      </c>
      <c r="AJ627" s="93">
        <f t="shared" si="782"/>
        <v>0</v>
      </c>
      <c r="AK627" s="138" t="s">
        <v>1010</v>
      </c>
    </row>
    <row r="628" spans="1:37" hidden="1" outlineLevel="3" x14ac:dyDescent="0.25">
      <c r="A628" t="s">
        <v>7067</v>
      </c>
      <c r="B628">
        <v>2763.58</v>
      </c>
      <c r="N628">
        <f t="shared" si="762"/>
        <v>2763.58</v>
      </c>
      <c r="O628">
        <f t="shared" si="763"/>
        <v>2763.58</v>
      </c>
      <c r="P628">
        <f t="shared" si="764"/>
        <v>2763.58</v>
      </c>
      <c r="Q628" s="92" t="s">
        <v>5669</v>
      </c>
      <c r="R628" s="80">
        <v>0.1124</v>
      </c>
      <c r="S628" s="119">
        <f t="shared" si="765"/>
        <v>0</v>
      </c>
      <c r="T628" s="120">
        <f t="shared" si="766"/>
        <v>2763.58</v>
      </c>
      <c r="U628" s="121">
        <f t="shared" si="767"/>
        <v>2763.58</v>
      </c>
      <c r="V628" s="119">
        <f t="shared" si="768"/>
        <v>0</v>
      </c>
      <c r="W628" s="120">
        <f t="shared" si="769"/>
        <v>310.62639200000001</v>
      </c>
      <c r="X628" s="122">
        <f t="shared" si="770"/>
        <v>310.62639200000001</v>
      </c>
      <c r="Y628" s="119">
        <f t="shared" si="771"/>
        <v>0</v>
      </c>
      <c r="Z628" s="120">
        <f t="shared" si="772"/>
        <v>2452.9536079999998</v>
      </c>
      <c r="AA628" s="122">
        <f t="shared" si="773"/>
        <v>2452.9536079999998</v>
      </c>
      <c r="AB628" s="94">
        <f t="shared" si="774"/>
        <v>0</v>
      </c>
      <c r="AC628" s="123">
        <f t="shared" si="775"/>
        <v>2763.58</v>
      </c>
      <c r="AD628" s="94">
        <f t="shared" si="776"/>
        <v>2763.58</v>
      </c>
      <c r="AE628" s="94">
        <f t="shared" si="777"/>
        <v>0</v>
      </c>
      <c r="AF628" s="123">
        <f t="shared" si="778"/>
        <v>310.62639200000001</v>
      </c>
      <c r="AG628" s="94">
        <f t="shared" si="779"/>
        <v>310.62639200000001</v>
      </c>
      <c r="AH628" s="94">
        <f t="shared" si="780"/>
        <v>0</v>
      </c>
      <c r="AI628" s="94">
        <f t="shared" si="781"/>
        <v>2452.9536079999998</v>
      </c>
      <c r="AJ628" s="93">
        <f t="shared" si="782"/>
        <v>2452.9536079999998</v>
      </c>
      <c r="AK628" s="138" t="s">
        <v>1010</v>
      </c>
    </row>
    <row r="629" spans="1:37" hidden="1" outlineLevel="3" x14ac:dyDescent="0.25">
      <c r="A629" t="s">
        <v>7067</v>
      </c>
      <c r="B629">
        <v>164076.69</v>
      </c>
      <c r="N629">
        <f t="shared" si="762"/>
        <v>164076.69</v>
      </c>
      <c r="O629">
        <f t="shared" si="763"/>
        <v>164076.69</v>
      </c>
      <c r="P629">
        <f t="shared" si="764"/>
        <v>164076.69</v>
      </c>
      <c r="Q629" s="92" t="s">
        <v>5674</v>
      </c>
      <c r="R629" s="80">
        <v>0.1124</v>
      </c>
      <c r="S629" s="119">
        <f t="shared" si="765"/>
        <v>0</v>
      </c>
      <c r="T629" s="120">
        <f t="shared" si="766"/>
        <v>164076.69</v>
      </c>
      <c r="U629" s="121">
        <f t="shared" si="767"/>
        <v>164076.69</v>
      </c>
      <c r="V629" s="119">
        <f t="shared" si="768"/>
        <v>0</v>
      </c>
      <c r="W629" s="120">
        <f t="shared" si="769"/>
        <v>18442.219956000001</v>
      </c>
      <c r="X629" s="122">
        <f t="shared" si="770"/>
        <v>18442.219956000001</v>
      </c>
      <c r="Y629" s="119">
        <f t="shared" si="771"/>
        <v>0</v>
      </c>
      <c r="Z629" s="120">
        <f t="shared" si="772"/>
        <v>145634.47004400002</v>
      </c>
      <c r="AA629" s="122">
        <f t="shared" si="773"/>
        <v>145634.47004400002</v>
      </c>
      <c r="AB629" s="94">
        <f t="shared" si="774"/>
        <v>0</v>
      </c>
      <c r="AC629" s="123">
        <f t="shared" si="775"/>
        <v>164076.69</v>
      </c>
      <c r="AD629" s="94">
        <f t="shared" si="776"/>
        <v>164076.69</v>
      </c>
      <c r="AE629" s="94">
        <f t="shared" si="777"/>
        <v>0</v>
      </c>
      <c r="AF629" s="123">
        <f t="shared" si="778"/>
        <v>18442.219956000001</v>
      </c>
      <c r="AG629" s="94">
        <f t="shared" si="779"/>
        <v>18442.219956000001</v>
      </c>
      <c r="AH629" s="94">
        <f t="shared" si="780"/>
        <v>0</v>
      </c>
      <c r="AI629" s="94">
        <f t="shared" si="781"/>
        <v>145634.47004400002</v>
      </c>
      <c r="AJ629" s="93">
        <f t="shared" si="782"/>
        <v>145634.47004400002</v>
      </c>
      <c r="AK629" s="138" t="s">
        <v>1010</v>
      </c>
    </row>
    <row r="630" spans="1:37" hidden="1" outlineLevel="3" x14ac:dyDescent="0.25">
      <c r="A630" t="s">
        <v>7067</v>
      </c>
      <c r="N630">
        <f t="shared" si="762"/>
        <v>0</v>
      </c>
      <c r="O630">
        <f t="shared" si="763"/>
        <v>0</v>
      </c>
      <c r="P630">
        <f t="shared" si="764"/>
        <v>0</v>
      </c>
      <c r="Q630" s="92" t="s">
        <v>5685</v>
      </c>
      <c r="R630" s="80">
        <v>0.1124</v>
      </c>
      <c r="S630" s="119">
        <f t="shared" si="765"/>
        <v>0</v>
      </c>
      <c r="T630" s="120">
        <f t="shared" si="766"/>
        <v>0</v>
      </c>
      <c r="U630" s="121">
        <f t="shared" si="767"/>
        <v>0</v>
      </c>
      <c r="V630" s="119">
        <f t="shared" si="768"/>
        <v>0</v>
      </c>
      <c r="W630" s="120">
        <f t="shared" si="769"/>
        <v>0</v>
      </c>
      <c r="X630" s="122">
        <f t="shared" si="770"/>
        <v>0</v>
      </c>
      <c r="Y630" s="119">
        <f t="shared" si="771"/>
        <v>0</v>
      </c>
      <c r="Z630" s="120">
        <f t="shared" si="772"/>
        <v>0</v>
      </c>
      <c r="AA630" s="122">
        <f t="shared" si="773"/>
        <v>0</v>
      </c>
      <c r="AB630" s="94">
        <f t="shared" si="774"/>
        <v>0</v>
      </c>
      <c r="AC630" s="123">
        <f t="shared" si="775"/>
        <v>0</v>
      </c>
      <c r="AD630" s="94">
        <f t="shared" si="776"/>
        <v>0</v>
      </c>
      <c r="AE630" s="94">
        <f t="shared" si="777"/>
        <v>0</v>
      </c>
      <c r="AF630" s="123">
        <f t="shared" si="778"/>
        <v>0</v>
      </c>
      <c r="AG630" s="94">
        <f t="shared" si="779"/>
        <v>0</v>
      </c>
      <c r="AH630" s="94">
        <f t="shared" si="780"/>
        <v>0</v>
      </c>
      <c r="AI630" s="94">
        <f t="shared" si="781"/>
        <v>0</v>
      </c>
      <c r="AJ630" s="93">
        <f t="shared" si="782"/>
        <v>0</v>
      </c>
      <c r="AK630" s="138" t="s">
        <v>1010</v>
      </c>
    </row>
    <row r="631" spans="1:37" hidden="1" outlineLevel="3" x14ac:dyDescent="0.25">
      <c r="A631" t="s">
        <v>7067</v>
      </c>
      <c r="B631">
        <v>17688.810000000001</v>
      </c>
      <c r="N631">
        <f t="shared" si="762"/>
        <v>17688.810000000001</v>
      </c>
      <c r="O631">
        <f t="shared" si="763"/>
        <v>17688.810000000001</v>
      </c>
      <c r="P631">
        <f t="shared" si="764"/>
        <v>17688.810000000001</v>
      </c>
      <c r="Q631" s="92" t="s">
        <v>5687</v>
      </c>
      <c r="R631" s="80">
        <v>0.1124</v>
      </c>
      <c r="S631" s="119">
        <f t="shared" si="765"/>
        <v>0</v>
      </c>
      <c r="T631" s="120">
        <f t="shared" si="766"/>
        <v>17688.810000000001</v>
      </c>
      <c r="U631" s="121">
        <f t="shared" si="767"/>
        <v>17688.810000000001</v>
      </c>
      <c r="V631" s="119">
        <f t="shared" si="768"/>
        <v>0</v>
      </c>
      <c r="W631" s="120">
        <f t="shared" si="769"/>
        <v>1988.222244</v>
      </c>
      <c r="X631" s="122">
        <f t="shared" si="770"/>
        <v>1988.222244</v>
      </c>
      <c r="Y631" s="119">
        <f t="shared" si="771"/>
        <v>0</v>
      </c>
      <c r="Z631" s="120">
        <f t="shared" si="772"/>
        <v>15700.587756000001</v>
      </c>
      <c r="AA631" s="122">
        <f t="shared" si="773"/>
        <v>15700.587756000001</v>
      </c>
      <c r="AB631" s="94">
        <f t="shared" si="774"/>
        <v>0</v>
      </c>
      <c r="AC631" s="123">
        <f t="shared" si="775"/>
        <v>17688.810000000001</v>
      </c>
      <c r="AD631" s="94">
        <f t="shared" si="776"/>
        <v>17688.810000000001</v>
      </c>
      <c r="AE631" s="94">
        <f t="shared" si="777"/>
        <v>0</v>
      </c>
      <c r="AF631" s="123">
        <f t="shared" si="778"/>
        <v>1988.222244</v>
      </c>
      <c r="AG631" s="94">
        <f t="shared" si="779"/>
        <v>1988.222244</v>
      </c>
      <c r="AH631" s="94">
        <f t="shared" si="780"/>
        <v>0</v>
      </c>
      <c r="AI631" s="94">
        <f t="shared" si="781"/>
        <v>15700.587756000001</v>
      </c>
      <c r="AJ631" s="93">
        <f t="shared" si="782"/>
        <v>15700.587756000001</v>
      </c>
      <c r="AK631" s="138" t="s">
        <v>1010</v>
      </c>
    </row>
    <row r="632" spans="1:37" hidden="1" outlineLevel="3" x14ac:dyDescent="0.25">
      <c r="A632" t="s">
        <v>7067</v>
      </c>
      <c r="B632">
        <v>2158.7800000000002</v>
      </c>
      <c r="N632">
        <f t="shared" si="762"/>
        <v>2158.7800000000002</v>
      </c>
      <c r="O632">
        <f t="shared" si="763"/>
        <v>2158.7800000000002</v>
      </c>
      <c r="P632">
        <f t="shared" si="764"/>
        <v>2158.7800000000002</v>
      </c>
      <c r="Q632" s="92" t="s">
        <v>5692</v>
      </c>
      <c r="R632" s="80">
        <v>0.1124</v>
      </c>
      <c r="S632" s="119">
        <f t="shared" si="765"/>
        <v>0</v>
      </c>
      <c r="T632" s="120">
        <f t="shared" si="766"/>
        <v>2158.7800000000002</v>
      </c>
      <c r="U632" s="121">
        <f t="shared" si="767"/>
        <v>2158.7800000000002</v>
      </c>
      <c r="V632" s="119">
        <f t="shared" si="768"/>
        <v>0</v>
      </c>
      <c r="W632" s="120">
        <f t="shared" si="769"/>
        <v>242.64687200000003</v>
      </c>
      <c r="X632" s="122">
        <f t="shared" si="770"/>
        <v>242.64687200000003</v>
      </c>
      <c r="Y632" s="119">
        <f t="shared" si="771"/>
        <v>0</v>
      </c>
      <c r="Z632" s="120">
        <f t="shared" si="772"/>
        <v>1916.1331280000002</v>
      </c>
      <c r="AA632" s="122">
        <f t="shared" si="773"/>
        <v>1916.1331280000002</v>
      </c>
      <c r="AB632" s="94">
        <f t="shared" si="774"/>
        <v>0</v>
      </c>
      <c r="AC632" s="123">
        <f t="shared" si="775"/>
        <v>2158.7800000000002</v>
      </c>
      <c r="AD632" s="94">
        <f t="shared" si="776"/>
        <v>2158.7800000000002</v>
      </c>
      <c r="AE632" s="94">
        <f t="shared" si="777"/>
        <v>0</v>
      </c>
      <c r="AF632" s="123">
        <f t="shared" si="778"/>
        <v>242.64687200000003</v>
      </c>
      <c r="AG632" s="94">
        <f t="shared" si="779"/>
        <v>242.64687200000003</v>
      </c>
      <c r="AH632" s="94">
        <f t="shared" si="780"/>
        <v>0</v>
      </c>
      <c r="AI632" s="94">
        <f t="shared" si="781"/>
        <v>1916.1331280000002</v>
      </c>
      <c r="AJ632" s="93">
        <f t="shared" si="782"/>
        <v>1916.1331280000002</v>
      </c>
      <c r="AK632" s="138" t="s">
        <v>1010</v>
      </c>
    </row>
    <row r="633" spans="1:37" hidden="1" outlineLevel="3" x14ac:dyDescent="0.25">
      <c r="A633" t="s">
        <v>7067</v>
      </c>
      <c r="B633">
        <v>58033.01</v>
      </c>
      <c r="N633">
        <f t="shared" si="762"/>
        <v>58033.01</v>
      </c>
      <c r="O633">
        <f t="shared" si="763"/>
        <v>58033.01</v>
      </c>
      <c r="P633">
        <f t="shared" si="764"/>
        <v>58033.01</v>
      </c>
      <c r="Q633" s="92" t="s">
        <v>5705</v>
      </c>
      <c r="R633" s="80">
        <v>0.1124</v>
      </c>
      <c r="S633" s="119">
        <f t="shared" si="765"/>
        <v>0</v>
      </c>
      <c r="T633" s="120">
        <f t="shared" si="766"/>
        <v>58033.01</v>
      </c>
      <c r="U633" s="121">
        <f t="shared" si="767"/>
        <v>58033.01</v>
      </c>
      <c r="V633" s="119">
        <f t="shared" si="768"/>
        <v>0</v>
      </c>
      <c r="W633" s="120">
        <f t="shared" si="769"/>
        <v>6522.9103240000004</v>
      </c>
      <c r="X633" s="122">
        <f t="shared" si="770"/>
        <v>6522.9103240000004</v>
      </c>
      <c r="Y633" s="119">
        <f t="shared" si="771"/>
        <v>0</v>
      </c>
      <c r="Z633" s="120">
        <f t="shared" si="772"/>
        <v>51510.099675999998</v>
      </c>
      <c r="AA633" s="122">
        <f t="shared" si="773"/>
        <v>51510.099675999998</v>
      </c>
      <c r="AB633" s="94">
        <f t="shared" si="774"/>
        <v>0</v>
      </c>
      <c r="AC633" s="123">
        <f t="shared" si="775"/>
        <v>58033.01</v>
      </c>
      <c r="AD633" s="94">
        <f t="shared" si="776"/>
        <v>58033.01</v>
      </c>
      <c r="AE633" s="94">
        <f t="shared" si="777"/>
        <v>0</v>
      </c>
      <c r="AF633" s="123">
        <f t="shared" si="778"/>
        <v>6522.9103240000004</v>
      </c>
      <c r="AG633" s="94">
        <f t="shared" si="779"/>
        <v>6522.9103240000004</v>
      </c>
      <c r="AH633" s="94">
        <f t="shared" si="780"/>
        <v>0</v>
      </c>
      <c r="AI633" s="94">
        <f t="shared" si="781"/>
        <v>51510.099675999998</v>
      </c>
      <c r="AJ633" s="93">
        <f t="shared" si="782"/>
        <v>51510.099675999998</v>
      </c>
      <c r="AK633" s="138" t="s">
        <v>1010</v>
      </c>
    </row>
    <row r="634" spans="1:37" hidden="1" outlineLevel="3" x14ac:dyDescent="0.25">
      <c r="A634" t="s">
        <v>7067</v>
      </c>
      <c r="B634">
        <v>59095.91</v>
      </c>
      <c r="N634">
        <f t="shared" si="762"/>
        <v>59095.91</v>
      </c>
      <c r="O634">
        <f t="shared" si="763"/>
        <v>59095.91</v>
      </c>
      <c r="P634">
        <f t="shared" si="764"/>
        <v>59095.91</v>
      </c>
      <c r="Q634" s="92" t="s">
        <v>5706</v>
      </c>
      <c r="R634" s="80">
        <v>0.1124</v>
      </c>
      <c r="S634" s="119">
        <f t="shared" si="765"/>
        <v>0</v>
      </c>
      <c r="T634" s="120">
        <f t="shared" si="766"/>
        <v>59095.91</v>
      </c>
      <c r="U634" s="121">
        <f t="shared" si="767"/>
        <v>59095.91</v>
      </c>
      <c r="V634" s="119">
        <f t="shared" si="768"/>
        <v>0</v>
      </c>
      <c r="W634" s="120">
        <f t="shared" si="769"/>
        <v>6642.3802840000008</v>
      </c>
      <c r="X634" s="122">
        <f t="shared" si="770"/>
        <v>6642.3802840000008</v>
      </c>
      <c r="Y634" s="119">
        <f t="shared" si="771"/>
        <v>0</v>
      </c>
      <c r="Z634" s="120">
        <f t="shared" si="772"/>
        <v>52453.529716000005</v>
      </c>
      <c r="AA634" s="122">
        <f t="shared" si="773"/>
        <v>52453.529716000005</v>
      </c>
      <c r="AB634" s="94">
        <f t="shared" si="774"/>
        <v>0</v>
      </c>
      <c r="AC634" s="123">
        <f t="shared" si="775"/>
        <v>59095.91</v>
      </c>
      <c r="AD634" s="94">
        <f t="shared" si="776"/>
        <v>59095.91</v>
      </c>
      <c r="AE634" s="94">
        <f t="shared" si="777"/>
        <v>0</v>
      </c>
      <c r="AF634" s="123">
        <f t="shared" si="778"/>
        <v>6642.3802840000008</v>
      </c>
      <c r="AG634" s="94">
        <f t="shared" si="779"/>
        <v>6642.3802840000008</v>
      </c>
      <c r="AH634" s="94">
        <f t="shared" si="780"/>
        <v>0</v>
      </c>
      <c r="AI634" s="94">
        <f t="shared" si="781"/>
        <v>52453.529716000005</v>
      </c>
      <c r="AJ634" s="93">
        <f t="shared" si="782"/>
        <v>52453.529716000005</v>
      </c>
      <c r="AK634" s="138" t="s">
        <v>1010</v>
      </c>
    </row>
    <row r="635" spans="1:37" hidden="1" outlineLevel="3" x14ac:dyDescent="0.25">
      <c r="A635" t="s">
        <v>7067</v>
      </c>
      <c r="B635">
        <v>138831.71</v>
      </c>
      <c r="N635">
        <f t="shared" si="762"/>
        <v>138831.71</v>
      </c>
      <c r="O635">
        <f t="shared" si="763"/>
        <v>138831.71</v>
      </c>
      <c r="P635">
        <f t="shared" si="764"/>
        <v>138831.71</v>
      </c>
      <c r="Q635" s="92" t="s">
        <v>6636</v>
      </c>
      <c r="R635" s="80">
        <v>0.1124</v>
      </c>
      <c r="S635" s="119">
        <f t="shared" si="765"/>
        <v>0</v>
      </c>
      <c r="T635" s="120">
        <f t="shared" si="766"/>
        <v>138831.71</v>
      </c>
      <c r="U635" s="121">
        <f t="shared" si="767"/>
        <v>138831.71</v>
      </c>
      <c r="V635" s="119">
        <f t="shared" si="768"/>
        <v>0</v>
      </c>
      <c r="W635" s="120">
        <f t="shared" si="769"/>
        <v>15604.684203999999</v>
      </c>
      <c r="X635" s="122">
        <f t="shared" si="770"/>
        <v>15604.684203999999</v>
      </c>
      <c r="Y635" s="119">
        <f t="shared" si="771"/>
        <v>0</v>
      </c>
      <c r="Z635" s="120">
        <f t="shared" si="772"/>
        <v>123227.02579599999</v>
      </c>
      <c r="AA635" s="122">
        <f t="shared" si="773"/>
        <v>123227.02579599999</v>
      </c>
      <c r="AB635" s="94">
        <f t="shared" si="774"/>
        <v>0</v>
      </c>
      <c r="AC635" s="123">
        <f t="shared" si="775"/>
        <v>138831.71</v>
      </c>
      <c r="AD635" s="94">
        <f t="shared" si="776"/>
        <v>138831.71</v>
      </c>
      <c r="AE635" s="94">
        <f t="shared" si="777"/>
        <v>0</v>
      </c>
      <c r="AF635" s="123">
        <f t="shared" si="778"/>
        <v>15604.684203999999</v>
      </c>
      <c r="AG635" s="94">
        <f t="shared" si="779"/>
        <v>15604.684203999999</v>
      </c>
      <c r="AH635" s="94">
        <f t="shared" si="780"/>
        <v>0</v>
      </c>
      <c r="AI635" s="94">
        <f t="shared" si="781"/>
        <v>123227.02579599999</v>
      </c>
      <c r="AJ635" s="93">
        <f t="shared" si="782"/>
        <v>123227.02579599999</v>
      </c>
      <c r="AK635" s="138" t="s">
        <v>1370</v>
      </c>
    </row>
    <row r="636" spans="1:37" hidden="1" outlineLevel="3" x14ac:dyDescent="0.25">
      <c r="A636" t="s">
        <v>7067</v>
      </c>
      <c r="N636">
        <f t="shared" si="762"/>
        <v>0</v>
      </c>
      <c r="O636">
        <f t="shared" si="763"/>
        <v>0</v>
      </c>
      <c r="P636">
        <f t="shared" si="764"/>
        <v>0</v>
      </c>
      <c r="Q636" s="92" t="s">
        <v>7106</v>
      </c>
      <c r="R636" s="80">
        <v>0.1124</v>
      </c>
      <c r="S636" s="119">
        <f t="shared" si="765"/>
        <v>0</v>
      </c>
      <c r="T636" s="120">
        <f t="shared" si="766"/>
        <v>0</v>
      </c>
      <c r="U636" s="121">
        <f t="shared" si="767"/>
        <v>0</v>
      </c>
      <c r="V636" s="119">
        <f t="shared" si="768"/>
        <v>0</v>
      </c>
      <c r="W636" s="120">
        <f t="shared" si="769"/>
        <v>0</v>
      </c>
      <c r="X636" s="122">
        <f t="shared" si="770"/>
        <v>0</v>
      </c>
      <c r="Y636" s="119">
        <f t="shared" si="771"/>
        <v>0</v>
      </c>
      <c r="Z636" s="120">
        <f t="shared" si="772"/>
        <v>0</v>
      </c>
      <c r="AA636" s="122">
        <f t="shared" si="773"/>
        <v>0</v>
      </c>
      <c r="AB636" s="94">
        <f t="shared" si="774"/>
        <v>0</v>
      </c>
      <c r="AC636" s="123">
        <f t="shared" si="775"/>
        <v>0</v>
      </c>
      <c r="AD636" s="94">
        <f t="shared" si="776"/>
        <v>0</v>
      </c>
      <c r="AE636" s="94">
        <f t="shared" si="777"/>
        <v>0</v>
      </c>
      <c r="AF636" s="123">
        <f t="shared" si="778"/>
        <v>0</v>
      </c>
      <c r="AG636" s="94">
        <f t="shared" si="779"/>
        <v>0</v>
      </c>
      <c r="AH636" s="94">
        <f t="shared" si="780"/>
        <v>0</v>
      </c>
      <c r="AI636" s="94">
        <f t="shared" si="781"/>
        <v>0</v>
      </c>
      <c r="AJ636" s="93">
        <f t="shared" si="782"/>
        <v>0</v>
      </c>
      <c r="AK636" s="138" t="s">
        <v>1010</v>
      </c>
    </row>
    <row r="637" spans="1:37" hidden="1" outlineLevel="3" x14ac:dyDescent="0.25">
      <c r="A637" t="s">
        <v>7067</v>
      </c>
      <c r="N637">
        <f t="shared" si="762"/>
        <v>0</v>
      </c>
      <c r="O637">
        <f t="shared" si="763"/>
        <v>0</v>
      </c>
      <c r="P637">
        <f t="shared" si="764"/>
        <v>0</v>
      </c>
      <c r="Q637" s="92" t="s">
        <v>7107</v>
      </c>
      <c r="R637" s="80">
        <v>0.1124</v>
      </c>
      <c r="S637" s="119">
        <f t="shared" si="765"/>
        <v>0</v>
      </c>
      <c r="T637" s="120">
        <f t="shared" si="766"/>
        <v>0</v>
      </c>
      <c r="U637" s="121">
        <f t="shared" si="767"/>
        <v>0</v>
      </c>
      <c r="V637" s="119">
        <f t="shared" si="768"/>
        <v>0</v>
      </c>
      <c r="W637" s="120">
        <f t="shared" si="769"/>
        <v>0</v>
      </c>
      <c r="X637" s="122">
        <f t="shared" si="770"/>
        <v>0</v>
      </c>
      <c r="Y637" s="119">
        <f t="shared" si="771"/>
        <v>0</v>
      </c>
      <c r="Z637" s="120">
        <f t="shared" si="772"/>
        <v>0</v>
      </c>
      <c r="AA637" s="122">
        <f t="shared" si="773"/>
        <v>0</v>
      </c>
      <c r="AB637" s="94">
        <f t="shared" si="774"/>
        <v>0</v>
      </c>
      <c r="AC637" s="123">
        <f t="shared" si="775"/>
        <v>0</v>
      </c>
      <c r="AD637" s="94">
        <f t="shared" si="776"/>
        <v>0</v>
      </c>
      <c r="AE637" s="94">
        <f t="shared" si="777"/>
        <v>0</v>
      </c>
      <c r="AF637" s="123">
        <f t="shared" si="778"/>
        <v>0</v>
      </c>
      <c r="AG637" s="94">
        <f t="shared" si="779"/>
        <v>0</v>
      </c>
      <c r="AH637" s="94">
        <f t="shared" si="780"/>
        <v>0</v>
      </c>
      <c r="AI637" s="94">
        <f t="shared" si="781"/>
        <v>0</v>
      </c>
      <c r="AJ637" s="93">
        <f t="shared" si="782"/>
        <v>0</v>
      </c>
      <c r="AK637" s="138" t="s">
        <v>1010</v>
      </c>
    </row>
    <row r="638" spans="1:37" hidden="1" outlineLevel="3" x14ac:dyDescent="0.25">
      <c r="A638" t="s">
        <v>7067</v>
      </c>
      <c r="B638">
        <v>62738.879999999997</v>
      </c>
      <c r="N638">
        <f t="shared" si="762"/>
        <v>62738.879999999997</v>
      </c>
      <c r="O638">
        <f t="shared" si="763"/>
        <v>62738.879999999997</v>
      </c>
      <c r="P638">
        <f t="shared" si="764"/>
        <v>62738.879999999997</v>
      </c>
      <c r="Q638" s="92" t="s">
        <v>5710</v>
      </c>
      <c r="R638" s="80">
        <v>0.1124</v>
      </c>
      <c r="S638" s="119">
        <f t="shared" si="765"/>
        <v>0</v>
      </c>
      <c r="T638" s="120">
        <f t="shared" si="766"/>
        <v>62738.879999999997</v>
      </c>
      <c r="U638" s="121">
        <f t="shared" si="767"/>
        <v>62738.879999999997</v>
      </c>
      <c r="V638" s="119">
        <f t="shared" si="768"/>
        <v>0</v>
      </c>
      <c r="W638" s="120">
        <f t="shared" si="769"/>
        <v>7051.8501120000001</v>
      </c>
      <c r="X638" s="122">
        <f t="shared" si="770"/>
        <v>7051.8501120000001</v>
      </c>
      <c r="Y638" s="119">
        <f t="shared" si="771"/>
        <v>0</v>
      </c>
      <c r="Z638" s="120">
        <f t="shared" si="772"/>
        <v>55687.029887999997</v>
      </c>
      <c r="AA638" s="122">
        <f t="shared" si="773"/>
        <v>55687.029887999997</v>
      </c>
      <c r="AB638" s="94">
        <f t="shared" si="774"/>
        <v>0</v>
      </c>
      <c r="AC638" s="123">
        <f t="shared" si="775"/>
        <v>62738.879999999997</v>
      </c>
      <c r="AD638" s="94">
        <f t="shared" si="776"/>
        <v>62738.879999999997</v>
      </c>
      <c r="AE638" s="94">
        <f t="shared" si="777"/>
        <v>0</v>
      </c>
      <c r="AF638" s="123">
        <f t="shared" si="778"/>
        <v>7051.8501120000001</v>
      </c>
      <c r="AG638" s="94">
        <f t="shared" si="779"/>
        <v>7051.8501120000001</v>
      </c>
      <c r="AH638" s="94">
        <f t="shared" si="780"/>
        <v>0</v>
      </c>
      <c r="AI638" s="94">
        <f t="shared" si="781"/>
        <v>55687.029887999997</v>
      </c>
      <c r="AJ638" s="93">
        <f t="shared" si="782"/>
        <v>55687.029887999997</v>
      </c>
      <c r="AK638" s="138" t="s">
        <v>1010</v>
      </c>
    </row>
    <row r="639" spans="1:37" hidden="1" outlineLevel="3" x14ac:dyDescent="0.25">
      <c r="A639" t="s">
        <v>7067</v>
      </c>
      <c r="N639">
        <f t="shared" si="762"/>
        <v>0</v>
      </c>
      <c r="O639">
        <f t="shared" si="763"/>
        <v>0</v>
      </c>
      <c r="P639">
        <f t="shared" si="764"/>
        <v>0</v>
      </c>
      <c r="Q639" s="92" t="s">
        <v>5720</v>
      </c>
      <c r="R639" s="80">
        <v>0.1124</v>
      </c>
      <c r="S639" s="119">
        <f t="shared" si="765"/>
        <v>0</v>
      </c>
      <c r="T639" s="120">
        <f t="shared" si="766"/>
        <v>0</v>
      </c>
      <c r="U639" s="121">
        <f t="shared" si="767"/>
        <v>0</v>
      </c>
      <c r="V639" s="119">
        <f t="shared" si="768"/>
        <v>0</v>
      </c>
      <c r="W639" s="120">
        <f t="shared" si="769"/>
        <v>0</v>
      </c>
      <c r="X639" s="122">
        <f t="shared" si="770"/>
        <v>0</v>
      </c>
      <c r="Y639" s="119">
        <f t="shared" si="771"/>
        <v>0</v>
      </c>
      <c r="Z639" s="120">
        <f t="shared" si="772"/>
        <v>0</v>
      </c>
      <c r="AA639" s="122">
        <f t="shared" si="773"/>
        <v>0</v>
      </c>
      <c r="AB639" s="94">
        <f t="shared" si="774"/>
        <v>0</v>
      </c>
      <c r="AC639" s="123">
        <f t="shared" si="775"/>
        <v>0</v>
      </c>
      <c r="AD639" s="94">
        <f t="shared" si="776"/>
        <v>0</v>
      </c>
      <c r="AE639" s="94">
        <f t="shared" si="777"/>
        <v>0</v>
      </c>
      <c r="AF639" s="123">
        <f t="shared" si="778"/>
        <v>0</v>
      </c>
      <c r="AG639" s="94">
        <f t="shared" si="779"/>
        <v>0</v>
      </c>
      <c r="AH639" s="94">
        <f t="shared" si="780"/>
        <v>0</v>
      </c>
      <c r="AI639" s="94">
        <f t="shared" si="781"/>
        <v>0</v>
      </c>
      <c r="AJ639" s="93">
        <f t="shared" si="782"/>
        <v>0</v>
      </c>
      <c r="AK639" s="138" t="s">
        <v>1010</v>
      </c>
    </row>
    <row r="640" spans="1:37" hidden="1" outlineLevel="3" x14ac:dyDescent="0.25">
      <c r="A640" t="s">
        <v>7067</v>
      </c>
      <c r="B640">
        <v>119900</v>
      </c>
      <c r="N640">
        <f t="shared" si="762"/>
        <v>119900</v>
      </c>
      <c r="O640">
        <f t="shared" si="763"/>
        <v>119900</v>
      </c>
      <c r="P640">
        <f t="shared" si="764"/>
        <v>119900</v>
      </c>
      <c r="Q640" s="92" t="s">
        <v>5727</v>
      </c>
      <c r="R640" s="80">
        <v>0.1124</v>
      </c>
      <c r="S640" s="119">
        <f t="shared" si="765"/>
        <v>0</v>
      </c>
      <c r="T640" s="120">
        <f t="shared" si="766"/>
        <v>119900</v>
      </c>
      <c r="U640" s="121">
        <f t="shared" si="767"/>
        <v>119900</v>
      </c>
      <c r="V640" s="119">
        <f t="shared" si="768"/>
        <v>0</v>
      </c>
      <c r="W640" s="120">
        <f t="shared" si="769"/>
        <v>13476.76</v>
      </c>
      <c r="X640" s="122">
        <f t="shared" si="770"/>
        <v>13476.76</v>
      </c>
      <c r="Y640" s="119">
        <f t="shared" si="771"/>
        <v>0</v>
      </c>
      <c r="Z640" s="120">
        <f t="shared" si="772"/>
        <v>106423.24</v>
      </c>
      <c r="AA640" s="122">
        <f t="shared" si="773"/>
        <v>106423.24</v>
      </c>
      <c r="AB640" s="94">
        <f t="shared" si="774"/>
        <v>0</v>
      </c>
      <c r="AC640" s="123">
        <f t="shared" si="775"/>
        <v>119900</v>
      </c>
      <c r="AD640" s="94">
        <f t="shared" si="776"/>
        <v>119900</v>
      </c>
      <c r="AE640" s="94">
        <f t="shared" si="777"/>
        <v>0</v>
      </c>
      <c r="AF640" s="123">
        <f t="shared" si="778"/>
        <v>13476.76</v>
      </c>
      <c r="AG640" s="94">
        <f t="shared" si="779"/>
        <v>13476.76</v>
      </c>
      <c r="AH640" s="94">
        <f t="shared" si="780"/>
        <v>0</v>
      </c>
      <c r="AI640" s="94">
        <f t="shared" si="781"/>
        <v>106423.24</v>
      </c>
      <c r="AJ640" s="93">
        <f t="shared" si="782"/>
        <v>106423.24</v>
      </c>
      <c r="AK640" s="138" t="s">
        <v>1010</v>
      </c>
    </row>
    <row r="641" spans="1:37" hidden="1" outlineLevel="3" x14ac:dyDescent="0.25">
      <c r="A641" t="s">
        <v>7067</v>
      </c>
      <c r="B641">
        <v>115424.08</v>
      </c>
      <c r="N641">
        <f t="shared" si="762"/>
        <v>115424.08</v>
      </c>
      <c r="O641">
        <f t="shared" si="763"/>
        <v>115424.08</v>
      </c>
      <c r="P641">
        <f t="shared" si="764"/>
        <v>115424.08</v>
      </c>
      <c r="Q641" s="92" t="s">
        <v>5730</v>
      </c>
      <c r="R641" s="80">
        <v>0.1124</v>
      </c>
      <c r="S641" s="119">
        <f t="shared" si="765"/>
        <v>0</v>
      </c>
      <c r="T641" s="120">
        <f t="shared" si="766"/>
        <v>115424.08</v>
      </c>
      <c r="U641" s="121">
        <f t="shared" si="767"/>
        <v>115424.08</v>
      </c>
      <c r="V641" s="119">
        <f t="shared" si="768"/>
        <v>0</v>
      </c>
      <c r="W641" s="120">
        <f t="shared" si="769"/>
        <v>12973.666592</v>
      </c>
      <c r="X641" s="122">
        <f t="shared" si="770"/>
        <v>12973.666592</v>
      </c>
      <c r="Y641" s="119">
        <f t="shared" si="771"/>
        <v>0</v>
      </c>
      <c r="Z641" s="120">
        <f t="shared" si="772"/>
        <v>102450.41340800001</v>
      </c>
      <c r="AA641" s="122">
        <f t="shared" si="773"/>
        <v>102450.41340800001</v>
      </c>
      <c r="AB641" s="94">
        <f t="shared" si="774"/>
        <v>0</v>
      </c>
      <c r="AC641" s="123">
        <f t="shared" si="775"/>
        <v>115424.08</v>
      </c>
      <c r="AD641" s="94">
        <f t="shared" si="776"/>
        <v>115424.08</v>
      </c>
      <c r="AE641" s="94">
        <f t="shared" si="777"/>
        <v>0</v>
      </c>
      <c r="AF641" s="123">
        <f t="shared" si="778"/>
        <v>12973.666592</v>
      </c>
      <c r="AG641" s="94">
        <f t="shared" si="779"/>
        <v>12973.666592</v>
      </c>
      <c r="AH641" s="94">
        <f t="shared" si="780"/>
        <v>0</v>
      </c>
      <c r="AI641" s="94">
        <f t="shared" si="781"/>
        <v>102450.41340800001</v>
      </c>
      <c r="AJ641" s="93">
        <f t="shared" si="782"/>
        <v>102450.41340800001</v>
      </c>
      <c r="AK641" s="138" t="s">
        <v>1010</v>
      </c>
    </row>
    <row r="642" spans="1:37" hidden="1" outlineLevel="3" x14ac:dyDescent="0.25">
      <c r="A642" t="s">
        <v>7067</v>
      </c>
      <c r="B642">
        <v>-120000</v>
      </c>
      <c r="N642">
        <f t="shared" si="762"/>
        <v>-120000</v>
      </c>
      <c r="O642">
        <f t="shared" si="763"/>
        <v>-120000</v>
      </c>
      <c r="P642">
        <f t="shared" si="764"/>
        <v>-120000</v>
      </c>
      <c r="Q642" s="92" t="s">
        <v>5731</v>
      </c>
      <c r="R642" s="80">
        <v>0.1124</v>
      </c>
      <c r="S642" s="119">
        <f t="shared" si="765"/>
        <v>0</v>
      </c>
      <c r="T642" s="120">
        <f t="shared" si="766"/>
        <v>-120000</v>
      </c>
      <c r="U642" s="121">
        <f t="shared" si="767"/>
        <v>-120000</v>
      </c>
      <c r="V642" s="119">
        <f t="shared" si="768"/>
        <v>0</v>
      </c>
      <c r="W642" s="120">
        <f t="shared" si="769"/>
        <v>-13488</v>
      </c>
      <c r="X642" s="122">
        <f t="shared" si="770"/>
        <v>-13488</v>
      </c>
      <c r="Y642" s="119">
        <f t="shared" si="771"/>
        <v>0</v>
      </c>
      <c r="Z642" s="120">
        <f t="shared" si="772"/>
        <v>-106512</v>
      </c>
      <c r="AA642" s="122">
        <f t="shared" si="773"/>
        <v>-106512</v>
      </c>
      <c r="AB642" s="94">
        <f t="shared" si="774"/>
        <v>0</v>
      </c>
      <c r="AC642" s="123">
        <f t="shared" si="775"/>
        <v>-120000</v>
      </c>
      <c r="AD642" s="94">
        <f t="shared" si="776"/>
        <v>-120000</v>
      </c>
      <c r="AE642" s="94">
        <f t="shared" si="777"/>
        <v>0</v>
      </c>
      <c r="AF642" s="123">
        <f t="shared" si="778"/>
        <v>-13488</v>
      </c>
      <c r="AG642" s="94">
        <f t="shared" si="779"/>
        <v>-13488</v>
      </c>
      <c r="AH642" s="94">
        <f t="shared" si="780"/>
        <v>0</v>
      </c>
      <c r="AI642" s="94">
        <f t="shared" si="781"/>
        <v>-106512</v>
      </c>
      <c r="AJ642" s="93">
        <f t="shared" si="782"/>
        <v>-106512</v>
      </c>
      <c r="AK642" s="138" t="s">
        <v>1010</v>
      </c>
    </row>
    <row r="643" spans="1:37" hidden="1" outlineLevel="3" x14ac:dyDescent="0.25">
      <c r="A643" t="s">
        <v>7067</v>
      </c>
      <c r="B643">
        <v>90314.77</v>
      </c>
      <c r="N643">
        <f t="shared" si="762"/>
        <v>90314.77</v>
      </c>
      <c r="O643">
        <f t="shared" si="763"/>
        <v>90314.77</v>
      </c>
      <c r="P643">
        <f t="shared" si="764"/>
        <v>90314.77</v>
      </c>
      <c r="Q643" s="92" t="s">
        <v>5734</v>
      </c>
      <c r="R643" s="80">
        <v>0.1124</v>
      </c>
      <c r="S643" s="119">
        <f t="shared" si="765"/>
        <v>0</v>
      </c>
      <c r="T643" s="120">
        <f t="shared" si="766"/>
        <v>90314.77</v>
      </c>
      <c r="U643" s="121">
        <f t="shared" si="767"/>
        <v>90314.77</v>
      </c>
      <c r="V643" s="119">
        <f t="shared" si="768"/>
        <v>0</v>
      </c>
      <c r="W643" s="120">
        <f t="shared" si="769"/>
        <v>10151.380148</v>
      </c>
      <c r="X643" s="122">
        <f t="shared" si="770"/>
        <v>10151.380148</v>
      </c>
      <c r="Y643" s="119">
        <f t="shared" si="771"/>
        <v>0</v>
      </c>
      <c r="Z643" s="120">
        <f t="shared" si="772"/>
        <v>80163.389852000008</v>
      </c>
      <c r="AA643" s="122">
        <f t="shared" si="773"/>
        <v>80163.389852000008</v>
      </c>
      <c r="AB643" s="94">
        <f t="shared" si="774"/>
        <v>0</v>
      </c>
      <c r="AC643" s="123">
        <f t="shared" si="775"/>
        <v>90314.77</v>
      </c>
      <c r="AD643" s="94">
        <f t="shared" si="776"/>
        <v>90314.77</v>
      </c>
      <c r="AE643" s="94">
        <f t="shared" si="777"/>
        <v>0</v>
      </c>
      <c r="AF643" s="123">
        <f t="shared" si="778"/>
        <v>10151.380148</v>
      </c>
      <c r="AG643" s="94">
        <f t="shared" si="779"/>
        <v>10151.380148</v>
      </c>
      <c r="AH643" s="94">
        <f t="shared" si="780"/>
        <v>0</v>
      </c>
      <c r="AI643" s="94">
        <f t="shared" si="781"/>
        <v>80163.389852000008</v>
      </c>
      <c r="AJ643" s="93">
        <f t="shared" si="782"/>
        <v>80163.389852000008</v>
      </c>
      <c r="AK643" s="138" t="s">
        <v>1010</v>
      </c>
    </row>
    <row r="644" spans="1:37" hidden="1" outlineLevel="3" x14ac:dyDescent="0.25">
      <c r="A644" t="s">
        <v>7067</v>
      </c>
      <c r="B644">
        <v>58908.480000000003</v>
      </c>
      <c r="N644">
        <f t="shared" si="762"/>
        <v>58908.480000000003</v>
      </c>
      <c r="O644">
        <f t="shared" si="763"/>
        <v>58908.480000000003</v>
      </c>
      <c r="P644">
        <f t="shared" si="764"/>
        <v>58908.480000000003</v>
      </c>
      <c r="Q644" s="92" t="s">
        <v>5741</v>
      </c>
      <c r="R644" s="80">
        <v>0.1124</v>
      </c>
      <c r="S644" s="119">
        <f t="shared" si="765"/>
        <v>0</v>
      </c>
      <c r="T644" s="120">
        <f t="shared" si="766"/>
        <v>58908.480000000003</v>
      </c>
      <c r="U644" s="121">
        <f t="shared" si="767"/>
        <v>58908.480000000003</v>
      </c>
      <c r="V644" s="119">
        <f t="shared" si="768"/>
        <v>0</v>
      </c>
      <c r="W644" s="120">
        <f t="shared" si="769"/>
        <v>6621.3131520000006</v>
      </c>
      <c r="X644" s="122">
        <f t="shared" si="770"/>
        <v>6621.3131520000006</v>
      </c>
      <c r="Y644" s="119">
        <f t="shared" si="771"/>
        <v>0</v>
      </c>
      <c r="Z644" s="120">
        <f t="shared" si="772"/>
        <v>52287.166848000001</v>
      </c>
      <c r="AA644" s="122">
        <f t="shared" si="773"/>
        <v>52287.166848000001</v>
      </c>
      <c r="AB644" s="94">
        <f t="shared" si="774"/>
        <v>0</v>
      </c>
      <c r="AC644" s="123">
        <f t="shared" si="775"/>
        <v>58908.480000000003</v>
      </c>
      <c r="AD644" s="94">
        <f t="shared" si="776"/>
        <v>58908.480000000003</v>
      </c>
      <c r="AE644" s="94">
        <f t="shared" si="777"/>
        <v>0</v>
      </c>
      <c r="AF644" s="123">
        <f t="shared" si="778"/>
        <v>6621.3131520000006</v>
      </c>
      <c r="AG644" s="94">
        <f t="shared" si="779"/>
        <v>6621.3131520000006</v>
      </c>
      <c r="AH644" s="94">
        <f t="shared" si="780"/>
        <v>0</v>
      </c>
      <c r="AI644" s="94">
        <f t="shared" si="781"/>
        <v>52287.166848000001</v>
      </c>
      <c r="AJ644" s="93">
        <f t="shared" si="782"/>
        <v>52287.166848000001</v>
      </c>
      <c r="AK644" s="138" t="s">
        <v>1010</v>
      </c>
    </row>
    <row r="645" spans="1:37" hidden="1" outlineLevel="3" x14ac:dyDescent="0.25">
      <c r="A645" t="s">
        <v>7067</v>
      </c>
      <c r="B645">
        <v>44016.35</v>
      </c>
      <c r="N645">
        <f t="shared" si="762"/>
        <v>44016.35</v>
      </c>
      <c r="O645">
        <f t="shared" si="763"/>
        <v>44016.35</v>
      </c>
      <c r="P645">
        <f t="shared" si="764"/>
        <v>44016.35</v>
      </c>
      <c r="Q645" s="92" t="s">
        <v>5747</v>
      </c>
      <c r="R645" s="80">
        <v>0.1124</v>
      </c>
      <c r="S645" s="119">
        <f t="shared" si="765"/>
        <v>0</v>
      </c>
      <c r="T645" s="120">
        <f t="shared" si="766"/>
        <v>44016.35</v>
      </c>
      <c r="U645" s="121">
        <f t="shared" si="767"/>
        <v>44016.35</v>
      </c>
      <c r="V645" s="119">
        <f t="shared" si="768"/>
        <v>0</v>
      </c>
      <c r="W645" s="120">
        <f t="shared" si="769"/>
        <v>4947.4377399999994</v>
      </c>
      <c r="X645" s="122">
        <f t="shared" si="770"/>
        <v>4947.4377399999994</v>
      </c>
      <c r="Y645" s="119">
        <f t="shared" si="771"/>
        <v>0</v>
      </c>
      <c r="Z645" s="120">
        <f t="shared" si="772"/>
        <v>39068.912259999997</v>
      </c>
      <c r="AA645" s="122">
        <f t="shared" si="773"/>
        <v>39068.912259999997</v>
      </c>
      <c r="AB645" s="94">
        <f t="shared" si="774"/>
        <v>0</v>
      </c>
      <c r="AC645" s="123">
        <f t="shared" si="775"/>
        <v>44016.35</v>
      </c>
      <c r="AD645" s="94">
        <f t="shared" si="776"/>
        <v>44016.35</v>
      </c>
      <c r="AE645" s="94">
        <f t="shared" si="777"/>
        <v>0</v>
      </c>
      <c r="AF645" s="123">
        <f t="shared" si="778"/>
        <v>4947.4377399999994</v>
      </c>
      <c r="AG645" s="94">
        <f t="shared" si="779"/>
        <v>4947.4377399999994</v>
      </c>
      <c r="AH645" s="94">
        <f t="shared" si="780"/>
        <v>0</v>
      </c>
      <c r="AI645" s="94">
        <f t="shared" si="781"/>
        <v>39068.912259999997</v>
      </c>
      <c r="AJ645" s="93">
        <f t="shared" si="782"/>
        <v>39068.912259999997</v>
      </c>
      <c r="AK645" s="138" t="s">
        <v>1010</v>
      </c>
    </row>
    <row r="646" spans="1:37" hidden="1" outlineLevel="3" x14ac:dyDescent="0.25">
      <c r="A646" t="s">
        <v>7067</v>
      </c>
      <c r="B646">
        <v>75948.25</v>
      </c>
      <c r="N646">
        <f t="shared" si="762"/>
        <v>75948.25</v>
      </c>
      <c r="O646">
        <f t="shared" si="763"/>
        <v>75948.25</v>
      </c>
      <c r="P646">
        <f t="shared" si="764"/>
        <v>75948.25</v>
      </c>
      <c r="Q646" s="92" t="s">
        <v>5750</v>
      </c>
      <c r="R646" s="80">
        <v>0.1124</v>
      </c>
      <c r="S646" s="119">
        <f t="shared" si="765"/>
        <v>0</v>
      </c>
      <c r="T646" s="120">
        <f t="shared" si="766"/>
        <v>75948.25</v>
      </c>
      <c r="U646" s="121">
        <f t="shared" si="767"/>
        <v>75948.25</v>
      </c>
      <c r="V646" s="119">
        <f t="shared" si="768"/>
        <v>0</v>
      </c>
      <c r="W646" s="120">
        <f t="shared" si="769"/>
        <v>8536.5833000000002</v>
      </c>
      <c r="X646" s="122">
        <f t="shared" si="770"/>
        <v>8536.5833000000002</v>
      </c>
      <c r="Y646" s="119">
        <f t="shared" si="771"/>
        <v>0</v>
      </c>
      <c r="Z646" s="120">
        <f t="shared" si="772"/>
        <v>67411.666700000002</v>
      </c>
      <c r="AA646" s="122">
        <f t="shared" si="773"/>
        <v>67411.666700000002</v>
      </c>
      <c r="AB646" s="94">
        <f t="shared" si="774"/>
        <v>0</v>
      </c>
      <c r="AC646" s="123">
        <f t="shared" si="775"/>
        <v>75948.25</v>
      </c>
      <c r="AD646" s="94">
        <f t="shared" si="776"/>
        <v>75948.25</v>
      </c>
      <c r="AE646" s="94">
        <f t="shared" si="777"/>
        <v>0</v>
      </c>
      <c r="AF646" s="123">
        <f t="shared" si="778"/>
        <v>8536.5833000000002</v>
      </c>
      <c r="AG646" s="94">
        <f t="shared" si="779"/>
        <v>8536.5833000000002</v>
      </c>
      <c r="AH646" s="94">
        <f t="shared" si="780"/>
        <v>0</v>
      </c>
      <c r="AI646" s="94">
        <f t="shared" si="781"/>
        <v>67411.666700000002</v>
      </c>
      <c r="AJ646" s="93">
        <f t="shared" si="782"/>
        <v>67411.666700000002</v>
      </c>
      <c r="AK646" s="138" t="s">
        <v>1010</v>
      </c>
    </row>
    <row r="647" spans="1:37" hidden="1" outlineLevel="3" x14ac:dyDescent="0.25">
      <c r="A647" t="s">
        <v>7067</v>
      </c>
      <c r="B647">
        <v>333655.11</v>
      </c>
      <c r="N647">
        <f t="shared" si="762"/>
        <v>333655.11</v>
      </c>
      <c r="O647">
        <f t="shared" si="763"/>
        <v>333655.11</v>
      </c>
      <c r="P647">
        <f t="shared" si="764"/>
        <v>333655.11</v>
      </c>
      <c r="Q647" s="92" t="s">
        <v>5763</v>
      </c>
      <c r="R647" s="80">
        <v>0.1124</v>
      </c>
      <c r="S647" s="119">
        <f t="shared" si="765"/>
        <v>0</v>
      </c>
      <c r="T647" s="120">
        <f t="shared" si="766"/>
        <v>333655.11</v>
      </c>
      <c r="U647" s="121">
        <f t="shared" si="767"/>
        <v>333655.11</v>
      </c>
      <c r="V647" s="119">
        <f t="shared" si="768"/>
        <v>0</v>
      </c>
      <c r="W647" s="120">
        <f t="shared" si="769"/>
        <v>37502.834363999995</v>
      </c>
      <c r="X647" s="122">
        <f t="shared" si="770"/>
        <v>37502.834363999995</v>
      </c>
      <c r="Y647" s="119">
        <f t="shared" si="771"/>
        <v>0</v>
      </c>
      <c r="Z647" s="120">
        <f t="shared" si="772"/>
        <v>296152.27563599998</v>
      </c>
      <c r="AA647" s="122">
        <f t="shared" si="773"/>
        <v>296152.27563599998</v>
      </c>
      <c r="AB647" s="94">
        <f t="shared" si="774"/>
        <v>0</v>
      </c>
      <c r="AC647" s="123">
        <f t="shared" si="775"/>
        <v>333655.11</v>
      </c>
      <c r="AD647" s="94">
        <f t="shared" si="776"/>
        <v>333655.11</v>
      </c>
      <c r="AE647" s="94">
        <f t="shared" si="777"/>
        <v>0</v>
      </c>
      <c r="AF647" s="123">
        <f t="shared" si="778"/>
        <v>37502.834363999995</v>
      </c>
      <c r="AG647" s="94">
        <f t="shared" si="779"/>
        <v>37502.834363999995</v>
      </c>
      <c r="AH647" s="94">
        <f t="shared" si="780"/>
        <v>0</v>
      </c>
      <c r="AI647" s="94">
        <f t="shared" si="781"/>
        <v>296152.27563599998</v>
      </c>
      <c r="AJ647" s="93">
        <f t="shared" si="782"/>
        <v>296152.27563599998</v>
      </c>
      <c r="AK647" s="138" t="s">
        <v>1010</v>
      </c>
    </row>
    <row r="648" spans="1:37" hidden="1" outlineLevel="3" x14ac:dyDescent="0.25">
      <c r="A648" t="s">
        <v>7067</v>
      </c>
      <c r="B648">
        <v>40975.54</v>
      </c>
      <c r="N648">
        <f t="shared" si="762"/>
        <v>40975.54</v>
      </c>
      <c r="O648">
        <f t="shared" si="763"/>
        <v>40975.54</v>
      </c>
      <c r="P648">
        <f t="shared" si="764"/>
        <v>40975.54</v>
      </c>
      <c r="Q648" s="92" t="s">
        <v>5769</v>
      </c>
      <c r="R648" s="80">
        <v>0.1124</v>
      </c>
      <c r="S648" s="119">
        <f t="shared" si="765"/>
        <v>0</v>
      </c>
      <c r="T648" s="120">
        <f t="shared" si="766"/>
        <v>40975.54</v>
      </c>
      <c r="U648" s="121">
        <f t="shared" si="767"/>
        <v>40975.54</v>
      </c>
      <c r="V648" s="119">
        <f t="shared" si="768"/>
        <v>0</v>
      </c>
      <c r="W648" s="120">
        <f t="shared" si="769"/>
        <v>4605.6506959999997</v>
      </c>
      <c r="X648" s="122">
        <f t="shared" si="770"/>
        <v>4605.6506959999997</v>
      </c>
      <c r="Y648" s="119">
        <f t="shared" si="771"/>
        <v>0</v>
      </c>
      <c r="Z648" s="120">
        <f t="shared" si="772"/>
        <v>36369.889304000004</v>
      </c>
      <c r="AA648" s="122">
        <f t="shared" si="773"/>
        <v>36369.889304000004</v>
      </c>
      <c r="AB648" s="94">
        <f t="shared" si="774"/>
        <v>0</v>
      </c>
      <c r="AC648" s="123">
        <f t="shared" si="775"/>
        <v>40975.54</v>
      </c>
      <c r="AD648" s="94">
        <f t="shared" si="776"/>
        <v>40975.54</v>
      </c>
      <c r="AE648" s="94">
        <f t="shared" si="777"/>
        <v>0</v>
      </c>
      <c r="AF648" s="123">
        <f t="shared" si="778"/>
        <v>4605.6506959999997</v>
      </c>
      <c r="AG648" s="94">
        <f t="shared" si="779"/>
        <v>4605.6506959999997</v>
      </c>
      <c r="AH648" s="94">
        <f t="shared" si="780"/>
        <v>0</v>
      </c>
      <c r="AI648" s="94">
        <f t="shared" si="781"/>
        <v>36369.889304000004</v>
      </c>
      <c r="AJ648" s="93">
        <f t="shared" si="782"/>
        <v>36369.889304000004</v>
      </c>
      <c r="AK648" s="138" t="s">
        <v>1010</v>
      </c>
    </row>
    <row r="649" spans="1:37" hidden="1" outlineLevel="3" x14ac:dyDescent="0.25">
      <c r="A649" t="s">
        <v>7067</v>
      </c>
      <c r="B649">
        <v>86481.35</v>
      </c>
      <c r="N649">
        <f t="shared" si="762"/>
        <v>86481.35</v>
      </c>
      <c r="O649">
        <f t="shared" si="763"/>
        <v>86481.35</v>
      </c>
      <c r="P649">
        <f t="shared" si="764"/>
        <v>86481.35</v>
      </c>
      <c r="Q649" s="92" t="s">
        <v>5775</v>
      </c>
      <c r="R649" s="80">
        <v>0.1124</v>
      </c>
      <c r="S649" s="119">
        <f t="shared" si="765"/>
        <v>0</v>
      </c>
      <c r="T649" s="120">
        <f t="shared" si="766"/>
        <v>86481.35</v>
      </c>
      <c r="U649" s="121">
        <f t="shared" si="767"/>
        <v>86481.35</v>
      </c>
      <c r="V649" s="119">
        <f t="shared" si="768"/>
        <v>0</v>
      </c>
      <c r="W649" s="120">
        <f t="shared" si="769"/>
        <v>9720.5037400000001</v>
      </c>
      <c r="X649" s="122">
        <f t="shared" si="770"/>
        <v>9720.5037400000001</v>
      </c>
      <c r="Y649" s="119">
        <f t="shared" si="771"/>
        <v>0</v>
      </c>
      <c r="Z649" s="120">
        <f t="shared" si="772"/>
        <v>76760.846260000006</v>
      </c>
      <c r="AA649" s="122">
        <f t="shared" si="773"/>
        <v>76760.846260000006</v>
      </c>
      <c r="AB649" s="94">
        <f t="shared" si="774"/>
        <v>0</v>
      </c>
      <c r="AC649" s="123">
        <f t="shared" si="775"/>
        <v>86481.35</v>
      </c>
      <c r="AD649" s="94">
        <f t="shared" si="776"/>
        <v>86481.35</v>
      </c>
      <c r="AE649" s="94">
        <f t="shared" si="777"/>
        <v>0</v>
      </c>
      <c r="AF649" s="123">
        <f t="shared" si="778"/>
        <v>9720.5037400000001</v>
      </c>
      <c r="AG649" s="94">
        <f t="shared" si="779"/>
        <v>9720.5037400000001</v>
      </c>
      <c r="AH649" s="94">
        <f t="shared" si="780"/>
        <v>0</v>
      </c>
      <c r="AI649" s="94">
        <f t="shared" si="781"/>
        <v>76760.846260000006</v>
      </c>
      <c r="AJ649" s="93">
        <f t="shared" si="782"/>
        <v>76760.846260000006</v>
      </c>
      <c r="AK649" s="138" t="s">
        <v>1010</v>
      </c>
    </row>
    <row r="650" spans="1:37" hidden="1" outlineLevel="3" x14ac:dyDescent="0.25">
      <c r="A650" t="s">
        <v>7067</v>
      </c>
      <c r="B650">
        <v>1023.23</v>
      </c>
      <c r="N650">
        <f t="shared" si="762"/>
        <v>1023.23</v>
      </c>
      <c r="O650">
        <f t="shared" si="763"/>
        <v>1023.23</v>
      </c>
      <c r="P650">
        <f t="shared" si="764"/>
        <v>1023.23</v>
      </c>
      <c r="Q650" s="92" t="s">
        <v>5780</v>
      </c>
      <c r="R650" s="80">
        <v>0.1124</v>
      </c>
      <c r="S650" s="119">
        <f t="shared" si="765"/>
        <v>0</v>
      </c>
      <c r="T650" s="120">
        <f t="shared" si="766"/>
        <v>1023.23</v>
      </c>
      <c r="U650" s="121">
        <f t="shared" si="767"/>
        <v>1023.23</v>
      </c>
      <c r="V650" s="119">
        <f t="shared" si="768"/>
        <v>0</v>
      </c>
      <c r="W650" s="120">
        <f t="shared" si="769"/>
        <v>115.01105200000001</v>
      </c>
      <c r="X650" s="122">
        <f t="shared" si="770"/>
        <v>115.01105200000001</v>
      </c>
      <c r="Y650" s="119">
        <f t="shared" si="771"/>
        <v>0</v>
      </c>
      <c r="Z650" s="120">
        <f t="shared" si="772"/>
        <v>908.21894799999995</v>
      </c>
      <c r="AA650" s="122">
        <f t="shared" si="773"/>
        <v>908.21894799999995</v>
      </c>
      <c r="AB650" s="94">
        <f t="shared" si="774"/>
        <v>0</v>
      </c>
      <c r="AC650" s="123">
        <f t="shared" si="775"/>
        <v>1023.23</v>
      </c>
      <c r="AD650" s="94">
        <f t="shared" si="776"/>
        <v>1023.23</v>
      </c>
      <c r="AE650" s="94">
        <f t="shared" si="777"/>
        <v>0</v>
      </c>
      <c r="AF650" s="123">
        <f t="shared" si="778"/>
        <v>115.01105200000001</v>
      </c>
      <c r="AG650" s="94">
        <f t="shared" si="779"/>
        <v>115.01105200000001</v>
      </c>
      <c r="AH650" s="94">
        <f t="shared" si="780"/>
        <v>0</v>
      </c>
      <c r="AI650" s="94">
        <f t="shared" si="781"/>
        <v>908.21894799999995</v>
      </c>
      <c r="AJ650" s="93">
        <f t="shared" si="782"/>
        <v>908.21894799999995</v>
      </c>
      <c r="AK650" s="138" t="s">
        <v>1010</v>
      </c>
    </row>
    <row r="651" spans="1:37" hidden="1" outlineLevel="3" x14ac:dyDescent="0.25">
      <c r="A651" t="s">
        <v>7067</v>
      </c>
      <c r="B651">
        <v>89607.38</v>
      </c>
      <c r="N651">
        <f t="shared" si="762"/>
        <v>89607.38</v>
      </c>
      <c r="O651">
        <f t="shared" si="763"/>
        <v>89607.38</v>
      </c>
      <c r="P651">
        <f t="shared" si="764"/>
        <v>89607.38</v>
      </c>
      <c r="Q651" s="92" t="s">
        <v>5795</v>
      </c>
      <c r="R651" s="80">
        <v>0.1124</v>
      </c>
      <c r="S651" s="119">
        <f t="shared" si="765"/>
        <v>0</v>
      </c>
      <c r="T651" s="120">
        <f t="shared" si="766"/>
        <v>89607.38</v>
      </c>
      <c r="U651" s="121">
        <f t="shared" si="767"/>
        <v>89607.38</v>
      </c>
      <c r="V651" s="119">
        <f t="shared" si="768"/>
        <v>0</v>
      </c>
      <c r="W651" s="120">
        <f t="shared" si="769"/>
        <v>10071.869512000001</v>
      </c>
      <c r="X651" s="122">
        <f t="shared" si="770"/>
        <v>10071.869512000001</v>
      </c>
      <c r="Y651" s="119">
        <f t="shared" si="771"/>
        <v>0</v>
      </c>
      <c r="Z651" s="120">
        <f t="shared" si="772"/>
        <v>79535.510488</v>
      </c>
      <c r="AA651" s="122">
        <f t="shared" si="773"/>
        <v>79535.510488</v>
      </c>
      <c r="AB651" s="94">
        <f t="shared" si="774"/>
        <v>0</v>
      </c>
      <c r="AC651" s="123">
        <f t="shared" si="775"/>
        <v>89607.38</v>
      </c>
      <c r="AD651" s="94">
        <f t="shared" si="776"/>
        <v>89607.38</v>
      </c>
      <c r="AE651" s="94">
        <f t="shared" si="777"/>
        <v>0</v>
      </c>
      <c r="AF651" s="123">
        <f t="shared" si="778"/>
        <v>10071.869512000001</v>
      </c>
      <c r="AG651" s="94">
        <f t="shared" si="779"/>
        <v>10071.869512000001</v>
      </c>
      <c r="AH651" s="94">
        <f t="shared" si="780"/>
        <v>0</v>
      </c>
      <c r="AI651" s="94">
        <f t="shared" si="781"/>
        <v>79535.510488</v>
      </c>
      <c r="AJ651" s="93">
        <f t="shared" si="782"/>
        <v>79535.510488</v>
      </c>
      <c r="AK651" s="138" t="s">
        <v>1010</v>
      </c>
    </row>
    <row r="652" spans="1:37" hidden="1" outlineLevel="3" x14ac:dyDescent="0.25">
      <c r="A652" t="s">
        <v>7067</v>
      </c>
      <c r="N652">
        <f t="shared" si="762"/>
        <v>0</v>
      </c>
      <c r="O652">
        <f t="shared" si="763"/>
        <v>0</v>
      </c>
      <c r="P652">
        <f t="shared" si="764"/>
        <v>0</v>
      </c>
      <c r="Q652" s="92" t="s">
        <v>5800</v>
      </c>
      <c r="R652" s="80">
        <v>0.1124</v>
      </c>
      <c r="S652" s="119">
        <f t="shared" si="765"/>
        <v>0</v>
      </c>
      <c r="T652" s="120">
        <f t="shared" si="766"/>
        <v>0</v>
      </c>
      <c r="U652" s="121">
        <f t="shared" si="767"/>
        <v>0</v>
      </c>
      <c r="V652" s="119">
        <f t="shared" si="768"/>
        <v>0</v>
      </c>
      <c r="W652" s="120">
        <f t="shared" si="769"/>
        <v>0</v>
      </c>
      <c r="X652" s="122">
        <f t="shared" si="770"/>
        <v>0</v>
      </c>
      <c r="Y652" s="119">
        <f t="shared" si="771"/>
        <v>0</v>
      </c>
      <c r="Z652" s="120">
        <f t="shared" si="772"/>
        <v>0</v>
      </c>
      <c r="AA652" s="122">
        <f t="shared" si="773"/>
        <v>0</v>
      </c>
      <c r="AB652" s="94">
        <f t="shared" si="774"/>
        <v>0</v>
      </c>
      <c r="AC652" s="123">
        <f t="shared" si="775"/>
        <v>0</v>
      </c>
      <c r="AD652" s="94">
        <f t="shared" si="776"/>
        <v>0</v>
      </c>
      <c r="AE652" s="94">
        <f t="shared" si="777"/>
        <v>0</v>
      </c>
      <c r="AF652" s="123">
        <f t="shared" si="778"/>
        <v>0</v>
      </c>
      <c r="AG652" s="94">
        <f t="shared" si="779"/>
        <v>0</v>
      </c>
      <c r="AH652" s="94">
        <f t="shared" si="780"/>
        <v>0</v>
      </c>
      <c r="AI652" s="94">
        <f t="shared" si="781"/>
        <v>0</v>
      </c>
      <c r="AJ652" s="93">
        <f t="shared" si="782"/>
        <v>0</v>
      </c>
      <c r="AK652" s="138" t="s">
        <v>1010</v>
      </c>
    </row>
    <row r="653" spans="1:37" hidden="1" outlineLevel="3" x14ac:dyDescent="0.25">
      <c r="A653" t="s">
        <v>7067</v>
      </c>
      <c r="B653">
        <v>35562.720000000001</v>
      </c>
      <c r="N653">
        <f t="shared" si="762"/>
        <v>35562.720000000001</v>
      </c>
      <c r="O653">
        <f t="shared" si="763"/>
        <v>35562.720000000001</v>
      </c>
      <c r="P653">
        <f t="shared" si="764"/>
        <v>35562.720000000001</v>
      </c>
      <c r="Q653" s="92" t="s">
        <v>5806</v>
      </c>
      <c r="R653" s="80">
        <v>0.1124</v>
      </c>
      <c r="S653" s="119">
        <f t="shared" si="765"/>
        <v>0</v>
      </c>
      <c r="T653" s="120">
        <f t="shared" si="766"/>
        <v>35562.720000000001</v>
      </c>
      <c r="U653" s="121">
        <f t="shared" si="767"/>
        <v>35562.720000000001</v>
      </c>
      <c r="V653" s="119">
        <f t="shared" si="768"/>
        <v>0</v>
      </c>
      <c r="W653" s="120">
        <f t="shared" si="769"/>
        <v>3997.2497280000002</v>
      </c>
      <c r="X653" s="122">
        <f t="shared" si="770"/>
        <v>3997.2497280000002</v>
      </c>
      <c r="Y653" s="119">
        <f t="shared" si="771"/>
        <v>0</v>
      </c>
      <c r="Z653" s="120">
        <f t="shared" si="772"/>
        <v>31565.470272000002</v>
      </c>
      <c r="AA653" s="122">
        <f t="shared" si="773"/>
        <v>31565.470272000002</v>
      </c>
      <c r="AB653" s="94">
        <f t="shared" si="774"/>
        <v>0</v>
      </c>
      <c r="AC653" s="123">
        <f t="shared" si="775"/>
        <v>35562.720000000001</v>
      </c>
      <c r="AD653" s="94">
        <f t="shared" si="776"/>
        <v>35562.720000000001</v>
      </c>
      <c r="AE653" s="94">
        <f t="shared" si="777"/>
        <v>0</v>
      </c>
      <c r="AF653" s="123">
        <f t="shared" si="778"/>
        <v>3997.2497280000002</v>
      </c>
      <c r="AG653" s="94">
        <f t="shared" si="779"/>
        <v>3997.2497280000002</v>
      </c>
      <c r="AH653" s="94">
        <f t="shared" si="780"/>
        <v>0</v>
      </c>
      <c r="AI653" s="94">
        <f t="shared" si="781"/>
        <v>31565.470272000002</v>
      </c>
      <c r="AJ653" s="93">
        <f t="shared" si="782"/>
        <v>31565.470272000002</v>
      </c>
      <c r="AK653" s="138" t="s">
        <v>1010</v>
      </c>
    </row>
    <row r="654" spans="1:37" hidden="1" outlineLevel="3" x14ac:dyDescent="0.25">
      <c r="A654" t="s">
        <v>7067</v>
      </c>
      <c r="B654">
        <v>40884.410000000003</v>
      </c>
      <c r="N654">
        <f t="shared" si="762"/>
        <v>40884.410000000003</v>
      </c>
      <c r="O654">
        <f t="shared" si="763"/>
        <v>40884.410000000003</v>
      </c>
      <c r="P654">
        <f t="shared" si="764"/>
        <v>40884.410000000003</v>
      </c>
      <c r="Q654" s="92" t="s">
        <v>5822</v>
      </c>
      <c r="R654" s="80">
        <v>0.1124</v>
      </c>
      <c r="S654" s="119">
        <f t="shared" si="765"/>
        <v>0</v>
      </c>
      <c r="T654" s="120">
        <f t="shared" si="766"/>
        <v>40884.410000000003</v>
      </c>
      <c r="U654" s="121">
        <f t="shared" si="767"/>
        <v>40884.410000000003</v>
      </c>
      <c r="V654" s="119">
        <f t="shared" si="768"/>
        <v>0</v>
      </c>
      <c r="W654" s="120">
        <f t="shared" si="769"/>
        <v>4595.4076840000007</v>
      </c>
      <c r="X654" s="122">
        <f t="shared" si="770"/>
        <v>4595.4076840000007</v>
      </c>
      <c r="Y654" s="119">
        <f t="shared" si="771"/>
        <v>0</v>
      </c>
      <c r="Z654" s="120">
        <f t="shared" si="772"/>
        <v>36289.002316000006</v>
      </c>
      <c r="AA654" s="122">
        <f t="shared" si="773"/>
        <v>36289.002316000006</v>
      </c>
      <c r="AB654" s="94">
        <f t="shared" si="774"/>
        <v>0</v>
      </c>
      <c r="AC654" s="123">
        <f t="shared" si="775"/>
        <v>40884.410000000003</v>
      </c>
      <c r="AD654" s="94">
        <f t="shared" si="776"/>
        <v>40884.410000000003</v>
      </c>
      <c r="AE654" s="94">
        <f t="shared" si="777"/>
        <v>0</v>
      </c>
      <c r="AF654" s="123">
        <f t="shared" si="778"/>
        <v>4595.4076840000007</v>
      </c>
      <c r="AG654" s="94">
        <f t="shared" si="779"/>
        <v>4595.4076840000007</v>
      </c>
      <c r="AH654" s="94">
        <f t="shared" si="780"/>
        <v>0</v>
      </c>
      <c r="AI654" s="94">
        <f t="shared" si="781"/>
        <v>36289.002316000006</v>
      </c>
      <c r="AJ654" s="93">
        <f t="shared" si="782"/>
        <v>36289.002316000006</v>
      </c>
      <c r="AK654" s="138" t="s">
        <v>1010</v>
      </c>
    </row>
    <row r="655" spans="1:37" hidden="1" outlineLevel="3" x14ac:dyDescent="0.25">
      <c r="A655" t="s">
        <v>7067</v>
      </c>
      <c r="B655">
        <v>-2239</v>
      </c>
      <c r="N655">
        <f t="shared" si="762"/>
        <v>-2239</v>
      </c>
      <c r="O655">
        <f t="shared" si="763"/>
        <v>-2239</v>
      </c>
      <c r="P655">
        <f t="shared" si="764"/>
        <v>-2239</v>
      </c>
      <c r="Q655" s="92" t="s">
        <v>5831</v>
      </c>
      <c r="R655" s="80">
        <v>0.1124</v>
      </c>
      <c r="S655" s="119">
        <f t="shared" si="765"/>
        <v>0</v>
      </c>
      <c r="T655" s="120">
        <f t="shared" si="766"/>
        <v>-2239</v>
      </c>
      <c r="U655" s="121">
        <f t="shared" si="767"/>
        <v>-2239</v>
      </c>
      <c r="V655" s="119">
        <f t="shared" si="768"/>
        <v>0</v>
      </c>
      <c r="W655" s="120">
        <f t="shared" si="769"/>
        <v>-251.6636</v>
      </c>
      <c r="X655" s="122">
        <f t="shared" si="770"/>
        <v>-251.6636</v>
      </c>
      <c r="Y655" s="119">
        <f t="shared" si="771"/>
        <v>0</v>
      </c>
      <c r="Z655" s="120">
        <f t="shared" si="772"/>
        <v>-1987.3363999999999</v>
      </c>
      <c r="AA655" s="122">
        <f t="shared" si="773"/>
        <v>-1987.3363999999999</v>
      </c>
      <c r="AB655" s="94">
        <f t="shared" si="774"/>
        <v>0</v>
      </c>
      <c r="AC655" s="123">
        <f t="shared" si="775"/>
        <v>-2239</v>
      </c>
      <c r="AD655" s="94">
        <f t="shared" si="776"/>
        <v>-2239</v>
      </c>
      <c r="AE655" s="94">
        <f t="shared" si="777"/>
        <v>0</v>
      </c>
      <c r="AF655" s="123">
        <f t="shared" si="778"/>
        <v>-251.6636</v>
      </c>
      <c r="AG655" s="94">
        <f t="shared" si="779"/>
        <v>-251.6636</v>
      </c>
      <c r="AH655" s="94">
        <f t="shared" si="780"/>
        <v>0</v>
      </c>
      <c r="AI655" s="94">
        <f t="shared" si="781"/>
        <v>-1987.3363999999999</v>
      </c>
      <c r="AJ655" s="93">
        <f t="shared" si="782"/>
        <v>-1987.3363999999999</v>
      </c>
      <c r="AK655" s="138" t="s">
        <v>1010</v>
      </c>
    </row>
    <row r="656" spans="1:37" hidden="1" outlineLevel="3" x14ac:dyDescent="0.25">
      <c r="A656" t="s">
        <v>7067</v>
      </c>
      <c r="N656">
        <f t="shared" si="762"/>
        <v>0</v>
      </c>
      <c r="O656">
        <f t="shared" si="763"/>
        <v>0</v>
      </c>
      <c r="P656">
        <f t="shared" si="764"/>
        <v>0</v>
      </c>
      <c r="Q656" s="92" t="s">
        <v>5832</v>
      </c>
      <c r="R656" s="80">
        <v>0.1124</v>
      </c>
      <c r="S656" s="119">
        <f t="shared" si="765"/>
        <v>0</v>
      </c>
      <c r="T656" s="120">
        <f t="shared" si="766"/>
        <v>0</v>
      </c>
      <c r="U656" s="121">
        <f t="shared" si="767"/>
        <v>0</v>
      </c>
      <c r="V656" s="119">
        <f t="shared" si="768"/>
        <v>0</v>
      </c>
      <c r="W656" s="120">
        <f t="shared" si="769"/>
        <v>0</v>
      </c>
      <c r="X656" s="122">
        <f t="shared" si="770"/>
        <v>0</v>
      </c>
      <c r="Y656" s="119">
        <f t="shared" si="771"/>
        <v>0</v>
      </c>
      <c r="Z656" s="120">
        <f t="shared" si="772"/>
        <v>0</v>
      </c>
      <c r="AA656" s="122">
        <f t="shared" si="773"/>
        <v>0</v>
      </c>
      <c r="AB656" s="94">
        <f t="shared" si="774"/>
        <v>0</v>
      </c>
      <c r="AC656" s="123">
        <f t="shared" si="775"/>
        <v>0</v>
      </c>
      <c r="AD656" s="94">
        <f t="shared" si="776"/>
        <v>0</v>
      </c>
      <c r="AE656" s="94">
        <f t="shared" si="777"/>
        <v>0</v>
      </c>
      <c r="AF656" s="123">
        <f t="shared" si="778"/>
        <v>0</v>
      </c>
      <c r="AG656" s="94">
        <f t="shared" si="779"/>
        <v>0</v>
      </c>
      <c r="AH656" s="94">
        <f t="shared" si="780"/>
        <v>0</v>
      </c>
      <c r="AI656" s="94">
        <f t="shared" si="781"/>
        <v>0</v>
      </c>
      <c r="AJ656" s="93">
        <f t="shared" si="782"/>
        <v>0</v>
      </c>
      <c r="AK656" s="138" t="s">
        <v>1010</v>
      </c>
    </row>
    <row r="657" spans="1:37" hidden="1" outlineLevel="3" x14ac:dyDescent="0.25">
      <c r="A657" t="s">
        <v>7067</v>
      </c>
      <c r="B657">
        <v>36.99</v>
      </c>
      <c r="N657">
        <f t="shared" si="762"/>
        <v>36.99</v>
      </c>
      <c r="O657">
        <f t="shared" si="763"/>
        <v>36.99</v>
      </c>
      <c r="P657">
        <f t="shared" si="764"/>
        <v>36.99</v>
      </c>
      <c r="Q657" s="92" t="s">
        <v>5843</v>
      </c>
      <c r="R657" s="80">
        <v>0.1124</v>
      </c>
      <c r="S657" s="119">
        <f t="shared" si="765"/>
        <v>0</v>
      </c>
      <c r="T657" s="120">
        <f t="shared" si="766"/>
        <v>36.99</v>
      </c>
      <c r="U657" s="121">
        <f t="shared" si="767"/>
        <v>36.99</v>
      </c>
      <c r="V657" s="119">
        <f t="shared" si="768"/>
        <v>0</v>
      </c>
      <c r="W657" s="120">
        <f t="shared" si="769"/>
        <v>4.1576760000000004</v>
      </c>
      <c r="X657" s="122">
        <f t="shared" si="770"/>
        <v>4.1576760000000004</v>
      </c>
      <c r="Y657" s="119">
        <f t="shared" si="771"/>
        <v>0</v>
      </c>
      <c r="Z657" s="120">
        <f t="shared" si="772"/>
        <v>32.832324</v>
      </c>
      <c r="AA657" s="122">
        <f t="shared" si="773"/>
        <v>32.832324</v>
      </c>
      <c r="AB657" s="94">
        <f t="shared" si="774"/>
        <v>0</v>
      </c>
      <c r="AC657" s="123">
        <f t="shared" si="775"/>
        <v>36.99</v>
      </c>
      <c r="AD657" s="94">
        <f t="shared" si="776"/>
        <v>36.99</v>
      </c>
      <c r="AE657" s="94">
        <f t="shared" si="777"/>
        <v>0</v>
      </c>
      <c r="AF657" s="123">
        <f t="shared" si="778"/>
        <v>4.1576760000000004</v>
      </c>
      <c r="AG657" s="94">
        <f t="shared" si="779"/>
        <v>4.1576760000000004</v>
      </c>
      <c r="AH657" s="94">
        <f t="shared" si="780"/>
        <v>0</v>
      </c>
      <c r="AI657" s="94">
        <f t="shared" si="781"/>
        <v>32.832324</v>
      </c>
      <c r="AJ657" s="93">
        <f t="shared" si="782"/>
        <v>32.832324</v>
      </c>
      <c r="AK657" s="138" t="s">
        <v>1010</v>
      </c>
    </row>
    <row r="658" spans="1:37" hidden="1" outlineLevel="3" x14ac:dyDescent="0.25">
      <c r="A658" t="s">
        <v>7067</v>
      </c>
      <c r="N658">
        <f t="shared" ref="N658:N689" si="783">SUM(B658:M658)</f>
        <v>0</v>
      </c>
      <c r="O658">
        <f t="shared" ref="O658:O689" si="784">B658</f>
        <v>0</v>
      </c>
      <c r="P658">
        <f t="shared" ref="P658:P689" si="785">N658</f>
        <v>0</v>
      </c>
      <c r="Q658" s="92" t="s">
        <v>7108</v>
      </c>
      <c r="R658" s="80">
        <v>0.1124</v>
      </c>
      <c r="S658" s="119">
        <f t="shared" ref="S658:S689" si="786">IF(LEFT(AK658,6)="Direct", O658,0)</f>
        <v>0</v>
      </c>
      <c r="T658" s="120">
        <f t="shared" ref="T658:T689" si="787">O658-S658</f>
        <v>0</v>
      </c>
      <c r="U658" s="121">
        <f t="shared" ref="U658:U689" si="788">S658+T658</f>
        <v>0</v>
      </c>
      <c r="V658" s="119">
        <f t="shared" ref="V658:V689" si="789">IF(LEFT(AK658,9)="Direct-WA", O658,0)</f>
        <v>0</v>
      </c>
      <c r="W658" s="120">
        <f t="shared" ref="W658:W689" si="790">IF(LEFT(AK658,9)="Direct-WA",0,O658*R658)</f>
        <v>0</v>
      </c>
      <c r="X658" s="122">
        <f t="shared" ref="X658:X689" si="791">V658+W658</f>
        <v>0</v>
      </c>
      <c r="Y658" s="119">
        <f t="shared" ref="Y658:Y689" si="792">IF(LEFT(AK658,9)="Direct-OR", O658,0)</f>
        <v>0</v>
      </c>
      <c r="Z658" s="120">
        <f t="shared" ref="Z658:Z689" si="793">IF(LEFT(AK658,9)="Direct-OR",0,T658-W658)</f>
        <v>0</v>
      </c>
      <c r="AA658" s="122">
        <f t="shared" ref="AA658:AA689" si="794">Y658+Z658</f>
        <v>0</v>
      </c>
      <c r="AB658" s="94">
        <f t="shared" ref="AB658:AB689" si="795">IF(LEFT(AK658,6)="Direct", P658,0)</f>
        <v>0</v>
      </c>
      <c r="AC658" s="123">
        <f t="shared" ref="AC658:AC689" si="796">P658-AB658</f>
        <v>0</v>
      </c>
      <c r="AD658" s="94">
        <f t="shared" ref="AD658:AD689" si="797">AB658+AC658</f>
        <v>0</v>
      </c>
      <c r="AE658" s="94">
        <f t="shared" ref="AE658:AE689" si="798">IF(LEFT(AK658,9)="Direct-WA", P658,0)</f>
        <v>0</v>
      </c>
      <c r="AF658" s="123">
        <f t="shared" ref="AF658:AF689" si="799">IF(LEFT(AK658,9)="Direct-WA",0,P658*R658)</f>
        <v>0</v>
      </c>
      <c r="AG658" s="94">
        <f t="shared" ref="AG658:AG689" si="800">AE658+AF658</f>
        <v>0</v>
      </c>
      <c r="AH658" s="94">
        <f t="shared" ref="AH658:AH689" si="801">IF(LEFT(AK658,9)="Direct-OR", P658,0)</f>
        <v>0</v>
      </c>
      <c r="AI658" s="94">
        <f t="shared" ref="AI658:AI689" si="802">IF(LEFT(AK658,9)="Direct-OR",0,AD658-AG658)</f>
        <v>0</v>
      </c>
      <c r="AJ658" s="93">
        <f t="shared" ref="AJ658:AJ689" si="803">AH658+AI658</f>
        <v>0</v>
      </c>
      <c r="AK658" s="138" t="s">
        <v>1010</v>
      </c>
    </row>
    <row r="659" spans="1:37" hidden="1" outlineLevel="3" x14ac:dyDescent="0.25">
      <c r="A659" t="s">
        <v>7067</v>
      </c>
      <c r="B659">
        <v>4972</v>
      </c>
      <c r="N659">
        <f t="shared" si="783"/>
        <v>4972</v>
      </c>
      <c r="O659">
        <f t="shared" si="784"/>
        <v>4972</v>
      </c>
      <c r="P659">
        <f t="shared" si="785"/>
        <v>4972</v>
      </c>
      <c r="Q659" s="92" t="s">
        <v>5852</v>
      </c>
      <c r="R659" s="80">
        <v>0.1124</v>
      </c>
      <c r="S659" s="119">
        <f t="shared" si="786"/>
        <v>0</v>
      </c>
      <c r="T659" s="120">
        <f t="shared" si="787"/>
        <v>4972</v>
      </c>
      <c r="U659" s="121">
        <f t="shared" si="788"/>
        <v>4972</v>
      </c>
      <c r="V659" s="119">
        <f t="shared" si="789"/>
        <v>0</v>
      </c>
      <c r="W659" s="120">
        <f t="shared" si="790"/>
        <v>558.8528</v>
      </c>
      <c r="X659" s="122">
        <f t="shared" si="791"/>
        <v>558.8528</v>
      </c>
      <c r="Y659" s="119">
        <f t="shared" si="792"/>
        <v>0</v>
      </c>
      <c r="Z659" s="120">
        <f t="shared" si="793"/>
        <v>4413.1472000000003</v>
      </c>
      <c r="AA659" s="122">
        <f t="shared" si="794"/>
        <v>4413.1472000000003</v>
      </c>
      <c r="AB659" s="94">
        <f t="shared" si="795"/>
        <v>0</v>
      </c>
      <c r="AC659" s="123">
        <f t="shared" si="796"/>
        <v>4972</v>
      </c>
      <c r="AD659" s="94">
        <f t="shared" si="797"/>
        <v>4972</v>
      </c>
      <c r="AE659" s="94">
        <f t="shared" si="798"/>
        <v>0</v>
      </c>
      <c r="AF659" s="123">
        <f t="shared" si="799"/>
        <v>558.8528</v>
      </c>
      <c r="AG659" s="94">
        <f t="shared" si="800"/>
        <v>558.8528</v>
      </c>
      <c r="AH659" s="94">
        <f t="shared" si="801"/>
        <v>0</v>
      </c>
      <c r="AI659" s="94">
        <f t="shared" si="802"/>
        <v>4413.1472000000003</v>
      </c>
      <c r="AJ659" s="93">
        <f t="shared" si="803"/>
        <v>4413.1472000000003</v>
      </c>
      <c r="AK659" s="138" t="s">
        <v>1010</v>
      </c>
    </row>
    <row r="660" spans="1:37" hidden="1" outlineLevel="3" x14ac:dyDescent="0.25">
      <c r="A660" t="s">
        <v>7067</v>
      </c>
      <c r="B660">
        <v>21082.74</v>
      </c>
      <c r="N660">
        <f t="shared" si="783"/>
        <v>21082.74</v>
      </c>
      <c r="O660">
        <f t="shared" si="784"/>
        <v>21082.74</v>
      </c>
      <c r="P660">
        <f t="shared" si="785"/>
        <v>21082.74</v>
      </c>
      <c r="Q660" s="92" t="s">
        <v>5858</v>
      </c>
      <c r="R660" s="80">
        <v>0.1124</v>
      </c>
      <c r="S660" s="119">
        <f t="shared" si="786"/>
        <v>0</v>
      </c>
      <c r="T660" s="120">
        <f t="shared" si="787"/>
        <v>21082.74</v>
      </c>
      <c r="U660" s="121">
        <f t="shared" si="788"/>
        <v>21082.74</v>
      </c>
      <c r="V660" s="119">
        <f t="shared" si="789"/>
        <v>0</v>
      </c>
      <c r="W660" s="120">
        <f t="shared" si="790"/>
        <v>2369.6999760000003</v>
      </c>
      <c r="X660" s="122">
        <f t="shared" si="791"/>
        <v>2369.6999760000003</v>
      </c>
      <c r="Y660" s="119">
        <f t="shared" si="792"/>
        <v>0</v>
      </c>
      <c r="Z660" s="120">
        <f t="shared" si="793"/>
        <v>18713.040024000002</v>
      </c>
      <c r="AA660" s="122">
        <f t="shared" si="794"/>
        <v>18713.040024000002</v>
      </c>
      <c r="AB660" s="94">
        <f t="shared" si="795"/>
        <v>0</v>
      </c>
      <c r="AC660" s="123">
        <f t="shared" si="796"/>
        <v>21082.74</v>
      </c>
      <c r="AD660" s="94">
        <f t="shared" si="797"/>
        <v>21082.74</v>
      </c>
      <c r="AE660" s="94">
        <f t="shared" si="798"/>
        <v>0</v>
      </c>
      <c r="AF660" s="123">
        <f t="shared" si="799"/>
        <v>2369.6999760000003</v>
      </c>
      <c r="AG660" s="94">
        <f t="shared" si="800"/>
        <v>2369.6999760000003</v>
      </c>
      <c r="AH660" s="94">
        <f t="shared" si="801"/>
        <v>0</v>
      </c>
      <c r="AI660" s="94">
        <f t="shared" si="802"/>
        <v>18713.040024000002</v>
      </c>
      <c r="AJ660" s="93">
        <f t="shared" si="803"/>
        <v>18713.040024000002</v>
      </c>
      <c r="AK660" s="138" t="s">
        <v>1010</v>
      </c>
    </row>
    <row r="661" spans="1:37" hidden="1" outlineLevel="3" x14ac:dyDescent="0.25">
      <c r="A661" t="s">
        <v>7067</v>
      </c>
      <c r="B661">
        <v>213.64</v>
      </c>
      <c r="N661">
        <f t="shared" si="783"/>
        <v>213.64</v>
      </c>
      <c r="O661">
        <f t="shared" si="784"/>
        <v>213.64</v>
      </c>
      <c r="P661">
        <f t="shared" si="785"/>
        <v>213.64</v>
      </c>
      <c r="Q661" s="92" t="s">
        <v>5860</v>
      </c>
      <c r="R661" s="80">
        <v>0.1124</v>
      </c>
      <c r="S661" s="119">
        <f t="shared" si="786"/>
        <v>0</v>
      </c>
      <c r="T661" s="120">
        <f t="shared" si="787"/>
        <v>213.64</v>
      </c>
      <c r="U661" s="121">
        <f t="shared" si="788"/>
        <v>213.64</v>
      </c>
      <c r="V661" s="119">
        <f t="shared" si="789"/>
        <v>0</v>
      </c>
      <c r="W661" s="120">
        <f t="shared" si="790"/>
        <v>24.013135999999999</v>
      </c>
      <c r="X661" s="122">
        <f t="shared" si="791"/>
        <v>24.013135999999999</v>
      </c>
      <c r="Y661" s="119">
        <f t="shared" si="792"/>
        <v>0</v>
      </c>
      <c r="Z661" s="120">
        <f t="shared" si="793"/>
        <v>189.62686399999998</v>
      </c>
      <c r="AA661" s="122">
        <f t="shared" si="794"/>
        <v>189.62686399999998</v>
      </c>
      <c r="AB661" s="94">
        <f t="shared" si="795"/>
        <v>0</v>
      </c>
      <c r="AC661" s="123">
        <f t="shared" si="796"/>
        <v>213.64</v>
      </c>
      <c r="AD661" s="94">
        <f t="shared" si="797"/>
        <v>213.64</v>
      </c>
      <c r="AE661" s="94">
        <f t="shared" si="798"/>
        <v>0</v>
      </c>
      <c r="AF661" s="123">
        <f t="shared" si="799"/>
        <v>24.013135999999999</v>
      </c>
      <c r="AG661" s="94">
        <f t="shared" si="800"/>
        <v>24.013135999999999</v>
      </c>
      <c r="AH661" s="94">
        <f t="shared" si="801"/>
        <v>0</v>
      </c>
      <c r="AI661" s="94">
        <f t="shared" si="802"/>
        <v>189.62686399999998</v>
      </c>
      <c r="AJ661" s="93">
        <f t="shared" si="803"/>
        <v>189.62686399999998</v>
      </c>
      <c r="AK661" s="138" t="s">
        <v>1010</v>
      </c>
    </row>
    <row r="662" spans="1:37" hidden="1" outlineLevel="3" x14ac:dyDescent="0.25">
      <c r="A662" t="s">
        <v>7067</v>
      </c>
      <c r="B662">
        <v>53720.98</v>
      </c>
      <c r="N662">
        <f t="shared" si="783"/>
        <v>53720.98</v>
      </c>
      <c r="O662">
        <f t="shared" si="784"/>
        <v>53720.98</v>
      </c>
      <c r="P662">
        <f t="shared" si="785"/>
        <v>53720.98</v>
      </c>
      <c r="Q662" s="92" t="s">
        <v>5913</v>
      </c>
      <c r="R662" s="80">
        <v>0.1124</v>
      </c>
      <c r="S662" s="119">
        <f t="shared" si="786"/>
        <v>0</v>
      </c>
      <c r="T662" s="120">
        <f t="shared" si="787"/>
        <v>53720.98</v>
      </c>
      <c r="U662" s="121">
        <f t="shared" si="788"/>
        <v>53720.98</v>
      </c>
      <c r="V662" s="119">
        <f t="shared" si="789"/>
        <v>0</v>
      </c>
      <c r="W662" s="120">
        <f t="shared" si="790"/>
        <v>6038.2381520000008</v>
      </c>
      <c r="X662" s="122">
        <f t="shared" si="791"/>
        <v>6038.2381520000008</v>
      </c>
      <c r="Y662" s="119">
        <f t="shared" si="792"/>
        <v>0</v>
      </c>
      <c r="Z662" s="120">
        <f t="shared" si="793"/>
        <v>47682.741848000005</v>
      </c>
      <c r="AA662" s="122">
        <f t="shared" si="794"/>
        <v>47682.741848000005</v>
      </c>
      <c r="AB662" s="94">
        <f t="shared" si="795"/>
        <v>0</v>
      </c>
      <c r="AC662" s="123">
        <f t="shared" si="796"/>
        <v>53720.98</v>
      </c>
      <c r="AD662" s="94">
        <f t="shared" si="797"/>
        <v>53720.98</v>
      </c>
      <c r="AE662" s="94">
        <f t="shared" si="798"/>
        <v>0</v>
      </c>
      <c r="AF662" s="123">
        <f t="shared" si="799"/>
        <v>6038.2381520000008</v>
      </c>
      <c r="AG662" s="94">
        <f t="shared" si="800"/>
        <v>6038.2381520000008</v>
      </c>
      <c r="AH662" s="94">
        <f t="shared" si="801"/>
        <v>0</v>
      </c>
      <c r="AI662" s="94">
        <f t="shared" si="802"/>
        <v>47682.741848000005</v>
      </c>
      <c r="AJ662" s="93">
        <f t="shared" si="803"/>
        <v>47682.741848000005</v>
      </c>
      <c r="AK662" s="138" t="s">
        <v>1010</v>
      </c>
    </row>
    <row r="663" spans="1:37" hidden="1" outlineLevel="3" x14ac:dyDescent="0.25">
      <c r="A663" t="s">
        <v>7067</v>
      </c>
      <c r="B663">
        <v>23442.97</v>
      </c>
      <c r="N663">
        <f t="shared" si="783"/>
        <v>23442.97</v>
      </c>
      <c r="O663">
        <f t="shared" si="784"/>
        <v>23442.97</v>
      </c>
      <c r="P663">
        <f t="shared" si="785"/>
        <v>23442.97</v>
      </c>
      <c r="Q663" s="92" t="s">
        <v>5958</v>
      </c>
      <c r="R663" s="80">
        <v>0.1124</v>
      </c>
      <c r="S663" s="119">
        <f t="shared" si="786"/>
        <v>0</v>
      </c>
      <c r="T663" s="120">
        <f t="shared" si="787"/>
        <v>23442.97</v>
      </c>
      <c r="U663" s="121">
        <f t="shared" si="788"/>
        <v>23442.97</v>
      </c>
      <c r="V663" s="119">
        <f t="shared" si="789"/>
        <v>0</v>
      </c>
      <c r="W663" s="120">
        <f t="shared" si="790"/>
        <v>2634.9898280000002</v>
      </c>
      <c r="X663" s="122">
        <f t="shared" si="791"/>
        <v>2634.9898280000002</v>
      </c>
      <c r="Y663" s="119">
        <f t="shared" si="792"/>
        <v>0</v>
      </c>
      <c r="Z663" s="120">
        <f t="shared" si="793"/>
        <v>20807.980172</v>
      </c>
      <c r="AA663" s="122">
        <f t="shared" si="794"/>
        <v>20807.980172</v>
      </c>
      <c r="AB663" s="94">
        <f t="shared" si="795"/>
        <v>0</v>
      </c>
      <c r="AC663" s="123">
        <f t="shared" si="796"/>
        <v>23442.97</v>
      </c>
      <c r="AD663" s="94">
        <f t="shared" si="797"/>
        <v>23442.97</v>
      </c>
      <c r="AE663" s="94">
        <f t="shared" si="798"/>
        <v>0</v>
      </c>
      <c r="AF663" s="123">
        <f t="shared" si="799"/>
        <v>2634.9898280000002</v>
      </c>
      <c r="AG663" s="94">
        <f t="shared" si="800"/>
        <v>2634.9898280000002</v>
      </c>
      <c r="AH663" s="94">
        <f t="shared" si="801"/>
        <v>0</v>
      </c>
      <c r="AI663" s="94">
        <f t="shared" si="802"/>
        <v>20807.980172</v>
      </c>
      <c r="AJ663" s="93">
        <f t="shared" si="803"/>
        <v>20807.980172</v>
      </c>
      <c r="AK663" s="138" t="s">
        <v>1010</v>
      </c>
    </row>
    <row r="664" spans="1:37" hidden="1" outlineLevel="3" x14ac:dyDescent="0.25">
      <c r="A664" t="s">
        <v>7067</v>
      </c>
      <c r="B664">
        <v>30918.73</v>
      </c>
      <c r="N664">
        <f t="shared" si="783"/>
        <v>30918.73</v>
      </c>
      <c r="O664">
        <f t="shared" si="784"/>
        <v>30918.73</v>
      </c>
      <c r="P664">
        <f t="shared" si="785"/>
        <v>30918.73</v>
      </c>
      <c r="Q664" s="92" t="s">
        <v>5960</v>
      </c>
      <c r="R664" s="80">
        <v>0.1124</v>
      </c>
      <c r="S664" s="119">
        <f t="shared" si="786"/>
        <v>0</v>
      </c>
      <c r="T664" s="120">
        <f t="shared" si="787"/>
        <v>30918.73</v>
      </c>
      <c r="U664" s="121">
        <f t="shared" si="788"/>
        <v>30918.73</v>
      </c>
      <c r="V664" s="119">
        <f t="shared" si="789"/>
        <v>0</v>
      </c>
      <c r="W664" s="120">
        <f t="shared" si="790"/>
        <v>3475.2652520000001</v>
      </c>
      <c r="X664" s="122">
        <f t="shared" si="791"/>
        <v>3475.2652520000001</v>
      </c>
      <c r="Y664" s="119">
        <f t="shared" si="792"/>
        <v>0</v>
      </c>
      <c r="Z664" s="120">
        <f t="shared" si="793"/>
        <v>27443.464747999999</v>
      </c>
      <c r="AA664" s="122">
        <f t="shared" si="794"/>
        <v>27443.464747999999</v>
      </c>
      <c r="AB664" s="94">
        <f t="shared" si="795"/>
        <v>0</v>
      </c>
      <c r="AC664" s="123">
        <f t="shared" si="796"/>
        <v>30918.73</v>
      </c>
      <c r="AD664" s="94">
        <f t="shared" si="797"/>
        <v>30918.73</v>
      </c>
      <c r="AE664" s="94">
        <f t="shared" si="798"/>
        <v>0</v>
      </c>
      <c r="AF664" s="123">
        <f t="shared" si="799"/>
        <v>3475.2652520000001</v>
      </c>
      <c r="AG664" s="94">
        <f t="shared" si="800"/>
        <v>3475.2652520000001</v>
      </c>
      <c r="AH664" s="94">
        <f t="shared" si="801"/>
        <v>0</v>
      </c>
      <c r="AI664" s="94">
        <f t="shared" si="802"/>
        <v>27443.464747999999</v>
      </c>
      <c r="AJ664" s="93">
        <f t="shared" si="803"/>
        <v>27443.464747999999</v>
      </c>
      <c r="AK664" s="138" t="s">
        <v>1010</v>
      </c>
    </row>
    <row r="665" spans="1:37" hidden="1" outlineLevel="3" x14ac:dyDescent="0.25">
      <c r="A665" t="s">
        <v>7067</v>
      </c>
      <c r="B665">
        <v>24630.49</v>
      </c>
      <c r="N665">
        <f t="shared" si="783"/>
        <v>24630.49</v>
      </c>
      <c r="O665">
        <f t="shared" si="784"/>
        <v>24630.49</v>
      </c>
      <c r="P665">
        <f t="shared" si="785"/>
        <v>24630.49</v>
      </c>
      <c r="Q665" s="92" t="s">
        <v>5965</v>
      </c>
      <c r="R665" s="80">
        <v>0.1124</v>
      </c>
      <c r="S665" s="119">
        <f t="shared" si="786"/>
        <v>0</v>
      </c>
      <c r="T665" s="120">
        <f t="shared" si="787"/>
        <v>24630.49</v>
      </c>
      <c r="U665" s="121">
        <f t="shared" si="788"/>
        <v>24630.49</v>
      </c>
      <c r="V665" s="119">
        <f t="shared" si="789"/>
        <v>0</v>
      </c>
      <c r="W665" s="120">
        <f t="shared" si="790"/>
        <v>2768.4670760000004</v>
      </c>
      <c r="X665" s="122">
        <f t="shared" si="791"/>
        <v>2768.4670760000004</v>
      </c>
      <c r="Y665" s="119">
        <f t="shared" si="792"/>
        <v>0</v>
      </c>
      <c r="Z665" s="120">
        <f t="shared" si="793"/>
        <v>21862.022924000001</v>
      </c>
      <c r="AA665" s="122">
        <f t="shared" si="794"/>
        <v>21862.022924000001</v>
      </c>
      <c r="AB665" s="94">
        <f t="shared" si="795"/>
        <v>0</v>
      </c>
      <c r="AC665" s="123">
        <f t="shared" si="796"/>
        <v>24630.49</v>
      </c>
      <c r="AD665" s="94">
        <f t="shared" si="797"/>
        <v>24630.49</v>
      </c>
      <c r="AE665" s="94">
        <f t="shared" si="798"/>
        <v>0</v>
      </c>
      <c r="AF665" s="123">
        <f t="shared" si="799"/>
        <v>2768.4670760000004</v>
      </c>
      <c r="AG665" s="94">
        <f t="shared" si="800"/>
        <v>2768.4670760000004</v>
      </c>
      <c r="AH665" s="94">
        <f t="shared" si="801"/>
        <v>0</v>
      </c>
      <c r="AI665" s="94">
        <f t="shared" si="802"/>
        <v>21862.022924000001</v>
      </c>
      <c r="AJ665" s="93">
        <f t="shared" si="803"/>
        <v>21862.022924000001</v>
      </c>
      <c r="AK665" s="138" t="s">
        <v>1010</v>
      </c>
    </row>
    <row r="666" spans="1:37" hidden="1" outlineLevel="3" x14ac:dyDescent="0.25">
      <c r="A666" t="s">
        <v>7067</v>
      </c>
      <c r="B666">
        <v>79873.98</v>
      </c>
      <c r="N666">
        <f t="shared" si="783"/>
        <v>79873.98</v>
      </c>
      <c r="O666">
        <f t="shared" si="784"/>
        <v>79873.98</v>
      </c>
      <c r="P666">
        <f t="shared" si="785"/>
        <v>79873.98</v>
      </c>
      <c r="Q666" s="92" t="s">
        <v>5979</v>
      </c>
      <c r="R666" s="80">
        <v>0.1124</v>
      </c>
      <c r="S666" s="119">
        <f t="shared" si="786"/>
        <v>0</v>
      </c>
      <c r="T666" s="120">
        <f t="shared" si="787"/>
        <v>79873.98</v>
      </c>
      <c r="U666" s="121">
        <f t="shared" si="788"/>
        <v>79873.98</v>
      </c>
      <c r="V666" s="119">
        <f t="shared" si="789"/>
        <v>0</v>
      </c>
      <c r="W666" s="120">
        <f t="shared" si="790"/>
        <v>8977.8353520000001</v>
      </c>
      <c r="X666" s="122">
        <f t="shared" si="791"/>
        <v>8977.8353520000001</v>
      </c>
      <c r="Y666" s="119">
        <f t="shared" si="792"/>
        <v>0</v>
      </c>
      <c r="Z666" s="120">
        <f t="shared" si="793"/>
        <v>70896.144648000001</v>
      </c>
      <c r="AA666" s="122">
        <f t="shared" si="794"/>
        <v>70896.144648000001</v>
      </c>
      <c r="AB666" s="94">
        <f t="shared" si="795"/>
        <v>0</v>
      </c>
      <c r="AC666" s="123">
        <f t="shared" si="796"/>
        <v>79873.98</v>
      </c>
      <c r="AD666" s="94">
        <f t="shared" si="797"/>
        <v>79873.98</v>
      </c>
      <c r="AE666" s="94">
        <f t="shared" si="798"/>
        <v>0</v>
      </c>
      <c r="AF666" s="123">
        <f t="shared" si="799"/>
        <v>8977.8353520000001</v>
      </c>
      <c r="AG666" s="94">
        <f t="shared" si="800"/>
        <v>8977.8353520000001</v>
      </c>
      <c r="AH666" s="94">
        <f t="shared" si="801"/>
        <v>0</v>
      </c>
      <c r="AI666" s="94">
        <f t="shared" si="802"/>
        <v>70896.144648000001</v>
      </c>
      <c r="AJ666" s="93">
        <f t="shared" si="803"/>
        <v>70896.144648000001</v>
      </c>
      <c r="AK666" s="138" t="s">
        <v>1010</v>
      </c>
    </row>
    <row r="667" spans="1:37" hidden="1" outlineLevel="3" x14ac:dyDescent="0.25">
      <c r="A667" t="s">
        <v>7067</v>
      </c>
      <c r="N667">
        <f t="shared" si="783"/>
        <v>0</v>
      </c>
      <c r="O667">
        <f t="shared" si="784"/>
        <v>0</v>
      </c>
      <c r="P667">
        <f t="shared" si="785"/>
        <v>0</v>
      </c>
      <c r="Q667" s="92" t="s">
        <v>7109</v>
      </c>
      <c r="R667" s="80">
        <v>0.1124</v>
      </c>
      <c r="S667" s="119">
        <f t="shared" si="786"/>
        <v>0</v>
      </c>
      <c r="T667" s="120">
        <f t="shared" si="787"/>
        <v>0</v>
      </c>
      <c r="U667" s="121">
        <f t="shared" si="788"/>
        <v>0</v>
      </c>
      <c r="V667" s="119">
        <f t="shared" si="789"/>
        <v>0</v>
      </c>
      <c r="W667" s="120">
        <f t="shared" si="790"/>
        <v>0</v>
      </c>
      <c r="X667" s="122">
        <f t="shared" si="791"/>
        <v>0</v>
      </c>
      <c r="Y667" s="119">
        <f t="shared" si="792"/>
        <v>0</v>
      </c>
      <c r="Z667" s="120">
        <f t="shared" si="793"/>
        <v>0</v>
      </c>
      <c r="AA667" s="122">
        <f t="shared" si="794"/>
        <v>0</v>
      </c>
      <c r="AB667" s="94">
        <f t="shared" si="795"/>
        <v>0</v>
      </c>
      <c r="AC667" s="123">
        <f t="shared" si="796"/>
        <v>0</v>
      </c>
      <c r="AD667" s="94">
        <f t="shared" si="797"/>
        <v>0</v>
      </c>
      <c r="AE667" s="94">
        <f t="shared" si="798"/>
        <v>0</v>
      </c>
      <c r="AF667" s="123">
        <f t="shared" si="799"/>
        <v>0</v>
      </c>
      <c r="AG667" s="94">
        <f t="shared" si="800"/>
        <v>0</v>
      </c>
      <c r="AH667" s="94">
        <f t="shared" si="801"/>
        <v>0</v>
      </c>
      <c r="AI667" s="94">
        <f t="shared" si="802"/>
        <v>0</v>
      </c>
      <c r="AJ667" s="93">
        <f t="shared" si="803"/>
        <v>0</v>
      </c>
      <c r="AK667" s="138" t="s">
        <v>1010</v>
      </c>
    </row>
    <row r="668" spans="1:37" hidden="1" outlineLevel="3" x14ac:dyDescent="0.25">
      <c r="A668" t="s">
        <v>7067</v>
      </c>
      <c r="B668">
        <v>159647.44</v>
      </c>
      <c r="N668">
        <f t="shared" si="783"/>
        <v>159647.44</v>
      </c>
      <c r="O668">
        <f t="shared" si="784"/>
        <v>159647.44</v>
      </c>
      <c r="P668">
        <f t="shared" si="785"/>
        <v>159647.44</v>
      </c>
      <c r="Q668" s="92" t="s">
        <v>5990</v>
      </c>
      <c r="R668" s="80">
        <v>0.1124</v>
      </c>
      <c r="S668" s="119">
        <f t="shared" si="786"/>
        <v>0</v>
      </c>
      <c r="T668" s="120">
        <f t="shared" si="787"/>
        <v>159647.44</v>
      </c>
      <c r="U668" s="121">
        <f t="shared" si="788"/>
        <v>159647.44</v>
      </c>
      <c r="V668" s="119">
        <f t="shared" si="789"/>
        <v>0</v>
      </c>
      <c r="W668" s="120">
        <f t="shared" si="790"/>
        <v>17944.372255999999</v>
      </c>
      <c r="X668" s="122">
        <f t="shared" si="791"/>
        <v>17944.372255999999</v>
      </c>
      <c r="Y668" s="119">
        <f t="shared" si="792"/>
        <v>0</v>
      </c>
      <c r="Z668" s="120">
        <f t="shared" si="793"/>
        <v>141703.067744</v>
      </c>
      <c r="AA668" s="122">
        <f t="shared" si="794"/>
        <v>141703.067744</v>
      </c>
      <c r="AB668" s="94">
        <f t="shared" si="795"/>
        <v>0</v>
      </c>
      <c r="AC668" s="123">
        <f t="shared" si="796"/>
        <v>159647.44</v>
      </c>
      <c r="AD668" s="94">
        <f t="shared" si="797"/>
        <v>159647.44</v>
      </c>
      <c r="AE668" s="94">
        <f t="shared" si="798"/>
        <v>0</v>
      </c>
      <c r="AF668" s="123">
        <f t="shared" si="799"/>
        <v>17944.372255999999</v>
      </c>
      <c r="AG668" s="94">
        <f t="shared" si="800"/>
        <v>17944.372255999999</v>
      </c>
      <c r="AH668" s="94">
        <f t="shared" si="801"/>
        <v>0</v>
      </c>
      <c r="AI668" s="94">
        <f t="shared" si="802"/>
        <v>141703.067744</v>
      </c>
      <c r="AJ668" s="93">
        <f t="shared" si="803"/>
        <v>141703.067744</v>
      </c>
      <c r="AK668" s="138" t="s">
        <v>1010</v>
      </c>
    </row>
    <row r="669" spans="1:37" hidden="1" outlineLevel="3" x14ac:dyDescent="0.25">
      <c r="A669" t="s">
        <v>7067</v>
      </c>
      <c r="B669">
        <v>32617.41</v>
      </c>
      <c r="N669">
        <f t="shared" si="783"/>
        <v>32617.41</v>
      </c>
      <c r="O669">
        <f t="shared" si="784"/>
        <v>32617.41</v>
      </c>
      <c r="P669">
        <f t="shared" si="785"/>
        <v>32617.41</v>
      </c>
      <c r="Q669" s="92" t="s">
        <v>6007</v>
      </c>
      <c r="R669" s="80">
        <v>0.1124</v>
      </c>
      <c r="S669" s="119">
        <f t="shared" si="786"/>
        <v>0</v>
      </c>
      <c r="T669" s="120">
        <f t="shared" si="787"/>
        <v>32617.41</v>
      </c>
      <c r="U669" s="121">
        <f t="shared" si="788"/>
        <v>32617.41</v>
      </c>
      <c r="V669" s="119">
        <f t="shared" si="789"/>
        <v>0</v>
      </c>
      <c r="W669" s="120">
        <f t="shared" si="790"/>
        <v>3666.196884</v>
      </c>
      <c r="X669" s="122">
        <f t="shared" si="791"/>
        <v>3666.196884</v>
      </c>
      <c r="Y669" s="119">
        <f t="shared" si="792"/>
        <v>0</v>
      </c>
      <c r="Z669" s="120">
        <f t="shared" si="793"/>
        <v>28951.213115999999</v>
      </c>
      <c r="AA669" s="122">
        <f t="shared" si="794"/>
        <v>28951.213115999999</v>
      </c>
      <c r="AB669" s="94">
        <f t="shared" si="795"/>
        <v>0</v>
      </c>
      <c r="AC669" s="123">
        <f t="shared" si="796"/>
        <v>32617.41</v>
      </c>
      <c r="AD669" s="94">
        <f t="shared" si="797"/>
        <v>32617.41</v>
      </c>
      <c r="AE669" s="94">
        <f t="shared" si="798"/>
        <v>0</v>
      </c>
      <c r="AF669" s="123">
        <f t="shared" si="799"/>
        <v>3666.196884</v>
      </c>
      <c r="AG669" s="94">
        <f t="shared" si="800"/>
        <v>3666.196884</v>
      </c>
      <c r="AH669" s="94">
        <f t="shared" si="801"/>
        <v>0</v>
      </c>
      <c r="AI669" s="94">
        <f t="shared" si="802"/>
        <v>28951.213115999999</v>
      </c>
      <c r="AJ669" s="93">
        <f t="shared" si="803"/>
        <v>28951.213115999999</v>
      </c>
      <c r="AK669" s="138" t="s">
        <v>1010</v>
      </c>
    </row>
    <row r="670" spans="1:37" hidden="1" outlineLevel="3" x14ac:dyDescent="0.25">
      <c r="A670" t="s">
        <v>7067</v>
      </c>
      <c r="B670">
        <v>47257.57</v>
      </c>
      <c r="N670">
        <f t="shared" si="783"/>
        <v>47257.57</v>
      </c>
      <c r="O670">
        <f t="shared" si="784"/>
        <v>47257.57</v>
      </c>
      <c r="P670">
        <f t="shared" si="785"/>
        <v>47257.57</v>
      </c>
      <c r="Q670" s="92" t="s">
        <v>6038</v>
      </c>
      <c r="R670" s="80">
        <v>0.1124</v>
      </c>
      <c r="S670" s="119">
        <f t="shared" si="786"/>
        <v>0</v>
      </c>
      <c r="T670" s="120">
        <f t="shared" si="787"/>
        <v>47257.57</v>
      </c>
      <c r="U670" s="121">
        <f t="shared" si="788"/>
        <v>47257.57</v>
      </c>
      <c r="V670" s="119">
        <f t="shared" si="789"/>
        <v>0</v>
      </c>
      <c r="W670" s="120">
        <f t="shared" si="790"/>
        <v>5311.7508680000001</v>
      </c>
      <c r="X670" s="122">
        <f t="shared" si="791"/>
        <v>5311.7508680000001</v>
      </c>
      <c r="Y670" s="119">
        <f t="shared" si="792"/>
        <v>0</v>
      </c>
      <c r="Z670" s="120">
        <f t="shared" si="793"/>
        <v>41945.819131999997</v>
      </c>
      <c r="AA670" s="122">
        <f t="shared" si="794"/>
        <v>41945.819131999997</v>
      </c>
      <c r="AB670" s="94">
        <f t="shared" si="795"/>
        <v>0</v>
      </c>
      <c r="AC670" s="123">
        <f t="shared" si="796"/>
        <v>47257.57</v>
      </c>
      <c r="AD670" s="94">
        <f t="shared" si="797"/>
        <v>47257.57</v>
      </c>
      <c r="AE670" s="94">
        <f t="shared" si="798"/>
        <v>0</v>
      </c>
      <c r="AF670" s="123">
        <f t="shared" si="799"/>
        <v>5311.7508680000001</v>
      </c>
      <c r="AG670" s="94">
        <f t="shared" si="800"/>
        <v>5311.7508680000001</v>
      </c>
      <c r="AH670" s="94">
        <f t="shared" si="801"/>
        <v>0</v>
      </c>
      <c r="AI670" s="94">
        <f t="shared" si="802"/>
        <v>41945.819131999997</v>
      </c>
      <c r="AJ670" s="93">
        <f t="shared" si="803"/>
        <v>41945.819131999997</v>
      </c>
      <c r="AK670" s="138" t="s">
        <v>1010</v>
      </c>
    </row>
    <row r="671" spans="1:37" hidden="1" outlineLevel="3" x14ac:dyDescent="0.25">
      <c r="A671" t="s">
        <v>7067</v>
      </c>
      <c r="N671">
        <f t="shared" si="783"/>
        <v>0</v>
      </c>
      <c r="O671">
        <f t="shared" si="784"/>
        <v>0</v>
      </c>
      <c r="P671">
        <f t="shared" si="785"/>
        <v>0</v>
      </c>
      <c r="Q671" s="92" t="s">
        <v>6586</v>
      </c>
      <c r="R671" s="80">
        <v>0.1124</v>
      </c>
      <c r="S671" s="119">
        <f t="shared" si="786"/>
        <v>0</v>
      </c>
      <c r="T671" s="120">
        <f t="shared" si="787"/>
        <v>0</v>
      </c>
      <c r="U671" s="121">
        <f t="shared" si="788"/>
        <v>0</v>
      </c>
      <c r="V671" s="119">
        <f t="shared" si="789"/>
        <v>0</v>
      </c>
      <c r="W671" s="120">
        <f t="shared" si="790"/>
        <v>0</v>
      </c>
      <c r="X671" s="122">
        <f t="shared" si="791"/>
        <v>0</v>
      </c>
      <c r="Y671" s="119">
        <f t="shared" si="792"/>
        <v>0</v>
      </c>
      <c r="Z671" s="120">
        <f t="shared" si="793"/>
        <v>0</v>
      </c>
      <c r="AA671" s="122">
        <f t="shared" si="794"/>
        <v>0</v>
      </c>
      <c r="AB671" s="94">
        <f t="shared" si="795"/>
        <v>0</v>
      </c>
      <c r="AC671" s="123">
        <f t="shared" si="796"/>
        <v>0</v>
      </c>
      <c r="AD671" s="94">
        <f t="shared" si="797"/>
        <v>0</v>
      </c>
      <c r="AE671" s="94">
        <f t="shared" si="798"/>
        <v>0</v>
      </c>
      <c r="AF671" s="123">
        <f t="shared" si="799"/>
        <v>0</v>
      </c>
      <c r="AG671" s="94">
        <f t="shared" si="800"/>
        <v>0</v>
      </c>
      <c r="AH671" s="94">
        <f t="shared" si="801"/>
        <v>0</v>
      </c>
      <c r="AI671" s="94">
        <f t="shared" si="802"/>
        <v>0</v>
      </c>
      <c r="AJ671" s="93">
        <f t="shared" si="803"/>
        <v>0</v>
      </c>
      <c r="AK671" s="138" t="s">
        <v>1010</v>
      </c>
    </row>
    <row r="672" spans="1:37" hidden="1" outlineLevel="3" x14ac:dyDescent="0.25">
      <c r="A672" t="s">
        <v>7067</v>
      </c>
      <c r="B672">
        <v>111790.49</v>
      </c>
      <c r="N672">
        <f t="shared" si="783"/>
        <v>111790.49</v>
      </c>
      <c r="O672">
        <f t="shared" si="784"/>
        <v>111790.49</v>
      </c>
      <c r="P672">
        <f t="shared" si="785"/>
        <v>111790.49</v>
      </c>
      <c r="Q672" s="92" t="s">
        <v>6068</v>
      </c>
      <c r="R672" s="80">
        <v>0.1124</v>
      </c>
      <c r="S672" s="119">
        <f t="shared" si="786"/>
        <v>0</v>
      </c>
      <c r="T672" s="120">
        <f t="shared" si="787"/>
        <v>111790.49</v>
      </c>
      <c r="U672" s="121">
        <f t="shared" si="788"/>
        <v>111790.49</v>
      </c>
      <c r="V672" s="119">
        <f t="shared" si="789"/>
        <v>0</v>
      </c>
      <c r="W672" s="120">
        <f t="shared" si="790"/>
        <v>12565.251076</v>
      </c>
      <c r="X672" s="122">
        <f t="shared" si="791"/>
        <v>12565.251076</v>
      </c>
      <c r="Y672" s="119">
        <f t="shared" si="792"/>
        <v>0</v>
      </c>
      <c r="Z672" s="120">
        <f t="shared" si="793"/>
        <v>99225.238924000005</v>
      </c>
      <c r="AA672" s="122">
        <f t="shared" si="794"/>
        <v>99225.238924000005</v>
      </c>
      <c r="AB672" s="94">
        <f t="shared" si="795"/>
        <v>0</v>
      </c>
      <c r="AC672" s="123">
        <f t="shared" si="796"/>
        <v>111790.49</v>
      </c>
      <c r="AD672" s="94">
        <f t="shared" si="797"/>
        <v>111790.49</v>
      </c>
      <c r="AE672" s="94">
        <f t="shared" si="798"/>
        <v>0</v>
      </c>
      <c r="AF672" s="123">
        <f t="shared" si="799"/>
        <v>12565.251076</v>
      </c>
      <c r="AG672" s="94">
        <f t="shared" si="800"/>
        <v>12565.251076</v>
      </c>
      <c r="AH672" s="94">
        <f t="shared" si="801"/>
        <v>0</v>
      </c>
      <c r="AI672" s="94">
        <f t="shared" si="802"/>
        <v>99225.238924000005</v>
      </c>
      <c r="AJ672" s="93">
        <f t="shared" si="803"/>
        <v>99225.238924000005</v>
      </c>
      <c r="AK672" s="138" t="s">
        <v>1010</v>
      </c>
    </row>
    <row r="673" spans="1:37" hidden="1" outlineLevel="3" x14ac:dyDescent="0.25">
      <c r="A673" t="s">
        <v>7067</v>
      </c>
      <c r="B673">
        <v>9598.2099999999991</v>
      </c>
      <c r="N673">
        <f t="shared" si="783"/>
        <v>9598.2099999999991</v>
      </c>
      <c r="O673">
        <f t="shared" si="784"/>
        <v>9598.2099999999991</v>
      </c>
      <c r="P673">
        <f t="shared" si="785"/>
        <v>9598.2099999999991</v>
      </c>
      <c r="Q673" s="92" t="s">
        <v>6105</v>
      </c>
      <c r="R673" s="80">
        <v>0.1124</v>
      </c>
      <c r="S673" s="119">
        <f t="shared" si="786"/>
        <v>0</v>
      </c>
      <c r="T673" s="120">
        <f t="shared" si="787"/>
        <v>9598.2099999999991</v>
      </c>
      <c r="U673" s="121">
        <f t="shared" si="788"/>
        <v>9598.2099999999991</v>
      </c>
      <c r="V673" s="119">
        <f t="shared" si="789"/>
        <v>0</v>
      </c>
      <c r="W673" s="120">
        <f t="shared" si="790"/>
        <v>1078.838804</v>
      </c>
      <c r="X673" s="122">
        <f t="shared" si="791"/>
        <v>1078.838804</v>
      </c>
      <c r="Y673" s="119">
        <f t="shared" si="792"/>
        <v>0</v>
      </c>
      <c r="Z673" s="120">
        <f t="shared" si="793"/>
        <v>8519.3711960000001</v>
      </c>
      <c r="AA673" s="122">
        <f t="shared" si="794"/>
        <v>8519.3711960000001</v>
      </c>
      <c r="AB673" s="94">
        <f t="shared" si="795"/>
        <v>0</v>
      </c>
      <c r="AC673" s="123">
        <f t="shared" si="796"/>
        <v>9598.2099999999991</v>
      </c>
      <c r="AD673" s="94">
        <f t="shared" si="797"/>
        <v>9598.2099999999991</v>
      </c>
      <c r="AE673" s="94">
        <f t="shared" si="798"/>
        <v>0</v>
      </c>
      <c r="AF673" s="123">
        <f t="shared" si="799"/>
        <v>1078.838804</v>
      </c>
      <c r="AG673" s="94">
        <f t="shared" si="800"/>
        <v>1078.838804</v>
      </c>
      <c r="AH673" s="94">
        <f t="shared" si="801"/>
        <v>0</v>
      </c>
      <c r="AI673" s="94">
        <f t="shared" si="802"/>
        <v>8519.3711960000001</v>
      </c>
      <c r="AJ673" s="93">
        <f t="shared" si="803"/>
        <v>8519.3711960000001</v>
      </c>
      <c r="AK673" s="138" t="s">
        <v>1010</v>
      </c>
    </row>
    <row r="674" spans="1:37" hidden="1" outlineLevel="3" x14ac:dyDescent="0.25">
      <c r="A674" t="s">
        <v>7067</v>
      </c>
      <c r="B674">
        <v>-8</v>
      </c>
      <c r="N674">
        <f t="shared" si="783"/>
        <v>-8</v>
      </c>
      <c r="O674">
        <f t="shared" si="784"/>
        <v>-8</v>
      </c>
      <c r="P674">
        <f t="shared" si="785"/>
        <v>-8</v>
      </c>
      <c r="Q674" s="92" t="s">
        <v>6121</v>
      </c>
      <c r="R674" s="80">
        <v>0.1124</v>
      </c>
      <c r="S674" s="119">
        <f t="shared" si="786"/>
        <v>0</v>
      </c>
      <c r="T674" s="120">
        <f t="shared" si="787"/>
        <v>-8</v>
      </c>
      <c r="U674" s="121">
        <f t="shared" si="788"/>
        <v>-8</v>
      </c>
      <c r="V674" s="119">
        <f t="shared" si="789"/>
        <v>0</v>
      </c>
      <c r="W674" s="120">
        <f t="shared" si="790"/>
        <v>-0.8992</v>
      </c>
      <c r="X674" s="122">
        <f t="shared" si="791"/>
        <v>-0.8992</v>
      </c>
      <c r="Y674" s="119">
        <f t="shared" si="792"/>
        <v>0</v>
      </c>
      <c r="Z674" s="120">
        <f t="shared" si="793"/>
        <v>-7.1007999999999996</v>
      </c>
      <c r="AA674" s="122">
        <f t="shared" si="794"/>
        <v>-7.1007999999999996</v>
      </c>
      <c r="AB674" s="94">
        <f t="shared" si="795"/>
        <v>0</v>
      </c>
      <c r="AC674" s="123">
        <f t="shared" si="796"/>
        <v>-8</v>
      </c>
      <c r="AD674" s="94">
        <f t="shared" si="797"/>
        <v>-8</v>
      </c>
      <c r="AE674" s="94">
        <f t="shared" si="798"/>
        <v>0</v>
      </c>
      <c r="AF674" s="123">
        <f t="shared" si="799"/>
        <v>-0.8992</v>
      </c>
      <c r="AG674" s="94">
        <f t="shared" si="800"/>
        <v>-0.8992</v>
      </c>
      <c r="AH674" s="94">
        <f t="shared" si="801"/>
        <v>0</v>
      </c>
      <c r="AI674" s="94">
        <f t="shared" si="802"/>
        <v>-7.1007999999999996</v>
      </c>
      <c r="AJ674" s="93">
        <f t="shared" si="803"/>
        <v>-7.1007999999999996</v>
      </c>
      <c r="AK674" s="138" t="s">
        <v>1010</v>
      </c>
    </row>
    <row r="675" spans="1:37" hidden="1" outlineLevel="3" x14ac:dyDescent="0.25">
      <c r="A675" t="s">
        <v>7067</v>
      </c>
      <c r="B675">
        <v>0</v>
      </c>
      <c r="N675">
        <f t="shared" si="783"/>
        <v>0</v>
      </c>
      <c r="O675">
        <f t="shared" si="784"/>
        <v>0</v>
      </c>
      <c r="P675">
        <f t="shared" si="785"/>
        <v>0</v>
      </c>
      <c r="Q675" s="92" t="s">
        <v>6136</v>
      </c>
      <c r="R675" s="80">
        <v>0.1124</v>
      </c>
      <c r="S675" s="119">
        <f t="shared" si="786"/>
        <v>0</v>
      </c>
      <c r="T675" s="120">
        <f t="shared" si="787"/>
        <v>0</v>
      </c>
      <c r="U675" s="121">
        <f t="shared" si="788"/>
        <v>0</v>
      </c>
      <c r="V675" s="119">
        <f t="shared" si="789"/>
        <v>0</v>
      </c>
      <c r="W675" s="120">
        <f t="shared" si="790"/>
        <v>0</v>
      </c>
      <c r="X675" s="122">
        <f t="shared" si="791"/>
        <v>0</v>
      </c>
      <c r="Y675" s="119">
        <f t="shared" si="792"/>
        <v>0</v>
      </c>
      <c r="Z675" s="120">
        <f t="shared" si="793"/>
        <v>0</v>
      </c>
      <c r="AA675" s="122">
        <f t="shared" si="794"/>
        <v>0</v>
      </c>
      <c r="AB675" s="94">
        <f t="shared" si="795"/>
        <v>0</v>
      </c>
      <c r="AC675" s="123">
        <f t="shared" si="796"/>
        <v>0</v>
      </c>
      <c r="AD675" s="94">
        <f t="shared" si="797"/>
        <v>0</v>
      </c>
      <c r="AE675" s="94">
        <f t="shared" si="798"/>
        <v>0</v>
      </c>
      <c r="AF675" s="123">
        <f t="shared" si="799"/>
        <v>0</v>
      </c>
      <c r="AG675" s="94">
        <f t="shared" si="800"/>
        <v>0</v>
      </c>
      <c r="AH675" s="94">
        <f t="shared" si="801"/>
        <v>0</v>
      </c>
      <c r="AI675" s="94">
        <f t="shared" si="802"/>
        <v>0</v>
      </c>
      <c r="AJ675" s="93">
        <f t="shared" si="803"/>
        <v>0</v>
      </c>
      <c r="AK675" s="138" t="s">
        <v>1010</v>
      </c>
    </row>
    <row r="676" spans="1:37" hidden="1" outlineLevel="3" x14ac:dyDescent="0.25">
      <c r="A676" t="s">
        <v>7067</v>
      </c>
      <c r="B676">
        <v>478</v>
      </c>
      <c r="N676">
        <f t="shared" si="783"/>
        <v>478</v>
      </c>
      <c r="O676">
        <f t="shared" si="784"/>
        <v>478</v>
      </c>
      <c r="P676">
        <f t="shared" si="785"/>
        <v>478</v>
      </c>
      <c r="Q676" s="92" t="s">
        <v>6139</v>
      </c>
      <c r="R676" s="80">
        <v>0.1124</v>
      </c>
      <c r="S676" s="119">
        <f t="shared" si="786"/>
        <v>0</v>
      </c>
      <c r="T676" s="120">
        <f t="shared" si="787"/>
        <v>478</v>
      </c>
      <c r="U676" s="121">
        <f t="shared" si="788"/>
        <v>478</v>
      </c>
      <c r="V676" s="119">
        <f t="shared" si="789"/>
        <v>0</v>
      </c>
      <c r="W676" s="120">
        <f t="shared" si="790"/>
        <v>53.727200000000003</v>
      </c>
      <c r="X676" s="122">
        <f t="shared" si="791"/>
        <v>53.727200000000003</v>
      </c>
      <c r="Y676" s="119">
        <f t="shared" si="792"/>
        <v>0</v>
      </c>
      <c r="Z676" s="120">
        <f t="shared" si="793"/>
        <v>424.27280000000002</v>
      </c>
      <c r="AA676" s="122">
        <f t="shared" si="794"/>
        <v>424.27280000000002</v>
      </c>
      <c r="AB676" s="94">
        <f t="shared" si="795"/>
        <v>0</v>
      </c>
      <c r="AC676" s="123">
        <f t="shared" si="796"/>
        <v>478</v>
      </c>
      <c r="AD676" s="94">
        <f t="shared" si="797"/>
        <v>478</v>
      </c>
      <c r="AE676" s="94">
        <f t="shared" si="798"/>
        <v>0</v>
      </c>
      <c r="AF676" s="123">
        <f t="shared" si="799"/>
        <v>53.727200000000003</v>
      </c>
      <c r="AG676" s="94">
        <f t="shared" si="800"/>
        <v>53.727200000000003</v>
      </c>
      <c r="AH676" s="94">
        <f t="shared" si="801"/>
        <v>0</v>
      </c>
      <c r="AI676" s="94">
        <f t="shared" si="802"/>
        <v>424.27280000000002</v>
      </c>
      <c r="AJ676" s="93">
        <f t="shared" si="803"/>
        <v>424.27280000000002</v>
      </c>
      <c r="AK676" s="138" t="s">
        <v>1010</v>
      </c>
    </row>
    <row r="677" spans="1:37" hidden="1" outlineLevel="3" x14ac:dyDescent="0.25">
      <c r="A677" t="s">
        <v>7067</v>
      </c>
      <c r="B677">
        <v>-1044</v>
      </c>
      <c r="N677">
        <f t="shared" si="783"/>
        <v>-1044</v>
      </c>
      <c r="O677">
        <f t="shared" si="784"/>
        <v>-1044</v>
      </c>
      <c r="P677">
        <f t="shared" si="785"/>
        <v>-1044</v>
      </c>
      <c r="Q677" s="92" t="s">
        <v>6148</v>
      </c>
      <c r="R677" s="80">
        <v>0.1124</v>
      </c>
      <c r="S677" s="119">
        <f t="shared" si="786"/>
        <v>0</v>
      </c>
      <c r="T677" s="120">
        <f t="shared" si="787"/>
        <v>-1044</v>
      </c>
      <c r="U677" s="121">
        <f t="shared" si="788"/>
        <v>-1044</v>
      </c>
      <c r="V677" s="119">
        <f t="shared" si="789"/>
        <v>0</v>
      </c>
      <c r="W677" s="120">
        <f t="shared" si="790"/>
        <v>-117.3456</v>
      </c>
      <c r="X677" s="122">
        <f t="shared" si="791"/>
        <v>-117.3456</v>
      </c>
      <c r="Y677" s="119">
        <f t="shared" si="792"/>
        <v>0</v>
      </c>
      <c r="Z677" s="120">
        <f t="shared" si="793"/>
        <v>-926.65440000000001</v>
      </c>
      <c r="AA677" s="122">
        <f t="shared" si="794"/>
        <v>-926.65440000000001</v>
      </c>
      <c r="AB677" s="94">
        <f t="shared" si="795"/>
        <v>0</v>
      </c>
      <c r="AC677" s="123">
        <f t="shared" si="796"/>
        <v>-1044</v>
      </c>
      <c r="AD677" s="94">
        <f t="shared" si="797"/>
        <v>-1044</v>
      </c>
      <c r="AE677" s="94">
        <f t="shared" si="798"/>
        <v>0</v>
      </c>
      <c r="AF677" s="123">
        <f t="shared" si="799"/>
        <v>-117.3456</v>
      </c>
      <c r="AG677" s="94">
        <f t="shared" si="800"/>
        <v>-117.3456</v>
      </c>
      <c r="AH677" s="94">
        <f t="shared" si="801"/>
        <v>0</v>
      </c>
      <c r="AI677" s="94">
        <f t="shared" si="802"/>
        <v>-926.65440000000001</v>
      </c>
      <c r="AJ677" s="93">
        <f t="shared" si="803"/>
        <v>-926.65440000000001</v>
      </c>
      <c r="AK677" s="138" t="s">
        <v>1010</v>
      </c>
    </row>
    <row r="678" spans="1:37" hidden="1" outlineLevel="3" x14ac:dyDescent="0.25">
      <c r="A678" t="s">
        <v>7067</v>
      </c>
      <c r="B678">
        <v>7982.5</v>
      </c>
      <c r="N678">
        <f t="shared" si="783"/>
        <v>7982.5</v>
      </c>
      <c r="O678">
        <f t="shared" si="784"/>
        <v>7982.5</v>
      </c>
      <c r="P678">
        <f t="shared" si="785"/>
        <v>7982.5</v>
      </c>
      <c r="Q678" s="92" t="s">
        <v>6151</v>
      </c>
      <c r="R678" s="80">
        <v>0.1124</v>
      </c>
      <c r="S678" s="119">
        <f t="shared" si="786"/>
        <v>0</v>
      </c>
      <c r="T678" s="120">
        <f t="shared" si="787"/>
        <v>7982.5</v>
      </c>
      <c r="U678" s="121">
        <f t="shared" si="788"/>
        <v>7982.5</v>
      </c>
      <c r="V678" s="119">
        <f t="shared" si="789"/>
        <v>0</v>
      </c>
      <c r="W678" s="120">
        <f t="shared" si="790"/>
        <v>897.23299999999995</v>
      </c>
      <c r="X678" s="122">
        <f t="shared" si="791"/>
        <v>897.23299999999995</v>
      </c>
      <c r="Y678" s="119">
        <f t="shared" si="792"/>
        <v>0</v>
      </c>
      <c r="Z678" s="120">
        <f t="shared" si="793"/>
        <v>7085.2669999999998</v>
      </c>
      <c r="AA678" s="122">
        <f t="shared" si="794"/>
        <v>7085.2669999999998</v>
      </c>
      <c r="AB678" s="94">
        <f t="shared" si="795"/>
        <v>0</v>
      </c>
      <c r="AC678" s="123">
        <f t="shared" si="796"/>
        <v>7982.5</v>
      </c>
      <c r="AD678" s="94">
        <f t="shared" si="797"/>
        <v>7982.5</v>
      </c>
      <c r="AE678" s="94">
        <f t="shared" si="798"/>
        <v>0</v>
      </c>
      <c r="AF678" s="123">
        <f t="shared" si="799"/>
        <v>897.23299999999995</v>
      </c>
      <c r="AG678" s="94">
        <f t="shared" si="800"/>
        <v>897.23299999999995</v>
      </c>
      <c r="AH678" s="94">
        <f t="shared" si="801"/>
        <v>0</v>
      </c>
      <c r="AI678" s="94">
        <f t="shared" si="802"/>
        <v>7085.2669999999998</v>
      </c>
      <c r="AJ678" s="93">
        <f t="shared" si="803"/>
        <v>7085.2669999999998</v>
      </c>
      <c r="AK678" s="138" t="s">
        <v>1010</v>
      </c>
    </row>
    <row r="679" spans="1:37" hidden="1" outlineLevel="3" x14ac:dyDescent="0.25">
      <c r="A679" t="s">
        <v>7067</v>
      </c>
      <c r="B679">
        <v>-1644.28</v>
      </c>
      <c r="N679">
        <f t="shared" si="783"/>
        <v>-1644.28</v>
      </c>
      <c r="O679">
        <f t="shared" si="784"/>
        <v>-1644.28</v>
      </c>
      <c r="P679">
        <f t="shared" si="785"/>
        <v>-1644.28</v>
      </c>
      <c r="Q679" s="92" t="s">
        <v>6154</v>
      </c>
      <c r="R679" s="80">
        <v>0.1124</v>
      </c>
      <c r="S679" s="119">
        <f t="shared" si="786"/>
        <v>0</v>
      </c>
      <c r="T679" s="120">
        <f t="shared" si="787"/>
        <v>-1644.28</v>
      </c>
      <c r="U679" s="121">
        <f t="shared" si="788"/>
        <v>-1644.28</v>
      </c>
      <c r="V679" s="119">
        <f t="shared" si="789"/>
        <v>0</v>
      </c>
      <c r="W679" s="120">
        <f t="shared" si="790"/>
        <v>-184.817072</v>
      </c>
      <c r="X679" s="122">
        <f t="shared" si="791"/>
        <v>-184.817072</v>
      </c>
      <c r="Y679" s="119">
        <f t="shared" si="792"/>
        <v>0</v>
      </c>
      <c r="Z679" s="120">
        <f t="shared" si="793"/>
        <v>-1459.4629279999999</v>
      </c>
      <c r="AA679" s="122">
        <f t="shared" si="794"/>
        <v>-1459.4629279999999</v>
      </c>
      <c r="AB679" s="94">
        <f t="shared" si="795"/>
        <v>0</v>
      </c>
      <c r="AC679" s="123">
        <f t="shared" si="796"/>
        <v>-1644.28</v>
      </c>
      <c r="AD679" s="94">
        <f t="shared" si="797"/>
        <v>-1644.28</v>
      </c>
      <c r="AE679" s="94">
        <f t="shared" si="798"/>
        <v>0</v>
      </c>
      <c r="AF679" s="123">
        <f t="shared" si="799"/>
        <v>-184.817072</v>
      </c>
      <c r="AG679" s="94">
        <f t="shared" si="800"/>
        <v>-184.817072</v>
      </c>
      <c r="AH679" s="94">
        <f t="shared" si="801"/>
        <v>0</v>
      </c>
      <c r="AI679" s="94">
        <f t="shared" si="802"/>
        <v>-1459.4629279999999</v>
      </c>
      <c r="AJ679" s="93">
        <f t="shared" si="803"/>
        <v>-1459.4629279999999</v>
      </c>
      <c r="AK679" s="138" t="s">
        <v>1010</v>
      </c>
    </row>
    <row r="680" spans="1:37" hidden="1" outlineLevel="3" x14ac:dyDescent="0.25">
      <c r="A680" t="s">
        <v>7067</v>
      </c>
      <c r="B680">
        <v>2196.5</v>
      </c>
      <c r="N680">
        <f t="shared" si="783"/>
        <v>2196.5</v>
      </c>
      <c r="O680">
        <f t="shared" si="784"/>
        <v>2196.5</v>
      </c>
      <c r="P680">
        <f t="shared" si="785"/>
        <v>2196.5</v>
      </c>
      <c r="Q680" s="92" t="s">
        <v>6155</v>
      </c>
      <c r="R680" s="80">
        <v>0.1124</v>
      </c>
      <c r="S680" s="119">
        <f t="shared" si="786"/>
        <v>0</v>
      </c>
      <c r="T680" s="120">
        <f t="shared" si="787"/>
        <v>2196.5</v>
      </c>
      <c r="U680" s="121">
        <f t="shared" si="788"/>
        <v>2196.5</v>
      </c>
      <c r="V680" s="119">
        <f t="shared" si="789"/>
        <v>0</v>
      </c>
      <c r="W680" s="120">
        <f t="shared" si="790"/>
        <v>246.88659999999999</v>
      </c>
      <c r="X680" s="122">
        <f t="shared" si="791"/>
        <v>246.88659999999999</v>
      </c>
      <c r="Y680" s="119">
        <f t="shared" si="792"/>
        <v>0</v>
      </c>
      <c r="Z680" s="120">
        <f t="shared" si="793"/>
        <v>1949.6134</v>
      </c>
      <c r="AA680" s="122">
        <f t="shared" si="794"/>
        <v>1949.6134</v>
      </c>
      <c r="AB680" s="94">
        <f t="shared" si="795"/>
        <v>0</v>
      </c>
      <c r="AC680" s="123">
        <f t="shared" si="796"/>
        <v>2196.5</v>
      </c>
      <c r="AD680" s="94">
        <f t="shared" si="797"/>
        <v>2196.5</v>
      </c>
      <c r="AE680" s="94">
        <f t="shared" si="798"/>
        <v>0</v>
      </c>
      <c r="AF680" s="123">
        <f t="shared" si="799"/>
        <v>246.88659999999999</v>
      </c>
      <c r="AG680" s="94">
        <f t="shared" si="800"/>
        <v>246.88659999999999</v>
      </c>
      <c r="AH680" s="94">
        <f t="shared" si="801"/>
        <v>0</v>
      </c>
      <c r="AI680" s="94">
        <f t="shared" si="802"/>
        <v>1949.6134</v>
      </c>
      <c r="AJ680" s="93">
        <f t="shared" si="803"/>
        <v>1949.6134</v>
      </c>
      <c r="AK680" s="138" t="s">
        <v>1010</v>
      </c>
    </row>
    <row r="681" spans="1:37" hidden="1" outlineLevel="3" x14ac:dyDescent="0.25">
      <c r="A681" t="s">
        <v>7067</v>
      </c>
      <c r="N681">
        <f t="shared" si="783"/>
        <v>0</v>
      </c>
      <c r="O681">
        <f t="shared" si="784"/>
        <v>0</v>
      </c>
      <c r="P681">
        <f t="shared" si="785"/>
        <v>0</v>
      </c>
      <c r="Q681" s="92" t="s">
        <v>6188</v>
      </c>
      <c r="R681" s="80">
        <v>0.1124</v>
      </c>
      <c r="S681" s="119">
        <f t="shared" si="786"/>
        <v>0</v>
      </c>
      <c r="T681" s="120">
        <f t="shared" si="787"/>
        <v>0</v>
      </c>
      <c r="U681" s="121">
        <f t="shared" si="788"/>
        <v>0</v>
      </c>
      <c r="V681" s="119">
        <f t="shared" si="789"/>
        <v>0</v>
      </c>
      <c r="W681" s="120">
        <f t="shared" si="790"/>
        <v>0</v>
      </c>
      <c r="X681" s="122">
        <f t="shared" si="791"/>
        <v>0</v>
      </c>
      <c r="Y681" s="119">
        <f t="shared" si="792"/>
        <v>0</v>
      </c>
      <c r="Z681" s="120">
        <f t="shared" si="793"/>
        <v>0</v>
      </c>
      <c r="AA681" s="122">
        <f t="shared" si="794"/>
        <v>0</v>
      </c>
      <c r="AB681" s="94">
        <f t="shared" si="795"/>
        <v>0</v>
      </c>
      <c r="AC681" s="123">
        <f t="shared" si="796"/>
        <v>0</v>
      </c>
      <c r="AD681" s="94">
        <f t="shared" si="797"/>
        <v>0</v>
      </c>
      <c r="AE681" s="94">
        <f t="shared" si="798"/>
        <v>0</v>
      </c>
      <c r="AF681" s="123">
        <f t="shared" si="799"/>
        <v>0</v>
      </c>
      <c r="AG681" s="94">
        <f t="shared" si="800"/>
        <v>0</v>
      </c>
      <c r="AH681" s="94">
        <f t="shared" si="801"/>
        <v>0</v>
      </c>
      <c r="AI681" s="94">
        <f t="shared" si="802"/>
        <v>0</v>
      </c>
      <c r="AJ681" s="93">
        <f t="shared" si="803"/>
        <v>0</v>
      </c>
      <c r="AK681" s="138" t="s">
        <v>1010</v>
      </c>
    </row>
    <row r="682" spans="1:37" hidden="1" outlineLevel="3" x14ac:dyDescent="0.25">
      <c r="A682" t="s">
        <v>7067</v>
      </c>
      <c r="B682">
        <v>25113.13</v>
      </c>
      <c r="N682">
        <f t="shared" si="783"/>
        <v>25113.13</v>
      </c>
      <c r="O682">
        <f t="shared" si="784"/>
        <v>25113.13</v>
      </c>
      <c r="P682">
        <f t="shared" si="785"/>
        <v>25113.13</v>
      </c>
      <c r="Q682" s="92" t="s">
        <v>6192</v>
      </c>
      <c r="R682" s="80">
        <v>0.1124</v>
      </c>
      <c r="S682" s="119">
        <f t="shared" si="786"/>
        <v>0</v>
      </c>
      <c r="T682" s="120">
        <f t="shared" si="787"/>
        <v>25113.13</v>
      </c>
      <c r="U682" s="121">
        <f t="shared" si="788"/>
        <v>25113.13</v>
      </c>
      <c r="V682" s="119">
        <f t="shared" si="789"/>
        <v>0</v>
      </c>
      <c r="W682" s="120">
        <f t="shared" si="790"/>
        <v>2822.7158119999999</v>
      </c>
      <c r="X682" s="122">
        <f t="shared" si="791"/>
        <v>2822.7158119999999</v>
      </c>
      <c r="Y682" s="119">
        <f t="shared" si="792"/>
        <v>0</v>
      </c>
      <c r="Z682" s="120">
        <f t="shared" si="793"/>
        <v>22290.414188000002</v>
      </c>
      <c r="AA682" s="122">
        <f t="shared" si="794"/>
        <v>22290.414188000002</v>
      </c>
      <c r="AB682" s="94">
        <f t="shared" si="795"/>
        <v>0</v>
      </c>
      <c r="AC682" s="123">
        <f t="shared" si="796"/>
        <v>25113.13</v>
      </c>
      <c r="AD682" s="94">
        <f t="shared" si="797"/>
        <v>25113.13</v>
      </c>
      <c r="AE682" s="94">
        <f t="shared" si="798"/>
        <v>0</v>
      </c>
      <c r="AF682" s="123">
        <f t="shared" si="799"/>
        <v>2822.7158119999999</v>
      </c>
      <c r="AG682" s="94">
        <f t="shared" si="800"/>
        <v>2822.7158119999999</v>
      </c>
      <c r="AH682" s="94">
        <f t="shared" si="801"/>
        <v>0</v>
      </c>
      <c r="AI682" s="94">
        <f t="shared" si="802"/>
        <v>22290.414188000002</v>
      </c>
      <c r="AJ682" s="93">
        <f t="shared" si="803"/>
        <v>22290.414188000002</v>
      </c>
      <c r="AK682" s="138" t="s">
        <v>1010</v>
      </c>
    </row>
    <row r="683" spans="1:37" hidden="1" outlineLevel="3" x14ac:dyDescent="0.25">
      <c r="A683" t="s">
        <v>7067</v>
      </c>
      <c r="B683">
        <v>13365.03</v>
      </c>
      <c r="N683">
        <f t="shared" si="783"/>
        <v>13365.03</v>
      </c>
      <c r="O683">
        <f t="shared" si="784"/>
        <v>13365.03</v>
      </c>
      <c r="P683">
        <f t="shared" si="785"/>
        <v>13365.03</v>
      </c>
      <c r="Q683" s="92" t="s">
        <v>6203</v>
      </c>
      <c r="R683" s="80">
        <v>0.1124</v>
      </c>
      <c r="S683" s="119">
        <f t="shared" si="786"/>
        <v>0</v>
      </c>
      <c r="T683" s="120">
        <f t="shared" si="787"/>
        <v>13365.03</v>
      </c>
      <c r="U683" s="121">
        <f t="shared" si="788"/>
        <v>13365.03</v>
      </c>
      <c r="V683" s="119">
        <f t="shared" si="789"/>
        <v>0</v>
      </c>
      <c r="W683" s="120">
        <f t="shared" si="790"/>
        <v>1502.229372</v>
      </c>
      <c r="X683" s="122">
        <f t="shared" si="791"/>
        <v>1502.229372</v>
      </c>
      <c r="Y683" s="119">
        <f t="shared" si="792"/>
        <v>0</v>
      </c>
      <c r="Z683" s="120">
        <f t="shared" si="793"/>
        <v>11862.800628000001</v>
      </c>
      <c r="AA683" s="122">
        <f t="shared" si="794"/>
        <v>11862.800628000001</v>
      </c>
      <c r="AB683" s="94">
        <f t="shared" si="795"/>
        <v>0</v>
      </c>
      <c r="AC683" s="123">
        <f t="shared" si="796"/>
        <v>13365.03</v>
      </c>
      <c r="AD683" s="94">
        <f t="shared" si="797"/>
        <v>13365.03</v>
      </c>
      <c r="AE683" s="94">
        <f t="shared" si="798"/>
        <v>0</v>
      </c>
      <c r="AF683" s="123">
        <f t="shared" si="799"/>
        <v>1502.229372</v>
      </c>
      <c r="AG683" s="94">
        <f t="shared" si="800"/>
        <v>1502.229372</v>
      </c>
      <c r="AH683" s="94">
        <f t="shared" si="801"/>
        <v>0</v>
      </c>
      <c r="AI683" s="94">
        <f t="shared" si="802"/>
        <v>11862.800628000001</v>
      </c>
      <c r="AJ683" s="93">
        <f t="shared" si="803"/>
        <v>11862.800628000001</v>
      </c>
      <c r="AK683" s="138" t="s">
        <v>1010</v>
      </c>
    </row>
    <row r="684" spans="1:37" hidden="1" outlineLevel="3" x14ac:dyDescent="0.25">
      <c r="A684" t="s">
        <v>7067</v>
      </c>
      <c r="B684">
        <v>6015.45</v>
      </c>
      <c r="N684">
        <f t="shared" si="783"/>
        <v>6015.45</v>
      </c>
      <c r="O684">
        <f t="shared" si="784"/>
        <v>6015.45</v>
      </c>
      <c r="P684">
        <f t="shared" si="785"/>
        <v>6015.45</v>
      </c>
      <c r="Q684" s="92" t="s">
        <v>6205</v>
      </c>
      <c r="R684" s="80">
        <v>0.1124</v>
      </c>
      <c r="S684" s="119">
        <f t="shared" si="786"/>
        <v>0</v>
      </c>
      <c r="T684" s="120">
        <f t="shared" si="787"/>
        <v>6015.45</v>
      </c>
      <c r="U684" s="121">
        <f t="shared" si="788"/>
        <v>6015.45</v>
      </c>
      <c r="V684" s="119">
        <f t="shared" si="789"/>
        <v>0</v>
      </c>
      <c r="W684" s="120">
        <f t="shared" si="790"/>
        <v>676.13657999999998</v>
      </c>
      <c r="X684" s="122">
        <f t="shared" si="791"/>
        <v>676.13657999999998</v>
      </c>
      <c r="Y684" s="119">
        <f t="shared" si="792"/>
        <v>0</v>
      </c>
      <c r="Z684" s="120">
        <f t="shared" si="793"/>
        <v>5339.3134199999995</v>
      </c>
      <c r="AA684" s="122">
        <f t="shared" si="794"/>
        <v>5339.3134199999995</v>
      </c>
      <c r="AB684" s="94">
        <f t="shared" si="795"/>
        <v>0</v>
      </c>
      <c r="AC684" s="123">
        <f t="shared" si="796"/>
        <v>6015.45</v>
      </c>
      <c r="AD684" s="94">
        <f t="shared" si="797"/>
        <v>6015.45</v>
      </c>
      <c r="AE684" s="94">
        <f t="shared" si="798"/>
        <v>0</v>
      </c>
      <c r="AF684" s="123">
        <f t="shared" si="799"/>
        <v>676.13657999999998</v>
      </c>
      <c r="AG684" s="94">
        <f t="shared" si="800"/>
        <v>676.13657999999998</v>
      </c>
      <c r="AH684" s="94">
        <f t="shared" si="801"/>
        <v>0</v>
      </c>
      <c r="AI684" s="94">
        <f t="shared" si="802"/>
        <v>5339.3134199999995</v>
      </c>
      <c r="AJ684" s="93">
        <f t="shared" si="803"/>
        <v>5339.3134199999995</v>
      </c>
      <c r="AK684" s="138" t="s">
        <v>1010</v>
      </c>
    </row>
    <row r="685" spans="1:37" hidden="1" outlineLevel="3" x14ac:dyDescent="0.25">
      <c r="A685" t="s">
        <v>7067</v>
      </c>
      <c r="B685">
        <v>4065.2</v>
      </c>
      <c r="N685">
        <f t="shared" si="783"/>
        <v>4065.2</v>
      </c>
      <c r="O685">
        <f t="shared" si="784"/>
        <v>4065.2</v>
      </c>
      <c r="P685">
        <f t="shared" si="785"/>
        <v>4065.2</v>
      </c>
      <c r="Q685" s="92" t="s">
        <v>6209</v>
      </c>
      <c r="R685" s="80">
        <v>0.1124</v>
      </c>
      <c r="S685" s="119">
        <f t="shared" si="786"/>
        <v>0</v>
      </c>
      <c r="T685" s="120">
        <f t="shared" si="787"/>
        <v>4065.2</v>
      </c>
      <c r="U685" s="121">
        <f t="shared" si="788"/>
        <v>4065.2</v>
      </c>
      <c r="V685" s="119">
        <f t="shared" si="789"/>
        <v>0</v>
      </c>
      <c r="W685" s="120">
        <f t="shared" si="790"/>
        <v>456.92847999999998</v>
      </c>
      <c r="X685" s="122">
        <f t="shared" si="791"/>
        <v>456.92847999999998</v>
      </c>
      <c r="Y685" s="119">
        <f t="shared" si="792"/>
        <v>0</v>
      </c>
      <c r="Z685" s="120">
        <f t="shared" si="793"/>
        <v>3608.2715199999998</v>
      </c>
      <c r="AA685" s="122">
        <f t="shared" si="794"/>
        <v>3608.2715199999998</v>
      </c>
      <c r="AB685" s="94">
        <f t="shared" si="795"/>
        <v>0</v>
      </c>
      <c r="AC685" s="123">
        <f t="shared" si="796"/>
        <v>4065.2</v>
      </c>
      <c r="AD685" s="94">
        <f t="shared" si="797"/>
        <v>4065.2</v>
      </c>
      <c r="AE685" s="94">
        <f t="shared" si="798"/>
        <v>0</v>
      </c>
      <c r="AF685" s="123">
        <f t="shared" si="799"/>
        <v>456.92847999999998</v>
      </c>
      <c r="AG685" s="94">
        <f t="shared" si="800"/>
        <v>456.92847999999998</v>
      </c>
      <c r="AH685" s="94">
        <f t="shared" si="801"/>
        <v>0</v>
      </c>
      <c r="AI685" s="94">
        <f t="shared" si="802"/>
        <v>3608.2715199999998</v>
      </c>
      <c r="AJ685" s="93">
        <f t="shared" si="803"/>
        <v>3608.2715199999998</v>
      </c>
      <c r="AK685" s="138" t="s">
        <v>1010</v>
      </c>
    </row>
    <row r="686" spans="1:37" hidden="1" outlineLevel="3" x14ac:dyDescent="0.25">
      <c r="A686" t="s">
        <v>7067</v>
      </c>
      <c r="B686">
        <v>11291.5</v>
      </c>
      <c r="N686">
        <f t="shared" si="783"/>
        <v>11291.5</v>
      </c>
      <c r="O686">
        <f t="shared" si="784"/>
        <v>11291.5</v>
      </c>
      <c r="P686">
        <f t="shared" si="785"/>
        <v>11291.5</v>
      </c>
      <c r="Q686" s="92" t="s">
        <v>6212</v>
      </c>
      <c r="R686" s="80">
        <v>0.1124</v>
      </c>
      <c r="S686" s="119">
        <f t="shared" si="786"/>
        <v>0</v>
      </c>
      <c r="T686" s="120">
        <f t="shared" si="787"/>
        <v>11291.5</v>
      </c>
      <c r="U686" s="121">
        <f t="shared" si="788"/>
        <v>11291.5</v>
      </c>
      <c r="V686" s="119">
        <f t="shared" si="789"/>
        <v>0</v>
      </c>
      <c r="W686" s="120">
        <f t="shared" si="790"/>
        <v>1269.1646000000001</v>
      </c>
      <c r="X686" s="122">
        <f t="shared" si="791"/>
        <v>1269.1646000000001</v>
      </c>
      <c r="Y686" s="119">
        <f t="shared" si="792"/>
        <v>0</v>
      </c>
      <c r="Z686" s="120">
        <f t="shared" si="793"/>
        <v>10022.3354</v>
      </c>
      <c r="AA686" s="122">
        <f t="shared" si="794"/>
        <v>10022.3354</v>
      </c>
      <c r="AB686" s="94">
        <f t="shared" si="795"/>
        <v>0</v>
      </c>
      <c r="AC686" s="123">
        <f t="shared" si="796"/>
        <v>11291.5</v>
      </c>
      <c r="AD686" s="94">
        <f t="shared" si="797"/>
        <v>11291.5</v>
      </c>
      <c r="AE686" s="94">
        <f t="shared" si="798"/>
        <v>0</v>
      </c>
      <c r="AF686" s="123">
        <f t="shared" si="799"/>
        <v>1269.1646000000001</v>
      </c>
      <c r="AG686" s="94">
        <f t="shared" si="800"/>
        <v>1269.1646000000001</v>
      </c>
      <c r="AH686" s="94">
        <f t="shared" si="801"/>
        <v>0</v>
      </c>
      <c r="AI686" s="94">
        <f t="shared" si="802"/>
        <v>10022.3354</v>
      </c>
      <c r="AJ686" s="93">
        <f t="shared" si="803"/>
        <v>10022.3354</v>
      </c>
      <c r="AK686" s="138" t="s">
        <v>1010</v>
      </c>
    </row>
    <row r="687" spans="1:37" hidden="1" outlineLevel="3" x14ac:dyDescent="0.25">
      <c r="A687" t="s">
        <v>7067</v>
      </c>
      <c r="N687">
        <f t="shared" si="783"/>
        <v>0</v>
      </c>
      <c r="O687">
        <f t="shared" si="784"/>
        <v>0</v>
      </c>
      <c r="P687">
        <f t="shared" si="785"/>
        <v>0</v>
      </c>
      <c r="Q687" s="92" t="s">
        <v>6724</v>
      </c>
      <c r="R687" s="80">
        <v>0.1124</v>
      </c>
      <c r="S687" s="119">
        <f t="shared" si="786"/>
        <v>0</v>
      </c>
      <c r="T687" s="120">
        <f t="shared" si="787"/>
        <v>0</v>
      </c>
      <c r="U687" s="121">
        <f t="shared" si="788"/>
        <v>0</v>
      </c>
      <c r="V687" s="119">
        <f t="shared" si="789"/>
        <v>0</v>
      </c>
      <c r="W687" s="120">
        <f t="shared" si="790"/>
        <v>0</v>
      </c>
      <c r="X687" s="122">
        <f t="shared" si="791"/>
        <v>0</v>
      </c>
      <c r="Y687" s="119">
        <f t="shared" si="792"/>
        <v>0</v>
      </c>
      <c r="Z687" s="120">
        <f t="shared" si="793"/>
        <v>0</v>
      </c>
      <c r="AA687" s="122">
        <f t="shared" si="794"/>
        <v>0</v>
      </c>
      <c r="AB687" s="94">
        <f t="shared" si="795"/>
        <v>0</v>
      </c>
      <c r="AC687" s="123">
        <f t="shared" si="796"/>
        <v>0</v>
      </c>
      <c r="AD687" s="94">
        <f t="shared" si="797"/>
        <v>0</v>
      </c>
      <c r="AE687" s="94">
        <f t="shared" si="798"/>
        <v>0</v>
      </c>
      <c r="AF687" s="123">
        <f t="shared" si="799"/>
        <v>0</v>
      </c>
      <c r="AG687" s="94">
        <f t="shared" si="800"/>
        <v>0</v>
      </c>
      <c r="AH687" s="94">
        <f t="shared" si="801"/>
        <v>0</v>
      </c>
      <c r="AI687" s="94">
        <f t="shared" si="802"/>
        <v>0</v>
      </c>
      <c r="AJ687" s="93">
        <f t="shared" si="803"/>
        <v>0</v>
      </c>
      <c r="AK687" s="138" t="s">
        <v>1010</v>
      </c>
    </row>
    <row r="688" spans="1:37" hidden="1" outlineLevel="3" x14ac:dyDescent="0.25">
      <c r="A688" t="s">
        <v>7067</v>
      </c>
      <c r="B688">
        <v>25044.41</v>
      </c>
      <c r="N688">
        <f t="shared" si="783"/>
        <v>25044.41</v>
      </c>
      <c r="O688">
        <f t="shared" si="784"/>
        <v>25044.41</v>
      </c>
      <c r="P688">
        <f t="shared" si="785"/>
        <v>25044.41</v>
      </c>
      <c r="Q688" s="92" t="s">
        <v>6214</v>
      </c>
      <c r="R688" s="80">
        <v>0.1124</v>
      </c>
      <c r="S688" s="119">
        <f t="shared" si="786"/>
        <v>0</v>
      </c>
      <c r="T688" s="120">
        <f t="shared" si="787"/>
        <v>25044.41</v>
      </c>
      <c r="U688" s="121">
        <f t="shared" si="788"/>
        <v>25044.41</v>
      </c>
      <c r="V688" s="119">
        <f t="shared" si="789"/>
        <v>0</v>
      </c>
      <c r="W688" s="120">
        <f t="shared" si="790"/>
        <v>2814.9916840000001</v>
      </c>
      <c r="X688" s="122">
        <f t="shared" si="791"/>
        <v>2814.9916840000001</v>
      </c>
      <c r="Y688" s="119">
        <f t="shared" si="792"/>
        <v>0</v>
      </c>
      <c r="Z688" s="120">
        <f t="shared" si="793"/>
        <v>22229.418315999999</v>
      </c>
      <c r="AA688" s="122">
        <f t="shared" si="794"/>
        <v>22229.418315999999</v>
      </c>
      <c r="AB688" s="94">
        <f t="shared" si="795"/>
        <v>0</v>
      </c>
      <c r="AC688" s="123">
        <f t="shared" si="796"/>
        <v>25044.41</v>
      </c>
      <c r="AD688" s="94">
        <f t="shared" si="797"/>
        <v>25044.41</v>
      </c>
      <c r="AE688" s="94">
        <f t="shared" si="798"/>
        <v>0</v>
      </c>
      <c r="AF688" s="123">
        <f t="shared" si="799"/>
        <v>2814.9916840000001</v>
      </c>
      <c r="AG688" s="94">
        <f t="shared" si="800"/>
        <v>2814.9916840000001</v>
      </c>
      <c r="AH688" s="94">
        <f t="shared" si="801"/>
        <v>0</v>
      </c>
      <c r="AI688" s="94">
        <f t="shared" si="802"/>
        <v>22229.418315999999</v>
      </c>
      <c r="AJ688" s="93">
        <f t="shared" si="803"/>
        <v>22229.418315999999</v>
      </c>
      <c r="AK688" s="138" t="s">
        <v>1010</v>
      </c>
    </row>
    <row r="689" spans="1:37" hidden="1" outlineLevel="3" x14ac:dyDescent="0.25">
      <c r="A689" t="s">
        <v>7067</v>
      </c>
      <c r="B689">
        <v>0</v>
      </c>
      <c r="N689">
        <f t="shared" si="783"/>
        <v>0</v>
      </c>
      <c r="O689">
        <f t="shared" si="784"/>
        <v>0</v>
      </c>
      <c r="P689">
        <f t="shared" si="785"/>
        <v>0</v>
      </c>
      <c r="Q689" s="92" t="s">
        <v>6215</v>
      </c>
      <c r="R689" s="80">
        <v>0.1124</v>
      </c>
      <c r="S689" s="119">
        <f t="shared" si="786"/>
        <v>0</v>
      </c>
      <c r="T689" s="120">
        <f t="shared" si="787"/>
        <v>0</v>
      </c>
      <c r="U689" s="121">
        <f t="shared" si="788"/>
        <v>0</v>
      </c>
      <c r="V689" s="119">
        <f t="shared" si="789"/>
        <v>0</v>
      </c>
      <c r="W689" s="120">
        <f t="shared" si="790"/>
        <v>0</v>
      </c>
      <c r="X689" s="122">
        <f t="shared" si="791"/>
        <v>0</v>
      </c>
      <c r="Y689" s="119">
        <f t="shared" si="792"/>
        <v>0</v>
      </c>
      <c r="Z689" s="120">
        <f t="shared" si="793"/>
        <v>0</v>
      </c>
      <c r="AA689" s="122">
        <f t="shared" si="794"/>
        <v>0</v>
      </c>
      <c r="AB689" s="94">
        <f t="shared" si="795"/>
        <v>0</v>
      </c>
      <c r="AC689" s="123">
        <f t="shared" si="796"/>
        <v>0</v>
      </c>
      <c r="AD689" s="94">
        <f t="shared" si="797"/>
        <v>0</v>
      </c>
      <c r="AE689" s="94">
        <f t="shared" si="798"/>
        <v>0</v>
      </c>
      <c r="AF689" s="123">
        <f t="shared" si="799"/>
        <v>0</v>
      </c>
      <c r="AG689" s="94">
        <f t="shared" si="800"/>
        <v>0</v>
      </c>
      <c r="AH689" s="94">
        <f t="shared" si="801"/>
        <v>0</v>
      </c>
      <c r="AI689" s="94">
        <f t="shared" si="802"/>
        <v>0</v>
      </c>
      <c r="AJ689" s="93">
        <f t="shared" si="803"/>
        <v>0</v>
      </c>
      <c r="AK689" s="138" t="s">
        <v>1010</v>
      </c>
    </row>
    <row r="690" spans="1:37" hidden="1" outlineLevel="3" x14ac:dyDescent="0.25">
      <c r="A690" t="s">
        <v>7067</v>
      </c>
      <c r="N690">
        <f t="shared" ref="N690:N721" si="804">SUM(B690:M690)</f>
        <v>0</v>
      </c>
      <c r="O690">
        <f t="shared" ref="O690:O721" si="805">B690</f>
        <v>0</v>
      </c>
      <c r="P690">
        <f t="shared" ref="P690:P721" si="806">N690</f>
        <v>0</v>
      </c>
      <c r="Q690" s="92" t="s">
        <v>6217</v>
      </c>
      <c r="R690" s="80">
        <v>0.1124</v>
      </c>
      <c r="S690" s="119">
        <f t="shared" ref="S690:S721" si="807">IF(LEFT(AK690,6)="Direct", O690,0)</f>
        <v>0</v>
      </c>
      <c r="T690" s="120">
        <f t="shared" ref="T690:T721" si="808">O690-S690</f>
        <v>0</v>
      </c>
      <c r="U690" s="121">
        <f t="shared" ref="U690:U721" si="809">S690+T690</f>
        <v>0</v>
      </c>
      <c r="V690" s="119">
        <f t="shared" ref="V690:V721" si="810">IF(LEFT(AK690,9)="Direct-WA", O690,0)</f>
        <v>0</v>
      </c>
      <c r="W690" s="120">
        <f t="shared" ref="W690:W721" si="811">IF(LEFT(AK690,9)="Direct-WA",0,O690*R690)</f>
        <v>0</v>
      </c>
      <c r="X690" s="122">
        <f t="shared" ref="X690:X721" si="812">V690+W690</f>
        <v>0</v>
      </c>
      <c r="Y690" s="119">
        <f t="shared" ref="Y690:Y721" si="813">IF(LEFT(AK690,9)="Direct-OR", O690,0)</f>
        <v>0</v>
      </c>
      <c r="Z690" s="120">
        <f t="shared" ref="Z690:Z721" si="814">IF(LEFT(AK690,9)="Direct-OR",0,T690-W690)</f>
        <v>0</v>
      </c>
      <c r="AA690" s="122">
        <f t="shared" ref="AA690:AA721" si="815">Y690+Z690</f>
        <v>0</v>
      </c>
      <c r="AB690" s="94">
        <f t="shared" ref="AB690:AB721" si="816">IF(LEFT(AK690,6)="Direct", P690,0)</f>
        <v>0</v>
      </c>
      <c r="AC690" s="123">
        <f t="shared" ref="AC690:AC721" si="817">P690-AB690</f>
        <v>0</v>
      </c>
      <c r="AD690" s="94">
        <f t="shared" ref="AD690:AD721" si="818">AB690+AC690</f>
        <v>0</v>
      </c>
      <c r="AE690" s="94">
        <f t="shared" ref="AE690:AE721" si="819">IF(LEFT(AK690,9)="Direct-WA", P690,0)</f>
        <v>0</v>
      </c>
      <c r="AF690" s="123">
        <f t="shared" ref="AF690:AF721" si="820">IF(LEFT(AK690,9)="Direct-WA",0,P690*R690)</f>
        <v>0</v>
      </c>
      <c r="AG690" s="94">
        <f t="shared" ref="AG690:AG721" si="821">AE690+AF690</f>
        <v>0</v>
      </c>
      <c r="AH690" s="94">
        <f t="shared" ref="AH690:AH721" si="822">IF(LEFT(AK690,9)="Direct-OR", P690,0)</f>
        <v>0</v>
      </c>
      <c r="AI690" s="94">
        <f t="shared" ref="AI690:AI721" si="823">IF(LEFT(AK690,9)="Direct-OR",0,AD690-AG690)</f>
        <v>0</v>
      </c>
      <c r="AJ690" s="93">
        <f t="shared" ref="AJ690:AJ721" si="824">AH690+AI690</f>
        <v>0</v>
      </c>
      <c r="AK690" s="138" t="s">
        <v>1010</v>
      </c>
    </row>
    <row r="691" spans="1:37" hidden="1" outlineLevel="3" x14ac:dyDescent="0.25">
      <c r="A691" t="s">
        <v>7067</v>
      </c>
      <c r="B691">
        <v>133.5</v>
      </c>
      <c r="N691">
        <f t="shared" si="804"/>
        <v>133.5</v>
      </c>
      <c r="O691">
        <f t="shared" si="805"/>
        <v>133.5</v>
      </c>
      <c r="P691">
        <f t="shared" si="806"/>
        <v>133.5</v>
      </c>
      <c r="Q691" s="92" t="s">
        <v>6224</v>
      </c>
      <c r="R691" s="80">
        <v>0.1124</v>
      </c>
      <c r="S691" s="119">
        <f t="shared" si="807"/>
        <v>0</v>
      </c>
      <c r="T691" s="120">
        <f t="shared" si="808"/>
        <v>133.5</v>
      </c>
      <c r="U691" s="121">
        <f t="shared" si="809"/>
        <v>133.5</v>
      </c>
      <c r="V691" s="119">
        <f t="shared" si="810"/>
        <v>0</v>
      </c>
      <c r="W691" s="120">
        <f t="shared" si="811"/>
        <v>15.0054</v>
      </c>
      <c r="X691" s="122">
        <f t="shared" si="812"/>
        <v>15.0054</v>
      </c>
      <c r="Y691" s="119">
        <f t="shared" si="813"/>
        <v>0</v>
      </c>
      <c r="Z691" s="120">
        <f t="shared" si="814"/>
        <v>118.49460000000001</v>
      </c>
      <c r="AA691" s="122">
        <f t="shared" si="815"/>
        <v>118.49460000000001</v>
      </c>
      <c r="AB691" s="94">
        <f t="shared" si="816"/>
        <v>0</v>
      </c>
      <c r="AC691" s="123">
        <f t="shared" si="817"/>
        <v>133.5</v>
      </c>
      <c r="AD691" s="94">
        <f t="shared" si="818"/>
        <v>133.5</v>
      </c>
      <c r="AE691" s="94">
        <f t="shared" si="819"/>
        <v>0</v>
      </c>
      <c r="AF691" s="123">
        <f t="shared" si="820"/>
        <v>15.0054</v>
      </c>
      <c r="AG691" s="94">
        <f t="shared" si="821"/>
        <v>15.0054</v>
      </c>
      <c r="AH691" s="94">
        <f t="shared" si="822"/>
        <v>0</v>
      </c>
      <c r="AI691" s="94">
        <f t="shared" si="823"/>
        <v>118.49460000000001</v>
      </c>
      <c r="AJ691" s="93">
        <f t="shared" si="824"/>
        <v>118.49460000000001</v>
      </c>
      <c r="AK691" s="138" t="s">
        <v>1010</v>
      </c>
    </row>
    <row r="692" spans="1:37" hidden="1" outlineLevel="3" x14ac:dyDescent="0.25">
      <c r="A692" t="s">
        <v>7067</v>
      </c>
      <c r="B692">
        <v>6649.6</v>
      </c>
      <c r="N692">
        <f t="shared" si="804"/>
        <v>6649.6</v>
      </c>
      <c r="O692">
        <f t="shared" si="805"/>
        <v>6649.6</v>
      </c>
      <c r="P692">
        <f t="shared" si="806"/>
        <v>6649.6</v>
      </c>
      <c r="Q692" s="92" t="s">
        <v>6225</v>
      </c>
      <c r="R692" s="80">
        <v>0.1124</v>
      </c>
      <c r="S692" s="119">
        <f t="shared" si="807"/>
        <v>0</v>
      </c>
      <c r="T692" s="120">
        <f t="shared" si="808"/>
        <v>6649.6</v>
      </c>
      <c r="U692" s="121">
        <f t="shared" si="809"/>
        <v>6649.6</v>
      </c>
      <c r="V692" s="119">
        <f t="shared" si="810"/>
        <v>0</v>
      </c>
      <c r="W692" s="120">
        <f t="shared" si="811"/>
        <v>747.41504000000009</v>
      </c>
      <c r="X692" s="122">
        <f t="shared" si="812"/>
        <v>747.41504000000009</v>
      </c>
      <c r="Y692" s="119">
        <f t="shared" si="813"/>
        <v>0</v>
      </c>
      <c r="Z692" s="120">
        <f t="shared" si="814"/>
        <v>5902.1849600000005</v>
      </c>
      <c r="AA692" s="122">
        <f t="shared" si="815"/>
        <v>5902.1849600000005</v>
      </c>
      <c r="AB692" s="94">
        <f t="shared" si="816"/>
        <v>0</v>
      </c>
      <c r="AC692" s="123">
        <f t="shared" si="817"/>
        <v>6649.6</v>
      </c>
      <c r="AD692" s="94">
        <f t="shared" si="818"/>
        <v>6649.6</v>
      </c>
      <c r="AE692" s="94">
        <f t="shared" si="819"/>
        <v>0</v>
      </c>
      <c r="AF692" s="123">
        <f t="shared" si="820"/>
        <v>747.41504000000009</v>
      </c>
      <c r="AG692" s="94">
        <f t="shared" si="821"/>
        <v>747.41504000000009</v>
      </c>
      <c r="AH692" s="94">
        <f t="shared" si="822"/>
        <v>0</v>
      </c>
      <c r="AI692" s="94">
        <f t="shared" si="823"/>
        <v>5902.1849600000005</v>
      </c>
      <c r="AJ692" s="93">
        <f t="shared" si="824"/>
        <v>5902.1849600000005</v>
      </c>
      <c r="AK692" s="138" t="s">
        <v>1010</v>
      </c>
    </row>
    <row r="693" spans="1:37" hidden="1" outlineLevel="3" x14ac:dyDescent="0.25">
      <c r="A693" t="s">
        <v>7067</v>
      </c>
      <c r="B693">
        <v>123585.22</v>
      </c>
      <c r="N693">
        <f t="shared" si="804"/>
        <v>123585.22</v>
      </c>
      <c r="O693">
        <f t="shared" si="805"/>
        <v>123585.22</v>
      </c>
      <c r="P693">
        <f t="shared" si="806"/>
        <v>123585.22</v>
      </c>
      <c r="Q693" s="92" t="s">
        <v>6227</v>
      </c>
      <c r="R693" s="80">
        <v>0.1124</v>
      </c>
      <c r="S693" s="119">
        <f t="shared" si="807"/>
        <v>0</v>
      </c>
      <c r="T693" s="120">
        <f t="shared" si="808"/>
        <v>123585.22</v>
      </c>
      <c r="U693" s="121">
        <f t="shared" si="809"/>
        <v>123585.22</v>
      </c>
      <c r="V693" s="119">
        <f t="shared" si="810"/>
        <v>0</v>
      </c>
      <c r="W693" s="120">
        <f t="shared" si="811"/>
        <v>13890.978728</v>
      </c>
      <c r="X693" s="122">
        <f t="shared" si="812"/>
        <v>13890.978728</v>
      </c>
      <c r="Y693" s="119">
        <f t="shared" si="813"/>
        <v>0</v>
      </c>
      <c r="Z693" s="120">
        <f t="shared" si="814"/>
        <v>109694.241272</v>
      </c>
      <c r="AA693" s="122">
        <f t="shared" si="815"/>
        <v>109694.241272</v>
      </c>
      <c r="AB693" s="94">
        <f t="shared" si="816"/>
        <v>0</v>
      </c>
      <c r="AC693" s="123">
        <f t="shared" si="817"/>
        <v>123585.22</v>
      </c>
      <c r="AD693" s="94">
        <f t="shared" si="818"/>
        <v>123585.22</v>
      </c>
      <c r="AE693" s="94">
        <f t="shared" si="819"/>
        <v>0</v>
      </c>
      <c r="AF693" s="123">
        <f t="shared" si="820"/>
        <v>13890.978728</v>
      </c>
      <c r="AG693" s="94">
        <f t="shared" si="821"/>
        <v>13890.978728</v>
      </c>
      <c r="AH693" s="94">
        <f t="shared" si="822"/>
        <v>0</v>
      </c>
      <c r="AI693" s="94">
        <f t="shared" si="823"/>
        <v>109694.241272</v>
      </c>
      <c r="AJ693" s="93">
        <f t="shared" si="824"/>
        <v>109694.241272</v>
      </c>
      <c r="AK693" s="138" t="s">
        <v>1010</v>
      </c>
    </row>
    <row r="694" spans="1:37" hidden="1" outlineLevel="3" x14ac:dyDescent="0.25">
      <c r="A694" t="s">
        <v>7067</v>
      </c>
      <c r="B694">
        <v>1815</v>
      </c>
      <c r="N694">
        <f t="shared" si="804"/>
        <v>1815</v>
      </c>
      <c r="O694">
        <f t="shared" si="805"/>
        <v>1815</v>
      </c>
      <c r="P694">
        <f t="shared" si="806"/>
        <v>1815</v>
      </c>
      <c r="Q694" s="92" t="s">
        <v>6858</v>
      </c>
      <c r="R694" s="80">
        <v>0.1124</v>
      </c>
      <c r="S694" s="119">
        <f t="shared" si="807"/>
        <v>0</v>
      </c>
      <c r="T694" s="120">
        <f t="shared" si="808"/>
        <v>1815</v>
      </c>
      <c r="U694" s="121">
        <f t="shared" si="809"/>
        <v>1815</v>
      </c>
      <c r="V694" s="119">
        <f t="shared" si="810"/>
        <v>0</v>
      </c>
      <c r="W694" s="120">
        <f t="shared" si="811"/>
        <v>204.006</v>
      </c>
      <c r="X694" s="122">
        <f t="shared" si="812"/>
        <v>204.006</v>
      </c>
      <c r="Y694" s="119">
        <f t="shared" si="813"/>
        <v>0</v>
      </c>
      <c r="Z694" s="120">
        <f t="shared" si="814"/>
        <v>1610.9939999999999</v>
      </c>
      <c r="AA694" s="122">
        <f t="shared" si="815"/>
        <v>1610.9939999999999</v>
      </c>
      <c r="AB694" s="94">
        <f t="shared" si="816"/>
        <v>0</v>
      </c>
      <c r="AC694" s="123">
        <f t="shared" si="817"/>
        <v>1815</v>
      </c>
      <c r="AD694" s="94">
        <f t="shared" si="818"/>
        <v>1815</v>
      </c>
      <c r="AE694" s="94">
        <f t="shared" si="819"/>
        <v>0</v>
      </c>
      <c r="AF694" s="123">
        <f t="shared" si="820"/>
        <v>204.006</v>
      </c>
      <c r="AG694" s="94">
        <f t="shared" si="821"/>
        <v>204.006</v>
      </c>
      <c r="AH694" s="94">
        <f t="shared" si="822"/>
        <v>0</v>
      </c>
      <c r="AI694" s="94">
        <f t="shared" si="823"/>
        <v>1610.9939999999999</v>
      </c>
      <c r="AJ694" s="93">
        <f t="shared" si="824"/>
        <v>1610.9939999999999</v>
      </c>
      <c r="AK694" s="138" t="s">
        <v>6854</v>
      </c>
    </row>
    <row r="695" spans="1:37" hidden="1" outlineLevel="3" x14ac:dyDescent="0.25">
      <c r="A695" t="s">
        <v>7067</v>
      </c>
      <c r="B695">
        <v>41259.440000000002</v>
      </c>
      <c r="N695">
        <f t="shared" si="804"/>
        <v>41259.440000000002</v>
      </c>
      <c r="O695">
        <f t="shared" si="805"/>
        <v>41259.440000000002</v>
      </c>
      <c r="P695">
        <f t="shared" si="806"/>
        <v>41259.440000000002</v>
      </c>
      <c r="Q695" s="92" t="s">
        <v>6230</v>
      </c>
      <c r="R695" s="80">
        <v>0.1124</v>
      </c>
      <c r="S695" s="119">
        <f t="shared" si="807"/>
        <v>0</v>
      </c>
      <c r="T695" s="120">
        <f t="shared" si="808"/>
        <v>41259.440000000002</v>
      </c>
      <c r="U695" s="121">
        <f t="shared" si="809"/>
        <v>41259.440000000002</v>
      </c>
      <c r="V695" s="119">
        <f t="shared" si="810"/>
        <v>0</v>
      </c>
      <c r="W695" s="120">
        <f t="shared" si="811"/>
        <v>4637.5610560000005</v>
      </c>
      <c r="X695" s="122">
        <f t="shared" si="812"/>
        <v>4637.5610560000005</v>
      </c>
      <c r="Y695" s="119">
        <f t="shared" si="813"/>
        <v>0</v>
      </c>
      <c r="Z695" s="120">
        <f t="shared" si="814"/>
        <v>36621.878944000004</v>
      </c>
      <c r="AA695" s="122">
        <f t="shared" si="815"/>
        <v>36621.878944000004</v>
      </c>
      <c r="AB695" s="94">
        <f t="shared" si="816"/>
        <v>0</v>
      </c>
      <c r="AC695" s="123">
        <f t="shared" si="817"/>
        <v>41259.440000000002</v>
      </c>
      <c r="AD695" s="94">
        <f t="shared" si="818"/>
        <v>41259.440000000002</v>
      </c>
      <c r="AE695" s="94">
        <f t="shared" si="819"/>
        <v>0</v>
      </c>
      <c r="AF695" s="123">
        <f t="shared" si="820"/>
        <v>4637.5610560000005</v>
      </c>
      <c r="AG695" s="94">
        <f t="shared" si="821"/>
        <v>4637.5610560000005</v>
      </c>
      <c r="AH695" s="94">
        <f t="shared" si="822"/>
        <v>0</v>
      </c>
      <c r="AI695" s="94">
        <f t="shared" si="823"/>
        <v>36621.878944000004</v>
      </c>
      <c r="AJ695" s="93">
        <f t="shared" si="824"/>
        <v>36621.878944000004</v>
      </c>
      <c r="AK695" s="138" t="s">
        <v>1010</v>
      </c>
    </row>
    <row r="696" spans="1:37" hidden="1" outlineLevel="3" x14ac:dyDescent="0.25">
      <c r="A696" t="s">
        <v>7067</v>
      </c>
      <c r="N696">
        <f t="shared" si="804"/>
        <v>0</v>
      </c>
      <c r="O696">
        <f t="shared" si="805"/>
        <v>0</v>
      </c>
      <c r="P696">
        <f t="shared" si="806"/>
        <v>0</v>
      </c>
      <c r="Q696" s="92" t="s">
        <v>6957</v>
      </c>
      <c r="R696" s="80">
        <v>0.1124</v>
      </c>
      <c r="S696" s="119">
        <f t="shared" si="807"/>
        <v>0</v>
      </c>
      <c r="T696" s="120">
        <f t="shared" si="808"/>
        <v>0</v>
      </c>
      <c r="U696" s="121">
        <f t="shared" si="809"/>
        <v>0</v>
      </c>
      <c r="V696" s="119">
        <f t="shared" si="810"/>
        <v>0</v>
      </c>
      <c r="W696" s="120">
        <f t="shared" si="811"/>
        <v>0</v>
      </c>
      <c r="X696" s="122">
        <f t="shared" si="812"/>
        <v>0</v>
      </c>
      <c r="Y696" s="119">
        <f t="shared" si="813"/>
        <v>0</v>
      </c>
      <c r="Z696" s="120">
        <f t="shared" si="814"/>
        <v>0</v>
      </c>
      <c r="AA696" s="122">
        <f t="shared" si="815"/>
        <v>0</v>
      </c>
      <c r="AB696" s="94">
        <f t="shared" si="816"/>
        <v>0</v>
      </c>
      <c r="AC696" s="123">
        <f t="shared" si="817"/>
        <v>0</v>
      </c>
      <c r="AD696" s="94">
        <f t="shared" si="818"/>
        <v>0</v>
      </c>
      <c r="AE696" s="94">
        <f t="shared" si="819"/>
        <v>0</v>
      </c>
      <c r="AF696" s="123">
        <f t="shared" si="820"/>
        <v>0</v>
      </c>
      <c r="AG696" s="94">
        <f t="shared" si="821"/>
        <v>0</v>
      </c>
      <c r="AH696" s="94">
        <f t="shared" si="822"/>
        <v>0</v>
      </c>
      <c r="AI696" s="94">
        <f t="shared" si="823"/>
        <v>0</v>
      </c>
      <c r="AJ696" s="93">
        <f t="shared" si="824"/>
        <v>0</v>
      </c>
      <c r="AK696" s="138" t="s">
        <v>1370</v>
      </c>
    </row>
    <row r="697" spans="1:37" hidden="1" outlineLevel="3" x14ac:dyDescent="0.25">
      <c r="A697" t="s">
        <v>7067</v>
      </c>
      <c r="N697">
        <f t="shared" si="804"/>
        <v>0</v>
      </c>
      <c r="O697">
        <f t="shared" si="805"/>
        <v>0</v>
      </c>
      <c r="P697">
        <f t="shared" si="806"/>
        <v>0</v>
      </c>
      <c r="Q697" s="92" t="s">
        <v>7110</v>
      </c>
      <c r="R697" s="80">
        <v>0.1124</v>
      </c>
      <c r="S697" s="119">
        <f t="shared" si="807"/>
        <v>0</v>
      </c>
      <c r="T697" s="120">
        <f t="shared" si="808"/>
        <v>0</v>
      </c>
      <c r="U697" s="121">
        <f t="shared" si="809"/>
        <v>0</v>
      </c>
      <c r="V697" s="119">
        <f t="shared" si="810"/>
        <v>0</v>
      </c>
      <c r="W697" s="120">
        <f t="shared" si="811"/>
        <v>0</v>
      </c>
      <c r="X697" s="122">
        <f t="shared" si="812"/>
        <v>0</v>
      </c>
      <c r="Y697" s="119">
        <f t="shared" si="813"/>
        <v>0</v>
      </c>
      <c r="Z697" s="120">
        <f t="shared" si="814"/>
        <v>0</v>
      </c>
      <c r="AA697" s="122">
        <f t="shared" si="815"/>
        <v>0</v>
      </c>
      <c r="AB697" s="94">
        <f t="shared" si="816"/>
        <v>0</v>
      </c>
      <c r="AC697" s="123">
        <f t="shared" si="817"/>
        <v>0</v>
      </c>
      <c r="AD697" s="94">
        <f t="shared" si="818"/>
        <v>0</v>
      </c>
      <c r="AE697" s="94">
        <f t="shared" si="819"/>
        <v>0</v>
      </c>
      <c r="AF697" s="123">
        <f t="shared" si="820"/>
        <v>0</v>
      </c>
      <c r="AG697" s="94">
        <f t="shared" si="821"/>
        <v>0</v>
      </c>
      <c r="AH697" s="94">
        <f t="shared" si="822"/>
        <v>0</v>
      </c>
      <c r="AI697" s="94">
        <f t="shared" si="823"/>
        <v>0</v>
      </c>
      <c r="AJ697" s="93">
        <f t="shared" si="824"/>
        <v>0</v>
      </c>
      <c r="AK697" s="138" t="s">
        <v>1010</v>
      </c>
    </row>
    <row r="698" spans="1:37" hidden="1" outlineLevel="3" x14ac:dyDescent="0.25">
      <c r="A698" t="s">
        <v>7067</v>
      </c>
      <c r="N698">
        <f t="shared" si="804"/>
        <v>0</v>
      </c>
      <c r="O698">
        <f t="shared" si="805"/>
        <v>0</v>
      </c>
      <c r="P698">
        <f t="shared" si="806"/>
        <v>0</v>
      </c>
      <c r="Q698" s="92" t="s">
        <v>7111</v>
      </c>
      <c r="R698" s="80">
        <v>0.1124</v>
      </c>
      <c r="S698" s="119">
        <f t="shared" si="807"/>
        <v>0</v>
      </c>
      <c r="T698" s="120">
        <f t="shared" si="808"/>
        <v>0</v>
      </c>
      <c r="U698" s="121">
        <f t="shared" si="809"/>
        <v>0</v>
      </c>
      <c r="V698" s="119">
        <f t="shared" si="810"/>
        <v>0</v>
      </c>
      <c r="W698" s="120">
        <f t="shared" si="811"/>
        <v>0</v>
      </c>
      <c r="X698" s="122">
        <f t="shared" si="812"/>
        <v>0</v>
      </c>
      <c r="Y698" s="119">
        <f t="shared" si="813"/>
        <v>0</v>
      </c>
      <c r="Z698" s="120">
        <f t="shared" si="814"/>
        <v>0</v>
      </c>
      <c r="AA698" s="122">
        <f t="shared" si="815"/>
        <v>0</v>
      </c>
      <c r="AB698" s="94">
        <f t="shared" si="816"/>
        <v>0</v>
      </c>
      <c r="AC698" s="123">
        <f t="shared" si="817"/>
        <v>0</v>
      </c>
      <c r="AD698" s="94">
        <f t="shared" si="818"/>
        <v>0</v>
      </c>
      <c r="AE698" s="94">
        <f t="shared" si="819"/>
        <v>0</v>
      </c>
      <c r="AF698" s="123">
        <f t="shared" si="820"/>
        <v>0</v>
      </c>
      <c r="AG698" s="94">
        <f t="shared" si="821"/>
        <v>0</v>
      </c>
      <c r="AH698" s="94">
        <f t="shared" si="822"/>
        <v>0</v>
      </c>
      <c r="AI698" s="94">
        <f t="shared" si="823"/>
        <v>0</v>
      </c>
      <c r="AJ698" s="93">
        <f t="shared" si="824"/>
        <v>0</v>
      </c>
      <c r="AK698" s="138" t="s">
        <v>1010</v>
      </c>
    </row>
    <row r="699" spans="1:37" hidden="1" outlineLevel="3" x14ac:dyDescent="0.25">
      <c r="A699" t="s">
        <v>7067</v>
      </c>
      <c r="B699">
        <v>2762.49</v>
      </c>
      <c r="N699">
        <f t="shared" si="804"/>
        <v>2762.49</v>
      </c>
      <c r="O699">
        <f t="shared" si="805"/>
        <v>2762.49</v>
      </c>
      <c r="P699">
        <f t="shared" si="806"/>
        <v>2762.49</v>
      </c>
      <c r="Q699" s="92" t="s">
        <v>6244</v>
      </c>
      <c r="R699" s="80">
        <v>0.1124</v>
      </c>
      <c r="S699" s="119">
        <f t="shared" si="807"/>
        <v>0</v>
      </c>
      <c r="T699" s="120">
        <f t="shared" si="808"/>
        <v>2762.49</v>
      </c>
      <c r="U699" s="121">
        <f t="shared" si="809"/>
        <v>2762.49</v>
      </c>
      <c r="V699" s="119">
        <f t="shared" si="810"/>
        <v>0</v>
      </c>
      <c r="W699" s="120">
        <f t="shared" si="811"/>
        <v>310.50387599999999</v>
      </c>
      <c r="X699" s="122">
        <f t="shared" si="812"/>
        <v>310.50387599999999</v>
      </c>
      <c r="Y699" s="119">
        <f t="shared" si="813"/>
        <v>0</v>
      </c>
      <c r="Z699" s="120">
        <f t="shared" si="814"/>
        <v>2451.986124</v>
      </c>
      <c r="AA699" s="122">
        <f t="shared" si="815"/>
        <v>2451.986124</v>
      </c>
      <c r="AB699" s="94">
        <f t="shared" si="816"/>
        <v>0</v>
      </c>
      <c r="AC699" s="123">
        <f t="shared" si="817"/>
        <v>2762.49</v>
      </c>
      <c r="AD699" s="94">
        <f t="shared" si="818"/>
        <v>2762.49</v>
      </c>
      <c r="AE699" s="94">
        <f t="shared" si="819"/>
        <v>0</v>
      </c>
      <c r="AF699" s="123">
        <f t="shared" si="820"/>
        <v>310.50387599999999</v>
      </c>
      <c r="AG699" s="94">
        <f t="shared" si="821"/>
        <v>310.50387599999999</v>
      </c>
      <c r="AH699" s="94">
        <f t="shared" si="822"/>
        <v>0</v>
      </c>
      <c r="AI699" s="94">
        <f t="shared" si="823"/>
        <v>2451.986124</v>
      </c>
      <c r="AJ699" s="93">
        <f t="shared" si="824"/>
        <v>2451.986124</v>
      </c>
      <c r="AK699" s="138" t="s">
        <v>1010</v>
      </c>
    </row>
    <row r="700" spans="1:37" hidden="1" outlineLevel="3" x14ac:dyDescent="0.25">
      <c r="A700" t="s">
        <v>7067</v>
      </c>
      <c r="B700">
        <v>427.21</v>
      </c>
      <c r="N700">
        <f t="shared" si="804"/>
        <v>427.21</v>
      </c>
      <c r="O700">
        <f t="shared" si="805"/>
        <v>427.21</v>
      </c>
      <c r="P700">
        <f t="shared" si="806"/>
        <v>427.21</v>
      </c>
      <c r="Q700" s="92" t="s">
        <v>6245</v>
      </c>
      <c r="R700" s="80">
        <v>0.1124</v>
      </c>
      <c r="S700" s="119">
        <f t="shared" si="807"/>
        <v>0</v>
      </c>
      <c r="T700" s="120">
        <f t="shared" si="808"/>
        <v>427.21</v>
      </c>
      <c r="U700" s="121">
        <f t="shared" si="809"/>
        <v>427.21</v>
      </c>
      <c r="V700" s="119">
        <f t="shared" si="810"/>
        <v>0</v>
      </c>
      <c r="W700" s="120">
        <f t="shared" si="811"/>
        <v>48.018403999999997</v>
      </c>
      <c r="X700" s="122">
        <f t="shared" si="812"/>
        <v>48.018403999999997</v>
      </c>
      <c r="Y700" s="119">
        <f t="shared" si="813"/>
        <v>0</v>
      </c>
      <c r="Z700" s="120">
        <f t="shared" si="814"/>
        <v>379.191596</v>
      </c>
      <c r="AA700" s="122">
        <f t="shared" si="815"/>
        <v>379.191596</v>
      </c>
      <c r="AB700" s="94">
        <f t="shared" si="816"/>
        <v>0</v>
      </c>
      <c r="AC700" s="123">
        <f t="shared" si="817"/>
        <v>427.21</v>
      </c>
      <c r="AD700" s="94">
        <f t="shared" si="818"/>
        <v>427.21</v>
      </c>
      <c r="AE700" s="94">
        <f t="shared" si="819"/>
        <v>0</v>
      </c>
      <c r="AF700" s="123">
        <f t="shared" si="820"/>
        <v>48.018403999999997</v>
      </c>
      <c r="AG700" s="94">
        <f t="shared" si="821"/>
        <v>48.018403999999997</v>
      </c>
      <c r="AH700" s="94">
        <f t="shared" si="822"/>
        <v>0</v>
      </c>
      <c r="AI700" s="94">
        <f t="shared" si="823"/>
        <v>379.191596</v>
      </c>
      <c r="AJ700" s="93">
        <f t="shared" si="824"/>
        <v>379.191596</v>
      </c>
      <c r="AK700" s="138" t="s">
        <v>1010</v>
      </c>
    </row>
    <row r="701" spans="1:37" hidden="1" outlineLevel="3" x14ac:dyDescent="0.25">
      <c r="A701" t="s">
        <v>7067</v>
      </c>
      <c r="B701">
        <v>139.09</v>
      </c>
      <c r="N701">
        <f t="shared" si="804"/>
        <v>139.09</v>
      </c>
      <c r="O701">
        <f t="shared" si="805"/>
        <v>139.09</v>
      </c>
      <c r="P701">
        <f t="shared" si="806"/>
        <v>139.09</v>
      </c>
      <c r="Q701" s="92" t="s">
        <v>6249</v>
      </c>
      <c r="R701" s="80">
        <v>0.1124</v>
      </c>
      <c r="S701" s="119">
        <f t="shared" si="807"/>
        <v>0</v>
      </c>
      <c r="T701" s="120">
        <f t="shared" si="808"/>
        <v>139.09</v>
      </c>
      <c r="U701" s="121">
        <f t="shared" si="809"/>
        <v>139.09</v>
      </c>
      <c r="V701" s="119">
        <f t="shared" si="810"/>
        <v>0</v>
      </c>
      <c r="W701" s="120">
        <f t="shared" si="811"/>
        <v>15.633716</v>
      </c>
      <c r="X701" s="122">
        <f t="shared" si="812"/>
        <v>15.633716</v>
      </c>
      <c r="Y701" s="119">
        <f t="shared" si="813"/>
        <v>0</v>
      </c>
      <c r="Z701" s="120">
        <f t="shared" si="814"/>
        <v>123.45628400000001</v>
      </c>
      <c r="AA701" s="122">
        <f t="shared" si="815"/>
        <v>123.45628400000001</v>
      </c>
      <c r="AB701" s="94">
        <f t="shared" si="816"/>
        <v>0</v>
      </c>
      <c r="AC701" s="123">
        <f t="shared" si="817"/>
        <v>139.09</v>
      </c>
      <c r="AD701" s="94">
        <f t="shared" si="818"/>
        <v>139.09</v>
      </c>
      <c r="AE701" s="94">
        <f t="shared" si="819"/>
        <v>0</v>
      </c>
      <c r="AF701" s="123">
        <f t="shared" si="820"/>
        <v>15.633716</v>
      </c>
      <c r="AG701" s="94">
        <f t="shared" si="821"/>
        <v>15.633716</v>
      </c>
      <c r="AH701" s="94">
        <f t="shared" si="822"/>
        <v>0</v>
      </c>
      <c r="AI701" s="94">
        <f t="shared" si="823"/>
        <v>123.45628400000001</v>
      </c>
      <c r="AJ701" s="93">
        <f t="shared" si="824"/>
        <v>123.45628400000001</v>
      </c>
      <c r="AK701" s="138" t="s">
        <v>1010</v>
      </c>
    </row>
    <row r="702" spans="1:37" hidden="1" outlineLevel="3" x14ac:dyDescent="0.25">
      <c r="A702" t="s">
        <v>7067</v>
      </c>
      <c r="B702">
        <v>82104.850000000006</v>
      </c>
      <c r="N702">
        <f t="shared" si="804"/>
        <v>82104.850000000006</v>
      </c>
      <c r="O702">
        <f t="shared" si="805"/>
        <v>82104.850000000006</v>
      </c>
      <c r="P702">
        <f t="shared" si="806"/>
        <v>82104.850000000006</v>
      </c>
      <c r="Q702" s="92" t="s">
        <v>6256</v>
      </c>
      <c r="R702" s="80">
        <v>0.1124</v>
      </c>
      <c r="S702" s="119">
        <f t="shared" si="807"/>
        <v>0</v>
      </c>
      <c r="T702" s="120">
        <f t="shared" si="808"/>
        <v>82104.850000000006</v>
      </c>
      <c r="U702" s="121">
        <f t="shared" si="809"/>
        <v>82104.850000000006</v>
      </c>
      <c r="V702" s="119">
        <f t="shared" si="810"/>
        <v>0</v>
      </c>
      <c r="W702" s="120">
        <f t="shared" si="811"/>
        <v>9228.585140000001</v>
      </c>
      <c r="X702" s="122">
        <f t="shared" si="812"/>
        <v>9228.585140000001</v>
      </c>
      <c r="Y702" s="119">
        <f t="shared" si="813"/>
        <v>0</v>
      </c>
      <c r="Z702" s="120">
        <f t="shared" si="814"/>
        <v>72876.26486000001</v>
      </c>
      <c r="AA702" s="122">
        <f t="shared" si="815"/>
        <v>72876.26486000001</v>
      </c>
      <c r="AB702" s="94">
        <f t="shared" si="816"/>
        <v>0</v>
      </c>
      <c r="AC702" s="123">
        <f t="shared" si="817"/>
        <v>82104.850000000006</v>
      </c>
      <c r="AD702" s="94">
        <f t="shared" si="818"/>
        <v>82104.850000000006</v>
      </c>
      <c r="AE702" s="94">
        <f t="shared" si="819"/>
        <v>0</v>
      </c>
      <c r="AF702" s="123">
        <f t="shared" si="820"/>
        <v>9228.585140000001</v>
      </c>
      <c r="AG702" s="94">
        <f t="shared" si="821"/>
        <v>9228.585140000001</v>
      </c>
      <c r="AH702" s="94">
        <f t="shared" si="822"/>
        <v>0</v>
      </c>
      <c r="AI702" s="94">
        <f t="shared" si="823"/>
        <v>72876.26486000001</v>
      </c>
      <c r="AJ702" s="93">
        <f t="shared" si="824"/>
        <v>72876.26486000001</v>
      </c>
      <c r="AK702" s="138" t="s">
        <v>1010</v>
      </c>
    </row>
    <row r="703" spans="1:37" hidden="1" outlineLevel="3" x14ac:dyDescent="0.25">
      <c r="A703" t="s">
        <v>7067</v>
      </c>
      <c r="B703">
        <v>385.91</v>
      </c>
      <c r="N703">
        <f t="shared" si="804"/>
        <v>385.91</v>
      </c>
      <c r="O703">
        <f t="shared" si="805"/>
        <v>385.91</v>
      </c>
      <c r="P703">
        <f t="shared" si="806"/>
        <v>385.91</v>
      </c>
      <c r="Q703" s="92" t="s">
        <v>6268</v>
      </c>
      <c r="R703" s="80">
        <v>0.1124</v>
      </c>
      <c r="S703" s="119">
        <f t="shared" si="807"/>
        <v>0</v>
      </c>
      <c r="T703" s="120">
        <f t="shared" si="808"/>
        <v>385.91</v>
      </c>
      <c r="U703" s="121">
        <f t="shared" si="809"/>
        <v>385.91</v>
      </c>
      <c r="V703" s="119">
        <f t="shared" si="810"/>
        <v>0</v>
      </c>
      <c r="W703" s="120">
        <f t="shared" si="811"/>
        <v>43.376284000000005</v>
      </c>
      <c r="X703" s="122">
        <f t="shared" si="812"/>
        <v>43.376284000000005</v>
      </c>
      <c r="Y703" s="119">
        <f t="shared" si="813"/>
        <v>0</v>
      </c>
      <c r="Z703" s="120">
        <f t="shared" si="814"/>
        <v>342.53371600000003</v>
      </c>
      <c r="AA703" s="122">
        <f t="shared" si="815"/>
        <v>342.53371600000003</v>
      </c>
      <c r="AB703" s="94">
        <f t="shared" si="816"/>
        <v>0</v>
      </c>
      <c r="AC703" s="123">
        <f t="shared" si="817"/>
        <v>385.91</v>
      </c>
      <c r="AD703" s="94">
        <f t="shared" si="818"/>
        <v>385.91</v>
      </c>
      <c r="AE703" s="94">
        <f t="shared" si="819"/>
        <v>0</v>
      </c>
      <c r="AF703" s="123">
        <f t="shared" si="820"/>
        <v>43.376284000000005</v>
      </c>
      <c r="AG703" s="94">
        <f t="shared" si="821"/>
        <v>43.376284000000005</v>
      </c>
      <c r="AH703" s="94">
        <f t="shared" si="822"/>
        <v>0</v>
      </c>
      <c r="AI703" s="94">
        <f t="shared" si="823"/>
        <v>342.53371600000003</v>
      </c>
      <c r="AJ703" s="93">
        <f t="shared" si="824"/>
        <v>342.53371600000003</v>
      </c>
      <c r="AK703" s="138" t="s">
        <v>1010</v>
      </c>
    </row>
    <row r="704" spans="1:37" hidden="1" outlineLevel="3" x14ac:dyDescent="0.25">
      <c r="A704" t="s">
        <v>7067</v>
      </c>
      <c r="B704">
        <v>3869.61</v>
      </c>
      <c r="N704">
        <f t="shared" si="804"/>
        <v>3869.61</v>
      </c>
      <c r="O704">
        <f t="shared" si="805"/>
        <v>3869.61</v>
      </c>
      <c r="P704">
        <f t="shared" si="806"/>
        <v>3869.61</v>
      </c>
      <c r="Q704" s="92" t="s">
        <v>6273</v>
      </c>
      <c r="R704" s="80">
        <v>0.1124</v>
      </c>
      <c r="S704" s="119">
        <f t="shared" si="807"/>
        <v>0</v>
      </c>
      <c r="T704" s="120">
        <f t="shared" si="808"/>
        <v>3869.61</v>
      </c>
      <c r="U704" s="121">
        <f t="shared" si="809"/>
        <v>3869.61</v>
      </c>
      <c r="V704" s="119">
        <f t="shared" si="810"/>
        <v>0</v>
      </c>
      <c r="W704" s="120">
        <f t="shared" si="811"/>
        <v>434.944164</v>
      </c>
      <c r="X704" s="122">
        <f t="shared" si="812"/>
        <v>434.944164</v>
      </c>
      <c r="Y704" s="119">
        <f t="shared" si="813"/>
        <v>0</v>
      </c>
      <c r="Z704" s="120">
        <f t="shared" si="814"/>
        <v>3434.6658360000001</v>
      </c>
      <c r="AA704" s="122">
        <f t="shared" si="815"/>
        <v>3434.6658360000001</v>
      </c>
      <c r="AB704" s="94">
        <f t="shared" si="816"/>
        <v>0</v>
      </c>
      <c r="AC704" s="123">
        <f t="shared" si="817"/>
        <v>3869.61</v>
      </c>
      <c r="AD704" s="94">
        <f t="shared" si="818"/>
        <v>3869.61</v>
      </c>
      <c r="AE704" s="94">
        <f t="shared" si="819"/>
        <v>0</v>
      </c>
      <c r="AF704" s="123">
        <f t="shared" si="820"/>
        <v>434.944164</v>
      </c>
      <c r="AG704" s="94">
        <f t="shared" si="821"/>
        <v>434.944164</v>
      </c>
      <c r="AH704" s="94">
        <f t="shared" si="822"/>
        <v>0</v>
      </c>
      <c r="AI704" s="94">
        <f t="shared" si="823"/>
        <v>3434.6658360000001</v>
      </c>
      <c r="AJ704" s="93">
        <f t="shared" si="824"/>
        <v>3434.6658360000001</v>
      </c>
      <c r="AK704" s="138" t="s">
        <v>1010</v>
      </c>
    </row>
    <row r="705" spans="1:37" hidden="1" outlineLevel="3" x14ac:dyDescent="0.25">
      <c r="A705" t="s">
        <v>7067</v>
      </c>
      <c r="N705">
        <f t="shared" si="804"/>
        <v>0</v>
      </c>
      <c r="O705">
        <f t="shared" si="805"/>
        <v>0</v>
      </c>
      <c r="P705">
        <f t="shared" si="806"/>
        <v>0</v>
      </c>
      <c r="Q705" s="92" t="s">
        <v>6277</v>
      </c>
      <c r="R705" s="80">
        <v>0.1124</v>
      </c>
      <c r="S705" s="119">
        <f t="shared" si="807"/>
        <v>0</v>
      </c>
      <c r="T705" s="120">
        <f t="shared" si="808"/>
        <v>0</v>
      </c>
      <c r="U705" s="121">
        <f t="shared" si="809"/>
        <v>0</v>
      </c>
      <c r="V705" s="119">
        <f t="shared" si="810"/>
        <v>0</v>
      </c>
      <c r="W705" s="120">
        <f t="shared" si="811"/>
        <v>0</v>
      </c>
      <c r="X705" s="122">
        <f t="shared" si="812"/>
        <v>0</v>
      </c>
      <c r="Y705" s="119">
        <f t="shared" si="813"/>
        <v>0</v>
      </c>
      <c r="Z705" s="120">
        <f t="shared" si="814"/>
        <v>0</v>
      </c>
      <c r="AA705" s="122">
        <f t="shared" si="815"/>
        <v>0</v>
      </c>
      <c r="AB705" s="94">
        <f t="shared" si="816"/>
        <v>0</v>
      </c>
      <c r="AC705" s="123">
        <f t="shared" si="817"/>
        <v>0</v>
      </c>
      <c r="AD705" s="94">
        <f t="shared" si="818"/>
        <v>0</v>
      </c>
      <c r="AE705" s="94">
        <f t="shared" si="819"/>
        <v>0</v>
      </c>
      <c r="AF705" s="123">
        <f t="shared" si="820"/>
        <v>0</v>
      </c>
      <c r="AG705" s="94">
        <f t="shared" si="821"/>
        <v>0</v>
      </c>
      <c r="AH705" s="94">
        <f t="shared" si="822"/>
        <v>0</v>
      </c>
      <c r="AI705" s="94">
        <f t="shared" si="823"/>
        <v>0</v>
      </c>
      <c r="AJ705" s="93">
        <f t="shared" si="824"/>
        <v>0</v>
      </c>
      <c r="AK705" s="138" t="s">
        <v>1010</v>
      </c>
    </row>
    <row r="706" spans="1:37" hidden="1" outlineLevel="3" x14ac:dyDescent="0.25">
      <c r="A706" t="s">
        <v>7067</v>
      </c>
      <c r="B706">
        <v>16704.95</v>
      </c>
      <c r="N706">
        <f t="shared" si="804"/>
        <v>16704.95</v>
      </c>
      <c r="O706">
        <f t="shared" si="805"/>
        <v>16704.95</v>
      </c>
      <c r="P706">
        <f t="shared" si="806"/>
        <v>16704.95</v>
      </c>
      <c r="Q706" s="92" t="s">
        <v>6283</v>
      </c>
      <c r="R706" s="80">
        <v>0.1124</v>
      </c>
      <c r="S706" s="119">
        <f t="shared" si="807"/>
        <v>0</v>
      </c>
      <c r="T706" s="120">
        <f t="shared" si="808"/>
        <v>16704.95</v>
      </c>
      <c r="U706" s="121">
        <f t="shared" si="809"/>
        <v>16704.95</v>
      </c>
      <c r="V706" s="119">
        <f t="shared" si="810"/>
        <v>0</v>
      </c>
      <c r="W706" s="120">
        <f t="shared" si="811"/>
        <v>1877.6363800000001</v>
      </c>
      <c r="X706" s="122">
        <f t="shared" si="812"/>
        <v>1877.6363800000001</v>
      </c>
      <c r="Y706" s="119">
        <f t="shared" si="813"/>
        <v>0</v>
      </c>
      <c r="Z706" s="120">
        <f t="shared" si="814"/>
        <v>14827.313620000001</v>
      </c>
      <c r="AA706" s="122">
        <f t="shared" si="815"/>
        <v>14827.313620000001</v>
      </c>
      <c r="AB706" s="94">
        <f t="shared" si="816"/>
        <v>0</v>
      </c>
      <c r="AC706" s="123">
        <f t="shared" si="817"/>
        <v>16704.95</v>
      </c>
      <c r="AD706" s="94">
        <f t="shared" si="818"/>
        <v>16704.95</v>
      </c>
      <c r="AE706" s="94">
        <f t="shared" si="819"/>
        <v>0</v>
      </c>
      <c r="AF706" s="123">
        <f t="shared" si="820"/>
        <v>1877.6363800000001</v>
      </c>
      <c r="AG706" s="94">
        <f t="shared" si="821"/>
        <v>1877.6363800000001</v>
      </c>
      <c r="AH706" s="94">
        <f t="shared" si="822"/>
        <v>0</v>
      </c>
      <c r="AI706" s="94">
        <f t="shared" si="823"/>
        <v>14827.313620000001</v>
      </c>
      <c r="AJ706" s="93">
        <f t="shared" si="824"/>
        <v>14827.313620000001</v>
      </c>
      <c r="AK706" s="138" t="s">
        <v>1010</v>
      </c>
    </row>
    <row r="707" spans="1:37" hidden="1" outlineLevel="3" x14ac:dyDescent="0.25">
      <c r="A707" t="s">
        <v>7067</v>
      </c>
      <c r="B707">
        <v>27.46</v>
      </c>
      <c r="N707">
        <f t="shared" si="804"/>
        <v>27.46</v>
      </c>
      <c r="O707">
        <f t="shared" si="805"/>
        <v>27.46</v>
      </c>
      <c r="P707">
        <f t="shared" si="806"/>
        <v>27.46</v>
      </c>
      <c r="Q707" s="92" t="s">
        <v>6284</v>
      </c>
      <c r="R707" s="80">
        <v>0.1124</v>
      </c>
      <c r="S707" s="119">
        <f t="shared" si="807"/>
        <v>0</v>
      </c>
      <c r="T707" s="120">
        <f t="shared" si="808"/>
        <v>27.46</v>
      </c>
      <c r="U707" s="121">
        <f t="shared" si="809"/>
        <v>27.46</v>
      </c>
      <c r="V707" s="119">
        <f t="shared" si="810"/>
        <v>0</v>
      </c>
      <c r="W707" s="120">
        <f t="shared" si="811"/>
        <v>3.0865040000000001</v>
      </c>
      <c r="X707" s="122">
        <f t="shared" si="812"/>
        <v>3.0865040000000001</v>
      </c>
      <c r="Y707" s="119">
        <f t="shared" si="813"/>
        <v>0</v>
      </c>
      <c r="Z707" s="120">
        <f t="shared" si="814"/>
        <v>24.373495999999999</v>
      </c>
      <c r="AA707" s="122">
        <f t="shared" si="815"/>
        <v>24.373495999999999</v>
      </c>
      <c r="AB707" s="94">
        <f t="shared" si="816"/>
        <v>0</v>
      </c>
      <c r="AC707" s="123">
        <f t="shared" si="817"/>
        <v>27.46</v>
      </c>
      <c r="AD707" s="94">
        <f t="shared" si="818"/>
        <v>27.46</v>
      </c>
      <c r="AE707" s="94">
        <f t="shared" si="819"/>
        <v>0</v>
      </c>
      <c r="AF707" s="123">
        <f t="shared" si="820"/>
        <v>3.0865040000000001</v>
      </c>
      <c r="AG707" s="94">
        <f t="shared" si="821"/>
        <v>3.0865040000000001</v>
      </c>
      <c r="AH707" s="94">
        <f t="shared" si="822"/>
        <v>0</v>
      </c>
      <c r="AI707" s="94">
        <f t="shared" si="823"/>
        <v>24.373495999999999</v>
      </c>
      <c r="AJ707" s="93">
        <f t="shared" si="824"/>
        <v>24.373495999999999</v>
      </c>
      <c r="AK707" s="138" t="s">
        <v>1010</v>
      </c>
    </row>
    <row r="708" spans="1:37" hidden="1" outlineLevel="3" x14ac:dyDescent="0.25">
      <c r="A708" t="s">
        <v>7067</v>
      </c>
      <c r="B708">
        <v>4176.63</v>
      </c>
      <c r="N708">
        <f t="shared" si="804"/>
        <v>4176.63</v>
      </c>
      <c r="O708">
        <f t="shared" si="805"/>
        <v>4176.63</v>
      </c>
      <c r="P708">
        <f t="shared" si="806"/>
        <v>4176.63</v>
      </c>
      <c r="Q708" s="92" t="s">
        <v>6286</v>
      </c>
      <c r="R708" s="80">
        <v>0.1124</v>
      </c>
      <c r="S708" s="119">
        <f t="shared" si="807"/>
        <v>0</v>
      </c>
      <c r="T708" s="120">
        <f t="shared" si="808"/>
        <v>4176.63</v>
      </c>
      <c r="U708" s="121">
        <f t="shared" si="809"/>
        <v>4176.63</v>
      </c>
      <c r="V708" s="119">
        <f t="shared" si="810"/>
        <v>0</v>
      </c>
      <c r="W708" s="120">
        <f t="shared" si="811"/>
        <v>469.45321200000001</v>
      </c>
      <c r="X708" s="122">
        <f t="shared" si="812"/>
        <v>469.45321200000001</v>
      </c>
      <c r="Y708" s="119">
        <f t="shared" si="813"/>
        <v>0</v>
      </c>
      <c r="Z708" s="120">
        <f t="shared" si="814"/>
        <v>3707.1767880000002</v>
      </c>
      <c r="AA708" s="122">
        <f t="shared" si="815"/>
        <v>3707.1767880000002</v>
      </c>
      <c r="AB708" s="94">
        <f t="shared" si="816"/>
        <v>0</v>
      </c>
      <c r="AC708" s="123">
        <f t="shared" si="817"/>
        <v>4176.63</v>
      </c>
      <c r="AD708" s="94">
        <f t="shared" si="818"/>
        <v>4176.63</v>
      </c>
      <c r="AE708" s="94">
        <f t="shared" si="819"/>
        <v>0</v>
      </c>
      <c r="AF708" s="123">
        <f t="shared" si="820"/>
        <v>469.45321200000001</v>
      </c>
      <c r="AG708" s="94">
        <f t="shared" si="821"/>
        <v>469.45321200000001</v>
      </c>
      <c r="AH708" s="94">
        <f t="shared" si="822"/>
        <v>0</v>
      </c>
      <c r="AI708" s="94">
        <f t="shared" si="823"/>
        <v>3707.1767880000002</v>
      </c>
      <c r="AJ708" s="93">
        <f t="shared" si="824"/>
        <v>3707.1767880000002</v>
      </c>
      <c r="AK708" s="138" t="s">
        <v>1010</v>
      </c>
    </row>
    <row r="709" spans="1:37" hidden="1" outlineLevel="3" x14ac:dyDescent="0.25">
      <c r="A709" t="s">
        <v>7067</v>
      </c>
      <c r="B709">
        <v>207.8</v>
      </c>
      <c r="N709">
        <f t="shared" si="804"/>
        <v>207.8</v>
      </c>
      <c r="O709">
        <f t="shared" si="805"/>
        <v>207.8</v>
      </c>
      <c r="P709">
        <f t="shared" si="806"/>
        <v>207.8</v>
      </c>
      <c r="Q709" s="92" t="s">
        <v>6287</v>
      </c>
      <c r="R709" s="80">
        <v>0.1124</v>
      </c>
      <c r="S709" s="119">
        <f t="shared" si="807"/>
        <v>0</v>
      </c>
      <c r="T709" s="120">
        <f t="shared" si="808"/>
        <v>207.8</v>
      </c>
      <c r="U709" s="121">
        <f t="shared" si="809"/>
        <v>207.8</v>
      </c>
      <c r="V709" s="119">
        <f t="shared" si="810"/>
        <v>0</v>
      </c>
      <c r="W709" s="120">
        <f t="shared" si="811"/>
        <v>23.356720000000003</v>
      </c>
      <c r="X709" s="122">
        <f t="shared" si="812"/>
        <v>23.356720000000003</v>
      </c>
      <c r="Y709" s="119">
        <f t="shared" si="813"/>
        <v>0</v>
      </c>
      <c r="Z709" s="120">
        <f t="shared" si="814"/>
        <v>184.44328000000002</v>
      </c>
      <c r="AA709" s="122">
        <f t="shared" si="815"/>
        <v>184.44328000000002</v>
      </c>
      <c r="AB709" s="94">
        <f t="shared" si="816"/>
        <v>0</v>
      </c>
      <c r="AC709" s="123">
        <f t="shared" si="817"/>
        <v>207.8</v>
      </c>
      <c r="AD709" s="94">
        <f t="shared" si="818"/>
        <v>207.8</v>
      </c>
      <c r="AE709" s="94">
        <f t="shared" si="819"/>
        <v>0</v>
      </c>
      <c r="AF709" s="123">
        <f t="shared" si="820"/>
        <v>23.356720000000003</v>
      </c>
      <c r="AG709" s="94">
        <f t="shared" si="821"/>
        <v>23.356720000000003</v>
      </c>
      <c r="AH709" s="94">
        <f t="shared" si="822"/>
        <v>0</v>
      </c>
      <c r="AI709" s="94">
        <f t="shared" si="823"/>
        <v>184.44328000000002</v>
      </c>
      <c r="AJ709" s="93">
        <f t="shared" si="824"/>
        <v>184.44328000000002</v>
      </c>
      <c r="AK709" s="138" t="s">
        <v>1010</v>
      </c>
    </row>
    <row r="710" spans="1:37" hidden="1" outlineLevel="3" x14ac:dyDescent="0.25">
      <c r="A710" t="s">
        <v>7067</v>
      </c>
      <c r="B710">
        <v>2622.53</v>
      </c>
      <c r="N710">
        <f t="shared" si="804"/>
        <v>2622.53</v>
      </c>
      <c r="O710">
        <f t="shared" si="805"/>
        <v>2622.53</v>
      </c>
      <c r="P710">
        <f t="shared" si="806"/>
        <v>2622.53</v>
      </c>
      <c r="Q710" s="92" t="s">
        <v>6291</v>
      </c>
      <c r="R710" s="80">
        <v>0.1124</v>
      </c>
      <c r="S710" s="119">
        <f t="shared" si="807"/>
        <v>0</v>
      </c>
      <c r="T710" s="120">
        <f t="shared" si="808"/>
        <v>2622.53</v>
      </c>
      <c r="U710" s="121">
        <f t="shared" si="809"/>
        <v>2622.53</v>
      </c>
      <c r="V710" s="119">
        <f t="shared" si="810"/>
        <v>0</v>
      </c>
      <c r="W710" s="120">
        <f t="shared" si="811"/>
        <v>294.77237200000002</v>
      </c>
      <c r="X710" s="122">
        <f t="shared" si="812"/>
        <v>294.77237200000002</v>
      </c>
      <c r="Y710" s="119">
        <f t="shared" si="813"/>
        <v>0</v>
      </c>
      <c r="Z710" s="120">
        <f t="shared" si="814"/>
        <v>2327.7576280000003</v>
      </c>
      <c r="AA710" s="122">
        <f t="shared" si="815"/>
        <v>2327.7576280000003</v>
      </c>
      <c r="AB710" s="94">
        <f t="shared" si="816"/>
        <v>0</v>
      </c>
      <c r="AC710" s="123">
        <f t="shared" si="817"/>
        <v>2622.53</v>
      </c>
      <c r="AD710" s="94">
        <f t="shared" si="818"/>
        <v>2622.53</v>
      </c>
      <c r="AE710" s="94">
        <f t="shared" si="819"/>
        <v>0</v>
      </c>
      <c r="AF710" s="123">
        <f t="shared" si="820"/>
        <v>294.77237200000002</v>
      </c>
      <c r="AG710" s="94">
        <f t="shared" si="821"/>
        <v>294.77237200000002</v>
      </c>
      <c r="AH710" s="94">
        <f t="shared" si="822"/>
        <v>0</v>
      </c>
      <c r="AI710" s="94">
        <f t="shared" si="823"/>
        <v>2327.7576280000003</v>
      </c>
      <c r="AJ710" s="93">
        <f t="shared" si="824"/>
        <v>2327.7576280000003</v>
      </c>
      <c r="AK710" s="138" t="s">
        <v>1010</v>
      </c>
    </row>
    <row r="711" spans="1:37" hidden="1" outlineLevel="3" x14ac:dyDescent="0.25">
      <c r="A711" t="s">
        <v>7067</v>
      </c>
      <c r="B711">
        <v>865.33</v>
      </c>
      <c r="N711">
        <f t="shared" si="804"/>
        <v>865.33</v>
      </c>
      <c r="O711">
        <f t="shared" si="805"/>
        <v>865.33</v>
      </c>
      <c r="P711">
        <f t="shared" si="806"/>
        <v>865.33</v>
      </c>
      <c r="Q711" s="92" t="s">
        <v>6302</v>
      </c>
      <c r="R711" s="80">
        <v>0.1124</v>
      </c>
      <c r="S711" s="119">
        <f t="shared" si="807"/>
        <v>0</v>
      </c>
      <c r="T711" s="120">
        <f t="shared" si="808"/>
        <v>865.33</v>
      </c>
      <c r="U711" s="121">
        <f t="shared" si="809"/>
        <v>865.33</v>
      </c>
      <c r="V711" s="119">
        <f t="shared" si="810"/>
        <v>0</v>
      </c>
      <c r="W711" s="120">
        <f t="shared" si="811"/>
        <v>97.263092</v>
      </c>
      <c r="X711" s="122">
        <f t="shared" si="812"/>
        <v>97.263092</v>
      </c>
      <c r="Y711" s="119">
        <f t="shared" si="813"/>
        <v>0</v>
      </c>
      <c r="Z711" s="120">
        <f t="shared" si="814"/>
        <v>768.06690800000001</v>
      </c>
      <c r="AA711" s="122">
        <f t="shared" si="815"/>
        <v>768.06690800000001</v>
      </c>
      <c r="AB711" s="94">
        <f t="shared" si="816"/>
        <v>0</v>
      </c>
      <c r="AC711" s="123">
        <f t="shared" si="817"/>
        <v>865.33</v>
      </c>
      <c r="AD711" s="94">
        <f t="shared" si="818"/>
        <v>865.33</v>
      </c>
      <c r="AE711" s="94">
        <f t="shared" si="819"/>
        <v>0</v>
      </c>
      <c r="AF711" s="123">
        <f t="shared" si="820"/>
        <v>97.263092</v>
      </c>
      <c r="AG711" s="94">
        <f t="shared" si="821"/>
        <v>97.263092</v>
      </c>
      <c r="AH711" s="94">
        <f t="shared" si="822"/>
        <v>0</v>
      </c>
      <c r="AI711" s="94">
        <f t="shared" si="823"/>
        <v>768.06690800000001</v>
      </c>
      <c r="AJ711" s="93">
        <f t="shared" si="824"/>
        <v>768.06690800000001</v>
      </c>
      <c r="AK711" s="138" t="s">
        <v>1010</v>
      </c>
    </row>
    <row r="712" spans="1:37" hidden="1" outlineLevel="3" x14ac:dyDescent="0.25">
      <c r="A712" t="s">
        <v>7067</v>
      </c>
      <c r="N712">
        <f t="shared" si="804"/>
        <v>0</v>
      </c>
      <c r="O712">
        <f t="shared" si="805"/>
        <v>0</v>
      </c>
      <c r="P712">
        <f t="shared" si="806"/>
        <v>0</v>
      </c>
      <c r="Q712" s="92" t="s">
        <v>6303</v>
      </c>
      <c r="R712" s="80">
        <v>0.1124</v>
      </c>
      <c r="S712" s="119">
        <f t="shared" si="807"/>
        <v>0</v>
      </c>
      <c r="T712" s="120">
        <f t="shared" si="808"/>
        <v>0</v>
      </c>
      <c r="U712" s="121">
        <f t="shared" si="809"/>
        <v>0</v>
      </c>
      <c r="V712" s="119">
        <f t="shared" si="810"/>
        <v>0</v>
      </c>
      <c r="W712" s="120">
        <f t="shared" si="811"/>
        <v>0</v>
      </c>
      <c r="X712" s="122">
        <f t="shared" si="812"/>
        <v>0</v>
      </c>
      <c r="Y712" s="119">
        <f t="shared" si="813"/>
        <v>0</v>
      </c>
      <c r="Z712" s="120">
        <f t="shared" si="814"/>
        <v>0</v>
      </c>
      <c r="AA712" s="122">
        <f t="shared" si="815"/>
        <v>0</v>
      </c>
      <c r="AB712" s="94">
        <f t="shared" si="816"/>
        <v>0</v>
      </c>
      <c r="AC712" s="123">
        <f t="shared" si="817"/>
        <v>0</v>
      </c>
      <c r="AD712" s="94">
        <f t="shared" si="818"/>
        <v>0</v>
      </c>
      <c r="AE712" s="94">
        <f t="shared" si="819"/>
        <v>0</v>
      </c>
      <c r="AF712" s="123">
        <f t="shared" si="820"/>
        <v>0</v>
      </c>
      <c r="AG712" s="94">
        <f t="shared" si="821"/>
        <v>0</v>
      </c>
      <c r="AH712" s="94">
        <f t="shared" si="822"/>
        <v>0</v>
      </c>
      <c r="AI712" s="94">
        <f t="shared" si="823"/>
        <v>0</v>
      </c>
      <c r="AJ712" s="93">
        <f t="shared" si="824"/>
        <v>0</v>
      </c>
      <c r="AK712" s="138" t="s">
        <v>1010</v>
      </c>
    </row>
    <row r="713" spans="1:37" hidden="1" outlineLevel="3" x14ac:dyDescent="0.25">
      <c r="A713" t="s">
        <v>7067</v>
      </c>
      <c r="B713">
        <v>1901.39</v>
      </c>
      <c r="N713">
        <f t="shared" si="804"/>
        <v>1901.39</v>
      </c>
      <c r="O713">
        <f t="shared" si="805"/>
        <v>1901.39</v>
      </c>
      <c r="P713">
        <f t="shared" si="806"/>
        <v>1901.39</v>
      </c>
      <c r="Q713" s="92" t="s">
        <v>6310</v>
      </c>
      <c r="R713" s="80">
        <v>0.1124</v>
      </c>
      <c r="S713" s="119">
        <f t="shared" si="807"/>
        <v>0</v>
      </c>
      <c r="T713" s="120">
        <f t="shared" si="808"/>
        <v>1901.39</v>
      </c>
      <c r="U713" s="121">
        <f t="shared" si="809"/>
        <v>1901.39</v>
      </c>
      <c r="V713" s="119">
        <f t="shared" si="810"/>
        <v>0</v>
      </c>
      <c r="W713" s="120">
        <f t="shared" si="811"/>
        <v>213.71623600000001</v>
      </c>
      <c r="X713" s="122">
        <f t="shared" si="812"/>
        <v>213.71623600000001</v>
      </c>
      <c r="Y713" s="119">
        <f t="shared" si="813"/>
        <v>0</v>
      </c>
      <c r="Z713" s="120">
        <f t="shared" si="814"/>
        <v>1687.6737640000001</v>
      </c>
      <c r="AA713" s="122">
        <f t="shared" si="815"/>
        <v>1687.6737640000001</v>
      </c>
      <c r="AB713" s="94">
        <f t="shared" si="816"/>
        <v>0</v>
      </c>
      <c r="AC713" s="123">
        <f t="shared" si="817"/>
        <v>1901.39</v>
      </c>
      <c r="AD713" s="94">
        <f t="shared" si="818"/>
        <v>1901.39</v>
      </c>
      <c r="AE713" s="94">
        <f t="shared" si="819"/>
        <v>0</v>
      </c>
      <c r="AF713" s="123">
        <f t="shared" si="820"/>
        <v>213.71623600000001</v>
      </c>
      <c r="AG713" s="94">
        <f t="shared" si="821"/>
        <v>213.71623600000001</v>
      </c>
      <c r="AH713" s="94">
        <f t="shared" si="822"/>
        <v>0</v>
      </c>
      <c r="AI713" s="94">
        <f t="shared" si="823"/>
        <v>1687.6737640000001</v>
      </c>
      <c r="AJ713" s="93">
        <f t="shared" si="824"/>
        <v>1687.6737640000001</v>
      </c>
      <c r="AK713" s="138" t="s">
        <v>1010</v>
      </c>
    </row>
    <row r="714" spans="1:37" hidden="1" outlineLevel="3" x14ac:dyDescent="0.25">
      <c r="A714" t="s">
        <v>7067</v>
      </c>
      <c r="N714">
        <f t="shared" si="804"/>
        <v>0</v>
      </c>
      <c r="O714">
        <f t="shared" si="805"/>
        <v>0</v>
      </c>
      <c r="P714">
        <f t="shared" si="806"/>
        <v>0</v>
      </c>
      <c r="Q714" s="92" t="s">
        <v>6312</v>
      </c>
      <c r="R714" s="80">
        <v>0.1124</v>
      </c>
      <c r="S714" s="119">
        <f t="shared" si="807"/>
        <v>0</v>
      </c>
      <c r="T714" s="120">
        <f t="shared" si="808"/>
        <v>0</v>
      </c>
      <c r="U714" s="121">
        <f t="shared" si="809"/>
        <v>0</v>
      </c>
      <c r="V714" s="119">
        <f t="shared" si="810"/>
        <v>0</v>
      </c>
      <c r="W714" s="120">
        <f t="shared" si="811"/>
        <v>0</v>
      </c>
      <c r="X714" s="122">
        <f t="shared" si="812"/>
        <v>0</v>
      </c>
      <c r="Y714" s="119">
        <f t="shared" si="813"/>
        <v>0</v>
      </c>
      <c r="Z714" s="120">
        <f t="shared" si="814"/>
        <v>0</v>
      </c>
      <c r="AA714" s="122">
        <f t="shared" si="815"/>
        <v>0</v>
      </c>
      <c r="AB714" s="94">
        <f t="shared" si="816"/>
        <v>0</v>
      </c>
      <c r="AC714" s="123">
        <f t="shared" si="817"/>
        <v>0</v>
      </c>
      <c r="AD714" s="94">
        <f t="shared" si="818"/>
        <v>0</v>
      </c>
      <c r="AE714" s="94">
        <f t="shared" si="819"/>
        <v>0</v>
      </c>
      <c r="AF714" s="123">
        <f t="shared" si="820"/>
        <v>0</v>
      </c>
      <c r="AG714" s="94">
        <f t="shared" si="821"/>
        <v>0</v>
      </c>
      <c r="AH714" s="94">
        <f t="shared" si="822"/>
        <v>0</v>
      </c>
      <c r="AI714" s="94">
        <f t="shared" si="823"/>
        <v>0</v>
      </c>
      <c r="AJ714" s="93">
        <f t="shared" si="824"/>
        <v>0</v>
      </c>
      <c r="AK714" s="138" t="s">
        <v>1010</v>
      </c>
    </row>
    <row r="715" spans="1:37" hidden="1" outlineLevel="3" x14ac:dyDescent="0.25">
      <c r="A715" t="s">
        <v>7067</v>
      </c>
      <c r="B715">
        <v>2414.71</v>
      </c>
      <c r="N715">
        <f t="shared" si="804"/>
        <v>2414.71</v>
      </c>
      <c r="O715">
        <f t="shared" si="805"/>
        <v>2414.71</v>
      </c>
      <c r="P715">
        <f t="shared" si="806"/>
        <v>2414.71</v>
      </c>
      <c r="Q715" s="92" t="s">
        <v>6314</v>
      </c>
      <c r="R715" s="80">
        <v>0.1124</v>
      </c>
      <c r="S715" s="119">
        <f t="shared" si="807"/>
        <v>0</v>
      </c>
      <c r="T715" s="120">
        <f t="shared" si="808"/>
        <v>2414.71</v>
      </c>
      <c r="U715" s="121">
        <f t="shared" si="809"/>
        <v>2414.71</v>
      </c>
      <c r="V715" s="119">
        <f t="shared" si="810"/>
        <v>0</v>
      </c>
      <c r="W715" s="120">
        <f t="shared" si="811"/>
        <v>271.41340400000001</v>
      </c>
      <c r="X715" s="122">
        <f t="shared" si="812"/>
        <v>271.41340400000001</v>
      </c>
      <c r="Y715" s="119">
        <f t="shared" si="813"/>
        <v>0</v>
      </c>
      <c r="Z715" s="120">
        <f t="shared" si="814"/>
        <v>2143.2965960000001</v>
      </c>
      <c r="AA715" s="122">
        <f t="shared" si="815"/>
        <v>2143.2965960000001</v>
      </c>
      <c r="AB715" s="94">
        <f t="shared" si="816"/>
        <v>0</v>
      </c>
      <c r="AC715" s="123">
        <f t="shared" si="817"/>
        <v>2414.71</v>
      </c>
      <c r="AD715" s="94">
        <f t="shared" si="818"/>
        <v>2414.71</v>
      </c>
      <c r="AE715" s="94">
        <f t="shared" si="819"/>
        <v>0</v>
      </c>
      <c r="AF715" s="123">
        <f t="shared" si="820"/>
        <v>271.41340400000001</v>
      </c>
      <c r="AG715" s="94">
        <f t="shared" si="821"/>
        <v>271.41340400000001</v>
      </c>
      <c r="AH715" s="94">
        <f t="shared" si="822"/>
        <v>0</v>
      </c>
      <c r="AI715" s="94">
        <f t="shared" si="823"/>
        <v>2143.2965960000001</v>
      </c>
      <c r="AJ715" s="93">
        <f t="shared" si="824"/>
        <v>2143.2965960000001</v>
      </c>
      <c r="AK715" s="138" t="s">
        <v>1010</v>
      </c>
    </row>
    <row r="716" spans="1:37" hidden="1" outlineLevel="3" x14ac:dyDescent="0.25">
      <c r="A716" t="s">
        <v>7067</v>
      </c>
      <c r="N716">
        <f t="shared" si="804"/>
        <v>0</v>
      </c>
      <c r="O716">
        <f t="shared" si="805"/>
        <v>0</v>
      </c>
      <c r="P716">
        <f t="shared" si="806"/>
        <v>0</v>
      </c>
      <c r="Q716" s="92" t="s">
        <v>6317</v>
      </c>
      <c r="R716" s="80">
        <v>0.1124</v>
      </c>
      <c r="S716" s="119">
        <f t="shared" si="807"/>
        <v>0</v>
      </c>
      <c r="T716" s="120">
        <f t="shared" si="808"/>
        <v>0</v>
      </c>
      <c r="U716" s="121">
        <f t="shared" si="809"/>
        <v>0</v>
      </c>
      <c r="V716" s="119">
        <f t="shared" si="810"/>
        <v>0</v>
      </c>
      <c r="W716" s="120">
        <f t="shared" si="811"/>
        <v>0</v>
      </c>
      <c r="X716" s="122">
        <f t="shared" si="812"/>
        <v>0</v>
      </c>
      <c r="Y716" s="119">
        <f t="shared" si="813"/>
        <v>0</v>
      </c>
      <c r="Z716" s="120">
        <f t="shared" si="814"/>
        <v>0</v>
      </c>
      <c r="AA716" s="122">
        <f t="shared" si="815"/>
        <v>0</v>
      </c>
      <c r="AB716" s="94">
        <f t="shared" si="816"/>
        <v>0</v>
      </c>
      <c r="AC716" s="123">
        <f t="shared" si="817"/>
        <v>0</v>
      </c>
      <c r="AD716" s="94">
        <f t="shared" si="818"/>
        <v>0</v>
      </c>
      <c r="AE716" s="94">
        <f t="shared" si="819"/>
        <v>0</v>
      </c>
      <c r="AF716" s="123">
        <f t="shared" si="820"/>
        <v>0</v>
      </c>
      <c r="AG716" s="94">
        <f t="shared" si="821"/>
        <v>0</v>
      </c>
      <c r="AH716" s="94">
        <f t="shared" si="822"/>
        <v>0</v>
      </c>
      <c r="AI716" s="94">
        <f t="shared" si="823"/>
        <v>0</v>
      </c>
      <c r="AJ716" s="93">
        <f t="shared" si="824"/>
        <v>0</v>
      </c>
      <c r="AK716" s="138" t="s">
        <v>1010</v>
      </c>
    </row>
    <row r="717" spans="1:37" hidden="1" outlineLevel="3" x14ac:dyDescent="0.25">
      <c r="A717" t="s">
        <v>7067</v>
      </c>
      <c r="B717">
        <v>197.32</v>
      </c>
      <c r="N717">
        <f t="shared" si="804"/>
        <v>197.32</v>
      </c>
      <c r="O717">
        <f t="shared" si="805"/>
        <v>197.32</v>
      </c>
      <c r="P717">
        <f t="shared" si="806"/>
        <v>197.32</v>
      </c>
      <c r="Q717" s="92" t="s">
        <v>6326</v>
      </c>
      <c r="R717" s="80">
        <v>0.1124</v>
      </c>
      <c r="S717" s="119">
        <f t="shared" si="807"/>
        <v>0</v>
      </c>
      <c r="T717" s="120">
        <f t="shared" si="808"/>
        <v>197.32</v>
      </c>
      <c r="U717" s="121">
        <f t="shared" si="809"/>
        <v>197.32</v>
      </c>
      <c r="V717" s="119">
        <f t="shared" si="810"/>
        <v>0</v>
      </c>
      <c r="W717" s="120">
        <f t="shared" si="811"/>
        <v>22.178767999999998</v>
      </c>
      <c r="X717" s="122">
        <f t="shared" si="812"/>
        <v>22.178767999999998</v>
      </c>
      <c r="Y717" s="119">
        <f t="shared" si="813"/>
        <v>0</v>
      </c>
      <c r="Z717" s="120">
        <f t="shared" si="814"/>
        <v>175.141232</v>
      </c>
      <c r="AA717" s="122">
        <f t="shared" si="815"/>
        <v>175.141232</v>
      </c>
      <c r="AB717" s="94">
        <f t="shared" si="816"/>
        <v>0</v>
      </c>
      <c r="AC717" s="123">
        <f t="shared" si="817"/>
        <v>197.32</v>
      </c>
      <c r="AD717" s="94">
        <f t="shared" si="818"/>
        <v>197.32</v>
      </c>
      <c r="AE717" s="94">
        <f t="shared" si="819"/>
        <v>0</v>
      </c>
      <c r="AF717" s="123">
        <f t="shared" si="820"/>
        <v>22.178767999999998</v>
      </c>
      <c r="AG717" s="94">
        <f t="shared" si="821"/>
        <v>22.178767999999998</v>
      </c>
      <c r="AH717" s="94">
        <f t="shared" si="822"/>
        <v>0</v>
      </c>
      <c r="AI717" s="94">
        <f t="shared" si="823"/>
        <v>175.141232</v>
      </c>
      <c r="AJ717" s="93">
        <f t="shared" si="824"/>
        <v>175.141232</v>
      </c>
      <c r="AK717" s="138" t="s">
        <v>1010</v>
      </c>
    </row>
    <row r="718" spans="1:37" hidden="1" outlineLevel="3" x14ac:dyDescent="0.25">
      <c r="A718" t="s">
        <v>7067</v>
      </c>
      <c r="B718">
        <v>3290.85</v>
      </c>
      <c r="N718">
        <f t="shared" si="804"/>
        <v>3290.85</v>
      </c>
      <c r="O718">
        <f t="shared" si="805"/>
        <v>3290.85</v>
      </c>
      <c r="P718">
        <f t="shared" si="806"/>
        <v>3290.85</v>
      </c>
      <c r="Q718" s="92" t="s">
        <v>6646</v>
      </c>
      <c r="R718" s="80">
        <v>0.1124</v>
      </c>
      <c r="S718" s="119">
        <f t="shared" si="807"/>
        <v>0</v>
      </c>
      <c r="T718" s="120">
        <f t="shared" si="808"/>
        <v>3290.85</v>
      </c>
      <c r="U718" s="121">
        <f t="shared" si="809"/>
        <v>3290.85</v>
      </c>
      <c r="V718" s="119">
        <f t="shared" si="810"/>
        <v>0</v>
      </c>
      <c r="W718" s="120">
        <f t="shared" si="811"/>
        <v>369.89153999999996</v>
      </c>
      <c r="X718" s="122">
        <f t="shared" si="812"/>
        <v>369.89153999999996</v>
      </c>
      <c r="Y718" s="119">
        <f t="shared" si="813"/>
        <v>0</v>
      </c>
      <c r="Z718" s="120">
        <f t="shared" si="814"/>
        <v>2920.9584599999998</v>
      </c>
      <c r="AA718" s="122">
        <f t="shared" si="815"/>
        <v>2920.9584599999998</v>
      </c>
      <c r="AB718" s="94">
        <f t="shared" si="816"/>
        <v>0</v>
      </c>
      <c r="AC718" s="123">
        <f t="shared" si="817"/>
        <v>3290.85</v>
      </c>
      <c r="AD718" s="94">
        <f t="shared" si="818"/>
        <v>3290.85</v>
      </c>
      <c r="AE718" s="94">
        <f t="shared" si="819"/>
        <v>0</v>
      </c>
      <c r="AF718" s="123">
        <f t="shared" si="820"/>
        <v>369.89153999999996</v>
      </c>
      <c r="AG718" s="94">
        <f t="shared" si="821"/>
        <v>369.89153999999996</v>
      </c>
      <c r="AH718" s="94">
        <f t="shared" si="822"/>
        <v>0</v>
      </c>
      <c r="AI718" s="94">
        <f t="shared" si="823"/>
        <v>2920.9584599999998</v>
      </c>
      <c r="AJ718" s="93">
        <f t="shared" si="824"/>
        <v>2920.9584599999998</v>
      </c>
      <c r="AK718" s="138" t="s">
        <v>1370</v>
      </c>
    </row>
    <row r="719" spans="1:37" hidden="1" outlineLevel="3" x14ac:dyDescent="0.25">
      <c r="A719" t="s">
        <v>7067</v>
      </c>
      <c r="N719">
        <f t="shared" si="804"/>
        <v>0</v>
      </c>
      <c r="O719">
        <f t="shared" si="805"/>
        <v>0</v>
      </c>
      <c r="P719">
        <f t="shared" si="806"/>
        <v>0</v>
      </c>
      <c r="Q719" s="92" t="s">
        <v>6647</v>
      </c>
      <c r="R719" s="80">
        <v>0.1124</v>
      </c>
      <c r="S719" s="119">
        <f t="shared" si="807"/>
        <v>0</v>
      </c>
      <c r="T719" s="120">
        <f t="shared" si="808"/>
        <v>0</v>
      </c>
      <c r="U719" s="121">
        <f t="shared" si="809"/>
        <v>0</v>
      </c>
      <c r="V719" s="119">
        <f t="shared" si="810"/>
        <v>0</v>
      </c>
      <c r="W719" s="120">
        <f t="shared" si="811"/>
        <v>0</v>
      </c>
      <c r="X719" s="122">
        <f t="shared" si="812"/>
        <v>0</v>
      </c>
      <c r="Y719" s="119">
        <f t="shared" si="813"/>
        <v>0</v>
      </c>
      <c r="Z719" s="120">
        <f t="shared" si="814"/>
        <v>0</v>
      </c>
      <c r="AA719" s="122">
        <f t="shared" si="815"/>
        <v>0</v>
      </c>
      <c r="AB719" s="94">
        <f t="shared" si="816"/>
        <v>0</v>
      </c>
      <c r="AC719" s="123">
        <f t="shared" si="817"/>
        <v>0</v>
      </c>
      <c r="AD719" s="94">
        <f t="shared" si="818"/>
        <v>0</v>
      </c>
      <c r="AE719" s="94">
        <f t="shared" si="819"/>
        <v>0</v>
      </c>
      <c r="AF719" s="123">
        <f t="shared" si="820"/>
        <v>0</v>
      </c>
      <c r="AG719" s="94">
        <f t="shared" si="821"/>
        <v>0</v>
      </c>
      <c r="AH719" s="94">
        <f t="shared" si="822"/>
        <v>0</v>
      </c>
      <c r="AI719" s="94">
        <f t="shared" si="823"/>
        <v>0</v>
      </c>
      <c r="AJ719" s="93">
        <f t="shared" si="824"/>
        <v>0</v>
      </c>
      <c r="AK719" s="138" t="s">
        <v>1370</v>
      </c>
    </row>
    <row r="720" spans="1:37" hidden="1" outlineLevel="3" x14ac:dyDescent="0.25">
      <c r="A720" t="s">
        <v>7067</v>
      </c>
      <c r="B720">
        <v>80270.78</v>
      </c>
      <c r="N720">
        <f t="shared" si="804"/>
        <v>80270.78</v>
      </c>
      <c r="O720">
        <f t="shared" si="805"/>
        <v>80270.78</v>
      </c>
      <c r="P720">
        <f t="shared" si="806"/>
        <v>80270.78</v>
      </c>
      <c r="Q720" s="92" t="s">
        <v>6331</v>
      </c>
      <c r="R720" s="80">
        <v>0.1124</v>
      </c>
      <c r="S720" s="119">
        <f t="shared" si="807"/>
        <v>0</v>
      </c>
      <c r="T720" s="120">
        <f t="shared" si="808"/>
        <v>80270.78</v>
      </c>
      <c r="U720" s="121">
        <f t="shared" si="809"/>
        <v>80270.78</v>
      </c>
      <c r="V720" s="119">
        <f t="shared" si="810"/>
        <v>0</v>
      </c>
      <c r="W720" s="120">
        <f t="shared" si="811"/>
        <v>9022.4356719999996</v>
      </c>
      <c r="X720" s="122">
        <f t="shared" si="812"/>
        <v>9022.4356719999996</v>
      </c>
      <c r="Y720" s="119">
        <f t="shared" si="813"/>
        <v>0</v>
      </c>
      <c r="Z720" s="120">
        <f t="shared" si="814"/>
        <v>71248.344328000006</v>
      </c>
      <c r="AA720" s="122">
        <f t="shared" si="815"/>
        <v>71248.344328000006</v>
      </c>
      <c r="AB720" s="94">
        <f t="shared" si="816"/>
        <v>0</v>
      </c>
      <c r="AC720" s="123">
        <f t="shared" si="817"/>
        <v>80270.78</v>
      </c>
      <c r="AD720" s="94">
        <f t="shared" si="818"/>
        <v>80270.78</v>
      </c>
      <c r="AE720" s="94">
        <f t="shared" si="819"/>
        <v>0</v>
      </c>
      <c r="AF720" s="123">
        <f t="shared" si="820"/>
        <v>9022.4356719999996</v>
      </c>
      <c r="AG720" s="94">
        <f t="shared" si="821"/>
        <v>9022.4356719999996</v>
      </c>
      <c r="AH720" s="94">
        <f t="shared" si="822"/>
        <v>0</v>
      </c>
      <c r="AI720" s="94">
        <f t="shared" si="823"/>
        <v>71248.344328000006</v>
      </c>
      <c r="AJ720" s="93">
        <f t="shared" si="824"/>
        <v>71248.344328000006</v>
      </c>
      <c r="AK720" s="138" t="s">
        <v>1010</v>
      </c>
    </row>
    <row r="721" spans="1:37" hidden="1" outlineLevel="3" x14ac:dyDescent="0.25">
      <c r="A721" t="s">
        <v>7067</v>
      </c>
      <c r="B721">
        <v>631.07000000000005</v>
      </c>
      <c r="N721">
        <f t="shared" si="804"/>
        <v>631.07000000000005</v>
      </c>
      <c r="O721">
        <f t="shared" si="805"/>
        <v>631.07000000000005</v>
      </c>
      <c r="P721">
        <f t="shared" si="806"/>
        <v>631.07000000000005</v>
      </c>
      <c r="Q721" s="92" t="s">
        <v>6338</v>
      </c>
      <c r="R721" s="80">
        <v>0.1124</v>
      </c>
      <c r="S721" s="119">
        <f t="shared" si="807"/>
        <v>0</v>
      </c>
      <c r="T721" s="120">
        <f t="shared" si="808"/>
        <v>631.07000000000005</v>
      </c>
      <c r="U721" s="121">
        <f t="shared" si="809"/>
        <v>631.07000000000005</v>
      </c>
      <c r="V721" s="119">
        <f t="shared" si="810"/>
        <v>0</v>
      </c>
      <c r="W721" s="120">
        <f t="shared" si="811"/>
        <v>70.932268000000008</v>
      </c>
      <c r="X721" s="122">
        <f t="shared" si="812"/>
        <v>70.932268000000008</v>
      </c>
      <c r="Y721" s="119">
        <f t="shared" si="813"/>
        <v>0</v>
      </c>
      <c r="Z721" s="120">
        <f t="shared" si="814"/>
        <v>560.13773200000003</v>
      </c>
      <c r="AA721" s="122">
        <f t="shared" si="815"/>
        <v>560.13773200000003</v>
      </c>
      <c r="AB721" s="94">
        <f t="shared" si="816"/>
        <v>0</v>
      </c>
      <c r="AC721" s="123">
        <f t="shared" si="817"/>
        <v>631.07000000000005</v>
      </c>
      <c r="AD721" s="94">
        <f t="shared" si="818"/>
        <v>631.07000000000005</v>
      </c>
      <c r="AE721" s="94">
        <f t="shared" si="819"/>
        <v>0</v>
      </c>
      <c r="AF721" s="123">
        <f t="shared" si="820"/>
        <v>70.932268000000008</v>
      </c>
      <c r="AG721" s="94">
        <f t="shared" si="821"/>
        <v>70.932268000000008</v>
      </c>
      <c r="AH721" s="94">
        <f t="shared" si="822"/>
        <v>0</v>
      </c>
      <c r="AI721" s="94">
        <f t="shared" si="823"/>
        <v>560.13773200000003</v>
      </c>
      <c r="AJ721" s="93">
        <f t="shared" si="824"/>
        <v>560.13773200000003</v>
      </c>
      <c r="AK721" s="138" t="s">
        <v>1010</v>
      </c>
    </row>
    <row r="722" spans="1:37" hidden="1" outlineLevel="3" x14ac:dyDescent="0.25">
      <c r="A722" t="s">
        <v>7067</v>
      </c>
      <c r="B722">
        <v>467525.08</v>
      </c>
      <c r="N722">
        <f t="shared" ref="N722:N727" si="825">SUM(B722:M722)</f>
        <v>467525.08</v>
      </c>
      <c r="O722">
        <f t="shared" ref="O722:O727" si="826">B722</f>
        <v>467525.08</v>
      </c>
      <c r="P722">
        <f t="shared" ref="P722:P727" si="827">N722</f>
        <v>467525.08</v>
      </c>
      <c r="Q722" s="92" t="s">
        <v>6344</v>
      </c>
      <c r="R722" s="80">
        <v>0.1124</v>
      </c>
      <c r="S722" s="119">
        <f t="shared" ref="S722:S727" si="828">IF(LEFT(AK722,6)="Direct", O722,0)</f>
        <v>0</v>
      </c>
      <c r="T722" s="120">
        <f t="shared" ref="T722:T727" si="829">O722-S722</f>
        <v>467525.08</v>
      </c>
      <c r="U722" s="121">
        <f t="shared" ref="U722:U727" si="830">S722+T722</f>
        <v>467525.08</v>
      </c>
      <c r="V722" s="119">
        <f t="shared" ref="V722:V727" si="831">IF(LEFT(AK722,9)="Direct-WA", O722,0)</f>
        <v>0</v>
      </c>
      <c r="W722" s="120">
        <f t="shared" ref="W722:W727" si="832">IF(LEFT(AK722,9)="Direct-WA",0,O722*R722)</f>
        <v>52549.818992</v>
      </c>
      <c r="X722" s="122">
        <f t="shared" ref="X722:X727" si="833">V722+W722</f>
        <v>52549.818992</v>
      </c>
      <c r="Y722" s="119">
        <f t="shared" ref="Y722:Y727" si="834">IF(LEFT(AK722,9)="Direct-OR", O722,0)</f>
        <v>0</v>
      </c>
      <c r="Z722" s="120">
        <f t="shared" ref="Z722:Z727" si="835">IF(LEFT(AK722,9)="Direct-OR",0,T722-W722)</f>
        <v>414975.261008</v>
      </c>
      <c r="AA722" s="122">
        <f t="shared" ref="AA722:AA727" si="836">Y722+Z722</f>
        <v>414975.261008</v>
      </c>
      <c r="AB722" s="94">
        <f t="shared" ref="AB722:AB727" si="837">IF(LEFT(AK722,6)="Direct", P722,0)</f>
        <v>0</v>
      </c>
      <c r="AC722" s="123">
        <f t="shared" ref="AC722:AC727" si="838">P722-AB722</f>
        <v>467525.08</v>
      </c>
      <c r="AD722" s="94">
        <f t="shared" ref="AD722:AD727" si="839">AB722+AC722</f>
        <v>467525.08</v>
      </c>
      <c r="AE722" s="94">
        <f t="shared" ref="AE722:AE727" si="840">IF(LEFT(AK722,9)="Direct-WA", P722,0)</f>
        <v>0</v>
      </c>
      <c r="AF722" s="123">
        <f t="shared" ref="AF722:AF727" si="841">IF(LEFT(AK722,9)="Direct-WA",0,P722*R722)</f>
        <v>52549.818992</v>
      </c>
      <c r="AG722" s="94">
        <f t="shared" ref="AG722:AG727" si="842">AE722+AF722</f>
        <v>52549.818992</v>
      </c>
      <c r="AH722" s="94">
        <f t="shared" ref="AH722:AH727" si="843">IF(LEFT(AK722,9)="Direct-OR", P722,0)</f>
        <v>0</v>
      </c>
      <c r="AI722" s="94">
        <f t="shared" ref="AI722:AI727" si="844">IF(LEFT(AK722,9)="Direct-OR",0,AD722-AG722)</f>
        <v>414975.261008</v>
      </c>
      <c r="AJ722" s="93">
        <f t="shared" ref="AJ722:AJ727" si="845">AH722+AI722</f>
        <v>414975.261008</v>
      </c>
      <c r="AK722" s="138" t="s">
        <v>1010</v>
      </c>
    </row>
    <row r="723" spans="1:37" hidden="1" outlineLevel="3" x14ac:dyDescent="0.25">
      <c r="A723" t="s">
        <v>7067</v>
      </c>
      <c r="B723">
        <v>44622.28</v>
      </c>
      <c r="N723">
        <f t="shared" si="825"/>
        <v>44622.28</v>
      </c>
      <c r="O723">
        <f t="shared" si="826"/>
        <v>44622.28</v>
      </c>
      <c r="P723">
        <f t="shared" si="827"/>
        <v>44622.28</v>
      </c>
      <c r="Q723" s="92" t="s">
        <v>6349</v>
      </c>
      <c r="R723" s="80">
        <v>0.1124</v>
      </c>
      <c r="S723" s="119">
        <f t="shared" si="828"/>
        <v>0</v>
      </c>
      <c r="T723" s="120">
        <f t="shared" si="829"/>
        <v>44622.28</v>
      </c>
      <c r="U723" s="121">
        <f t="shared" si="830"/>
        <v>44622.28</v>
      </c>
      <c r="V723" s="119">
        <f t="shared" si="831"/>
        <v>0</v>
      </c>
      <c r="W723" s="120">
        <f t="shared" si="832"/>
        <v>5015.5442720000001</v>
      </c>
      <c r="X723" s="122">
        <f t="shared" si="833"/>
        <v>5015.5442720000001</v>
      </c>
      <c r="Y723" s="119">
        <f t="shared" si="834"/>
        <v>0</v>
      </c>
      <c r="Z723" s="120">
        <f t="shared" si="835"/>
        <v>39606.735728</v>
      </c>
      <c r="AA723" s="122">
        <f t="shared" si="836"/>
        <v>39606.735728</v>
      </c>
      <c r="AB723" s="94">
        <f t="shared" si="837"/>
        <v>0</v>
      </c>
      <c r="AC723" s="123">
        <f t="shared" si="838"/>
        <v>44622.28</v>
      </c>
      <c r="AD723" s="94">
        <f t="shared" si="839"/>
        <v>44622.28</v>
      </c>
      <c r="AE723" s="94">
        <f t="shared" si="840"/>
        <v>0</v>
      </c>
      <c r="AF723" s="123">
        <f t="shared" si="841"/>
        <v>5015.5442720000001</v>
      </c>
      <c r="AG723" s="94">
        <f t="shared" si="842"/>
        <v>5015.5442720000001</v>
      </c>
      <c r="AH723" s="94">
        <f t="shared" si="843"/>
        <v>0</v>
      </c>
      <c r="AI723" s="94">
        <f t="shared" si="844"/>
        <v>39606.735728</v>
      </c>
      <c r="AJ723" s="93">
        <f t="shared" si="845"/>
        <v>39606.735728</v>
      </c>
      <c r="AK723" s="138" t="s">
        <v>1010</v>
      </c>
    </row>
    <row r="724" spans="1:37" hidden="1" outlineLevel="3" x14ac:dyDescent="0.25">
      <c r="A724" t="s">
        <v>7067</v>
      </c>
      <c r="B724">
        <v>101774.75</v>
      </c>
      <c r="N724">
        <f t="shared" si="825"/>
        <v>101774.75</v>
      </c>
      <c r="O724">
        <f t="shared" si="826"/>
        <v>101774.75</v>
      </c>
      <c r="P724">
        <f t="shared" si="827"/>
        <v>101774.75</v>
      </c>
      <c r="Q724" s="92" t="s">
        <v>6375</v>
      </c>
      <c r="R724" s="80">
        <v>0.1124</v>
      </c>
      <c r="S724" s="119">
        <f t="shared" si="828"/>
        <v>0</v>
      </c>
      <c r="T724" s="120">
        <f t="shared" si="829"/>
        <v>101774.75</v>
      </c>
      <c r="U724" s="121">
        <f t="shared" si="830"/>
        <v>101774.75</v>
      </c>
      <c r="V724" s="119">
        <f t="shared" si="831"/>
        <v>0</v>
      </c>
      <c r="W724" s="120">
        <f t="shared" si="832"/>
        <v>11439.481900000001</v>
      </c>
      <c r="X724" s="122">
        <f t="shared" si="833"/>
        <v>11439.481900000001</v>
      </c>
      <c r="Y724" s="119">
        <f t="shared" si="834"/>
        <v>0</v>
      </c>
      <c r="Z724" s="120">
        <f t="shared" si="835"/>
        <v>90335.268100000001</v>
      </c>
      <c r="AA724" s="122">
        <f t="shared" si="836"/>
        <v>90335.268100000001</v>
      </c>
      <c r="AB724" s="94">
        <f t="shared" si="837"/>
        <v>0</v>
      </c>
      <c r="AC724" s="123">
        <f t="shared" si="838"/>
        <v>101774.75</v>
      </c>
      <c r="AD724" s="94">
        <f t="shared" si="839"/>
        <v>101774.75</v>
      </c>
      <c r="AE724" s="94">
        <f t="shared" si="840"/>
        <v>0</v>
      </c>
      <c r="AF724" s="123">
        <f t="shared" si="841"/>
        <v>11439.481900000001</v>
      </c>
      <c r="AG724" s="94">
        <f t="shared" si="842"/>
        <v>11439.481900000001</v>
      </c>
      <c r="AH724" s="94">
        <f t="shared" si="843"/>
        <v>0</v>
      </c>
      <c r="AI724" s="94">
        <f t="shared" si="844"/>
        <v>90335.268100000001</v>
      </c>
      <c r="AJ724" s="93">
        <f t="shared" si="845"/>
        <v>90335.268100000001</v>
      </c>
      <c r="AK724" s="138" t="s">
        <v>1010</v>
      </c>
    </row>
    <row r="725" spans="1:37" hidden="1" outlineLevel="3" x14ac:dyDescent="0.25">
      <c r="A725" t="s">
        <v>7067</v>
      </c>
      <c r="B725">
        <v>-9790.61</v>
      </c>
      <c r="N725">
        <f t="shared" si="825"/>
        <v>-9790.61</v>
      </c>
      <c r="O725">
        <f t="shared" si="826"/>
        <v>-9790.61</v>
      </c>
      <c r="P725">
        <f t="shared" si="827"/>
        <v>-9790.61</v>
      </c>
      <c r="Q725" s="92" t="s">
        <v>6389</v>
      </c>
      <c r="R725" s="80">
        <v>0.1124</v>
      </c>
      <c r="S725" s="119">
        <f t="shared" si="828"/>
        <v>0</v>
      </c>
      <c r="T725" s="120">
        <f t="shared" si="829"/>
        <v>-9790.61</v>
      </c>
      <c r="U725" s="121">
        <f t="shared" si="830"/>
        <v>-9790.61</v>
      </c>
      <c r="V725" s="119">
        <f t="shared" si="831"/>
        <v>0</v>
      </c>
      <c r="W725" s="120">
        <f t="shared" si="832"/>
        <v>-1100.4645640000001</v>
      </c>
      <c r="X725" s="122">
        <f t="shared" si="833"/>
        <v>-1100.4645640000001</v>
      </c>
      <c r="Y725" s="119">
        <f t="shared" si="834"/>
        <v>0</v>
      </c>
      <c r="Z725" s="120">
        <f t="shared" si="835"/>
        <v>-8690.1454360000007</v>
      </c>
      <c r="AA725" s="122">
        <f t="shared" si="836"/>
        <v>-8690.1454360000007</v>
      </c>
      <c r="AB725" s="94">
        <f t="shared" si="837"/>
        <v>0</v>
      </c>
      <c r="AC725" s="123">
        <f t="shared" si="838"/>
        <v>-9790.61</v>
      </c>
      <c r="AD725" s="94">
        <f t="shared" si="839"/>
        <v>-9790.61</v>
      </c>
      <c r="AE725" s="94">
        <f t="shared" si="840"/>
        <v>0</v>
      </c>
      <c r="AF725" s="123">
        <f t="shared" si="841"/>
        <v>-1100.4645640000001</v>
      </c>
      <c r="AG725" s="94">
        <f t="shared" si="842"/>
        <v>-1100.4645640000001</v>
      </c>
      <c r="AH725" s="94">
        <f t="shared" si="843"/>
        <v>0</v>
      </c>
      <c r="AI725" s="94">
        <f t="shared" si="844"/>
        <v>-8690.1454360000007</v>
      </c>
      <c r="AJ725" s="93">
        <f t="shared" si="845"/>
        <v>-8690.1454360000007</v>
      </c>
      <c r="AK725" s="138" t="s">
        <v>1010</v>
      </c>
    </row>
    <row r="726" spans="1:37" hidden="1" outlineLevel="3" x14ac:dyDescent="0.25">
      <c r="A726" t="s">
        <v>7067</v>
      </c>
      <c r="B726">
        <v>3804.75</v>
      </c>
      <c r="N726">
        <f t="shared" si="825"/>
        <v>3804.75</v>
      </c>
      <c r="O726">
        <f t="shared" si="826"/>
        <v>3804.75</v>
      </c>
      <c r="P726">
        <f t="shared" si="827"/>
        <v>3804.75</v>
      </c>
      <c r="Q726" s="92" t="s">
        <v>6726</v>
      </c>
      <c r="R726" s="80">
        <v>0.1124</v>
      </c>
      <c r="S726" s="119">
        <f t="shared" si="828"/>
        <v>0</v>
      </c>
      <c r="T726" s="120">
        <f t="shared" si="829"/>
        <v>3804.75</v>
      </c>
      <c r="U726" s="121">
        <f t="shared" si="830"/>
        <v>3804.75</v>
      </c>
      <c r="V726" s="119">
        <f t="shared" si="831"/>
        <v>0</v>
      </c>
      <c r="W726" s="120">
        <f t="shared" si="832"/>
        <v>427.65390000000002</v>
      </c>
      <c r="X726" s="122">
        <f t="shared" si="833"/>
        <v>427.65390000000002</v>
      </c>
      <c r="Y726" s="119">
        <f t="shared" si="834"/>
        <v>0</v>
      </c>
      <c r="Z726" s="120">
        <f t="shared" si="835"/>
        <v>3377.0960999999998</v>
      </c>
      <c r="AA726" s="122">
        <f t="shared" si="836"/>
        <v>3377.0960999999998</v>
      </c>
      <c r="AB726" s="94">
        <f t="shared" si="837"/>
        <v>0</v>
      </c>
      <c r="AC726" s="123">
        <f t="shared" si="838"/>
        <v>3804.75</v>
      </c>
      <c r="AD726" s="94">
        <f t="shared" si="839"/>
        <v>3804.75</v>
      </c>
      <c r="AE726" s="94">
        <f t="shared" si="840"/>
        <v>0</v>
      </c>
      <c r="AF726" s="123">
        <f t="shared" si="841"/>
        <v>427.65390000000002</v>
      </c>
      <c r="AG726" s="94">
        <f t="shared" si="842"/>
        <v>427.65390000000002</v>
      </c>
      <c r="AH726" s="94">
        <f t="shared" si="843"/>
        <v>0</v>
      </c>
      <c r="AI726" s="94">
        <f t="shared" si="844"/>
        <v>3377.0960999999998</v>
      </c>
      <c r="AJ726" s="93">
        <f t="shared" si="845"/>
        <v>3377.0960999999998</v>
      </c>
      <c r="AK726" s="138" t="s">
        <v>1370</v>
      </c>
    </row>
    <row r="727" spans="1:37" hidden="1" outlineLevel="3" x14ac:dyDescent="0.25">
      <c r="A727" t="s">
        <v>7067</v>
      </c>
      <c r="B727">
        <v>22220.240000000002</v>
      </c>
      <c r="N727">
        <f t="shared" si="825"/>
        <v>22220.240000000002</v>
      </c>
      <c r="O727">
        <f t="shared" si="826"/>
        <v>22220.240000000002</v>
      </c>
      <c r="P727">
        <f t="shared" si="827"/>
        <v>22220.240000000002</v>
      </c>
      <c r="Q727" s="92" t="s">
        <v>6648</v>
      </c>
      <c r="R727" s="80">
        <v>0.1124</v>
      </c>
      <c r="S727" s="119">
        <f t="shared" si="828"/>
        <v>0</v>
      </c>
      <c r="T727" s="120">
        <f t="shared" si="829"/>
        <v>22220.240000000002</v>
      </c>
      <c r="U727" s="121">
        <f t="shared" si="830"/>
        <v>22220.240000000002</v>
      </c>
      <c r="V727" s="119">
        <f t="shared" si="831"/>
        <v>0</v>
      </c>
      <c r="W727" s="120">
        <f t="shared" si="832"/>
        <v>2497.5549760000004</v>
      </c>
      <c r="X727" s="122">
        <f t="shared" si="833"/>
        <v>2497.5549760000004</v>
      </c>
      <c r="Y727" s="119">
        <f t="shared" si="834"/>
        <v>0</v>
      </c>
      <c r="Z727" s="120">
        <f t="shared" si="835"/>
        <v>19722.685024000002</v>
      </c>
      <c r="AA727" s="122">
        <f t="shared" si="836"/>
        <v>19722.685024000002</v>
      </c>
      <c r="AB727" s="94">
        <f t="shared" si="837"/>
        <v>0</v>
      </c>
      <c r="AC727" s="123">
        <f t="shared" si="838"/>
        <v>22220.240000000002</v>
      </c>
      <c r="AD727" s="94">
        <f t="shared" si="839"/>
        <v>22220.240000000002</v>
      </c>
      <c r="AE727" s="94">
        <f t="shared" si="840"/>
        <v>0</v>
      </c>
      <c r="AF727" s="123">
        <f t="shared" si="841"/>
        <v>2497.5549760000004</v>
      </c>
      <c r="AG727" s="94">
        <f t="shared" si="842"/>
        <v>2497.5549760000004</v>
      </c>
      <c r="AH727" s="94">
        <f t="shared" si="843"/>
        <v>0</v>
      </c>
      <c r="AI727" s="94">
        <f t="shared" si="844"/>
        <v>19722.685024000002</v>
      </c>
      <c r="AJ727" s="93">
        <f t="shared" si="845"/>
        <v>19722.685024000002</v>
      </c>
      <c r="AK727" s="138" t="s">
        <v>1370</v>
      </c>
    </row>
    <row r="728" spans="1:37" hidden="1" outlineLevel="2" x14ac:dyDescent="0.25">
      <c r="Q728" s="92"/>
      <c r="R728" s="80"/>
      <c r="S728" s="119">
        <f t="shared" ref="S728:AJ728" si="846">SUBTOTAL(9,S594:S727)</f>
        <v>0</v>
      </c>
      <c r="T728" s="120">
        <f t="shared" si="846"/>
        <v>4669494.4600000009</v>
      </c>
      <c r="U728" s="121">
        <f t="shared" si="846"/>
        <v>4669494.4600000009</v>
      </c>
      <c r="V728" s="119">
        <f t="shared" si="846"/>
        <v>0</v>
      </c>
      <c r="W728" s="120">
        <f t="shared" si="846"/>
        <v>524851.17730400001</v>
      </c>
      <c r="X728" s="122">
        <f t="shared" si="846"/>
        <v>524851.17730400001</v>
      </c>
      <c r="Y728" s="119">
        <f t="shared" si="846"/>
        <v>0</v>
      </c>
      <c r="Z728" s="120">
        <f t="shared" si="846"/>
        <v>4144643.2826960012</v>
      </c>
      <c r="AA728" s="122">
        <f t="shared" si="846"/>
        <v>4144643.2826960012</v>
      </c>
      <c r="AB728" s="94">
        <f t="shared" si="846"/>
        <v>0</v>
      </c>
      <c r="AC728" s="123">
        <f t="shared" si="846"/>
        <v>4669494.4600000009</v>
      </c>
      <c r="AD728" s="94">
        <f t="shared" si="846"/>
        <v>4669494.4600000009</v>
      </c>
      <c r="AE728" s="94">
        <f t="shared" si="846"/>
        <v>0</v>
      </c>
      <c r="AF728" s="123">
        <f t="shared" si="846"/>
        <v>524851.17730400001</v>
      </c>
      <c r="AG728" s="94">
        <f t="shared" si="846"/>
        <v>524851.17730400001</v>
      </c>
      <c r="AH728" s="94">
        <f t="shared" si="846"/>
        <v>0</v>
      </c>
      <c r="AI728" s="94">
        <f t="shared" si="846"/>
        <v>4144643.2826960012</v>
      </c>
      <c r="AJ728" s="93">
        <f t="shared" si="846"/>
        <v>4144643.2826960012</v>
      </c>
      <c r="AK728" s="139" t="s">
        <v>7137</v>
      </c>
    </row>
    <row r="729" spans="1:37" hidden="1" outlineLevel="3" x14ac:dyDescent="0.25">
      <c r="A729" t="s">
        <v>7067</v>
      </c>
      <c r="B729">
        <v>754</v>
      </c>
      <c r="N729">
        <f t="shared" ref="N729:N741" si="847">SUM(B729:M729)</f>
        <v>754</v>
      </c>
      <c r="O729">
        <f t="shared" ref="O729:O741" si="848">B729</f>
        <v>754</v>
      </c>
      <c r="P729">
        <f t="shared" ref="P729:P741" si="849">N729</f>
        <v>754</v>
      </c>
      <c r="Q729" s="92" t="s">
        <v>1270</v>
      </c>
      <c r="R729" s="80">
        <v>0.1119</v>
      </c>
      <c r="S729" s="119">
        <f t="shared" ref="S729:S741" si="850">IF(LEFT(AK729,6)="Direct", O729,0)</f>
        <v>0</v>
      </c>
      <c r="T729" s="120">
        <f t="shared" ref="T729:T741" si="851">O729-S729</f>
        <v>754</v>
      </c>
      <c r="U729" s="121">
        <f t="shared" ref="U729:U741" si="852">S729+T729</f>
        <v>754</v>
      </c>
      <c r="V729" s="119">
        <f t="shared" ref="V729:V741" si="853">IF(LEFT(AK729,9)="Direct-WA", O729,0)</f>
        <v>0</v>
      </c>
      <c r="W729" s="120">
        <f t="shared" ref="W729:W741" si="854">IF(LEFT(AK729,9)="Direct-WA",0,O729*R729)</f>
        <v>84.372600000000006</v>
      </c>
      <c r="X729" s="122">
        <f t="shared" ref="X729:X741" si="855">V729+W729</f>
        <v>84.372600000000006</v>
      </c>
      <c r="Y729" s="119">
        <f t="shared" ref="Y729:Y741" si="856">IF(LEFT(AK729,9)="Direct-OR", O729,0)</f>
        <v>0</v>
      </c>
      <c r="Z729" s="120">
        <f t="shared" ref="Z729:Z741" si="857">IF(LEFT(AK729,9)="Direct-OR",0,T729-W729)</f>
        <v>669.62739999999997</v>
      </c>
      <c r="AA729" s="122">
        <f t="shared" ref="AA729:AA741" si="858">Y729+Z729</f>
        <v>669.62739999999997</v>
      </c>
      <c r="AB729" s="94">
        <f t="shared" ref="AB729:AB741" si="859">IF(LEFT(AK729,6)="Direct", P729,0)</f>
        <v>0</v>
      </c>
      <c r="AC729" s="123">
        <f t="shared" ref="AC729:AC741" si="860">P729-AB729</f>
        <v>754</v>
      </c>
      <c r="AD729" s="94">
        <f t="shared" ref="AD729:AD741" si="861">AB729+AC729</f>
        <v>754</v>
      </c>
      <c r="AE729" s="94">
        <f t="shared" ref="AE729:AE741" si="862">IF(LEFT(AK729,9)="Direct-WA", P729,0)</f>
        <v>0</v>
      </c>
      <c r="AF729" s="123">
        <f t="shared" ref="AF729:AF741" si="863">IF(LEFT(AK729,9)="Direct-WA",0,P729*R729)</f>
        <v>84.372600000000006</v>
      </c>
      <c r="AG729" s="94">
        <f t="shared" ref="AG729:AG741" si="864">AE729+AF729</f>
        <v>84.372600000000006</v>
      </c>
      <c r="AH729" s="94">
        <f t="shared" ref="AH729:AH741" si="865">IF(LEFT(AK729,9)="Direct-OR", P729,0)</f>
        <v>0</v>
      </c>
      <c r="AI729" s="94">
        <f t="shared" ref="AI729:AI741" si="866">IF(LEFT(AK729,9)="Direct-OR",0,AD729-AG729)</f>
        <v>669.62739999999997</v>
      </c>
      <c r="AJ729" s="93">
        <f t="shared" ref="AJ729:AJ741" si="867">AH729+AI729</f>
        <v>669.62739999999997</v>
      </c>
      <c r="AK729" s="138" t="s">
        <v>1012</v>
      </c>
    </row>
    <row r="730" spans="1:37" hidden="1" outlineLevel="3" x14ac:dyDescent="0.25">
      <c r="A730" t="s">
        <v>7067</v>
      </c>
      <c r="N730">
        <f t="shared" si="847"/>
        <v>0</v>
      </c>
      <c r="O730">
        <f t="shared" si="848"/>
        <v>0</v>
      </c>
      <c r="P730">
        <f t="shared" si="849"/>
        <v>0</v>
      </c>
      <c r="Q730" s="92" t="s">
        <v>6578</v>
      </c>
      <c r="R730" s="80">
        <v>0.1119</v>
      </c>
      <c r="S730" s="119">
        <f t="shared" si="850"/>
        <v>0</v>
      </c>
      <c r="T730" s="120">
        <f t="shared" si="851"/>
        <v>0</v>
      </c>
      <c r="U730" s="121">
        <f t="shared" si="852"/>
        <v>0</v>
      </c>
      <c r="V730" s="119">
        <f t="shared" si="853"/>
        <v>0</v>
      </c>
      <c r="W730" s="120">
        <f t="shared" si="854"/>
        <v>0</v>
      </c>
      <c r="X730" s="122">
        <f t="shared" si="855"/>
        <v>0</v>
      </c>
      <c r="Y730" s="119">
        <f t="shared" si="856"/>
        <v>0</v>
      </c>
      <c r="Z730" s="120">
        <f t="shared" si="857"/>
        <v>0</v>
      </c>
      <c r="AA730" s="122">
        <f t="shared" si="858"/>
        <v>0</v>
      </c>
      <c r="AB730" s="94">
        <f t="shared" si="859"/>
        <v>0</v>
      </c>
      <c r="AC730" s="123">
        <f t="shared" si="860"/>
        <v>0</v>
      </c>
      <c r="AD730" s="94">
        <f t="shared" si="861"/>
        <v>0</v>
      </c>
      <c r="AE730" s="94">
        <f t="shared" si="862"/>
        <v>0</v>
      </c>
      <c r="AF730" s="123">
        <f t="shared" si="863"/>
        <v>0</v>
      </c>
      <c r="AG730" s="94">
        <f t="shared" si="864"/>
        <v>0</v>
      </c>
      <c r="AH730" s="94">
        <f t="shared" si="865"/>
        <v>0</v>
      </c>
      <c r="AI730" s="94">
        <f t="shared" si="866"/>
        <v>0</v>
      </c>
      <c r="AJ730" s="93">
        <f t="shared" si="867"/>
        <v>0</v>
      </c>
      <c r="AK730" s="138" t="s">
        <v>1257</v>
      </c>
    </row>
    <row r="731" spans="1:37" hidden="1" outlineLevel="3" x14ac:dyDescent="0.25">
      <c r="A731" t="s">
        <v>7067</v>
      </c>
      <c r="B731">
        <v>135.69999999999999</v>
      </c>
      <c r="N731">
        <f t="shared" si="847"/>
        <v>135.69999999999999</v>
      </c>
      <c r="O731">
        <f t="shared" si="848"/>
        <v>135.69999999999999</v>
      </c>
      <c r="P731">
        <f t="shared" si="849"/>
        <v>135.69999999999999</v>
      </c>
      <c r="Q731" s="92" t="s">
        <v>1321</v>
      </c>
      <c r="R731" s="80">
        <v>0.1119</v>
      </c>
      <c r="S731" s="119">
        <f t="shared" si="850"/>
        <v>0</v>
      </c>
      <c r="T731" s="120">
        <f t="shared" si="851"/>
        <v>135.69999999999999</v>
      </c>
      <c r="U731" s="121">
        <f t="shared" si="852"/>
        <v>135.69999999999999</v>
      </c>
      <c r="V731" s="119">
        <f t="shared" si="853"/>
        <v>0</v>
      </c>
      <c r="W731" s="120">
        <f t="shared" si="854"/>
        <v>15.184829999999998</v>
      </c>
      <c r="X731" s="122">
        <f t="shared" si="855"/>
        <v>15.184829999999998</v>
      </c>
      <c r="Y731" s="119">
        <f t="shared" si="856"/>
        <v>0</v>
      </c>
      <c r="Z731" s="120">
        <f t="shared" si="857"/>
        <v>120.51516999999998</v>
      </c>
      <c r="AA731" s="122">
        <f t="shared" si="858"/>
        <v>120.51516999999998</v>
      </c>
      <c r="AB731" s="94">
        <f t="shared" si="859"/>
        <v>0</v>
      </c>
      <c r="AC731" s="123">
        <f t="shared" si="860"/>
        <v>135.69999999999999</v>
      </c>
      <c r="AD731" s="94">
        <f t="shared" si="861"/>
        <v>135.69999999999999</v>
      </c>
      <c r="AE731" s="94">
        <f t="shared" si="862"/>
        <v>0</v>
      </c>
      <c r="AF731" s="123">
        <f t="shared" si="863"/>
        <v>15.184829999999998</v>
      </c>
      <c r="AG731" s="94">
        <f t="shared" si="864"/>
        <v>15.184829999999998</v>
      </c>
      <c r="AH731" s="94">
        <f t="shared" si="865"/>
        <v>0</v>
      </c>
      <c r="AI731" s="94">
        <f t="shared" si="866"/>
        <v>120.51516999999998</v>
      </c>
      <c r="AJ731" s="93">
        <f t="shared" si="867"/>
        <v>120.51516999999998</v>
      </c>
      <c r="AK731" s="138" t="s">
        <v>1012</v>
      </c>
    </row>
    <row r="732" spans="1:37" hidden="1" outlineLevel="3" x14ac:dyDescent="0.25">
      <c r="A732" t="s">
        <v>7067</v>
      </c>
      <c r="B732">
        <v>450</v>
      </c>
      <c r="N732">
        <f t="shared" si="847"/>
        <v>450</v>
      </c>
      <c r="O732">
        <f t="shared" si="848"/>
        <v>450</v>
      </c>
      <c r="P732">
        <f t="shared" si="849"/>
        <v>450</v>
      </c>
      <c r="Q732" s="92" t="s">
        <v>6850</v>
      </c>
      <c r="R732" s="80">
        <v>0.1119</v>
      </c>
      <c r="S732" s="119">
        <f t="shared" si="850"/>
        <v>0</v>
      </c>
      <c r="T732" s="120">
        <f t="shared" si="851"/>
        <v>450</v>
      </c>
      <c r="U732" s="121">
        <f t="shared" si="852"/>
        <v>450</v>
      </c>
      <c r="V732" s="119">
        <f t="shared" si="853"/>
        <v>0</v>
      </c>
      <c r="W732" s="120">
        <f t="shared" si="854"/>
        <v>50.354999999999997</v>
      </c>
      <c r="X732" s="122">
        <f t="shared" si="855"/>
        <v>50.354999999999997</v>
      </c>
      <c r="Y732" s="119">
        <f t="shared" si="856"/>
        <v>0</v>
      </c>
      <c r="Z732" s="120">
        <f t="shared" si="857"/>
        <v>399.64499999999998</v>
      </c>
      <c r="AA732" s="122">
        <f t="shared" si="858"/>
        <v>399.64499999999998</v>
      </c>
      <c r="AB732" s="94">
        <f t="shared" si="859"/>
        <v>0</v>
      </c>
      <c r="AC732" s="123">
        <f t="shared" si="860"/>
        <v>450</v>
      </c>
      <c r="AD732" s="94">
        <f t="shared" si="861"/>
        <v>450</v>
      </c>
      <c r="AE732" s="94">
        <f t="shared" si="862"/>
        <v>0</v>
      </c>
      <c r="AF732" s="123">
        <f t="shared" si="863"/>
        <v>50.354999999999997</v>
      </c>
      <c r="AG732" s="94">
        <f t="shared" si="864"/>
        <v>50.354999999999997</v>
      </c>
      <c r="AH732" s="94">
        <f t="shared" si="865"/>
        <v>0</v>
      </c>
      <c r="AI732" s="94">
        <f t="shared" si="866"/>
        <v>399.64499999999998</v>
      </c>
      <c r="AJ732" s="93">
        <f t="shared" si="867"/>
        <v>399.64499999999998</v>
      </c>
      <c r="AK732" s="138" t="s">
        <v>6835</v>
      </c>
    </row>
    <row r="733" spans="1:37" hidden="1" outlineLevel="3" x14ac:dyDescent="0.25">
      <c r="A733" t="s">
        <v>7067</v>
      </c>
      <c r="N733">
        <f t="shared" si="847"/>
        <v>0</v>
      </c>
      <c r="O733">
        <f t="shared" si="848"/>
        <v>0</v>
      </c>
      <c r="P733">
        <f t="shared" si="849"/>
        <v>0</v>
      </c>
      <c r="Q733" s="92" t="s">
        <v>6790</v>
      </c>
      <c r="R733" s="80">
        <v>0.1119</v>
      </c>
      <c r="S733" s="119">
        <f t="shared" si="850"/>
        <v>0</v>
      </c>
      <c r="T733" s="120">
        <f t="shared" si="851"/>
        <v>0</v>
      </c>
      <c r="U733" s="121">
        <f t="shared" si="852"/>
        <v>0</v>
      </c>
      <c r="V733" s="119">
        <f t="shared" si="853"/>
        <v>0</v>
      </c>
      <c r="W733" s="120">
        <f t="shared" si="854"/>
        <v>0</v>
      </c>
      <c r="X733" s="122">
        <f t="shared" si="855"/>
        <v>0</v>
      </c>
      <c r="Y733" s="119">
        <f t="shared" si="856"/>
        <v>0</v>
      </c>
      <c r="Z733" s="120">
        <f t="shared" si="857"/>
        <v>0</v>
      </c>
      <c r="AA733" s="122">
        <f t="shared" si="858"/>
        <v>0</v>
      </c>
      <c r="AB733" s="94">
        <f t="shared" si="859"/>
        <v>0</v>
      </c>
      <c r="AC733" s="123">
        <f t="shared" si="860"/>
        <v>0</v>
      </c>
      <c r="AD733" s="94">
        <f t="shared" si="861"/>
        <v>0</v>
      </c>
      <c r="AE733" s="94">
        <f t="shared" si="862"/>
        <v>0</v>
      </c>
      <c r="AF733" s="123">
        <f t="shared" si="863"/>
        <v>0</v>
      </c>
      <c r="AG733" s="94">
        <f t="shared" si="864"/>
        <v>0</v>
      </c>
      <c r="AH733" s="94">
        <f t="shared" si="865"/>
        <v>0</v>
      </c>
      <c r="AI733" s="94">
        <f t="shared" si="866"/>
        <v>0</v>
      </c>
      <c r="AJ733" s="93">
        <f t="shared" si="867"/>
        <v>0</v>
      </c>
      <c r="AK733" s="138" t="s">
        <v>1257</v>
      </c>
    </row>
    <row r="734" spans="1:37" hidden="1" outlineLevel="3" x14ac:dyDescent="0.25">
      <c r="A734" t="s">
        <v>7067</v>
      </c>
      <c r="B734">
        <v>15.8</v>
      </c>
      <c r="N734">
        <f t="shared" si="847"/>
        <v>15.8</v>
      </c>
      <c r="O734">
        <f t="shared" si="848"/>
        <v>15.8</v>
      </c>
      <c r="P734">
        <f t="shared" si="849"/>
        <v>15.8</v>
      </c>
      <c r="Q734" s="92" t="s">
        <v>4210</v>
      </c>
      <c r="R734" s="80">
        <v>0.1119</v>
      </c>
      <c r="S734" s="119">
        <f t="shared" si="850"/>
        <v>0</v>
      </c>
      <c r="T734" s="120">
        <f t="shared" si="851"/>
        <v>15.8</v>
      </c>
      <c r="U734" s="121">
        <f t="shared" si="852"/>
        <v>15.8</v>
      </c>
      <c r="V734" s="119">
        <f t="shared" si="853"/>
        <v>0</v>
      </c>
      <c r="W734" s="120">
        <f t="shared" si="854"/>
        <v>1.7680200000000001</v>
      </c>
      <c r="X734" s="122">
        <f t="shared" si="855"/>
        <v>1.7680200000000001</v>
      </c>
      <c r="Y734" s="119">
        <f t="shared" si="856"/>
        <v>0</v>
      </c>
      <c r="Z734" s="120">
        <f t="shared" si="857"/>
        <v>14.031980000000001</v>
      </c>
      <c r="AA734" s="122">
        <f t="shared" si="858"/>
        <v>14.031980000000001</v>
      </c>
      <c r="AB734" s="94">
        <f t="shared" si="859"/>
        <v>0</v>
      </c>
      <c r="AC734" s="123">
        <f t="shared" si="860"/>
        <v>15.8</v>
      </c>
      <c r="AD734" s="94">
        <f t="shared" si="861"/>
        <v>15.8</v>
      </c>
      <c r="AE734" s="94">
        <f t="shared" si="862"/>
        <v>0</v>
      </c>
      <c r="AF734" s="123">
        <f t="shared" si="863"/>
        <v>1.7680200000000001</v>
      </c>
      <c r="AG734" s="94">
        <f t="shared" si="864"/>
        <v>1.7680200000000001</v>
      </c>
      <c r="AH734" s="94">
        <f t="shared" si="865"/>
        <v>0</v>
      </c>
      <c r="AI734" s="94">
        <f t="shared" si="866"/>
        <v>14.031980000000001</v>
      </c>
      <c r="AJ734" s="93">
        <f t="shared" si="867"/>
        <v>14.031980000000001</v>
      </c>
      <c r="AK734" s="138" t="s">
        <v>1012</v>
      </c>
    </row>
    <row r="735" spans="1:37" hidden="1" outlineLevel="3" x14ac:dyDescent="0.25">
      <c r="A735" t="s">
        <v>7067</v>
      </c>
      <c r="B735">
        <v>324.23</v>
      </c>
      <c r="N735">
        <f t="shared" si="847"/>
        <v>324.23</v>
      </c>
      <c r="O735">
        <f t="shared" si="848"/>
        <v>324.23</v>
      </c>
      <c r="P735">
        <f t="shared" si="849"/>
        <v>324.23</v>
      </c>
      <c r="Q735" s="92" t="s">
        <v>4274</v>
      </c>
      <c r="R735" s="80">
        <v>0.1119</v>
      </c>
      <c r="S735" s="119">
        <f t="shared" si="850"/>
        <v>0</v>
      </c>
      <c r="T735" s="120">
        <f t="shared" si="851"/>
        <v>324.23</v>
      </c>
      <c r="U735" s="121">
        <f t="shared" si="852"/>
        <v>324.23</v>
      </c>
      <c r="V735" s="119">
        <f t="shared" si="853"/>
        <v>0</v>
      </c>
      <c r="W735" s="120">
        <f t="shared" si="854"/>
        <v>36.281337000000001</v>
      </c>
      <c r="X735" s="122">
        <f t="shared" si="855"/>
        <v>36.281337000000001</v>
      </c>
      <c r="Y735" s="119">
        <f t="shared" si="856"/>
        <v>0</v>
      </c>
      <c r="Z735" s="120">
        <f t="shared" si="857"/>
        <v>287.94866300000001</v>
      </c>
      <c r="AA735" s="122">
        <f t="shared" si="858"/>
        <v>287.94866300000001</v>
      </c>
      <c r="AB735" s="94">
        <f t="shared" si="859"/>
        <v>0</v>
      </c>
      <c r="AC735" s="123">
        <f t="shared" si="860"/>
        <v>324.23</v>
      </c>
      <c r="AD735" s="94">
        <f t="shared" si="861"/>
        <v>324.23</v>
      </c>
      <c r="AE735" s="94">
        <f t="shared" si="862"/>
        <v>0</v>
      </c>
      <c r="AF735" s="123">
        <f t="shared" si="863"/>
        <v>36.281337000000001</v>
      </c>
      <c r="AG735" s="94">
        <f t="shared" si="864"/>
        <v>36.281337000000001</v>
      </c>
      <c r="AH735" s="94">
        <f t="shared" si="865"/>
        <v>0</v>
      </c>
      <c r="AI735" s="94">
        <f t="shared" si="866"/>
        <v>287.94866300000001</v>
      </c>
      <c r="AJ735" s="93">
        <f t="shared" si="867"/>
        <v>287.94866300000001</v>
      </c>
      <c r="AK735" s="138" t="s">
        <v>1012</v>
      </c>
    </row>
    <row r="736" spans="1:37" hidden="1" outlineLevel="3" x14ac:dyDescent="0.25">
      <c r="A736" t="s">
        <v>7067</v>
      </c>
      <c r="B736">
        <v>46182.77</v>
      </c>
      <c r="N736">
        <f t="shared" si="847"/>
        <v>46182.77</v>
      </c>
      <c r="O736">
        <f t="shared" si="848"/>
        <v>46182.77</v>
      </c>
      <c r="P736">
        <f t="shared" si="849"/>
        <v>46182.77</v>
      </c>
      <c r="Q736" s="92" t="s">
        <v>4384</v>
      </c>
      <c r="R736" s="80">
        <v>0.1119</v>
      </c>
      <c r="S736" s="119">
        <f t="shared" si="850"/>
        <v>0</v>
      </c>
      <c r="T736" s="120">
        <f t="shared" si="851"/>
        <v>46182.77</v>
      </c>
      <c r="U736" s="121">
        <f t="shared" si="852"/>
        <v>46182.77</v>
      </c>
      <c r="V736" s="119">
        <f t="shared" si="853"/>
        <v>0</v>
      </c>
      <c r="W736" s="120">
        <f t="shared" si="854"/>
        <v>5167.8519630000001</v>
      </c>
      <c r="X736" s="122">
        <f t="shared" si="855"/>
        <v>5167.8519630000001</v>
      </c>
      <c r="Y736" s="119">
        <f t="shared" si="856"/>
        <v>0</v>
      </c>
      <c r="Z736" s="120">
        <f t="shared" si="857"/>
        <v>41014.918036999996</v>
      </c>
      <c r="AA736" s="122">
        <f t="shared" si="858"/>
        <v>41014.918036999996</v>
      </c>
      <c r="AB736" s="94">
        <f t="shared" si="859"/>
        <v>0</v>
      </c>
      <c r="AC736" s="123">
        <f t="shared" si="860"/>
        <v>46182.77</v>
      </c>
      <c r="AD736" s="94">
        <f t="shared" si="861"/>
        <v>46182.77</v>
      </c>
      <c r="AE736" s="94">
        <f t="shared" si="862"/>
        <v>0</v>
      </c>
      <c r="AF736" s="123">
        <f t="shared" si="863"/>
        <v>5167.8519630000001</v>
      </c>
      <c r="AG736" s="94">
        <f t="shared" si="864"/>
        <v>5167.8519630000001</v>
      </c>
      <c r="AH736" s="94">
        <f t="shared" si="865"/>
        <v>0</v>
      </c>
      <c r="AI736" s="94">
        <f t="shared" si="866"/>
        <v>41014.918036999996</v>
      </c>
      <c r="AJ736" s="93">
        <f t="shared" si="867"/>
        <v>41014.918036999996</v>
      </c>
      <c r="AK736" s="138" t="s">
        <v>1257</v>
      </c>
    </row>
    <row r="737" spans="1:37" hidden="1" outlineLevel="3" x14ac:dyDescent="0.25">
      <c r="A737" t="s">
        <v>7067</v>
      </c>
      <c r="B737">
        <v>770.38</v>
      </c>
      <c r="N737">
        <f t="shared" si="847"/>
        <v>770.38</v>
      </c>
      <c r="O737">
        <f t="shared" si="848"/>
        <v>770.38</v>
      </c>
      <c r="P737">
        <f t="shared" si="849"/>
        <v>770.38</v>
      </c>
      <c r="Q737" s="92" t="s">
        <v>4827</v>
      </c>
      <c r="R737" s="80">
        <v>0.1119</v>
      </c>
      <c r="S737" s="119">
        <f t="shared" si="850"/>
        <v>0</v>
      </c>
      <c r="T737" s="120">
        <f t="shared" si="851"/>
        <v>770.38</v>
      </c>
      <c r="U737" s="121">
        <f t="shared" si="852"/>
        <v>770.38</v>
      </c>
      <c r="V737" s="119">
        <f t="shared" si="853"/>
        <v>0</v>
      </c>
      <c r="W737" s="120">
        <f t="shared" si="854"/>
        <v>86.205522000000002</v>
      </c>
      <c r="X737" s="122">
        <f t="shared" si="855"/>
        <v>86.205522000000002</v>
      </c>
      <c r="Y737" s="119">
        <f t="shared" si="856"/>
        <v>0</v>
      </c>
      <c r="Z737" s="120">
        <f t="shared" si="857"/>
        <v>684.17447800000002</v>
      </c>
      <c r="AA737" s="122">
        <f t="shared" si="858"/>
        <v>684.17447800000002</v>
      </c>
      <c r="AB737" s="94">
        <f t="shared" si="859"/>
        <v>0</v>
      </c>
      <c r="AC737" s="123">
        <f t="shared" si="860"/>
        <v>770.38</v>
      </c>
      <c r="AD737" s="94">
        <f t="shared" si="861"/>
        <v>770.38</v>
      </c>
      <c r="AE737" s="94">
        <f t="shared" si="862"/>
        <v>0</v>
      </c>
      <c r="AF737" s="123">
        <f t="shared" si="863"/>
        <v>86.205522000000002</v>
      </c>
      <c r="AG737" s="94">
        <f t="shared" si="864"/>
        <v>86.205522000000002</v>
      </c>
      <c r="AH737" s="94">
        <f t="shared" si="865"/>
        <v>0</v>
      </c>
      <c r="AI737" s="94">
        <f t="shared" si="866"/>
        <v>684.17447800000002</v>
      </c>
      <c r="AJ737" s="93">
        <f t="shared" si="867"/>
        <v>684.17447800000002</v>
      </c>
      <c r="AK737" s="138" t="s">
        <v>1012</v>
      </c>
    </row>
    <row r="738" spans="1:37" hidden="1" outlineLevel="3" x14ac:dyDescent="0.25">
      <c r="A738" t="s">
        <v>7067</v>
      </c>
      <c r="N738">
        <f t="shared" si="847"/>
        <v>0</v>
      </c>
      <c r="O738">
        <f t="shared" si="848"/>
        <v>0</v>
      </c>
      <c r="P738">
        <f t="shared" si="849"/>
        <v>0</v>
      </c>
      <c r="Q738" s="92" t="s">
        <v>7098</v>
      </c>
      <c r="R738" s="80">
        <v>0.1119</v>
      </c>
      <c r="S738" s="119">
        <f t="shared" si="850"/>
        <v>0</v>
      </c>
      <c r="T738" s="120">
        <f t="shared" si="851"/>
        <v>0</v>
      </c>
      <c r="U738" s="121">
        <f t="shared" si="852"/>
        <v>0</v>
      </c>
      <c r="V738" s="119">
        <f t="shared" si="853"/>
        <v>0</v>
      </c>
      <c r="W738" s="120">
        <f t="shared" si="854"/>
        <v>0</v>
      </c>
      <c r="X738" s="122">
        <f t="shared" si="855"/>
        <v>0</v>
      </c>
      <c r="Y738" s="119">
        <f t="shared" si="856"/>
        <v>0</v>
      </c>
      <c r="Z738" s="120">
        <f t="shared" si="857"/>
        <v>0</v>
      </c>
      <c r="AA738" s="122">
        <f t="shared" si="858"/>
        <v>0</v>
      </c>
      <c r="AB738" s="94">
        <f t="shared" si="859"/>
        <v>0</v>
      </c>
      <c r="AC738" s="123">
        <f t="shared" si="860"/>
        <v>0</v>
      </c>
      <c r="AD738" s="94">
        <f t="shared" si="861"/>
        <v>0</v>
      </c>
      <c r="AE738" s="94">
        <f t="shared" si="862"/>
        <v>0</v>
      </c>
      <c r="AF738" s="123">
        <f t="shared" si="863"/>
        <v>0</v>
      </c>
      <c r="AG738" s="94">
        <f t="shared" si="864"/>
        <v>0</v>
      </c>
      <c r="AH738" s="94">
        <f t="shared" si="865"/>
        <v>0</v>
      </c>
      <c r="AI738" s="94">
        <f t="shared" si="866"/>
        <v>0</v>
      </c>
      <c r="AJ738" s="93">
        <f t="shared" si="867"/>
        <v>0</v>
      </c>
      <c r="AK738" s="138" t="s">
        <v>1257</v>
      </c>
    </row>
    <row r="739" spans="1:37" hidden="1" outlineLevel="3" x14ac:dyDescent="0.25">
      <c r="A739" t="s">
        <v>7067</v>
      </c>
      <c r="B739">
        <v>6</v>
      </c>
      <c r="N739">
        <f t="shared" si="847"/>
        <v>6</v>
      </c>
      <c r="O739">
        <f t="shared" si="848"/>
        <v>6</v>
      </c>
      <c r="P739">
        <f t="shared" si="849"/>
        <v>6</v>
      </c>
      <c r="Q739" s="92" t="s">
        <v>6634</v>
      </c>
      <c r="R739" s="80">
        <v>0.1119</v>
      </c>
      <c r="S739" s="119">
        <f t="shared" si="850"/>
        <v>0</v>
      </c>
      <c r="T739" s="120">
        <f t="shared" si="851"/>
        <v>6</v>
      </c>
      <c r="U739" s="121">
        <f t="shared" si="852"/>
        <v>6</v>
      </c>
      <c r="V739" s="119">
        <f t="shared" si="853"/>
        <v>0</v>
      </c>
      <c r="W739" s="120">
        <f t="shared" si="854"/>
        <v>0.6714</v>
      </c>
      <c r="X739" s="122">
        <f t="shared" si="855"/>
        <v>0.6714</v>
      </c>
      <c r="Y739" s="119">
        <f t="shared" si="856"/>
        <v>0</v>
      </c>
      <c r="Z739" s="120">
        <f t="shared" si="857"/>
        <v>5.3285999999999998</v>
      </c>
      <c r="AA739" s="122">
        <f t="shared" si="858"/>
        <v>5.3285999999999998</v>
      </c>
      <c r="AB739" s="94">
        <f t="shared" si="859"/>
        <v>0</v>
      </c>
      <c r="AC739" s="123">
        <f t="shared" si="860"/>
        <v>6</v>
      </c>
      <c r="AD739" s="94">
        <f t="shared" si="861"/>
        <v>6</v>
      </c>
      <c r="AE739" s="94">
        <f t="shared" si="862"/>
        <v>0</v>
      </c>
      <c r="AF739" s="123">
        <f t="shared" si="863"/>
        <v>0.6714</v>
      </c>
      <c r="AG739" s="94">
        <f t="shared" si="864"/>
        <v>0.6714</v>
      </c>
      <c r="AH739" s="94">
        <f t="shared" si="865"/>
        <v>0</v>
      </c>
      <c r="AI739" s="94">
        <f t="shared" si="866"/>
        <v>5.3285999999999998</v>
      </c>
      <c r="AJ739" s="93">
        <f t="shared" si="867"/>
        <v>5.3285999999999998</v>
      </c>
      <c r="AK739" s="138" t="s">
        <v>1257</v>
      </c>
    </row>
    <row r="740" spans="1:37" hidden="1" outlineLevel="3" x14ac:dyDescent="0.25">
      <c r="A740" t="s">
        <v>7067</v>
      </c>
      <c r="B740">
        <v>55.6</v>
      </c>
      <c r="N740">
        <f t="shared" si="847"/>
        <v>55.6</v>
      </c>
      <c r="O740">
        <f t="shared" si="848"/>
        <v>55.6</v>
      </c>
      <c r="P740">
        <f t="shared" si="849"/>
        <v>55.6</v>
      </c>
      <c r="Q740" s="92" t="s">
        <v>5622</v>
      </c>
      <c r="R740" s="80">
        <v>0.1119</v>
      </c>
      <c r="S740" s="119">
        <f t="shared" si="850"/>
        <v>0</v>
      </c>
      <c r="T740" s="120">
        <f t="shared" si="851"/>
        <v>55.6</v>
      </c>
      <c r="U740" s="121">
        <f t="shared" si="852"/>
        <v>55.6</v>
      </c>
      <c r="V740" s="119">
        <f t="shared" si="853"/>
        <v>0</v>
      </c>
      <c r="W740" s="120">
        <f t="shared" si="854"/>
        <v>6.2216399999999998</v>
      </c>
      <c r="X740" s="122">
        <f t="shared" si="855"/>
        <v>6.2216399999999998</v>
      </c>
      <c r="Y740" s="119">
        <f t="shared" si="856"/>
        <v>0</v>
      </c>
      <c r="Z740" s="120">
        <f t="shared" si="857"/>
        <v>49.378360000000001</v>
      </c>
      <c r="AA740" s="122">
        <f t="shared" si="858"/>
        <v>49.378360000000001</v>
      </c>
      <c r="AB740" s="94">
        <f t="shared" si="859"/>
        <v>0</v>
      </c>
      <c r="AC740" s="123">
        <f t="shared" si="860"/>
        <v>55.6</v>
      </c>
      <c r="AD740" s="94">
        <f t="shared" si="861"/>
        <v>55.6</v>
      </c>
      <c r="AE740" s="94">
        <f t="shared" si="862"/>
        <v>0</v>
      </c>
      <c r="AF740" s="123">
        <f t="shared" si="863"/>
        <v>6.2216399999999998</v>
      </c>
      <c r="AG740" s="94">
        <f t="shared" si="864"/>
        <v>6.2216399999999998</v>
      </c>
      <c r="AH740" s="94">
        <f t="shared" si="865"/>
        <v>0</v>
      </c>
      <c r="AI740" s="94">
        <f t="shared" si="866"/>
        <v>49.378360000000001</v>
      </c>
      <c r="AJ740" s="93">
        <f t="shared" si="867"/>
        <v>49.378360000000001</v>
      </c>
      <c r="AK740" s="138" t="s">
        <v>4426</v>
      </c>
    </row>
    <row r="741" spans="1:37" hidden="1" outlineLevel="3" x14ac:dyDescent="0.25">
      <c r="A741" t="s">
        <v>7067</v>
      </c>
      <c r="B741">
        <v>79443.97</v>
      </c>
      <c r="N741">
        <f t="shared" si="847"/>
        <v>79443.97</v>
      </c>
      <c r="O741">
        <f t="shared" si="848"/>
        <v>79443.97</v>
      </c>
      <c r="P741">
        <f t="shared" si="849"/>
        <v>79443.97</v>
      </c>
      <c r="Q741" s="92" t="s">
        <v>6517</v>
      </c>
      <c r="R741" s="80">
        <v>0.1119</v>
      </c>
      <c r="S741" s="119">
        <f t="shared" si="850"/>
        <v>0</v>
      </c>
      <c r="T741" s="120">
        <f t="shared" si="851"/>
        <v>79443.97</v>
      </c>
      <c r="U741" s="121">
        <f t="shared" si="852"/>
        <v>79443.97</v>
      </c>
      <c r="V741" s="119">
        <f t="shared" si="853"/>
        <v>0</v>
      </c>
      <c r="W741" s="120">
        <f t="shared" si="854"/>
        <v>8889.7802429999992</v>
      </c>
      <c r="X741" s="122">
        <f t="shared" si="855"/>
        <v>8889.7802429999992</v>
      </c>
      <c r="Y741" s="119">
        <f t="shared" si="856"/>
        <v>0</v>
      </c>
      <c r="Z741" s="120">
        <f t="shared" si="857"/>
        <v>70554.189757</v>
      </c>
      <c r="AA741" s="122">
        <f t="shared" si="858"/>
        <v>70554.189757</v>
      </c>
      <c r="AB741" s="94">
        <f t="shared" si="859"/>
        <v>0</v>
      </c>
      <c r="AC741" s="123">
        <f t="shared" si="860"/>
        <v>79443.97</v>
      </c>
      <c r="AD741" s="94">
        <f t="shared" si="861"/>
        <v>79443.97</v>
      </c>
      <c r="AE741" s="94">
        <f t="shared" si="862"/>
        <v>0</v>
      </c>
      <c r="AF741" s="123">
        <f t="shared" si="863"/>
        <v>8889.7802429999992</v>
      </c>
      <c r="AG741" s="94">
        <f t="shared" si="864"/>
        <v>8889.7802429999992</v>
      </c>
      <c r="AH741" s="94">
        <f t="shared" si="865"/>
        <v>0</v>
      </c>
      <c r="AI741" s="94">
        <f t="shared" si="866"/>
        <v>70554.189757</v>
      </c>
      <c r="AJ741" s="93">
        <f t="shared" si="867"/>
        <v>70554.189757</v>
      </c>
      <c r="AK741" s="138" t="s">
        <v>1257</v>
      </c>
    </row>
    <row r="742" spans="1:37" hidden="1" outlineLevel="2" x14ac:dyDescent="0.25">
      <c r="Q742" s="92"/>
      <c r="R742" s="80"/>
      <c r="S742" s="119">
        <f t="shared" ref="S742:AJ742" si="868">SUBTOTAL(9,S729:S741)</f>
        <v>0</v>
      </c>
      <c r="T742" s="120">
        <f t="shared" si="868"/>
        <v>128138.45</v>
      </c>
      <c r="U742" s="121">
        <f t="shared" si="868"/>
        <v>128138.45</v>
      </c>
      <c r="V742" s="119">
        <f t="shared" si="868"/>
        <v>0</v>
      </c>
      <c r="W742" s="120">
        <f t="shared" si="868"/>
        <v>14338.692555</v>
      </c>
      <c r="X742" s="122">
        <f t="shared" si="868"/>
        <v>14338.692555</v>
      </c>
      <c r="Y742" s="119">
        <f t="shared" si="868"/>
        <v>0</v>
      </c>
      <c r="Z742" s="120">
        <f t="shared" si="868"/>
        <v>113799.757445</v>
      </c>
      <c r="AA742" s="122">
        <f t="shared" si="868"/>
        <v>113799.757445</v>
      </c>
      <c r="AB742" s="94">
        <f t="shared" si="868"/>
        <v>0</v>
      </c>
      <c r="AC742" s="123">
        <f t="shared" si="868"/>
        <v>128138.45</v>
      </c>
      <c r="AD742" s="94">
        <f t="shared" si="868"/>
        <v>128138.45</v>
      </c>
      <c r="AE742" s="94">
        <f t="shared" si="868"/>
        <v>0</v>
      </c>
      <c r="AF742" s="123">
        <f t="shared" si="868"/>
        <v>14338.692555</v>
      </c>
      <c r="AG742" s="94">
        <f t="shared" si="868"/>
        <v>14338.692555</v>
      </c>
      <c r="AH742" s="94">
        <f t="shared" si="868"/>
        <v>0</v>
      </c>
      <c r="AI742" s="94">
        <f t="shared" si="868"/>
        <v>113799.757445</v>
      </c>
      <c r="AJ742" s="93">
        <f t="shared" si="868"/>
        <v>113799.757445</v>
      </c>
      <c r="AK742" s="139" t="s">
        <v>7140</v>
      </c>
    </row>
    <row r="743" spans="1:37" hidden="1" outlineLevel="3" x14ac:dyDescent="0.25">
      <c r="A743" t="s">
        <v>7067</v>
      </c>
      <c r="N743">
        <f>SUM(B743:M743)</f>
        <v>0</v>
      </c>
      <c r="O743">
        <f>B743</f>
        <v>0</v>
      </c>
      <c r="P743">
        <f>N743</f>
        <v>0</v>
      </c>
      <c r="Q743" s="92" t="s">
        <v>5541</v>
      </c>
      <c r="R743" s="80">
        <v>8.4099999999999994E-2</v>
      </c>
      <c r="S743" s="119">
        <f>IF(LEFT(AK743,6)="Direct", O743,0)</f>
        <v>0</v>
      </c>
      <c r="T743" s="120">
        <f>O743-S743</f>
        <v>0</v>
      </c>
      <c r="U743" s="121">
        <f>S743+T743</f>
        <v>0</v>
      </c>
      <c r="V743" s="119">
        <f>IF(LEFT(AK743,9)="Direct-WA", O743,0)</f>
        <v>0</v>
      </c>
      <c r="W743" s="120">
        <f>IF(LEFT(AK743,9)="Direct-WA",0,O743*R743)</f>
        <v>0</v>
      </c>
      <c r="X743" s="122">
        <f>V743+W743</f>
        <v>0</v>
      </c>
      <c r="Y743" s="119">
        <f>IF(LEFT(AK743,9)="Direct-OR", O743,0)</f>
        <v>0</v>
      </c>
      <c r="Z743" s="120">
        <f>IF(LEFT(AK743,9)="Direct-OR",0,T743-W743)</f>
        <v>0</v>
      </c>
      <c r="AA743" s="122">
        <f>Y743+Z743</f>
        <v>0</v>
      </c>
      <c r="AB743" s="94">
        <f>IF(LEFT(AK743,6)="Direct", P743,0)</f>
        <v>0</v>
      </c>
      <c r="AC743" s="123">
        <f>P743-AB743</f>
        <v>0</v>
      </c>
      <c r="AD743" s="94">
        <f>AB743+AC743</f>
        <v>0</v>
      </c>
      <c r="AE743" s="94">
        <f>IF(LEFT(AK743,9)="Direct-WA", P743,0)</f>
        <v>0</v>
      </c>
      <c r="AF743" s="123">
        <f>IF(LEFT(AK743,9)="Direct-WA",0,P743*R743)</f>
        <v>0</v>
      </c>
      <c r="AG743" s="94">
        <f>AE743+AF743</f>
        <v>0</v>
      </c>
      <c r="AH743" s="94">
        <f>IF(LEFT(AK743,9)="Direct-OR", P743,0)</f>
        <v>0</v>
      </c>
      <c r="AI743" s="94">
        <f>IF(LEFT(AK743,9)="Direct-OR",0,AD743-AG743)</f>
        <v>0</v>
      </c>
      <c r="AJ743" s="93">
        <f>AH743+AI743</f>
        <v>0</v>
      </c>
      <c r="AK743" s="138" t="s">
        <v>982</v>
      </c>
    </row>
    <row r="744" spans="1:37" hidden="1" outlineLevel="2" x14ac:dyDescent="0.25">
      <c r="Q744" s="92"/>
      <c r="R744" s="80"/>
      <c r="S744" s="119">
        <f t="shared" ref="S744:AJ744" si="869">SUBTOTAL(9,S743:S743)</f>
        <v>0</v>
      </c>
      <c r="T744" s="120">
        <f t="shared" si="869"/>
        <v>0</v>
      </c>
      <c r="U744" s="121">
        <f t="shared" si="869"/>
        <v>0</v>
      </c>
      <c r="V744" s="119">
        <f t="shared" si="869"/>
        <v>0</v>
      </c>
      <c r="W744" s="120">
        <f t="shared" si="869"/>
        <v>0</v>
      </c>
      <c r="X744" s="122">
        <f t="shared" si="869"/>
        <v>0</v>
      </c>
      <c r="Y744" s="119">
        <f t="shared" si="869"/>
        <v>0</v>
      </c>
      <c r="Z744" s="120">
        <f t="shared" si="869"/>
        <v>0</v>
      </c>
      <c r="AA744" s="122">
        <f t="shared" si="869"/>
        <v>0</v>
      </c>
      <c r="AB744" s="94">
        <f t="shared" si="869"/>
        <v>0</v>
      </c>
      <c r="AC744" s="123">
        <f t="shared" si="869"/>
        <v>0</v>
      </c>
      <c r="AD744" s="94">
        <f t="shared" si="869"/>
        <v>0</v>
      </c>
      <c r="AE744" s="94">
        <f t="shared" si="869"/>
        <v>0</v>
      </c>
      <c r="AF744" s="123">
        <f t="shared" si="869"/>
        <v>0</v>
      </c>
      <c r="AG744" s="94">
        <f t="shared" si="869"/>
        <v>0</v>
      </c>
      <c r="AH744" s="94">
        <f t="shared" si="869"/>
        <v>0</v>
      </c>
      <c r="AI744" s="94">
        <f t="shared" si="869"/>
        <v>0</v>
      </c>
      <c r="AJ744" s="93">
        <f t="shared" si="869"/>
        <v>0</v>
      </c>
      <c r="AK744" s="139" t="s">
        <v>7144</v>
      </c>
    </row>
    <row r="745" spans="1:37" hidden="1" outlineLevel="3" x14ac:dyDescent="0.25">
      <c r="A745" t="s">
        <v>7067</v>
      </c>
      <c r="B745">
        <v>186.31</v>
      </c>
      <c r="N745">
        <f>SUM(B745:M745)</f>
        <v>186.31</v>
      </c>
      <c r="O745">
        <f>B745</f>
        <v>186.31</v>
      </c>
      <c r="P745">
        <f>N745</f>
        <v>186.31</v>
      </c>
      <c r="Q745" s="92" t="s">
        <v>1731</v>
      </c>
      <c r="R745" s="80">
        <v>0.1128</v>
      </c>
      <c r="S745" s="119">
        <f>IF(LEFT(AK745,6)="Direct", O745,0)</f>
        <v>0</v>
      </c>
      <c r="T745" s="120">
        <f>O745-S745</f>
        <v>186.31</v>
      </c>
      <c r="U745" s="121">
        <f>S745+T745</f>
        <v>186.31</v>
      </c>
      <c r="V745" s="119">
        <f>IF(LEFT(AK745,9)="Direct-WA", O745,0)</f>
        <v>0</v>
      </c>
      <c r="W745" s="120">
        <f>IF(LEFT(AK745,9)="Direct-WA",0,O745*R745)</f>
        <v>21.015768000000001</v>
      </c>
      <c r="X745" s="122">
        <f>V745+W745</f>
        <v>21.015768000000001</v>
      </c>
      <c r="Y745" s="119">
        <f>IF(LEFT(AK745,9)="Direct-OR", O745,0)</f>
        <v>0</v>
      </c>
      <c r="Z745" s="120">
        <f>IF(LEFT(AK745,9)="Direct-OR",0,T745-W745)</f>
        <v>165.29423199999999</v>
      </c>
      <c r="AA745" s="122">
        <f>Y745+Z745</f>
        <v>165.29423199999999</v>
      </c>
      <c r="AB745" s="94">
        <f>IF(LEFT(AK745,6)="Direct", P745,0)</f>
        <v>0</v>
      </c>
      <c r="AC745" s="123">
        <f>P745-AB745</f>
        <v>186.31</v>
      </c>
      <c r="AD745" s="94">
        <f>AB745+AC745</f>
        <v>186.31</v>
      </c>
      <c r="AE745" s="94">
        <f>IF(LEFT(AK745,9)="Direct-WA", P745,0)</f>
        <v>0</v>
      </c>
      <c r="AF745" s="123">
        <f>IF(LEFT(AK745,9)="Direct-WA",0,P745*R745)</f>
        <v>21.015768000000001</v>
      </c>
      <c r="AG745" s="94">
        <f>AE745+AF745</f>
        <v>21.015768000000001</v>
      </c>
      <c r="AH745" s="94">
        <f>IF(LEFT(AK745,9)="Direct-OR", P745,0)</f>
        <v>0</v>
      </c>
      <c r="AI745" s="94">
        <f>IF(LEFT(AK745,9)="Direct-OR",0,AD745-AG745)</f>
        <v>165.29423199999999</v>
      </c>
      <c r="AJ745" s="93">
        <f>AH745+AI745</f>
        <v>165.29423199999999</v>
      </c>
      <c r="AK745" s="138" t="s">
        <v>988</v>
      </c>
    </row>
    <row r="746" spans="1:37" hidden="1" outlineLevel="3" x14ac:dyDescent="0.25">
      <c r="A746" t="s">
        <v>7067</v>
      </c>
      <c r="B746">
        <v>9565.84</v>
      </c>
      <c r="N746">
        <f>SUM(B746:M746)</f>
        <v>9565.84</v>
      </c>
      <c r="O746">
        <f>B746</f>
        <v>9565.84</v>
      </c>
      <c r="P746">
        <f>N746</f>
        <v>9565.84</v>
      </c>
      <c r="Q746" s="92" t="s">
        <v>1788</v>
      </c>
      <c r="R746" s="80">
        <v>0.1128</v>
      </c>
      <c r="S746" s="119">
        <f>IF(LEFT(AK746,6)="Direct", O746,0)</f>
        <v>0</v>
      </c>
      <c r="T746" s="120">
        <f>O746-S746</f>
        <v>9565.84</v>
      </c>
      <c r="U746" s="121">
        <f>S746+T746</f>
        <v>9565.84</v>
      </c>
      <c r="V746" s="119">
        <f>IF(LEFT(AK746,9)="Direct-WA", O746,0)</f>
        <v>0</v>
      </c>
      <c r="W746" s="120">
        <f>IF(LEFT(AK746,9)="Direct-WA",0,O746*R746)</f>
        <v>1079.026752</v>
      </c>
      <c r="X746" s="122">
        <f>V746+W746</f>
        <v>1079.026752</v>
      </c>
      <c r="Y746" s="119">
        <f>IF(LEFT(AK746,9)="Direct-OR", O746,0)</f>
        <v>0</v>
      </c>
      <c r="Z746" s="120">
        <f>IF(LEFT(AK746,9)="Direct-OR",0,T746-W746)</f>
        <v>8486.8132480000004</v>
      </c>
      <c r="AA746" s="122">
        <f>Y746+Z746</f>
        <v>8486.8132480000004</v>
      </c>
      <c r="AB746" s="94">
        <f>IF(LEFT(AK746,6)="Direct", P746,0)</f>
        <v>0</v>
      </c>
      <c r="AC746" s="123">
        <f>P746-AB746</f>
        <v>9565.84</v>
      </c>
      <c r="AD746" s="94">
        <f>AB746+AC746</f>
        <v>9565.84</v>
      </c>
      <c r="AE746" s="94">
        <f>IF(LEFT(AK746,9)="Direct-WA", P746,0)</f>
        <v>0</v>
      </c>
      <c r="AF746" s="123">
        <f>IF(LEFT(AK746,9)="Direct-WA",0,P746*R746)</f>
        <v>1079.026752</v>
      </c>
      <c r="AG746" s="94">
        <f>AE746+AF746</f>
        <v>1079.026752</v>
      </c>
      <c r="AH746" s="94">
        <f>IF(LEFT(AK746,9)="Direct-OR", P746,0)</f>
        <v>0</v>
      </c>
      <c r="AI746" s="94">
        <f>IF(LEFT(AK746,9)="Direct-OR",0,AD746-AG746)</f>
        <v>8486.8132480000004</v>
      </c>
      <c r="AJ746" s="93">
        <f>AH746+AI746</f>
        <v>8486.8132480000004</v>
      </c>
      <c r="AK746" s="138" t="s">
        <v>988</v>
      </c>
    </row>
    <row r="747" spans="1:37" hidden="1" outlineLevel="2" x14ac:dyDescent="0.25">
      <c r="Q747" s="92"/>
      <c r="R747" s="80"/>
      <c r="S747" s="119">
        <f t="shared" ref="S747:AJ747" si="870">SUBTOTAL(9,S745:S746)</f>
        <v>0</v>
      </c>
      <c r="T747" s="120">
        <f t="shared" si="870"/>
        <v>9752.15</v>
      </c>
      <c r="U747" s="121">
        <f t="shared" si="870"/>
        <v>9752.15</v>
      </c>
      <c r="V747" s="119">
        <f t="shared" si="870"/>
        <v>0</v>
      </c>
      <c r="W747" s="120">
        <f t="shared" si="870"/>
        <v>1100.04252</v>
      </c>
      <c r="X747" s="122">
        <f t="shared" si="870"/>
        <v>1100.04252</v>
      </c>
      <c r="Y747" s="119">
        <f t="shared" si="870"/>
        <v>0</v>
      </c>
      <c r="Z747" s="120">
        <f t="shared" si="870"/>
        <v>8652.1074800000006</v>
      </c>
      <c r="AA747" s="122">
        <f t="shared" si="870"/>
        <v>8652.1074800000006</v>
      </c>
      <c r="AB747" s="94">
        <f t="shared" si="870"/>
        <v>0</v>
      </c>
      <c r="AC747" s="123">
        <f t="shared" si="870"/>
        <v>9752.15</v>
      </c>
      <c r="AD747" s="94">
        <f t="shared" si="870"/>
        <v>9752.15</v>
      </c>
      <c r="AE747" s="94">
        <f t="shared" si="870"/>
        <v>0</v>
      </c>
      <c r="AF747" s="123">
        <f t="shared" si="870"/>
        <v>1100.04252</v>
      </c>
      <c r="AG747" s="94">
        <f t="shared" si="870"/>
        <v>1100.04252</v>
      </c>
      <c r="AH747" s="94">
        <f t="shared" si="870"/>
        <v>0</v>
      </c>
      <c r="AI747" s="94">
        <f t="shared" si="870"/>
        <v>8652.1074800000006</v>
      </c>
      <c r="AJ747" s="93">
        <f t="shared" si="870"/>
        <v>8652.1074800000006</v>
      </c>
      <c r="AK747" s="139" t="s">
        <v>7151</v>
      </c>
    </row>
    <row r="748" spans="1:37" hidden="1" outlineLevel="3" x14ac:dyDescent="0.25">
      <c r="A748" t="s">
        <v>7067</v>
      </c>
      <c r="B748">
        <v>50.96</v>
      </c>
      <c r="N748">
        <f t="shared" ref="N748:N756" si="871">SUM(B748:M748)</f>
        <v>50.96</v>
      </c>
      <c r="O748">
        <f t="shared" ref="O748:O756" si="872">B748</f>
        <v>50.96</v>
      </c>
      <c r="P748">
        <f t="shared" ref="P748:P756" si="873">N748</f>
        <v>50.96</v>
      </c>
      <c r="Q748" s="92" t="s">
        <v>1772</v>
      </c>
      <c r="R748" s="80">
        <v>0</v>
      </c>
      <c r="S748" s="119">
        <f t="shared" ref="S748:S756" si="874">IF(LEFT(AK748,6)="Direct", O748,0)</f>
        <v>50.96</v>
      </c>
      <c r="T748" s="120">
        <f t="shared" ref="T748:T756" si="875">O748-S748</f>
        <v>0</v>
      </c>
      <c r="U748" s="121">
        <f t="shared" ref="U748:U756" si="876">S748+T748</f>
        <v>50.96</v>
      </c>
      <c r="V748" s="119">
        <f t="shared" ref="V748:V756" si="877">IF(LEFT(AK748,9)="Direct-WA", O748,0)</f>
        <v>0</v>
      </c>
      <c r="W748" s="120">
        <f t="shared" ref="W748:W756" si="878">IF(LEFT(AK748,9)="Direct-WA",0,O748*R748)</f>
        <v>0</v>
      </c>
      <c r="X748" s="122">
        <f t="shared" ref="X748:X756" si="879">V748+W748</f>
        <v>0</v>
      </c>
      <c r="Y748" s="119">
        <f t="shared" ref="Y748:Y756" si="880">IF(LEFT(AK748,9)="Direct-OR", O748,0)</f>
        <v>50.96</v>
      </c>
      <c r="Z748" s="120">
        <f t="shared" ref="Z748:Z756" si="881">IF(LEFT(AK748,9)="Direct-OR",0,T748-W748)</f>
        <v>0</v>
      </c>
      <c r="AA748" s="122">
        <f t="shared" ref="AA748:AA756" si="882">Y748+Z748</f>
        <v>50.96</v>
      </c>
      <c r="AB748" s="94">
        <f t="shared" ref="AB748:AB756" si="883">IF(LEFT(AK748,6)="Direct", P748,0)</f>
        <v>50.96</v>
      </c>
      <c r="AC748" s="123">
        <f t="shared" ref="AC748:AC756" si="884">P748-AB748</f>
        <v>0</v>
      </c>
      <c r="AD748" s="94">
        <f t="shared" ref="AD748:AD756" si="885">AB748+AC748</f>
        <v>50.96</v>
      </c>
      <c r="AE748" s="94">
        <f t="shared" ref="AE748:AE756" si="886">IF(LEFT(AK748,9)="Direct-WA", P748,0)</f>
        <v>0</v>
      </c>
      <c r="AF748" s="123">
        <f t="shared" ref="AF748:AF756" si="887">IF(LEFT(AK748,9)="Direct-WA",0,P748*R748)</f>
        <v>0</v>
      </c>
      <c r="AG748" s="94">
        <f t="shared" ref="AG748:AG756" si="888">AE748+AF748</f>
        <v>0</v>
      </c>
      <c r="AH748" s="94">
        <f t="shared" ref="AH748:AH756" si="889">IF(LEFT(AK748,9)="Direct-OR", P748,0)</f>
        <v>50.96</v>
      </c>
      <c r="AI748" s="94">
        <f t="shared" ref="AI748:AI756" si="890">IF(LEFT(AK748,9)="Direct-OR",0,AD748-AG748)</f>
        <v>0</v>
      </c>
      <c r="AJ748" s="93">
        <f t="shared" ref="AJ748:AJ756" si="891">AH748+AI748</f>
        <v>50.96</v>
      </c>
      <c r="AK748" s="138" t="s">
        <v>1014</v>
      </c>
    </row>
    <row r="749" spans="1:37" hidden="1" outlineLevel="3" x14ac:dyDescent="0.25">
      <c r="A749" t="s">
        <v>7067</v>
      </c>
      <c r="B749">
        <v>20.079999999999998</v>
      </c>
      <c r="N749">
        <f t="shared" si="871"/>
        <v>20.079999999999998</v>
      </c>
      <c r="O749">
        <f t="shared" si="872"/>
        <v>20.079999999999998</v>
      </c>
      <c r="P749">
        <f t="shared" si="873"/>
        <v>20.079999999999998</v>
      </c>
      <c r="Q749" s="92" t="s">
        <v>6890</v>
      </c>
      <c r="R749" s="80">
        <v>0</v>
      </c>
      <c r="S749" s="119">
        <f t="shared" si="874"/>
        <v>20.079999999999998</v>
      </c>
      <c r="T749" s="120">
        <f t="shared" si="875"/>
        <v>0</v>
      </c>
      <c r="U749" s="121">
        <f t="shared" si="876"/>
        <v>20.079999999999998</v>
      </c>
      <c r="V749" s="119">
        <f t="shared" si="877"/>
        <v>0</v>
      </c>
      <c r="W749" s="120">
        <f t="shared" si="878"/>
        <v>0</v>
      </c>
      <c r="X749" s="122">
        <f t="shared" si="879"/>
        <v>0</v>
      </c>
      <c r="Y749" s="119">
        <f t="shared" si="880"/>
        <v>20.079999999999998</v>
      </c>
      <c r="Z749" s="120">
        <f t="shared" si="881"/>
        <v>0</v>
      </c>
      <c r="AA749" s="122">
        <f t="shared" si="882"/>
        <v>20.079999999999998</v>
      </c>
      <c r="AB749" s="94">
        <f t="shared" si="883"/>
        <v>20.079999999999998</v>
      </c>
      <c r="AC749" s="123">
        <f t="shared" si="884"/>
        <v>0</v>
      </c>
      <c r="AD749" s="94">
        <f t="shared" si="885"/>
        <v>20.079999999999998</v>
      </c>
      <c r="AE749" s="94">
        <f t="shared" si="886"/>
        <v>0</v>
      </c>
      <c r="AF749" s="123">
        <f t="shared" si="887"/>
        <v>0</v>
      </c>
      <c r="AG749" s="94">
        <f t="shared" si="888"/>
        <v>0</v>
      </c>
      <c r="AH749" s="94">
        <f t="shared" si="889"/>
        <v>20.079999999999998</v>
      </c>
      <c r="AI749" s="94">
        <f t="shared" si="890"/>
        <v>0</v>
      </c>
      <c r="AJ749" s="93">
        <f t="shared" si="891"/>
        <v>20.079999999999998</v>
      </c>
      <c r="AK749" s="138" t="s">
        <v>6829</v>
      </c>
    </row>
    <row r="750" spans="1:37" hidden="1" outlineLevel="3" x14ac:dyDescent="0.25">
      <c r="A750" t="s">
        <v>7067</v>
      </c>
      <c r="B750">
        <v>158</v>
      </c>
      <c r="N750">
        <f t="shared" si="871"/>
        <v>158</v>
      </c>
      <c r="O750">
        <f t="shared" si="872"/>
        <v>158</v>
      </c>
      <c r="P750">
        <f t="shared" si="873"/>
        <v>158</v>
      </c>
      <c r="Q750" s="92" t="s">
        <v>6793</v>
      </c>
      <c r="R750" s="80">
        <v>0</v>
      </c>
      <c r="S750" s="119">
        <f t="shared" si="874"/>
        <v>158</v>
      </c>
      <c r="T750" s="120">
        <f t="shared" si="875"/>
        <v>0</v>
      </c>
      <c r="U750" s="121">
        <f t="shared" si="876"/>
        <v>158</v>
      </c>
      <c r="V750" s="119">
        <f t="shared" si="877"/>
        <v>0</v>
      </c>
      <c r="W750" s="120">
        <f t="shared" si="878"/>
        <v>0</v>
      </c>
      <c r="X750" s="122">
        <f t="shared" si="879"/>
        <v>0</v>
      </c>
      <c r="Y750" s="119">
        <f t="shared" si="880"/>
        <v>158</v>
      </c>
      <c r="Z750" s="120">
        <f t="shared" si="881"/>
        <v>0</v>
      </c>
      <c r="AA750" s="122">
        <f t="shared" si="882"/>
        <v>158</v>
      </c>
      <c r="AB750" s="94">
        <f t="shared" si="883"/>
        <v>158</v>
      </c>
      <c r="AC750" s="123">
        <f t="shared" si="884"/>
        <v>0</v>
      </c>
      <c r="AD750" s="94">
        <f t="shared" si="885"/>
        <v>158</v>
      </c>
      <c r="AE750" s="94">
        <f t="shared" si="886"/>
        <v>0</v>
      </c>
      <c r="AF750" s="123">
        <f t="shared" si="887"/>
        <v>0</v>
      </c>
      <c r="AG750" s="94">
        <f t="shared" si="888"/>
        <v>0</v>
      </c>
      <c r="AH750" s="94">
        <f t="shared" si="889"/>
        <v>158</v>
      </c>
      <c r="AI750" s="94">
        <f t="shared" si="890"/>
        <v>0</v>
      </c>
      <c r="AJ750" s="93">
        <f t="shared" si="891"/>
        <v>158</v>
      </c>
      <c r="AK750" s="138" t="s">
        <v>1014</v>
      </c>
    </row>
    <row r="751" spans="1:37" hidden="1" outlineLevel="3" x14ac:dyDescent="0.25">
      <c r="A751" t="s">
        <v>7067</v>
      </c>
      <c r="N751">
        <f t="shared" si="871"/>
        <v>0</v>
      </c>
      <c r="O751">
        <f t="shared" si="872"/>
        <v>0</v>
      </c>
      <c r="P751">
        <f t="shared" si="873"/>
        <v>0</v>
      </c>
      <c r="Q751" s="92" t="s">
        <v>7099</v>
      </c>
      <c r="R751" s="80">
        <v>0</v>
      </c>
      <c r="S751" s="119">
        <f t="shared" si="874"/>
        <v>0</v>
      </c>
      <c r="T751" s="120">
        <f t="shared" si="875"/>
        <v>0</v>
      </c>
      <c r="U751" s="121">
        <f t="shared" si="876"/>
        <v>0</v>
      </c>
      <c r="V751" s="119">
        <f t="shared" si="877"/>
        <v>0</v>
      </c>
      <c r="W751" s="120">
        <f t="shared" si="878"/>
        <v>0</v>
      </c>
      <c r="X751" s="122">
        <f t="shared" si="879"/>
        <v>0</v>
      </c>
      <c r="Y751" s="119">
        <f t="shared" si="880"/>
        <v>0</v>
      </c>
      <c r="Z751" s="120">
        <f t="shared" si="881"/>
        <v>0</v>
      </c>
      <c r="AA751" s="122">
        <f t="shared" si="882"/>
        <v>0</v>
      </c>
      <c r="AB751" s="94">
        <f t="shared" si="883"/>
        <v>0</v>
      </c>
      <c r="AC751" s="123">
        <f t="shared" si="884"/>
        <v>0</v>
      </c>
      <c r="AD751" s="94">
        <f t="shared" si="885"/>
        <v>0</v>
      </c>
      <c r="AE751" s="94">
        <f t="shared" si="886"/>
        <v>0</v>
      </c>
      <c r="AF751" s="123">
        <f t="shared" si="887"/>
        <v>0</v>
      </c>
      <c r="AG751" s="94">
        <f t="shared" si="888"/>
        <v>0</v>
      </c>
      <c r="AH751" s="94">
        <f t="shared" si="889"/>
        <v>0</v>
      </c>
      <c r="AI751" s="94">
        <f t="shared" si="890"/>
        <v>0</v>
      </c>
      <c r="AJ751" s="93">
        <f t="shared" si="891"/>
        <v>0</v>
      </c>
      <c r="AK751" s="138" t="s">
        <v>1611</v>
      </c>
    </row>
    <row r="752" spans="1:37" hidden="1" outlineLevel="3" x14ac:dyDescent="0.25">
      <c r="A752" t="s">
        <v>7067</v>
      </c>
      <c r="N752">
        <f t="shared" si="871"/>
        <v>0</v>
      </c>
      <c r="O752">
        <f t="shared" si="872"/>
        <v>0</v>
      </c>
      <c r="P752">
        <f t="shared" si="873"/>
        <v>0</v>
      </c>
      <c r="Q752" s="92" t="s">
        <v>7100</v>
      </c>
      <c r="R752" s="80">
        <v>0</v>
      </c>
      <c r="S752" s="119">
        <f t="shared" si="874"/>
        <v>0</v>
      </c>
      <c r="T752" s="120">
        <f t="shared" si="875"/>
        <v>0</v>
      </c>
      <c r="U752" s="121">
        <f t="shared" si="876"/>
        <v>0</v>
      </c>
      <c r="V752" s="119">
        <f t="shared" si="877"/>
        <v>0</v>
      </c>
      <c r="W752" s="120">
        <f t="shared" si="878"/>
        <v>0</v>
      </c>
      <c r="X752" s="122">
        <f t="shared" si="879"/>
        <v>0</v>
      </c>
      <c r="Y752" s="119">
        <f t="shared" si="880"/>
        <v>0</v>
      </c>
      <c r="Z752" s="120">
        <f t="shared" si="881"/>
        <v>0</v>
      </c>
      <c r="AA752" s="122">
        <f t="shared" si="882"/>
        <v>0</v>
      </c>
      <c r="AB752" s="94">
        <f t="shared" si="883"/>
        <v>0</v>
      </c>
      <c r="AC752" s="123">
        <f t="shared" si="884"/>
        <v>0</v>
      </c>
      <c r="AD752" s="94">
        <f t="shared" si="885"/>
        <v>0</v>
      </c>
      <c r="AE752" s="94">
        <f t="shared" si="886"/>
        <v>0</v>
      </c>
      <c r="AF752" s="123">
        <f t="shared" si="887"/>
        <v>0</v>
      </c>
      <c r="AG752" s="94">
        <f t="shared" si="888"/>
        <v>0</v>
      </c>
      <c r="AH752" s="94">
        <f t="shared" si="889"/>
        <v>0</v>
      </c>
      <c r="AI752" s="94">
        <f t="shared" si="890"/>
        <v>0</v>
      </c>
      <c r="AJ752" s="93">
        <f t="shared" si="891"/>
        <v>0</v>
      </c>
      <c r="AK752" s="138" t="s">
        <v>1611</v>
      </c>
    </row>
    <row r="753" spans="1:37" hidden="1" outlineLevel="3" x14ac:dyDescent="0.25">
      <c r="A753" t="s">
        <v>7067</v>
      </c>
      <c r="B753">
        <v>-20.83</v>
      </c>
      <c r="N753">
        <f t="shared" si="871"/>
        <v>-20.83</v>
      </c>
      <c r="O753">
        <f t="shared" si="872"/>
        <v>-20.83</v>
      </c>
      <c r="P753">
        <f t="shared" si="873"/>
        <v>-20.83</v>
      </c>
      <c r="Q753" s="92" t="s">
        <v>7101</v>
      </c>
      <c r="R753" s="80">
        <v>0</v>
      </c>
      <c r="S753" s="119">
        <f t="shared" si="874"/>
        <v>-20.83</v>
      </c>
      <c r="T753" s="120">
        <f t="shared" si="875"/>
        <v>0</v>
      </c>
      <c r="U753" s="121">
        <f t="shared" si="876"/>
        <v>-20.83</v>
      </c>
      <c r="V753" s="119">
        <f t="shared" si="877"/>
        <v>0</v>
      </c>
      <c r="W753" s="120">
        <f t="shared" si="878"/>
        <v>0</v>
      </c>
      <c r="X753" s="122">
        <f t="shared" si="879"/>
        <v>0</v>
      </c>
      <c r="Y753" s="119">
        <f t="shared" si="880"/>
        <v>-20.83</v>
      </c>
      <c r="Z753" s="120">
        <f t="shared" si="881"/>
        <v>0</v>
      </c>
      <c r="AA753" s="122">
        <f t="shared" si="882"/>
        <v>-20.83</v>
      </c>
      <c r="AB753" s="94">
        <f t="shared" si="883"/>
        <v>-20.83</v>
      </c>
      <c r="AC753" s="123">
        <f t="shared" si="884"/>
        <v>0</v>
      </c>
      <c r="AD753" s="94">
        <f t="shared" si="885"/>
        <v>-20.83</v>
      </c>
      <c r="AE753" s="94">
        <f t="shared" si="886"/>
        <v>0</v>
      </c>
      <c r="AF753" s="123">
        <f t="shared" si="887"/>
        <v>0</v>
      </c>
      <c r="AG753" s="94">
        <f t="shared" si="888"/>
        <v>0</v>
      </c>
      <c r="AH753" s="94">
        <f t="shared" si="889"/>
        <v>-20.83</v>
      </c>
      <c r="AI753" s="94">
        <f t="shared" si="890"/>
        <v>0</v>
      </c>
      <c r="AJ753" s="93">
        <f t="shared" si="891"/>
        <v>-20.83</v>
      </c>
      <c r="AK753" s="138" t="s">
        <v>1611</v>
      </c>
    </row>
    <row r="754" spans="1:37" hidden="1" outlineLevel="3" x14ac:dyDescent="0.25">
      <c r="A754" t="s">
        <v>7067</v>
      </c>
      <c r="N754">
        <f t="shared" si="871"/>
        <v>0</v>
      </c>
      <c r="O754">
        <f t="shared" si="872"/>
        <v>0</v>
      </c>
      <c r="P754">
        <f t="shared" si="873"/>
        <v>0</v>
      </c>
      <c r="Q754" s="92" t="s">
        <v>7102</v>
      </c>
      <c r="R754" s="80">
        <v>0</v>
      </c>
      <c r="S754" s="119">
        <f t="shared" si="874"/>
        <v>0</v>
      </c>
      <c r="T754" s="120">
        <f t="shared" si="875"/>
        <v>0</v>
      </c>
      <c r="U754" s="121">
        <f t="shared" si="876"/>
        <v>0</v>
      </c>
      <c r="V754" s="119">
        <f t="shared" si="877"/>
        <v>0</v>
      </c>
      <c r="W754" s="120">
        <f t="shared" si="878"/>
        <v>0</v>
      </c>
      <c r="X754" s="122">
        <f t="shared" si="879"/>
        <v>0</v>
      </c>
      <c r="Y754" s="119">
        <f t="shared" si="880"/>
        <v>0</v>
      </c>
      <c r="Z754" s="120">
        <f t="shared" si="881"/>
        <v>0</v>
      </c>
      <c r="AA754" s="122">
        <f t="shared" si="882"/>
        <v>0</v>
      </c>
      <c r="AB754" s="94">
        <f t="shared" si="883"/>
        <v>0</v>
      </c>
      <c r="AC754" s="123">
        <f t="shared" si="884"/>
        <v>0</v>
      </c>
      <c r="AD754" s="94">
        <f t="shared" si="885"/>
        <v>0</v>
      </c>
      <c r="AE754" s="94">
        <f t="shared" si="886"/>
        <v>0</v>
      </c>
      <c r="AF754" s="123">
        <f t="shared" si="887"/>
        <v>0</v>
      </c>
      <c r="AG754" s="94">
        <f t="shared" si="888"/>
        <v>0</v>
      </c>
      <c r="AH754" s="94">
        <f t="shared" si="889"/>
        <v>0</v>
      </c>
      <c r="AI754" s="94">
        <f t="shared" si="890"/>
        <v>0</v>
      </c>
      <c r="AJ754" s="93">
        <f t="shared" si="891"/>
        <v>0</v>
      </c>
      <c r="AK754" s="138" t="s">
        <v>1611</v>
      </c>
    </row>
    <row r="755" spans="1:37" hidden="1" outlineLevel="3" x14ac:dyDescent="0.25">
      <c r="A755" t="s">
        <v>7067</v>
      </c>
      <c r="B755">
        <v>4013</v>
      </c>
      <c r="N755">
        <f t="shared" si="871"/>
        <v>4013</v>
      </c>
      <c r="O755">
        <f t="shared" si="872"/>
        <v>4013</v>
      </c>
      <c r="P755">
        <f t="shared" si="873"/>
        <v>4013</v>
      </c>
      <c r="Q755" s="92" t="s">
        <v>6106</v>
      </c>
      <c r="R755" s="80">
        <v>0</v>
      </c>
      <c r="S755" s="119">
        <f t="shared" si="874"/>
        <v>4013</v>
      </c>
      <c r="T755" s="120">
        <f t="shared" si="875"/>
        <v>0</v>
      </c>
      <c r="U755" s="121">
        <f t="shared" si="876"/>
        <v>4013</v>
      </c>
      <c r="V755" s="119">
        <f t="shared" si="877"/>
        <v>0</v>
      </c>
      <c r="W755" s="120">
        <f t="shared" si="878"/>
        <v>0</v>
      </c>
      <c r="X755" s="122">
        <f t="shared" si="879"/>
        <v>0</v>
      </c>
      <c r="Y755" s="119">
        <f t="shared" si="880"/>
        <v>4013</v>
      </c>
      <c r="Z755" s="120">
        <f t="shared" si="881"/>
        <v>0</v>
      </c>
      <c r="AA755" s="122">
        <f t="shared" si="882"/>
        <v>4013</v>
      </c>
      <c r="AB755" s="94">
        <f t="shared" si="883"/>
        <v>4013</v>
      </c>
      <c r="AC755" s="123">
        <f t="shared" si="884"/>
        <v>0</v>
      </c>
      <c r="AD755" s="94">
        <f t="shared" si="885"/>
        <v>4013</v>
      </c>
      <c r="AE755" s="94">
        <f t="shared" si="886"/>
        <v>0</v>
      </c>
      <c r="AF755" s="123">
        <f t="shared" si="887"/>
        <v>0</v>
      </c>
      <c r="AG755" s="94">
        <f t="shared" si="888"/>
        <v>0</v>
      </c>
      <c r="AH755" s="94">
        <f t="shared" si="889"/>
        <v>4013</v>
      </c>
      <c r="AI755" s="94">
        <f t="shared" si="890"/>
        <v>0</v>
      </c>
      <c r="AJ755" s="93">
        <f t="shared" si="891"/>
        <v>4013</v>
      </c>
      <c r="AK755" s="138" t="s">
        <v>1611</v>
      </c>
    </row>
    <row r="756" spans="1:37" hidden="1" outlineLevel="3" x14ac:dyDescent="0.25">
      <c r="A756" t="s">
        <v>7067</v>
      </c>
      <c r="B756">
        <v>-4140</v>
      </c>
      <c r="N756">
        <f t="shared" si="871"/>
        <v>-4140</v>
      </c>
      <c r="O756">
        <f t="shared" si="872"/>
        <v>-4140</v>
      </c>
      <c r="P756">
        <f t="shared" si="873"/>
        <v>-4140</v>
      </c>
      <c r="Q756" s="92" t="s">
        <v>6641</v>
      </c>
      <c r="R756" s="80">
        <v>0</v>
      </c>
      <c r="S756" s="119">
        <f t="shared" si="874"/>
        <v>-4140</v>
      </c>
      <c r="T756" s="120">
        <f t="shared" si="875"/>
        <v>0</v>
      </c>
      <c r="U756" s="121">
        <f t="shared" si="876"/>
        <v>-4140</v>
      </c>
      <c r="V756" s="119">
        <f t="shared" si="877"/>
        <v>0</v>
      </c>
      <c r="W756" s="120">
        <f t="shared" si="878"/>
        <v>0</v>
      </c>
      <c r="X756" s="122">
        <f t="shared" si="879"/>
        <v>0</v>
      </c>
      <c r="Y756" s="119">
        <f t="shared" si="880"/>
        <v>-4140</v>
      </c>
      <c r="Z756" s="120">
        <f t="shared" si="881"/>
        <v>0</v>
      </c>
      <c r="AA756" s="122">
        <f t="shared" si="882"/>
        <v>-4140</v>
      </c>
      <c r="AB756" s="94">
        <f t="shared" si="883"/>
        <v>-4140</v>
      </c>
      <c r="AC756" s="123">
        <f t="shared" si="884"/>
        <v>0</v>
      </c>
      <c r="AD756" s="94">
        <f t="shared" si="885"/>
        <v>-4140</v>
      </c>
      <c r="AE756" s="94">
        <f t="shared" si="886"/>
        <v>0</v>
      </c>
      <c r="AF756" s="123">
        <f t="shared" si="887"/>
        <v>0</v>
      </c>
      <c r="AG756" s="94">
        <f t="shared" si="888"/>
        <v>0</v>
      </c>
      <c r="AH756" s="94">
        <f t="shared" si="889"/>
        <v>-4140</v>
      </c>
      <c r="AI756" s="94">
        <f t="shared" si="890"/>
        <v>0</v>
      </c>
      <c r="AJ756" s="93">
        <f t="shared" si="891"/>
        <v>-4140</v>
      </c>
      <c r="AK756" s="138" t="s">
        <v>1611</v>
      </c>
    </row>
    <row r="757" spans="1:37" hidden="1" outlineLevel="2" x14ac:dyDescent="0.25">
      <c r="Q757" s="92"/>
      <c r="R757" s="80"/>
      <c r="S757" s="119">
        <f t="shared" ref="S757:AJ757" si="892">SUBTOTAL(9,S748:S756)</f>
        <v>81.210000000000036</v>
      </c>
      <c r="T757" s="120">
        <f t="shared" si="892"/>
        <v>0</v>
      </c>
      <c r="U757" s="121">
        <f t="shared" si="892"/>
        <v>81.210000000000036</v>
      </c>
      <c r="V757" s="119">
        <f t="shared" si="892"/>
        <v>0</v>
      </c>
      <c r="W757" s="120">
        <f t="shared" si="892"/>
        <v>0</v>
      </c>
      <c r="X757" s="122">
        <f t="shared" si="892"/>
        <v>0</v>
      </c>
      <c r="Y757" s="119">
        <f t="shared" si="892"/>
        <v>81.210000000000036</v>
      </c>
      <c r="Z757" s="120">
        <f t="shared" si="892"/>
        <v>0</v>
      </c>
      <c r="AA757" s="122">
        <f t="shared" si="892"/>
        <v>81.210000000000036</v>
      </c>
      <c r="AB757" s="94">
        <f t="shared" si="892"/>
        <v>81.210000000000036</v>
      </c>
      <c r="AC757" s="123">
        <f t="shared" si="892"/>
        <v>0</v>
      </c>
      <c r="AD757" s="94">
        <f t="shared" si="892"/>
        <v>81.210000000000036</v>
      </c>
      <c r="AE757" s="94">
        <f t="shared" si="892"/>
        <v>0</v>
      </c>
      <c r="AF757" s="123">
        <f t="shared" si="892"/>
        <v>0</v>
      </c>
      <c r="AG757" s="94">
        <f t="shared" si="892"/>
        <v>0</v>
      </c>
      <c r="AH757" s="94">
        <f t="shared" si="892"/>
        <v>81.210000000000036</v>
      </c>
      <c r="AI757" s="94">
        <f t="shared" si="892"/>
        <v>0</v>
      </c>
      <c r="AJ757" s="93">
        <f t="shared" si="892"/>
        <v>81.210000000000036</v>
      </c>
      <c r="AK757" s="139" t="s">
        <v>7135</v>
      </c>
    </row>
    <row r="758" spans="1:37" hidden="1" outlineLevel="3" x14ac:dyDescent="0.25">
      <c r="A758" t="s">
        <v>7067</v>
      </c>
      <c r="B758">
        <v>5647.24</v>
      </c>
      <c r="N758">
        <f>SUM(B758:M758)</f>
        <v>5647.24</v>
      </c>
      <c r="O758">
        <f>B758</f>
        <v>5647.24</v>
      </c>
      <c r="P758">
        <f>N758</f>
        <v>5647.24</v>
      </c>
      <c r="Q758" s="92" t="s">
        <v>6626</v>
      </c>
      <c r="R758" s="80">
        <v>1</v>
      </c>
      <c r="S758" s="119">
        <f>IF(LEFT(AK758,6)="Direct", O758,0)</f>
        <v>5647.24</v>
      </c>
      <c r="T758" s="120">
        <f>O758-S758</f>
        <v>0</v>
      </c>
      <c r="U758" s="121">
        <f>S758+T758</f>
        <v>5647.24</v>
      </c>
      <c r="V758" s="119">
        <f>IF(LEFT(AK758,9)="Direct-WA", O758,0)</f>
        <v>5647.24</v>
      </c>
      <c r="W758" s="120">
        <f>IF(LEFT(AK758,9)="Direct-WA",0,O758*R758)</f>
        <v>0</v>
      </c>
      <c r="X758" s="122">
        <f>V758+W758</f>
        <v>5647.24</v>
      </c>
      <c r="Y758" s="119">
        <f>IF(LEFT(AK758,9)="Direct-OR", O758,0)</f>
        <v>0</v>
      </c>
      <c r="Z758" s="120">
        <f>IF(LEFT(AK758,9)="Direct-OR",0,T758-W758)</f>
        <v>0</v>
      </c>
      <c r="AA758" s="122">
        <f>Y758+Z758</f>
        <v>0</v>
      </c>
      <c r="AB758" s="94">
        <f>IF(LEFT(AK758,6)="Direct", P758,0)</f>
        <v>5647.24</v>
      </c>
      <c r="AC758" s="123">
        <f>P758-AB758</f>
        <v>0</v>
      </c>
      <c r="AD758" s="94">
        <f>AB758+AC758</f>
        <v>5647.24</v>
      </c>
      <c r="AE758" s="94">
        <f>IF(LEFT(AK758,9)="Direct-WA", P758,0)</f>
        <v>5647.24</v>
      </c>
      <c r="AF758" s="123">
        <f>IF(LEFT(AK758,9)="Direct-WA",0,P758*R758)</f>
        <v>0</v>
      </c>
      <c r="AG758" s="94">
        <f>AE758+AF758</f>
        <v>5647.24</v>
      </c>
      <c r="AH758" s="94">
        <f>IF(LEFT(AK758,9)="Direct-OR", P758,0)</f>
        <v>0</v>
      </c>
      <c r="AI758" s="94">
        <f>IF(LEFT(AK758,9)="Direct-OR",0,AD758-AG758)</f>
        <v>0</v>
      </c>
      <c r="AJ758" s="93">
        <f>AH758+AI758</f>
        <v>0</v>
      </c>
      <c r="AK758" s="138" t="s">
        <v>2724</v>
      </c>
    </row>
    <row r="759" spans="1:37" hidden="1" outlineLevel="3" x14ac:dyDescent="0.25">
      <c r="A759" t="s">
        <v>7067</v>
      </c>
      <c r="N759">
        <f>SUM(B759:M759)</f>
        <v>0</v>
      </c>
      <c r="O759">
        <f>B759</f>
        <v>0</v>
      </c>
      <c r="P759">
        <f>N759</f>
        <v>0</v>
      </c>
      <c r="Q759" s="92" t="s">
        <v>1662</v>
      </c>
      <c r="R759" s="80">
        <v>1</v>
      </c>
      <c r="S759" s="119">
        <f>IF(LEFT(AK759,6)="Direct", O759,0)</f>
        <v>0</v>
      </c>
      <c r="T759" s="120">
        <f>O759-S759</f>
        <v>0</v>
      </c>
      <c r="U759" s="121">
        <f>S759+T759</f>
        <v>0</v>
      </c>
      <c r="V759" s="119">
        <f>IF(LEFT(AK759,9)="Direct-WA", O759,0)</f>
        <v>0</v>
      </c>
      <c r="W759" s="120">
        <f>IF(LEFT(AK759,9)="Direct-WA",0,O759*R759)</f>
        <v>0</v>
      </c>
      <c r="X759" s="122">
        <f>V759+W759</f>
        <v>0</v>
      </c>
      <c r="Y759" s="119">
        <f>IF(LEFT(AK759,9)="Direct-OR", O759,0)</f>
        <v>0</v>
      </c>
      <c r="Z759" s="120">
        <f>IF(LEFT(AK759,9)="Direct-OR",0,T759-W759)</f>
        <v>0</v>
      </c>
      <c r="AA759" s="122">
        <f>Y759+Z759</f>
        <v>0</v>
      </c>
      <c r="AB759" s="94">
        <f>IF(LEFT(AK759,6)="Direct", P759,0)</f>
        <v>0</v>
      </c>
      <c r="AC759" s="123">
        <f>P759-AB759</f>
        <v>0</v>
      </c>
      <c r="AD759" s="94">
        <f>AB759+AC759</f>
        <v>0</v>
      </c>
      <c r="AE759" s="94">
        <f>IF(LEFT(AK759,9)="Direct-WA", P759,0)</f>
        <v>0</v>
      </c>
      <c r="AF759" s="123">
        <f>IF(LEFT(AK759,9)="Direct-WA",0,P759*R759)</f>
        <v>0</v>
      </c>
      <c r="AG759" s="94">
        <f>AE759+AF759</f>
        <v>0</v>
      </c>
      <c r="AH759" s="94">
        <f>IF(LEFT(AK759,9)="Direct-OR", P759,0)</f>
        <v>0</v>
      </c>
      <c r="AI759" s="94">
        <f>IF(LEFT(AK759,9)="Direct-OR",0,AD759-AG759)</f>
        <v>0</v>
      </c>
      <c r="AJ759" s="93">
        <f>AH759+AI759</f>
        <v>0</v>
      </c>
      <c r="AK759" s="138" t="s">
        <v>1366</v>
      </c>
    </row>
    <row r="760" spans="1:37" hidden="1" outlineLevel="3" x14ac:dyDescent="0.25">
      <c r="A760" t="s">
        <v>7067</v>
      </c>
      <c r="N760">
        <f>SUM(B760:M760)</f>
        <v>0</v>
      </c>
      <c r="O760">
        <f>B760</f>
        <v>0</v>
      </c>
      <c r="P760">
        <f>N760</f>
        <v>0</v>
      </c>
      <c r="Q760" s="92" t="s">
        <v>5381</v>
      </c>
      <c r="R760" s="80">
        <v>1</v>
      </c>
      <c r="S760" s="119">
        <f>IF(LEFT(AK760,6)="Direct", O760,0)</f>
        <v>0</v>
      </c>
      <c r="T760" s="120">
        <f>O760-S760</f>
        <v>0</v>
      </c>
      <c r="U760" s="121">
        <f>S760+T760</f>
        <v>0</v>
      </c>
      <c r="V760" s="119">
        <f>IF(LEFT(AK760,9)="Direct-WA", O760,0)</f>
        <v>0</v>
      </c>
      <c r="W760" s="120">
        <f>IF(LEFT(AK760,9)="Direct-WA",0,O760*R760)</f>
        <v>0</v>
      </c>
      <c r="X760" s="122">
        <f>V760+W760</f>
        <v>0</v>
      </c>
      <c r="Y760" s="119">
        <f>IF(LEFT(AK760,9)="Direct-OR", O760,0)</f>
        <v>0</v>
      </c>
      <c r="Z760" s="120">
        <f>IF(LEFT(AK760,9)="Direct-OR",0,T760-W760)</f>
        <v>0</v>
      </c>
      <c r="AA760" s="122">
        <f>Y760+Z760</f>
        <v>0</v>
      </c>
      <c r="AB760" s="94">
        <f>IF(LEFT(AK760,6)="Direct", P760,0)</f>
        <v>0</v>
      </c>
      <c r="AC760" s="123">
        <f>P760-AB760</f>
        <v>0</v>
      </c>
      <c r="AD760" s="94">
        <f>AB760+AC760</f>
        <v>0</v>
      </c>
      <c r="AE760" s="94">
        <f>IF(LEFT(AK760,9)="Direct-WA", P760,0)</f>
        <v>0</v>
      </c>
      <c r="AF760" s="123">
        <f>IF(LEFT(AK760,9)="Direct-WA",0,P760*R760)</f>
        <v>0</v>
      </c>
      <c r="AG760" s="94">
        <f>AE760+AF760</f>
        <v>0</v>
      </c>
      <c r="AH760" s="94">
        <f>IF(LEFT(AK760,9)="Direct-OR", P760,0)</f>
        <v>0</v>
      </c>
      <c r="AI760" s="94">
        <f>IF(LEFT(AK760,9)="Direct-OR",0,AD760-AG760)</f>
        <v>0</v>
      </c>
      <c r="AJ760" s="93">
        <f>AH760+AI760</f>
        <v>0</v>
      </c>
      <c r="AK760" s="138" t="s">
        <v>1366</v>
      </c>
    </row>
    <row r="761" spans="1:37" hidden="1" outlineLevel="2" x14ac:dyDescent="0.25">
      <c r="Q761" s="92"/>
      <c r="R761" s="80"/>
      <c r="S761" s="119">
        <f t="shared" ref="S761:AJ761" si="893">SUBTOTAL(9,S758:S760)</f>
        <v>5647.24</v>
      </c>
      <c r="T761" s="120">
        <f t="shared" si="893"/>
        <v>0</v>
      </c>
      <c r="U761" s="121">
        <f t="shared" si="893"/>
        <v>5647.24</v>
      </c>
      <c r="V761" s="119">
        <f t="shared" si="893"/>
        <v>5647.24</v>
      </c>
      <c r="W761" s="120">
        <f t="shared" si="893"/>
        <v>0</v>
      </c>
      <c r="X761" s="122">
        <f t="shared" si="893"/>
        <v>5647.24</v>
      </c>
      <c r="Y761" s="119">
        <f t="shared" si="893"/>
        <v>0</v>
      </c>
      <c r="Z761" s="120">
        <f t="shared" si="893"/>
        <v>0</v>
      </c>
      <c r="AA761" s="122">
        <f t="shared" si="893"/>
        <v>0</v>
      </c>
      <c r="AB761" s="94">
        <f t="shared" si="893"/>
        <v>5647.24</v>
      </c>
      <c r="AC761" s="123">
        <f t="shared" si="893"/>
        <v>0</v>
      </c>
      <c r="AD761" s="94">
        <f t="shared" si="893"/>
        <v>5647.24</v>
      </c>
      <c r="AE761" s="94">
        <f t="shared" si="893"/>
        <v>5647.24</v>
      </c>
      <c r="AF761" s="123">
        <f t="shared" si="893"/>
        <v>0</v>
      </c>
      <c r="AG761" s="94">
        <f t="shared" si="893"/>
        <v>5647.24</v>
      </c>
      <c r="AH761" s="94">
        <f t="shared" si="893"/>
        <v>0</v>
      </c>
      <c r="AI761" s="94">
        <f t="shared" si="893"/>
        <v>0</v>
      </c>
      <c r="AJ761" s="93">
        <f t="shared" si="893"/>
        <v>0</v>
      </c>
      <c r="AK761" s="139" t="s">
        <v>7153</v>
      </c>
    </row>
    <row r="762" spans="1:37" hidden="1" outlineLevel="3" x14ac:dyDescent="0.25">
      <c r="A762" t="s">
        <v>7067</v>
      </c>
      <c r="B762">
        <v>13932.34</v>
      </c>
      <c r="N762">
        <f t="shared" ref="N762:N793" si="894">SUM(B762:M762)</f>
        <v>13932.34</v>
      </c>
      <c r="O762">
        <f t="shared" ref="O762:O793" si="895">B762</f>
        <v>13932.34</v>
      </c>
      <c r="P762">
        <f t="shared" ref="P762:P793" si="896">N762</f>
        <v>13932.34</v>
      </c>
      <c r="Q762" s="92" t="s">
        <v>6747</v>
      </c>
      <c r="R762" s="80">
        <v>0.10765</v>
      </c>
      <c r="S762" s="119">
        <f t="shared" ref="S762:S793" si="897">IF(LEFT(AK762,6)="Direct", O762,0)</f>
        <v>0</v>
      </c>
      <c r="T762" s="120">
        <f t="shared" ref="T762:T793" si="898">O762-S762</f>
        <v>13932.34</v>
      </c>
      <c r="U762" s="121">
        <f t="shared" ref="U762:U793" si="899">S762+T762</f>
        <v>13932.34</v>
      </c>
      <c r="V762" s="119">
        <f t="shared" ref="V762:V793" si="900">IF(LEFT(AK762,9)="Direct-WA", O762,0)</f>
        <v>0</v>
      </c>
      <c r="W762" s="120">
        <f t="shared" ref="W762:W793" si="901">IF(LEFT(AK762,9)="Direct-WA",0,O762*R762)</f>
        <v>1499.816401</v>
      </c>
      <c r="X762" s="122">
        <f t="shared" ref="X762:X793" si="902">V762+W762</f>
        <v>1499.816401</v>
      </c>
      <c r="Y762" s="119">
        <f t="shared" ref="Y762:Y793" si="903">IF(LEFT(AK762,9)="Direct-OR", O762,0)</f>
        <v>0</v>
      </c>
      <c r="Z762" s="120">
        <f t="shared" ref="Z762:Z793" si="904">IF(LEFT(AK762,9)="Direct-OR",0,T762-W762)</f>
        <v>12432.523599</v>
      </c>
      <c r="AA762" s="122">
        <f t="shared" ref="AA762:AA793" si="905">Y762+Z762</f>
        <v>12432.523599</v>
      </c>
      <c r="AB762" s="94">
        <f t="shared" ref="AB762:AB793" si="906">IF(LEFT(AK762,6)="Direct", P762,0)</f>
        <v>0</v>
      </c>
      <c r="AC762" s="123">
        <f t="shared" ref="AC762:AC793" si="907">P762-AB762</f>
        <v>13932.34</v>
      </c>
      <c r="AD762" s="94">
        <f t="shared" ref="AD762:AD793" si="908">AB762+AC762</f>
        <v>13932.34</v>
      </c>
      <c r="AE762" s="94">
        <f t="shared" ref="AE762:AE793" si="909">IF(LEFT(AK762,9)="Direct-WA", P762,0)</f>
        <v>0</v>
      </c>
      <c r="AF762" s="123">
        <f t="shared" ref="AF762:AF793" si="910">IF(LEFT(AK762,9)="Direct-WA",0,P762*R762)</f>
        <v>1499.816401</v>
      </c>
      <c r="AG762" s="94">
        <f t="shared" ref="AG762:AG793" si="911">AE762+AF762</f>
        <v>1499.816401</v>
      </c>
      <c r="AH762" s="94">
        <f t="shared" ref="AH762:AH793" si="912">IF(LEFT(AK762,9)="Direct-OR", P762,0)</f>
        <v>0</v>
      </c>
      <c r="AI762" s="94">
        <f t="shared" ref="AI762:AI793" si="913">IF(LEFT(AK762,9)="Direct-OR",0,AD762-AG762)</f>
        <v>12432.523599</v>
      </c>
      <c r="AJ762" s="93">
        <f t="shared" ref="AJ762:AJ793" si="914">AH762+AI762</f>
        <v>12432.523599</v>
      </c>
      <c r="AK762" s="138" t="s">
        <v>1087</v>
      </c>
    </row>
    <row r="763" spans="1:37" hidden="1" outlineLevel="3" x14ac:dyDescent="0.25">
      <c r="A763" t="s">
        <v>7067</v>
      </c>
      <c r="B763">
        <v>9044.64</v>
      </c>
      <c r="N763">
        <f t="shared" si="894"/>
        <v>9044.64</v>
      </c>
      <c r="O763">
        <f t="shared" si="895"/>
        <v>9044.64</v>
      </c>
      <c r="P763">
        <f t="shared" si="896"/>
        <v>9044.64</v>
      </c>
      <c r="Q763" s="92" t="s">
        <v>6748</v>
      </c>
      <c r="R763" s="80">
        <v>0.10765</v>
      </c>
      <c r="S763" s="119">
        <f t="shared" si="897"/>
        <v>0</v>
      </c>
      <c r="T763" s="120">
        <f t="shared" si="898"/>
        <v>9044.64</v>
      </c>
      <c r="U763" s="121">
        <f t="shared" si="899"/>
        <v>9044.64</v>
      </c>
      <c r="V763" s="119">
        <f t="shared" si="900"/>
        <v>0</v>
      </c>
      <c r="W763" s="120">
        <f t="shared" si="901"/>
        <v>973.65549599999986</v>
      </c>
      <c r="X763" s="122">
        <f t="shared" si="902"/>
        <v>973.65549599999986</v>
      </c>
      <c r="Y763" s="119">
        <f t="shared" si="903"/>
        <v>0</v>
      </c>
      <c r="Z763" s="120">
        <f t="shared" si="904"/>
        <v>8070.984504</v>
      </c>
      <c r="AA763" s="122">
        <f t="shared" si="905"/>
        <v>8070.984504</v>
      </c>
      <c r="AB763" s="94">
        <f t="shared" si="906"/>
        <v>0</v>
      </c>
      <c r="AC763" s="123">
        <f t="shared" si="907"/>
        <v>9044.64</v>
      </c>
      <c r="AD763" s="94">
        <f t="shared" si="908"/>
        <v>9044.64</v>
      </c>
      <c r="AE763" s="94">
        <f t="shared" si="909"/>
        <v>0</v>
      </c>
      <c r="AF763" s="123">
        <f t="shared" si="910"/>
        <v>973.65549599999986</v>
      </c>
      <c r="AG763" s="94">
        <f t="shared" si="911"/>
        <v>973.65549599999986</v>
      </c>
      <c r="AH763" s="94">
        <f t="shared" si="912"/>
        <v>0</v>
      </c>
      <c r="AI763" s="94">
        <f t="shared" si="913"/>
        <v>8070.984504</v>
      </c>
      <c r="AJ763" s="93">
        <f t="shared" si="914"/>
        <v>8070.984504</v>
      </c>
      <c r="AK763" s="138" t="s">
        <v>1087</v>
      </c>
    </row>
    <row r="764" spans="1:37" hidden="1" outlineLevel="3" x14ac:dyDescent="0.25">
      <c r="A764" t="s">
        <v>7067</v>
      </c>
      <c r="B764">
        <v>3190.53</v>
      </c>
      <c r="N764">
        <f t="shared" si="894"/>
        <v>3190.53</v>
      </c>
      <c r="O764">
        <f t="shared" si="895"/>
        <v>3190.53</v>
      </c>
      <c r="P764">
        <f t="shared" si="896"/>
        <v>3190.53</v>
      </c>
      <c r="Q764" s="92" t="s">
        <v>6796</v>
      </c>
      <c r="R764" s="80">
        <v>0.10765</v>
      </c>
      <c r="S764" s="119">
        <f t="shared" si="897"/>
        <v>0</v>
      </c>
      <c r="T764" s="120">
        <f t="shared" si="898"/>
        <v>3190.53</v>
      </c>
      <c r="U764" s="121">
        <f t="shared" si="899"/>
        <v>3190.53</v>
      </c>
      <c r="V764" s="119">
        <f t="shared" si="900"/>
        <v>0</v>
      </c>
      <c r="W764" s="120">
        <f t="shared" si="901"/>
        <v>343.4605545</v>
      </c>
      <c r="X764" s="122">
        <f t="shared" si="902"/>
        <v>343.4605545</v>
      </c>
      <c r="Y764" s="119">
        <f t="shared" si="903"/>
        <v>0</v>
      </c>
      <c r="Z764" s="120">
        <f t="shared" si="904"/>
        <v>2847.0694455000003</v>
      </c>
      <c r="AA764" s="122">
        <f t="shared" si="905"/>
        <v>2847.0694455000003</v>
      </c>
      <c r="AB764" s="94">
        <f t="shared" si="906"/>
        <v>0</v>
      </c>
      <c r="AC764" s="123">
        <f t="shared" si="907"/>
        <v>3190.53</v>
      </c>
      <c r="AD764" s="94">
        <f t="shared" si="908"/>
        <v>3190.53</v>
      </c>
      <c r="AE764" s="94">
        <f t="shared" si="909"/>
        <v>0</v>
      </c>
      <c r="AF764" s="123">
        <f t="shared" si="910"/>
        <v>343.4605545</v>
      </c>
      <c r="AG764" s="94">
        <f t="shared" si="911"/>
        <v>343.4605545</v>
      </c>
      <c r="AH764" s="94">
        <f t="shared" si="912"/>
        <v>0</v>
      </c>
      <c r="AI764" s="94">
        <f t="shared" si="913"/>
        <v>2847.0694455000003</v>
      </c>
      <c r="AJ764" s="93">
        <f t="shared" si="914"/>
        <v>2847.0694455000003</v>
      </c>
      <c r="AK764" s="138" t="s">
        <v>1087</v>
      </c>
    </row>
    <row r="765" spans="1:37" hidden="1" outlineLevel="3" x14ac:dyDescent="0.25">
      <c r="A765" t="s">
        <v>7067</v>
      </c>
      <c r="B765">
        <v>178.88</v>
      </c>
      <c r="N765">
        <f t="shared" si="894"/>
        <v>178.88</v>
      </c>
      <c r="O765">
        <f t="shared" si="895"/>
        <v>178.88</v>
      </c>
      <c r="P765">
        <f t="shared" si="896"/>
        <v>178.88</v>
      </c>
      <c r="Q765" s="92" t="s">
        <v>5526</v>
      </c>
      <c r="R765" s="80">
        <v>0.10765</v>
      </c>
      <c r="S765" s="119">
        <f t="shared" si="897"/>
        <v>0</v>
      </c>
      <c r="T765" s="120">
        <f t="shared" si="898"/>
        <v>178.88</v>
      </c>
      <c r="U765" s="121">
        <f t="shared" si="899"/>
        <v>178.88</v>
      </c>
      <c r="V765" s="119">
        <f t="shared" si="900"/>
        <v>0</v>
      </c>
      <c r="W765" s="120">
        <f t="shared" si="901"/>
        <v>19.256432</v>
      </c>
      <c r="X765" s="122">
        <f t="shared" si="902"/>
        <v>19.256432</v>
      </c>
      <c r="Y765" s="119">
        <f t="shared" si="903"/>
        <v>0</v>
      </c>
      <c r="Z765" s="120">
        <f t="shared" si="904"/>
        <v>159.62356800000001</v>
      </c>
      <c r="AA765" s="122">
        <f t="shared" si="905"/>
        <v>159.62356800000001</v>
      </c>
      <c r="AB765" s="94">
        <f t="shared" si="906"/>
        <v>0</v>
      </c>
      <c r="AC765" s="123">
        <f t="shared" si="907"/>
        <v>178.88</v>
      </c>
      <c r="AD765" s="94">
        <f t="shared" si="908"/>
        <v>178.88</v>
      </c>
      <c r="AE765" s="94">
        <f t="shared" si="909"/>
        <v>0</v>
      </c>
      <c r="AF765" s="123">
        <f t="shared" si="910"/>
        <v>19.256432</v>
      </c>
      <c r="AG765" s="94">
        <f t="shared" si="911"/>
        <v>19.256432</v>
      </c>
      <c r="AH765" s="94">
        <f t="shared" si="912"/>
        <v>0</v>
      </c>
      <c r="AI765" s="94">
        <f t="shared" si="913"/>
        <v>159.62356800000001</v>
      </c>
      <c r="AJ765" s="93">
        <f t="shared" si="914"/>
        <v>159.62356800000001</v>
      </c>
      <c r="AK765" s="138" t="s">
        <v>1087</v>
      </c>
    </row>
    <row r="766" spans="1:37" hidden="1" outlineLevel="3" x14ac:dyDescent="0.25">
      <c r="A766" t="s">
        <v>7067</v>
      </c>
      <c r="N766">
        <f t="shared" si="894"/>
        <v>0</v>
      </c>
      <c r="O766">
        <f t="shared" si="895"/>
        <v>0</v>
      </c>
      <c r="P766">
        <f t="shared" si="896"/>
        <v>0</v>
      </c>
      <c r="Q766" s="92" t="s">
        <v>5528</v>
      </c>
      <c r="R766" s="80">
        <v>0.10765</v>
      </c>
      <c r="S766" s="119">
        <f t="shared" si="897"/>
        <v>0</v>
      </c>
      <c r="T766" s="120">
        <f t="shared" si="898"/>
        <v>0</v>
      </c>
      <c r="U766" s="121">
        <f t="shared" si="899"/>
        <v>0</v>
      </c>
      <c r="V766" s="119">
        <f t="shared" si="900"/>
        <v>0</v>
      </c>
      <c r="W766" s="120">
        <f t="shared" si="901"/>
        <v>0</v>
      </c>
      <c r="X766" s="122">
        <f t="shared" si="902"/>
        <v>0</v>
      </c>
      <c r="Y766" s="119">
        <f t="shared" si="903"/>
        <v>0</v>
      </c>
      <c r="Z766" s="120">
        <f t="shared" si="904"/>
        <v>0</v>
      </c>
      <c r="AA766" s="122">
        <f t="shared" si="905"/>
        <v>0</v>
      </c>
      <c r="AB766" s="94">
        <f t="shared" si="906"/>
        <v>0</v>
      </c>
      <c r="AC766" s="123">
        <f t="shared" si="907"/>
        <v>0</v>
      </c>
      <c r="AD766" s="94">
        <f t="shared" si="908"/>
        <v>0</v>
      </c>
      <c r="AE766" s="94">
        <f t="shared" si="909"/>
        <v>0</v>
      </c>
      <c r="AF766" s="123">
        <f t="shared" si="910"/>
        <v>0</v>
      </c>
      <c r="AG766" s="94">
        <f t="shared" si="911"/>
        <v>0</v>
      </c>
      <c r="AH766" s="94">
        <f t="shared" si="912"/>
        <v>0</v>
      </c>
      <c r="AI766" s="94">
        <f t="shared" si="913"/>
        <v>0</v>
      </c>
      <c r="AJ766" s="93">
        <f t="shared" si="914"/>
        <v>0</v>
      </c>
      <c r="AK766" s="138" t="s">
        <v>1087</v>
      </c>
    </row>
    <row r="767" spans="1:37" hidden="1" outlineLevel="3" x14ac:dyDescent="0.25">
      <c r="A767" t="s">
        <v>7067</v>
      </c>
      <c r="B767">
        <v>20100.04</v>
      </c>
      <c r="N767">
        <f t="shared" si="894"/>
        <v>20100.04</v>
      </c>
      <c r="O767">
        <f t="shared" si="895"/>
        <v>20100.04</v>
      </c>
      <c r="P767">
        <f t="shared" si="896"/>
        <v>20100.04</v>
      </c>
      <c r="Q767" s="92" t="s">
        <v>5531</v>
      </c>
      <c r="R767" s="80">
        <v>0.10765</v>
      </c>
      <c r="S767" s="119">
        <f t="shared" si="897"/>
        <v>0</v>
      </c>
      <c r="T767" s="120">
        <f t="shared" si="898"/>
        <v>20100.04</v>
      </c>
      <c r="U767" s="121">
        <f t="shared" si="899"/>
        <v>20100.04</v>
      </c>
      <c r="V767" s="119">
        <f t="shared" si="900"/>
        <v>0</v>
      </c>
      <c r="W767" s="120">
        <f t="shared" si="901"/>
        <v>2163.7693060000001</v>
      </c>
      <c r="X767" s="122">
        <f t="shared" si="902"/>
        <v>2163.7693060000001</v>
      </c>
      <c r="Y767" s="119">
        <f t="shared" si="903"/>
        <v>0</v>
      </c>
      <c r="Z767" s="120">
        <f t="shared" si="904"/>
        <v>17936.270693999999</v>
      </c>
      <c r="AA767" s="122">
        <f t="shared" si="905"/>
        <v>17936.270693999999</v>
      </c>
      <c r="AB767" s="94">
        <f t="shared" si="906"/>
        <v>0</v>
      </c>
      <c r="AC767" s="123">
        <f t="shared" si="907"/>
        <v>20100.04</v>
      </c>
      <c r="AD767" s="94">
        <f t="shared" si="908"/>
        <v>20100.04</v>
      </c>
      <c r="AE767" s="94">
        <f t="shared" si="909"/>
        <v>0</v>
      </c>
      <c r="AF767" s="123">
        <f t="shared" si="910"/>
        <v>2163.7693060000001</v>
      </c>
      <c r="AG767" s="94">
        <f t="shared" si="911"/>
        <v>2163.7693060000001</v>
      </c>
      <c r="AH767" s="94">
        <f t="shared" si="912"/>
        <v>0</v>
      </c>
      <c r="AI767" s="94">
        <f t="shared" si="913"/>
        <v>17936.270693999999</v>
      </c>
      <c r="AJ767" s="93">
        <f t="shared" si="914"/>
        <v>17936.270693999999</v>
      </c>
      <c r="AK767" s="138" t="s">
        <v>1087</v>
      </c>
    </row>
    <row r="768" spans="1:37" hidden="1" outlineLevel="3" x14ac:dyDescent="0.25">
      <c r="A768" t="s">
        <v>7067</v>
      </c>
      <c r="B768">
        <v>4095.04</v>
      </c>
      <c r="N768">
        <f t="shared" si="894"/>
        <v>4095.04</v>
      </c>
      <c r="O768">
        <f t="shared" si="895"/>
        <v>4095.04</v>
      </c>
      <c r="P768">
        <f t="shared" si="896"/>
        <v>4095.04</v>
      </c>
      <c r="Q768" s="92" t="s">
        <v>5547</v>
      </c>
      <c r="R768" s="80">
        <v>0.10765</v>
      </c>
      <c r="S768" s="119">
        <f t="shared" si="897"/>
        <v>0</v>
      </c>
      <c r="T768" s="120">
        <f t="shared" si="898"/>
        <v>4095.04</v>
      </c>
      <c r="U768" s="121">
        <f t="shared" si="899"/>
        <v>4095.04</v>
      </c>
      <c r="V768" s="119">
        <f t="shared" si="900"/>
        <v>0</v>
      </c>
      <c r="W768" s="120">
        <f t="shared" si="901"/>
        <v>440.83105599999999</v>
      </c>
      <c r="X768" s="122">
        <f t="shared" si="902"/>
        <v>440.83105599999999</v>
      </c>
      <c r="Y768" s="119">
        <f t="shared" si="903"/>
        <v>0</v>
      </c>
      <c r="Z768" s="120">
        <f t="shared" si="904"/>
        <v>3654.208944</v>
      </c>
      <c r="AA768" s="122">
        <f t="shared" si="905"/>
        <v>3654.208944</v>
      </c>
      <c r="AB768" s="94">
        <f t="shared" si="906"/>
        <v>0</v>
      </c>
      <c r="AC768" s="123">
        <f t="shared" si="907"/>
        <v>4095.04</v>
      </c>
      <c r="AD768" s="94">
        <f t="shared" si="908"/>
        <v>4095.04</v>
      </c>
      <c r="AE768" s="94">
        <f t="shared" si="909"/>
        <v>0</v>
      </c>
      <c r="AF768" s="123">
        <f t="shared" si="910"/>
        <v>440.83105599999999</v>
      </c>
      <c r="AG768" s="94">
        <f t="shared" si="911"/>
        <v>440.83105599999999</v>
      </c>
      <c r="AH768" s="94">
        <f t="shared" si="912"/>
        <v>0</v>
      </c>
      <c r="AI768" s="94">
        <f t="shared" si="913"/>
        <v>3654.208944</v>
      </c>
      <c r="AJ768" s="93">
        <f t="shared" si="914"/>
        <v>3654.208944</v>
      </c>
      <c r="AK768" s="138" t="s">
        <v>1087</v>
      </c>
    </row>
    <row r="769" spans="1:37" hidden="1" outlineLevel="3" x14ac:dyDescent="0.25">
      <c r="A769" t="s">
        <v>7067</v>
      </c>
      <c r="B769">
        <v>18333.84</v>
      </c>
      <c r="N769">
        <f t="shared" si="894"/>
        <v>18333.84</v>
      </c>
      <c r="O769">
        <f t="shared" si="895"/>
        <v>18333.84</v>
      </c>
      <c r="P769">
        <f t="shared" si="896"/>
        <v>18333.84</v>
      </c>
      <c r="Q769" s="92" t="s">
        <v>5577</v>
      </c>
      <c r="R769" s="80">
        <v>0.10765</v>
      </c>
      <c r="S769" s="119">
        <f t="shared" si="897"/>
        <v>0</v>
      </c>
      <c r="T769" s="120">
        <f t="shared" si="898"/>
        <v>18333.84</v>
      </c>
      <c r="U769" s="121">
        <f t="shared" si="899"/>
        <v>18333.84</v>
      </c>
      <c r="V769" s="119">
        <f t="shared" si="900"/>
        <v>0</v>
      </c>
      <c r="W769" s="120">
        <f t="shared" si="901"/>
        <v>1973.637876</v>
      </c>
      <c r="X769" s="122">
        <f t="shared" si="902"/>
        <v>1973.637876</v>
      </c>
      <c r="Y769" s="119">
        <f t="shared" si="903"/>
        <v>0</v>
      </c>
      <c r="Z769" s="120">
        <f t="shared" si="904"/>
        <v>16360.202123999999</v>
      </c>
      <c r="AA769" s="122">
        <f t="shared" si="905"/>
        <v>16360.202123999999</v>
      </c>
      <c r="AB769" s="94">
        <f t="shared" si="906"/>
        <v>0</v>
      </c>
      <c r="AC769" s="123">
        <f t="shared" si="907"/>
        <v>18333.84</v>
      </c>
      <c r="AD769" s="94">
        <f t="shared" si="908"/>
        <v>18333.84</v>
      </c>
      <c r="AE769" s="94">
        <f t="shared" si="909"/>
        <v>0</v>
      </c>
      <c r="AF769" s="123">
        <f t="shared" si="910"/>
        <v>1973.637876</v>
      </c>
      <c r="AG769" s="94">
        <f t="shared" si="911"/>
        <v>1973.637876</v>
      </c>
      <c r="AH769" s="94">
        <f t="shared" si="912"/>
        <v>0</v>
      </c>
      <c r="AI769" s="94">
        <f t="shared" si="913"/>
        <v>16360.202123999999</v>
      </c>
      <c r="AJ769" s="93">
        <f t="shared" si="914"/>
        <v>16360.202123999999</v>
      </c>
      <c r="AK769" s="138" t="s">
        <v>1087</v>
      </c>
    </row>
    <row r="770" spans="1:37" hidden="1" outlineLevel="3" x14ac:dyDescent="0.25">
      <c r="A770" t="s">
        <v>7067</v>
      </c>
      <c r="B770">
        <v>14392.4</v>
      </c>
      <c r="N770">
        <f t="shared" si="894"/>
        <v>14392.4</v>
      </c>
      <c r="O770">
        <f t="shared" si="895"/>
        <v>14392.4</v>
      </c>
      <c r="P770">
        <f t="shared" si="896"/>
        <v>14392.4</v>
      </c>
      <c r="Q770" s="92" t="s">
        <v>5583</v>
      </c>
      <c r="R770" s="80">
        <v>0.10765</v>
      </c>
      <c r="S770" s="119">
        <f t="shared" si="897"/>
        <v>0</v>
      </c>
      <c r="T770" s="120">
        <f t="shared" si="898"/>
        <v>14392.4</v>
      </c>
      <c r="U770" s="121">
        <f t="shared" si="899"/>
        <v>14392.4</v>
      </c>
      <c r="V770" s="119">
        <f t="shared" si="900"/>
        <v>0</v>
      </c>
      <c r="W770" s="120">
        <f t="shared" si="901"/>
        <v>1549.34186</v>
      </c>
      <c r="X770" s="122">
        <f t="shared" si="902"/>
        <v>1549.34186</v>
      </c>
      <c r="Y770" s="119">
        <f t="shared" si="903"/>
        <v>0</v>
      </c>
      <c r="Z770" s="120">
        <f t="shared" si="904"/>
        <v>12843.058139999999</v>
      </c>
      <c r="AA770" s="122">
        <f t="shared" si="905"/>
        <v>12843.058139999999</v>
      </c>
      <c r="AB770" s="94">
        <f t="shared" si="906"/>
        <v>0</v>
      </c>
      <c r="AC770" s="123">
        <f t="shared" si="907"/>
        <v>14392.4</v>
      </c>
      <c r="AD770" s="94">
        <f t="shared" si="908"/>
        <v>14392.4</v>
      </c>
      <c r="AE770" s="94">
        <f t="shared" si="909"/>
        <v>0</v>
      </c>
      <c r="AF770" s="123">
        <f t="shared" si="910"/>
        <v>1549.34186</v>
      </c>
      <c r="AG770" s="94">
        <f t="shared" si="911"/>
        <v>1549.34186</v>
      </c>
      <c r="AH770" s="94">
        <f t="shared" si="912"/>
        <v>0</v>
      </c>
      <c r="AI770" s="94">
        <f t="shared" si="913"/>
        <v>12843.058139999999</v>
      </c>
      <c r="AJ770" s="93">
        <f t="shared" si="914"/>
        <v>12843.058139999999</v>
      </c>
      <c r="AK770" s="138" t="s">
        <v>1087</v>
      </c>
    </row>
    <row r="771" spans="1:37" hidden="1" outlineLevel="3" x14ac:dyDescent="0.25">
      <c r="A771" t="s">
        <v>7067</v>
      </c>
      <c r="N771">
        <f t="shared" si="894"/>
        <v>0</v>
      </c>
      <c r="O771">
        <f t="shared" si="895"/>
        <v>0</v>
      </c>
      <c r="P771">
        <f t="shared" si="896"/>
        <v>0</v>
      </c>
      <c r="Q771" s="92" t="s">
        <v>5591</v>
      </c>
      <c r="R771" s="80">
        <v>0.10765</v>
      </c>
      <c r="S771" s="119">
        <f t="shared" si="897"/>
        <v>0</v>
      </c>
      <c r="T771" s="120">
        <f t="shared" si="898"/>
        <v>0</v>
      </c>
      <c r="U771" s="121">
        <f t="shared" si="899"/>
        <v>0</v>
      </c>
      <c r="V771" s="119">
        <f t="shared" si="900"/>
        <v>0</v>
      </c>
      <c r="W771" s="120">
        <f t="shared" si="901"/>
        <v>0</v>
      </c>
      <c r="X771" s="122">
        <f t="shared" si="902"/>
        <v>0</v>
      </c>
      <c r="Y771" s="119">
        <f t="shared" si="903"/>
        <v>0</v>
      </c>
      <c r="Z771" s="120">
        <f t="shared" si="904"/>
        <v>0</v>
      </c>
      <c r="AA771" s="122">
        <f t="shared" si="905"/>
        <v>0</v>
      </c>
      <c r="AB771" s="94">
        <f t="shared" si="906"/>
        <v>0</v>
      </c>
      <c r="AC771" s="123">
        <f t="shared" si="907"/>
        <v>0</v>
      </c>
      <c r="AD771" s="94">
        <f t="shared" si="908"/>
        <v>0</v>
      </c>
      <c r="AE771" s="94">
        <f t="shared" si="909"/>
        <v>0</v>
      </c>
      <c r="AF771" s="123">
        <f t="shared" si="910"/>
        <v>0</v>
      </c>
      <c r="AG771" s="94">
        <f t="shared" si="911"/>
        <v>0</v>
      </c>
      <c r="AH771" s="94">
        <f t="shared" si="912"/>
        <v>0</v>
      </c>
      <c r="AI771" s="94">
        <f t="shared" si="913"/>
        <v>0</v>
      </c>
      <c r="AJ771" s="93">
        <f t="shared" si="914"/>
        <v>0</v>
      </c>
      <c r="AK771" s="138" t="s">
        <v>1087</v>
      </c>
    </row>
    <row r="772" spans="1:37" hidden="1" outlineLevel="3" x14ac:dyDescent="0.25">
      <c r="A772" t="s">
        <v>7067</v>
      </c>
      <c r="N772">
        <f t="shared" si="894"/>
        <v>0</v>
      </c>
      <c r="O772">
        <f t="shared" si="895"/>
        <v>0</v>
      </c>
      <c r="P772">
        <f t="shared" si="896"/>
        <v>0</v>
      </c>
      <c r="Q772" s="92" t="s">
        <v>5593</v>
      </c>
      <c r="R772" s="80">
        <v>0.10765</v>
      </c>
      <c r="S772" s="119">
        <f t="shared" si="897"/>
        <v>0</v>
      </c>
      <c r="T772" s="120">
        <f t="shared" si="898"/>
        <v>0</v>
      </c>
      <c r="U772" s="121">
        <f t="shared" si="899"/>
        <v>0</v>
      </c>
      <c r="V772" s="119">
        <f t="shared" si="900"/>
        <v>0</v>
      </c>
      <c r="W772" s="120">
        <f t="shared" si="901"/>
        <v>0</v>
      </c>
      <c r="X772" s="122">
        <f t="shared" si="902"/>
        <v>0</v>
      </c>
      <c r="Y772" s="119">
        <f t="shared" si="903"/>
        <v>0</v>
      </c>
      <c r="Z772" s="120">
        <f t="shared" si="904"/>
        <v>0</v>
      </c>
      <c r="AA772" s="122">
        <f t="shared" si="905"/>
        <v>0</v>
      </c>
      <c r="AB772" s="94">
        <f t="shared" si="906"/>
        <v>0</v>
      </c>
      <c r="AC772" s="123">
        <f t="shared" si="907"/>
        <v>0</v>
      </c>
      <c r="AD772" s="94">
        <f t="shared" si="908"/>
        <v>0</v>
      </c>
      <c r="AE772" s="94">
        <f t="shared" si="909"/>
        <v>0</v>
      </c>
      <c r="AF772" s="123">
        <f t="shared" si="910"/>
        <v>0</v>
      </c>
      <c r="AG772" s="94">
        <f t="shared" si="911"/>
        <v>0</v>
      </c>
      <c r="AH772" s="94">
        <f t="shared" si="912"/>
        <v>0</v>
      </c>
      <c r="AI772" s="94">
        <f t="shared" si="913"/>
        <v>0</v>
      </c>
      <c r="AJ772" s="93">
        <f t="shared" si="914"/>
        <v>0</v>
      </c>
      <c r="AK772" s="138" t="s">
        <v>1087</v>
      </c>
    </row>
    <row r="773" spans="1:37" hidden="1" outlineLevel="3" x14ac:dyDescent="0.25">
      <c r="A773" t="s">
        <v>7067</v>
      </c>
      <c r="B773">
        <v>33673.82</v>
      </c>
      <c r="N773">
        <f t="shared" si="894"/>
        <v>33673.82</v>
      </c>
      <c r="O773">
        <f t="shared" si="895"/>
        <v>33673.82</v>
      </c>
      <c r="P773">
        <f t="shared" si="896"/>
        <v>33673.82</v>
      </c>
      <c r="Q773" s="92" t="s">
        <v>5604</v>
      </c>
      <c r="R773" s="80">
        <v>0.10765</v>
      </c>
      <c r="S773" s="119">
        <f t="shared" si="897"/>
        <v>0</v>
      </c>
      <c r="T773" s="120">
        <f t="shared" si="898"/>
        <v>33673.82</v>
      </c>
      <c r="U773" s="121">
        <f t="shared" si="899"/>
        <v>33673.82</v>
      </c>
      <c r="V773" s="119">
        <f t="shared" si="900"/>
        <v>0</v>
      </c>
      <c r="W773" s="120">
        <f t="shared" si="901"/>
        <v>3624.986723</v>
      </c>
      <c r="X773" s="122">
        <f t="shared" si="902"/>
        <v>3624.986723</v>
      </c>
      <c r="Y773" s="119">
        <f t="shared" si="903"/>
        <v>0</v>
      </c>
      <c r="Z773" s="120">
        <f t="shared" si="904"/>
        <v>30048.833276999998</v>
      </c>
      <c r="AA773" s="122">
        <f t="shared" si="905"/>
        <v>30048.833276999998</v>
      </c>
      <c r="AB773" s="94">
        <f t="shared" si="906"/>
        <v>0</v>
      </c>
      <c r="AC773" s="123">
        <f t="shared" si="907"/>
        <v>33673.82</v>
      </c>
      <c r="AD773" s="94">
        <f t="shared" si="908"/>
        <v>33673.82</v>
      </c>
      <c r="AE773" s="94">
        <f t="shared" si="909"/>
        <v>0</v>
      </c>
      <c r="AF773" s="123">
        <f t="shared" si="910"/>
        <v>3624.986723</v>
      </c>
      <c r="AG773" s="94">
        <f t="shared" si="911"/>
        <v>3624.986723</v>
      </c>
      <c r="AH773" s="94">
        <f t="shared" si="912"/>
        <v>0</v>
      </c>
      <c r="AI773" s="94">
        <f t="shared" si="913"/>
        <v>30048.833276999998</v>
      </c>
      <c r="AJ773" s="93">
        <f t="shared" si="914"/>
        <v>30048.833276999998</v>
      </c>
      <c r="AK773" s="138" t="s">
        <v>1087</v>
      </c>
    </row>
    <row r="774" spans="1:37" hidden="1" outlineLevel="3" x14ac:dyDescent="0.25">
      <c r="A774" t="s">
        <v>7067</v>
      </c>
      <c r="B774">
        <v>255.83</v>
      </c>
      <c r="N774">
        <f t="shared" si="894"/>
        <v>255.83</v>
      </c>
      <c r="O774">
        <f t="shared" si="895"/>
        <v>255.83</v>
      </c>
      <c r="P774">
        <f t="shared" si="896"/>
        <v>255.83</v>
      </c>
      <c r="Q774" s="92" t="s">
        <v>5610</v>
      </c>
      <c r="R774" s="80">
        <v>0.10765</v>
      </c>
      <c r="S774" s="119">
        <f t="shared" si="897"/>
        <v>0</v>
      </c>
      <c r="T774" s="120">
        <f t="shared" si="898"/>
        <v>255.83</v>
      </c>
      <c r="U774" s="121">
        <f t="shared" si="899"/>
        <v>255.83</v>
      </c>
      <c r="V774" s="119">
        <f t="shared" si="900"/>
        <v>0</v>
      </c>
      <c r="W774" s="120">
        <f t="shared" si="901"/>
        <v>27.5400995</v>
      </c>
      <c r="X774" s="122">
        <f t="shared" si="902"/>
        <v>27.5400995</v>
      </c>
      <c r="Y774" s="119">
        <f t="shared" si="903"/>
        <v>0</v>
      </c>
      <c r="Z774" s="120">
        <f t="shared" si="904"/>
        <v>228.28990050000002</v>
      </c>
      <c r="AA774" s="122">
        <f t="shared" si="905"/>
        <v>228.28990050000002</v>
      </c>
      <c r="AB774" s="94">
        <f t="shared" si="906"/>
        <v>0</v>
      </c>
      <c r="AC774" s="123">
        <f t="shared" si="907"/>
        <v>255.83</v>
      </c>
      <c r="AD774" s="94">
        <f t="shared" si="908"/>
        <v>255.83</v>
      </c>
      <c r="AE774" s="94">
        <f t="shared" si="909"/>
        <v>0</v>
      </c>
      <c r="AF774" s="123">
        <f t="shared" si="910"/>
        <v>27.5400995</v>
      </c>
      <c r="AG774" s="94">
        <f t="shared" si="911"/>
        <v>27.5400995</v>
      </c>
      <c r="AH774" s="94">
        <f t="shared" si="912"/>
        <v>0</v>
      </c>
      <c r="AI774" s="94">
        <f t="shared" si="913"/>
        <v>228.28990050000002</v>
      </c>
      <c r="AJ774" s="93">
        <f t="shared" si="914"/>
        <v>228.28990050000002</v>
      </c>
      <c r="AK774" s="138" t="s">
        <v>1087</v>
      </c>
    </row>
    <row r="775" spans="1:37" hidden="1" outlineLevel="3" x14ac:dyDescent="0.25">
      <c r="A775" t="s">
        <v>7067</v>
      </c>
      <c r="N775">
        <f t="shared" si="894"/>
        <v>0</v>
      </c>
      <c r="O775">
        <f t="shared" si="895"/>
        <v>0</v>
      </c>
      <c r="P775">
        <f t="shared" si="896"/>
        <v>0</v>
      </c>
      <c r="Q775" s="92" t="s">
        <v>6756</v>
      </c>
      <c r="R775" s="80">
        <v>0.10765</v>
      </c>
      <c r="S775" s="119">
        <f t="shared" si="897"/>
        <v>0</v>
      </c>
      <c r="T775" s="120">
        <f t="shared" si="898"/>
        <v>0</v>
      </c>
      <c r="U775" s="121">
        <f t="shared" si="899"/>
        <v>0</v>
      </c>
      <c r="V775" s="119">
        <f t="shared" si="900"/>
        <v>0</v>
      </c>
      <c r="W775" s="120">
        <f t="shared" si="901"/>
        <v>0</v>
      </c>
      <c r="X775" s="122">
        <f t="shared" si="902"/>
        <v>0</v>
      </c>
      <c r="Y775" s="119">
        <f t="shared" si="903"/>
        <v>0</v>
      </c>
      <c r="Z775" s="120">
        <f t="shared" si="904"/>
        <v>0</v>
      </c>
      <c r="AA775" s="122">
        <f t="shared" si="905"/>
        <v>0</v>
      </c>
      <c r="AB775" s="94">
        <f t="shared" si="906"/>
        <v>0</v>
      </c>
      <c r="AC775" s="123">
        <f t="shared" si="907"/>
        <v>0</v>
      </c>
      <c r="AD775" s="94">
        <f t="shared" si="908"/>
        <v>0</v>
      </c>
      <c r="AE775" s="94">
        <f t="shared" si="909"/>
        <v>0</v>
      </c>
      <c r="AF775" s="123">
        <f t="shared" si="910"/>
        <v>0</v>
      </c>
      <c r="AG775" s="94">
        <f t="shared" si="911"/>
        <v>0</v>
      </c>
      <c r="AH775" s="94">
        <f t="shared" si="912"/>
        <v>0</v>
      </c>
      <c r="AI775" s="94">
        <f t="shared" si="913"/>
        <v>0</v>
      </c>
      <c r="AJ775" s="93">
        <f t="shared" si="914"/>
        <v>0</v>
      </c>
      <c r="AK775" s="138" t="s">
        <v>1087</v>
      </c>
    </row>
    <row r="776" spans="1:37" hidden="1" outlineLevel="3" x14ac:dyDescent="0.25">
      <c r="A776" t="s">
        <v>7067</v>
      </c>
      <c r="N776">
        <f t="shared" si="894"/>
        <v>0</v>
      </c>
      <c r="O776">
        <f t="shared" si="895"/>
        <v>0</v>
      </c>
      <c r="P776">
        <f t="shared" si="896"/>
        <v>0</v>
      </c>
      <c r="Q776" s="92" t="s">
        <v>7103</v>
      </c>
      <c r="R776" s="80">
        <v>0.10765</v>
      </c>
      <c r="S776" s="119">
        <f t="shared" si="897"/>
        <v>0</v>
      </c>
      <c r="T776" s="120">
        <f t="shared" si="898"/>
        <v>0</v>
      </c>
      <c r="U776" s="121">
        <f t="shared" si="899"/>
        <v>0</v>
      </c>
      <c r="V776" s="119">
        <f t="shared" si="900"/>
        <v>0</v>
      </c>
      <c r="W776" s="120">
        <f t="shared" si="901"/>
        <v>0</v>
      </c>
      <c r="X776" s="122">
        <f t="shared" si="902"/>
        <v>0</v>
      </c>
      <c r="Y776" s="119">
        <f t="shared" si="903"/>
        <v>0</v>
      </c>
      <c r="Z776" s="120">
        <f t="shared" si="904"/>
        <v>0</v>
      </c>
      <c r="AA776" s="122">
        <f t="shared" si="905"/>
        <v>0</v>
      </c>
      <c r="AB776" s="94">
        <f t="shared" si="906"/>
        <v>0</v>
      </c>
      <c r="AC776" s="123">
        <f t="shared" si="907"/>
        <v>0</v>
      </c>
      <c r="AD776" s="94">
        <f t="shared" si="908"/>
        <v>0</v>
      </c>
      <c r="AE776" s="94">
        <f t="shared" si="909"/>
        <v>0</v>
      </c>
      <c r="AF776" s="123">
        <f t="shared" si="910"/>
        <v>0</v>
      </c>
      <c r="AG776" s="94">
        <f t="shared" si="911"/>
        <v>0</v>
      </c>
      <c r="AH776" s="94">
        <f t="shared" si="912"/>
        <v>0</v>
      </c>
      <c r="AI776" s="94">
        <f t="shared" si="913"/>
        <v>0</v>
      </c>
      <c r="AJ776" s="93">
        <f t="shared" si="914"/>
        <v>0</v>
      </c>
      <c r="AK776" s="138" t="s">
        <v>1087</v>
      </c>
    </row>
    <row r="777" spans="1:37" hidden="1" outlineLevel="3" x14ac:dyDescent="0.25">
      <c r="A777" t="s">
        <v>7067</v>
      </c>
      <c r="N777">
        <f t="shared" si="894"/>
        <v>0</v>
      </c>
      <c r="O777">
        <f t="shared" si="895"/>
        <v>0</v>
      </c>
      <c r="P777">
        <f t="shared" si="896"/>
        <v>0</v>
      </c>
      <c r="Q777" s="92" t="s">
        <v>7104</v>
      </c>
      <c r="R777" s="80">
        <v>0.10765</v>
      </c>
      <c r="S777" s="119">
        <f t="shared" si="897"/>
        <v>0</v>
      </c>
      <c r="T777" s="120">
        <f t="shared" si="898"/>
        <v>0</v>
      </c>
      <c r="U777" s="121">
        <f t="shared" si="899"/>
        <v>0</v>
      </c>
      <c r="V777" s="119">
        <f t="shared" si="900"/>
        <v>0</v>
      </c>
      <c r="W777" s="120">
        <f t="shared" si="901"/>
        <v>0</v>
      </c>
      <c r="X777" s="122">
        <f t="shared" si="902"/>
        <v>0</v>
      </c>
      <c r="Y777" s="119">
        <f t="shared" si="903"/>
        <v>0</v>
      </c>
      <c r="Z777" s="120">
        <f t="shared" si="904"/>
        <v>0</v>
      </c>
      <c r="AA777" s="122">
        <f t="shared" si="905"/>
        <v>0</v>
      </c>
      <c r="AB777" s="94">
        <f t="shared" si="906"/>
        <v>0</v>
      </c>
      <c r="AC777" s="123">
        <f t="shared" si="907"/>
        <v>0</v>
      </c>
      <c r="AD777" s="94">
        <f t="shared" si="908"/>
        <v>0</v>
      </c>
      <c r="AE777" s="94">
        <f t="shared" si="909"/>
        <v>0</v>
      </c>
      <c r="AF777" s="123">
        <f t="shared" si="910"/>
        <v>0</v>
      </c>
      <c r="AG777" s="94">
        <f t="shared" si="911"/>
        <v>0</v>
      </c>
      <c r="AH777" s="94">
        <f t="shared" si="912"/>
        <v>0</v>
      </c>
      <c r="AI777" s="94">
        <f t="shared" si="913"/>
        <v>0</v>
      </c>
      <c r="AJ777" s="93">
        <f t="shared" si="914"/>
        <v>0</v>
      </c>
      <c r="AK777" s="138" t="s">
        <v>1087</v>
      </c>
    </row>
    <row r="778" spans="1:37" hidden="1" outlineLevel="3" x14ac:dyDescent="0.25">
      <c r="A778" t="s">
        <v>7067</v>
      </c>
      <c r="N778">
        <f t="shared" si="894"/>
        <v>0</v>
      </c>
      <c r="O778">
        <f t="shared" si="895"/>
        <v>0</v>
      </c>
      <c r="P778">
        <f t="shared" si="896"/>
        <v>0</v>
      </c>
      <c r="Q778" s="92" t="s">
        <v>6852</v>
      </c>
      <c r="R778" s="80">
        <v>0.10765</v>
      </c>
      <c r="S778" s="119">
        <f t="shared" si="897"/>
        <v>0</v>
      </c>
      <c r="T778" s="120">
        <f t="shared" si="898"/>
        <v>0</v>
      </c>
      <c r="U778" s="121">
        <f t="shared" si="899"/>
        <v>0</v>
      </c>
      <c r="V778" s="119">
        <f t="shared" si="900"/>
        <v>0</v>
      </c>
      <c r="W778" s="120">
        <f t="shared" si="901"/>
        <v>0</v>
      </c>
      <c r="X778" s="122">
        <f t="shared" si="902"/>
        <v>0</v>
      </c>
      <c r="Y778" s="119">
        <f t="shared" si="903"/>
        <v>0</v>
      </c>
      <c r="Z778" s="120">
        <f t="shared" si="904"/>
        <v>0</v>
      </c>
      <c r="AA778" s="122">
        <f t="shared" si="905"/>
        <v>0</v>
      </c>
      <c r="AB778" s="94">
        <f t="shared" si="906"/>
        <v>0</v>
      </c>
      <c r="AC778" s="123">
        <f t="shared" si="907"/>
        <v>0</v>
      </c>
      <c r="AD778" s="94">
        <f t="shared" si="908"/>
        <v>0</v>
      </c>
      <c r="AE778" s="94">
        <f t="shared" si="909"/>
        <v>0</v>
      </c>
      <c r="AF778" s="123">
        <f t="shared" si="910"/>
        <v>0</v>
      </c>
      <c r="AG778" s="94">
        <f t="shared" si="911"/>
        <v>0</v>
      </c>
      <c r="AH778" s="94">
        <f t="shared" si="912"/>
        <v>0</v>
      </c>
      <c r="AI778" s="94">
        <f t="shared" si="913"/>
        <v>0</v>
      </c>
      <c r="AJ778" s="93">
        <f t="shared" si="914"/>
        <v>0</v>
      </c>
      <c r="AK778" s="138" t="s">
        <v>1087</v>
      </c>
    </row>
    <row r="779" spans="1:37" hidden="1" outlineLevel="3" x14ac:dyDescent="0.25">
      <c r="A779" t="s">
        <v>7067</v>
      </c>
      <c r="B779">
        <v>38200.94</v>
      </c>
      <c r="N779">
        <f t="shared" si="894"/>
        <v>38200.94</v>
      </c>
      <c r="O779">
        <f t="shared" si="895"/>
        <v>38200.94</v>
      </c>
      <c r="P779">
        <f t="shared" si="896"/>
        <v>38200.94</v>
      </c>
      <c r="Q779" s="92" t="s">
        <v>6554</v>
      </c>
      <c r="R779" s="80">
        <v>0.10765</v>
      </c>
      <c r="S779" s="119">
        <f t="shared" si="897"/>
        <v>0</v>
      </c>
      <c r="T779" s="120">
        <f t="shared" si="898"/>
        <v>38200.94</v>
      </c>
      <c r="U779" s="121">
        <f t="shared" si="899"/>
        <v>38200.94</v>
      </c>
      <c r="V779" s="119">
        <f t="shared" si="900"/>
        <v>0</v>
      </c>
      <c r="W779" s="120">
        <f t="shared" si="901"/>
        <v>4112.3311910000002</v>
      </c>
      <c r="X779" s="122">
        <f t="shared" si="902"/>
        <v>4112.3311910000002</v>
      </c>
      <c r="Y779" s="119">
        <f t="shared" si="903"/>
        <v>0</v>
      </c>
      <c r="Z779" s="120">
        <f t="shared" si="904"/>
        <v>34088.608809000005</v>
      </c>
      <c r="AA779" s="122">
        <f t="shared" si="905"/>
        <v>34088.608809000005</v>
      </c>
      <c r="AB779" s="94">
        <f t="shared" si="906"/>
        <v>0</v>
      </c>
      <c r="AC779" s="123">
        <f t="shared" si="907"/>
        <v>38200.94</v>
      </c>
      <c r="AD779" s="94">
        <f t="shared" si="908"/>
        <v>38200.94</v>
      </c>
      <c r="AE779" s="94">
        <f t="shared" si="909"/>
        <v>0</v>
      </c>
      <c r="AF779" s="123">
        <f t="shared" si="910"/>
        <v>4112.3311910000002</v>
      </c>
      <c r="AG779" s="94">
        <f t="shared" si="911"/>
        <v>4112.3311910000002</v>
      </c>
      <c r="AH779" s="94">
        <f t="shared" si="912"/>
        <v>0</v>
      </c>
      <c r="AI779" s="94">
        <f t="shared" si="913"/>
        <v>34088.608809000005</v>
      </c>
      <c r="AJ779" s="93">
        <f t="shared" si="914"/>
        <v>34088.608809000005</v>
      </c>
      <c r="AK779" s="138" t="s">
        <v>1087</v>
      </c>
    </row>
    <row r="780" spans="1:37" hidden="1" outlineLevel="3" x14ac:dyDescent="0.25">
      <c r="A780" t="s">
        <v>7067</v>
      </c>
      <c r="B780">
        <v>3928.78</v>
      </c>
      <c r="N780">
        <f t="shared" si="894"/>
        <v>3928.78</v>
      </c>
      <c r="O780">
        <f t="shared" si="895"/>
        <v>3928.78</v>
      </c>
      <c r="P780">
        <f t="shared" si="896"/>
        <v>3928.78</v>
      </c>
      <c r="Q780" s="92" t="s">
        <v>6555</v>
      </c>
      <c r="R780" s="80">
        <v>0.10765</v>
      </c>
      <c r="S780" s="119">
        <f t="shared" si="897"/>
        <v>0</v>
      </c>
      <c r="T780" s="120">
        <f t="shared" si="898"/>
        <v>3928.78</v>
      </c>
      <c r="U780" s="121">
        <f t="shared" si="899"/>
        <v>3928.78</v>
      </c>
      <c r="V780" s="119">
        <f t="shared" si="900"/>
        <v>0</v>
      </c>
      <c r="W780" s="120">
        <f t="shared" si="901"/>
        <v>422.93316700000003</v>
      </c>
      <c r="X780" s="122">
        <f t="shared" si="902"/>
        <v>422.93316700000003</v>
      </c>
      <c r="Y780" s="119">
        <f t="shared" si="903"/>
        <v>0</v>
      </c>
      <c r="Z780" s="120">
        <f t="shared" si="904"/>
        <v>3505.8468330000001</v>
      </c>
      <c r="AA780" s="122">
        <f t="shared" si="905"/>
        <v>3505.8468330000001</v>
      </c>
      <c r="AB780" s="94">
        <f t="shared" si="906"/>
        <v>0</v>
      </c>
      <c r="AC780" s="123">
        <f t="shared" si="907"/>
        <v>3928.78</v>
      </c>
      <c r="AD780" s="94">
        <f t="shared" si="908"/>
        <v>3928.78</v>
      </c>
      <c r="AE780" s="94">
        <f t="shared" si="909"/>
        <v>0</v>
      </c>
      <c r="AF780" s="123">
        <f t="shared" si="910"/>
        <v>422.93316700000003</v>
      </c>
      <c r="AG780" s="94">
        <f t="shared" si="911"/>
        <v>422.93316700000003</v>
      </c>
      <c r="AH780" s="94">
        <f t="shared" si="912"/>
        <v>0</v>
      </c>
      <c r="AI780" s="94">
        <f t="shared" si="913"/>
        <v>3505.8468330000001</v>
      </c>
      <c r="AJ780" s="93">
        <f t="shared" si="914"/>
        <v>3505.8468330000001</v>
      </c>
      <c r="AK780" s="138" t="s">
        <v>1087</v>
      </c>
    </row>
    <row r="781" spans="1:37" hidden="1" outlineLevel="3" x14ac:dyDescent="0.25">
      <c r="A781" t="s">
        <v>7067</v>
      </c>
      <c r="N781">
        <f t="shared" si="894"/>
        <v>0</v>
      </c>
      <c r="O781">
        <f t="shared" si="895"/>
        <v>0</v>
      </c>
      <c r="P781">
        <f t="shared" si="896"/>
        <v>0</v>
      </c>
      <c r="Q781" s="92" t="s">
        <v>5878</v>
      </c>
      <c r="R781" s="80">
        <v>0.10765</v>
      </c>
      <c r="S781" s="119">
        <f t="shared" si="897"/>
        <v>0</v>
      </c>
      <c r="T781" s="120">
        <f t="shared" si="898"/>
        <v>0</v>
      </c>
      <c r="U781" s="121">
        <f t="shared" si="899"/>
        <v>0</v>
      </c>
      <c r="V781" s="119">
        <f t="shared" si="900"/>
        <v>0</v>
      </c>
      <c r="W781" s="120">
        <f t="shared" si="901"/>
        <v>0</v>
      </c>
      <c r="X781" s="122">
        <f t="shared" si="902"/>
        <v>0</v>
      </c>
      <c r="Y781" s="119">
        <f t="shared" si="903"/>
        <v>0</v>
      </c>
      <c r="Z781" s="120">
        <f t="shared" si="904"/>
        <v>0</v>
      </c>
      <c r="AA781" s="122">
        <f t="shared" si="905"/>
        <v>0</v>
      </c>
      <c r="AB781" s="94">
        <f t="shared" si="906"/>
        <v>0</v>
      </c>
      <c r="AC781" s="123">
        <f t="shared" si="907"/>
        <v>0</v>
      </c>
      <c r="AD781" s="94">
        <f t="shared" si="908"/>
        <v>0</v>
      </c>
      <c r="AE781" s="94">
        <f t="shared" si="909"/>
        <v>0</v>
      </c>
      <c r="AF781" s="123">
        <f t="shared" si="910"/>
        <v>0</v>
      </c>
      <c r="AG781" s="94">
        <f t="shared" si="911"/>
        <v>0</v>
      </c>
      <c r="AH781" s="94">
        <f t="shared" si="912"/>
        <v>0</v>
      </c>
      <c r="AI781" s="94">
        <f t="shared" si="913"/>
        <v>0</v>
      </c>
      <c r="AJ781" s="93">
        <f t="shared" si="914"/>
        <v>0</v>
      </c>
      <c r="AK781" s="138" t="s">
        <v>1087</v>
      </c>
    </row>
    <row r="782" spans="1:37" hidden="1" outlineLevel="3" x14ac:dyDescent="0.25">
      <c r="A782" t="s">
        <v>7067</v>
      </c>
      <c r="B782">
        <v>253.95</v>
      </c>
      <c r="N782">
        <f t="shared" si="894"/>
        <v>253.95</v>
      </c>
      <c r="O782">
        <f t="shared" si="895"/>
        <v>253.95</v>
      </c>
      <c r="P782">
        <f t="shared" si="896"/>
        <v>253.95</v>
      </c>
      <c r="Q782" s="92" t="s">
        <v>5885</v>
      </c>
      <c r="R782" s="80">
        <v>0.10765</v>
      </c>
      <c r="S782" s="119">
        <f t="shared" si="897"/>
        <v>0</v>
      </c>
      <c r="T782" s="120">
        <f t="shared" si="898"/>
        <v>253.95</v>
      </c>
      <c r="U782" s="121">
        <f t="shared" si="899"/>
        <v>253.95</v>
      </c>
      <c r="V782" s="119">
        <f t="shared" si="900"/>
        <v>0</v>
      </c>
      <c r="W782" s="120">
        <f t="shared" si="901"/>
        <v>27.337717499999997</v>
      </c>
      <c r="X782" s="122">
        <f t="shared" si="902"/>
        <v>27.337717499999997</v>
      </c>
      <c r="Y782" s="119">
        <f t="shared" si="903"/>
        <v>0</v>
      </c>
      <c r="Z782" s="120">
        <f t="shared" si="904"/>
        <v>226.61228249999999</v>
      </c>
      <c r="AA782" s="122">
        <f t="shared" si="905"/>
        <v>226.61228249999999</v>
      </c>
      <c r="AB782" s="94">
        <f t="shared" si="906"/>
        <v>0</v>
      </c>
      <c r="AC782" s="123">
        <f t="shared" si="907"/>
        <v>253.95</v>
      </c>
      <c r="AD782" s="94">
        <f t="shared" si="908"/>
        <v>253.95</v>
      </c>
      <c r="AE782" s="94">
        <f t="shared" si="909"/>
        <v>0</v>
      </c>
      <c r="AF782" s="123">
        <f t="shared" si="910"/>
        <v>27.337717499999997</v>
      </c>
      <c r="AG782" s="94">
        <f t="shared" si="911"/>
        <v>27.337717499999997</v>
      </c>
      <c r="AH782" s="94">
        <f t="shared" si="912"/>
        <v>0</v>
      </c>
      <c r="AI782" s="94">
        <f t="shared" si="913"/>
        <v>226.61228249999999</v>
      </c>
      <c r="AJ782" s="93">
        <f t="shared" si="914"/>
        <v>226.61228249999999</v>
      </c>
      <c r="AK782" s="138" t="s">
        <v>1087</v>
      </c>
    </row>
    <row r="783" spans="1:37" hidden="1" outlineLevel="3" x14ac:dyDescent="0.25">
      <c r="A783" t="s">
        <v>7067</v>
      </c>
      <c r="B783">
        <v>105513.61</v>
      </c>
      <c r="N783">
        <f t="shared" si="894"/>
        <v>105513.61</v>
      </c>
      <c r="O783">
        <f t="shared" si="895"/>
        <v>105513.61</v>
      </c>
      <c r="P783">
        <f t="shared" si="896"/>
        <v>105513.61</v>
      </c>
      <c r="Q783" s="92" t="s">
        <v>5892</v>
      </c>
      <c r="R783" s="80">
        <v>0.10765</v>
      </c>
      <c r="S783" s="119">
        <f t="shared" si="897"/>
        <v>0</v>
      </c>
      <c r="T783" s="120">
        <f t="shared" si="898"/>
        <v>105513.61</v>
      </c>
      <c r="U783" s="121">
        <f t="shared" si="899"/>
        <v>105513.61</v>
      </c>
      <c r="V783" s="119">
        <f t="shared" si="900"/>
        <v>0</v>
      </c>
      <c r="W783" s="120">
        <f t="shared" si="901"/>
        <v>11358.5401165</v>
      </c>
      <c r="X783" s="122">
        <f t="shared" si="902"/>
        <v>11358.5401165</v>
      </c>
      <c r="Y783" s="119">
        <f t="shared" si="903"/>
        <v>0</v>
      </c>
      <c r="Z783" s="120">
        <f t="shared" si="904"/>
        <v>94155.069883499993</v>
      </c>
      <c r="AA783" s="122">
        <f t="shared" si="905"/>
        <v>94155.069883499993</v>
      </c>
      <c r="AB783" s="94">
        <f t="shared" si="906"/>
        <v>0</v>
      </c>
      <c r="AC783" s="123">
        <f t="shared" si="907"/>
        <v>105513.61</v>
      </c>
      <c r="AD783" s="94">
        <f t="shared" si="908"/>
        <v>105513.61</v>
      </c>
      <c r="AE783" s="94">
        <f t="shared" si="909"/>
        <v>0</v>
      </c>
      <c r="AF783" s="123">
        <f t="shared" si="910"/>
        <v>11358.5401165</v>
      </c>
      <c r="AG783" s="94">
        <f t="shared" si="911"/>
        <v>11358.5401165</v>
      </c>
      <c r="AH783" s="94">
        <f t="shared" si="912"/>
        <v>0</v>
      </c>
      <c r="AI783" s="94">
        <f t="shared" si="913"/>
        <v>94155.069883499993</v>
      </c>
      <c r="AJ783" s="93">
        <f t="shared" si="914"/>
        <v>94155.069883499993</v>
      </c>
      <c r="AK783" s="138" t="s">
        <v>1087</v>
      </c>
    </row>
    <row r="784" spans="1:37" hidden="1" outlineLevel="3" x14ac:dyDescent="0.25">
      <c r="A784" t="s">
        <v>7067</v>
      </c>
      <c r="N784">
        <f t="shared" si="894"/>
        <v>0</v>
      </c>
      <c r="O784">
        <f t="shared" si="895"/>
        <v>0</v>
      </c>
      <c r="P784">
        <f t="shared" si="896"/>
        <v>0</v>
      </c>
      <c r="Q784" s="92" t="s">
        <v>6693</v>
      </c>
      <c r="R784" s="80">
        <v>0.10765</v>
      </c>
      <c r="S784" s="119">
        <f t="shared" si="897"/>
        <v>0</v>
      </c>
      <c r="T784" s="120">
        <f t="shared" si="898"/>
        <v>0</v>
      </c>
      <c r="U784" s="121">
        <f t="shared" si="899"/>
        <v>0</v>
      </c>
      <c r="V784" s="119">
        <f t="shared" si="900"/>
        <v>0</v>
      </c>
      <c r="W784" s="120">
        <f t="shared" si="901"/>
        <v>0</v>
      </c>
      <c r="X784" s="122">
        <f t="shared" si="902"/>
        <v>0</v>
      </c>
      <c r="Y784" s="119">
        <f t="shared" si="903"/>
        <v>0</v>
      </c>
      <c r="Z784" s="120">
        <f t="shared" si="904"/>
        <v>0</v>
      </c>
      <c r="AA784" s="122">
        <f t="shared" si="905"/>
        <v>0</v>
      </c>
      <c r="AB784" s="94">
        <f t="shared" si="906"/>
        <v>0</v>
      </c>
      <c r="AC784" s="123">
        <f t="shared" si="907"/>
        <v>0</v>
      </c>
      <c r="AD784" s="94">
        <f t="shared" si="908"/>
        <v>0</v>
      </c>
      <c r="AE784" s="94">
        <f t="shared" si="909"/>
        <v>0</v>
      </c>
      <c r="AF784" s="123">
        <f t="shared" si="910"/>
        <v>0</v>
      </c>
      <c r="AG784" s="94">
        <f t="shared" si="911"/>
        <v>0</v>
      </c>
      <c r="AH784" s="94">
        <f t="shared" si="912"/>
        <v>0</v>
      </c>
      <c r="AI784" s="94">
        <f t="shared" si="913"/>
        <v>0</v>
      </c>
      <c r="AJ784" s="93">
        <f t="shared" si="914"/>
        <v>0</v>
      </c>
      <c r="AK784" s="138" t="s">
        <v>1087</v>
      </c>
    </row>
    <row r="785" spans="1:37" hidden="1" outlineLevel="3" x14ac:dyDescent="0.25">
      <c r="A785" t="s">
        <v>7067</v>
      </c>
      <c r="B785">
        <v>706.5</v>
      </c>
      <c r="N785">
        <f t="shared" si="894"/>
        <v>706.5</v>
      </c>
      <c r="O785">
        <f t="shared" si="895"/>
        <v>706.5</v>
      </c>
      <c r="P785">
        <f t="shared" si="896"/>
        <v>706.5</v>
      </c>
      <c r="Q785" s="92" t="s">
        <v>5899</v>
      </c>
      <c r="R785" s="80">
        <v>0.10765</v>
      </c>
      <c r="S785" s="119">
        <f t="shared" si="897"/>
        <v>0</v>
      </c>
      <c r="T785" s="120">
        <f t="shared" si="898"/>
        <v>706.5</v>
      </c>
      <c r="U785" s="121">
        <f t="shared" si="899"/>
        <v>706.5</v>
      </c>
      <c r="V785" s="119">
        <f t="shared" si="900"/>
        <v>0</v>
      </c>
      <c r="W785" s="120">
        <f t="shared" si="901"/>
        <v>76.054724999999991</v>
      </c>
      <c r="X785" s="122">
        <f t="shared" si="902"/>
        <v>76.054724999999991</v>
      </c>
      <c r="Y785" s="119">
        <f t="shared" si="903"/>
        <v>0</v>
      </c>
      <c r="Z785" s="120">
        <f t="shared" si="904"/>
        <v>630.44527500000004</v>
      </c>
      <c r="AA785" s="122">
        <f t="shared" si="905"/>
        <v>630.44527500000004</v>
      </c>
      <c r="AB785" s="94">
        <f t="shared" si="906"/>
        <v>0</v>
      </c>
      <c r="AC785" s="123">
        <f t="shared" si="907"/>
        <v>706.5</v>
      </c>
      <c r="AD785" s="94">
        <f t="shared" si="908"/>
        <v>706.5</v>
      </c>
      <c r="AE785" s="94">
        <f t="shared" si="909"/>
        <v>0</v>
      </c>
      <c r="AF785" s="123">
        <f t="shared" si="910"/>
        <v>76.054724999999991</v>
      </c>
      <c r="AG785" s="94">
        <f t="shared" si="911"/>
        <v>76.054724999999991</v>
      </c>
      <c r="AH785" s="94">
        <f t="shared" si="912"/>
        <v>0</v>
      </c>
      <c r="AI785" s="94">
        <f t="shared" si="913"/>
        <v>630.44527500000004</v>
      </c>
      <c r="AJ785" s="93">
        <f t="shared" si="914"/>
        <v>630.44527500000004</v>
      </c>
      <c r="AK785" s="138" t="s">
        <v>1087</v>
      </c>
    </row>
    <row r="786" spans="1:37" hidden="1" outlineLevel="3" x14ac:dyDescent="0.25">
      <c r="A786" t="s">
        <v>7067</v>
      </c>
      <c r="B786">
        <v>5000</v>
      </c>
      <c r="N786">
        <f t="shared" si="894"/>
        <v>5000</v>
      </c>
      <c r="O786">
        <f t="shared" si="895"/>
        <v>5000</v>
      </c>
      <c r="P786">
        <f t="shared" si="896"/>
        <v>5000</v>
      </c>
      <c r="Q786" s="92" t="s">
        <v>6172</v>
      </c>
      <c r="R786" s="80">
        <v>0.10765</v>
      </c>
      <c r="S786" s="119">
        <f t="shared" si="897"/>
        <v>0</v>
      </c>
      <c r="T786" s="120">
        <f t="shared" si="898"/>
        <v>5000</v>
      </c>
      <c r="U786" s="121">
        <f t="shared" si="899"/>
        <v>5000</v>
      </c>
      <c r="V786" s="119">
        <f t="shared" si="900"/>
        <v>0</v>
      </c>
      <c r="W786" s="120">
        <f t="shared" si="901"/>
        <v>538.25</v>
      </c>
      <c r="X786" s="122">
        <f t="shared" si="902"/>
        <v>538.25</v>
      </c>
      <c r="Y786" s="119">
        <f t="shared" si="903"/>
        <v>0</v>
      </c>
      <c r="Z786" s="120">
        <f t="shared" si="904"/>
        <v>4461.75</v>
      </c>
      <c r="AA786" s="122">
        <f t="shared" si="905"/>
        <v>4461.75</v>
      </c>
      <c r="AB786" s="94">
        <f t="shared" si="906"/>
        <v>0</v>
      </c>
      <c r="AC786" s="123">
        <f t="shared" si="907"/>
        <v>5000</v>
      </c>
      <c r="AD786" s="94">
        <f t="shared" si="908"/>
        <v>5000</v>
      </c>
      <c r="AE786" s="94">
        <f t="shared" si="909"/>
        <v>0</v>
      </c>
      <c r="AF786" s="123">
        <f t="shared" si="910"/>
        <v>538.25</v>
      </c>
      <c r="AG786" s="94">
        <f t="shared" si="911"/>
        <v>538.25</v>
      </c>
      <c r="AH786" s="94">
        <f t="shared" si="912"/>
        <v>0</v>
      </c>
      <c r="AI786" s="94">
        <f t="shared" si="913"/>
        <v>4461.75</v>
      </c>
      <c r="AJ786" s="93">
        <f t="shared" si="914"/>
        <v>4461.75</v>
      </c>
      <c r="AK786" s="138" t="s">
        <v>1087</v>
      </c>
    </row>
    <row r="787" spans="1:37" hidden="1" outlineLevel="3" x14ac:dyDescent="0.25">
      <c r="A787" t="s">
        <v>7067</v>
      </c>
      <c r="B787">
        <v>3014.36</v>
      </c>
      <c r="N787">
        <f t="shared" si="894"/>
        <v>3014.36</v>
      </c>
      <c r="O787">
        <f t="shared" si="895"/>
        <v>3014.36</v>
      </c>
      <c r="P787">
        <f t="shared" si="896"/>
        <v>3014.36</v>
      </c>
      <c r="Q787" s="92" t="s">
        <v>6174</v>
      </c>
      <c r="R787" s="80">
        <v>0.10765</v>
      </c>
      <c r="S787" s="119">
        <f t="shared" si="897"/>
        <v>0</v>
      </c>
      <c r="T787" s="120">
        <f t="shared" si="898"/>
        <v>3014.36</v>
      </c>
      <c r="U787" s="121">
        <f t="shared" si="899"/>
        <v>3014.36</v>
      </c>
      <c r="V787" s="119">
        <f t="shared" si="900"/>
        <v>0</v>
      </c>
      <c r="W787" s="120">
        <f t="shared" si="901"/>
        <v>324.49585400000001</v>
      </c>
      <c r="X787" s="122">
        <f t="shared" si="902"/>
        <v>324.49585400000001</v>
      </c>
      <c r="Y787" s="119">
        <f t="shared" si="903"/>
        <v>0</v>
      </c>
      <c r="Z787" s="120">
        <f t="shared" si="904"/>
        <v>2689.8641459999999</v>
      </c>
      <c r="AA787" s="122">
        <f t="shared" si="905"/>
        <v>2689.8641459999999</v>
      </c>
      <c r="AB787" s="94">
        <f t="shared" si="906"/>
        <v>0</v>
      </c>
      <c r="AC787" s="123">
        <f t="shared" si="907"/>
        <v>3014.36</v>
      </c>
      <c r="AD787" s="94">
        <f t="shared" si="908"/>
        <v>3014.36</v>
      </c>
      <c r="AE787" s="94">
        <f t="shared" si="909"/>
        <v>0</v>
      </c>
      <c r="AF787" s="123">
        <f t="shared" si="910"/>
        <v>324.49585400000001</v>
      </c>
      <c r="AG787" s="94">
        <f t="shared" si="911"/>
        <v>324.49585400000001</v>
      </c>
      <c r="AH787" s="94">
        <f t="shared" si="912"/>
        <v>0</v>
      </c>
      <c r="AI787" s="94">
        <f t="shared" si="913"/>
        <v>2689.8641459999999</v>
      </c>
      <c r="AJ787" s="93">
        <f t="shared" si="914"/>
        <v>2689.8641459999999</v>
      </c>
      <c r="AK787" s="138" t="s">
        <v>1087</v>
      </c>
    </row>
    <row r="788" spans="1:37" hidden="1" outlineLevel="3" x14ac:dyDescent="0.25">
      <c r="A788" t="s">
        <v>7067</v>
      </c>
      <c r="B788">
        <v>6210</v>
      </c>
      <c r="N788">
        <f t="shared" si="894"/>
        <v>6210</v>
      </c>
      <c r="O788">
        <f t="shared" si="895"/>
        <v>6210</v>
      </c>
      <c r="P788">
        <f t="shared" si="896"/>
        <v>6210</v>
      </c>
      <c r="Q788" s="92" t="s">
        <v>6176</v>
      </c>
      <c r="R788" s="80">
        <v>0.10765</v>
      </c>
      <c r="S788" s="119">
        <f t="shared" si="897"/>
        <v>0</v>
      </c>
      <c r="T788" s="120">
        <f t="shared" si="898"/>
        <v>6210</v>
      </c>
      <c r="U788" s="121">
        <f t="shared" si="899"/>
        <v>6210</v>
      </c>
      <c r="V788" s="119">
        <f t="shared" si="900"/>
        <v>0</v>
      </c>
      <c r="W788" s="120">
        <f t="shared" si="901"/>
        <v>668.50649999999996</v>
      </c>
      <c r="X788" s="122">
        <f t="shared" si="902"/>
        <v>668.50649999999996</v>
      </c>
      <c r="Y788" s="119">
        <f t="shared" si="903"/>
        <v>0</v>
      </c>
      <c r="Z788" s="120">
        <f t="shared" si="904"/>
        <v>5541.4935000000005</v>
      </c>
      <c r="AA788" s="122">
        <f t="shared" si="905"/>
        <v>5541.4935000000005</v>
      </c>
      <c r="AB788" s="94">
        <f t="shared" si="906"/>
        <v>0</v>
      </c>
      <c r="AC788" s="123">
        <f t="shared" si="907"/>
        <v>6210</v>
      </c>
      <c r="AD788" s="94">
        <f t="shared" si="908"/>
        <v>6210</v>
      </c>
      <c r="AE788" s="94">
        <f t="shared" si="909"/>
        <v>0</v>
      </c>
      <c r="AF788" s="123">
        <f t="shared" si="910"/>
        <v>668.50649999999996</v>
      </c>
      <c r="AG788" s="94">
        <f t="shared" si="911"/>
        <v>668.50649999999996</v>
      </c>
      <c r="AH788" s="94">
        <f t="shared" si="912"/>
        <v>0</v>
      </c>
      <c r="AI788" s="94">
        <f t="shared" si="913"/>
        <v>5541.4935000000005</v>
      </c>
      <c r="AJ788" s="93">
        <f t="shared" si="914"/>
        <v>5541.4935000000005</v>
      </c>
      <c r="AK788" s="138" t="s">
        <v>1087</v>
      </c>
    </row>
    <row r="789" spans="1:37" hidden="1" outlineLevel="3" x14ac:dyDescent="0.25">
      <c r="A789" t="s">
        <v>7067</v>
      </c>
      <c r="N789">
        <f t="shared" si="894"/>
        <v>0</v>
      </c>
      <c r="O789">
        <f t="shared" si="895"/>
        <v>0</v>
      </c>
      <c r="P789">
        <f t="shared" si="896"/>
        <v>0</v>
      </c>
      <c r="Q789" s="92" t="s">
        <v>6182</v>
      </c>
      <c r="R789" s="80">
        <v>0.10765</v>
      </c>
      <c r="S789" s="119">
        <f t="shared" si="897"/>
        <v>0</v>
      </c>
      <c r="T789" s="120">
        <f t="shared" si="898"/>
        <v>0</v>
      </c>
      <c r="U789" s="121">
        <f t="shared" si="899"/>
        <v>0</v>
      </c>
      <c r="V789" s="119">
        <f t="shared" si="900"/>
        <v>0</v>
      </c>
      <c r="W789" s="120">
        <f t="shared" si="901"/>
        <v>0</v>
      </c>
      <c r="X789" s="122">
        <f t="shared" si="902"/>
        <v>0</v>
      </c>
      <c r="Y789" s="119">
        <f t="shared" si="903"/>
        <v>0</v>
      </c>
      <c r="Z789" s="120">
        <f t="shared" si="904"/>
        <v>0</v>
      </c>
      <c r="AA789" s="122">
        <f t="shared" si="905"/>
        <v>0</v>
      </c>
      <c r="AB789" s="94">
        <f t="shared" si="906"/>
        <v>0</v>
      </c>
      <c r="AC789" s="123">
        <f t="shared" si="907"/>
        <v>0</v>
      </c>
      <c r="AD789" s="94">
        <f t="shared" si="908"/>
        <v>0</v>
      </c>
      <c r="AE789" s="94">
        <f t="shared" si="909"/>
        <v>0</v>
      </c>
      <c r="AF789" s="123">
        <f t="shared" si="910"/>
        <v>0</v>
      </c>
      <c r="AG789" s="94">
        <f t="shared" si="911"/>
        <v>0</v>
      </c>
      <c r="AH789" s="94">
        <f t="shared" si="912"/>
        <v>0</v>
      </c>
      <c r="AI789" s="94">
        <f t="shared" si="913"/>
        <v>0</v>
      </c>
      <c r="AJ789" s="93">
        <f t="shared" si="914"/>
        <v>0</v>
      </c>
      <c r="AK789" s="138" t="s">
        <v>1087</v>
      </c>
    </row>
    <row r="790" spans="1:37" hidden="1" outlineLevel="3" x14ac:dyDescent="0.25">
      <c r="A790" t="s">
        <v>7067</v>
      </c>
      <c r="N790">
        <f t="shared" si="894"/>
        <v>0</v>
      </c>
      <c r="O790">
        <f t="shared" si="895"/>
        <v>0</v>
      </c>
      <c r="P790">
        <f t="shared" si="896"/>
        <v>0</v>
      </c>
      <c r="Q790" s="92" t="s">
        <v>7112</v>
      </c>
      <c r="R790" s="80">
        <v>0.10765</v>
      </c>
      <c r="S790" s="119">
        <f t="shared" si="897"/>
        <v>0</v>
      </c>
      <c r="T790" s="120">
        <f t="shared" si="898"/>
        <v>0</v>
      </c>
      <c r="U790" s="121">
        <f t="shared" si="899"/>
        <v>0</v>
      </c>
      <c r="V790" s="119">
        <f t="shared" si="900"/>
        <v>0</v>
      </c>
      <c r="W790" s="120">
        <f t="shared" si="901"/>
        <v>0</v>
      </c>
      <c r="X790" s="122">
        <f t="shared" si="902"/>
        <v>0</v>
      </c>
      <c r="Y790" s="119">
        <f t="shared" si="903"/>
        <v>0</v>
      </c>
      <c r="Z790" s="120">
        <f t="shared" si="904"/>
        <v>0</v>
      </c>
      <c r="AA790" s="122">
        <f t="shared" si="905"/>
        <v>0</v>
      </c>
      <c r="AB790" s="94">
        <f t="shared" si="906"/>
        <v>0</v>
      </c>
      <c r="AC790" s="123">
        <f t="shared" si="907"/>
        <v>0</v>
      </c>
      <c r="AD790" s="94">
        <f t="shared" si="908"/>
        <v>0</v>
      </c>
      <c r="AE790" s="94">
        <f t="shared" si="909"/>
        <v>0</v>
      </c>
      <c r="AF790" s="123">
        <f t="shared" si="910"/>
        <v>0</v>
      </c>
      <c r="AG790" s="94">
        <f t="shared" si="911"/>
        <v>0</v>
      </c>
      <c r="AH790" s="94">
        <f t="shared" si="912"/>
        <v>0</v>
      </c>
      <c r="AI790" s="94">
        <f t="shared" si="913"/>
        <v>0</v>
      </c>
      <c r="AJ790" s="93">
        <f t="shared" si="914"/>
        <v>0</v>
      </c>
      <c r="AK790" s="138" t="s">
        <v>1087</v>
      </c>
    </row>
    <row r="791" spans="1:37" hidden="1" outlineLevel="3" x14ac:dyDescent="0.25">
      <c r="A791" t="s">
        <v>7067</v>
      </c>
      <c r="N791">
        <f t="shared" si="894"/>
        <v>0</v>
      </c>
      <c r="O791">
        <f t="shared" si="895"/>
        <v>0</v>
      </c>
      <c r="P791">
        <f t="shared" si="896"/>
        <v>0</v>
      </c>
      <c r="Q791" s="92" t="s">
        <v>6412</v>
      </c>
      <c r="R791" s="80">
        <v>0.10765</v>
      </c>
      <c r="S791" s="119">
        <f t="shared" si="897"/>
        <v>0</v>
      </c>
      <c r="T791" s="120">
        <f t="shared" si="898"/>
        <v>0</v>
      </c>
      <c r="U791" s="121">
        <f t="shared" si="899"/>
        <v>0</v>
      </c>
      <c r="V791" s="119">
        <f t="shared" si="900"/>
        <v>0</v>
      </c>
      <c r="W791" s="120">
        <f t="shared" si="901"/>
        <v>0</v>
      </c>
      <c r="X791" s="122">
        <f t="shared" si="902"/>
        <v>0</v>
      </c>
      <c r="Y791" s="119">
        <f t="shared" si="903"/>
        <v>0</v>
      </c>
      <c r="Z791" s="120">
        <f t="shared" si="904"/>
        <v>0</v>
      </c>
      <c r="AA791" s="122">
        <f t="shared" si="905"/>
        <v>0</v>
      </c>
      <c r="AB791" s="94">
        <f t="shared" si="906"/>
        <v>0</v>
      </c>
      <c r="AC791" s="123">
        <f t="shared" si="907"/>
        <v>0</v>
      </c>
      <c r="AD791" s="94">
        <f t="shared" si="908"/>
        <v>0</v>
      </c>
      <c r="AE791" s="94">
        <f t="shared" si="909"/>
        <v>0</v>
      </c>
      <c r="AF791" s="123">
        <f t="shared" si="910"/>
        <v>0</v>
      </c>
      <c r="AG791" s="94">
        <f t="shared" si="911"/>
        <v>0</v>
      </c>
      <c r="AH791" s="94">
        <f t="shared" si="912"/>
        <v>0</v>
      </c>
      <c r="AI791" s="94">
        <f t="shared" si="913"/>
        <v>0</v>
      </c>
      <c r="AJ791" s="93">
        <f t="shared" si="914"/>
        <v>0</v>
      </c>
      <c r="AK791" s="138" t="s">
        <v>1087</v>
      </c>
    </row>
    <row r="792" spans="1:37" hidden="1" outlineLevel="3" x14ac:dyDescent="0.25">
      <c r="A792" t="s">
        <v>7067</v>
      </c>
      <c r="N792">
        <f t="shared" si="894"/>
        <v>0</v>
      </c>
      <c r="O792">
        <f t="shared" si="895"/>
        <v>0</v>
      </c>
      <c r="P792">
        <f t="shared" si="896"/>
        <v>0</v>
      </c>
      <c r="Q792" s="92" t="s">
        <v>6415</v>
      </c>
      <c r="R792" s="80">
        <v>0.10765</v>
      </c>
      <c r="S792" s="119">
        <f t="shared" si="897"/>
        <v>0</v>
      </c>
      <c r="T792" s="120">
        <f t="shared" si="898"/>
        <v>0</v>
      </c>
      <c r="U792" s="121">
        <f t="shared" si="899"/>
        <v>0</v>
      </c>
      <c r="V792" s="119">
        <f t="shared" si="900"/>
        <v>0</v>
      </c>
      <c r="W792" s="120">
        <f t="shared" si="901"/>
        <v>0</v>
      </c>
      <c r="X792" s="122">
        <f t="shared" si="902"/>
        <v>0</v>
      </c>
      <c r="Y792" s="119">
        <f t="shared" si="903"/>
        <v>0</v>
      </c>
      <c r="Z792" s="120">
        <f t="shared" si="904"/>
        <v>0</v>
      </c>
      <c r="AA792" s="122">
        <f t="shared" si="905"/>
        <v>0</v>
      </c>
      <c r="AB792" s="94">
        <f t="shared" si="906"/>
        <v>0</v>
      </c>
      <c r="AC792" s="123">
        <f t="shared" si="907"/>
        <v>0</v>
      </c>
      <c r="AD792" s="94">
        <f t="shared" si="908"/>
        <v>0</v>
      </c>
      <c r="AE792" s="94">
        <f t="shared" si="909"/>
        <v>0</v>
      </c>
      <c r="AF792" s="123">
        <f t="shared" si="910"/>
        <v>0</v>
      </c>
      <c r="AG792" s="94">
        <f t="shared" si="911"/>
        <v>0</v>
      </c>
      <c r="AH792" s="94">
        <f t="shared" si="912"/>
        <v>0</v>
      </c>
      <c r="AI792" s="94">
        <f t="shared" si="913"/>
        <v>0</v>
      </c>
      <c r="AJ792" s="93">
        <f t="shared" si="914"/>
        <v>0</v>
      </c>
      <c r="AK792" s="138" t="s">
        <v>1087</v>
      </c>
    </row>
    <row r="793" spans="1:37" hidden="1" outlineLevel="3" x14ac:dyDescent="0.25">
      <c r="A793" t="s">
        <v>7067</v>
      </c>
      <c r="N793">
        <f t="shared" si="894"/>
        <v>0</v>
      </c>
      <c r="O793">
        <f t="shared" si="895"/>
        <v>0</v>
      </c>
      <c r="P793">
        <f t="shared" si="896"/>
        <v>0</v>
      </c>
      <c r="Q793" s="92" t="s">
        <v>6449</v>
      </c>
      <c r="R793" s="80">
        <v>0.10765</v>
      </c>
      <c r="S793" s="119">
        <f t="shared" si="897"/>
        <v>0</v>
      </c>
      <c r="T793" s="120">
        <f t="shared" si="898"/>
        <v>0</v>
      </c>
      <c r="U793" s="121">
        <f t="shared" si="899"/>
        <v>0</v>
      </c>
      <c r="V793" s="119">
        <f t="shared" si="900"/>
        <v>0</v>
      </c>
      <c r="W793" s="120">
        <f t="shared" si="901"/>
        <v>0</v>
      </c>
      <c r="X793" s="122">
        <f t="shared" si="902"/>
        <v>0</v>
      </c>
      <c r="Y793" s="119">
        <f t="shared" si="903"/>
        <v>0</v>
      </c>
      <c r="Z793" s="120">
        <f t="shared" si="904"/>
        <v>0</v>
      </c>
      <c r="AA793" s="122">
        <f t="shared" si="905"/>
        <v>0</v>
      </c>
      <c r="AB793" s="94">
        <f t="shared" si="906"/>
        <v>0</v>
      </c>
      <c r="AC793" s="123">
        <f t="shared" si="907"/>
        <v>0</v>
      </c>
      <c r="AD793" s="94">
        <f t="shared" si="908"/>
        <v>0</v>
      </c>
      <c r="AE793" s="94">
        <f t="shared" si="909"/>
        <v>0</v>
      </c>
      <c r="AF793" s="123">
        <f t="shared" si="910"/>
        <v>0</v>
      </c>
      <c r="AG793" s="94">
        <f t="shared" si="911"/>
        <v>0</v>
      </c>
      <c r="AH793" s="94">
        <f t="shared" si="912"/>
        <v>0</v>
      </c>
      <c r="AI793" s="94">
        <f t="shared" si="913"/>
        <v>0</v>
      </c>
      <c r="AJ793" s="93">
        <f t="shared" si="914"/>
        <v>0</v>
      </c>
      <c r="AK793" s="138" t="s">
        <v>1087</v>
      </c>
    </row>
    <row r="794" spans="1:37" hidden="1" outlineLevel="2" x14ac:dyDescent="0.25">
      <c r="Q794" s="92"/>
      <c r="R794" s="80"/>
      <c r="S794" s="119">
        <f t="shared" ref="S794:AJ794" si="915">SUBTOTAL(9,S762:S793)</f>
        <v>0</v>
      </c>
      <c r="T794" s="120">
        <f t="shared" si="915"/>
        <v>280025.5</v>
      </c>
      <c r="U794" s="121">
        <f t="shared" si="915"/>
        <v>280025.5</v>
      </c>
      <c r="V794" s="119">
        <f t="shared" si="915"/>
        <v>0</v>
      </c>
      <c r="W794" s="120">
        <f t="shared" si="915"/>
        <v>30144.745074999999</v>
      </c>
      <c r="X794" s="122">
        <f t="shared" si="915"/>
        <v>30144.745074999999</v>
      </c>
      <c r="Y794" s="119">
        <f t="shared" si="915"/>
        <v>0</v>
      </c>
      <c r="Z794" s="120">
        <f t="shared" si="915"/>
        <v>249880.75492499999</v>
      </c>
      <c r="AA794" s="122">
        <f t="shared" si="915"/>
        <v>249880.75492499999</v>
      </c>
      <c r="AB794" s="94">
        <f t="shared" si="915"/>
        <v>0</v>
      </c>
      <c r="AC794" s="123">
        <f t="shared" si="915"/>
        <v>280025.5</v>
      </c>
      <c r="AD794" s="94">
        <f t="shared" si="915"/>
        <v>280025.5</v>
      </c>
      <c r="AE794" s="94">
        <f t="shared" si="915"/>
        <v>0</v>
      </c>
      <c r="AF794" s="123">
        <f t="shared" si="915"/>
        <v>30144.745074999999</v>
      </c>
      <c r="AG794" s="94">
        <f t="shared" si="915"/>
        <v>30144.745074999999</v>
      </c>
      <c r="AH794" s="94">
        <f t="shared" si="915"/>
        <v>0</v>
      </c>
      <c r="AI794" s="94">
        <f t="shared" si="915"/>
        <v>249880.75492499999</v>
      </c>
      <c r="AJ794" s="93">
        <f t="shared" si="915"/>
        <v>249880.75492499999</v>
      </c>
      <c r="AK794" s="139" t="s">
        <v>7148</v>
      </c>
    </row>
    <row r="795" spans="1:37" hidden="1" outlineLevel="3" x14ac:dyDescent="0.25">
      <c r="A795" t="s">
        <v>7067</v>
      </c>
      <c r="B795">
        <v>124092.11</v>
      </c>
      <c r="N795">
        <f>SUM(B795:M795)</f>
        <v>124092.11</v>
      </c>
      <c r="O795">
        <f>B795</f>
        <v>124092.11</v>
      </c>
      <c r="P795">
        <f>N795</f>
        <v>124092.11</v>
      </c>
      <c r="Q795" s="92" t="s">
        <v>6049</v>
      </c>
      <c r="R795" s="80">
        <v>0.30000000000000004</v>
      </c>
      <c r="S795" s="119">
        <f>IF(LEFT(AK795,6)="Direct", O795,0)</f>
        <v>0</v>
      </c>
      <c r="T795" s="120">
        <f>O795-S795</f>
        <v>124092.11</v>
      </c>
      <c r="U795" s="121">
        <f>S795+T795</f>
        <v>124092.11</v>
      </c>
      <c r="V795" s="119">
        <f>IF(LEFT(AK795,9)="Direct-WA", O795,0)</f>
        <v>0</v>
      </c>
      <c r="W795" s="120">
        <f>IF(LEFT(AK795,9)="Direct-WA",0,O795*R795)</f>
        <v>37227.633000000009</v>
      </c>
      <c r="X795" s="122">
        <f>V795+W795</f>
        <v>37227.633000000009</v>
      </c>
      <c r="Y795" s="119">
        <f>IF(LEFT(AK795,9)="Direct-OR", O795,0)</f>
        <v>0</v>
      </c>
      <c r="Z795" s="120">
        <f>IF(LEFT(AK795,9)="Direct-OR",0,T795-W795)</f>
        <v>86864.476999999984</v>
      </c>
      <c r="AA795" s="122">
        <f>Y795+Z795</f>
        <v>86864.476999999984</v>
      </c>
      <c r="AB795" s="94">
        <f>IF(LEFT(AK795,6)="Direct", P795,0)</f>
        <v>0</v>
      </c>
      <c r="AC795" s="123">
        <f>P795-AB795</f>
        <v>124092.11</v>
      </c>
      <c r="AD795" s="94">
        <f>AB795+AC795</f>
        <v>124092.11</v>
      </c>
      <c r="AE795" s="94">
        <f>IF(LEFT(AK795,9)="Direct-WA", P795,0)</f>
        <v>0</v>
      </c>
      <c r="AF795" s="123">
        <f>IF(LEFT(AK795,9)="Direct-WA",0,P795*R795)</f>
        <v>37227.633000000009</v>
      </c>
      <c r="AG795" s="94">
        <f>AE795+AF795</f>
        <v>37227.633000000009</v>
      </c>
      <c r="AH795" s="94">
        <f>IF(LEFT(AK795,9)="Direct-OR", P795,0)</f>
        <v>0</v>
      </c>
      <c r="AI795" s="94">
        <f>IF(LEFT(AK795,9)="Direct-OR",0,AD795-AG795)</f>
        <v>86864.476999999984</v>
      </c>
      <c r="AJ795" s="93">
        <f>AH795+AI795</f>
        <v>86864.476999999984</v>
      </c>
      <c r="AK795" s="138" t="s">
        <v>6050</v>
      </c>
    </row>
    <row r="796" spans="1:37" hidden="1" outlineLevel="3" x14ac:dyDescent="0.25">
      <c r="A796" t="s">
        <v>7067</v>
      </c>
      <c r="N796">
        <f>SUM(B796:M796)</f>
        <v>0</v>
      </c>
      <c r="O796">
        <f>B796</f>
        <v>0</v>
      </c>
      <c r="P796">
        <f>N796</f>
        <v>0</v>
      </c>
      <c r="Q796" s="92" t="s">
        <v>6062</v>
      </c>
      <c r="R796" s="80">
        <v>0.30000000000000004</v>
      </c>
      <c r="S796" s="119">
        <f>IF(LEFT(AK796,6)="Direct", O796,0)</f>
        <v>0</v>
      </c>
      <c r="T796" s="120">
        <f>O796-S796</f>
        <v>0</v>
      </c>
      <c r="U796" s="121">
        <f>S796+T796</f>
        <v>0</v>
      </c>
      <c r="V796" s="119">
        <f>IF(LEFT(AK796,9)="Direct-WA", O796,0)</f>
        <v>0</v>
      </c>
      <c r="W796" s="120">
        <f>IF(LEFT(AK796,9)="Direct-WA",0,O796*R796)</f>
        <v>0</v>
      </c>
      <c r="X796" s="122">
        <f>V796+W796</f>
        <v>0</v>
      </c>
      <c r="Y796" s="119">
        <f>IF(LEFT(AK796,9)="Direct-OR", O796,0)</f>
        <v>0</v>
      </c>
      <c r="Z796" s="120">
        <f>IF(LEFT(AK796,9)="Direct-OR",0,T796-W796)</f>
        <v>0</v>
      </c>
      <c r="AA796" s="122">
        <f>Y796+Z796</f>
        <v>0</v>
      </c>
      <c r="AB796" s="94">
        <f>IF(LEFT(AK796,6)="Direct", P796,0)</f>
        <v>0</v>
      </c>
      <c r="AC796" s="123">
        <f>P796-AB796</f>
        <v>0</v>
      </c>
      <c r="AD796" s="94">
        <f>AB796+AC796</f>
        <v>0</v>
      </c>
      <c r="AE796" s="94">
        <f>IF(LEFT(AK796,9)="Direct-WA", P796,0)</f>
        <v>0</v>
      </c>
      <c r="AF796" s="123">
        <f>IF(LEFT(AK796,9)="Direct-WA",0,P796*R796)</f>
        <v>0</v>
      </c>
      <c r="AG796" s="94">
        <f>AE796+AF796</f>
        <v>0</v>
      </c>
      <c r="AH796" s="94">
        <f>IF(LEFT(AK796,9)="Direct-OR", P796,0)</f>
        <v>0</v>
      </c>
      <c r="AI796" s="94">
        <f>IF(LEFT(AK796,9)="Direct-OR",0,AD796-AG796)</f>
        <v>0</v>
      </c>
      <c r="AJ796" s="93">
        <f>AH796+AI796</f>
        <v>0</v>
      </c>
      <c r="AK796" s="138" t="s">
        <v>6050</v>
      </c>
    </row>
    <row r="797" spans="1:37" hidden="1" outlineLevel="3" x14ac:dyDescent="0.25">
      <c r="A797" t="s">
        <v>7067</v>
      </c>
      <c r="B797">
        <v>30869.57</v>
      </c>
      <c r="N797">
        <f>SUM(B797:M797)</f>
        <v>30869.57</v>
      </c>
      <c r="O797">
        <f>B797</f>
        <v>30869.57</v>
      </c>
      <c r="P797">
        <f>N797</f>
        <v>30869.57</v>
      </c>
      <c r="Q797" s="92" t="s">
        <v>6190</v>
      </c>
      <c r="R797" s="80">
        <v>0.30000000000000004</v>
      </c>
      <c r="S797" s="119">
        <f>IF(LEFT(AK797,6)="Direct", O797,0)</f>
        <v>0</v>
      </c>
      <c r="T797" s="120">
        <f>O797-S797</f>
        <v>30869.57</v>
      </c>
      <c r="U797" s="121">
        <f>S797+T797</f>
        <v>30869.57</v>
      </c>
      <c r="V797" s="119">
        <f>IF(LEFT(AK797,9)="Direct-WA", O797,0)</f>
        <v>0</v>
      </c>
      <c r="W797" s="120">
        <f>IF(LEFT(AK797,9)="Direct-WA",0,O797*R797)</f>
        <v>9260.871000000001</v>
      </c>
      <c r="X797" s="122">
        <f>V797+W797</f>
        <v>9260.871000000001</v>
      </c>
      <c r="Y797" s="119">
        <f>IF(LEFT(AK797,9)="Direct-OR", O797,0)</f>
        <v>0</v>
      </c>
      <c r="Z797" s="120">
        <f>IF(LEFT(AK797,9)="Direct-OR",0,T797-W797)</f>
        <v>21608.699000000001</v>
      </c>
      <c r="AA797" s="122">
        <f>Y797+Z797</f>
        <v>21608.699000000001</v>
      </c>
      <c r="AB797" s="94">
        <f>IF(LEFT(AK797,6)="Direct", P797,0)</f>
        <v>0</v>
      </c>
      <c r="AC797" s="123">
        <f>P797-AB797</f>
        <v>30869.57</v>
      </c>
      <c r="AD797" s="94">
        <f>AB797+AC797</f>
        <v>30869.57</v>
      </c>
      <c r="AE797" s="94">
        <f>IF(LEFT(AK797,9)="Direct-WA", P797,0)</f>
        <v>0</v>
      </c>
      <c r="AF797" s="123">
        <f>IF(LEFT(AK797,9)="Direct-WA",0,P797*R797)</f>
        <v>9260.871000000001</v>
      </c>
      <c r="AG797" s="94">
        <f>AE797+AF797</f>
        <v>9260.871000000001</v>
      </c>
      <c r="AH797" s="94">
        <f>IF(LEFT(AK797,9)="Direct-OR", P797,0)</f>
        <v>0</v>
      </c>
      <c r="AI797" s="94">
        <f>IF(LEFT(AK797,9)="Direct-OR",0,AD797-AG797)</f>
        <v>21608.699000000001</v>
      </c>
      <c r="AJ797" s="93">
        <f>AH797+AI797</f>
        <v>21608.699000000001</v>
      </c>
      <c r="AK797" s="138" t="s">
        <v>6056</v>
      </c>
    </row>
    <row r="798" spans="1:37" hidden="1" outlineLevel="3" x14ac:dyDescent="0.25">
      <c r="A798" t="s">
        <v>7067</v>
      </c>
      <c r="B798">
        <v>6176.63</v>
      </c>
      <c r="N798">
        <f>SUM(B798:M798)</f>
        <v>6176.63</v>
      </c>
      <c r="O798">
        <f>B798</f>
        <v>6176.63</v>
      </c>
      <c r="P798">
        <f>N798</f>
        <v>6176.63</v>
      </c>
      <c r="Q798" s="92" t="s">
        <v>6191</v>
      </c>
      <c r="R798" s="80">
        <v>0.30000000000000004</v>
      </c>
      <c r="S798" s="119">
        <f>IF(LEFT(AK798,6)="Direct", O798,0)</f>
        <v>0</v>
      </c>
      <c r="T798" s="120">
        <f>O798-S798</f>
        <v>6176.63</v>
      </c>
      <c r="U798" s="121">
        <f>S798+T798</f>
        <v>6176.63</v>
      </c>
      <c r="V798" s="119">
        <f>IF(LEFT(AK798,9)="Direct-WA", O798,0)</f>
        <v>0</v>
      </c>
      <c r="W798" s="120">
        <f>IF(LEFT(AK798,9)="Direct-WA",0,O798*R798)</f>
        <v>1852.9890000000003</v>
      </c>
      <c r="X798" s="122">
        <f>V798+W798</f>
        <v>1852.9890000000003</v>
      </c>
      <c r="Y798" s="119">
        <f>IF(LEFT(AK798,9)="Direct-OR", O798,0)</f>
        <v>0</v>
      </c>
      <c r="Z798" s="120">
        <f>IF(LEFT(AK798,9)="Direct-OR",0,T798-W798)</f>
        <v>4323.6409999999996</v>
      </c>
      <c r="AA798" s="122">
        <f>Y798+Z798</f>
        <v>4323.6409999999996</v>
      </c>
      <c r="AB798" s="94">
        <f>IF(LEFT(AK798,6)="Direct", P798,0)</f>
        <v>0</v>
      </c>
      <c r="AC798" s="123">
        <f>P798-AB798</f>
        <v>6176.63</v>
      </c>
      <c r="AD798" s="94">
        <f>AB798+AC798</f>
        <v>6176.63</v>
      </c>
      <c r="AE798" s="94">
        <f>IF(LEFT(AK798,9)="Direct-WA", P798,0)</f>
        <v>0</v>
      </c>
      <c r="AF798" s="123">
        <f>IF(LEFT(AK798,9)="Direct-WA",0,P798*R798)</f>
        <v>1852.9890000000003</v>
      </c>
      <c r="AG798" s="94">
        <f>AE798+AF798</f>
        <v>1852.9890000000003</v>
      </c>
      <c r="AH798" s="94">
        <f>IF(LEFT(AK798,9)="Direct-OR", P798,0)</f>
        <v>0</v>
      </c>
      <c r="AI798" s="94">
        <f>IF(LEFT(AK798,9)="Direct-OR",0,AD798-AG798)</f>
        <v>4323.6409999999996</v>
      </c>
      <c r="AJ798" s="93">
        <f>AH798+AI798</f>
        <v>4323.6409999999996</v>
      </c>
      <c r="AK798" s="138" t="s">
        <v>6056</v>
      </c>
    </row>
    <row r="799" spans="1:37" hidden="1" outlineLevel="2" x14ac:dyDescent="0.25">
      <c r="Q799" s="92"/>
      <c r="R799" s="80"/>
      <c r="S799" s="119">
        <f t="shared" ref="S799:AJ799" si="916">SUBTOTAL(9,S795:S798)</f>
        <v>0</v>
      </c>
      <c r="T799" s="120">
        <f t="shared" si="916"/>
        <v>161138.31</v>
      </c>
      <c r="U799" s="121">
        <f t="shared" si="916"/>
        <v>161138.31</v>
      </c>
      <c r="V799" s="119">
        <f t="shared" si="916"/>
        <v>0</v>
      </c>
      <c r="W799" s="120">
        <f t="shared" si="916"/>
        <v>48341.493000000009</v>
      </c>
      <c r="X799" s="122">
        <f t="shared" si="916"/>
        <v>48341.493000000009</v>
      </c>
      <c r="Y799" s="119">
        <f t="shared" si="916"/>
        <v>0</v>
      </c>
      <c r="Z799" s="120">
        <f t="shared" si="916"/>
        <v>112796.81699999998</v>
      </c>
      <c r="AA799" s="122">
        <f t="shared" si="916"/>
        <v>112796.81699999998</v>
      </c>
      <c r="AB799" s="94">
        <f t="shared" si="916"/>
        <v>0</v>
      </c>
      <c r="AC799" s="123">
        <f t="shared" si="916"/>
        <v>161138.31</v>
      </c>
      <c r="AD799" s="94">
        <f t="shared" si="916"/>
        <v>161138.31</v>
      </c>
      <c r="AE799" s="94">
        <f t="shared" si="916"/>
        <v>0</v>
      </c>
      <c r="AF799" s="123">
        <f t="shared" si="916"/>
        <v>48341.493000000009</v>
      </c>
      <c r="AG799" s="94">
        <f t="shared" si="916"/>
        <v>48341.493000000009</v>
      </c>
      <c r="AH799" s="94">
        <f t="shared" si="916"/>
        <v>0</v>
      </c>
      <c r="AI799" s="94">
        <f t="shared" si="916"/>
        <v>112796.81699999998</v>
      </c>
      <c r="AJ799" s="93">
        <f t="shared" si="916"/>
        <v>112796.81699999998</v>
      </c>
      <c r="AK799" s="139" t="s">
        <v>7155</v>
      </c>
    </row>
    <row r="800" spans="1:37" hidden="1" outlineLevel="3" x14ac:dyDescent="0.25">
      <c r="A800" t="s">
        <v>7067</v>
      </c>
      <c r="B800">
        <v>-2110</v>
      </c>
      <c r="N800">
        <f>SUM(B800:M800)</f>
        <v>-2110</v>
      </c>
      <c r="O800">
        <f>B800</f>
        <v>-2110</v>
      </c>
      <c r="P800">
        <f>N800</f>
        <v>-2110</v>
      </c>
      <c r="Q800" s="92" t="s">
        <v>6800</v>
      </c>
      <c r="R800" s="80">
        <v>0.1</v>
      </c>
      <c r="S800" s="119">
        <f>IF(LEFT(AK800,6)="Direct", O800,0)</f>
        <v>0</v>
      </c>
      <c r="T800" s="120">
        <f>O800-S800</f>
        <v>-2110</v>
      </c>
      <c r="U800" s="121">
        <f>S800+T800</f>
        <v>-2110</v>
      </c>
      <c r="V800" s="119">
        <f>IF(LEFT(AK800,9)="Direct-WA", O800,0)</f>
        <v>0</v>
      </c>
      <c r="W800" s="120">
        <f>IF(LEFT(AK800,9)="Direct-WA",0,O800*R800)</f>
        <v>-211</v>
      </c>
      <c r="X800" s="122">
        <f>V800+W800</f>
        <v>-211</v>
      </c>
      <c r="Y800" s="119">
        <f>IF(LEFT(AK800,9)="Direct-OR", O800,0)</f>
        <v>0</v>
      </c>
      <c r="Z800" s="120">
        <f>IF(LEFT(AK800,9)="Direct-OR",0,T800-W800)</f>
        <v>-1899</v>
      </c>
      <c r="AA800" s="122">
        <f>Y800+Z800</f>
        <v>-1899</v>
      </c>
      <c r="AB800" s="94">
        <f>IF(LEFT(AK800,6)="Direct", P800,0)</f>
        <v>0</v>
      </c>
      <c r="AC800" s="123">
        <f>P800-AB800</f>
        <v>-2110</v>
      </c>
      <c r="AD800" s="94">
        <f>AB800+AC800</f>
        <v>-2110</v>
      </c>
      <c r="AE800" s="94">
        <f>IF(LEFT(AK800,9)="Direct-WA", P800,0)</f>
        <v>0</v>
      </c>
      <c r="AF800" s="123">
        <f>IF(LEFT(AK800,9)="Direct-WA",0,P800*R800)</f>
        <v>-211</v>
      </c>
      <c r="AG800" s="94">
        <f>AE800+AF800</f>
        <v>-211</v>
      </c>
      <c r="AH800" s="94">
        <f>IF(LEFT(AK800,9)="Direct-OR", P800,0)</f>
        <v>0</v>
      </c>
      <c r="AI800" s="94">
        <f>IF(LEFT(AK800,9)="Direct-OR",0,AD800-AG800)</f>
        <v>-1899</v>
      </c>
      <c r="AJ800" s="93">
        <f>AH800+AI800</f>
        <v>-1899</v>
      </c>
      <c r="AK800" s="138" t="s">
        <v>6801</v>
      </c>
    </row>
    <row r="801" spans="1:37" hidden="1" outlineLevel="3" x14ac:dyDescent="0.25">
      <c r="A801" t="s">
        <v>7067</v>
      </c>
      <c r="N801">
        <f>SUM(B801:M801)</f>
        <v>0</v>
      </c>
      <c r="O801">
        <f>B801</f>
        <v>0</v>
      </c>
      <c r="P801">
        <f>N801</f>
        <v>0</v>
      </c>
      <c r="Q801" s="92" t="s">
        <v>6856</v>
      </c>
      <c r="R801" s="80">
        <v>0.1</v>
      </c>
      <c r="S801" s="119">
        <f>IF(LEFT(AK801,6)="Direct", O801,0)</f>
        <v>0</v>
      </c>
      <c r="T801" s="120">
        <f>O801-S801</f>
        <v>0</v>
      </c>
      <c r="U801" s="121">
        <f>S801+T801</f>
        <v>0</v>
      </c>
      <c r="V801" s="119">
        <f>IF(LEFT(AK801,9)="Direct-WA", O801,0)</f>
        <v>0</v>
      </c>
      <c r="W801" s="120">
        <f>IF(LEFT(AK801,9)="Direct-WA",0,O801*R801)</f>
        <v>0</v>
      </c>
      <c r="X801" s="122">
        <f>V801+W801</f>
        <v>0</v>
      </c>
      <c r="Y801" s="119">
        <f>IF(LEFT(AK801,9)="Direct-OR", O801,0)</f>
        <v>0</v>
      </c>
      <c r="Z801" s="120">
        <f>IF(LEFT(AK801,9)="Direct-OR",0,T801-W801)</f>
        <v>0</v>
      </c>
      <c r="AA801" s="122">
        <f>Y801+Z801</f>
        <v>0</v>
      </c>
      <c r="AB801" s="94">
        <f>IF(LEFT(AK801,6)="Direct", P801,0)</f>
        <v>0</v>
      </c>
      <c r="AC801" s="123">
        <f>P801-AB801</f>
        <v>0</v>
      </c>
      <c r="AD801" s="94">
        <f>AB801+AC801</f>
        <v>0</v>
      </c>
      <c r="AE801" s="94">
        <f>IF(LEFT(AK801,9)="Direct-WA", P801,0)</f>
        <v>0</v>
      </c>
      <c r="AF801" s="123">
        <f>IF(LEFT(AK801,9)="Direct-WA",0,P801*R801)</f>
        <v>0</v>
      </c>
      <c r="AG801" s="94">
        <f>AE801+AF801</f>
        <v>0</v>
      </c>
      <c r="AH801" s="94">
        <f>IF(LEFT(AK801,9)="Direct-OR", P801,0)</f>
        <v>0</v>
      </c>
      <c r="AI801" s="94">
        <f>IF(LEFT(AK801,9)="Direct-OR",0,AD801-AG801)</f>
        <v>0</v>
      </c>
      <c r="AJ801" s="93">
        <f>AH801+AI801</f>
        <v>0</v>
      </c>
      <c r="AK801" s="138" t="s">
        <v>6801</v>
      </c>
    </row>
    <row r="802" spans="1:37" hidden="1" outlineLevel="2" x14ac:dyDescent="0.25">
      <c r="Q802" s="92"/>
      <c r="R802" s="80"/>
      <c r="S802" s="119">
        <f t="shared" ref="S802:AJ802" si="917">SUBTOTAL(9,S800:S801)</f>
        <v>0</v>
      </c>
      <c r="T802" s="120">
        <f t="shared" si="917"/>
        <v>-2110</v>
      </c>
      <c r="U802" s="121">
        <f t="shared" si="917"/>
        <v>-2110</v>
      </c>
      <c r="V802" s="119">
        <f t="shared" si="917"/>
        <v>0</v>
      </c>
      <c r="W802" s="120">
        <f t="shared" si="917"/>
        <v>-211</v>
      </c>
      <c r="X802" s="122">
        <f t="shared" si="917"/>
        <v>-211</v>
      </c>
      <c r="Y802" s="119">
        <f t="shared" si="917"/>
        <v>0</v>
      </c>
      <c r="Z802" s="120">
        <f t="shared" si="917"/>
        <v>-1899</v>
      </c>
      <c r="AA802" s="122">
        <f t="shared" si="917"/>
        <v>-1899</v>
      </c>
      <c r="AB802" s="94">
        <f t="shared" si="917"/>
        <v>0</v>
      </c>
      <c r="AC802" s="123">
        <f t="shared" si="917"/>
        <v>-2110</v>
      </c>
      <c r="AD802" s="94">
        <f t="shared" si="917"/>
        <v>-2110</v>
      </c>
      <c r="AE802" s="94">
        <f t="shared" si="917"/>
        <v>0</v>
      </c>
      <c r="AF802" s="123">
        <f t="shared" si="917"/>
        <v>-211</v>
      </c>
      <c r="AG802" s="94">
        <f t="shared" si="917"/>
        <v>-211</v>
      </c>
      <c r="AH802" s="94">
        <f t="shared" si="917"/>
        <v>0</v>
      </c>
      <c r="AI802" s="94">
        <f t="shared" si="917"/>
        <v>-1899</v>
      </c>
      <c r="AJ802" s="93">
        <f t="shared" si="917"/>
        <v>-1899</v>
      </c>
      <c r="AK802" s="139" t="s">
        <v>7156</v>
      </c>
    </row>
    <row r="803" spans="1:37" hidden="1" outlineLevel="3" x14ac:dyDescent="0.25">
      <c r="A803" t="s">
        <v>7067</v>
      </c>
      <c r="B803">
        <v>283.05</v>
      </c>
      <c r="N803">
        <f>SUM(B803:M803)</f>
        <v>283.05</v>
      </c>
      <c r="O803">
        <f>B803</f>
        <v>283.05</v>
      </c>
      <c r="P803">
        <f>N803</f>
        <v>283.05</v>
      </c>
      <c r="Q803" s="92" t="s">
        <v>1059</v>
      </c>
      <c r="R803" s="80">
        <v>8.4599999999999995E-2</v>
      </c>
      <c r="S803" s="119">
        <f>IF(LEFT(AK803,6)="Direct", O803,0)</f>
        <v>0</v>
      </c>
      <c r="T803" s="120">
        <f>O803-S803</f>
        <v>283.05</v>
      </c>
      <c r="U803" s="121">
        <f>S803+T803</f>
        <v>283.05</v>
      </c>
      <c r="V803" s="119">
        <f>IF(LEFT(AK803,9)="Direct-WA", O803,0)</f>
        <v>0</v>
      </c>
      <c r="W803" s="120">
        <f>IF(LEFT(AK803,9)="Direct-WA",0,O803*R803)</f>
        <v>23.94603</v>
      </c>
      <c r="X803" s="122">
        <f>V803+W803</f>
        <v>23.94603</v>
      </c>
      <c r="Y803" s="119">
        <f>IF(LEFT(AK803,9)="Direct-OR", O803,0)</f>
        <v>0</v>
      </c>
      <c r="Z803" s="120">
        <f>IF(LEFT(AK803,9)="Direct-OR",0,T803-W803)</f>
        <v>259.10397</v>
      </c>
      <c r="AA803" s="122">
        <f>Y803+Z803</f>
        <v>259.10397</v>
      </c>
      <c r="AB803" s="94">
        <f>IF(LEFT(AK803,6)="Direct", P803,0)</f>
        <v>0</v>
      </c>
      <c r="AC803" s="123">
        <f>P803-AB803</f>
        <v>283.05</v>
      </c>
      <c r="AD803" s="94">
        <f>AB803+AC803</f>
        <v>283.05</v>
      </c>
      <c r="AE803" s="94">
        <f>IF(LEFT(AK803,9)="Direct-WA", P803,0)</f>
        <v>0</v>
      </c>
      <c r="AF803" s="123">
        <f>IF(LEFT(AK803,9)="Direct-WA",0,P803*R803)</f>
        <v>23.94603</v>
      </c>
      <c r="AG803" s="94">
        <f>AE803+AF803</f>
        <v>23.94603</v>
      </c>
      <c r="AH803" s="94">
        <f>IF(LEFT(AK803,9)="Direct-OR", P803,0)</f>
        <v>0</v>
      </c>
      <c r="AI803" s="94">
        <f>IF(LEFT(AK803,9)="Direct-OR",0,AD803-AG803)</f>
        <v>259.10397</v>
      </c>
      <c r="AJ803" s="93">
        <f>AH803+AI803</f>
        <v>259.10397</v>
      </c>
      <c r="AK803" s="138" t="s">
        <v>976</v>
      </c>
    </row>
    <row r="804" spans="1:37" hidden="1" outlineLevel="2" x14ac:dyDescent="0.25">
      <c r="Q804" s="92"/>
      <c r="R804" s="80"/>
      <c r="S804" s="119">
        <f t="shared" ref="S804:AJ804" si="918">SUBTOTAL(9,S803:S803)</f>
        <v>0</v>
      </c>
      <c r="T804" s="120">
        <f t="shared" si="918"/>
        <v>283.05</v>
      </c>
      <c r="U804" s="121">
        <f t="shared" si="918"/>
        <v>283.05</v>
      </c>
      <c r="V804" s="119">
        <f t="shared" si="918"/>
        <v>0</v>
      </c>
      <c r="W804" s="120">
        <f t="shared" si="918"/>
        <v>23.94603</v>
      </c>
      <c r="X804" s="122">
        <f t="shared" si="918"/>
        <v>23.94603</v>
      </c>
      <c r="Y804" s="119">
        <f t="shared" si="918"/>
        <v>0</v>
      </c>
      <c r="Z804" s="120">
        <f t="shared" si="918"/>
        <v>259.10397</v>
      </c>
      <c r="AA804" s="122">
        <f t="shared" si="918"/>
        <v>259.10397</v>
      </c>
      <c r="AB804" s="94">
        <f t="shared" si="918"/>
        <v>0</v>
      </c>
      <c r="AC804" s="123">
        <f t="shared" si="918"/>
        <v>283.05</v>
      </c>
      <c r="AD804" s="94">
        <f t="shared" si="918"/>
        <v>283.05</v>
      </c>
      <c r="AE804" s="94">
        <f t="shared" si="918"/>
        <v>0</v>
      </c>
      <c r="AF804" s="123">
        <f t="shared" si="918"/>
        <v>23.94603</v>
      </c>
      <c r="AG804" s="94">
        <f t="shared" si="918"/>
        <v>23.94603</v>
      </c>
      <c r="AH804" s="94">
        <f t="shared" si="918"/>
        <v>0</v>
      </c>
      <c r="AI804" s="94">
        <f t="shared" si="918"/>
        <v>259.10397</v>
      </c>
      <c r="AJ804" s="93">
        <f t="shared" si="918"/>
        <v>259.10397</v>
      </c>
      <c r="AK804" s="139" t="s">
        <v>7136</v>
      </c>
    </row>
    <row r="805" spans="1:37" hidden="1" outlineLevel="1" x14ac:dyDescent="0.25">
      <c r="A805" s="135" t="s">
        <v>7066</v>
      </c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7"/>
      <c r="R805" s="128"/>
      <c r="S805" s="129">
        <f t="shared" ref="S805:AJ805" si="919">SUBTOTAL(9,S594:S803)</f>
        <v>5728.45</v>
      </c>
      <c r="T805" s="130">
        <f t="shared" si="919"/>
        <v>5246721.9200000018</v>
      </c>
      <c r="U805" s="131">
        <f t="shared" si="919"/>
        <v>5252450.370000002</v>
      </c>
      <c r="V805" s="129">
        <f t="shared" si="919"/>
        <v>5647.24</v>
      </c>
      <c r="W805" s="130">
        <f t="shared" si="919"/>
        <v>618589.09648399986</v>
      </c>
      <c r="X805" s="132">
        <f t="shared" si="919"/>
        <v>624236.33648399985</v>
      </c>
      <c r="Y805" s="129">
        <f t="shared" si="919"/>
        <v>81.210000000000036</v>
      </c>
      <c r="Z805" s="130">
        <f t="shared" si="919"/>
        <v>4628132.823516001</v>
      </c>
      <c r="AA805" s="132">
        <f t="shared" si="919"/>
        <v>4628214.033516001</v>
      </c>
      <c r="AB805" s="130">
        <f t="shared" si="919"/>
        <v>5728.45</v>
      </c>
      <c r="AC805" s="133">
        <f t="shared" si="919"/>
        <v>5246721.9200000018</v>
      </c>
      <c r="AD805" s="130">
        <f t="shared" si="919"/>
        <v>5252450.370000002</v>
      </c>
      <c r="AE805" s="130">
        <f t="shared" si="919"/>
        <v>5647.24</v>
      </c>
      <c r="AF805" s="133">
        <f t="shared" si="919"/>
        <v>618589.09648399986</v>
      </c>
      <c r="AG805" s="130">
        <f t="shared" si="919"/>
        <v>624236.33648399985</v>
      </c>
      <c r="AH805" s="130">
        <f t="shared" si="919"/>
        <v>81.210000000000036</v>
      </c>
      <c r="AI805" s="130">
        <f t="shared" si="919"/>
        <v>4628132.823516001</v>
      </c>
      <c r="AJ805" s="134">
        <f t="shared" si="919"/>
        <v>4628214.033516001</v>
      </c>
      <c r="AK805" s="137"/>
    </row>
    <row r="806" spans="1:37" hidden="1" outlineLevel="3" x14ac:dyDescent="0.25">
      <c r="A806" t="s">
        <v>7069</v>
      </c>
      <c r="B806">
        <v>-16808.78</v>
      </c>
      <c r="N806">
        <f>SUM(B806:M806)</f>
        <v>-16808.78</v>
      </c>
      <c r="O806">
        <f>B806</f>
        <v>-16808.78</v>
      </c>
      <c r="P806">
        <f>N806</f>
        <v>-16808.78</v>
      </c>
      <c r="Q806" s="92" t="s">
        <v>6760</v>
      </c>
      <c r="R806" s="80">
        <v>0.1124</v>
      </c>
      <c r="S806" s="119">
        <f>IF(LEFT(AK806,6)="Direct", O806,0)</f>
        <v>0</v>
      </c>
      <c r="T806" s="120">
        <f>O806-S806</f>
        <v>-16808.78</v>
      </c>
      <c r="U806" s="121">
        <f>S806+T806</f>
        <v>-16808.78</v>
      </c>
      <c r="V806" s="119">
        <f>IF(LEFT(AK806,9)="Direct-WA", O806,0)</f>
        <v>0</v>
      </c>
      <c r="W806" s="120">
        <f>IF(LEFT(AK806,9)="Direct-WA",0,O806*R806)</f>
        <v>-1889.3068719999999</v>
      </c>
      <c r="X806" s="122">
        <f>V806+W806</f>
        <v>-1889.3068719999999</v>
      </c>
      <c r="Y806" s="119">
        <f>IF(LEFT(AK806,9)="Direct-OR", O806,0)</f>
        <v>0</v>
      </c>
      <c r="Z806" s="120">
        <f>IF(LEFT(AK806,9)="Direct-OR",0,T806-W806)</f>
        <v>-14919.473128</v>
      </c>
      <c r="AA806" s="122">
        <f>Y806+Z806</f>
        <v>-14919.473128</v>
      </c>
      <c r="AB806" s="94">
        <f>IF(LEFT(AK806,6)="Direct", P806,0)</f>
        <v>0</v>
      </c>
      <c r="AC806" s="123">
        <f>P806-AB806</f>
        <v>-16808.78</v>
      </c>
      <c r="AD806" s="94">
        <f>AB806+AC806</f>
        <v>-16808.78</v>
      </c>
      <c r="AE806" s="94">
        <f>IF(LEFT(AK806,9)="Direct-WA", P806,0)</f>
        <v>0</v>
      </c>
      <c r="AF806" s="123">
        <f>IF(LEFT(AK806,9)="Direct-WA",0,P806*R806)</f>
        <v>-1889.3068719999999</v>
      </c>
      <c r="AG806" s="94">
        <f>AE806+AF806</f>
        <v>-1889.3068719999999</v>
      </c>
      <c r="AH806" s="94">
        <f>IF(LEFT(AK806,9)="Direct-OR", P806,0)</f>
        <v>0</v>
      </c>
      <c r="AI806" s="94">
        <f>IF(LEFT(AK806,9)="Direct-OR",0,AD806-AG806)</f>
        <v>-14919.473128</v>
      </c>
      <c r="AJ806" s="93">
        <f>AH806+AI806</f>
        <v>-14919.473128</v>
      </c>
      <c r="AK806" s="138" t="s">
        <v>1370</v>
      </c>
    </row>
    <row r="807" spans="1:37" hidden="1" outlineLevel="3" x14ac:dyDescent="0.25">
      <c r="A807" t="s">
        <v>7069</v>
      </c>
      <c r="B807">
        <v>-25076</v>
      </c>
      <c r="N807">
        <f>SUM(B807:M807)</f>
        <v>-25076</v>
      </c>
      <c r="O807">
        <f>B807</f>
        <v>-25076</v>
      </c>
      <c r="P807">
        <f>N807</f>
        <v>-25076</v>
      </c>
      <c r="Q807" s="92" t="s">
        <v>6900</v>
      </c>
      <c r="R807" s="80">
        <v>0.1124</v>
      </c>
      <c r="S807" s="119">
        <f>IF(LEFT(AK807,6)="Direct", O807,0)</f>
        <v>0</v>
      </c>
      <c r="T807" s="120">
        <f>O807-S807</f>
        <v>-25076</v>
      </c>
      <c r="U807" s="121">
        <f>S807+T807</f>
        <v>-25076</v>
      </c>
      <c r="V807" s="119">
        <f>IF(LEFT(AK807,9)="Direct-WA", O807,0)</f>
        <v>0</v>
      </c>
      <c r="W807" s="120">
        <f>IF(LEFT(AK807,9)="Direct-WA",0,O807*R807)</f>
        <v>-2818.5423999999998</v>
      </c>
      <c r="X807" s="122">
        <f>V807+W807</f>
        <v>-2818.5423999999998</v>
      </c>
      <c r="Y807" s="119">
        <f>IF(LEFT(AK807,9)="Direct-OR", O807,0)</f>
        <v>0</v>
      </c>
      <c r="Z807" s="120">
        <f>IF(LEFT(AK807,9)="Direct-OR",0,T807-W807)</f>
        <v>-22257.457600000002</v>
      </c>
      <c r="AA807" s="122">
        <f>Y807+Z807</f>
        <v>-22257.457600000002</v>
      </c>
      <c r="AB807" s="94">
        <f>IF(LEFT(AK807,6)="Direct", P807,0)</f>
        <v>0</v>
      </c>
      <c r="AC807" s="123">
        <f>P807-AB807</f>
        <v>-25076</v>
      </c>
      <c r="AD807" s="94">
        <f>AB807+AC807</f>
        <v>-25076</v>
      </c>
      <c r="AE807" s="94">
        <f>IF(LEFT(AK807,9)="Direct-WA", P807,0)</f>
        <v>0</v>
      </c>
      <c r="AF807" s="123">
        <f>IF(LEFT(AK807,9)="Direct-WA",0,P807*R807)</f>
        <v>-2818.5423999999998</v>
      </c>
      <c r="AG807" s="94">
        <f>AE807+AF807</f>
        <v>-2818.5423999999998</v>
      </c>
      <c r="AH807" s="94">
        <f>IF(LEFT(AK807,9)="Direct-OR", P807,0)</f>
        <v>0</v>
      </c>
      <c r="AI807" s="94">
        <f>IF(LEFT(AK807,9)="Direct-OR",0,AD807-AG807)</f>
        <v>-22257.457600000002</v>
      </c>
      <c r="AJ807" s="93">
        <f>AH807+AI807</f>
        <v>-22257.457600000002</v>
      </c>
      <c r="AK807" s="138" t="s">
        <v>6854</v>
      </c>
    </row>
    <row r="808" spans="1:37" hidden="1" outlineLevel="2" x14ac:dyDescent="0.25">
      <c r="Q808" s="92"/>
      <c r="R808" s="80"/>
      <c r="S808" s="119">
        <f t="shared" ref="S808:AJ808" si="920">SUBTOTAL(9,S806:S807)</f>
        <v>0</v>
      </c>
      <c r="T808" s="120">
        <f t="shared" si="920"/>
        <v>-41884.78</v>
      </c>
      <c r="U808" s="121">
        <f t="shared" si="920"/>
        <v>-41884.78</v>
      </c>
      <c r="V808" s="119">
        <f t="shared" si="920"/>
        <v>0</v>
      </c>
      <c r="W808" s="120">
        <f t="shared" si="920"/>
        <v>-4707.8492719999995</v>
      </c>
      <c r="X808" s="122">
        <f t="shared" si="920"/>
        <v>-4707.8492719999995</v>
      </c>
      <c r="Y808" s="119">
        <f t="shared" si="920"/>
        <v>0</v>
      </c>
      <c r="Z808" s="120">
        <f t="shared" si="920"/>
        <v>-37176.930727999999</v>
      </c>
      <c r="AA808" s="122">
        <f t="shared" si="920"/>
        <v>-37176.930727999999</v>
      </c>
      <c r="AB808" s="94">
        <f t="shared" si="920"/>
        <v>0</v>
      </c>
      <c r="AC808" s="123">
        <f t="shared" si="920"/>
        <v>-41884.78</v>
      </c>
      <c r="AD808" s="94">
        <f t="shared" si="920"/>
        <v>-41884.78</v>
      </c>
      <c r="AE808" s="94">
        <f t="shared" si="920"/>
        <v>0</v>
      </c>
      <c r="AF808" s="123">
        <f t="shared" si="920"/>
        <v>-4707.8492719999995</v>
      </c>
      <c r="AG808" s="94">
        <f t="shared" si="920"/>
        <v>-4707.8492719999995</v>
      </c>
      <c r="AH808" s="94">
        <f t="shared" si="920"/>
        <v>0</v>
      </c>
      <c r="AI808" s="94">
        <f t="shared" si="920"/>
        <v>-37176.930727999999</v>
      </c>
      <c r="AJ808" s="93">
        <f t="shared" si="920"/>
        <v>-37176.930727999999</v>
      </c>
      <c r="AK808" s="139" t="s">
        <v>7152</v>
      </c>
    </row>
    <row r="809" spans="1:37" hidden="1" outlineLevel="3" x14ac:dyDescent="0.25">
      <c r="A809" t="s">
        <v>7069</v>
      </c>
      <c r="B809">
        <v>-1160883</v>
      </c>
      <c r="N809">
        <f>SUM(B809:M809)</f>
        <v>-1160883</v>
      </c>
      <c r="O809">
        <f>B809</f>
        <v>-1160883</v>
      </c>
      <c r="P809">
        <f>N809</f>
        <v>-1160883</v>
      </c>
      <c r="Q809" s="92" t="s">
        <v>6404</v>
      </c>
      <c r="R809" s="80">
        <v>0.13120000000000001</v>
      </c>
      <c r="S809" s="119">
        <f>IF(LEFT(AK809,6)="Direct", O809,0)</f>
        <v>0</v>
      </c>
      <c r="T809" s="120">
        <f>O809-S809</f>
        <v>-1160883</v>
      </c>
      <c r="U809" s="121">
        <f>S809+T809</f>
        <v>-1160883</v>
      </c>
      <c r="V809" s="119">
        <f>IF(LEFT(AK809,9)="Direct-WA", O809,0)</f>
        <v>0</v>
      </c>
      <c r="W809" s="120">
        <f>IF(LEFT(AK809,9)="Direct-WA",0,O809*R809)</f>
        <v>-152307.84960000002</v>
      </c>
      <c r="X809" s="122">
        <f>V809+W809</f>
        <v>-152307.84960000002</v>
      </c>
      <c r="Y809" s="119">
        <f>IF(LEFT(AK809,9)="Direct-OR", O809,0)</f>
        <v>0</v>
      </c>
      <c r="Z809" s="120">
        <f>IF(LEFT(AK809,9)="Direct-OR",0,T809-W809)</f>
        <v>-1008575.1503999999</v>
      </c>
      <c r="AA809" s="122">
        <f>Y809+Z809</f>
        <v>-1008575.1503999999</v>
      </c>
      <c r="AB809" s="94">
        <f>IF(LEFT(AK809,6)="Direct", P809,0)</f>
        <v>0</v>
      </c>
      <c r="AC809" s="123">
        <f>P809-AB809</f>
        <v>-1160883</v>
      </c>
      <c r="AD809" s="94">
        <f>AB809+AC809</f>
        <v>-1160883</v>
      </c>
      <c r="AE809" s="94">
        <f>IF(LEFT(AK809,9)="Direct-WA", P809,0)</f>
        <v>0</v>
      </c>
      <c r="AF809" s="123">
        <f>IF(LEFT(AK809,9)="Direct-WA",0,P809*R809)</f>
        <v>-152307.84960000002</v>
      </c>
      <c r="AG809" s="94">
        <f>AE809+AF809</f>
        <v>-152307.84960000002</v>
      </c>
      <c r="AH809" s="94">
        <f>IF(LEFT(AK809,9)="Direct-OR", P809,0)</f>
        <v>0</v>
      </c>
      <c r="AI809" s="94">
        <f>IF(LEFT(AK809,9)="Direct-OR",0,AD809-AG809)</f>
        <v>-1008575.1503999999</v>
      </c>
      <c r="AJ809" s="93">
        <f>AH809+AI809</f>
        <v>-1008575.1503999999</v>
      </c>
      <c r="AK809" s="138" t="s">
        <v>1135</v>
      </c>
    </row>
    <row r="810" spans="1:37" hidden="1" outlineLevel="2" x14ac:dyDescent="0.25">
      <c r="Q810" s="92"/>
      <c r="R810" s="80"/>
      <c r="S810" s="119">
        <f t="shared" ref="S810:AJ810" si="921">SUBTOTAL(9,S809:S809)</f>
        <v>0</v>
      </c>
      <c r="T810" s="120">
        <f t="shared" si="921"/>
        <v>-1160883</v>
      </c>
      <c r="U810" s="121">
        <f t="shared" si="921"/>
        <v>-1160883</v>
      </c>
      <c r="V810" s="119">
        <f t="shared" si="921"/>
        <v>0</v>
      </c>
      <c r="W810" s="120">
        <f t="shared" si="921"/>
        <v>-152307.84960000002</v>
      </c>
      <c r="X810" s="122">
        <f t="shared" si="921"/>
        <v>-152307.84960000002</v>
      </c>
      <c r="Y810" s="119">
        <f t="shared" si="921"/>
        <v>0</v>
      </c>
      <c r="Z810" s="120">
        <f t="shared" si="921"/>
        <v>-1008575.1503999999</v>
      </c>
      <c r="AA810" s="122">
        <f t="shared" si="921"/>
        <v>-1008575.1503999999</v>
      </c>
      <c r="AB810" s="94">
        <f t="shared" si="921"/>
        <v>0</v>
      </c>
      <c r="AC810" s="123">
        <f t="shared" si="921"/>
        <v>-1160883</v>
      </c>
      <c r="AD810" s="94">
        <f t="shared" si="921"/>
        <v>-1160883</v>
      </c>
      <c r="AE810" s="94">
        <f t="shared" si="921"/>
        <v>0</v>
      </c>
      <c r="AF810" s="123">
        <f t="shared" si="921"/>
        <v>-152307.84960000002</v>
      </c>
      <c r="AG810" s="94">
        <f t="shared" si="921"/>
        <v>-152307.84960000002</v>
      </c>
      <c r="AH810" s="94">
        <f t="shared" si="921"/>
        <v>0</v>
      </c>
      <c r="AI810" s="94">
        <f t="shared" si="921"/>
        <v>-1008575.1503999999</v>
      </c>
      <c r="AJ810" s="93">
        <f t="shared" si="921"/>
        <v>-1008575.1503999999</v>
      </c>
      <c r="AK810" s="139" t="s">
        <v>7157</v>
      </c>
    </row>
    <row r="811" spans="1:37" hidden="1" outlineLevel="3" x14ac:dyDescent="0.25">
      <c r="A811" t="s">
        <v>7069</v>
      </c>
      <c r="B811">
        <v>-587107.87</v>
      </c>
      <c r="N811">
        <f>SUM(B811:M811)</f>
        <v>-587107.87</v>
      </c>
      <c r="O811">
        <f>B811</f>
        <v>-587107.87</v>
      </c>
      <c r="P811">
        <f>N811</f>
        <v>-587107.87</v>
      </c>
      <c r="Q811" s="92" t="s">
        <v>6435</v>
      </c>
      <c r="R811" s="80">
        <v>0.10765</v>
      </c>
      <c r="S811" s="119">
        <f>IF(LEFT(AK811,6)="Direct", O811,0)</f>
        <v>0</v>
      </c>
      <c r="T811" s="120">
        <f>O811-S811</f>
        <v>-587107.87</v>
      </c>
      <c r="U811" s="121">
        <f>S811+T811</f>
        <v>-587107.87</v>
      </c>
      <c r="V811" s="119">
        <f>IF(LEFT(AK811,9)="Direct-WA", O811,0)</f>
        <v>0</v>
      </c>
      <c r="W811" s="120">
        <f>IF(LEFT(AK811,9)="Direct-WA",0,O811*R811)</f>
        <v>-63202.162205499997</v>
      </c>
      <c r="X811" s="122">
        <f>V811+W811</f>
        <v>-63202.162205499997</v>
      </c>
      <c r="Y811" s="119">
        <f>IF(LEFT(AK811,9)="Direct-OR", O811,0)</f>
        <v>0</v>
      </c>
      <c r="Z811" s="120">
        <f>IF(LEFT(AK811,9)="Direct-OR",0,T811-W811)</f>
        <v>-523905.70779449999</v>
      </c>
      <c r="AA811" s="122">
        <f>Y811+Z811</f>
        <v>-523905.70779449999</v>
      </c>
      <c r="AB811" s="94">
        <f>IF(LEFT(AK811,6)="Direct", P811,0)</f>
        <v>0</v>
      </c>
      <c r="AC811" s="123">
        <f>P811-AB811</f>
        <v>-587107.87</v>
      </c>
      <c r="AD811" s="94">
        <f>AB811+AC811</f>
        <v>-587107.87</v>
      </c>
      <c r="AE811" s="94">
        <f>IF(LEFT(AK811,9)="Direct-WA", P811,0)</f>
        <v>0</v>
      </c>
      <c r="AF811" s="123">
        <f>IF(LEFT(AK811,9)="Direct-WA",0,P811*R811)</f>
        <v>-63202.162205499997</v>
      </c>
      <c r="AG811" s="94">
        <f>AE811+AF811</f>
        <v>-63202.162205499997</v>
      </c>
      <c r="AH811" s="94">
        <f>IF(LEFT(AK811,9)="Direct-OR", P811,0)</f>
        <v>0</v>
      </c>
      <c r="AI811" s="94">
        <f>IF(LEFT(AK811,9)="Direct-OR",0,AD811-AG811)</f>
        <v>-523905.70779449999</v>
      </c>
      <c r="AJ811" s="93">
        <f>AH811+AI811</f>
        <v>-523905.70779449999</v>
      </c>
      <c r="AK811" s="138" t="s">
        <v>1087</v>
      </c>
    </row>
    <row r="812" spans="1:37" hidden="1" outlineLevel="2" x14ac:dyDescent="0.25">
      <c r="Q812" s="92"/>
      <c r="R812" s="80"/>
      <c r="S812" s="119">
        <f t="shared" ref="S812:AJ812" si="922">SUBTOTAL(9,S811:S811)</f>
        <v>0</v>
      </c>
      <c r="T812" s="120">
        <f t="shared" si="922"/>
        <v>-587107.87</v>
      </c>
      <c r="U812" s="121">
        <f t="shared" si="922"/>
        <v>-587107.87</v>
      </c>
      <c r="V812" s="119">
        <f t="shared" si="922"/>
        <v>0</v>
      </c>
      <c r="W812" s="120">
        <f t="shared" si="922"/>
        <v>-63202.162205499997</v>
      </c>
      <c r="X812" s="122">
        <f t="shared" si="922"/>
        <v>-63202.162205499997</v>
      </c>
      <c r="Y812" s="119">
        <f t="shared" si="922"/>
        <v>0</v>
      </c>
      <c r="Z812" s="120">
        <f t="shared" si="922"/>
        <v>-523905.70779449999</v>
      </c>
      <c r="AA812" s="122">
        <f t="shared" si="922"/>
        <v>-523905.70779449999</v>
      </c>
      <c r="AB812" s="94">
        <f t="shared" si="922"/>
        <v>0</v>
      </c>
      <c r="AC812" s="123">
        <f t="shared" si="922"/>
        <v>-587107.87</v>
      </c>
      <c r="AD812" s="94">
        <f t="shared" si="922"/>
        <v>-587107.87</v>
      </c>
      <c r="AE812" s="94">
        <f t="shared" si="922"/>
        <v>0</v>
      </c>
      <c r="AF812" s="123">
        <f t="shared" si="922"/>
        <v>-63202.162205499997</v>
      </c>
      <c r="AG812" s="94">
        <f t="shared" si="922"/>
        <v>-63202.162205499997</v>
      </c>
      <c r="AH812" s="94">
        <f t="shared" si="922"/>
        <v>0</v>
      </c>
      <c r="AI812" s="94">
        <f t="shared" si="922"/>
        <v>-523905.70779449999</v>
      </c>
      <c r="AJ812" s="93">
        <f t="shared" si="922"/>
        <v>-523905.70779449999</v>
      </c>
      <c r="AK812" s="139" t="s">
        <v>7148</v>
      </c>
    </row>
    <row r="813" spans="1:37" hidden="1" outlineLevel="1" x14ac:dyDescent="0.25">
      <c r="A813" s="135" t="s">
        <v>7068</v>
      </c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7"/>
      <c r="R813" s="128"/>
      <c r="S813" s="129">
        <f t="shared" ref="S813:AJ813" si="923">SUBTOTAL(9,S806:S811)</f>
        <v>0</v>
      </c>
      <c r="T813" s="130">
        <f t="shared" si="923"/>
        <v>-1789875.65</v>
      </c>
      <c r="U813" s="131">
        <f t="shared" si="923"/>
        <v>-1789875.65</v>
      </c>
      <c r="V813" s="129">
        <f t="shared" si="923"/>
        <v>0</v>
      </c>
      <c r="W813" s="130">
        <f t="shared" si="923"/>
        <v>-220217.86107750001</v>
      </c>
      <c r="X813" s="132">
        <f t="shared" si="923"/>
        <v>-220217.86107750001</v>
      </c>
      <c r="Y813" s="129">
        <f t="shared" si="923"/>
        <v>0</v>
      </c>
      <c r="Z813" s="130">
        <f t="shared" si="923"/>
        <v>-1569657.7889224999</v>
      </c>
      <c r="AA813" s="132">
        <f t="shared" si="923"/>
        <v>-1569657.7889224999</v>
      </c>
      <c r="AB813" s="130">
        <f t="shared" si="923"/>
        <v>0</v>
      </c>
      <c r="AC813" s="133">
        <f t="shared" si="923"/>
        <v>-1789875.65</v>
      </c>
      <c r="AD813" s="130">
        <f t="shared" si="923"/>
        <v>-1789875.65</v>
      </c>
      <c r="AE813" s="130">
        <f t="shared" si="923"/>
        <v>0</v>
      </c>
      <c r="AF813" s="133">
        <f t="shared" si="923"/>
        <v>-220217.86107750001</v>
      </c>
      <c r="AG813" s="130">
        <f t="shared" si="923"/>
        <v>-220217.86107750001</v>
      </c>
      <c r="AH813" s="130">
        <f t="shared" si="923"/>
        <v>0</v>
      </c>
      <c r="AI813" s="130">
        <f t="shared" si="923"/>
        <v>-1569657.7889224999</v>
      </c>
      <c r="AJ813" s="134">
        <f t="shared" si="923"/>
        <v>-1569657.7889224999</v>
      </c>
      <c r="AK813" s="137"/>
    </row>
    <row r="814" spans="1:37" hidden="1" outlineLevel="3" x14ac:dyDescent="0.25">
      <c r="A814" t="s">
        <v>7071</v>
      </c>
      <c r="B814">
        <v>288289.81</v>
      </c>
      <c r="N814">
        <f>SUM(B814:M814)</f>
        <v>288289.81</v>
      </c>
      <c r="O814">
        <f>B814</f>
        <v>288289.81</v>
      </c>
      <c r="P814">
        <f>N814</f>
        <v>288289.81</v>
      </c>
      <c r="Q814" s="92" t="s">
        <v>5929</v>
      </c>
      <c r="R814" s="80">
        <v>0.1124</v>
      </c>
      <c r="S814" s="119">
        <f>IF(LEFT(AK814,6)="Direct", O814,0)</f>
        <v>0</v>
      </c>
      <c r="T814" s="120">
        <f>O814-S814</f>
        <v>288289.81</v>
      </c>
      <c r="U814" s="121">
        <f>S814+T814</f>
        <v>288289.81</v>
      </c>
      <c r="V814" s="119">
        <f>IF(LEFT(AK814,9)="Direct-WA", O814,0)</f>
        <v>0</v>
      </c>
      <c r="W814" s="120">
        <f>IF(LEFT(AK814,9)="Direct-WA",0,O814*R814)</f>
        <v>32403.774644000001</v>
      </c>
      <c r="X814" s="122">
        <f>V814+W814</f>
        <v>32403.774644000001</v>
      </c>
      <c r="Y814" s="119">
        <f>IF(LEFT(AK814,9)="Direct-OR", O814,0)</f>
        <v>0</v>
      </c>
      <c r="Z814" s="120">
        <f>IF(LEFT(AK814,9)="Direct-OR",0,T814-W814)</f>
        <v>255886.03535600001</v>
      </c>
      <c r="AA814" s="122">
        <f>Y814+Z814</f>
        <v>255886.03535600001</v>
      </c>
      <c r="AB814" s="94">
        <f>IF(LEFT(AK814,6)="Direct", P814,0)</f>
        <v>0</v>
      </c>
      <c r="AC814" s="123">
        <f>P814-AB814</f>
        <v>288289.81</v>
      </c>
      <c r="AD814" s="94">
        <f>AB814+AC814</f>
        <v>288289.81</v>
      </c>
      <c r="AE814" s="94">
        <f>IF(LEFT(AK814,9)="Direct-WA", P814,0)</f>
        <v>0</v>
      </c>
      <c r="AF814" s="123">
        <f>IF(LEFT(AK814,9)="Direct-WA",0,P814*R814)</f>
        <v>32403.774644000001</v>
      </c>
      <c r="AG814" s="94">
        <f>AE814+AF814</f>
        <v>32403.774644000001</v>
      </c>
      <c r="AH814" s="94">
        <f>IF(LEFT(AK814,9)="Direct-OR", P814,0)</f>
        <v>0</v>
      </c>
      <c r="AI814" s="94">
        <f>IF(LEFT(AK814,9)="Direct-OR",0,AD814-AG814)</f>
        <v>255886.03535600001</v>
      </c>
      <c r="AJ814" s="93">
        <f>AH814+AI814</f>
        <v>255886.03535600001</v>
      </c>
      <c r="AK814" s="138" t="s">
        <v>1010</v>
      </c>
    </row>
    <row r="815" spans="1:37" hidden="1" outlineLevel="2" x14ac:dyDescent="0.25">
      <c r="Q815" s="92"/>
      <c r="R815" s="80"/>
      <c r="S815" s="119">
        <f t="shared" ref="S815:AJ815" si="924">SUBTOTAL(9,S814:S814)</f>
        <v>0</v>
      </c>
      <c r="T815" s="120">
        <f t="shared" si="924"/>
        <v>288289.81</v>
      </c>
      <c r="U815" s="121">
        <f t="shared" si="924"/>
        <v>288289.81</v>
      </c>
      <c r="V815" s="119">
        <f t="shared" si="924"/>
        <v>0</v>
      </c>
      <c r="W815" s="120">
        <f t="shared" si="924"/>
        <v>32403.774644000001</v>
      </c>
      <c r="X815" s="122">
        <f t="shared" si="924"/>
        <v>32403.774644000001</v>
      </c>
      <c r="Y815" s="119">
        <f t="shared" si="924"/>
        <v>0</v>
      </c>
      <c r="Z815" s="120">
        <f t="shared" si="924"/>
        <v>255886.03535600001</v>
      </c>
      <c r="AA815" s="122">
        <f t="shared" si="924"/>
        <v>255886.03535600001</v>
      </c>
      <c r="AB815" s="94">
        <f t="shared" si="924"/>
        <v>0</v>
      </c>
      <c r="AC815" s="123">
        <f t="shared" si="924"/>
        <v>288289.81</v>
      </c>
      <c r="AD815" s="94">
        <f t="shared" si="924"/>
        <v>288289.81</v>
      </c>
      <c r="AE815" s="94">
        <f t="shared" si="924"/>
        <v>0</v>
      </c>
      <c r="AF815" s="123">
        <f t="shared" si="924"/>
        <v>32403.774644000001</v>
      </c>
      <c r="AG815" s="94">
        <f t="shared" si="924"/>
        <v>32403.774644000001</v>
      </c>
      <c r="AH815" s="94">
        <f t="shared" si="924"/>
        <v>0</v>
      </c>
      <c r="AI815" s="94">
        <f t="shared" si="924"/>
        <v>255886.03535600001</v>
      </c>
      <c r="AJ815" s="93">
        <f t="shared" si="924"/>
        <v>255886.03535600001</v>
      </c>
      <c r="AK815" s="139" t="s">
        <v>7137</v>
      </c>
    </row>
    <row r="816" spans="1:37" hidden="1" outlineLevel="1" x14ac:dyDescent="0.25">
      <c r="A816" s="135" t="s">
        <v>7070</v>
      </c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7"/>
      <c r="R816" s="128"/>
      <c r="S816" s="129">
        <f t="shared" ref="S816:AJ816" si="925">SUBTOTAL(9,S814:S814)</f>
        <v>0</v>
      </c>
      <c r="T816" s="130">
        <f t="shared" si="925"/>
        <v>288289.81</v>
      </c>
      <c r="U816" s="131">
        <f t="shared" si="925"/>
        <v>288289.81</v>
      </c>
      <c r="V816" s="129">
        <f t="shared" si="925"/>
        <v>0</v>
      </c>
      <c r="W816" s="130">
        <f t="shared" si="925"/>
        <v>32403.774644000001</v>
      </c>
      <c r="X816" s="132">
        <f t="shared" si="925"/>
        <v>32403.774644000001</v>
      </c>
      <c r="Y816" s="129">
        <f t="shared" si="925"/>
        <v>0</v>
      </c>
      <c r="Z816" s="130">
        <f t="shared" si="925"/>
        <v>255886.03535600001</v>
      </c>
      <c r="AA816" s="132">
        <f t="shared" si="925"/>
        <v>255886.03535600001</v>
      </c>
      <c r="AB816" s="130">
        <f t="shared" si="925"/>
        <v>0</v>
      </c>
      <c r="AC816" s="133">
        <f t="shared" si="925"/>
        <v>288289.81</v>
      </c>
      <c r="AD816" s="130">
        <f t="shared" si="925"/>
        <v>288289.81</v>
      </c>
      <c r="AE816" s="130">
        <f t="shared" si="925"/>
        <v>0</v>
      </c>
      <c r="AF816" s="133">
        <f t="shared" si="925"/>
        <v>32403.774644000001</v>
      </c>
      <c r="AG816" s="130">
        <f t="shared" si="925"/>
        <v>32403.774644000001</v>
      </c>
      <c r="AH816" s="130">
        <f t="shared" si="925"/>
        <v>0</v>
      </c>
      <c r="AI816" s="130">
        <f t="shared" si="925"/>
        <v>255886.03535600001</v>
      </c>
      <c r="AJ816" s="134">
        <f t="shared" si="925"/>
        <v>255886.03535600001</v>
      </c>
      <c r="AK816" s="137"/>
    </row>
    <row r="817" spans="1:37" hidden="1" outlineLevel="3" x14ac:dyDescent="0.25">
      <c r="A817" t="s">
        <v>7073</v>
      </c>
      <c r="B817">
        <v>2717.68</v>
      </c>
      <c r="N817">
        <f t="shared" ref="N817:N822" si="926">SUM(B817:M817)</f>
        <v>2717.68</v>
      </c>
      <c r="O817">
        <f t="shared" ref="O817:O822" si="927">B817</f>
        <v>2717.68</v>
      </c>
      <c r="P817">
        <f t="shared" ref="P817:P822" si="928">N817</f>
        <v>2717.68</v>
      </c>
      <c r="Q817" s="92" t="s">
        <v>5914</v>
      </c>
      <c r="R817" s="80">
        <v>0.1124</v>
      </c>
      <c r="S817" s="119">
        <f t="shared" ref="S817:S822" si="929">IF(LEFT(AK817,6)="Direct", O817,0)</f>
        <v>0</v>
      </c>
      <c r="T817" s="120">
        <f t="shared" ref="T817:T822" si="930">O817-S817</f>
        <v>2717.68</v>
      </c>
      <c r="U817" s="121">
        <f t="shared" ref="U817:U822" si="931">S817+T817</f>
        <v>2717.68</v>
      </c>
      <c r="V817" s="119">
        <f t="shared" ref="V817:V822" si="932">IF(LEFT(AK817,9)="Direct-WA", O817,0)</f>
        <v>0</v>
      </c>
      <c r="W817" s="120">
        <f t="shared" ref="W817:W822" si="933">IF(LEFT(AK817,9)="Direct-WA",0,O817*R817)</f>
        <v>305.46723199999997</v>
      </c>
      <c r="X817" s="122">
        <f t="shared" ref="X817:X822" si="934">V817+W817</f>
        <v>305.46723199999997</v>
      </c>
      <c r="Y817" s="119">
        <f t="shared" ref="Y817:Y822" si="935">IF(LEFT(AK817,9)="Direct-OR", O817,0)</f>
        <v>0</v>
      </c>
      <c r="Z817" s="120">
        <f t="shared" ref="Z817:Z822" si="936">IF(LEFT(AK817,9)="Direct-OR",0,T817-W817)</f>
        <v>2412.2127679999999</v>
      </c>
      <c r="AA817" s="122">
        <f t="shared" ref="AA817:AA822" si="937">Y817+Z817</f>
        <v>2412.2127679999999</v>
      </c>
      <c r="AB817" s="94">
        <f t="shared" ref="AB817:AB822" si="938">IF(LEFT(AK817,6)="Direct", P817,0)</f>
        <v>0</v>
      </c>
      <c r="AC817" s="123">
        <f t="shared" ref="AC817:AC822" si="939">P817-AB817</f>
        <v>2717.68</v>
      </c>
      <c r="AD817" s="94">
        <f t="shared" ref="AD817:AD822" si="940">AB817+AC817</f>
        <v>2717.68</v>
      </c>
      <c r="AE817" s="94">
        <f t="shared" ref="AE817:AE822" si="941">IF(LEFT(AK817,9)="Direct-WA", P817,0)</f>
        <v>0</v>
      </c>
      <c r="AF817" s="123">
        <f t="shared" ref="AF817:AF822" si="942">IF(LEFT(AK817,9)="Direct-WA",0,P817*R817)</f>
        <v>305.46723199999997</v>
      </c>
      <c r="AG817" s="94">
        <f t="shared" ref="AG817:AG822" si="943">AE817+AF817</f>
        <v>305.46723199999997</v>
      </c>
      <c r="AH817" s="94">
        <f t="shared" ref="AH817:AH822" si="944">IF(LEFT(AK817,9)="Direct-OR", P817,0)</f>
        <v>0</v>
      </c>
      <c r="AI817" s="94">
        <f t="shared" ref="AI817:AI822" si="945">IF(LEFT(AK817,9)="Direct-OR",0,AD817-AG817)</f>
        <v>2412.2127679999999</v>
      </c>
      <c r="AJ817" s="93">
        <f t="shared" ref="AJ817:AJ822" si="946">AH817+AI817</f>
        <v>2412.2127679999999</v>
      </c>
      <c r="AK817" s="138" t="s">
        <v>1010</v>
      </c>
    </row>
    <row r="818" spans="1:37" hidden="1" outlineLevel="3" x14ac:dyDescent="0.25">
      <c r="A818" t="s">
        <v>7073</v>
      </c>
      <c r="B818">
        <v>17</v>
      </c>
      <c r="N818">
        <f t="shared" si="926"/>
        <v>17</v>
      </c>
      <c r="O818">
        <f t="shared" si="927"/>
        <v>17</v>
      </c>
      <c r="P818">
        <f t="shared" si="928"/>
        <v>17</v>
      </c>
      <c r="Q818" s="92" t="s">
        <v>5921</v>
      </c>
      <c r="R818" s="80">
        <v>0.1124</v>
      </c>
      <c r="S818" s="119">
        <f t="shared" si="929"/>
        <v>0</v>
      </c>
      <c r="T818" s="120">
        <f t="shared" si="930"/>
        <v>17</v>
      </c>
      <c r="U818" s="121">
        <f t="shared" si="931"/>
        <v>17</v>
      </c>
      <c r="V818" s="119">
        <f t="shared" si="932"/>
        <v>0</v>
      </c>
      <c r="W818" s="120">
        <f t="shared" si="933"/>
        <v>1.9108000000000001</v>
      </c>
      <c r="X818" s="122">
        <f t="shared" si="934"/>
        <v>1.9108000000000001</v>
      </c>
      <c r="Y818" s="119">
        <f t="shared" si="935"/>
        <v>0</v>
      </c>
      <c r="Z818" s="120">
        <f t="shared" si="936"/>
        <v>15.0892</v>
      </c>
      <c r="AA818" s="122">
        <f t="shared" si="937"/>
        <v>15.0892</v>
      </c>
      <c r="AB818" s="94">
        <f t="shared" si="938"/>
        <v>0</v>
      </c>
      <c r="AC818" s="123">
        <f t="shared" si="939"/>
        <v>17</v>
      </c>
      <c r="AD818" s="94">
        <f t="shared" si="940"/>
        <v>17</v>
      </c>
      <c r="AE818" s="94">
        <f t="shared" si="941"/>
        <v>0</v>
      </c>
      <c r="AF818" s="123">
        <f t="shared" si="942"/>
        <v>1.9108000000000001</v>
      </c>
      <c r="AG818" s="94">
        <f t="shared" si="943"/>
        <v>1.9108000000000001</v>
      </c>
      <c r="AH818" s="94">
        <f t="shared" si="944"/>
        <v>0</v>
      </c>
      <c r="AI818" s="94">
        <f t="shared" si="945"/>
        <v>15.0892</v>
      </c>
      <c r="AJ818" s="93">
        <f t="shared" si="946"/>
        <v>15.0892</v>
      </c>
      <c r="AK818" s="138" t="s">
        <v>1010</v>
      </c>
    </row>
    <row r="819" spans="1:37" hidden="1" outlineLevel="3" x14ac:dyDescent="0.25">
      <c r="A819" t="s">
        <v>7073</v>
      </c>
      <c r="N819">
        <f t="shared" si="926"/>
        <v>0</v>
      </c>
      <c r="O819">
        <f t="shared" si="927"/>
        <v>0</v>
      </c>
      <c r="P819">
        <f t="shared" si="928"/>
        <v>0</v>
      </c>
      <c r="Q819" s="92" t="s">
        <v>5937</v>
      </c>
      <c r="R819" s="80">
        <v>0.1124</v>
      </c>
      <c r="S819" s="119">
        <f t="shared" si="929"/>
        <v>0</v>
      </c>
      <c r="T819" s="120">
        <f t="shared" si="930"/>
        <v>0</v>
      </c>
      <c r="U819" s="121">
        <f t="shared" si="931"/>
        <v>0</v>
      </c>
      <c r="V819" s="119">
        <f t="shared" si="932"/>
        <v>0</v>
      </c>
      <c r="W819" s="120">
        <f t="shared" si="933"/>
        <v>0</v>
      </c>
      <c r="X819" s="122">
        <f t="shared" si="934"/>
        <v>0</v>
      </c>
      <c r="Y819" s="119">
        <f t="shared" si="935"/>
        <v>0</v>
      </c>
      <c r="Z819" s="120">
        <f t="shared" si="936"/>
        <v>0</v>
      </c>
      <c r="AA819" s="122">
        <f t="shared" si="937"/>
        <v>0</v>
      </c>
      <c r="AB819" s="94">
        <f t="shared" si="938"/>
        <v>0</v>
      </c>
      <c r="AC819" s="123">
        <f t="shared" si="939"/>
        <v>0</v>
      </c>
      <c r="AD819" s="94">
        <f t="shared" si="940"/>
        <v>0</v>
      </c>
      <c r="AE819" s="94">
        <f t="shared" si="941"/>
        <v>0</v>
      </c>
      <c r="AF819" s="123">
        <f t="shared" si="942"/>
        <v>0</v>
      </c>
      <c r="AG819" s="94">
        <f t="shared" si="943"/>
        <v>0</v>
      </c>
      <c r="AH819" s="94">
        <f t="shared" si="944"/>
        <v>0</v>
      </c>
      <c r="AI819" s="94">
        <f t="shared" si="945"/>
        <v>0</v>
      </c>
      <c r="AJ819" s="93">
        <f t="shared" si="946"/>
        <v>0</v>
      </c>
      <c r="AK819" s="138" t="s">
        <v>1010</v>
      </c>
    </row>
    <row r="820" spans="1:37" hidden="1" outlineLevel="3" x14ac:dyDescent="0.25">
      <c r="A820" t="s">
        <v>7073</v>
      </c>
      <c r="N820">
        <f t="shared" si="926"/>
        <v>0</v>
      </c>
      <c r="O820">
        <f t="shared" si="927"/>
        <v>0</v>
      </c>
      <c r="P820">
        <f t="shared" si="928"/>
        <v>0</v>
      </c>
      <c r="Q820" s="92" t="s">
        <v>7113</v>
      </c>
      <c r="R820" s="80">
        <v>0.1124</v>
      </c>
      <c r="S820" s="119">
        <f t="shared" si="929"/>
        <v>0</v>
      </c>
      <c r="T820" s="120">
        <f t="shared" si="930"/>
        <v>0</v>
      </c>
      <c r="U820" s="121">
        <f t="shared" si="931"/>
        <v>0</v>
      </c>
      <c r="V820" s="119">
        <f t="shared" si="932"/>
        <v>0</v>
      </c>
      <c r="W820" s="120">
        <f t="shared" si="933"/>
        <v>0</v>
      </c>
      <c r="X820" s="122">
        <f t="shared" si="934"/>
        <v>0</v>
      </c>
      <c r="Y820" s="119">
        <f t="shared" si="935"/>
        <v>0</v>
      </c>
      <c r="Z820" s="120">
        <f t="shared" si="936"/>
        <v>0</v>
      </c>
      <c r="AA820" s="122">
        <f t="shared" si="937"/>
        <v>0</v>
      </c>
      <c r="AB820" s="94">
        <f t="shared" si="938"/>
        <v>0</v>
      </c>
      <c r="AC820" s="123">
        <f t="shared" si="939"/>
        <v>0</v>
      </c>
      <c r="AD820" s="94">
        <f t="shared" si="940"/>
        <v>0</v>
      </c>
      <c r="AE820" s="94">
        <f t="shared" si="941"/>
        <v>0</v>
      </c>
      <c r="AF820" s="123">
        <f t="shared" si="942"/>
        <v>0</v>
      </c>
      <c r="AG820" s="94">
        <f t="shared" si="943"/>
        <v>0</v>
      </c>
      <c r="AH820" s="94">
        <f t="shared" si="944"/>
        <v>0</v>
      </c>
      <c r="AI820" s="94">
        <f t="shared" si="945"/>
        <v>0</v>
      </c>
      <c r="AJ820" s="93">
        <f t="shared" si="946"/>
        <v>0</v>
      </c>
      <c r="AK820" s="138" t="s">
        <v>6854</v>
      </c>
    </row>
    <row r="821" spans="1:37" hidden="1" outlineLevel="3" x14ac:dyDescent="0.25">
      <c r="A821" t="s">
        <v>7073</v>
      </c>
      <c r="N821">
        <f t="shared" si="926"/>
        <v>0</v>
      </c>
      <c r="O821">
        <f t="shared" si="927"/>
        <v>0</v>
      </c>
      <c r="P821">
        <f t="shared" si="928"/>
        <v>0</v>
      </c>
      <c r="Q821" s="92" t="s">
        <v>7114</v>
      </c>
      <c r="R821" s="80">
        <v>0.1124</v>
      </c>
      <c r="S821" s="119">
        <f t="shared" si="929"/>
        <v>0</v>
      </c>
      <c r="T821" s="120">
        <f t="shared" si="930"/>
        <v>0</v>
      </c>
      <c r="U821" s="121">
        <f t="shared" si="931"/>
        <v>0</v>
      </c>
      <c r="V821" s="119">
        <f t="shared" si="932"/>
        <v>0</v>
      </c>
      <c r="W821" s="120">
        <f t="shared" si="933"/>
        <v>0</v>
      </c>
      <c r="X821" s="122">
        <f t="shared" si="934"/>
        <v>0</v>
      </c>
      <c r="Y821" s="119">
        <f t="shared" si="935"/>
        <v>0</v>
      </c>
      <c r="Z821" s="120">
        <f t="shared" si="936"/>
        <v>0</v>
      </c>
      <c r="AA821" s="122">
        <f t="shared" si="937"/>
        <v>0</v>
      </c>
      <c r="AB821" s="94">
        <f t="shared" si="938"/>
        <v>0</v>
      </c>
      <c r="AC821" s="123">
        <f t="shared" si="939"/>
        <v>0</v>
      </c>
      <c r="AD821" s="94">
        <f t="shared" si="940"/>
        <v>0</v>
      </c>
      <c r="AE821" s="94">
        <f t="shared" si="941"/>
        <v>0</v>
      </c>
      <c r="AF821" s="123">
        <f t="shared" si="942"/>
        <v>0</v>
      </c>
      <c r="AG821" s="94">
        <f t="shared" si="943"/>
        <v>0</v>
      </c>
      <c r="AH821" s="94">
        <f t="shared" si="944"/>
        <v>0</v>
      </c>
      <c r="AI821" s="94">
        <f t="shared" si="945"/>
        <v>0</v>
      </c>
      <c r="AJ821" s="93">
        <f t="shared" si="946"/>
        <v>0</v>
      </c>
      <c r="AK821" s="138" t="s">
        <v>6854</v>
      </c>
    </row>
    <row r="822" spans="1:37" hidden="1" outlineLevel="3" x14ac:dyDescent="0.25">
      <c r="A822" t="s">
        <v>7073</v>
      </c>
      <c r="B822">
        <v>2239.17</v>
      </c>
      <c r="N822">
        <f t="shared" si="926"/>
        <v>2239.17</v>
      </c>
      <c r="O822">
        <f t="shared" si="927"/>
        <v>2239.17</v>
      </c>
      <c r="P822">
        <f t="shared" si="928"/>
        <v>2239.17</v>
      </c>
      <c r="Q822" s="92" t="s">
        <v>6469</v>
      </c>
      <c r="R822" s="80">
        <v>0.1124</v>
      </c>
      <c r="S822" s="119">
        <f t="shared" si="929"/>
        <v>0</v>
      </c>
      <c r="T822" s="120">
        <f t="shared" si="930"/>
        <v>2239.17</v>
      </c>
      <c r="U822" s="121">
        <f t="shared" si="931"/>
        <v>2239.17</v>
      </c>
      <c r="V822" s="119">
        <f t="shared" si="932"/>
        <v>0</v>
      </c>
      <c r="W822" s="120">
        <f t="shared" si="933"/>
        <v>251.68270800000002</v>
      </c>
      <c r="X822" s="122">
        <f t="shared" si="934"/>
        <v>251.68270800000002</v>
      </c>
      <c r="Y822" s="119">
        <f t="shared" si="935"/>
        <v>0</v>
      </c>
      <c r="Z822" s="120">
        <f t="shared" si="936"/>
        <v>1987.487292</v>
      </c>
      <c r="AA822" s="122">
        <f t="shared" si="937"/>
        <v>1987.487292</v>
      </c>
      <c r="AB822" s="94">
        <f t="shared" si="938"/>
        <v>0</v>
      </c>
      <c r="AC822" s="123">
        <f t="shared" si="939"/>
        <v>2239.17</v>
      </c>
      <c r="AD822" s="94">
        <f t="shared" si="940"/>
        <v>2239.17</v>
      </c>
      <c r="AE822" s="94">
        <f t="shared" si="941"/>
        <v>0</v>
      </c>
      <c r="AF822" s="123">
        <f t="shared" si="942"/>
        <v>251.68270800000002</v>
      </c>
      <c r="AG822" s="94">
        <f t="shared" si="943"/>
        <v>251.68270800000002</v>
      </c>
      <c r="AH822" s="94">
        <f t="shared" si="944"/>
        <v>0</v>
      </c>
      <c r="AI822" s="94">
        <f t="shared" si="945"/>
        <v>1987.487292</v>
      </c>
      <c r="AJ822" s="93">
        <f t="shared" si="946"/>
        <v>1987.487292</v>
      </c>
      <c r="AK822" s="138" t="s">
        <v>1370</v>
      </c>
    </row>
    <row r="823" spans="1:37" hidden="1" outlineLevel="2" x14ac:dyDescent="0.25">
      <c r="Q823" s="92"/>
      <c r="R823" s="80"/>
      <c r="S823" s="119">
        <f t="shared" ref="S823:AJ823" si="947">SUBTOTAL(9,S817:S822)</f>
        <v>0</v>
      </c>
      <c r="T823" s="120">
        <f t="shared" si="947"/>
        <v>4973.8500000000004</v>
      </c>
      <c r="U823" s="121">
        <f t="shared" si="947"/>
        <v>4973.8500000000004</v>
      </c>
      <c r="V823" s="119">
        <f t="shared" si="947"/>
        <v>0</v>
      </c>
      <c r="W823" s="120">
        <f t="shared" si="947"/>
        <v>559.06074000000001</v>
      </c>
      <c r="X823" s="122">
        <f t="shared" si="947"/>
        <v>559.06074000000001</v>
      </c>
      <c r="Y823" s="119">
        <f t="shared" si="947"/>
        <v>0</v>
      </c>
      <c r="Z823" s="120">
        <f t="shared" si="947"/>
        <v>4414.7892599999996</v>
      </c>
      <c r="AA823" s="122">
        <f t="shared" si="947"/>
        <v>4414.7892599999996</v>
      </c>
      <c r="AB823" s="94">
        <f t="shared" si="947"/>
        <v>0</v>
      </c>
      <c r="AC823" s="123">
        <f t="shared" si="947"/>
        <v>4973.8500000000004</v>
      </c>
      <c r="AD823" s="94">
        <f t="shared" si="947"/>
        <v>4973.8500000000004</v>
      </c>
      <c r="AE823" s="94">
        <f t="shared" si="947"/>
        <v>0</v>
      </c>
      <c r="AF823" s="123">
        <f t="shared" si="947"/>
        <v>559.06074000000001</v>
      </c>
      <c r="AG823" s="94">
        <f t="shared" si="947"/>
        <v>559.06074000000001</v>
      </c>
      <c r="AH823" s="94">
        <f t="shared" si="947"/>
        <v>0</v>
      </c>
      <c r="AI823" s="94">
        <f t="shared" si="947"/>
        <v>4414.7892599999996</v>
      </c>
      <c r="AJ823" s="93">
        <f t="shared" si="947"/>
        <v>4414.7892599999996</v>
      </c>
      <c r="AK823" s="139" t="s">
        <v>7137</v>
      </c>
    </row>
    <row r="824" spans="1:37" hidden="1" outlineLevel="1" x14ac:dyDescent="0.25">
      <c r="A824" s="135" t="s">
        <v>7072</v>
      </c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7"/>
      <c r="R824" s="128"/>
      <c r="S824" s="129">
        <f t="shared" ref="S824:AJ824" si="948">SUBTOTAL(9,S817:S822)</f>
        <v>0</v>
      </c>
      <c r="T824" s="130">
        <f t="shared" si="948"/>
        <v>4973.8500000000004</v>
      </c>
      <c r="U824" s="131">
        <f t="shared" si="948"/>
        <v>4973.8500000000004</v>
      </c>
      <c r="V824" s="129">
        <f t="shared" si="948"/>
        <v>0</v>
      </c>
      <c r="W824" s="130">
        <f t="shared" si="948"/>
        <v>559.06074000000001</v>
      </c>
      <c r="X824" s="132">
        <f t="shared" si="948"/>
        <v>559.06074000000001</v>
      </c>
      <c r="Y824" s="129">
        <f t="shared" si="948"/>
        <v>0</v>
      </c>
      <c r="Z824" s="130">
        <f t="shared" si="948"/>
        <v>4414.7892599999996</v>
      </c>
      <c r="AA824" s="132">
        <f t="shared" si="948"/>
        <v>4414.7892599999996</v>
      </c>
      <c r="AB824" s="130">
        <f t="shared" si="948"/>
        <v>0</v>
      </c>
      <c r="AC824" s="133">
        <f t="shared" si="948"/>
        <v>4973.8500000000004</v>
      </c>
      <c r="AD824" s="130">
        <f t="shared" si="948"/>
        <v>4973.8500000000004</v>
      </c>
      <c r="AE824" s="130">
        <f t="shared" si="948"/>
        <v>0</v>
      </c>
      <c r="AF824" s="133">
        <f t="shared" si="948"/>
        <v>559.06074000000001</v>
      </c>
      <c r="AG824" s="130">
        <f t="shared" si="948"/>
        <v>559.06074000000001</v>
      </c>
      <c r="AH824" s="130">
        <f t="shared" si="948"/>
        <v>0</v>
      </c>
      <c r="AI824" s="130">
        <f t="shared" si="948"/>
        <v>4414.7892599999996</v>
      </c>
      <c r="AJ824" s="134">
        <f t="shared" si="948"/>
        <v>4414.7892599999996</v>
      </c>
      <c r="AK824" s="137"/>
    </row>
    <row r="825" spans="1:37" hidden="1" outlineLevel="3" x14ac:dyDescent="0.25">
      <c r="A825" t="s">
        <v>7075</v>
      </c>
      <c r="B825">
        <v>9691.64</v>
      </c>
      <c r="N825">
        <f>SUM(B825:M825)</f>
        <v>9691.64</v>
      </c>
      <c r="O825">
        <f>B825</f>
        <v>9691.64</v>
      </c>
      <c r="P825">
        <f>N825</f>
        <v>9691.64</v>
      </c>
      <c r="Q825" s="92" t="s">
        <v>5980</v>
      </c>
      <c r="R825" s="80">
        <v>0.1124</v>
      </c>
      <c r="S825" s="119">
        <f>IF(LEFT(AK825,6)="Direct", O825,0)</f>
        <v>0</v>
      </c>
      <c r="T825" s="120">
        <f>O825-S825</f>
        <v>9691.64</v>
      </c>
      <c r="U825" s="121">
        <f>S825+T825</f>
        <v>9691.64</v>
      </c>
      <c r="V825" s="119">
        <f>IF(LEFT(AK825,9)="Direct-WA", O825,0)</f>
        <v>0</v>
      </c>
      <c r="W825" s="120">
        <f>IF(LEFT(AK825,9)="Direct-WA",0,O825*R825)</f>
        <v>1089.340336</v>
      </c>
      <c r="X825" s="122">
        <f>V825+W825</f>
        <v>1089.340336</v>
      </c>
      <c r="Y825" s="119">
        <f>IF(LEFT(AK825,9)="Direct-OR", O825,0)</f>
        <v>0</v>
      </c>
      <c r="Z825" s="120">
        <f>IF(LEFT(AK825,9)="Direct-OR",0,T825-W825)</f>
        <v>8602.2996640000001</v>
      </c>
      <c r="AA825" s="122">
        <f>Y825+Z825</f>
        <v>8602.2996640000001</v>
      </c>
      <c r="AB825" s="94">
        <f>IF(LEFT(AK825,6)="Direct", P825,0)</f>
        <v>0</v>
      </c>
      <c r="AC825" s="123">
        <f>P825-AB825</f>
        <v>9691.64</v>
      </c>
      <c r="AD825" s="94">
        <f>AB825+AC825</f>
        <v>9691.64</v>
      </c>
      <c r="AE825" s="94">
        <f>IF(LEFT(AK825,9)="Direct-WA", P825,0)</f>
        <v>0</v>
      </c>
      <c r="AF825" s="123">
        <f>IF(LEFT(AK825,9)="Direct-WA",0,P825*R825)</f>
        <v>1089.340336</v>
      </c>
      <c r="AG825" s="94">
        <f>AE825+AF825</f>
        <v>1089.340336</v>
      </c>
      <c r="AH825" s="94">
        <f>IF(LEFT(AK825,9)="Direct-OR", P825,0)</f>
        <v>0</v>
      </c>
      <c r="AI825" s="94">
        <f>IF(LEFT(AK825,9)="Direct-OR",0,AD825-AG825)</f>
        <v>8602.2996640000001</v>
      </c>
      <c r="AJ825" s="93">
        <f>AH825+AI825</f>
        <v>8602.2996640000001</v>
      </c>
      <c r="AK825" s="138" t="s">
        <v>1370</v>
      </c>
    </row>
    <row r="826" spans="1:37" hidden="1" outlineLevel="3" x14ac:dyDescent="0.25">
      <c r="A826" t="s">
        <v>7075</v>
      </c>
      <c r="B826">
        <v>25583.33</v>
      </c>
      <c r="N826">
        <f>SUM(B826:M826)</f>
        <v>25583.33</v>
      </c>
      <c r="O826">
        <f>B826</f>
        <v>25583.33</v>
      </c>
      <c r="P826">
        <f>N826</f>
        <v>25583.33</v>
      </c>
      <c r="Q826" s="92" t="s">
        <v>6866</v>
      </c>
      <c r="R826" s="80">
        <v>0.1124</v>
      </c>
      <c r="S826" s="119">
        <f>IF(LEFT(AK826,6)="Direct", O826,0)</f>
        <v>0</v>
      </c>
      <c r="T826" s="120">
        <f>O826-S826</f>
        <v>25583.33</v>
      </c>
      <c r="U826" s="121">
        <f>S826+T826</f>
        <v>25583.33</v>
      </c>
      <c r="V826" s="119">
        <f>IF(LEFT(AK826,9)="Direct-WA", O826,0)</f>
        <v>0</v>
      </c>
      <c r="W826" s="120">
        <f>IF(LEFT(AK826,9)="Direct-WA",0,O826*R826)</f>
        <v>2875.566292</v>
      </c>
      <c r="X826" s="122">
        <f>V826+W826</f>
        <v>2875.566292</v>
      </c>
      <c r="Y826" s="119">
        <f>IF(LEFT(AK826,9)="Direct-OR", O826,0)</f>
        <v>0</v>
      </c>
      <c r="Z826" s="120">
        <f>IF(LEFT(AK826,9)="Direct-OR",0,T826-W826)</f>
        <v>22707.763708000002</v>
      </c>
      <c r="AA826" s="122">
        <f>Y826+Z826</f>
        <v>22707.763708000002</v>
      </c>
      <c r="AB826" s="94">
        <f>IF(LEFT(AK826,6)="Direct", P826,0)</f>
        <v>0</v>
      </c>
      <c r="AC826" s="123">
        <f>P826-AB826</f>
        <v>25583.33</v>
      </c>
      <c r="AD826" s="94">
        <f>AB826+AC826</f>
        <v>25583.33</v>
      </c>
      <c r="AE826" s="94">
        <f>IF(LEFT(AK826,9)="Direct-WA", P826,0)</f>
        <v>0</v>
      </c>
      <c r="AF826" s="123">
        <f>IF(LEFT(AK826,9)="Direct-WA",0,P826*R826)</f>
        <v>2875.566292</v>
      </c>
      <c r="AG826" s="94">
        <f>AE826+AF826</f>
        <v>2875.566292</v>
      </c>
      <c r="AH826" s="94">
        <f>IF(LEFT(AK826,9)="Direct-OR", P826,0)</f>
        <v>0</v>
      </c>
      <c r="AI826" s="94">
        <f>IF(LEFT(AK826,9)="Direct-OR",0,AD826-AG826)</f>
        <v>22707.763708000002</v>
      </c>
      <c r="AJ826" s="93">
        <f>AH826+AI826</f>
        <v>22707.763708000002</v>
      </c>
      <c r="AK826" s="138" t="s">
        <v>6854</v>
      </c>
    </row>
    <row r="827" spans="1:37" hidden="1" outlineLevel="3" x14ac:dyDescent="0.25">
      <c r="A827" t="s">
        <v>7075</v>
      </c>
      <c r="B827">
        <v>167174.75</v>
      </c>
      <c r="N827">
        <f>SUM(B827:M827)</f>
        <v>167174.75</v>
      </c>
      <c r="O827">
        <f>B827</f>
        <v>167174.75</v>
      </c>
      <c r="P827">
        <f>N827</f>
        <v>167174.75</v>
      </c>
      <c r="Q827" s="92" t="s">
        <v>6867</v>
      </c>
      <c r="R827" s="80">
        <v>0.1124</v>
      </c>
      <c r="S827" s="119">
        <f>IF(LEFT(AK827,6)="Direct", O827,0)</f>
        <v>0</v>
      </c>
      <c r="T827" s="120">
        <f>O827-S827</f>
        <v>167174.75</v>
      </c>
      <c r="U827" s="121">
        <f>S827+T827</f>
        <v>167174.75</v>
      </c>
      <c r="V827" s="119">
        <f>IF(LEFT(AK827,9)="Direct-WA", O827,0)</f>
        <v>0</v>
      </c>
      <c r="W827" s="120">
        <f>IF(LEFT(AK827,9)="Direct-WA",0,O827*R827)</f>
        <v>18790.441900000002</v>
      </c>
      <c r="X827" s="122">
        <f>V827+W827</f>
        <v>18790.441900000002</v>
      </c>
      <c r="Y827" s="119">
        <f>IF(LEFT(AK827,9)="Direct-OR", O827,0)</f>
        <v>0</v>
      </c>
      <c r="Z827" s="120">
        <f>IF(LEFT(AK827,9)="Direct-OR",0,T827-W827)</f>
        <v>148384.30809999999</v>
      </c>
      <c r="AA827" s="122">
        <f>Y827+Z827</f>
        <v>148384.30809999999</v>
      </c>
      <c r="AB827" s="94">
        <f>IF(LEFT(AK827,6)="Direct", P827,0)</f>
        <v>0</v>
      </c>
      <c r="AC827" s="123">
        <f>P827-AB827</f>
        <v>167174.75</v>
      </c>
      <c r="AD827" s="94">
        <f>AB827+AC827</f>
        <v>167174.75</v>
      </c>
      <c r="AE827" s="94">
        <f>IF(LEFT(AK827,9)="Direct-WA", P827,0)</f>
        <v>0</v>
      </c>
      <c r="AF827" s="123">
        <f>IF(LEFT(AK827,9)="Direct-WA",0,P827*R827)</f>
        <v>18790.441900000002</v>
      </c>
      <c r="AG827" s="94">
        <f>AE827+AF827</f>
        <v>18790.441900000002</v>
      </c>
      <c r="AH827" s="94">
        <f>IF(LEFT(AK827,9)="Direct-OR", P827,0)</f>
        <v>0</v>
      </c>
      <c r="AI827" s="94">
        <f>IF(LEFT(AK827,9)="Direct-OR",0,AD827-AG827)</f>
        <v>148384.30809999999</v>
      </c>
      <c r="AJ827" s="93">
        <f>AH827+AI827</f>
        <v>148384.30809999999</v>
      </c>
      <c r="AK827" s="138" t="s">
        <v>6854</v>
      </c>
    </row>
    <row r="828" spans="1:37" hidden="1" outlineLevel="2" x14ac:dyDescent="0.25">
      <c r="Q828" s="92"/>
      <c r="R828" s="80"/>
      <c r="S828" s="119">
        <f t="shared" ref="S828:AJ828" si="949">SUBTOTAL(9,S825:S827)</f>
        <v>0</v>
      </c>
      <c r="T828" s="120">
        <f t="shared" si="949"/>
        <v>202449.72</v>
      </c>
      <c r="U828" s="121">
        <f t="shared" si="949"/>
        <v>202449.72</v>
      </c>
      <c r="V828" s="119">
        <f t="shared" si="949"/>
        <v>0</v>
      </c>
      <c r="W828" s="120">
        <f t="shared" si="949"/>
        <v>22755.348528000002</v>
      </c>
      <c r="X828" s="122">
        <f t="shared" si="949"/>
        <v>22755.348528000002</v>
      </c>
      <c r="Y828" s="119">
        <f t="shared" si="949"/>
        <v>0</v>
      </c>
      <c r="Z828" s="120">
        <f t="shared" si="949"/>
        <v>179694.371472</v>
      </c>
      <c r="AA828" s="122">
        <f t="shared" si="949"/>
        <v>179694.371472</v>
      </c>
      <c r="AB828" s="94">
        <f t="shared" si="949"/>
        <v>0</v>
      </c>
      <c r="AC828" s="123">
        <f t="shared" si="949"/>
        <v>202449.72</v>
      </c>
      <c r="AD828" s="94">
        <f t="shared" si="949"/>
        <v>202449.72</v>
      </c>
      <c r="AE828" s="94">
        <f t="shared" si="949"/>
        <v>0</v>
      </c>
      <c r="AF828" s="123">
        <f t="shared" si="949"/>
        <v>22755.348528000002</v>
      </c>
      <c r="AG828" s="94">
        <f t="shared" si="949"/>
        <v>22755.348528000002</v>
      </c>
      <c r="AH828" s="94">
        <f t="shared" si="949"/>
        <v>0</v>
      </c>
      <c r="AI828" s="94">
        <f t="shared" si="949"/>
        <v>179694.371472</v>
      </c>
      <c r="AJ828" s="93">
        <f t="shared" si="949"/>
        <v>179694.371472</v>
      </c>
      <c r="AK828" s="139" t="s">
        <v>7152</v>
      </c>
    </row>
    <row r="829" spans="1:37" hidden="1" outlineLevel="3" x14ac:dyDescent="0.25">
      <c r="A829" t="s">
        <v>7075</v>
      </c>
      <c r="N829">
        <f>SUM(B829:M829)</f>
        <v>0</v>
      </c>
      <c r="O829">
        <f>B829</f>
        <v>0</v>
      </c>
      <c r="P829">
        <f>N829</f>
        <v>0</v>
      </c>
      <c r="Q829" s="92" t="s">
        <v>6862</v>
      </c>
      <c r="R829" s="80">
        <v>0</v>
      </c>
      <c r="S829" s="119">
        <f>IF(LEFT(AK829,6)="Direct", O829,0)</f>
        <v>0</v>
      </c>
      <c r="T829" s="120">
        <f>O829-S829</f>
        <v>0</v>
      </c>
      <c r="U829" s="121">
        <f>S829+T829</f>
        <v>0</v>
      </c>
      <c r="V829" s="119">
        <f>IF(LEFT(AK829,9)="Direct-WA", O829,0)</f>
        <v>0</v>
      </c>
      <c r="W829" s="120">
        <f>IF(LEFT(AK829,9)="Direct-WA",0,O829*R829)</f>
        <v>0</v>
      </c>
      <c r="X829" s="122">
        <f>V829+W829</f>
        <v>0</v>
      </c>
      <c r="Y829" s="119">
        <f>IF(LEFT(AK829,9)="Direct-OR", O829,0)</f>
        <v>0</v>
      </c>
      <c r="Z829" s="120">
        <f>IF(LEFT(AK829,9)="Direct-OR",0,T829-W829)</f>
        <v>0</v>
      </c>
      <c r="AA829" s="122">
        <f>Y829+Z829</f>
        <v>0</v>
      </c>
      <c r="AB829" s="94">
        <f>IF(LEFT(AK829,6)="Direct", P829,0)</f>
        <v>0</v>
      </c>
      <c r="AC829" s="123">
        <f>P829-AB829</f>
        <v>0</v>
      </c>
      <c r="AD829" s="94">
        <f>AB829+AC829</f>
        <v>0</v>
      </c>
      <c r="AE829" s="94">
        <f>IF(LEFT(AK829,9)="Direct-WA", P829,0)</f>
        <v>0</v>
      </c>
      <c r="AF829" s="123">
        <f>IF(LEFT(AK829,9)="Direct-WA",0,P829*R829)</f>
        <v>0</v>
      </c>
      <c r="AG829" s="94">
        <f>AE829+AF829</f>
        <v>0</v>
      </c>
      <c r="AH829" s="94">
        <f>IF(LEFT(AK829,9)="Direct-OR", P829,0)</f>
        <v>0</v>
      </c>
      <c r="AI829" s="94">
        <f>IF(LEFT(AK829,9)="Direct-OR",0,AD829-AG829)</f>
        <v>0</v>
      </c>
      <c r="AJ829" s="93">
        <f>AH829+AI829</f>
        <v>0</v>
      </c>
      <c r="AK829" s="138" t="s">
        <v>6829</v>
      </c>
    </row>
    <row r="830" spans="1:37" hidden="1" outlineLevel="3" x14ac:dyDescent="0.25">
      <c r="A830" t="s">
        <v>7075</v>
      </c>
      <c r="N830">
        <f>SUM(B830:M830)</f>
        <v>0</v>
      </c>
      <c r="O830">
        <f>B830</f>
        <v>0</v>
      </c>
      <c r="P830">
        <f>N830</f>
        <v>0</v>
      </c>
      <c r="Q830" s="92" t="s">
        <v>6863</v>
      </c>
      <c r="R830" s="80">
        <v>0</v>
      </c>
      <c r="S830" s="119">
        <f>IF(LEFT(AK830,6)="Direct", O830,0)</f>
        <v>0</v>
      </c>
      <c r="T830" s="120">
        <f>O830-S830</f>
        <v>0</v>
      </c>
      <c r="U830" s="121">
        <f>S830+T830</f>
        <v>0</v>
      </c>
      <c r="V830" s="119">
        <f>IF(LEFT(AK830,9)="Direct-WA", O830,0)</f>
        <v>0</v>
      </c>
      <c r="W830" s="120">
        <f>IF(LEFT(AK830,9)="Direct-WA",0,O830*R830)</f>
        <v>0</v>
      </c>
      <c r="X830" s="122">
        <f>V830+W830</f>
        <v>0</v>
      </c>
      <c r="Y830" s="119">
        <f>IF(LEFT(AK830,9)="Direct-OR", O830,0)</f>
        <v>0</v>
      </c>
      <c r="Z830" s="120">
        <f>IF(LEFT(AK830,9)="Direct-OR",0,T830-W830)</f>
        <v>0</v>
      </c>
      <c r="AA830" s="122">
        <f>Y830+Z830</f>
        <v>0</v>
      </c>
      <c r="AB830" s="94">
        <f>IF(LEFT(AK830,6)="Direct", P830,0)</f>
        <v>0</v>
      </c>
      <c r="AC830" s="123">
        <f>P830-AB830</f>
        <v>0</v>
      </c>
      <c r="AD830" s="94">
        <f>AB830+AC830</f>
        <v>0</v>
      </c>
      <c r="AE830" s="94">
        <f>IF(LEFT(AK830,9)="Direct-WA", P830,0)</f>
        <v>0</v>
      </c>
      <c r="AF830" s="123">
        <f>IF(LEFT(AK830,9)="Direct-WA",0,P830*R830)</f>
        <v>0</v>
      </c>
      <c r="AG830" s="94">
        <f>AE830+AF830</f>
        <v>0</v>
      </c>
      <c r="AH830" s="94">
        <f>IF(LEFT(AK830,9)="Direct-OR", P830,0)</f>
        <v>0</v>
      </c>
      <c r="AI830" s="94">
        <f>IF(LEFT(AK830,9)="Direct-OR",0,AD830-AG830)</f>
        <v>0</v>
      </c>
      <c r="AJ830" s="93">
        <f>AH830+AI830</f>
        <v>0</v>
      </c>
      <c r="AK830" s="138" t="s">
        <v>6829</v>
      </c>
    </row>
    <row r="831" spans="1:37" hidden="1" outlineLevel="2" x14ac:dyDescent="0.25">
      <c r="Q831" s="92"/>
      <c r="R831" s="80"/>
      <c r="S831" s="119">
        <f t="shared" ref="S831:AJ831" si="950">SUBTOTAL(9,S829:S830)</f>
        <v>0</v>
      </c>
      <c r="T831" s="120">
        <f t="shared" si="950"/>
        <v>0</v>
      </c>
      <c r="U831" s="121">
        <f t="shared" si="950"/>
        <v>0</v>
      </c>
      <c r="V831" s="119">
        <f t="shared" si="950"/>
        <v>0</v>
      </c>
      <c r="W831" s="120">
        <f t="shared" si="950"/>
        <v>0</v>
      </c>
      <c r="X831" s="122">
        <f t="shared" si="950"/>
        <v>0</v>
      </c>
      <c r="Y831" s="119">
        <f t="shared" si="950"/>
        <v>0</v>
      </c>
      <c r="Z831" s="120">
        <f t="shared" si="950"/>
        <v>0</v>
      </c>
      <c r="AA831" s="122">
        <f t="shared" si="950"/>
        <v>0</v>
      </c>
      <c r="AB831" s="94">
        <f t="shared" si="950"/>
        <v>0</v>
      </c>
      <c r="AC831" s="123">
        <f t="shared" si="950"/>
        <v>0</v>
      </c>
      <c r="AD831" s="94">
        <f t="shared" si="950"/>
        <v>0</v>
      </c>
      <c r="AE831" s="94">
        <f t="shared" si="950"/>
        <v>0</v>
      </c>
      <c r="AF831" s="123">
        <f t="shared" si="950"/>
        <v>0</v>
      </c>
      <c r="AG831" s="94">
        <f t="shared" si="950"/>
        <v>0</v>
      </c>
      <c r="AH831" s="94">
        <f t="shared" si="950"/>
        <v>0</v>
      </c>
      <c r="AI831" s="94">
        <f t="shared" si="950"/>
        <v>0</v>
      </c>
      <c r="AJ831" s="93">
        <f t="shared" si="950"/>
        <v>0</v>
      </c>
      <c r="AK831" s="139" t="s">
        <v>7158</v>
      </c>
    </row>
    <row r="832" spans="1:37" hidden="1" outlineLevel="3" x14ac:dyDescent="0.25">
      <c r="A832" t="s">
        <v>7075</v>
      </c>
      <c r="B832">
        <v>31119.7</v>
      </c>
      <c r="N832">
        <f t="shared" ref="N832:N846" si="951">SUM(B832:M832)</f>
        <v>31119.7</v>
      </c>
      <c r="O832">
        <f t="shared" ref="O832:O846" si="952">B832</f>
        <v>31119.7</v>
      </c>
      <c r="P832">
        <f t="shared" ref="P832:P846" si="953">N832</f>
        <v>31119.7</v>
      </c>
      <c r="Q832" s="92" t="s">
        <v>5510</v>
      </c>
      <c r="R832" s="80">
        <v>0.10765</v>
      </c>
      <c r="S832" s="119">
        <f t="shared" ref="S832:S846" si="954">IF(LEFT(AK832,6)="Direct", O832,0)</f>
        <v>0</v>
      </c>
      <c r="T832" s="120">
        <f t="shared" ref="T832:T846" si="955">O832-S832</f>
        <v>31119.7</v>
      </c>
      <c r="U832" s="121">
        <f t="shared" ref="U832:U846" si="956">S832+T832</f>
        <v>31119.7</v>
      </c>
      <c r="V832" s="119">
        <f t="shared" ref="V832:V846" si="957">IF(LEFT(AK832,9)="Direct-WA", O832,0)</f>
        <v>0</v>
      </c>
      <c r="W832" s="120">
        <f t="shared" ref="W832:W846" si="958">IF(LEFT(AK832,9)="Direct-WA",0,O832*R832)</f>
        <v>3350.0357049999998</v>
      </c>
      <c r="X832" s="122">
        <f t="shared" ref="X832:X846" si="959">V832+W832</f>
        <v>3350.0357049999998</v>
      </c>
      <c r="Y832" s="119">
        <f t="shared" ref="Y832:Y846" si="960">IF(LEFT(AK832,9)="Direct-OR", O832,0)</f>
        <v>0</v>
      </c>
      <c r="Z832" s="120">
        <f t="shared" ref="Z832:Z846" si="961">IF(LEFT(AK832,9)="Direct-OR",0,T832-W832)</f>
        <v>27769.664295000002</v>
      </c>
      <c r="AA832" s="122">
        <f t="shared" ref="AA832:AA846" si="962">Y832+Z832</f>
        <v>27769.664295000002</v>
      </c>
      <c r="AB832" s="94">
        <f t="shared" ref="AB832:AB846" si="963">IF(LEFT(AK832,6)="Direct", P832,0)</f>
        <v>0</v>
      </c>
      <c r="AC832" s="123">
        <f t="shared" ref="AC832:AC846" si="964">P832-AB832</f>
        <v>31119.7</v>
      </c>
      <c r="AD832" s="94">
        <f t="shared" ref="AD832:AD846" si="965">AB832+AC832</f>
        <v>31119.7</v>
      </c>
      <c r="AE832" s="94">
        <f t="shared" ref="AE832:AE846" si="966">IF(LEFT(AK832,9)="Direct-WA", P832,0)</f>
        <v>0</v>
      </c>
      <c r="AF832" s="123">
        <f t="shared" ref="AF832:AF846" si="967">IF(LEFT(AK832,9)="Direct-WA",0,P832*R832)</f>
        <v>3350.0357049999998</v>
      </c>
      <c r="AG832" s="94">
        <f t="shared" ref="AG832:AG846" si="968">AE832+AF832</f>
        <v>3350.0357049999998</v>
      </c>
      <c r="AH832" s="94">
        <f t="shared" ref="AH832:AH846" si="969">IF(LEFT(AK832,9)="Direct-OR", P832,0)</f>
        <v>0</v>
      </c>
      <c r="AI832" s="94">
        <f t="shared" ref="AI832:AI846" si="970">IF(LEFT(AK832,9)="Direct-OR",0,AD832-AG832)</f>
        <v>27769.664295000002</v>
      </c>
      <c r="AJ832" s="93">
        <f t="shared" ref="AJ832:AJ846" si="971">AH832+AI832</f>
        <v>27769.664295000002</v>
      </c>
      <c r="AK832" s="138" t="s">
        <v>1087</v>
      </c>
    </row>
    <row r="833" spans="1:37" hidden="1" outlineLevel="3" x14ac:dyDescent="0.25">
      <c r="A833" t="s">
        <v>7075</v>
      </c>
      <c r="B833">
        <v>32.799999999999997</v>
      </c>
      <c r="N833">
        <f t="shared" si="951"/>
        <v>32.799999999999997</v>
      </c>
      <c r="O833">
        <f t="shared" si="952"/>
        <v>32.799999999999997</v>
      </c>
      <c r="P833">
        <f t="shared" si="953"/>
        <v>32.799999999999997</v>
      </c>
      <c r="Q833" s="92" t="s">
        <v>5529</v>
      </c>
      <c r="R833" s="80">
        <v>0.10765</v>
      </c>
      <c r="S833" s="119">
        <f t="shared" si="954"/>
        <v>0</v>
      </c>
      <c r="T833" s="120">
        <f t="shared" si="955"/>
        <v>32.799999999999997</v>
      </c>
      <c r="U833" s="121">
        <f t="shared" si="956"/>
        <v>32.799999999999997</v>
      </c>
      <c r="V833" s="119">
        <f t="shared" si="957"/>
        <v>0</v>
      </c>
      <c r="W833" s="120">
        <f t="shared" si="958"/>
        <v>3.5309199999999996</v>
      </c>
      <c r="X833" s="122">
        <f t="shared" si="959"/>
        <v>3.5309199999999996</v>
      </c>
      <c r="Y833" s="119">
        <f t="shared" si="960"/>
        <v>0</v>
      </c>
      <c r="Z833" s="120">
        <f t="shared" si="961"/>
        <v>29.269079999999999</v>
      </c>
      <c r="AA833" s="122">
        <f t="shared" si="962"/>
        <v>29.269079999999999</v>
      </c>
      <c r="AB833" s="94">
        <f t="shared" si="963"/>
        <v>0</v>
      </c>
      <c r="AC833" s="123">
        <f t="shared" si="964"/>
        <v>32.799999999999997</v>
      </c>
      <c r="AD833" s="94">
        <f t="shared" si="965"/>
        <v>32.799999999999997</v>
      </c>
      <c r="AE833" s="94">
        <f t="shared" si="966"/>
        <v>0</v>
      </c>
      <c r="AF833" s="123">
        <f t="shared" si="967"/>
        <v>3.5309199999999996</v>
      </c>
      <c r="AG833" s="94">
        <f t="shared" si="968"/>
        <v>3.5309199999999996</v>
      </c>
      <c r="AH833" s="94">
        <f t="shared" si="969"/>
        <v>0</v>
      </c>
      <c r="AI833" s="94">
        <f t="shared" si="970"/>
        <v>29.269079999999999</v>
      </c>
      <c r="AJ833" s="93">
        <f t="shared" si="971"/>
        <v>29.269079999999999</v>
      </c>
      <c r="AK833" s="138" t="s">
        <v>1087</v>
      </c>
    </row>
    <row r="834" spans="1:37" hidden="1" outlineLevel="3" x14ac:dyDescent="0.25">
      <c r="A834" t="s">
        <v>7075</v>
      </c>
      <c r="B834">
        <v>24560.68</v>
      </c>
      <c r="N834">
        <f t="shared" si="951"/>
        <v>24560.68</v>
      </c>
      <c r="O834">
        <f t="shared" si="952"/>
        <v>24560.68</v>
      </c>
      <c r="P834">
        <f t="shared" si="953"/>
        <v>24560.68</v>
      </c>
      <c r="Q834" s="92" t="s">
        <v>5532</v>
      </c>
      <c r="R834" s="80">
        <v>0.10765</v>
      </c>
      <c r="S834" s="119">
        <f t="shared" si="954"/>
        <v>0</v>
      </c>
      <c r="T834" s="120">
        <f t="shared" si="955"/>
        <v>24560.68</v>
      </c>
      <c r="U834" s="121">
        <f t="shared" si="956"/>
        <v>24560.68</v>
      </c>
      <c r="V834" s="119">
        <f t="shared" si="957"/>
        <v>0</v>
      </c>
      <c r="W834" s="120">
        <f t="shared" si="958"/>
        <v>2643.9572020000001</v>
      </c>
      <c r="X834" s="122">
        <f t="shared" si="959"/>
        <v>2643.9572020000001</v>
      </c>
      <c r="Y834" s="119">
        <f t="shared" si="960"/>
        <v>0</v>
      </c>
      <c r="Z834" s="120">
        <f t="shared" si="961"/>
        <v>21916.722797999999</v>
      </c>
      <c r="AA834" s="122">
        <f t="shared" si="962"/>
        <v>21916.722797999999</v>
      </c>
      <c r="AB834" s="94">
        <f t="shared" si="963"/>
        <v>0</v>
      </c>
      <c r="AC834" s="123">
        <f t="shared" si="964"/>
        <v>24560.68</v>
      </c>
      <c r="AD834" s="94">
        <f t="shared" si="965"/>
        <v>24560.68</v>
      </c>
      <c r="AE834" s="94">
        <f t="shared" si="966"/>
        <v>0</v>
      </c>
      <c r="AF834" s="123">
        <f t="shared" si="967"/>
        <v>2643.9572020000001</v>
      </c>
      <c r="AG834" s="94">
        <f t="shared" si="968"/>
        <v>2643.9572020000001</v>
      </c>
      <c r="AH834" s="94">
        <f t="shared" si="969"/>
        <v>0</v>
      </c>
      <c r="AI834" s="94">
        <f t="shared" si="970"/>
        <v>21916.722797999999</v>
      </c>
      <c r="AJ834" s="93">
        <f t="shared" si="971"/>
        <v>21916.722797999999</v>
      </c>
      <c r="AK834" s="138" t="s">
        <v>1087</v>
      </c>
    </row>
    <row r="835" spans="1:37" hidden="1" outlineLevel="3" x14ac:dyDescent="0.25">
      <c r="A835" t="s">
        <v>7075</v>
      </c>
      <c r="N835">
        <f t="shared" si="951"/>
        <v>0</v>
      </c>
      <c r="O835">
        <f t="shared" si="952"/>
        <v>0</v>
      </c>
      <c r="P835">
        <f t="shared" si="953"/>
        <v>0</v>
      </c>
      <c r="Q835" s="92" t="s">
        <v>5542</v>
      </c>
      <c r="R835" s="80">
        <v>0.10765</v>
      </c>
      <c r="S835" s="119">
        <f t="shared" si="954"/>
        <v>0</v>
      </c>
      <c r="T835" s="120">
        <f t="shared" si="955"/>
        <v>0</v>
      </c>
      <c r="U835" s="121">
        <f t="shared" si="956"/>
        <v>0</v>
      </c>
      <c r="V835" s="119">
        <f t="shared" si="957"/>
        <v>0</v>
      </c>
      <c r="W835" s="120">
        <f t="shared" si="958"/>
        <v>0</v>
      </c>
      <c r="X835" s="122">
        <f t="shared" si="959"/>
        <v>0</v>
      </c>
      <c r="Y835" s="119">
        <f t="shared" si="960"/>
        <v>0</v>
      </c>
      <c r="Z835" s="120">
        <f t="shared" si="961"/>
        <v>0</v>
      </c>
      <c r="AA835" s="122">
        <f t="shared" si="962"/>
        <v>0</v>
      </c>
      <c r="AB835" s="94">
        <f t="shared" si="963"/>
        <v>0</v>
      </c>
      <c r="AC835" s="123">
        <f t="shared" si="964"/>
        <v>0</v>
      </c>
      <c r="AD835" s="94">
        <f t="shared" si="965"/>
        <v>0</v>
      </c>
      <c r="AE835" s="94">
        <f t="shared" si="966"/>
        <v>0</v>
      </c>
      <c r="AF835" s="123">
        <f t="shared" si="967"/>
        <v>0</v>
      </c>
      <c r="AG835" s="94">
        <f t="shared" si="968"/>
        <v>0</v>
      </c>
      <c r="AH835" s="94">
        <f t="shared" si="969"/>
        <v>0</v>
      </c>
      <c r="AI835" s="94">
        <f t="shared" si="970"/>
        <v>0</v>
      </c>
      <c r="AJ835" s="93">
        <f t="shared" si="971"/>
        <v>0</v>
      </c>
      <c r="AK835" s="138" t="s">
        <v>1087</v>
      </c>
    </row>
    <row r="836" spans="1:37" hidden="1" outlineLevel="3" x14ac:dyDescent="0.25">
      <c r="A836" t="s">
        <v>7075</v>
      </c>
      <c r="B836">
        <v>156562.07999999999</v>
      </c>
      <c r="N836">
        <f t="shared" si="951"/>
        <v>156562.07999999999</v>
      </c>
      <c r="O836">
        <f t="shared" si="952"/>
        <v>156562.07999999999</v>
      </c>
      <c r="P836">
        <f t="shared" si="953"/>
        <v>156562.07999999999</v>
      </c>
      <c r="Q836" s="92" t="s">
        <v>5556</v>
      </c>
      <c r="R836" s="80">
        <v>0.10765</v>
      </c>
      <c r="S836" s="119">
        <f t="shared" si="954"/>
        <v>0</v>
      </c>
      <c r="T836" s="120">
        <f t="shared" si="955"/>
        <v>156562.07999999999</v>
      </c>
      <c r="U836" s="121">
        <f t="shared" si="956"/>
        <v>156562.07999999999</v>
      </c>
      <c r="V836" s="119">
        <f t="shared" si="957"/>
        <v>0</v>
      </c>
      <c r="W836" s="120">
        <f t="shared" si="958"/>
        <v>16853.907911999999</v>
      </c>
      <c r="X836" s="122">
        <f t="shared" si="959"/>
        <v>16853.907911999999</v>
      </c>
      <c r="Y836" s="119">
        <f t="shared" si="960"/>
        <v>0</v>
      </c>
      <c r="Z836" s="120">
        <f t="shared" si="961"/>
        <v>139708.17208799999</v>
      </c>
      <c r="AA836" s="122">
        <f t="shared" si="962"/>
        <v>139708.17208799999</v>
      </c>
      <c r="AB836" s="94">
        <f t="shared" si="963"/>
        <v>0</v>
      </c>
      <c r="AC836" s="123">
        <f t="shared" si="964"/>
        <v>156562.07999999999</v>
      </c>
      <c r="AD836" s="94">
        <f t="shared" si="965"/>
        <v>156562.07999999999</v>
      </c>
      <c r="AE836" s="94">
        <f t="shared" si="966"/>
        <v>0</v>
      </c>
      <c r="AF836" s="123">
        <f t="shared" si="967"/>
        <v>16853.907911999999</v>
      </c>
      <c r="AG836" s="94">
        <f t="shared" si="968"/>
        <v>16853.907911999999</v>
      </c>
      <c r="AH836" s="94">
        <f t="shared" si="969"/>
        <v>0</v>
      </c>
      <c r="AI836" s="94">
        <f t="shared" si="970"/>
        <v>139708.17208799999</v>
      </c>
      <c r="AJ836" s="93">
        <f t="shared" si="971"/>
        <v>139708.17208799999</v>
      </c>
      <c r="AK836" s="138" t="s">
        <v>1087</v>
      </c>
    </row>
    <row r="837" spans="1:37" hidden="1" outlineLevel="3" x14ac:dyDescent="0.25">
      <c r="A837" t="s">
        <v>7075</v>
      </c>
      <c r="B837">
        <v>13454.69</v>
      </c>
      <c r="N837">
        <f t="shared" si="951"/>
        <v>13454.69</v>
      </c>
      <c r="O837">
        <f t="shared" si="952"/>
        <v>13454.69</v>
      </c>
      <c r="P837">
        <f t="shared" si="953"/>
        <v>13454.69</v>
      </c>
      <c r="Q837" s="92" t="s">
        <v>5575</v>
      </c>
      <c r="R837" s="80">
        <v>0.10765</v>
      </c>
      <c r="S837" s="119">
        <f t="shared" si="954"/>
        <v>0</v>
      </c>
      <c r="T837" s="120">
        <f t="shared" si="955"/>
        <v>13454.69</v>
      </c>
      <c r="U837" s="121">
        <f t="shared" si="956"/>
        <v>13454.69</v>
      </c>
      <c r="V837" s="119">
        <f t="shared" si="957"/>
        <v>0</v>
      </c>
      <c r="W837" s="120">
        <f t="shared" si="958"/>
        <v>1448.3973785000001</v>
      </c>
      <c r="X837" s="122">
        <f t="shared" si="959"/>
        <v>1448.3973785000001</v>
      </c>
      <c r="Y837" s="119">
        <f t="shared" si="960"/>
        <v>0</v>
      </c>
      <c r="Z837" s="120">
        <f t="shared" si="961"/>
        <v>12006.292621500001</v>
      </c>
      <c r="AA837" s="122">
        <f t="shared" si="962"/>
        <v>12006.292621500001</v>
      </c>
      <c r="AB837" s="94">
        <f t="shared" si="963"/>
        <v>0</v>
      </c>
      <c r="AC837" s="123">
        <f t="shared" si="964"/>
        <v>13454.69</v>
      </c>
      <c r="AD837" s="94">
        <f t="shared" si="965"/>
        <v>13454.69</v>
      </c>
      <c r="AE837" s="94">
        <f t="shared" si="966"/>
        <v>0</v>
      </c>
      <c r="AF837" s="123">
        <f t="shared" si="967"/>
        <v>1448.3973785000001</v>
      </c>
      <c r="AG837" s="94">
        <f t="shared" si="968"/>
        <v>1448.3973785000001</v>
      </c>
      <c r="AH837" s="94">
        <f t="shared" si="969"/>
        <v>0</v>
      </c>
      <c r="AI837" s="94">
        <f t="shared" si="970"/>
        <v>12006.292621500001</v>
      </c>
      <c r="AJ837" s="93">
        <f t="shared" si="971"/>
        <v>12006.292621500001</v>
      </c>
      <c r="AK837" s="138" t="s">
        <v>1087</v>
      </c>
    </row>
    <row r="838" spans="1:37" hidden="1" outlineLevel="3" x14ac:dyDescent="0.25">
      <c r="A838" t="s">
        <v>7075</v>
      </c>
      <c r="B838">
        <v>2060</v>
      </c>
      <c r="N838">
        <f t="shared" si="951"/>
        <v>2060</v>
      </c>
      <c r="O838">
        <f t="shared" si="952"/>
        <v>2060</v>
      </c>
      <c r="P838">
        <f t="shared" si="953"/>
        <v>2060</v>
      </c>
      <c r="Q838" s="92" t="s">
        <v>5576</v>
      </c>
      <c r="R838" s="80">
        <v>0.10765</v>
      </c>
      <c r="S838" s="119">
        <f t="shared" si="954"/>
        <v>0</v>
      </c>
      <c r="T838" s="120">
        <f t="shared" si="955"/>
        <v>2060</v>
      </c>
      <c r="U838" s="121">
        <f t="shared" si="956"/>
        <v>2060</v>
      </c>
      <c r="V838" s="119">
        <f t="shared" si="957"/>
        <v>0</v>
      </c>
      <c r="W838" s="120">
        <f t="shared" si="958"/>
        <v>221.75899999999999</v>
      </c>
      <c r="X838" s="122">
        <f t="shared" si="959"/>
        <v>221.75899999999999</v>
      </c>
      <c r="Y838" s="119">
        <f t="shared" si="960"/>
        <v>0</v>
      </c>
      <c r="Z838" s="120">
        <f t="shared" si="961"/>
        <v>1838.241</v>
      </c>
      <c r="AA838" s="122">
        <f t="shared" si="962"/>
        <v>1838.241</v>
      </c>
      <c r="AB838" s="94">
        <f t="shared" si="963"/>
        <v>0</v>
      </c>
      <c r="AC838" s="123">
        <f t="shared" si="964"/>
        <v>2060</v>
      </c>
      <c r="AD838" s="94">
        <f t="shared" si="965"/>
        <v>2060</v>
      </c>
      <c r="AE838" s="94">
        <f t="shared" si="966"/>
        <v>0</v>
      </c>
      <c r="AF838" s="123">
        <f t="shared" si="967"/>
        <v>221.75899999999999</v>
      </c>
      <c r="AG838" s="94">
        <f t="shared" si="968"/>
        <v>221.75899999999999</v>
      </c>
      <c r="AH838" s="94">
        <f t="shared" si="969"/>
        <v>0</v>
      </c>
      <c r="AI838" s="94">
        <f t="shared" si="970"/>
        <v>1838.241</v>
      </c>
      <c r="AJ838" s="93">
        <f t="shared" si="971"/>
        <v>1838.241</v>
      </c>
      <c r="AK838" s="138" t="s">
        <v>1087</v>
      </c>
    </row>
    <row r="839" spans="1:37" hidden="1" outlineLevel="3" x14ac:dyDescent="0.25">
      <c r="A839" t="s">
        <v>7075</v>
      </c>
      <c r="B839">
        <v>32218.52</v>
      </c>
      <c r="N839">
        <f t="shared" si="951"/>
        <v>32218.52</v>
      </c>
      <c r="O839">
        <f t="shared" si="952"/>
        <v>32218.52</v>
      </c>
      <c r="P839">
        <f t="shared" si="953"/>
        <v>32218.52</v>
      </c>
      <c r="Q839" s="92" t="s">
        <v>5578</v>
      </c>
      <c r="R839" s="80">
        <v>0.10765</v>
      </c>
      <c r="S839" s="119">
        <f t="shared" si="954"/>
        <v>0</v>
      </c>
      <c r="T839" s="120">
        <f t="shared" si="955"/>
        <v>32218.52</v>
      </c>
      <c r="U839" s="121">
        <f t="shared" si="956"/>
        <v>32218.52</v>
      </c>
      <c r="V839" s="119">
        <f t="shared" si="957"/>
        <v>0</v>
      </c>
      <c r="W839" s="120">
        <f t="shared" si="958"/>
        <v>3468.3236779999997</v>
      </c>
      <c r="X839" s="122">
        <f t="shared" si="959"/>
        <v>3468.3236779999997</v>
      </c>
      <c r="Y839" s="119">
        <f t="shared" si="960"/>
        <v>0</v>
      </c>
      <c r="Z839" s="120">
        <f t="shared" si="961"/>
        <v>28750.196322</v>
      </c>
      <c r="AA839" s="122">
        <f t="shared" si="962"/>
        <v>28750.196322</v>
      </c>
      <c r="AB839" s="94">
        <f t="shared" si="963"/>
        <v>0</v>
      </c>
      <c r="AC839" s="123">
        <f t="shared" si="964"/>
        <v>32218.52</v>
      </c>
      <c r="AD839" s="94">
        <f t="shared" si="965"/>
        <v>32218.52</v>
      </c>
      <c r="AE839" s="94">
        <f t="shared" si="966"/>
        <v>0</v>
      </c>
      <c r="AF839" s="123">
        <f t="shared" si="967"/>
        <v>3468.3236779999997</v>
      </c>
      <c r="AG839" s="94">
        <f t="shared" si="968"/>
        <v>3468.3236779999997</v>
      </c>
      <c r="AH839" s="94">
        <f t="shared" si="969"/>
        <v>0</v>
      </c>
      <c r="AI839" s="94">
        <f t="shared" si="970"/>
        <v>28750.196322</v>
      </c>
      <c r="AJ839" s="93">
        <f t="shared" si="971"/>
        <v>28750.196322</v>
      </c>
      <c r="AK839" s="138" t="s">
        <v>1087</v>
      </c>
    </row>
    <row r="840" spans="1:37" hidden="1" outlineLevel="3" x14ac:dyDescent="0.25">
      <c r="A840" t="s">
        <v>7075</v>
      </c>
      <c r="B840">
        <v>10026.280000000001</v>
      </c>
      <c r="N840">
        <f t="shared" si="951"/>
        <v>10026.280000000001</v>
      </c>
      <c r="O840">
        <f t="shared" si="952"/>
        <v>10026.280000000001</v>
      </c>
      <c r="P840">
        <f t="shared" si="953"/>
        <v>10026.280000000001</v>
      </c>
      <c r="Q840" s="92" t="s">
        <v>5613</v>
      </c>
      <c r="R840" s="80">
        <v>0.10765</v>
      </c>
      <c r="S840" s="119">
        <f t="shared" si="954"/>
        <v>0</v>
      </c>
      <c r="T840" s="120">
        <f t="shared" si="955"/>
        <v>10026.280000000001</v>
      </c>
      <c r="U840" s="121">
        <f t="shared" si="956"/>
        <v>10026.280000000001</v>
      </c>
      <c r="V840" s="119">
        <f t="shared" si="957"/>
        <v>0</v>
      </c>
      <c r="W840" s="120">
        <f t="shared" si="958"/>
        <v>1079.3290420000001</v>
      </c>
      <c r="X840" s="122">
        <f t="shared" si="959"/>
        <v>1079.3290420000001</v>
      </c>
      <c r="Y840" s="119">
        <f t="shared" si="960"/>
        <v>0</v>
      </c>
      <c r="Z840" s="120">
        <f t="shared" si="961"/>
        <v>8946.9509580000013</v>
      </c>
      <c r="AA840" s="122">
        <f t="shared" si="962"/>
        <v>8946.9509580000013</v>
      </c>
      <c r="AB840" s="94">
        <f t="shared" si="963"/>
        <v>0</v>
      </c>
      <c r="AC840" s="123">
        <f t="shared" si="964"/>
        <v>10026.280000000001</v>
      </c>
      <c r="AD840" s="94">
        <f t="shared" si="965"/>
        <v>10026.280000000001</v>
      </c>
      <c r="AE840" s="94">
        <f t="shared" si="966"/>
        <v>0</v>
      </c>
      <c r="AF840" s="123">
        <f t="shared" si="967"/>
        <v>1079.3290420000001</v>
      </c>
      <c r="AG840" s="94">
        <f t="shared" si="968"/>
        <v>1079.3290420000001</v>
      </c>
      <c r="AH840" s="94">
        <f t="shared" si="969"/>
        <v>0</v>
      </c>
      <c r="AI840" s="94">
        <f t="shared" si="970"/>
        <v>8946.9509580000013</v>
      </c>
      <c r="AJ840" s="93">
        <f t="shared" si="971"/>
        <v>8946.9509580000013</v>
      </c>
      <c r="AK840" s="138" t="s">
        <v>1087</v>
      </c>
    </row>
    <row r="841" spans="1:37" hidden="1" outlineLevel="3" x14ac:dyDescent="0.25">
      <c r="A841" t="s">
        <v>7075</v>
      </c>
      <c r="B841">
        <v>189.99</v>
      </c>
      <c r="N841">
        <f t="shared" si="951"/>
        <v>189.99</v>
      </c>
      <c r="O841">
        <f t="shared" si="952"/>
        <v>189.99</v>
      </c>
      <c r="P841">
        <f t="shared" si="953"/>
        <v>189.99</v>
      </c>
      <c r="Q841" s="92" t="s">
        <v>5886</v>
      </c>
      <c r="R841" s="80">
        <v>0.10765</v>
      </c>
      <c r="S841" s="119">
        <f t="shared" si="954"/>
        <v>0</v>
      </c>
      <c r="T841" s="120">
        <f t="shared" si="955"/>
        <v>189.99</v>
      </c>
      <c r="U841" s="121">
        <f t="shared" si="956"/>
        <v>189.99</v>
      </c>
      <c r="V841" s="119">
        <f t="shared" si="957"/>
        <v>0</v>
      </c>
      <c r="W841" s="120">
        <f t="shared" si="958"/>
        <v>20.452423500000002</v>
      </c>
      <c r="X841" s="122">
        <f t="shared" si="959"/>
        <v>20.452423500000002</v>
      </c>
      <c r="Y841" s="119">
        <f t="shared" si="960"/>
        <v>0</v>
      </c>
      <c r="Z841" s="120">
        <f t="shared" si="961"/>
        <v>169.5375765</v>
      </c>
      <c r="AA841" s="122">
        <f t="shared" si="962"/>
        <v>169.5375765</v>
      </c>
      <c r="AB841" s="94">
        <f t="shared" si="963"/>
        <v>0</v>
      </c>
      <c r="AC841" s="123">
        <f t="shared" si="964"/>
        <v>189.99</v>
      </c>
      <c r="AD841" s="94">
        <f t="shared" si="965"/>
        <v>189.99</v>
      </c>
      <c r="AE841" s="94">
        <f t="shared" si="966"/>
        <v>0</v>
      </c>
      <c r="AF841" s="123">
        <f t="shared" si="967"/>
        <v>20.452423500000002</v>
      </c>
      <c r="AG841" s="94">
        <f t="shared" si="968"/>
        <v>20.452423500000002</v>
      </c>
      <c r="AH841" s="94">
        <f t="shared" si="969"/>
        <v>0</v>
      </c>
      <c r="AI841" s="94">
        <f t="shared" si="970"/>
        <v>169.5375765</v>
      </c>
      <c r="AJ841" s="93">
        <f t="shared" si="971"/>
        <v>169.5375765</v>
      </c>
      <c r="AK841" s="138" t="s">
        <v>1087</v>
      </c>
    </row>
    <row r="842" spans="1:37" hidden="1" outlineLevel="3" x14ac:dyDescent="0.25">
      <c r="A842" t="s">
        <v>7075</v>
      </c>
      <c r="B842">
        <v>823.67</v>
      </c>
      <c r="N842">
        <f t="shared" si="951"/>
        <v>823.67</v>
      </c>
      <c r="O842">
        <f t="shared" si="952"/>
        <v>823.67</v>
      </c>
      <c r="P842">
        <f t="shared" si="953"/>
        <v>823.67</v>
      </c>
      <c r="Q842" s="92" t="s">
        <v>5893</v>
      </c>
      <c r="R842" s="80">
        <v>0.10765</v>
      </c>
      <c r="S842" s="119">
        <f t="shared" si="954"/>
        <v>0</v>
      </c>
      <c r="T842" s="120">
        <f t="shared" si="955"/>
        <v>823.67</v>
      </c>
      <c r="U842" s="121">
        <f t="shared" si="956"/>
        <v>823.67</v>
      </c>
      <c r="V842" s="119">
        <f t="shared" si="957"/>
        <v>0</v>
      </c>
      <c r="W842" s="120">
        <f t="shared" si="958"/>
        <v>88.668075499999986</v>
      </c>
      <c r="X842" s="122">
        <f t="shared" si="959"/>
        <v>88.668075499999986</v>
      </c>
      <c r="Y842" s="119">
        <f t="shared" si="960"/>
        <v>0</v>
      </c>
      <c r="Z842" s="120">
        <f t="shared" si="961"/>
        <v>735.00192449999997</v>
      </c>
      <c r="AA842" s="122">
        <f t="shared" si="962"/>
        <v>735.00192449999997</v>
      </c>
      <c r="AB842" s="94">
        <f t="shared" si="963"/>
        <v>0</v>
      </c>
      <c r="AC842" s="123">
        <f t="shared" si="964"/>
        <v>823.67</v>
      </c>
      <c r="AD842" s="94">
        <f t="shared" si="965"/>
        <v>823.67</v>
      </c>
      <c r="AE842" s="94">
        <f t="shared" si="966"/>
        <v>0</v>
      </c>
      <c r="AF842" s="123">
        <f t="shared" si="967"/>
        <v>88.668075499999986</v>
      </c>
      <c r="AG842" s="94">
        <f t="shared" si="968"/>
        <v>88.668075499999986</v>
      </c>
      <c r="AH842" s="94">
        <f t="shared" si="969"/>
        <v>0</v>
      </c>
      <c r="AI842" s="94">
        <f t="shared" si="970"/>
        <v>735.00192449999997</v>
      </c>
      <c r="AJ842" s="93">
        <f t="shared" si="971"/>
        <v>735.00192449999997</v>
      </c>
      <c r="AK842" s="138" t="s">
        <v>1087</v>
      </c>
    </row>
    <row r="843" spans="1:37" hidden="1" outlineLevel="3" x14ac:dyDescent="0.25">
      <c r="A843" t="s">
        <v>7075</v>
      </c>
      <c r="N843">
        <f t="shared" si="951"/>
        <v>0</v>
      </c>
      <c r="O843">
        <f t="shared" si="952"/>
        <v>0</v>
      </c>
      <c r="P843">
        <f t="shared" si="953"/>
        <v>0</v>
      </c>
      <c r="Q843" s="92" t="s">
        <v>5895</v>
      </c>
      <c r="R843" s="80">
        <v>0.10765</v>
      </c>
      <c r="S843" s="119">
        <f t="shared" si="954"/>
        <v>0</v>
      </c>
      <c r="T843" s="120">
        <f t="shared" si="955"/>
        <v>0</v>
      </c>
      <c r="U843" s="121">
        <f t="shared" si="956"/>
        <v>0</v>
      </c>
      <c r="V843" s="119">
        <f t="shared" si="957"/>
        <v>0</v>
      </c>
      <c r="W843" s="120">
        <f t="shared" si="958"/>
        <v>0</v>
      </c>
      <c r="X843" s="122">
        <f t="shared" si="959"/>
        <v>0</v>
      </c>
      <c r="Y843" s="119">
        <f t="shared" si="960"/>
        <v>0</v>
      </c>
      <c r="Z843" s="120">
        <f t="shared" si="961"/>
        <v>0</v>
      </c>
      <c r="AA843" s="122">
        <f t="shared" si="962"/>
        <v>0</v>
      </c>
      <c r="AB843" s="94">
        <f t="shared" si="963"/>
        <v>0</v>
      </c>
      <c r="AC843" s="123">
        <f t="shared" si="964"/>
        <v>0</v>
      </c>
      <c r="AD843" s="94">
        <f t="shared" si="965"/>
        <v>0</v>
      </c>
      <c r="AE843" s="94">
        <f t="shared" si="966"/>
        <v>0</v>
      </c>
      <c r="AF843" s="123">
        <f t="shared" si="967"/>
        <v>0</v>
      </c>
      <c r="AG843" s="94">
        <f t="shared" si="968"/>
        <v>0</v>
      </c>
      <c r="AH843" s="94">
        <f t="shared" si="969"/>
        <v>0</v>
      </c>
      <c r="AI843" s="94">
        <f t="shared" si="970"/>
        <v>0</v>
      </c>
      <c r="AJ843" s="93">
        <f t="shared" si="971"/>
        <v>0</v>
      </c>
      <c r="AK843" s="138" t="s">
        <v>1087</v>
      </c>
    </row>
    <row r="844" spans="1:37" hidden="1" outlineLevel="3" x14ac:dyDescent="0.25">
      <c r="A844" t="s">
        <v>7075</v>
      </c>
      <c r="B844">
        <v>852749.99</v>
      </c>
      <c r="N844">
        <f t="shared" si="951"/>
        <v>852749.99</v>
      </c>
      <c r="O844">
        <f t="shared" si="952"/>
        <v>852749.99</v>
      </c>
      <c r="P844">
        <f t="shared" si="953"/>
        <v>852749.99</v>
      </c>
      <c r="Q844" s="92" t="s">
        <v>6864</v>
      </c>
      <c r="R844" s="80">
        <v>0.10765</v>
      </c>
      <c r="S844" s="119">
        <f t="shared" si="954"/>
        <v>0</v>
      </c>
      <c r="T844" s="120">
        <f t="shared" si="955"/>
        <v>852749.99</v>
      </c>
      <c r="U844" s="121">
        <f t="shared" si="956"/>
        <v>852749.99</v>
      </c>
      <c r="V844" s="119">
        <f t="shared" si="957"/>
        <v>0</v>
      </c>
      <c r="W844" s="120">
        <f t="shared" si="958"/>
        <v>91798.536423500002</v>
      </c>
      <c r="X844" s="122">
        <f t="shared" si="959"/>
        <v>91798.536423500002</v>
      </c>
      <c r="Y844" s="119">
        <f t="shared" si="960"/>
        <v>0</v>
      </c>
      <c r="Z844" s="120">
        <f t="shared" si="961"/>
        <v>760951.45357649995</v>
      </c>
      <c r="AA844" s="122">
        <f t="shared" si="962"/>
        <v>760951.45357649995</v>
      </c>
      <c r="AB844" s="94">
        <f t="shared" si="963"/>
        <v>0</v>
      </c>
      <c r="AC844" s="123">
        <f t="shared" si="964"/>
        <v>852749.99</v>
      </c>
      <c r="AD844" s="94">
        <f t="shared" si="965"/>
        <v>852749.99</v>
      </c>
      <c r="AE844" s="94">
        <f t="shared" si="966"/>
        <v>0</v>
      </c>
      <c r="AF844" s="123">
        <f t="shared" si="967"/>
        <v>91798.536423500002</v>
      </c>
      <c r="AG844" s="94">
        <f t="shared" si="968"/>
        <v>91798.536423500002</v>
      </c>
      <c r="AH844" s="94">
        <f t="shared" si="969"/>
        <v>0</v>
      </c>
      <c r="AI844" s="94">
        <f t="shared" si="970"/>
        <v>760951.45357649995</v>
      </c>
      <c r="AJ844" s="93">
        <f t="shared" si="971"/>
        <v>760951.45357649995</v>
      </c>
      <c r="AK844" s="138" t="s">
        <v>6861</v>
      </c>
    </row>
    <row r="845" spans="1:37" hidden="1" outlineLevel="3" x14ac:dyDescent="0.25">
      <c r="A845" t="s">
        <v>7075</v>
      </c>
      <c r="B845">
        <v>87083.34</v>
      </c>
      <c r="N845">
        <f t="shared" si="951"/>
        <v>87083.34</v>
      </c>
      <c r="O845">
        <f t="shared" si="952"/>
        <v>87083.34</v>
      </c>
      <c r="P845">
        <f t="shared" si="953"/>
        <v>87083.34</v>
      </c>
      <c r="Q845" s="92" t="s">
        <v>6865</v>
      </c>
      <c r="R845" s="80">
        <v>0.10765</v>
      </c>
      <c r="S845" s="119">
        <f t="shared" si="954"/>
        <v>0</v>
      </c>
      <c r="T845" s="120">
        <f t="shared" si="955"/>
        <v>87083.34</v>
      </c>
      <c r="U845" s="121">
        <f t="shared" si="956"/>
        <v>87083.34</v>
      </c>
      <c r="V845" s="119">
        <f t="shared" si="957"/>
        <v>0</v>
      </c>
      <c r="W845" s="120">
        <f t="shared" si="958"/>
        <v>9374.5215509999998</v>
      </c>
      <c r="X845" s="122">
        <f t="shared" si="959"/>
        <v>9374.5215509999998</v>
      </c>
      <c r="Y845" s="119">
        <f t="shared" si="960"/>
        <v>0</v>
      </c>
      <c r="Z845" s="120">
        <f t="shared" si="961"/>
        <v>77708.818448999999</v>
      </c>
      <c r="AA845" s="122">
        <f t="shared" si="962"/>
        <v>77708.818448999999</v>
      </c>
      <c r="AB845" s="94">
        <f t="shared" si="963"/>
        <v>0</v>
      </c>
      <c r="AC845" s="123">
        <f t="shared" si="964"/>
        <v>87083.34</v>
      </c>
      <c r="AD845" s="94">
        <f t="shared" si="965"/>
        <v>87083.34</v>
      </c>
      <c r="AE845" s="94">
        <f t="shared" si="966"/>
        <v>0</v>
      </c>
      <c r="AF845" s="123">
        <f t="shared" si="967"/>
        <v>9374.5215509999998</v>
      </c>
      <c r="AG845" s="94">
        <f t="shared" si="968"/>
        <v>9374.5215509999998</v>
      </c>
      <c r="AH845" s="94">
        <f t="shared" si="969"/>
        <v>0</v>
      </c>
      <c r="AI845" s="94">
        <f t="shared" si="970"/>
        <v>77708.818448999999</v>
      </c>
      <c r="AJ845" s="93">
        <f t="shared" si="971"/>
        <v>77708.818448999999</v>
      </c>
      <c r="AK845" s="138" t="s">
        <v>6861</v>
      </c>
    </row>
    <row r="846" spans="1:37" hidden="1" outlineLevel="3" x14ac:dyDescent="0.25">
      <c r="A846" t="s">
        <v>7075</v>
      </c>
      <c r="B846">
        <v>125427</v>
      </c>
      <c r="N846">
        <f t="shared" si="951"/>
        <v>125427</v>
      </c>
      <c r="O846">
        <f t="shared" si="952"/>
        <v>125427</v>
      </c>
      <c r="P846">
        <f t="shared" si="953"/>
        <v>125427</v>
      </c>
      <c r="Q846" s="92" t="s">
        <v>6448</v>
      </c>
      <c r="R846" s="80">
        <v>0.10765</v>
      </c>
      <c r="S846" s="119">
        <f t="shared" si="954"/>
        <v>0</v>
      </c>
      <c r="T846" s="120">
        <f t="shared" si="955"/>
        <v>125427</v>
      </c>
      <c r="U846" s="121">
        <f t="shared" si="956"/>
        <v>125427</v>
      </c>
      <c r="V846" s="119">
        <f t="shared" si="957"/>
        <v>0</v>
      </c>
      <c r="W846" s="120">
        <f t="shared" si="958"/>
        <v>13502.216549999999</v>
      </c>
      <c r="X846" s="122">
        <f t="shared" si="959"/>
        <v>13502.216549999999</v>
      </c>
      <c r="Y846" s="119">
        <f t="shared" si="960"/>
        <v>0</v>
      </c>
      <c r="Z846" s="120">
        <f t="shared" si="961"/>
        <v>111924.78345</v>
      </c>
      <c r="AA846" s="122">
        <f t="shared" si="962"/>
        <v>111924.78345</v>
      </c>
      <c r="AB846" s="94">
        <f t="shared" si="963"/>
        <v>0</v>
      </c>
      <c r="AC846" s="123">
        <f t="shared" si="964"/>
        <v>125427</v>
      </c>
      <c r="AD846" s="94">
        <f t="shared" si="965"/>
        <v>125427</v>
      </c>
      <c r="AE846" s="94">
        <f t="shared" si="966"/>
        <v>0</v>
      </c>
      <c r="AF846" s="123">
        <f t="shared" si="967"/>
        <v>13502.216549999999</v>
      </c>
      <c r="AG846" s="94">
        <f t="shared" si="968"/>
        <v>13502.216549999999</v>
      </c>
      <c r="AH846" s="94">
        <f t="shared" si="969"/>
        <v>0</v>
      </c>
      <c r="AI846" s="94">
        <f t="shared" si="970"/>
        <v>111924.78345</v>
      </c>
      <c r="AJ846" s="93">
        <f t="shared" si="971"/>
        <v>111924.78345</v>
      </c>
      <c r="AK846" s="138" t="s">
        <v>1087</v>
      </c>
    </row>
    <row r="847" spans="1:37" hidden="1" outlineLevel="2" x14ac:dyDescent="0.25">
      <c r="Q847" s="92"/>
      <c r="R847" s="80"/>
      <c r="S847" s="119">
        <f t="shared" ref="S847:AJ847" si="972">SUBTOTAL(9,S832:S846)</f>
        <v>0</v>
      </c>
      <c r="T847" s="120">
        <f t="shared" si="972"/>
        <v>1336308.74</v>
      </c>
      <c r="U847" s="121">
        <f t="shared" si="972"/>
        <v>1336308.74</v>
      </c>
      <c r="V847" s="119">
        <f t="shared" si="972"/>
        <v>0</v>
      </c>
      <c r="W847" s="120">
        <f t="shared" si="972"/>
        <v>143853.63586100002</v>
      </c>
      <c r="X847" s="122">
        <f t="shared" si="972"/>
        <v>143853.63586100002</v>
      </c>
      <c r="Y847" s="119">
        <f t="shared" si="972"/>
        <v>0</v>
      </c>
      <c r="Z847" s="120">
        <f t="shared" si="972"/>
        <v>1192455.1041389999</v>
      </c>
      <c r="AA847" s="122">
        <f t="shared" si="972"/>
        <v>1192455.1041389999</v>
      </c>
      <c r="AB847" s="94">
        <f t="shared" si="972"/>
        <v>0</v>
      </c>
      <c r="AC847" s="123">
        <f t="shared" si="972"/>
        <v>1336308.74</v>
      </c>
      <c r="AD847" s="94">
        <f t="shared" si="972"/>
        <v>1336308.74</v>
      </c>
      <c r="AE847" s="94">
        <f t="shared" si="972"/>
        <v>0</v>
      </c>
      <c r="AF847" s="123">
        <f t="shared" si="972"/>
        <v>143853.63586100002</v>
      </c>
      <c r="AG847" s="94">
        <f t="shared" si="972"/>
        <v>143853.63586100002</v>
      </c>
      <c r="AH847" s="94">
        <f t="shared" si="972"/>
        <v>0</v>
      </c>
      <c r="AI847" s="94">
        <f t="shared" si="972"/>
        <v>1192455.1041389999</v>
      </c>
      <c r="AJ847" s="93">
        <f t="shared" si="972"/>
        <v>1192455.1041389999</v>
      </c>
      <c r="AK847" s="139" t="s">
        <v>7148</v>
      </c>
    </row>
    <row r="848" spans="1:37" hidden="1" outlineLevel="3" x14ac:dyDescent="0.25">
      <c r="A848" t="s">
        <v>7075</v>
      </c>
      <c r="B848">
        <v>754</v>
      </c>
      <c r="N848">
        <f>SUM(B848:M848)</f>
        <v>754</v>
      </c>
      <c r="O848">
        <f>B848</f>
        <v>754</v>
      </c>
      <c r="P848">
        <f>N848</f>
        <v>754</v>
      </c>
      <c r="Q848" s="92" t="s">
        <v>4533</v>
      </c>
      <c r="R848" s="80">
        <v>1.17E-2</v>
      </c>
      <c r="S848" s="119">
        <f>IF(LEFT(AK848,6)="Direct", O848,0)</f>
        <v>0</v>
      </c>
      <c r="T848" s="120">
        <f>O848-S848</f>
        <v>754</v>
      </c>
      <c r="U848" s="121">
        <f>S848+T848</f>
        <v>754</v>
      </c>
      <c r="V848" s="119">
        <f>IF(LEFT(AK848,9)="Direct-WA", O848,0)</f>
        <v>0</v>
      </c>
      <c r="W848" s="120">
        <f>IF(LEFT(AK848,9)="Direct-WA",0,O848*R848)</f>
        <v>8.8217999999999996</v>
      </c>
      <c r="X848" s="122">
        <f>V848+W848</f>
        <v>8.8217999999999996</v>
      </c>
      <c r="Y848" s="119">
        <f>IF(LEFT(AK848,9)="Direct-OR", O848,0)</f>
        <v>0</v>
      </c>
      <c r="Z848" s="120">
        <f>IF(LEFT(AK848,9)="Direct-OR",0,T848-W848)</f>
        <v>745.17819999999995</v>
      </c>
      <c r="AA848" s="122">
        <f>Y848+Z848</f>
        <v>745.17819999999995</v>
      </c>
      <c r="AB848" s="94">
        <f>IF(LEFT(AK848,6)="Direct", P848,0)</f>
        <v>0</v>
      </c>
      <c r="AC848" s="123">
        <f>P848-AB848</f>
        <v>754</v>
      </c>
      <c r="AD848" s="94">
        <f>AB848+AC848</f>
        <v>754</v>
      </c>
      <c r="AE848" s="94">
        <f>IF(LEFT(AK848,9)="Direct-WA", P848,0)</f>
        <v>0</v>
      </c>
      <c r="AF848" s="123">
        <f>IF(LEFT(AK848,9)="Direct-WA",0,P848*R848)</f>
        <v>8.8217999999999996</v>
      </c>
      <c r="AG848" s="94">
        <f>AE848+AF848</f>
        <v>8.8217999999999996</v>
      </c>
      <c r="AH848" s="94">
        <f>IF(LEFT(AK848,9)="Direct-OR", P848,0)</f>
        <v>0</v>
      </c>
      <c r="AI848" s="94">
        <f>IF(LEFT(AK848,9)="Direct-OR",0,AD848-AG848)</f>
        <v>745.17819999999995</v>
      </c>
      <c r="AJ848" s="93">
        <f>AH848+AI848</f>
        <v>745.17819999999995</v>
      </c>
      <c r="AK848" s="138" t="s">
        <v>4436</v>
      </c>
    </row>
    <row r="849" spans="1:37" hidden="1" outlineLevel="2" x14ac:dyDescent="0.25">
      <c r="Q849" s="92"/>
      <c r="R849" s="80"/>
      <c r="S849" s="119">
        <f t="shared" ref="S849:AJ849" si="973">SUBTOTAL(9,S848:S848)</f>
        <v>0</v>
      </c>
      <c r="T849" s="120">
        <f t="shared" si="973"/>
        <v>754</v>
      </c>
      <c r="U849" s="121">
        <f t="shared" si="973"/>
        <v>754</v>
      </c>
      <c r="V849" s="119">
        <f t="shared" si="973"/>
        <v>0</v>
      </c>
      <c r="W849" s="120">
        <f t="shared" si="973"/>
        <v>8.8217999999999996</v>
      </c>
      <c r="X849" s="122">
        <f t="shared" si="973"/>
        <v>8.8217999999999996</v>
      </c>
      <c r="Y849" s="119">
        <f t="shared" si="973"/>
        <v>0</v>
      </c>
      <c r="Z849" s="120">
        <f t="shared" si="973"/>
        <v>745.17819999999995</v>
      </c>
      <c r="AA849" s="122">
        <f t="shared" si="973"/>
        <v>745.17819999999995</v>
      </c>
      <c r="AB849" s="94">
        <f t="shared" si="973"/>
        <v>0</v>
      </c>
      <c r="AC849" s="123">
        <f t="shared" si="973"/>
        <v>754</v>
      </c>
      <c r="AD849" s="94">
        <f t="shared" si="973"/>
        <v>754</v>
      </c>
      <c r="AE849" s="94">
        <f t="shared" si="973"/>
        <v>0</v>
      </c>
      <c r="AF849" s="123">
        <f t="shared" si="973"/>
        <v>8.8217999999999996</v>
      </c>
      <c r="AG849" s="94">
        <f t="shared" si="973"/>
        <v>8.8217999999999996</v>
      </c>
      <c r="AH849" s="94">
        <f t="shared" si="973"/>
        <v>0</v>
      </c>
      <c r="AI849" s="94">
        <f t="shared" si="973"/>
        <v>745.17819999999995</v>
      </c>
      <c r="AJ849" s="93">
        <f t="shared" si="973"/>
        <v>745.17819999999995</v>
      </c>
      <c r="AK849" s="139" t="s">
        <v>7138</v>
      </c>
    </row>
    <row r="850" spans="1:37" hidden="1" outlineLevel="1" x14ac:dyDescent="0.25">
      <c r="A850" s="135" t="s">
        <v>7074</v>
      </c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7"/>
      <c r="R850" s="128"/>
      <c r="S850" s="129">
        <f t="shared" ref="S850:AJ850" si="974">SUBTOTAL(9,S825:S848)</f>
        <v>0</v>
      </c>
      <c r="T850" s="130">
        <f t="shared" si="974"/>
        <v>1539512.4600000002</v>
      </c>
      <c r="U850" s="131">
        <f t="shared" si="974"/>
        <v>1539512.4600000002</v>
      </c>
      <c r="V850" s="129">
        <f t="shared" si="974"/>
        <v>0</v>
      </c>
      <c r="W850" s="130">
        <f t="shared" si="974"/>
        <v>166617.80618900002</v>
      </c>
      <c r="X850" s="132">
        <f t="shared" si="974"/>
        <v>166617.80618900002</v>
      </c>
      <c r="Y850" s="129">
        <f t="shared" si="974"/>
        <v>0</v>
      </c>
      <c r="Z850" s="130">
        <f t="shared" si="974"/>
        <v>1372894.6538109998</v>
      </c>
      <c r="AA850" s="132">
        <f t="shared" si="974"/>
        <v>1372894.6538109998</v>
      </c>
      <c r="AB850" s="130">
        <f t="shared" si="974"/>
        <v>0</v>
      </c>
      <c r="AC850" s="133">
        <f t="shared" si="974"/>
        <v>1539512.4600000002</v>
      </c>
      <c r="AD850" s="130">
        <f t="shared" si="974"/>
        <v>1539512.4600000002</v>
      </c>
      <c r="AE850" s="130">
        <f t="shared" si="974"/>
        <v>0</v>
      </c>
      <c r="AF850" s="133">
        <f t="shared" si="974"/>
        <v>166617.80618900002</v>
      </c>
      <c r="AG850" s="130">
        <f t="shared" si="974"/>
        <v>166617.80618900002</v>
      </c>
      <c r="AH850" s="130">
        <f t="shared" si="974"/>
        <v>0</v>
      </c>
      <c r="AI850" s="130">
        <f t="shared" si="974"/>
        <v>1372894.6538109998</v>
      </c>
      <c r="AJ850" s="134">
        <f t="shared" si="974"/>
        <v>1372894.6538109998</v>
      </c>
      <c r="AK850" s="137"/>
    </row>
    <row r="851" spans="1:37" hidden="1" outlineLevel="3" x14ac:dyDescent="0.25">
      <c r="A851" t="s">
        <v>7077</v>
      </c>
      <c r="B851">
        <v>335000</v>
      </c>
      <c r="N851">
        <f t="shared" ref="N851:N860" si="975">SUM(B851:M851)</f>
        <v>335000</v>
      </c>
      <c r="O851">
        <f t="shared" ref="O851:O860" si="976">B851</f>
        <v>335000</v>
      </c>
      <c r="P851">
        <f t="shared" ref="P851:P860" si="977">N851</f>
        <v>335000</v>
      </c>
      <c r="Q851" s="92" t="s">
        <v>7115</v>
      </c>
      <c r="R851" s="80">
        <v>0.1124</v>
      </c>
      <c r="S851" s="119">
        <f t="shared" ref="S851:S860" si="978">IF(LEFT(AK851,6)="Direct", O851,0)</f>
        <v>0</v>
      </c>
      <c r="T851" s="120">
        <f t="shared" ref="T851:T860" si="979">O851-S851</f>
        <v>335000</v>
      </c>
      <c r="U851" s="121">
        <f t="shared" ref="U851:U860" si="980">S851+T851</f>
        <v>335000</v>
      </c>
      <c r="V851" s="119">
        <f t="shared" ref="V851:V860" si="981">IF(LEFT(AK851,9)="Direct-WA", O851,0)</f>
        <v>0</v>
      </c>
      <c r="W851" s="120">
        <f t="shared" ref="W851:W860" si="982">IF(LEFT(AK851,9)="Direct-WA",0,O851*R851)</f>
        <v>37654</v>
      </c>
      <c r="X851" s="122">
        <f t="shared" ref="X851:X860" si="983">V851+W851</f>
        <v>37654</v>
      </c>
      <c r="Y851" s="119">
        <f t="shared" ref="Y851:Y860" si="984">IF(LEFT(AK851,9)="Direct-OR", O851,0)</f>
        <v>0</v>
      </c>
      <c r="Z851" s="120">
        <f t="shared" ref="Z851:Z860" si="985">IF(LEFT(AK851,9)="Direct-OR",0,T851-W851)</f>
        <v>297346</v>
      </c>
      <c r="AA851" s="122">
        <f t="shared" ref="AA851:AA860" si="986">Y851+Z851</f>
        <v>297346</v>
      </c>
      <c r="AB851" s="94">
        <f t="shared" ref="AB851:AB860" si="987">IF(LEFT(AK851,6)="Direct", P851,0)</f>
        <v>0</v>
      </c>
      <c r="AC851" s="123">
        <f t="shared" ref="AC851:AC860" si="988">P851-AB851</f>
        <v>335000</v>
      </c>
      <c r="AD851" s="94">
        <f t="shared" ref="AD851:AD860" si="989">AB851+AC851</f>
        <v>335000</v>
      </c>
      <c r="AE851" s="94">
        <f t="shared" ref="AE851:AE860" si="990">IF(LEFT(AK851,9)="Direct-WA", P851,0)</f>
        <v>0</v>
      </c>
      <c r="AF851" s="123">
        <f t="shared" ref="AF851:AF860" si="991">IF(LEFT(AK851,9)="Direct-WA",0,P851*R851)</f>
        <v>37654</v>
      </c>
      <c r="AG851" s="94">
        <f t="shared" ref="AG851:AG860" si="992">AE851+AF851</f>
        <v>37654</v>
      </c>
      <c r="AH851" s="94">
        <f t="shared" ref="AH851:AH860" si="993">IF(LEFT(AK851,9)="Direct-OR", P851,0)</f>
        <v>0</v>
      </c>
      <c r="AI851" s="94">
        <f t="shared" ref="AI851:AI860" si="994">IF(LEFT(AK851,9)="Direct-OR",0,AD851-AG851)</f>
        <v>297346</v>
      </c>
      <c r="AJ851" s="93">
        <f t="shared" ref="AJ851:AJ860" si="995">AH851+AI851</f>
        <v>297346</v>
      </c>
      <c r="AK851" s="138" t="s">
        <v>1010</v>
      </c>
    </row>
    <row r="852" spans="1:37" hidden="1" outlineLevel="3" x14ac:dyDescent="0.25">
      <c r="A852" t="s">
        <v>7077</v>
      </c>
      <c r="N852">
        <f t="shared" si="975"/>
        <v>0</v>
      </c>
      <c r="O852">
        <f t="shared" si="976"/>
        <v>0</v>
      </c>
      <c r="P852">
        <f t="shared" si="977"/>
        <v>0</v>
      </c>
      <c r="Q852" s="92" t="s">
        <v>4061</v>
      </c>
      <c r="R852" s="80">
        <v>0.1124</v>
      </c>
      <c r="S852" s="119">
        <f t="shared" si="978"/>
        <v>0</v>
      </c>
      <c r="T852" s="120">
        <f t="shared" si="979"/>
        <v>0</v>
      </c>
      <c r="U852" s="121">
        <f t="shared" si="980"/>
        <v>0</v>
      </c>
      <c r="V852" s="119">
        <f t="shared" si="981"/>
        <v>0</v>
      </c>
      <c r="W852" s="120">
        <f t="shared" si="982"/>
        <v>0</v>
      </c>
      <c r="X852" s="122">
        <f t="shared" si="983"/>
        <v>0</v>
      </c>
      <c r="Y852" s="119">
        <f t="shared" si="984"/>
        <v>0</v>
      </c>
      <c r="Z852" s="120">
        <f t="shared" si="985"/>
        <v>0</v>
      </c>
      <c r="AA852" s="122">
        <f t="shared" si="986"/>
        <v>0</v>
      </c>
      <c r="AB852" s="94">
        <f t="shared" si="987"/>
        <v>0</v>
      </c>
      <c r="AC852" s="123">
        <f t="shared" si="988"/>
        <v>0</v>
      </c>
      <c r="AD852" s="94">
        <f t="shared" si="989"/>
        <v>0</v>
      </c>
      <c r="AE852" s="94">
        <f t="shared" si="990"/>
        <v>0</v>
      </c>
      <c r="AF852" s="123">
        <f t="shared" si="991"/>
        <v>0</v>
      </c>
      <c r="AG852" s="94">
        <f t="shared" si="992"/>
        <v>0</v>
      </c>
      <c r="AH852" s="94">
        <f t="shared" si="993"/>
        <v>0</v>
      </c>
      <c r="AI852" s="94">
        <f t="shared" si="994"/>
        <v>0</v>
      </c>
      <c r="AJ852" s="93">
        <f t="shared" si="995"/>
        <v>0</v>
      </c>
      <c r="AK852" s="138" t="s">
        <v>1010</v>
      </c>
    </row>
    <row r="853" spans="1:37" hidden="1" outlineLevel="3" x14ac:dyDescent="0.25">
      <c r="A853" t="s">
        <v>7077</v>
      </c>
      <c r="B853">
        <v>30.82</v>
      </c>
      <c r="N853">
        <f t="shared" si="975"/>
        <v>30.82</v>
      </c>
      <c r="O853">
        <f t="shared" si="976"/>
        <v>30.82</v>
      </c>
      <c r="P853">
        <f t="shared" si="977"/>
        <v>30.82</v>
      </c>
      <c r="Q853" s="92" t="s">
        <v>5760</v>
      </c>
      <c r="R853" s="80">
        <v>0.1124</v>
      </c>
      <c r="S853" s="119">
        <f t="shared" si="978"/>
        <v>0</v>
      </c>
      <c r="T853" s="120">
        <f t="shared" si="979"/>
        <v>30.82</v>
      </c>
      <c r="U853" s="121">
        <f t="shared" si="980"/>
        <v>30.82</v>
      </c>
      <c r="V853" s="119">
        <f t="shared" si="981"/>
        <v>0</v>
      </c>
      <c r="W853" s="120">
        <f t="shared" si="982"/>
        <v>3.4641679999999999</v>
      </c>
      <c r="X853" s="122">
        <f t="shared" si="983"/>
        <v>3.4641679999999999</v>
      </c>
      <c r="Y853" s="119">
        <f t="shared" si="984"/>
        <v>0</v>
      </c>
      <c r="Z853" s="120">
        <f t="shared" si="985"/>
        <v>27.355831999999999</v>
      </c>
      <c r="AA853" s="122">
        <f t="shared" si="986"/>
        <v>27.355831999999999</v>
      </c>
      <c r="AB853" s="94">
        <f t="shared" si="987"/>
        <v>0</v>
      </c>
      <c r="AC853" s="123">
        <f t="shared" si="988"/>
        <v>30.82</v>
      </c>
      <c r="AD853" s="94">
        <f t="shared" si="989"/>
        <v>30.82</v>
      </c>
      <c r="AE853" s="94">
        <f t="shared" si="990"/>
        <v>0</v>
      </c>
      <c r="AF853" s="123">
        <f t="shared" si="991"/>
        <v>3.4641679999999999</v>
      </c>
      <c r="AG853" s="94">
        <f t="shared" si="992"/>
        <v>3.4641679999999999</v>
      </c>
      <c r="AH853" s="94">
        <f t="shared" si="993"/>
        <v>0</v>
      </c>
      <c r="AI853" s="94">
        <f t="shared" si="994"/>
        <v>27.355831999999999</v>
      </c>
      <c r="AJ853" s="93">
        <f t="shared" si="995"/>
        <v>27.355831999999999</v>
      </c>
      <c r="AK853" s="138" t="s">
        <v>1010</v>
      </c>
    </row>
    <row r="854" spans="1:37" hidden="1" outlineLevel="3" x14ac:dyDescent="0.25">
      <c r="A854" t="s">
        <v>7077</v>
      </c>
      <c r="B854">
        <v>884.67</v>
      </c>
      <c r="N854">
        <f t="shared" si="975"/>
        <v>884.67</v>
      </c>
      <c r="O854">
        <f t="shared" si="976"/>
        <v>884.67</v>
      </c>
      <c r="P854">
        <f t="shared" si="977"/>
        <v>884.67</v>
      </c>
      <c r="Q854" s="92" t="s">
        <v>5833</v>
      </c>
      <c r="R854" s="80">
        <v>0.1124</v>
      </c>
      <c r="S854" s="119">
        <f t="shared" si="978"/>
        <v>0</v>
      </c>
      <c r="T854" s="120">
        <f t="shared" si="979"/>
        <v>884.67</v>
      </c>
      <c r="U854" s="121">
        <f t="shared" si="980"/>
        <v>884.67</v>
      </c>
      <c r="V854" s="119">
        <f t="shared" si="981"/>
        <v>0</v>
      </c>
      <c r="W854" s="120">
        <f t="shared" si="982"/>
        <v>99.436907999999988</v>
      </c>
      <c r="X854" s="122">
        <f t="shared" si="983"/>
        <v>99.436907999999988</v>
      </c>
      <c r="Y854" s="119">
        <f t="shared" si="984"/>
        <v>0</v>
      </c>
      <c r="Z854" s="120">
        <f t="shared" si="985"/>
        <v>785.23309199999994</v>
      </c>
      <c r="AA854" s="122">
        <f t="shared" si="986"/>
        <v>785.23309199999994</v>
      </c>
      <c r="AB854" s="94">
        <f t="shared" si="987"/>
        <v>0</v>
      </c>
      <c r="AC854" s="123">
        <f t="shared" si="988"/>
        <v>884.67</v>
      </c>
      <c r="AD854" s="94">
        <f t="shared" si="989"/>
        <v>884.67</v>
      </c>
      <c r="AE854" s="94">
        <f t="shared" si="990"/>
        <v>0</v>
      </c>
      <c r="AF854" s="123">
        <f t="shared" si="991"/>
        <v>99.436907999999988</v>
      </c>
      <c r="AG854" s="94">
        <f t="shared" si="992"/>
        <v>99.436907999999988</v>
      </c>
      <c r="AH854" s="94">
        <f t="shared" si="993"/>
        <v>0</v>
      </c>
      <c r="AI854" s="94">
        <f t="shared" si="994"/>
        <v>785.23309199999994</v>
      </c>
      <c r="AJ854" s="93">
        <f t="shared" si="995"/>
        <v>785.23309199999994</v>
      </c>
      <c r="AK854" s="138" t="s">
        <v>1010</v>
      </c>
    </row>
    <row r="855" spans="1:37" hidden="1" outlineLevel="3" x14ac:dyDescent="0.25">
      <c r="A855" t="s">
        <v>7077</v>
      </c>
      <c r="B855">
        <v>486962.25</v>
      </c>
      <c r="N855">
        <f t="shared" si="975"/>
        <v>486962.25</v>
      </c>
      <c r="O855">
        <f t="shared" si="976"/>
        <v>486962.25</v>
      </c>
      <c r="P855">
        <f t="shared" si="977"/>
        <v>486962.25</v>
      </c>
      <c r="Q855" s="92" t="s">
        <v>5836</v>
      </c>
      <c r="R855" s="80">
        <v>0.1124</v>
      </c>
      <c r="S855" s="119">
        <f t="shared" si="978"/>
        <v>0</v>
      </c>
      <c r="T855" s="120">
        <f t="shared" si="979"/>
        <v>486962.25</v>
      </c>
      <c r="U855" s="121">
        <f t="shared" si="980"/>
        <v>486962.25</v>
      </c>
      <c r="V855" s="119">
        <f t="shared" si="981"/>
        <v>0</v>
      </c>
      <c r="W855" s="120">
        <f t="shared" si="982"/>
        <v>54734.556900000003</v>
      </c>
      <c r="X855" s="122">
        <f t="shared" si="983"/>
        <v>54734.556900000003</v>
      </c>
      <c r="Y855" s="119">
        <f t="shared" si="984"/>
        <v>0</v>
      </c>
      <c r="Z855" s="120">
        <f t="shared" si="985"/>
        <v>432227.69309999997</v>
      </c>
      <c r="AA855" s="122">
        <f t="shared" si="986"/>
        <v>432227.69309999997</v>
      </c>
      <c r="AB855" s="94">
        <f t="shared" si="987"/>
        <v>0</v>
      </c>
      <c r="AC855" s="123">
        <f t="shared" si="988"/>
        <v>486962.25</v>
      </c>
      <c r="AD855" s="94">
        <f t="shared" si="989"/>
        <v>486962.25</v>
      </c>
      <c r="AE855" s="94">
        <f t="shared" si="990"/>
        <v>0</v>
      </c>
      <c r="AF855" s="123">
        <f t="shared" si="991"/>
        <v>54734.556900000003</v>
      </c>
      <c r="AG855" s="94">
        <f t="shared" si="992"/>
        <v>54734.556900000003</v>
      </c>
      <c r="AH855" s="94">
        <f t="shared" si="993"/>
        <v>0</v>
      </c>
      <c r="AI855" s="94">
        <f t="shared" si="994"/>
        <v>432227.69309999997</v>
      </c>
      <c r="AJ855" s="93">
        <f t="shared" si="995"/>
        <v>432227.69309999997</v>
      </c>
      <c r="AK855" s="138" t="s">
        <v>1010</v>
      </c>
    </row>
    <row r="856" spans="1:37" hidden="1" outlineLevel="3" x14ac:dyDescent="0.25">
      <c r="A856" t="s">
        <v>7077</v>
      </c>
      <c r="N856">
        <f t="shared" si="975"/>
        <v>0</v>
      </c>
      <c r="O856">
        <f t="shared" si="976"/>
        <v>0</v>
      </c>
      <c r="P856">
        <f t="shared" si="977"/>
        <v>0</v>
      </c>
      <c r="Q856" s="92" t="s">
        <v>5840</v>
      </c>
      <c r="R856" s="80">
        <v>0.1124</v>
      </c>
      <c r="S856" s="119">
        <f t="shared" si="978"/>
        <v>0</v>
      </c>
      <c r="T856" s="120">
        <f t="shared" si="979"/>
        <v>0</v>
      </c>
      <c r="U856" s="121">
        <f t="shared" si="980"/>
        <v>0</v>
      </c>
      <c r="V856" s="119">
        <f t="shared" si="981"/>
        <v>0</v>
      </c>
      <c r="W856" s="120">
        <f t="shared" si="982"/>
        <v>0</v>
      </c>
      <c r="X856" s="122">
        <f t="shared" si="983"/>
        <v>0</v>
      </c>
      <c r="Y856" s="119">
        <f t="shared" si="984"/>
        <v>0</v>
      </c>
      <c r="Z856" s="120">
        <f t="shared" si="985"/>
        <v>0</v>
      </c>
      <c r="AA856" s="122">
        <f t="shared" si="986"/>
        <v>0</v>
      </c>
      <c r="AB856" s="94">
        <f t="shared" si="987"/>
        <v>0</v>
      </c>
      <c r="AC856" s="123">
        <f t="shared" si="988"/>
        <v>0</v>
      </c>
      <c r="AD856" s="94">
        <f t="shared" si="989"/>
        <v>0</v>
      </c>
      <c r="AE856" s="94">
        <f t="shared" si="990"/>
        <v>0</v>
      </c>
      <c r="AF856" s="123">
        <f t="shared" si="991"/>
        <v>0</v>
      </c>
      <c r="AG856" s="94">
        <f t="shared" si="992"/>
        <v>0</v>
      </c>
      <c r="AH856" s="94">
        <f t="shared" si="993"/>
        <v>0</v>
      </c>
      <c r="AI856" s="94">
        <f t="shared" si="994"/>
        <v>0</v>
      </c>
      <c r="AJ856" s="93">
        <f t="shared" si="995"/>
        <v>0</v>
      </c>
      <c r="AK856" s="138" t="s">
        <v>1010</v>
      </c>
    </row>
    <row r="857" spans="1:37" hidden="1" outlineLevel="3" x14ac:dyDescent="0.25">
      <c r="A857" t="s">
        <v>7077</v>
      </c>
      <c r="N857">
        <f t="shared" si="975"/>
        <v>0</v>
      </c>
      <c r="O857">
        <f t="shared" si="976"/>
        <v>0</v>
      </c>
      <c r="P857">
        <f t="shared" si="977"/>
        <v>0</v>
      </c>
      <c r="Q857" s="92" t="s">
        <v>5844</v>
      </c>
      <c r="R857" s="80">
        <v>0.1124</v>
      </c>
      <c r="S857" s="119">
        <f t="shared" si="978"/>
        <v>0</v>
      </c>
      <c r="T857" s="120">
        <f t="shared" si="979"/>
        <v>0</v>
      </c>
      <c r="U857" s="121">
        <f t="shared" si="980"/>
        <v>0</v>
      </c>
      <c r="V857" s="119">
        <f t="shared" si="981"/>
        <v>0</v>
      </c>
      <c r="W857" s="120">
        <f t="shared" si="982"/>
        <v>0</v>
      </c>
      <c r="X857" s="122">
        <f t="shared" si="983"/>
        <v>0</v>
      </c>
      <c r="Y857" s="119">
        <f t="shared" si="984"/>
        <v>0</v>
      </c>
      <c r="Z857" s="120">
        <f t="shared" si="985"/>
        <v>0</v>
      </c>
      <c r="AA857" s="122">
        <f t="shared" si="986"/>
        <v>0</v>
      </c>
      <c r="AB857" s="94">
        <f t="shared" si="987"/>
        <v>0</v>
      </c>
      <c r="AC857" s="123">
        <f t="shared" si="988"/>
        <v>0</v>
      </c>
      <c r="AD857" s="94">
        <f t="shared" si="989"/>
        <v>0</v>
      </c>
      <c r="AE857" s="94">
        <f t="shared" si="990"/>
        <v>0</v>
      </c>
      <c r="AF857" s="123">
        <f t="shared" si="991"/>
        <v>0</v>
      </c>
      <c r="AG857" s="94">
        <f t="shared" si="992"/>
        <v>0</v>
      </c>
      <c r="AH857" s="94">
        <f t="shared" si="993"/>
        <v>0</v>
      </c>
      <c r="AI857" s="94">
        <f t="shared" si="994"/>
        <v>0</v>
      </c>
      <c r="AJ857" s="93">
        <f t="shared" si="995"/>
        <v>0</v>
      </c>
      <c r="AK857" s="138" t="s">
        <v>1010</v>
      </c>
    </row>
    <row r="858" spans="1:37" hidden="1" outlineLevel="3" x14ac:dyDescent="0.25">
      <c r="A858" t="s">
        <v>7077</v>
      </c>
      <c r="B858">
        <v>2541</v>
      </c>
      <c r="N858">
        <f t="shared" si="975"/>
        <v>2541</v>
      </c>
      <c r="O858">
        <f t="shared" si="976"/>
        <v>2541</v>
      </c>
      <c r="P858">
        <f t="shared" si="977"/>
        <v>2541</v>
      </c>
      <c r="Q858" s="92" t="s">
        <v>5846</v>
      </c>
      <c r="R858" s="80">
        <v>0.1124</v>
      </c>
      <c r="S858" s="119">
        <f t="shared" si="978"/>
        <v>0</v>
      </c>
      <c r="T858" s="120">
        <f t="shared" si="979"/>
        <v>2541</v>
      </c>
      <c r="U858" s="121">
        <f t="shared" si="980"/>
        <v>2541</v>
      </c>
      <c r="V858" s="119">
        <f t="shared" si="981"/>
        <v>0</v>
      </c>
      <c r="W858" s="120">
        <f t="shared" si="982"/>
        <v>285.60840000000002</v>
      </c>
      <c r="X858" s="122">
        <f t="shared" si="983"/>
        <v>285.60840000000002</v>
      </c>
      <c r="Y858" s="119">
        <f t="shared" si="984"/>
        <v>0</v>
      </c>
      <c r="Z858" s="120">
        <f t="shared" si="985"/>
        <v>2255.3915999999999</v>
      </c>
      <c r="AA858" s="122">
        <f t="shared" si="986"/>
        <v>2255.3915999999999</v>
      </c>
      <c r="AB858" s="94">
        <f t="shared" si="987"/>
        <v>0</v>
      </c>
      <c r="AC858" s="123">
        <f t="shared" si="988"/>
        <v>2541</v>
      </c>
      <c r="AD858" s="94">
        <f t="shared" si="989"/>
        <v>2541</v>
      </c>
      <c r="AE858" s="94">
        <f t="shared" si="990"/>
        <v>0</v>
      </c>
      <c r="AF858" s="123">
        <f t="shared" si="991"/>
        <v>285.60840000000002</v>
      </c>
      <c r="AG858" s="94">
        <f t="shared" si="992"/>
        <v>285.60840000000002</v>
      </c>
      <c r="AH858" s="94">
        <f t="shared" si="993"/>
        <v>0</v>
      </c>
      <c r="AI858" s="94">
        <f t="shared" si="994"/>
        <v>2255.3915999999999</v>
      </c>
      <c r="AJ858" s="93">
        <f t="shared" si="995"/>
        <v>2255.3915999999999</v>
      </c>
      <c r="AK858" s="138" t="s">
        <v>1010</v>
      </c>
    </row>
    <row r="859" spans="1:37" hidden="1" outlineLevel="3" x14ac:dyDescent="0.25">
      <c r="A859" t="s">
        <v>7077</v>
      </c>
      <c r="B859">
        <v>7630.99</v>
      </c>
      <c r="N859">
        <f t="shared" si="975"/>
        <v>7630.99</v>
      </c>
      <c r="O859">
        <f t="shared" si="976"/>
        <v>7630.99</v>
      </c>
      <c r="P859">
        <f t="shared" si="977"/>
        <v>7630.99</v>
      </c>
      <c r="Q859" s="92" t="s">
        <v>5850</v>
      </c>
      <c r="R859" s="80">
        <v>0.1124</v>
      </c>
      <c r="S859" s="119">
        <f t="shared" si="978"/>
        <v>0</v>
      </c>
      <c r="T859" s="120">
        <f t="shared" si="979"/>
        <v>7630.99</v>
      </c>
      <c r="U859" s="121">
        <f t="shared" si="980"/>
        <v>7630.99</v>
      </c>
      <c r="V859" s="119">
        <f t="shared" si="981"/>
        <v>0</v>
      </c>
      <c r="W859" s="120">
        <f t="shared" si="982"/>
        <v>857.72327599999994</v>
      </c>
      <c r="X859" s="122">
        <f t="shared" si="983"/>
        <v>857.72327599999994</v>
      </c>
      <c r="Y859" s="119">
        <f t="shared" si="984"/>
        <v>0</v>
      </c>
      <c r="Z859" s="120">
        <f t="shared" si="985"/>
        <v>6773.2667240000001</v>
      </c>
      <c r="AA859" s="122">
        <f t="shared" si="986"/>
        <v>6773.2667240000001</v>
      </c>
      <c r="AB859" s="94">
        <f t="shared" si="987"/>
        <v>0</v>
      </c>
      <c r="AC859" s="123">
        <f t="shared" si="988"/>
        <v>7630.99</v>
      </c>
      <c r="AD859" s="94">
        <f t="shared" si="989"/>
        <v>7630.99</v>
      </c>
      <c r="AE859" s="94">
        <f t="shared" si="990"/>
        <v>0</v>
      </c>
      <c r="AF859" s="123">
        <f t="shared" si="991"/>
        <v>857.72327599999994</v>
      </c>
      <c r="AG859" s="94">
        <f t="shared" si="992"/>
        <v>857.72327599999994</v>
      </c>
      <c r="AH859" s="94">
        <f t="shared" si="993"/>
        <v>0</v>
      </c>
      <c r="AI859" s="94">
        <f t="shared" si="994"/>
        <v>6773.2667240000001</v>
      </c>
      <c r="AJ859" s="93">
        <f t="shared" si="995"/>
        <v>6773.2667240000001</v>
      </c>
      <c r="AK859" s="138" t="s">
        <v>1010</v>
      </c>
    </row>
    <row r="860" spans="1:37" hidden="1" outlineLevel="3" x14ac:dyDescent="0.25">
      <c r="A860" t="s">
        <v>7077</v>
      </c>
      <c r="N860">
        <f t="shared" si="975"/>
        <v>0</v>
      </c>
      <c r="O860">
        <f t="shared" si="976"/>
        <v>0</v>
      </c>
      <c r="P860">
        <f t="shared" si="977"/>
        <v>0</v>
      </c>
      <c r="Q860" s="92" t="s">
        <v>6044</v>
      </c>
      <c r="R860" s="80">
        <v>0.1124</v>
      </c>
      <c r="S860" s="119">
        <f t="shared" si="978"/>
        <v>0</v>
      </c>
      <c r="T860" s="120">
        <f t="shared" si="979"/>
        <v>0</v>
      </c>
      <c r="U860" s="121">
        <f t="shared" si="980"/>
        <v>0</v>
      </c>
      <c r="V860" s="119">
        <f t="shared" si="981"/>
        <v>0</v>
      </c>
      <c r="W860" s="120">
        <f t="shared" si="982"/>
        <v>0</v>
      </c>
      <c r="X860" s="122">
        <f t="shared" si="983"/>
        <v>0</v>
      </c>
      <c r="Y860" s="119">
        <f t="shared" si="984"/>
        <v>0</v>
      </c>
      <c r="Z860" s="120">
        <f t="shared" si="985"/>
        <v>0</v>
      </c>
      <c r="AA860" s="122">
        <f t="shared" si="986"/>
        <v>0</v>
      </c>
      <c r="AB860" s="94">
        <f t="shared" si="987"/>
        <v>0</v>
      </c>
      <c r="AC860" s="123">
        <f t="shared" si="988"/>
        <v>0</v>
      </c>
      <c r="AD860" s="94">
        <f t="shared" si="989"/>
        <v>0</v>
      </c>
      <c r="AE860" s="94">
        <f t="shared" si="990"/>
        <v>0</v>
      </c>
      <c r="AF860" s="123">
        <f t="shared" si="991"/>
        <v>0</v>
      </c>
      <c r="AG860" s="94">
        <f t="shared" si="992"/>
        <v>0</v>
      </c>
      <c r="AH860" s="94">
        <f t="shared" si="993"/>
        <v>0</v>
      </c>
      <c r="AI860" s="94">
        <f t="shared" si="994"/>
        <v>0</v>
      </c>
      <c r="AJ860" s="93">
        <f t="shared" si="995"/>
        <v>0</v>
      </c>
      <c r="AK860" s="138" t="s">
        <v>1010</v>
      </c>
    </row>
    <row r="861" spans="1:37" hidden="1" outlineLevel="2" x14ac:dyDescent="0.25">
      <c r="Q861" s="92"/>
      <c r="R861" s="80"/>
      <c r="S861" s="119">
        <f t="shared" ref="S861:AJ861" si="996">SUBTOTAL(9,S851:S860)</f>
        <v>0</v>
      </c>
      <c r="T861" s="120">
        <f t="shared" si="996"/>
        <v>833049.73</v>
      </c>
      <c r="U861" s="121">
        <f t="shared" si="996"/>
        <v>833049.73</v>
      </c>
      <c r="V861" s="119">
        <f t="shared" si="996"/>
        <v>0</v>
      </c>
      <c r="W861" s="120">
        <f t="shared" si="996"/>
        <v>93634.789652000007</v>
      </c>
      <c r="X861" s="122">
        <f t="shared" si="996"/>
        <v>93634.789652000007</v>
      </c>
      <c r="Y861" s="119">
        <f t="shared" si="996"/>
        <v>0</v>
      </c>
      <c r="Z861" s="120">
        <f t="shared" si="996"/>
        <v>739414.94034799992</v>
      </c>
      <c r="AA861" s="122">
        <f t="shared" si="996"/>
        <v>739414.94034799992</v>
      </c>
      <c r="AB861" s="94">
        <f t="shared" si="996"/>
        <v>0</v>
      </c>
      <c r="AC861" s="123">
        <f t="shared" si="996"/>
        <v>833049.73</v>
      </c>
      <c r="AD861" s="94">
        <f t="shared" si="996"/>
        <v>833049.73</v>
      </c>
      <c r="AE861" s="94">
        <f t="shared" si="996"/>
        <v>0</v>
      </c>
      <c r="AF861" s="123">
        <f t="shared" si="996"/>
        <v>93634.789652000007</v>
      </c>
      <c r="AG861" s="94">
        <f t="shared" si="996"/>
        <v>93634.789652000007</v>
      </c>
      <c r="AH861" s="94">
        <f t="shared" si="996"/>
        <v>0</v>
      </c>
      <c r="AI861" s="94">
        <f t="shared" si="996"/>
        <v>739414.94034799992</v>
      </c>
      <c r="AJ861" s="93">
        <f t="shared" si="996"/>
        <v>739414.94034799992</v>
      </c>
      <c r="AK861" s="139" t="s">
        <v>7137</v>
      </c>
    </row>
    <row r="862" spans="1:37" hidden="1" outlineLevel="1" x14ac:dyDescent="0.25">
      <c r="A862" s="135" t="s">
        <v>7076</v>
      </c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7"/>
      <c r="R862" s="128"/>
      <c r="S862" s="129">
        <f t="shared" ref="S862:AJ862" si="997">SUBTOTAL(9,S851:S860)</f>
        <v>0</v>
      </c>
      <c r="T862" s="130">
        <f t="shared" si="997"/>
        <v>833049.73</v>
      </c>
      <c r="U862" s="131">
        <f t="shared" si="997"/>
        <v>833049.73</v>
      </c>
      <c r="V862" s="129">
        <f t="shared" si="997"/>
        <v>0</v>
      </c>
      <c r="W862" s="130">
        <f t="shared" si="997"/>
        <v>93634.789652000007</v>
      </c>
      <c r="X862" s="132">
        <f t="shared" si="997"/>
        <v>93634.789652000007</v>
      </c>
      <c r="Y862" s="129">
        <f t="shared" si="997"/>
        <v>0</v>
      </c>
      <c r="Z862" s="130">
        <f t="shared" si="997"/>
        <v>739414.94034799992</v>
      </c>
      <c r="AA862" s="132">
        <f t="shared" si="997"/>
        <v>739414.94034799992</v>
      </c>
      <c r="AB862" s="130">
        <f t="shared" si="997"/>
        <v>0</v>
      </c>
      <c r="AC862" s="133">
        <f t="shared" si="997"/>
        <v>833049.73</v>
      </c>
      <c r="AD862" s="130">
        <f t="shared" si="997"/>
        <v>833049.73</v>
      </c>
      <c r="AE862" s="130">
        <f t="shared" si="997"/>
        <v>0</v>
      </c>
      <c r="AF862" s="133">
        <f t="shared" si="997"/>
        <v>93634.789652000007</v>
      </c>
      <c r="AG862" s="130">
        <f t="shared" si="997"/>
        <v>93634.789652000007</v>
      </c>
      <c r="AH862" s="130">
        <f t="shared" si="997"/>
        <v>0</v>
      </c>
      <c r="AI862" s="130">
        <f t="shared" si="997"/>
        <v>739414.94034799992</v>
      </c>
      <c r="AJ862" s="134">
        <f t="shared" si="997"/>
        <v>739414.94034799992</v>
      </c>
      <c r="AK862" s="137"/>
    </row>
    <row r="863" spans="1:37" hidden="1" outlineLevel="3" x14ac:dyDescent="0.25">
      <c r="A863" t="s">
        <v>7079</v>
      </c>
      <c r="B863">
        <v>2640</v>
      </c>
      <c r="N863">
        <f>SUM(B863:M863)</f>
        <v>2640</v>
      </c>
      <c r="O863">
        <f>B863</f>
        <v>2640</v>
      </c>
      <c r="P863">
        <f>N863</f>
        <v>2640</v>
      </c>
      <c r="Q863" s="92" t="s">
        <v>7116</v>
      </c>
      <c r="R863" s="80">
        <v>0.1124</v>
      </c>
      <c r="S863" s="119">
        <f>IF(LEFT(AK863,6)="Direct", O863,0)</f>
        <v>0</v>
      </c>
      <c r="T863" s="120">
        <f>O863-S863</f>
        <v>2640</v>
      </c>
      <c r="U863" s="121">
        <f>S863+T863</f>
        <v>2640</v>
      </c>
      <c r="V863" s="119">
        <f>IF(LEFT(AK863,9)="Direct-WA", O863,0)</f>
        <v>0</v>
      </c>
      <c r="W863" s="120">
        <f>IF(LEFT(AK863,9)="Direct-WA",0,O863*R863)</f>
        <v>296.73599999999999</v>
      </c>
      <c r="X863" s="122">
        <f>V863+W863</f>
        <v>296.73599999999999</v>
      </c>
      <c r="Y863" s="119">
        <f>IF(LEFT(AK863,9)="Direct-OR", O863,0)</f>
        <v>0</v>
      </c>
      <c r="Z863" s="120">
        <f>IF(LEFT(AK863,9)="Direct-OR",0,T863-W863)</f>
        <v>2343.2640000000001</v>
      </c>
      <c r="AA863" s="122">
        <f>Y863+Z863</f>
        <v>2343.2640000000001</v>
      </c>
      <c r="AB863" s="94">
        <f>IF(LEFT(AK863,6)="Direct", P863,0)</f>
        <v>0</v>
      </c>
      <c r="AC863" s="123">
        <f>P863-AB863</f>
        <v>2640</v>
      </c>
      <c r="AD863" s="94">
        <f>AB863+AC863</f>
        <v>2640</v>
      </c>
      <c r="AE863" s="94">
        <f>IF(LEFT(AK863,9)="Direct-WA", P863,0)</f>
        <v>0</v>
      </c>
      <c r="AF863" s="123">
        <f>IF(LEFT(AK863,9)="Direct-WA",0,P863*R863)</f>
        <v>296.73599999999999</v>
      </c>
      <c r="AG863" s="94">
        <f>AE863+AF863</f>
        <v>296.73599999999999</v>
      </c>
      <c r="AH863" s="94">
        <f>IF(LEFT(AK863,9)="Direct-OR", P863,0)</f>
        <v>0</v>
      </c>
      <c r="AI863" s="94">
        <f>IF(LEFT(AK863,9)="Direct-OR",0,AD863-AG863)</f>
        <v>2343.2640000000001</v>
      </c>
      <c r="AJ863" s="93">
        <f>AH863+AI863</f>
        <v>2343.2640000000001</v>
      </c>
      <c r="AK863" s="138" t="s">
        <v>6854</v>
      </c>
    </row>
    <row r="864" spans="1:37" hidden="1" outlineLevel="3" x14ac:dyDescent="0.25">
      <c r="A864" t="s">
        <v>7079</v>
      </c>
      <c r="B864">
        <v>1218.3399999999999</v>
      </c>
      <c r="N864">
        <f>SUM(B864:M864)</f>
        <v>1218.3399999999999</v>
      </c>
      <c r="O864">
        <f>B864</f>
        <v>1218.3399999999999</v>
      </c>
      <c r="P864">
        <f>N864</f>
        <v>1218.3399999999999</v>
      </c>
      <c r="Q864" s="92" t="s">
        <v>4133</v>
      </c>
      <c r="R864" s="80">
        <v>0.1124</v>
      </c>
      <c r="S864" s="119">
        <f>IF(LEFT(AK864,6)="Direct", O864,0)</f>
        <v>0</v>
      </c>
      <c r="T864" s="120">
        <f>O864-S864</f>
        <v>1218.3399999999999</v>
      </c>
      <c r="U864" s="121">
        <f>S864+T864</f>
        <v>1218.3399999999999</v>
      </c>
      <c r="V864" s="119">
        <f>IF(LEFT(AK864,9)="Direct-WA", O864,0)</f>
        <v>0</v>
      </c>
      <c r="W864" s="120">
        <f>IF(LEFT(AK864,9)="Direct-WA",0,O864*R864)</f>
        <v>136.941416</v>
      </c>
      <c r="X864" s="122">
        <f>V864+W864</f>
        <v>136.941416</v>
      </c>
      <c r="Y864" s="119">
        <f>IF(LEFT(AK864,9)="Direct-OR", O864,0)</f>
        <v>0</v>
      </c>
      <c r="Z864" s="120">
        <f>IF(LEFT(AK864,9)="Direct-OR",0,T864-W864)</f>
        <v>1081.398584</v>
      </c>
      <c r="AA864" s="122">
        <f>Y864+Z864</f>
        <v>1081.398584</v>
      </c>
      <c r="AB864" s="94">
        <f>IF(LEFT(AK864,6)="Direct", P864,0)</f>
        <v>0</v>
      </c>
      <c r="AC864" s="123">
        <f>P864-AB864</f>
        <v>1218.3399999999999</v>
      </c>
      <c r="AD864" s="94">
        <f>AB864+AC864</f>
        <v>1218.3399999999999</v>
      </c>
      <c r="AE864" s="94">
        <f>IF(LEFT(AK864,9)="Direct-WA", P864,0)</f>
        <v>0</v>
      </c>
      <c r="AF864" s="123">
        <f>IF(LEFT(AK864,9)="Direct-WA",0,P864*R864)</f>
        <v>136.941416</v>
      </c>
      <c r="AG864" s="94">
        <f>AE864+AF864</f>
        <v>136.941416</v>
      </c>
      <c r="AH864" s="94">
        <f>IF(LEFT(AK864,9)="Direct-OR", P864,0)</f>
        <v>0</v>
      </c>
      <c r="AI864" s="94">
        <f>IF(LEFT(AK864,9)="Direct-OR",0,AD864-AG864)</f>
        <v>1081.398584</v>
      </c>
      <c r="AJ864" s="93">
        <f>AH864+AI864</f>
        <v>1081.398584</v>
      </c>
      <c r="AK864" s="138" t="s">
        <v>1010</v>
      </c>
    </row>
    <row r="865" spans="1:37" hidden="1" outlineLevel="3" x14ac:dyDescent="0.25">
      <c r="A865" t="s">
        <v>7079</v>
      </c>
      <c r="B865">
        <v>389929.26</v>
      </c>
      <c r="N865">
        <f>SUM(B865:M865)</f>
        <v>389929.26</v>
      </c>
      <c r="O865">
        <f>B865</f>
        <v>389929.26</v>
      </c>
      <c r="P865">
        <f>N865</f>
        <v>389929.26</v>
      </c>
      <c r="Q865" s="92" t="s">
        <v>5312</v>
      </c>
      <c r="R865" s="80">
        <v>0.1124</v>
      </c>
      <c r="S865" s="119">
        <f>IF(LEFT(AK865,6)="Direct", O865,0)</f>
        <v>0</v>
      </c>
      <c r="T865" s="120">
        <f>O865-S865</f>
        <v>389929.26</v>
      </c>
      <c r="U865" s="121">
        <f>S865+T865</f>
        <v>389929.26</v>
      </c>
      <c r="V865" s="119">
        <f>IF(LEFT(AK865,9)="Direct-WA", O865,0)</f>
        <v>0</v>
      </c>
      <c r="W865" s="120">
        <f>IF(LEFT(AK865,9)="Direct-WA",0,O865*R865)</f>
        <v>43828.048823999998</v>
      </c>
      <c r="X865" s="122">
        <f>V865+W865</f>
        <v>43828.048823999998</v>
      </c>
      <c r="Y865" s="119">
        <f>IF(LEFT(AK865,9)="Direct-OR", O865,0)</f>
        <v>0</v>
      </c>
      <c r="Z865" s="120">
        <f>IF(LEFT(AK865,9)="Direct-OR",0,T865-W865)</f>
        <v>346101.21117600001</v>
      </c>
      <c r="AA865" s="122">
        <f>Y865+Z865</f>
        <v>346101.21117600001</v>
      </c>
      <c r="AB865" s="94">
        <f>IF(LEFT(AK865,6)="Direct", P865,0)</f>
        <v>0</v>
      </c>
      <c r="AC865" s="123">
        <f>P865-AB865</f>
        <v>389929.26</v>
      </c>
      <c r="AD865" s="94">
        <f>AB865+AC865</f>
        <v>389929.26</v>
      </c>
      <c r="AE865" s="94">
        <f>IF(LEFT(AK865,9)="Direct-WA", P865,0)</f>
        <v>0</v>
      </c>
      <c r="AF865" s="123">
        <f>IF(LEFT(AK865,9)="Direct-WA",0,P865*R865)</f>
        <v>43828.048823999998</v>
      </c>
      <c r="AG865" s="94">
        <f>AE865+AF865</f>
        <v>43828.048823999998</v>
      </c>
      <c r="AH865" s="94">
        <f>IF(LEFT(AK865,9)="Direct-OR", P865,0)</f>
        <v>0</v>
      </c>
      <c r="AI865" s="94">
        <f>IF(LEFT(AK865,9)="Direct-OR",0,AD865-AG865)</f>
        <v>346101.21117600001</v>
      </c>
      <c r="AJ865" s="93">
        <f>AH865+AI865</f>
        <v>346101.21117600001</v>
      </c>
      <c r="AK865" s="138" t="s">
        <v>1010</v>
      </c>
    </row>
    <row r="866" spans="1:37" hidden="1" outlineLevel="2" x14ac:dyDescent="0.25">
      <c r="Q866" s="92"/>
      <c r="R866" s="80"/>
      <c r="S866" s="119">
        <f t="shared" ref="S866:AJ866" si="998">SUBTOTAL(9,S863:S865)</f>
        <v>0</v>
      </c>
      <c r="T866" s="120">
        <f t="shared" si="998"/>
        <v>393787.60000000003</v>
      </c>
      <c r="U866" s="121">
        <f t="shared" si="998"/>
        <v>393787.60000000003</v>
      </c>
      <c r="V866" s="119">
        <f t="shared" si="998"/>
        <v>0</v>
      </c>
      <c r="W866" s="120">
        <f t="shared" si="998"/>
        <v>44261.726239999996</v>
      </c>
      <c r="X866" s="122">
        <f t="shared" si="998"/>
        <v>44261.726239999996</v>
      </c>
      <c r="Y866" s="119">
        <f t="shared" si="998"/>
        <v>0</v>
      </c>
      <c r="Z866" s="120">
        <f t="shared" si="998"/>
        <v>349525.87375999999</v>
      </c>
      <c r="AA866" s="122">
        <f t="shared" si="998"/>
        <v>349525.87375999999</v>
      </c>
      <c r="AB866" s="94">
        <f t="shared" si="998"/>
        <v>0</v>
      </c>
      <c r="AC866" s="123">
        <f t="shared" si="998"/>
        <v>393787.60000000003</v>
      </c>
      <c r="AD866" s="94">
        <f t="shared" si="998"/>
        <v>393787.60000000003</v>
      </c>
      <c r="AE866" s="94">
        <f t="shared" si="998"/>
        <v>0</v>
      </c>
      <c r="AF866" s="123">
        <f t="shared" si="998"/>
        <v>44261.726239999996</v>
      </c>
      <c r="AG866" s="94">
        <f t="shared" si="998"/>
        <v>44261.726239999996</v>
      </c>
      <c r="AH866" s="94">
        <f t="shared" si="998"/>
        <v>0</v>
      </c>
      <c r="AI866" s="94">
        <f t="shared" si="998"/>
        <v>349525.87375999999</v>
      </c>
      <c r="AJ866" s="93">
        <f t="shared" si="998"/>
        <v>349525.87375999999</v>
      </c>
      <c r="AK866" s="139" t="s">
        <v>7159</v>
      </c>
    </row>
    <row r="867" spans="1:37" hidden="1" outlineLevel="3" x14ac:dyDescent="0.25">
      <c r="A867" t="s">
        <v>7079</v>
      </c>
      <c r="N867">
        <f>SUM(B867:M867)</f>
        <v>0</v>
      </c>
      <c r="O867">
        <f>B867</f>
        <v>0</v>
      </c>
      <c r="P867">
        <f>N867</f>
        <v>0</v>
      </c>
      <c r="Q867" s="92" t="s">
        <v>1685</v>
      </c>
      <c r="R867" s="80">
        <v>0.1119</v>
      </c>
      <c r="S867" s="119">
        <f>IF(LEFT(AK867,6)="Direct", O867,0)</f>
        <v>0</v>
      </c>
      <c r="T867" s="120">
        <f>O867-S867</f>
        <v>0</v>
      </c>
      <c r="U867" s="121">
        <f>S867+T867</f>
        <v>0</v>
      </c>
      <c r="V867" s="119">
        <f>IF(LEFT(AK867,9)="Direct-WA", O867,0)</f>
        <v>0</v>
      </c>
      <c r="W867" s="120">
        <f>IF(LEFT(AK867,9)="Direct-WA",0,O867*R867)</f>
        <v>0</v>
      </c>
      <c r="X867" s="122">
        <f>V867+W867</f>
        <v>0</v>
      </c>
      <c r="Y867" s="119">
        <f>IF(LEFT(AK867,9)="Direct-OR", O867,0)</f>
        <v>0</v>
      </c>
      <c r="Z867" s="120">
        <f>IF(LEFT(AK867,9)="Direct-OR",0,T867-W867)</f>
        <v>0</v>
      </c>
      <c r="AA867" s="122">
        <f>Y867+Z867</f>
        <v>0</v>
      </c>
      <c r="AB867" s="94">
        <f>IF(LEFT(AK867,6)="Direct", P867,0)</f>
        <v>0</v>
      </c>
      <c r="AC867" s="123">
        <f>P867-AB867</f>
        <v>0</v>
      </c>
      <c r="AD867" s="94">
        <f>AB867+AC867</f>
        <v>0</v>
      </c>
      <c r="AE867" s="94">
        <f>IF(LEFT(AK867,9)="Direct-WA", P867,0)</f>
        <v>0</v>
      </c>
      <c r="AF867" s="123">
        <f>IF(LEFT(AK867,9)="Direct-WA",0,P867*R867)</f>
        <v>0</v>
      </c>
      <c r="AG867" s="94">
        <f>AE867+AF867</f>
        <v>0</v>
      </c>
      <c r="AH867" s="94">
        <f>IF(LEFT(AK867,9)="Direct-OR", P867,0)</f>
        <v>0</v>
      </c>
      <c r="AI867" s="94">
        <f>IF(LEFT(AK867,9)="Direct-OR",0,AD867-AG867)</f>
        <v>0</v>
      </c>
      <c r="AJ867" s="93">
        <f>AH867+AI867</f>
        <v>0</v>
      </c>
      <c r="AK867" s="138" t="s">
        <v>1012</v>
      </c>
    </row>
    <row r="868" spans="1:37" hidden="1" outlineLevel="2" x14ac:dyDescent="0.25">
      <c r="Q868" s="92"/>
      <c r="R868" s="80"/>
      <c r="S868" s="119">
        <f t="shared" ref="S868:AJ868" si="999">SUBTOTAL(9,S867:S867)</f>
        <v>0</v>
      </c>
      <c r="T868" s="120">
        <f t="shared" si="999"/>
        <v>0</v>
      </c>
      <c r="U868" s="121">
        <f t="shared" si="999"/>
        <v>0</v>
      </c>
      <c r="V868" s="119">
        <f t="shared" si="999"/>
        <v>0</v>
      </c>
      <c r="W868" s="120">
        <f t="shared" si="999"/>
        <v>0</v>
      </c>
      <c r="X868" s="122">
        <f t="shared" si="999"/>
        <v>0</v>
      </c>
      <c r="Y868" s="119">
        <f t="shared" si="999"/>
        <v>0</v>
      </c>
      <c r="Z868" s="120">
        <f t="shared" si="999"/>
        <v>0</v>
      </c>
      <c r="AA868" s="122">
        <f t="shared" si="999"/>
        <v>0</v>
      </c>
      <c r="AB868" s="94">
        <f t="shared" si="999"/>
        <v>0</v>
      </c>
      <c r="AC868" s="123">
        <f t="shared" si="999"/>
        <v>0</v>
      </c>
      <c r="AD868" s="94">
        <f t="shared" si="999"/>
        <v>0</v>
      </c>
      <c r="AE868" s="94">
        <f t="shared" si="999"/>
        <v>0</v>
      </c>
      <c r="AF868" s="123">
        <f t="shared" si="999"/>
        <v>0</v>
      </c>
      <c r="AG868" s="94">
        <f t="shared" si="999"/>
        <v>0</v>
      </c>
      <c r="AH868" s="94">
        <f t="shared" si="999"/>
        <v>0</v>
      </c>
      <c r="AI868" s="94">
        <f t="shared" si="999"/>
        <v>0</v>
      </c>
      <c r="AJ868" s="93">
        <f t="shared" si="999"/>
        <v>0</v>
      </c>
      <c r="AK868" s="139" t="s">
        <v>7140</v>
      </c>
    </row>
    <row r="869" spans="1:37" hidden="1" outlineLevel="1" x14ac:dyDescent="0.25">
      <c r="A869" s="135" t="s">
        <v>7078</v>
      </c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7"/>
      <c r="R869" s="128"/>
      <c r="S869" s="129">
        <f t="shared" ref="S869:AJ869" si="1000">SUBTOTAL(9,S863:S867)</f>
        <v>0</v>
      </c>
      <c r="T869" s="130">
        <f t="shared" si="1000"/>
        <v>393787.60000000003</v>
      </c>
      <c r="U869" s="131">
        <f t="shared" si="1000"/>
        <v>393787.60000000003</v>
      </c>
      <c r="V869" s="129">
        <f t="shared" si="1000"/>
        <v>0</v>
      </c>
      <c r="W869" s="130">
        <f t="shared" si="1000"/>
        <v>44261.726239999996</v>
      </c>
      <c r="X869" s="132">
        <f t="shared" si="1000"/>
        <v>44261.726239999996</v>
      </c>
      <c r="Y869" s="129">
        <f t="shared" si="1000"/>
        <v>0</v>
      </c>
      <c r="Z869" s="130">
        <f t="shared" si="1000"/>
        <v>349525.87375999999</v>
      </c>
      <c r="AA869" s="132">
        <f t="shared" si="1000"/>
        <v>349525.87375999999</v>
      </c>
      <c r="AB869" s="130">
        <f t="shared" si="1000"/>
        <v>0</v>
      </c>
      <c r="AC869" s="133">
        <f t="shared" si="1000"/>
        <v>393787.60000000003</v>
      </c>
      <c r="AD869" s="130">
        <f t="shared" si="1000"/>
        <v>393787.60000000003</v>
      </c>
      <c r="AE869" s="130">
        <f t="shared" si="1000"/>
        <v>0</v>
      </c>
      <c r="AF869" s="133">
        <f t="shared" si="1000"/>
        <v>44261.726239999996</v>
      </c>
      <c r="AG869" s="130">
        <f t="shared" si="1000"/>
        <v>44261.726239999996</v>
      </c>
      <c r="AH869" s="130">
        <f t="shared" si="1000"/>
        <v>0</v>
      </c>
      <c r="AI869" s="130">
        <f t="shared" si="1000"/>
        <v>349525.87375999999</v>
      </c>
      <c r="AJ869" s="134">
        <f t="shared" si="1000"/>
        <v>349525.87375999999</v>
      </c>
      <c r="AK869" s="137"/>
    </row>
    <row r="870" spans="1:37" hidden="1" outlineLevel="3" x14ac:dyDescent="0.25">
      <c r="A870" t="s">
        <v>7081</v>
      </c>
      <c r="B870">
        <v>22315.97</v>
      </c>
      <c r="N870">
        <f t="shared" ref="N870:N889" si="1001">SUM(B870:M870)</f>
        <v>22315.97</v>
      </c>
      <c r="O870">
        <f t="shared" ref="O870:O889" si="1002">B870</f>
        <v>22315.97</v>
      </c>
      <c r="P870">
        <f t="shared" ref="P870:P889" si="1003">N870</f>
        <v>22315.97</v>
      </c>
      <c r="Q870" s="92" t="s">
        <v>1036</v>
      </c>
      <c r="R870" s="80">
        <v>0.1124</v>
      </c>
      <c r="S870" s="119">
        <f t="shared" ref="S870:S889" si="1004">IF(LEFT(AK870,6)="Direct", O870,0)</f>
        <v>0</v>
      </c>
      <c r="T870" s="120">
        <f t="shared" ref="T870:T889" si="1005">O870-S870</f>
        <v>22315.97</v>
      </c>
      <c r="U870" s="121">
        <f t="shared" ref="U870:U889" si="1006">S870+T870</f>
        <v>22315.97</v>
      </c>
      <c r="V870" s="119">
        <f t="shared" ref="V870:V889" si="1007">IF(LEFT(AK870,9)="Direct-WA", O870,0)</f>
        <v>0</v>
      </c>
      <c r="W870" s="120">
        <f t="shared" ref="W870:W889" si="1008">IF(LEFT(AK870,9)="Direct-WA",0,O870*R870)</f>
        <v>2508.315028</v>
      </c>
      <c r="X870" s="122">
        <f t="shared" ref="X870:X889" si="1009">V870+W870</f>
        <v>2508.315028</v>
      </c>
      <c r="Y870" s="119">
        <f t="shared" ref="Y870:Y889" si="1010">IF(LEFT(AK870,9)="Direct-OR", O870,0)</f>
        <v>0</v>
      </c>
      <c r="Z870" s="120">
        <f t="shared" ref="Z870:Z889" si="1011">IF(LEFT(AK870,9)="Direct-OR",0,T870-W870)</f>
        <v>19807.654972</v>
      </c>
      <c r="AA870" s="122">
        <f t="shared" ref="AA870:AA889" si="1012">Y870+Z870</f>
        <v>19807.654972</v>
      </c>
      <c r="AB870" s="94">
        <f t="shared" ref="AB870:AB889" si="1013">IF(LEFT(AK870,6)="Direct", P870,0)</f>
        <v>0</v>
      </c>
      <c r="AC870" s="123">
        <f t="shared" ref="AC870:AC889" si="1014">P870-AB870</f>
        <v>22315.97</v>
      </c>
      <c r="AD870" s="94">
        <f t="shared" ref="AD870:AD889" si="1015">AB870+AC870</f>
        <v>22315.97</v>
      </c>
      <c r="AE870" s="94">
        <f t="shared" ref="AE870:AE889" si="1016">IF(LEFT(AK870,9)="Direct-WA", P870,0)</f>
        <v>0</v>
      </c>
      <c r="AF870" s="123">
        <f t="shared" ref="AF870:AF889" si="1017">IF(LEFT(AK870,9)="Direct-WA",0,P870*R870)</f>
        <v>2508.315028</v>
      </c>
      <c r="AG870" s="94">
        <f t="shared" ref="AG870:AG889" si="1018">AE870+AF870</f>
        <v>2508.315028</v>
      </c>
      <c r="AH870" s="94">
        <f t="shared" ref="AH870:AH889" si="1019">IF(LEFT(AK870,9)="Direct-OR", P870,0)</f>
        <v>0</v>
      </c>
      <c r="AI870" s="94">
        <f t="shared" ref="AI870:AI889" si="1020">IF(LEFT(AK870,9)="Direct-OR",0,AD870-AG870)</f>
        <v>19807.654972</v>
      </c>
      <c r="AJ870" s="93">
        <f t="shared" ref="AJ870:AJ889" si="1021">AH870+AI870</f>
        <v>19807.654972</v>
      </c>
      <c r="AK870" s="138" t="s">
        <v>1010</v>
      </c>
    </row>
    <row r="871" spans="1:37" hidden="1" outlineLevel="3" x14ac:dyDescent="0.25">
      <c r="A871" t="s">
        <v>7081</v>
      </c>
      <c r="B871">
        <v>539.24</v>
      </c>
      <c r="N871">
        <f t="shared" si="1001"/>
        <v>539.24</v>
      </c>
      <c r="O871">
        <f t="shared" si="1002"/>
        <v>539.24</v>
      </c>
      <c r="P871">
        <f t="shared" si="1003"/>
        <v>539.24</v>
      </c>
      <c r="Q871" s="92" t="s">
        <v>2154</v>
      </c>
      <c r="R871" s="80">
        <v>0.1124</v>
      </c>
      <c r="S871" s="119">
        <f t="shared" si="1004"/>
        <v>0</v>
      </c>
      <c r="T871" s="120">
        <f t="shared" si="1005"/>
        <v>539.24</v>
      </c>
      <c r="U871" s="121">
        <f t="shared" si="1006"/>
        <v>539.24</v>
      </c>
      <c r="V871" s="119">
        <f t="shared" si="1007"/>
        <v>0</v>
      </c>
      <c r="W871" s="120">
        <f t="shared" si="1008"/>
        <v>60.610576000000002</v>
      </c>
      <c r="X871" s="122">
        <f t="shared" si="1009"/>
        <v>60.610576000000002</v>
      </c>
      <c r="Y871" s="119">
        <f t="shared" si="1010"/>
        <v>0</v>
      </c>
      <c r="Z871" s="120">
        <f t="shared" si="1011"/>
        <v>478.62942400000003</v>
      </c>
      <c r="AA871" s="122">
        <f t="shared" si="1012"/>
        <v>478.62942400000003</v>
      </c>
      <c r="AB871" s="94">
        <f t="shared" si="1013"/>
        <v>0</v>
      </c>
      <c r="AC871" s="123">
        <f t="shared" si="1014"/>
        <v>539.24</v>
      </c>
      <c r="AD871" s="94">
        <f t="shared" si="1015"/>
        <v>539.24</v>
      </c>
      <c r="AE871" s="94">
        <f t="shared" si="1016"/>
        <v>0</v>
      </c>
      <c r="AF871" s="123">
        <f t="shared" si="1017"/>
        <v>60.610576000000002</v>
      </c>
      <c r="AG871" s="94">
        <f t="shared" si="1018"/>
        <v>60.610576000000002</v>
      </c>
      <c r="AH871" s="94">
        <f t="shared" si="1019"/>
        <v>0</v>
      </c>
      <c r="AI871" s="94">
        <f t="shared" si="1020"/>
        <v>478.62942400000003</v>
      </c>
      <c r="AJ871" s="93">
        <f t="shared" si="1021"/>
        <v>478.62942400000003</v>
      </c>
      <c r="AK871" s="138" t="s">
        <v>1370</v>
      </c>
    </row>
    <row r="872" spans="1:37" hidden="1" outlineLevel="3" x14ac:dyDescent="0.25">
      <c r="A872" t="s">
        <v>7081</v>
      </c>
      <c r="B872">
        <v>412.72</v>
      </c>
      <c r="N872">
        <f t="shared" si="1001"/>
        <v>412.72</v>
      </c>
      <c r="O872">
        <f t="shared" si="1002"/>
        <v>412.72</v>
      </c>
      <c r="P872">
        <f t="shared" si="1003"/>
        <v>412.72</v>
      </c>
      <c r="Q872" s="92" t="s">
        <v>4068</v>
      </c>
      <c r="R872" s="80">
        <v>0.1124</v>
      </c>
      <c r="S872" s="119">
        <f t="shared" si="1004"/>
        <v>0</v>
      </c>
      <c r="T872" s="120">
        <f t="shared" si="1005"/>
        <v>412.72</v>
      </c>
      <c r="U872" s="121">
        <f t="shared" si="1006"/>
        <v>412.72</v>
      </c>
      <c r="V872" s="119">
        <f t="shared" si="1007"/>
        <v>0</v>
      </c>
      <c r="W872" s="120">
        <f t="shared" si="1008"/>
        <v>46.389728000000005</v>
      </c>
      <c r="X872" s="122">
        <f t="shared" si="1009"/>
        <v>46.389728000000005</v>
      </c>
      <c r="Y872" s="119">
        <f t="shared" si="1010"/>
        <v>0</v>
      </c>
      <c r="Z872" s="120">
        <f t="shared" si="1011"/>
        <v>366.33027200000004</v>
      </c>
      <c r="AA872" s="122">
        <f t="shared" si="1012"/>
        <v>366.33027200000004</v>
      </c>
      <c r="AB872" s="94">
        <f t="shared" si="1013"/>
        <v>0</v>
      </c>
      <c r="AC872" s="123">
        <f t="shared" si="1014"/>
        <v>412.72</v>
      </c>
      <c r="AD872" s="94">
        <f t="shared" si="1015"/>
        <v>412.72</v>
      </c>
      <c r="AE872" s="94">
        <f t="shared" si="1016"/>
        <v>0</v>
      </c>
      <c r="AF872" s="123">
        <f t="shared" si="1017"/>
        <v>46.389728000000005</v>
      </c>
      <c r="AG872" s="94">
        <f t="shared" si="1018"/>
        <v>46.389728000000005</v>
      </c>
      <c r="AH872" s="94">
        <f t="shared" si="1019"/>
        <v>0</v>
      </c>
      <c r="AI872" s="94">
        <f t="shared" si="1020"/>
        <v>366.33027200000004</v>
      </c>
      <c r="AJ872" s="93">
        <f t="shared" si="1021"/>
        <v>366.33027200000004</v>
      </c>
      <c r="AK872" s="138" t="s">
        <v>1010</v>
      </c>
    </row>
    <row r="873" spans="1:37" hidden="1" outlineLevel="3" x14ac:dyDescent="0.25">
      <c r="A873" t="s">
        <v>7081</v>
      </c>
      <c r="B873">
        <v>5587.41</v>
      </c>
      <c r="N873">
        <f t="shared" si="1001"/>
        <v>5587.41</v>
      </c>
      <c r="O873">
        <f t="shared" si="1002"/>
        <v>5587.41</v>
      </c>
      <c r="P873">
        <f t="shared" si="1003"/>
        <v>5587.41</v>
      </c>
      <c r="Q873" s="92" t="s">
        <v>4132</v>
      </c>
      <c r="R873" s="80">
        <v>0.1124</v>
      </c>
      <c r="S873" s="119">
        <f t="shared" si="1004"/>
        <v>0</v>
      </c>
      <c r="T873" s="120">
        <f t="shared" si="1005"/>
        <v>5587.41</v>
      </c>
      <c r="U873" s="121">
        <f t="shared" si="1006"/>
        <v>5587.41</v>
      </c>
      <c r="V873" s="119">
        <f t="shared" si="1007"/>
        <v>0</v>
      </c>
      <c r="W873" s="120">
        <f t="shared" si="1008"/>
        <v>628.02488399999993</v>
      </c>
      <c r="X873" s="122">
        <f t="shared" si="1009"/>
        <v>628.02488399999993</v>
      </c>
      <c r="Y873" s="119">
        <f t="shared" si="1010"/>
        <v>0</v>
      </c>
      <c r="Z873" s="120">
        <f t="shared" si="1011"/>
        <v>4959.3851159999995</v>
      </c>
      <c r="AA873" s="122">
        <f t="shared" si="1012"/>
        <v>4959.3851159999995</v>
      </c>
      <c r="AB873" s="94">
        <f t="shared" si="1013"/>
        <v>0</v>
      </c>
      <c r="AC873" s="123">
        <f t="shared" si="1014"/>
        <v>5587.41</v>
      </c>
      <c r="AD873" s="94">
        <f t="shared" si="1015"/>
        <v>5587.41</v>
      </c>
      <c r="AE873" s="94">
        <f t="shared" si="1016"/>
        <v>0</v>
      </c>
      <c r="AF873" s="123">
        <f t="shared" si="1017"/>
        <v>628.02488399999993</v>
      </c>
      <c r="AG873" s="94">
        <f t="shared" si="1018"/>
        <v>628.02488399999993</v>
      </c>
      <c r="AH873" s="94">
        <f t="shared" si="1019"/>
        <v>0</v>
      </c>
      <c r="AI873" s="94">
        <f t="shared" si="1020"/>
        <v>4959.3851159999995</v>
      </c>
      <c r="AJ873" s="93">
        <f t="shared" si="1021"/>
        <v>4959.3851159999995</v>
      </c>
      <c r="AK873" s="138" t="s">
        <v>1010</v>
      </c>
    </row>
    <row r="874" spans="1:37" hidden="1" outlineLevel="3" x14ac:dyDescent="0.25">
      <c r="A874" t="s">
        <v>7081</v>
      </c>
      <c r="B874">
        <v>9382.76</v>
      </c>
      <c r="N874">
        <f t="shared" si="1001"/>
        <v>9382.76</v>
      </c>
      <c r="O874">
        <f t="shared" si="1002"/>
        <v>9382.76</v>
      </c>
      <c r="P874">
        <f t="shared" si="1003"/>
        <v>9382.76</v>
      </c>
      <c r="Q874" s="92" t="s">
        <v>4134</v>
      </c>
      <c r="R874" s="80">
        <v>0.1124</v>
      </c>
      <c r="S874" s="119">
        <f t="shared" si="1004"/>
        <v>0</v>
      </c>
      <c r="T874" s="120">
        <f t="shared" si="1005"/>
        <v>9382.76</v>
      </c>
      <c r="U874" s="121">
        <f t="shared" si="1006"/>
        <v>9382.76</v>
      </c>
      <c r="V874" s="119">
        <f t="shared" si="1007"/>
        <v>0</v>
      </c>
      <c r="W874" s="120">
        <f t="shared" si="1008"/>
        <v>1054.622224</v>
      </c>
      <c r="X874" s="122">
        <f t="shared" si="1009"/>
        <v>1054.622224</v>
      </c>
      <c r="Y874" s="119">
        <f t="shared" si="1010"/>
        <v>0</v>
      </c>
      <c r="Z874" s="120">
        <f t="shared" si="1011"/>
        <v>8328.1377759999996</v>
      </c>
      <c r="AA874" s="122">
        <f t="shared" si="1012"/>
        <v>8328.1377759999996</v>
      </c>
      <c r="AB874" s="94">
        <f t="shared" si="1013"/>
        <v>0</v>
      </c>
      <c r="AC874" s="123">
        <f t="shared" si="1014"/>
        <v>9382.76</v>
      </c>
      <c r="AD874" s="94">
        <f t="shared" si="1015"/>
        <v>9382.76</v>
      </c>
      <c r="AE874" s="94">
        <f t="shared" si="1016"/>
        <v>0</v>
      </c>
      <c r="AF874" s="123">
        <f t="shared" si="1017"/>
        <v>1054.622224</v>
      </c>
      <c r="AG874" s="94">
        <f t="shared" si="1018"/>
        <v>1054.622224</v>
      </c>
      <c r="AH874" s="94">
        <f t="shared" si="1019"/>
        <v>0</v>
      </c>
      <c r="AI874" s="94">
        <f t="shared" si="1020"/>
        <v>8328.1377759999996</v>
      </c>
      <c r="AJ874" s="93">
        <f t="shared" si="1021"/>
        <v>8328.1377759999996</v>
      </c>
      <c r="AK874" s="138" t="s">
        <v>1010</v>
      </c>
    </row>
    <row r="875" spans="1:37" hidden="1" outlineLevel="3" x14ac:dyDescent="0.25">
      <c r="A875" t="s">
        <v>7081</v>
      </c>
      <c r="B875">
        <v>11609.92</v>
      </c>
      <c r="N875">
        <f t="shared" si="1001"/>
        <v>11609.92</v>
      </c>
      <c r="O875">
        <f t="shared" si="1002"/>
        <v>11609.92</v>
      </c>
      <c r="P875">
        <f t="shared" si="1003"/>
        <v>11609.92</v>
      </c>
      <c r="Q875" s="92" t="s">
        <v>4136</v>
      </c>
      <c r="R875" s="80">
        <v>0.1124</v>
      </c>
      <c r="S875" s="119">
        <f t="shared" si="1004"/>
        <v>0</v>
      </c>
      <c r="T875" s="120">
        <f t="shared" si="1005"/>
        <v>11609.92</v>
      </c>
      <c r="U875" s="121">
        <f t="shared" si="1006"/>
        <v>11609.92</v>
      </c>
      <c r="V875" s="119">
        <f t="shared" si="1007"/>
        <v>0</v>
      </c>
      <c r="W875" s="120">
        <f t="shared" si="1008"/>
        <v>1304.9550079999999</v>
      </c>
      <c r="X875" s="122">
        <f t="shared" si="1009"/>
        <v>1304.9550079999999</v>
      </c>
      <c r="Y875" s="119">
        <f t="shared" si="1010"/>
        <v>0</v>
      </c>
      <c r="Z875" s="120">
        <f t="shared" si="1011"/>
        <v>10304.964992000001</v>
      </c>
      <c r="AA875" s="122">
        <f t="shared" si="1012"/>
        <v>10304.964992000001</v>
      </c>
      <c r="AB875" s="94">
        <f t="shared" si="1013"/>
        <v>0</v>
      </c>
      <c r="AC875" s="123">
        <f t="shared" si="1014"/>
        <v>11609.92</v>
      </c>
      <c r="AD875" s="94">
        <f t="shared" si="1015"/>
        <v>11609.92</v>
      </c>
      <c r="AE875" s="94">
        <f t="shared" si="1016"/>
        <v>0</v>
      </c>
      <c r="AF875" s="123">
        <f t="shared" si="1017"/>
        <v>1304.9550079999999</v>
      </c>
      <c r="AG875" s="94">
        <f t="shared" si="1018"/>
        <v>1304.9550079999999</v>
      </c>
      <c r="AH875" s="94">
        <f t="shared" si="1019"/>
        <v>0</v>
      </c>
      <c r="AI875" s="94">
        <f t="shared" si="1020"/>
        <v>10304.964992000001</v>
      </c>
      <c r="AJ875" s="93">
        <f t="shared" si="1021"/>
        <v>10304.964992000001</v>
      </c>
      <c r="AK875" s="138" t="s">
        <v>1010</v>
      </c>
    </row>
    <row r="876" spans="1:37" hidden="1" outlineLevel="3" x14ac:dyDescent="0.25">
      <c r="A876" t="s">
        <v>7081</v>
      </c>
      <c r="B876">
        <v>552.91</v>
      </c>
      <c r="N876">
        <f t="shared" si="1001"/>
        <v>552.91</v>
      </c>
      <c r="O876">
        <f t="shared" si="1002"/>
        <v>552.91</v>
      </c>
      <c r="P876">
        <f t="shared" si="1003"/>
        <v>552.91</v>
      </c>
      <c r="Q876" s="92" t="s">
        <v>4139</v>
      </c>
      <c r="R876" s="80">
        <v>0.1124</v>
      </c>
      <c r="S876" s="119">
        <f t="shared" si="1004"/>
        <v>0</v>
      </c>
      <c r="T876" s="120">
        <f t="shared" si="1005"/>
        <v>552.91</v>
      </c>
      <c r="U876" s="121">
        <f t="shared" si="1006"/>
        <v>552.91</v>
      </c>
      <c r="V876" s="119">
        <f t="shared" si="1007"/>
        <v>0</v>
      </c>
      <c r="W876" s="120">
        <f t="shared" si="1008"/>
        <v>62.147084</v>
      </c>
      <c r="X876" s="122">
        <f t="shared" si="1009"/>
        <v>62.147084</v>
      </c>
      <c r="Y876" s="119">
        <f t="shared" si="1010"/>
        <v>0</v>
      </c>
      <c r="Z876" s="120">
        <f t="shared" si="1011"/>
        <v>490.76291599999996</v>
      </c>
      <c r="AA876" s="122">
        <f t="shared" si="1012"/>
        <v>490.76291599999996</v>
      </c>
      <c r="AB876" s="94">
        <f t="shared" si="1013"/>
        <v>0</v>
      </c>
      <c r="AC876" s="123">
        <f t="shared" si="1014"/>
        <v>552.91</v>
      </c>
      <c r="AD876" s="94">
        <f t="shared" si="1015"/>
        <v>552.91</v>
      </c>
      <c r="AE876" s="94">
        <f t="shared" si="1016"/>
        <v>0</v>
      </c>
      <c r="AF876" s="123">
        <f t="shared" si="1017"/>
        <v>62.147084</v>
      </c>
      <c r="AG876" s="94">
        <f t="shared" si="1018"/>
        <v>62.147084</v>
      </c>
      <c r="AH876" s="94">
        <f t="shared" si="1019"/>
        <v>0</v>
      </c>
      <c r="AI876" s="94">
        <f t="shared" si="1020"/>
        <v>490.76291599999996</v>
      </c>
      <c r="AJ876" s="93">
        <f t="shared" si="1021"/>
        <v>490.76291599999996</v>
      </c>
      <c r="AK876" s="138" t="s">
        <v>1010</v>
      </c>
    </row>
    <row r="877" spans="1:37" hidden="1" outlineLevel="3" x14ac:dyDescent="0.25">
      <c r="A877" t="s">
        <v>7081</v>
      </c>
      <c r="N877">
        <f t="shared" si="1001"/>
        <v>0</v>
      </c>
      <c r="O877">
        <f t="shared" si="1002"/>
        <v>0</v>
      </c>
      <c r="P877">
        <f t="shared" si="1003"/>
        <v>0</v>
      </c>
      <c r="Q877" s="92" t="s">
        <v>4693</v>
      </c>
      <c r="R877" s="80">
        <v>0.1124</v>
      </c>
      <c r="S877" s="119">
        <f t="shared" si="1004"/>
        <v>0</v>
      </c>
      <c r="T877" s="120">
        <f t="shared" si="1005"/>
        <v>0</v>
      </c>
      <c r="U877" s="121">
        <f t="shared" si="1006"/>
        <v>0</v>
      </c>
      <c r="V877" s="119">
        <f t="shared" si="1007"/>
        <v>0</v>
      </c>
      <c r="W877" s="120">
        <f t="shared" si="1008"/>
        <v>0</v>
      </c>
      <c r="X877" s="122">
        <f t="shared" si="1009"/>
        <v>0</v>
      </c>
      <c r="Y877" s="119">
        <f t="shared" si="1010"/>
        <v>0</v>
      </c>
      <c r="Z877" s="120">
        <f t="shared" si="1011"/>
        <v>0</v>
      </c>
      <c r="AA877" s="122">
        <f t="shared" si="1012"/>
        <v>0</v>
      </c>
      <c r="AB877" s="94">
        <f t="shared" si="1013"/>
        <v>0</v>
      </c>
      <c r="AC877" s="123">
        <f t="shared" si="1014"/>
        <v>0</v>
      </c>
      <c r="AD877" s="94">
        <f t="shared" si="1015"/>
        <v>0</v>
      </c>
      <c r="AE877" s="94">
        <f t="shared" si="1016"/>
        <v>0</v>
      </c>
      <c r="AF877" s="123">
        <f t="shared" si="1017"/>
        <v>0</v>
      </c>
      <c r="AG877" s="94">
        <f t="shared" si="1018"/>
        <v>0</v>
      </c>
      <c r="AH877" s="94">
        <f t="shared" si="1019"/>
        <v>0</v>
      </c>
      <c r="AI877" s="94">
        <f t="shared" si="1020"/>
        <v>0</v>
      </c>
      <c r="AJ877" s="93">
        <f t="shared" si="1021"/>
        <v>0</v>
      </c>
      <c r="AK877" s="138" t="s">
        <v>1010</v>
      </c>
    </row>
    <row r="878" spans="1:37" hidden="1" outlineLevel="3" x14ac:dyDescent="0.25">
      <c r="A878" t="s">
        <v>7081</v>
      </c>
      <c r="B878">
        <v>31476.79</v>
      </c>
      <c r="N878">
        <f t="shared" si="1001"/>
        <v>31476.79</v>
      </c>
      <c r="O878">
        <f t="shared" si="1002"/>
        <v>31476.79</v>
      </c>
      <c r="P878">
        <f t="shared" si="1003"/>
        <v>31476.79</v>
      </c>
      <c r="Q878" s="92" t="s">
        <v>6521</v>
      </c>
      <c r="R878" s="80">
        <v>0.1124</v>
      </c>
      <c r="S878" s="119">
        <f t="shared" si="1004"/>
        <v>0</v>
      </c>
      <c r="T878" s="120">
        <f t="shared" si="1005"/>
        <v>31476.79</v>
      </c>
      <c r="U878" s="121">
        <f t="shared" si="1006"/>
        <v>31476.79</v>
      </c>
      <c r="V878" s="119">
        <f t="shared" si="1007"/>
        <v>0</v>
      </c>
      <c r="W878" s="120">
        <f t="shared" si="1008"/>
        <v>3537.9911959999999</v>
      </c>
      <c r="X878" s="122">
        <f t="shared" si="1009"/>
        <v>3537.9911959999999</v>
      </c>
      <c r="Y878" s="119">
        <f t="shared" si="1010"/>
        <v>0</v>
      </c>
      <c r="Z878" s="120">
        <f t="shared" si="1011"/>
        <v>27938.798804000002</v>
      </c>
      <c r="AA878" s="122">
        <f t="shared" si="1012"/>
        <v>27938.798804000002</v>
      </c>
      <c r="AB878" s="94">
        <f t="shared" si="1013"/>
        <v>0</v>
      </c>
      <c r="AC878" s="123">
        <f t="shared" si="1014"/>
        <v>31476.79</v>
      </c>
      <c r="AD878" s="94">
        <f t="shared" si="1015"/>
        <v>31476.79</v>
      </c>
      <c r="AE878" s="94">
        <f t="shared" si="1016"/>
        <v>0</v>
      </c>
      <c r="AF878" s="123">
        <f t="shared" si="1017"/>
        <v>3537.9911959999999</v>
      </c>
      <c r="AG878" s="94">
        <f t="shared" si="1018"/>
        <v>3537.9911959999999</v>
      </c>
      <c r="AH878" s="94">
        <f t="shared" si="1019"/>
        <v>0</v>
      </c>
      <c r="AI878" s="94">
        <f t="shared" si="1020"/>
        <v>27938.798804000002</v>
      </c>
      <c r="AJ878" s="93">
        <f t="shared" si="1021"/>
        <v>27938.798804000002</v>
      </c>
      <c r="AK878" s="138" t="s">
        <v>1010</v>
      </c>
    </row>
    <row r="879" spans="1:37" hidden="1" outlineLevel="3" x14ac:dyDescent="0.25">
      <c r="A879" t="s">
        <v>7081</v>
      </c>
      <c r="B879">
        <v>0</v>
      </c>
      <c r="N879">
        <f t="shared" si="1001"/>
        <v>0</v>
      </c>
      <c r="O879">
        <f t="shared" si="1002"/>
        <v>0</v>
      </c>
      <c r="P879">
        <f t="shared" si="1003"/>
        <v>0</v>
      </c>
      <c r="Q879" s="92" t="s">
        <v>6963</v>
      </c>
      <c r="R879" s="80">
        <v>0.1124</v>
      </c>
      <c r="S879" s="119">
        <f t="shared" si="1004"/>
        <v>0</v>
      </c>
      <c r="T879" s="120">
        <f t="shared" si="1005"/>
        <v>0</v>
      </c>
      <c r="U879" s="121">
        <f t="shared" si="1006"/>
        <v>0</v>
      </c>
      <c r="V879" s="119">
        <f t="shared" si="1007"/>
        <v>0</v>
      </c>
      <c r="W879" s="120">
        <f t="shared" si="1008"/>
        <v>0</v>
      </c>
      <c r="X879" s="122">
        <f t="shared" si="1009"/>
        <v>0</v>
      </c>
      <c r="Y879" s="119">
        <f t="shared" si="1010"/>
        <v>0</v>
      </c>
      <c r="Z879" s="120">
        <f t="shared" si="1011"/>
        <v>0</v>
      </c>
      <c r="AA879" s="122">
        <f t="shared" si="1012"/>
        <v>0</v>
      </c>
      <c r="AB879" s="94">
        <f t="shared" si="1013"/>
        <v>0</v>
      </c>
      <c r="AC879" s="123">
        <f t="shared" si="1014"/>
        <v>0</v>
      </c>
      <c r="AD879" s="94">
        <f t="shared" si="1015"/>
        <v>0</v>
      </c>
      <c r="AE879" s="94">
        <f t="shared" si="1016"/>
        <v>0</v>
      </c>
      <c r="AF879" s="123">
        <f t="shared" si="1017"/>
        <v>0</v>
      </c>
      <c r="AG879" s="94">
        <f t="shared" si="1018"/>
        <v>0</v>
      </c>
      <c r="AH879" s="94">
        <f t="shared" si="1019"/>
        <v>0</v>
      </c>
      <c r="AI879" s="94">
        <f t="shared" si="1020"/>
        <v>0</v>
      </c>
      <c r="AJ879" s="93">
        <f t="shared" si="1021"/>
        <v>0</v>
      </c>
      <c r="AK879" s="138" t="s">
        <v>1370</v>
      </c>
    </row>
    <row r="880" spans="1:37" hidden="1" outlineLevel="3" x14ac:dyDescent="0.25">
      <c r="A880" t="s">
        <v>7081</v>
      </c>
      <c r="B880">
        <v>55985.7</v>
      </c>
      <c r="N880">
        <f t="shared" si="1001"/>
        <v>55985.7</v>
      </c>
      <c r="O880">
        <f t="shared" si="1002"/>
        <v>55985.7</v>
      </c>
      <c r="P880">
        <f t="shared" si="1003"/>
        <v>55985.7</v>
      </c>
      <c r="Q880" s="92" t="s">
        <v>5298</v>
      </c>
      <c r="R880" s="80">
        <v>0.1124</v>
      </c>
      <c r="S880" s="119">
        <f t="shared" si="1004"/>
        <v>0</v>
      </c>
      <c r="T880" s="120">
        <f t="shared" si="1005"/>
        <v>55985.7</v>
      </c>
      <c r="U880" s="121">
        <f t="shared" si="1006"/>
        <v>55985.7</v>
      </c>
      <c r="V880" s="119">
        <f t="shared" si="1007"/>
        <v>0</v>
      </c>
      <c r="W880" s="120">
        <f t="shared" si="1008"/>
        <v>6292.7926799999996</v>
      </c>
      <c r="X880" s="122">
        <f t="shared" si="1009"/>
        <v>6292.7926799999996</v>
      </c>
      <c r="Y880" s="119">
        <f t="shared" si="1010"/>
        <v>0</v>
      </c>
      <c r="Z880" s="120">
        <f t="shared" si="1011"/>
        <v>49692.907319999998</v>
      </c>
      <c r="AA880" s="122">
        <f t="shared" si="1012"/>
        <v>49692.907319999998</v>
      </c>
      <c r="AB880" s="94">
        <f t="shared" si="1013"/>
        <v>0</v>
      </c>
      <c r="AC880" s="123">
        <f t="shared" si="1014"/>
        <v>55985.7</v>
      </c>
      <c r="AD880" s="94">
        <f t="shared" si="1015"/>
        <v>55985.7</v>
      </c>
      <c r="AE880" s="94">
        <f t="shared" si="1016"/>
        <v>0</v>
      </c>
      <c r="AF880" s="123">
        <f t="shared" si="1017"/>
        <v>6292.7926799999996</v>
      </c>
      <c r="AG880" s="94">
        <f t="shared" si="1018"/>
        <v>6292.7926799999996</v>
      </c>
      <c r="AH880" s="94">
        <f t="shared" si="1019"/>
        <v>0</v>
      </c>
      <c r="AI880" s="94">
        <f t="shared" si="1020"/>
        <v>49692.907319999998</v>
      </c>
      <c r="AJ880" s="93">
        <f t="shared" si="1021"/>
        <v>49692.907319999998</v>
      </c>
      <c r="AK880" s="138" t="s">
        <v>1010</v>
      </c>
    </row>
    <row r="881" spans="1:37" hidden="1" outlineLevel="3" x14ac:dyDescent="0.25">
      <c r="A881" t="s">
        <v>7081</v>
      </c>
      <c r="B881">
        <v>4035.64</v>
      </c>
      <c r="N881">
        <f t="shared" si="1001"/>
        <v>4035.64</v>
      </c>
      <c r="O881">
        <f t="shared" si="1002"/>
        <v>4035.64</v>
      </c>
      <c r="P881">
        <f t="shared" si="1003"/>
        <v>4035.64</v>
      </c>
      <c r="Q881" s="92" t="s">
        <v>5302</v>
      </c>
      <c r="R881" s="80">
        <v>0.1124</v>
      </c>
      <c r="S881" s="119">
        <f t="shared" si="1004"/>
        <v>0</v>
      </c>
      <c r="T881" s="120">
        <f t="shared" si="1005"/>
        <v>4035.64</v>
      </c>
      <c r="U881" s="121">
        <f t="shared" si="1006"/>
        <v>4035.64</v>
      </c>
      <c r="V881" s="119">
        <f t="shared" si="1007"/>
        <v>0</v>
      </c>
      <c r="W881" s="120">
        <f t="shared" si="1008"/>
        <v>453.60593599999999</v>
      </c>
      <c r="X881" s="122">
        <f t="shared" si="1009"/>
        <v>453.60593599999999</v>
      </c>
      <c r="Y881" s="119">
        <f t="shared" si="1010"/>
        <v>0</v>
      </c>
      <c r="Z881" s="120">
        <f t="shared" si="1011"/>
        <v>3582.0340639999999</v>
      </c>
      <c r="AA881" s="122">
        <f t="shared" si="1012"/>
        <v>3582.0340639999999</v>
      </c>
      <c r="AB881" s="94">
        <f t="shared" si="1013"/>
        <v>0</v>
      </c>
      <c r="AC881" s="123">
        <f t="shared" si="1014"/>
        <v>4035.64</v>
      </c>
      <c r="AD881" s="94">
        <f t="shared" si="1015"/>
        <v>4035.64</v>
      </c>
      <c r="AE881" s="94">
        <f t="shared" si="1016"/>
        <v>0</v>
      </c>
      <c r="AF881" s="123">
        <f t="shared" si="1017"/>
        <v>453.60593599999999</v>
      </c>
      <c r="AG881" s="94">
        <f t="shared" si="1018"/>
        <v>453.60593599999999</v>
      </c>
      <c r="AH881" s="94">
        <f t="shared" si="1019"/>
        <v>0</v>
      </c>
      <c r="AI881" s="94">
        <f t="shared" si="1020"/>
        <v>3582.0340639999999</v>
      </c>
      <c r="AJ881" s="93">
        <f t="shared" si="1021"/>
        <v>3582.0340639999999</v>
      </c>
      <c r="AK881" s="138" t="s">
        <v>1010</v>
      </c>
    </row>
    <row r="882" spans="1:37" hidden="1" outlineLevel="3" x14ac:dyDescent="0.25">
      <c r="A882" t="s">
        <v>7081</v>
      </c>
      <c r="B882">
        <v>960.15</v>
      </c>
      <c r="N882">
        <f t="shared" si="1001"/>
        <v>960.15</v>
      </c>
      <c r="O882">
        <f t="shared" si="1002"/>
        <v>960.15</v>
      </c>
      <c r="P882">
        <f t="shared" si="1003"/>
        <v>960.15</v>
      </c>
      <c r="Q882" s="92" t="s">
        <v>5328</v>
      </c>
      <c r="R882" s="80">
        <v>0.1124</v>
      </c>
      <c r="S882" s="119">
        <f t="shared" si="1004"/>
        <v>0</v>
      </c>
      <c r="T882" s="120">
        <f t="shared" si="1005"/>
        <v>960.15</v>
      </c>
      <c r="U882" s="121">
        <f t="shared" si="1006"/>
        <v>960.15</v>
      </c>
      <c r="V882" s="119">
        <f t="shared" si="1007"/>
        <v>0</v>
      </c>
      <c r="W882" s="120">
        <f t="shared" si="1008"/>
        <v>107.92085999999999</v>
      </c>
      <c r="X882" s="122">
        <f t="shared" si="1009"/>
        <v>107.92085999999999</v>
      </c>
      <c r="Y882" s="119">
        <f t="shared" si="1010"/>
        <v>0</v>
      </c>
      <c r="Z882" s="120">
        <f t="shared" si="1011"/>
        <v>852.22914000000003</v>
      </c>
      <c r="AA882" s="122">
        <f t="shared" si="1012"/>
        <v>852.22914000000003</v>
      </c>
      <c r="AB882" s="94">
        <f t="shared" si="1013"/>
        <v>0</v>
      </c>
      <c r="AC882" s="123">
        <f t="shared" si="1014"/>
        <v>960.15</v>
      </c>
      <c r="AD882" s="94">
        <f t="shared" si="1015"/>
        <v>960.15</v>
      </c>
      <c r="AE882" s="94">
        <f t="shared" si="1016"/>
        <v>0</v>
      </c>
      <c r="AF882" s="123">
        <f t="shared" si="1017"/>
        <v>107.92085999999999</v>
      </c>
      <c r="AG882" s="94">
        <f t="shared" si="1018"/>
        <v>107.92085999999999</v>
      </c>
      <c r="AH882" s="94">
        <f t="shared" si="1019"/>
        <v>0</v>
      </c>
      <c r="AI882" s="94">
        <f t="shared" si="1020"/>
        <v>852.22914000000003</v>
      </c>
      <c r="AJ882" s="93">
        <f t="shared" si="1021"/>
        <v>852.22914000000003</v>
      </c>
      <c r="AK882" s="138" t="s">
        <v>1010</v>
      </c>
    </row>
    <row r="883" spans="1:37" hidden="1" outlineLevel="3" x14ac:dyDescent="0.25">
      <c r="A883" t="s">
        <v>7081</v>
      </c>
      <c r="B883">
        <v>30515.919999999998</v>
      </c>
      <c r="N883">
        <f t="shared" si="1001"/>
        <v>30515.919999999998</v>
      </c>
      <c r="O883">
        <f t="shared" si="1002"/>
        <v>30515.919999999998</v>
      </c>
      <c r="P883">
        <f t="shared" si="1003"/>
        <v>30515.919999999998</v>
      </c>
      <c r="Q883" s="92" t="s">
        <v>5331</v>
      </c>
      <c r="R883" s="80">
        <v>0.1124</v>
      </c>
      <c r="S883" s="119">
        <f t="shared" si="1004"/>
        <v>0</v>
      </c>
      <c r="T883" s="120">
        <f t="shared" si="1005"/>
        <v>30515.919999999998</v>
      </c>
      <c r="U883" s="121">
        <f t="shared" si="1006"/>
        <v>30515.919999999998</v>
      </c>
      <c r="V883" s="119">
        <f t="shared" si="1007"/>
        <v>0</v>
      </c>
      <c r="W883" s="120">
        <f t="shared" si="1008"/>
        <v>3429.9894079999999</v>
      </c>
      <c r="X883" s="122">
        <f t="shared" si="1009"/>
        <v>3429.9894079999999</v>
      </c>
      <c r="Y883" s="119">
        <f t="shared" si="1010"/>
        <v>0</v>
      </c>
      <c r="Z883" s="120">
        <f t="shared" si="1011"/>
        <v>27085.930591999997</v>
      </c>
      <c r="AA883" s="122">
        <f t="shared" si="1012"/>
        <v>27085.930591999997</v>
      </c>
      <c r="AB883" s="94">
        <f t="shared" si="1013"/>
        <v>0</v>
      </c>
      <c r="AC883" s="123">
        <f t="shared" si="1014"/>
        <v>30515.919999999998</v>
      </c>
      <c r="AD883" s="94">
        <f t="shared" si="1015"/>
        <v>30515.919999999998</v>
      </c>
      <c r="AE883" s="94">
        <f t="shared" si="1016"/>
        <v>0</v>
      </c>
      <c r="AF883" s="123">
        <f t="shared" si="1017"/>
        <v>3429.9894079999999</v>
      </c>
      <c r="AG883" s="94">
        <f t="shared" si="1018"/>
        <v>3429.9894079999999</v>
      </c>
      <c r="AH883" s="94">
        <f t="shared" si="1019"/>
        <v>0</v>
      </c>
      <c r="AI883" s="94">
        <f t="shared" si="1020"/>
        <v>27085.930591999997</v>
      </c>
      <c r="AJ883" s="93">
        <f t="shared" si="1021"/>
        <v>27085.930591999997</v>
      </c>
      <c r="AK883" s="138" t="s">
        <v>1010</v>
      </c>
    </row>
    <row r="884" spans="1:37" hidden="1" outlineLevel="3" x14ac:dyDescent="0.25">
      <c r="A884" t="s">
        <v>7081</v>
      </c>
      <c r="N884">
        <f t="shared" si="1001"/>
        <v>0</v>
      </c>
      <c r="O884">
        <f t="shared" si="1002"/>
        <v>0</v>
      </c>
      <c r="P884">
        <f t="shared" si="1003"/>
        <v>0</v>
      </c>
      <c r="Q884" s="92" t="s">
        <v>5332</v>
      </c>
      <c r="R884" s="80">
        <v>0.1124</v>
      </c>
      <c r="S884" s="119">
        <f t="shared" si="1004"/>
        <v>0</v>
      </c>
      <c r="T884" s="120">
        <f t="shared" si="1005"/>
        <v>0</v>
      </c>
      <c r="U884" s="121">
        <f t="shared" si="1006"/>
        <v>0</v>
      </c>
      <c r="V884" s="119">
        <f t="shared" si="1007"/>
        <v>0</v>
      </c>
      <c r="W884" s="120">
        <f t="shared" si="1008"/>
        <v>0</v>
      </c>
      <c r="X884" s="122">
        <f t="shared" si="1009"/>
        <v>0</v>
      </c>
      <c r="Y884" s="119">
        <f t="shared" si="1010"/>
        <v>0</v>
      </c>
      <c r="Z884" s="120">
        <f t="shared" si="1011"/>
        <v>0</v>
      </c>
      <c r="AA884" s="122">
        <f t="shared" si="1012"/>
        <v>0</v>
      </c>
      <c r="AB884" s="94">
        <f t="shared" si="1013"/>
        <v>0</v>
      </c>
      <c r="AC884" s="123">
        <f t="shared" si="1014"/>
        <v>0</v>
      </c>
      <c r="AD884" s="94">
        <f t="shared" si="1015"/>
        <v>0</v>
      </c>
      <c r="AE884" s="94">
        <f t="shared" si="1016"/>
        <v>0</v>
      </c>
      <c r="AF884" s="123">
        <f t="shared" si="1017"/>
        <v>0</v>
      </c>
      <c r="AG884" s="94">
        <f t="shared" si="1018"/>
        <v>0</v>
      </c>
      <c r="AH884" s="94">
        <f t="shared" si="1019"/>
        <v>0</v>
      </c>
      <c r="AI884" s="94">
        <f t="shared" si="1020"/>
        <v>0</v>
      </c>
      <c r="AJ884" s="93">
        <f t="shared" si="1021"/>
        <v>0</v>
      </c>
      <c r="AK884" s="138" t="s">
        <v>1010</v>
      </c>
    </row>
    <row r="885" spans="1:37" hidden="1" outlineLevel="3" x14ac:dyDescent="0.25">
      <c r="A885" t="s">
        <v>7081</v>
      </c>
      <c r="B885">
        <v>405.32</v>
      </c>
      <c r="N885">
        <f t="shared" si="1001"/>
        <v>405.32</v>
      </c>
      <c r="O885">
        <f t="shared" si="1002"/>
        <v>405.32</v>
      </c>
      <c r="P885">
        <f t="shared" si="1003"/>
        <v>405.32</v>
      </c>
      <c r="Q885" s="92" t="s">
        <v>5339</v>
      </c>
      <c r="R885" s="80">
        <v>0.1124</v>
      </c>
      <c r="S885" s="119">
        <f t="shared" si="1004"/>
        <v>0</v>
      </c>
      <c r="T885" s="120">
        <f t="shared" si="1005"/>
        <v>405.32</v>
      </c>
      <c r="U885" s="121">
        <f t="shared" si="1006"/>
        <v>405.32</v>
      </c>
      <c r="V885" s="119">
        <f t="shared" si="1007"/>
        <v>0</v>
      </c>
      <c r="W885" s="120">
        <f t="shared" si="1008"/>
        <v>45.557968000000002</v>
      </c>
      <c r="X885" s="122">
        <f t="shared" si="1009"/>
        <v>45.557968000000002</v>
      </c>
      <c r="Y885" s="119">
        <f t="shared" si="1010"/>
        <v>0</v>
      </c>
      <c r="Z885" s="120">
        <f t="shared" si="1011"/>
        <v>359.76203199999998</v>
      </c>
      <c r="AA885" s="122">
        <f t="shared" si="1012"/>
        <v>359.76203199999998</v>
      </c>
      <c r="AB885" s="94">
        <f t="shared" si="1013"/>
        <v>0</v>
      </c>
      <c r="AC885" s="123">
        <f t="shared" si="1014"/>
        <v>405.32</v>
      </c>
      <c r="AD885" s="94">
        <f t="shared" si="1015"/>
        <v>405.32</v>
      </c>
      <c r="AE885" s="94">
        <f t="shared" si="1016"/>
        <v>0</v>
      </c>
      <c r="AF885" s="123">
        <f t="shared" si="1017"/>
        <v>45.557968000000002</v>
      </c>
      <c r="AG885" s="94">
        <f t="shared" si="1018"/>
        <v>45.557968000000002</v>
      </c>
      <c r="AH885" s="94">
        <f t="shared" si="1019"/>
        <v>0</v>
      </c>
      <c r="AI885" s="94">
        <f t="shared" si="1020"/>
        <v>359.76203199999998</v>
      </c>
      <c r="AJ885" s="93">
        <f t="shared" si="1021"/>
        <v>359.76203199999998</v>
      </c>
      <c r="AK885" s="138" t="s">
        <v>1010</v>
      </c>
    </row>
    <row r="886" spans="1:37" hidden="1" outlineLevel="3" x14ac:dyDescent="0.25">
      <c r="A886" t="s">
        <v>7081</v>
      </c>
      <c r="B886">
        <v>65089.4</v>
      </c>
      <c r="N886">
        <f t="shared" si="1001"/>
        <v>65089.4</v>
      </c>
      <c r="O886">
        <f t="shared" si="1002"/>
        <v>65089.4</v>
      </c>
      <c r="P886">
        <f t="shared" si="1003"/>
        <v>65089.4</v>
      </c>
      <c r="Q886" s="92" t="s">
        <v>5375</v>
      </c>
      <c r="R886" s="80">
        <v>0.1124</v>
      </c>
      <c r="S886" s="119">
        <f t="shared" si="1004"/>
        <v>0</v>
      </c>
      <c r="T886" s="120">
        <f t="shared" si="1005"/>
        <v>65089.4</v>
      </c>
      <c r="U886" s="121">
        <f t="shared" si="1006"/>
        <v>65089.4</v>
      </c>
      <c r="V886" s="119">
        <f t="shared" si="1007"/>
        <v>0</v>
      </c>
      <c r="W886" s="120">
        <f t="shared" si="1008"/>
        <v>7316.0485600000002</v>
      </c>
      <c r="X886" s="122">
        <f t="shared" si="1009"/>
        <v>7316.0485600000002</v>
      </c>
      <c r="Y886" s="119">
        <f t="shared" si="1010"/>
        <v>0</v>
      </c>
      <c r="Z886" s="120">
        <f t="shared" si="1011"/>
        <v>57773.351439999999</v>
      </c>
      <c r="AA886" s="122">
        <f t="shared" si="1012"/>
        <v>57773.351439999999</v>
      </c>
      <c r="AB886" s="94">
        <f t="shared" si="1013"/>
        <v>0</v>
      </c>
      <c r="AC886" s="123">
        <f t="shared" si="1014"/>
        <v>65089.4</v>
      </c>
      <c r="AD886" s="94">
        <f t="shared" si="1015"/>
        <v>65089.4</v>
      </c>
      <c r="AE886" s="94">
        <f t="shared" si="1016"/>
        <v>0</v>
      </c>
      <c r="AF886" s="123">
        <f t="shared" si="1017"/>
        <v>7316.0485600000002</v>
      </c>
      <c r="AG886" s="94">
        <f t="shared" si="1018"/>
        <v>7316.0485600000002</v>
      </c>
      <c r="AH886" s="94">
        <f t="shared" si="1019"/>
        <v>0</v>
      </c>
      <c r="AI886" s="94">
        <f t="shared" si="1020"/>
        <v>57773.351439999999</v>
      </c>
      <c r="AJ886" s="93">
        <f t="shared" si="1021"/>
        <v>57773.351439999999</v>
      </c>
      <c r="AK886" s="138" t="s">
        <v>1010</v>
      </c>
    </row>
    <row r="887" spans="1:37" hidden="1" outlineLevel="3" x14ac:dyDescent="0.25">
      <c r="A887" t="s">
        <v>7081</v>
      </c>
      <c r="B887">
        <v>1574.27</v>
      </c>
      <c r="N887">
        <f t="shared" si="1001"/>
        <v>1574.27</v>
      </c>
      <c r="O887">
        <f t="shared" si="1002"/>
        <v>1574.27</v>
      </c>
      <c r="P887">
        <f t="shared" si="1003"/>
        <v>1574.27</v>
      </c>
      <c r="Q887" s="92" t="s">
        <v>5469</v>
      </c>
      <c r="R887" s="80">
        <v>0.1124</v>
      </c>
      <c r="S887" s="119">
        <f t="shared" si="1004"/>
        <v>0</v>
      </c>
      <c r="T887" s="120">
        <f t="shared" si="1005"/>
        <v>1574.27</v>
      </c>
      <c r="U887" s="121">
        <f t="shared" si="1006"/>
        <v>1574.27</v>
      </c>
      <c r="V887" s="119">
        <f t="shared" si="1007"/>
        <v>0</v>
      </c>
      <c r="W887" s="120">
        <f t="shared" si="1008"/>
        <v>176.947948</v>
      </c>
      <c r="X887" s="122">
        <f t="shared" si="1009"/>
        <v>176.947948</v>
      </c>
      <c r="Y887" s="119">
        <f t="shared" si="1010"/>
        <v>0</v>
      </c>
      <c r="Z887" s="120">
        <f t="shared" si="1011"/>
        <v>1397.322052</v>
      </c>
      <c r="AA887" s="122">
        <f t="shared" si="1012"/>
        <v>1397.322052</v>
      </c>
      <c r="AB887" s="94">
        <f t="shared" si="1013"/>
        <v>0</v>
      </c>
      <c r="AC887" s="123">
        <f t="shared" si="1014"/>
        <v>1574.27</v>
      </c>
      <c r="AD887" s="94">
        <f t="shared" si="1015"/>
        <v>1574.27</v>
      </c>
      <c r="AE887" s="94">
        <f t="shared" si="1016"/>
        <v>0</v>
      </c>
      <c r="AF887" s="123">
        <f t="shared" si="1017"/>
        <v>176.947948</v>
      </c>
      <c r="AG887" s="94">
        <f t="shared" si="1018"/>
        <v>176.947948</v>
      </c>
      <c r="AH887" s="94">
        <f t="shared" si="1019"/>
        <v>0</v>
      </c>
      <c r="AI887" s="94">
        <f t="shared" si="1020"/>
        <v>1397.322052</v>
      </c>
      <c r="AJ887" s="93">
        <f t="shared" si="1021"/>
        <v>1397.322052</v>
      </c>
      <c r="AK887" s="138" t="s">
        <v>1010</v>
      </c>
    </row>
    <row r="888" spans="1:37" hidden="1" outlineLevel="3" x14ac:dyDescent="0.25">
      <c r="A888" t="s">
        <v>7081</v>
      </c>
      <c r="B888">
        <v>46715.07</v>
      </c>
      <c r="N888">
        <f t="shared" si="1001"/>
        <v>46715.07</v>
      </c>
      <c r="O888">
        <f t="shared" si="1002"/>
        <v>46715.07</v>
      </c>
      <c r="P888">
        <f t="shared" si="1003"/>
        <v>46715.07</v>
      </c>
      <c r="Q888" s="92" t="s">
        <v>5947</v>
      </c>
      <c r="R888" s="80">
        <v>0.1124</v>
      </c>
      <c r="S888" s="119">
        <f t="shared" si="1004"/>
        <v>0</v>
      </c>
      <c r="T888" s="120">
        <f t="shared" si="1005"/>
        <v>46715.07</v>
      </c>
      <c r="U888" s="121">
        <f t="shared" si="1006"/>
        <v>46715.07</v>
      </c>
      <c r="V888" s="119">
        <f t="shared" si="1007"/>
        <v>0</v>
      </c>
      <c r="W888" s="120">
        <f t="shared" si="1008"/>
        <v>5250.7738680000002</v>
      </c>
      <c r="X888" s="122">
        <f t="shared" si="1009"/>
        <v>5250.7738680000002</v>
      </c>
      <c r="Y888" s="119">
        <f t="shared" si="1010"/>
        <v>0</v>
      </c>
      <c r="Z888" s="120">
        <f t="shared" si="1011"/>
        <v>41464.296132000003</v>
      </c>
      <c r="AA888" s="122">
        <f t="shared" si="1012"/>
        <v>41464.296132000003</v>
      </c>
      <c r="AB888" s="94">
        <f t="shared" si="1013"/>
        <v>0</v>
      </c>
      <c r="AC888" s="123">
        <f t="shared" si="1014"/>
        <v>46715.07</v>
      </c>
      <c r="AD888" s="94">
        <f t="shared" si="1015"/>
        <v>46715.07</v>
      </c>
      <c r="AE888" s="94">
        <f t="shared" si="1016"/>
        <v>0</v>
      </c>
      <c r="AF888" s="123">
        <f t="shared" si="1017"/>
        <v>5250.7738680000002</v>
      </c>
      <c r="AG888" s="94">
        <f t="shared" si="1018"/>
        <v>5250.7738680000002</v>
      </c>
      <c r="AH888" s="94">
        <f t="shared" si="1019"/>
        <v>0</v>
      </c>
      <c r="AI888" s="94">
        <f t="shared" si="1020"/>
        <v>41464.296132000003</v>
      </c>
      <c r="AJ888" s="93">
        <f t="shared" si="1021"/>
        <v>41464.296132000003</v>
      </c>
      <c r="AK888" s="138" t="s">
        <v>1010</v>
      </c>
    </row>
    <row r="889" spans="1:37" hidden="1" outlineLevel="3" x14ac:dyDescent="0.25">
      <c r="A889" t="s">
        <v>7081</v>
      </c>
      <c r="B889">
        <v>218.09</v>
      </c>
      <c r="N889">
        <f t="shared" si="1001"/>
        <v>218.09</v>
      </c>
      <c r="O889">
        <f t="shared" si="1002"/>
        <v>218.09</v>
      </c>
      <c r="P889">
        <f t="shared" si="1003"/>
        <v>218.09</v>
      </c>
      <c r="Q889" s="92" t="s">
        <v>5959</v>
      </c>
      <c r="R889" s="80">
        <v>0.1124</v>
      </c>
      <c r="S889" s="119">
        <f t="shared" si="1004"/>
        <v>0</v>
      </c>
      <c r="T889" s="120">
        <f t="shared" si="1005"/>
        <v>218.09</v>
      </c>
      <c r="U889" s="121">
        <f t="shared" si="1006"/>
        <v>218.09</v>
      </c>
      <c r="V889" s="119">
        <f t="shared" si="1007"/>
        <v>0</v>
      </c>
      <c r="W889" s="120">
        <f t="shared" si="1008"/>
        <v>24.513316</v>
      </c>
      <c r="X889" s="122">
        <f t="shared" si="1009"/>
        <v>24.513316</v>
      </c>
      <c r="Y889" s="119">
        <f t="shared" si="1010"/>
        <v>0</v>
      </c>
      <c r="Z889" s="120">
        <f t="shared" si="1011"/>
        <v>193.576684</v>
      </c>
      <c r="AA889" s="122">
        <f t="shared" si="1012"/>
        <v>193.576684</v>
      </c>
      <c r="AB889" s="94">
        <f t="shared" si="1013"/>
        <v>0</v>
      </c>
      <c r="AC889" s="123">
        <f t="shared" si="1014"/>
        <v>218.09</v>
      </c>
      <c r="AD889" s="94">
        <f t="shared" si="1015"/>
        <v>218.09</v>
      </c>
      <c r="AE889" s="94">
        <f t="shared" si="1016"/>
        <v>0</v>
      </c>
      <c r="AF889" s="123">
        <f t="shared" si="1017"/>
        <v>24.513316</v>
      </c>
      <c r="AG889" s="94">
        <f t="shared" si="1018"/>
        <v>24.513316</v>
      </c>
      <c r="AH889" s="94">
        <f t="shared" si="1019"/>
        <v>0</v>
      </c>
      <c r="AI889" s="94">
        <f t="shared" si="1020"/>
        <v>193.576684</v>
      </c>
      <c r="AJ889" s="93">
        <f t="shared" si="1021"/>
        <v>193.576684</v>
      </c>
      <c r="AK889" s="138" t="s">
        <v>1370</v>
      </c>
    </row>
    <row r="890" spans="1:37" hidden="1" outlineLevel="2" x14ac:dyDescent="0.25">
      <c r="Q890" s="92"/>
      <c r="R890" s="80"/>
      <c r="S890" s="119">
        <f t="shared" ref="S890:AJ890" si="1022">SUBTOTAL(9,S870:S889)</f>
        <v>0</v>
      </c>
      <c r="T890" s="120">
        <f t="shared" si="1022"/>
        <v>287377.28000000003</v>
      </c>
      <c r="U890" s="121">
        <f t="shared" si="1022"/>
        <v>287377.28000000003</v>
      </c>
      <c r="V890" s="119">
        <f t="shared" si="1022"/>
        <v>0</v>
      </c>
      <c r="W890" s="120">
        <f t="shared" si="1022"/>
        <v>32301.206271999999</v>
      </c>
      <c r="X890" s="122">
        <f t="shared" si="1022"/>
        <v>32301.206271999999</v>
      </c>
      <c r="Y890" s="119">
        <f t="shared" si="1022"/>
        <v>0</v>
      </c>
      <c r="Z890" s="120">
        <f t="shared" si="1022"/>
        <v>255076.07372800002</v>
      </c>
      <c r="AA890" s="122">
        <f t="shared" si="1022"/>
        <v>255076.07372800002</v>
      </c>
      <c r="AB890" s="94">
        <f t="shared" si="1022"/>
        <v>0</v>
      </c>
      <c r="AC890" s="123">
        <f t="shared" si="1022"/>
        <v>287377.28000000003</v>
      </c>
      <c r="AD890" s="94">
        <f t="shared" si="1022"/>
        <v>287377.28000000003</v>
      </c>
      <c r="AE890" s="94">
        <f t="shared" si="1022"/>
        <v>0</v>
      </c>
      <c r="AF890" s="123">
        <f t="shared" si="1022"/>
        <v>32301.206271999999</v>
      </c>
      <c r="AG890" s="94">
        <f t="shared" si="1022"/>
        <v>32301.206271999999</v>
      </c>
      <c r="AH890" s="94">
        <f t="shared" si="1022"/>
        <v>0</v>
      </c>
      <c r="AI890" s="94">
        <f t="shared" si="1022"/>
        <v>255076.07372800002</v>
      </c>
      <c r="AJ890" s="93">
        <f t="shared" si="1022"/>
        <v>255076.07372800002</v>
      </c>
      <c r="AK890" s="139" t="s">
        <v>7137</v>
      </c>
    </row>
    <row r="891" spans="1:37" hidden="1" outlineLevel="3" x14ac:dyDescent="0.25">
      <c r="A891" t="s">
        <v>7081</v>
      </c>
      <c r="B891">
        <v>8882.2800000000007</v>
      </c>
      <c r="N891">
        <f>SUM(B891:M891)</f>
        <v>8882.2800000000007</v>
      </c>
      <c r="O891">
        <f>B891</f>
        <v>8882.2800000000007</v>
      </c>
      <c r="P891">
        <f>N891</f>
        <v>8882.2800000000007</v>
      </c>
      <c r="Q891" s="92" t="s">
        <v>1686</v>
      </c>
      <c r="R891" s="80">
        <v>0.1119</v>
      </c>
      <c r="S891" s="119">
        <f>IF(LEFT(AK891,6)="Direct", O891,0)</f>
        <v>0</v>
      </c>
      <c r="T891" s="120">
        <f>O891-S891</f>
        <v>8882.2800000000007</v>
      </c>
      <c r="U891" s="121">
        <f>S891+T891</f>
        <v>8882.2800000000007</v>
      </c>
      <c r="V891" s="119">
        <f>IF(LEFT(AK891,9)="Direct-WA", O891,0)</f>
        <v>0</v>
      </c>
      <c r="W891" s="120">
        <f>IF(LEFT(AK891,9)="Direct-WA",0,O891*R891)</f>
        <v>993.92713200000003</v>
      </c>
      <c r="X891" s="122">
        <f>V891+W891</f>
        <v>993.92713200000003</v>
      </c>
      <c r="Y891" s="119">
        <f>IF(LEFT(AK891,9)="Direct-OR", O891,0)</f>
        <v>0</v>
      </c>
      <c r="Z891" s="120">
        <f>IF(LEFT(AK891,9)="Direct-OR",0,T891-W891)</f>
        <v>7888.3528680000009</v>
      </c>
      <c r="AA891" s="122">
        <f>Y891+Z891</f>
        <v>7888.3528680000009</v>
      </c>
      <c r="AB891" s="94">
        <f>IF(LEFT(AK891,6)="Direct", P891,0)</f>
        <v>0</v>
      </c>
      <c r="AC891" s="123">
        <f>P891-AB891</f>
        <v>8882.2800000000007</v>
      </c>
      <c r="AD891" s="94">
        <f>AB891+AC891</f>
        <v>8882.2800000000007</v>
      </c>
      <c r="AE891" s="94">
        <f>IF(LEFT(AK891,9)="Direct-WA", P891,0)</f>
        <v>0</v>
      </c>
      <c r="AF891" s="123">
        <f>IF(LEFT(AK891,9)="Direct-WA",0,P891*R891)</f>
        <v>993.92713200000003</v>
      </c>
      <c r="AG891" s="94">
        <f>AE891+AF891</f>
        <v>993.92713200000003</v>
      </c>
      <c r="AH891" s="94">
        <f>IF(LEFT(AK891,9)="Direct-OR", P891,0)</f>
        <v>0</v>
      </c>
      <c r="AI891" s="94">
        <f>IF(LEFT(AK891,9)="Direct-OR",0,AD891-AG891)</f>
        <v>7888.3528680000009</v>
      </c>
      <c r="AJ891" s="93">
        <f>AH891+AI891</f>
        <v>7888.3528680000009</v>
      </c>
      <c r="AK891" s="138" t="s">
        <v>1012</v>
      </c>
    </row>
    <row r="892" spans="1:37" hidden="1" outlineLevel="3" x14ac:dyDescent="0.25">
      <c r="A892" t="s">
        <v>7081</v>
      </c>
      <c r="N892">
        <f>SUM(B892:M892)</f>
        <v>0</v>
      </c>
      <c r="O892">
        <f>B892</f>
        <v>0</v>
      </c>
      <c r="P892">
        <f>N892</f>
        <v>0</v>
      </c>
      <c r="Q892" s="92" t="s">
        <v>2106</v>
      </c>
      <c r="R892" s="80">
        <v>0.1119</v>
      </c>
      <c r="S892" s="119">
        <f>IF(LEFT(AK892,6)="Direct", O892,0)</f>
        <v>0</v>
      </c>
      <c r="T892" s="120">
        <f>O892-S892</f>
        <v>0</v>
      </c>
      <c r="U892" s="121">
        <f>S892+T892</f>
        <v>0</v>
      </c>
      <c r="V892" s="119">
        <f>IF(LEFT(AK892,9)="Direct-WA", O892,0)</f>
        <v>0</v>
      </c>
      <c r="W892" s="120">
        <f>IF(LEFT(AK892,9)="Direct-WA",0,O892*R892)</f>
        <v>0</v>
      </c>
      <c r="X892" s="122">
        <f>V892+W892</f>
        <v>0</v>
      </c>
      <c r="Y892" s="119">
        <f>IF(LEFT(AK892,9)="Direct-OR", O892,0)</f>
        <v>0</v>
      </c>
      <c r="Z892" s="120">
        <f>IF(LEFT(AK892,9)="Direct-OR",0,T892-W892)</f>
        <v>0</v>
      </c>
      <c r="AA892" s="122">
        <f>Y892+Z892</f>
        <v>0</v>
      </c>
      <c r="AB892" s="94">
        <f>IF(LEFT(AK892,6)="Direct", P892,0)</f>
        <v>0</v>
      </c>
      <c r="AC892" s="123">
        <f>P892-AB892</f>
        <v>0</v>
      </c>
      <c r="AD892" s="94">
        <f>AB892+AC892</f>
        <v>0</v>
      </c>
      <c r="AE892" s="94">
        <f>IF(LEFT(AK892,9)="Direct-WA", P892,0)</f>
        <v>0</v>
      </c>
      <c r="AF892" s="123">
        <f>IF(LEFT(AK892,9)="Direct-WA",0,P892*R892)</f>
        <v>0</v>
      </c>
      <c r="AG892" s="94">
        <f>AE892+AF892</f>
        <v>0</v>
      </c>
      <c r="AH892" s="94">
        <f>IF(LEFT(AK892,9)="Direct-OR", P892,0)</f>
        <v>0</v>
      </c>
      <c r="AI892" s="94">
        <f>IF(LEFT(AK892,9)="Direct-OR",0,AD892-AG892)</f>
        <v>0</v>
      </c>
      <c r="AJ892" s="93">
        <f>AH892+AI892</f>
        <v>0</v>
      </c>
      <c r="AK892" s="138" t="s">
        <v>1012</v>
      </c>
    </row>
    <row r="893" spans="1:37" hidden="1" outlineLevel="3" x14ac:dyDescent="0.25">
      <c r="A893" t="s">
        <v>7081</v>
      </c>
      <c r="B893">
        <v>3045.39</v>
      </c>
      <c r="N893">
        <f>SUM(B893:M893)</f>
        <v>3045.39</v>
      </c>
      <c r="O893">
        <f>B893</f>
        <v>3045.39</v>
      </c>
      <c r="P893">
        <f>N893</f>
        <v>3045.39</v>
      </c>
      <c r="Q893" s="92" t="s">
        <v>2112</v>
      </c>
      <c r="R893" s="80">
        <v>0.1119</v>
      </c>
      <c r="S893" s="119">
        <f>IF(LEFT(AK893,6)="Direct", O893,0)</f>
        <v>0</v>
      </c>
      <c r="T893" s="120">
        <f>O893-S893</f>
        <v>3045.39</v>
      </c>
      <c r="U893" s="121">
        <f>S893+T893</f>
        <v>3045.39</v>
      </c>
      <c r="V893" s="119">
        <f>IF(LEFT(AK893,9)="Direct-WA", O893,0)</f>
        <v>0</v>
      </c>
      <c r="W893" s="120">
        <f>IF(LEFT(AK893,9)="Direct-WA",0,O893*R893)</f>
        <v>340.77914099999998</v>
      </c>
      <c r="X893" s="122">
        <f>V893+W893</f>
        <v>340.77914099999998</v>
      </c>
      <c r="Y893" s="119">
        <f>IF(LEFT(AK893,9)="Direct-OR", O893,0)</f>
        <v>0</v>
      </c>
      <c r="Z893" s="120">
        <f>IF(LEFT(AK893,9)="Direct-OR",0,T893-W893)</f>
        <v>2704.6108589999999</v>
      </c>
      <c r="AA893" s="122">
        <f>Y893+Z893</f>
        <v>2704.6108589999999</v>
      </c>
      <c r="AB893" s="94">
        <f>IF(LEFT(AK893,6)="Direct", P893,0)</f>
        <v>0</v>
      </c>
      <c r="AC893" s="123">
        <f>P893-AB893</f>
        <v>3045.39</v>
      </c>
      <c r="AD893" s="94">
        <f>AB893+AC893</f>
        <v>3045.39</v>
      </c>
      <c r="AE893" s="94">
        <f>IF(LEFT(AK893,9)="Direct-WA", P893,0)</f>
        <v>0</v>
      </c>
      <c r="AF893" s="123">
        <f>IF(LEFT(AK893,9)="Direct-WA",0,P893*R893)</f>
        <v>340.77914099999998</v>
      </c>
      <c r="AG893" s="94">
        <f>AE893+AF893</f>
        <v>340.77914099999998</v>
      </c>
      <c r="AH893" s="94">
        <f>IF(LEFT(AK893,9)="Direct-OR", P893,0)</f>
        <v>0</v>
      </c>
      <c r="AI893" s="94">
        <f>IF(LEFT(AK893,9)="Direct-OR",0,AD893-AG893)</f>
        <v>2704.6108589999999</v>
      </c>
      <c r="AJ893" s="93">
        <f>AH893+AI893</f>
        <v>2704.6108589999999</v>
      </c>
      <c r="AK893" s="138" t="s">
        <v>1012</v>
      </c>
    </row>
    <row r="894" spans="1:37" hidden="1" outlineLevel="3" x14ac:dyDescent="0.25">
      <c r="A894" t="s">
        <v>7081</v>
      </c>
      <c r="B894">
        <v>58.81</v>
      </c>
      <c r="N894">
        <f>SUM(B894:M894)</f>
        <v>58.81</v>
      </c>
      <c r="O894">
        <f>B894</f>
        <v>58.81</v>
      </c>
      <c r="P894">
        <f>N894</f>
        <v>58.81</v>
      </c>
      <c r="Q894" s="92" t="s">
        <v>2116</v>
      </c>
      <c r="R894" s="80">
        <v>0.1119</v>
      </c>
      <c r="S894" s="119">
        <f>IF(LEFT(AK894,6)="Direct", O894,0)</f>
        <v>0</v>
      </c>
      <c r="T894" s="120">
        <f>O894-S894</f>
        <v>58.81</v>
      </c>
      <c r="U894" s="121">
        <f>S894+T894</f>
        <v>58.81</v>
      </c>
      <c r="V894" s="119">
        <f>IF(LEFT(AK894,9)="Direct-WA", O894,0)</f>
        <v>0</v>
      </c>
      <c r="W894" s="120">
        <f>IF(LEFT(AK894,9)="Direct-WA",0,O894*R894)</f>
        <v>6.5808390000000001</v>
      </c>
      <c r="X894" s="122">
        <f>V894+W894</f>
        <v>6.5808390000000001</v>
      </c>
      <c r="Y894" s="119">
        <f>IF(LEFT(AK894,9)="Direct-OR", O894,0)</f>
        <v>0</v>
      </c>
      <c r="Z894" s="120">
        <f>IF(LEFT(AK894,9)="Direct-OR",0,T894-W894)</f>
        <v>52.229161000000005</v>
      </c>
      <c r="AA894" s="122">
        <f>Y894+Z894</f>
        <v>52.229161000000005</v>
      </c>
      <c r="AB894" s="94">
        <f>IF(LEFT(AK894,6)="Direct", P894,0)</f>
        <v>0</v>
      </c>
      <c r="AC894" s="123">
        <f>P894-AB894</f>
        <v>58.81</v>
      </c>
      <c r="AD894" s="94">
        <f>AB894+AC894</f>
        <v>58.81</v>
      </c>
      <c r="AE894" s="94">
        <f>IF(LEFT(AK894,9)="Direct-WA", P894,0)</f>
        <v>0</v>
      </c>
      <c r="AF894" s="123">
        <f>IF(LEFT(AK894,9)="Direct-WA",0,P894*R894)</f>
        <v>6.5808390000000001</v>
      </c>
      <c r="AG894" s="94">
        <f>AE894+AF894</f>
        <v>6.5808390000000001</v>
      </c>
      <c r="AH894" s="94">
        <f>IF(LEFT(AK894,9)="Direct-OR", P894,0)</f>
        <v>0</v>
      </c>
      <c r="AI894" s="94">
        <f>IF(LEFT(AK894,9)="Direct-OR",0,AD894-AG894)</f>
        <v>52.229161000000005</v>
      </c>
      <c r="AJ894" s="93">
        <f>AH894+AI894</f>
        <v>52.229161000000005</v>
      </c>
      <c r="AK894" s="138" t="s">
        <v>1012</v>
      </c>
    </row>
    <row r="895" spans="1:37" hidden="1" outlineLevel="3" x14ac:dyDescent="0.25">
      <c r="A895" t="s">
        <v>7081</v>
      </c>
      <c r="B895">
        <v>98.09</v>
      </c>
      <c r="N895">
        <f>SUM(B895:M895)</f>
        <v>98.09</v>
      </c>
      <c r="O895">
        <f>B895</f>
        <v>98.09</v>
      </c>
      <c r="P895">
        <f>N895</f>
        <v>98.09</v>
      </c>
      <c r="Q895" s="92" t="s">
        <v>4284</v>
      </c>
      <c r="R895" s="80">
        <v>0.1119</v>
      </c>
      <c r="S895" s="119">
        <f>IF(LEFT(AK895,6)="Direct", O895,0)</f>
        <v>0</v>
      </c>
      <c r="T895" s="120">
        <f>O895-S895</f>
        <v>98.09</v>
      </c>
      <c r="U895" s="121">
        <f>S895+T895</f>
        <v>98.09</v>
      </c>
      <c r="V895" s="119">
        <f>IF(LEFT(AK895,9)="Direct-WA", O895,0)</f>
        <v>0</v>
      </c>
      <c r="W895" s="120">
        <f>IF(LEFT(AK895,9)="Direct-WA",0,O895*R895)</f>
        <v>10.976271000000001</v>
      </c>
      <c r="X895" s="122">
        <f>V895+W895</f>
        <v>10.976271000000001</v>
      </c>
      <c r="Y895" s="119">
        <f>IF(LEFT(AK895,9)="Direct-OR", O895,0)</f>
        <v>0</v>
      </c>
      <c r="Z895" s="120">
        <f>IF(LEFT(AK895,9)="Direct-OR",0,T895-W895)</f>
        <v>87.113729000000006</v>
      </c>
      <c r="AA895" s="122">
        <f>Y895+Z895</f>
        <v>87.113729000000006</v>
      </c>
      <c r="AB895" s="94">
        <f>IF(LEFT(AK895,6)="Direct", P895,0)</f>
        <v>0</v>
      </c>
      <c r="AC895" s="123">
        <f>P895-AB895</f>
        <v>98.09</v>
      </c>
      <c r="AD895" s="94">
        <f>AB895+AC895</f>
        <v>98.09</v>
      </c>
      <c r="AE895" s="94">
        <f>IF(LEFT(AK895,9)="Direct-WA", P895,0)</f>
        <v>0</v>
      </c>
      <c r="AF895" s="123">
        <f>IF(LEFT(AK895,9)="Direct-WA",0,P895*R895)</f>
        <v>10.976271000000001</v>
      </c>
      <c r="AG895" s="94">
        <f>AE895+AF895</f>
        <v>10.976271000000001</v>
      </c>
      <c r="AH895" s="94">
        <f>IF(LEFT(AK895,9)="Direct-OR", P895,0)</f>
        <v>0</v>
      </c>
      <c r="AI895" s="94">
        <f>IF(LEFT(AK895,9)="Direct-OR",0,AD895-AG895)</f>
        <v>87.113729000000006</v>
      </c>
      <c r="AJ895" s="93">
        <f>AH895+AI895</f>
        <v>87.113729000000006</v>
      </c>
      <c r="AK895" s="138" t="s">
        <v>1012</v>
      </c>
    </row>
    <row r="896" spans="1:37" hidden="1" outlineLevel="2" x14ac:dyDescent="0.25">
      <c r="Q896" s="92"/>
      <c r="R896" s="80"/>
      <c r="S896" s="119">
        <f t="shared" ref="S896:AJ896" si="1023">SUBTOTAL(9,S891:S895)</f>
        <v>0</v>
      </c>
      <c r="T896" s="120">
        <f t="shared" si="1023"/>
        <v>12084.57</v>
      </c>
      <c r="U896" s="121">
        <f t="shared" si="1023"/>
        <v>12084.57</v>
      </c>
      <c r="V896" s="119">
        <f t="shared" si="1023"/>
        <v>0</v>
      </c>
      <c r="W896" s="120">
        <f t="shared" si="1023"/>
        <v>1352.263383</v>
      </c>
      <c r="X896" s="122">
        <f t="shared" si="1023"/>
        <v>1352.263383</v>
      </c>
      <c r="Y896" s="119">
        <f t="shared" si="1023"/>
        <v>0</v>
      </c>
      <c r="Z896" s="120">
        <f t="shared" si="1023"/>
        <v>10732.306617</v>
      </c>
      <c r="AA896" s="122">
        <f t="shared" si="1023"/>
        <v>10732.306617</v>
      </c>
      <c r="AB896" s="94">
        <f t="shared" si="1023"/>
        <v>0</v>
      </c>
      <c r="AC896" s="123">
        <f t="shared" si="1023"/>
        <v>12084.57</v>
      </c>
      <c r="AD896" s="94">
        <f t="shared" si="1023"/>
        <v>12084.57</v>
      </c>
      <c r="AE896" s="94">
        <f t="shared" si="1023"/>
        <v>0</v>
      </c>
      <c r="AF896" s="123">
        <f t="shared" si="1023"/>
        <v>1352.263383</v>
      </c>
      <c r="AG896" s="94">
        <f t="shared" si="1023"/>
        <v>1352.263383</v>
      </c>
      <c r="AH896" s="94">
        <f t="shared" si="1023"/>
        <v>0</v>
      </c>
      <c r="AI896" s="94">
        <f t="shared" si="1023"/>
        <v>10732.306617</v>
      </c>
      <c r="AJ896" s="93">
        <f t="shared" si="1023"/>
        <v>10732.306617</v>
      </c>
      <c r="AK896" s="139" t="s">
        <v>7140</v>
      </c>
    </row>
    <row r="897" spans="1:37" hidden="1" outlineLevel="3" x14ac:dyDescent="0.25">
      <c r="A897" t="s">
        <v>7081</v>
      </c>
      <c r="B897">
        <v>1795.24</v>
      </c>
      <c r="N897">
        <f>SUM(B897:M897)</f>
        <v>1795.24</v>
      </c>
      <c r="O897">
        <f>B897</f>
        <v>1795.24</v>
      </c>
      <c r="P897">
        <f>N897</f>
        <v>1795.24</v>
      </c>
      <c r="Q897" s="92" t="s">
        <v>5415</v>
      </c>
      <c r="R897" s="80">
        <v>0.25209999999999999</v>
      </c>
      <c r="S897" s="119">
        <f>IF(LEFT(AK897,6)="Direct", O897,0)</f>
        <v>0</v>
      </c>
      <c r="T897" s="120">
        <f>O897-S897</f>
        <v>1795.24</v>
      </c>
      <c r="U897" s="121">
        <f>S897+T897</f>
        <v>1795.24</v>
      </c>
      <c r="V897" s="119">
        <f>IF(LEFT(AK897,9)="Direct-WA", O897,0)</f>
        <v>0</v>
      </c>
      <c r="W897" s="120">
        <f>IF(LEFT(AK897,9)="Direct-WA",0,O897*R897)</f>
        <v>452.58000399999997</v>
      </c>
      <c r="X897" s="122">
        <f>V897+W897</f>
        <v>452.58000399999997</v>
      </c>
      <c r="Y897" s="119">
        <f>IF(LEFT(AK897,9)="Direct-OR", O897,0)</f>
        <v>0</v>
      </c>
      <c r="Z897" s="120">
        <f>IF(LEFT(AK897,9)="Direct-OR",0,T897-W897)</f>
        <v>1342.6599960000001</v>
      </c>
      <c r="AA897" s="122">
        <f>Y897+Z897</f>
        <v>1342.6599960000001</v>
      </c>
      <c r="AB897" s="94">
        <f>IF(LEFT(AK897,6)="Direct", P897,0)</f>
        <v>0</v>
      </c>
      <c r="AC897" s="123">
        <f>P897-AB897</f>
        <v>1795.24</v>
      </c>
      <c r="AD897" s="94">
        <f>AB897+AC897</f>
        <v>1795.24</v>
      </c>
      <c r="AE897" s="94">
        <f>IF(LEFT(AK897,9)="Direct-WA", P897,0)</f>
        <v>0</v>
      </c>
      <c r="AF897" s="123">
        <f>IF(LEFT(AK897,9)="Direct-WA",0,P897*R897)</f>
        <v>452.58000399999997</v>
      </c>
      <c r="AG897" s="94">
        <f>AE897+AF897</f>
        <v>452.58000399999997</v>
      </c>
      <c r="AH897" s="94">
        <f>IF(LEFT(AK897,9)="Direct-OR", P897,0)</f>
        <v>0</v>
      </c>
      <c r="AI897" s="94">
        <f>IF(LEFT(AK897,9)="Direct-OR",0,AD897-AG897)</f>
        <v>1342.6599960000001</v>
      </c>
      <c r="AJ897" s="93">
        <f>AH897+AI897</f>
        <v>1342.6599960000001</v>
      </c>
      <c r="AK897" s="138" t="s">
        <v>3661</v>
      </c>
    </row>
    <row r="898" spans="1:37" hidden="1" outlineLevel="2" x14ac:dyDescent="0.25">
      <c r="Q898" s="92"/>
      <c r="R898" s="80"/>
      <c r="S898" s="119">
        <f t="shared" ref="S898:AJ898" si="1024">SUBTOTAL(9,S897:S897)</f>
        <v>0</v>
      </c>
      <c r="T898" s="120">
        <f t="shared" si="1024"/>
        <v>1795.24</v>
      </c>
      <c r="U898" s="121">
        <f t="shared" si="1024"/>
        <v>1795.24</v>
      </c>
      <c r="V898" s="119">
        <f t="shared" si="1024"/>
        <v>0</v>
      </c>
      <c r="W898" s="120">
        <f t="shared" si="1024"/>
        <v>452.58000399999997</v>
      </c>
      <c r="X898" s="122">
        <f t="shared" si="1024"/>
        <v>452.58000399999997</v>
      </c>
      <c r="Y898" s="119">
        <f t="shared" si="1024"/>
        <v>0</v>
      </c>
      <c r="Z898" s="120">
        <f t="shared" si="1024"/>
        <v>1342.6599960000001</v>
      </c>
      <c r="AA898" s="122">
        <f t="shared" si="1024"/>
        <v>1342.6599960000001</v>
      </c>
      <c r="AB898" s="94">
        <f t="shared" si="1024"/>
        <v>0</v>
      </c>
      <c r="AC898" s="123">
        <f t="shared" si="1024"/>
        <v>1795.24</v>
      </c>
      <c r="AD898" s="94">
        <f t="shared" si="1024"/>
        <v>1795.24</v>
      </c>
      <c r="AE898" s="94">
        <f t="shared" si="1024"/>
        <v>0</v>
      </c>
      <c r="AF898" s="123">
        <f t="shared" si="1024"/>
        <v>452.58000399999997</v>
      </c>
      <c r="AG898" s="94">
        <f t="shared" si="1024"/>
        <v>452.58000399999997</v>
      </c>
      <c r="AH898" s="94">
        <f t="shared" si="1024"/>
        <v>0</v>
      </c>
      <c r="AI898" s="94">
        <f t="shared" si="1024"/>
        <v>1342.6599960000001</v>
      </c>
      <c r="AJ898" s="93">
        <f t="shared" si="1024"/>
        <v>1342.6599960000001</v>
      </c>
      <c r="AK898" s="139" t="s">
        <v>7147</v>
      </c>
    </row>
    <row r="899" spans="1:37" hidden="1" outlineLevel="3" x14ac:dyDescent="0.25">
      <c r="A899" t="s">
        <v>7081</v>
      </c>
      <c r="N899">
        <f t="shared" ref="N899:N917" si="1025">SUM(B899:M899)</f>
        <v>0</v>
      </c>
      <c r="O899">
        <f t="shared" ref="O899:O917" si="1026">B899</f>
        <v>0</v>
      </c>
      <c r="P899">
        <f t="shared" ref="P899:P917" si="1027">N899</f>
        <v>0</v>
      </c>
      <c r="Q899" s="92" t="s">
        <v>7117</v>
      </c>
      <c r="R899" s="80">
        <v>0</v>
      </c>
      <c r="S899" s="119">
        <f t="shared" ref="S899:S917" si="1028">IF(LEFT(AK899,6)="Direct", O899,0)</f>
        <v>0</v>
      </c>
      <c r="T899" s="120">
        <f t="shared" ref="T899:T917" si="1029">O899-S899</f>
        <v>0</v>
      </c>
      <c r="U899" s="121">
        <f t="shared" ref="U899:U917" si="1030">S899+T899</f>
        <v>0</v>
      </c>
      <c r="V899" s="119">
        <f t="shared" ref="V899:V917" si="1031">IF(LEFT(AK899,9)="Direct-WA", O899,0)</f>
        <v>0</v>
      </c>
      <c r="W899" s="120">
        <f t="shared" ref="W899:W917" si="1032">IF(LEFT(AK899,9)="Direct-WA",0,O899*R899)</f>
        <v>0</v>
      </c>
      <c r="X899" s="122">
        <f t="shared" ref="X899:X917" si="1033">V899+W899</f>
        <v>0</v>
      </c>
      <c r="Y899" s="119">
        <f t="shared" ref="Y899:Y917" si="1034">IF(LEFT(AK899,9)="Direct-OR", O899,0)</f>
        <v>0</v>
      </c>
      <c r="Z899" s="120">
        <f t="shared" ref="Z899:Z917" si="1035">IF(LEFT(AK899,9)="Direct-OR",0,T899-W899)</f>
        <v>0</v>
      </c>
      <c r="AA899" s="122">
        <f t="shared" ref="AA899:AA917" si="1036">Y899+Z899</f>
        <v>0</v>
      </c>
      <c r="AB899" s="94">
        <f t="shared" ref="AB899:AB917" si="1037">IF(LEFT(AK899,6)="Direct", P899,0)</f>
        <v>0</v>
      </c>
      <c r="AC899" s="123">
        <f t="shared" ref="AC899:AC917" si="1038">P899-AB899</f>
        <v>0</v>
      </c>
      <c r="AD899" s="94">
        <f t="shared" ref="AD899:AD917" si="1039">AB899+AC899</f>
        <v>0</v>
      </c>
      <c r="AE899" s="94">
        <f t="shared" ref="AE899:AE917" si="1040">IF(LEFT(AK899,9)="Direct-WA", P899,0)</f>
        <v>0</v>
      </c>
      <c r="AF899" s="123">
        <f t="shared" ref="AF899:AF917" si="1041">IF(LEFT(AK899,9)="Direct-WA",0,P899*R899)</f>
        <v>0</v>
      </c>
      <c r="AG899" s="94">
        <f t="shared" ref="AG899:AG917" si="1042">AE899+AF899</f>
        <v>0</v>
      </c>
      <c r="AH899" s="94">
        <f t="shared" ref="AH899:AH917" si="1043">IF(LEFT(AK899,9)="Direct-OR", P899,0)</f>
        <v>0</v>
      </c>
      <c r="AI899" s="94">
        <f t="shared" ref="AI899:AI917" si="1044">IF(LEFT(AK899,9)="Direct-OR",0,AD899-AG899)</f>
        <v>0</v>
      </c>
      <c r="AJ899" s="93">
        <f t="shared" ref="AJ899:AJ917" si="1045">AH899+AI899</f>
        <v>0</v>
      </c>
      <c r="AK899" s="138" t="s">
        <v>1611</v>
      </c>
    </row>
    <row r="900" spans="1:37" hidden="1" outlineLevel="3" x14ac:dyDescent="0.25">
      <c r="A900" t="s">
        <v>7081</v>
      </c>
      <c r="B900">
        <v>750</v>
      </c>
      <c r="N900">
        <f t="shared" si="1025"/>
        <v>750</v>
      </c>
      <c r="O900">
        <f t="shared" si="1026"/>
        <v>750</v>
      </c>
      <c r="P900">
        <f t="shared" si="1027"/>
        <v>750</v>
      </c>
      <c r="Q900" s="92" t="s">
        <v>5076</v>
      </c>
      <c r="R900" s="80">
        <v>0</v>
      </c>
      <c r="S900" s="119">
        <f t="shared" si="1028"/>
        <v>750</v>
      </c>
      <c r="T900" s="120">
        <f t="shared" si="1029"/>
        <v>0</v>
      </c>
      <c r="U900" s="121">
        <f t="shared" si="1030"/>
        <v>750</v>
      </c>
      <c r="V900" s="119">
        <f t="shared" si="1031"/>
        <v>0</v>
      </c>
      <c r="W900" s="120">
        <f t="shared" si="1032"/>
        <v>0</v>
      </c>
      <c r="X900" s="122">
        <f t="shared" si="1033"/>
        <v>0</v>
      </c>
      <c r="Y900" s="119">
        <f t="shared" si="1034"/>
        <v>750</v>
      </c>
      <c r="Z900" s="120">
        <f t="shared" si="1035"/>
        <v>0</v>
      </c>
      <c r="AA900" s="122">
        <f t="shared" si="1036"/>
        <v>750</v>
      </c>
      <c r="AB900" s="94">
        <f t="shared" si="1037"/>
        <v>750</v>
      </c>
      <c r="AC900" s="123">
        <f t="shared" si="1038"/>
        <v>0</v>
      </c>
      <c r="AD900" s="94">
        <f t="shared" si="1039"/>
        <v>750</v>
      </c>
      <c r="AE900" s="94">
        <f t="shared" si="1040"/>
        <v>0</v>
      </c>
      <c r="AF900" s="123">
        <f t="shared" si="1041"/>
        <v>0</v>
      </c>
      <c r="AG900" s="94">
        <f t="shared" si="1042"/>
        <v>0</v>
      </c>
      <c r="AH900" s="94">
        <f t="shared" si="1043"/>
        <v>750</v>
      </c>
      <c r="AI900" s="94">
        <f t="shared" si="1044"/>
        <v>0</v>
      </c>
      <c r="AJ900" s="93">
        <f t="shared" si="1045"/>
        <v>750</v>
      </c>
      <c r="AK900" s="138" t="s">
        <v>1014</v>
      </c>
    </row>
    <row r="901" spans="1:37" hidden="1" outlineLevel="3" x14ac:dyDescent="0.25">
      <c r="A901" t="s">
        <v>7081</v>
      </c>
      <c r="B901">
        <v>1641.56</v>
      </c>
      <c r="N901">
        <f t="shared" si="1025"/>
        <v>1641.56</v>
      </c>
      <c r="O901">
        <f t="shared" si="1026"/>
        <v>1641.56</v>
      </c>
      <c r="P901">
        <f t="shared" si="1027"/>
        <v>1641.56</v>
      </c>
      <c r="Q901" s="92" t="s">
        <v>5330</v>
      </c>
      <c r="R901" s="80">
        <v>0</v>
      </c>
      <c r="S901" s="119">
        <f t="shared" si="1028"/>
        <v>1641.56</v>
      </c>
      <c r="T901" s="120">
        <f t="shared" si="1029"/>
        <v>0</v>
      </c>
      <c r="U901" s="121">
        <f t="shared" si="1030"/>
        <v>1641.56</v>
      </c>
      <c r="V901" s="119">
        <f t="shared" si="1031"/>
        <v>0</v>
      </c>
      <c r="W901" s="120">
        <f t="shared" si="1032"/>
        <v>0</v>
      </c>
      <c r="X901" s="122">
        <f t="shared" si="1033"/>
        <v>0</v>
      </c>
      <c r="Y901" s="119">
        <f t="shared" si="1034"/>
        <v>1641.56</v>
      </c>
      <c r="Z901" s="120">
        <f t="shared" si="1035"/>
        <v>0</v>
      </c>
      <c r="AA901" s="122">
        <f t="shared" si="1036"/>
        <v>1641.56</v>
      </c>
      <c r="AB901" s="94">
        <f t="shared" si="1037"/>
        <v>1641.56</v>
      </c>
      <c r="AC901" s="123">
        <f t="shared" si="1038"/>
        <v>0</v>
      </c>
      <c r="AD901" s="94">
        <f t="shared" si="1039"/>
        <v>1641.56</v>
      </c>
      <c r="AE901" s="94">
        <f t="shared" si="1040"/>
        <v>0</v>
      </c>
      <c r="AF901" s="123">
        <f t="shared" si="1041"/>
        <v>0</v>
      </c>
      <c r="AG901" s="94">
        <f t="shared" si="1042"/>
        <v>0</v>
      </c>
      <c r="AH901" s="94">
        <f t="shared" si="1043"/>
        <v>1641.56</v>
      </c>
      <c r="AI901" s="94">
        <f t="shared" si="1044"/>
        <v>0</v>
      </c>
      <c r="AJ901" s="93">
        <f t="shared" si="1045"/>
        <v>1641.56</v>
      </c>
      <c r="AK901" s="138" t="s">
        <v>1014</v>
      </c>
    </row>
    <row r="902" spans="1:37" hidden="1" outlineLevel="3" x14ac:dyDescent="0.25">
      <c r="A902" t="s">
        <v>7081</v>
      </c>
      <c r="B902">
        <v>1182.49</v>
      </c>
      <c r="N902">
        <f t="shared" si="1025"/>
        <v>1182.49</v>
      </c>
      <c r="O902">
        <f t="shared" si="1026"/>
        <v>1182.49</v>
      </c>
      <c r="P902">
        <f t="shared" si="1027"/>
        <v>1182.49</v>
      </c>
      <c r="Q902" s="92" t="s">
        <v>5333</v>
      </c>
      <c r="R902" s="80">
        <v>0</v>
      </c>
      <c r="S902" s="119">
        <f t="shared" si="1028"/>
        <v>1182.49</v>
      </c>
      <c r="T902" s="120">
        <f t="shared" si="1029"/>
        <v>0</v>
      </c>
      <c r="U902" s="121">
        <f t="shared" si="1030"/>
        <v>1182.49</v>
      </c>
      <c r="V902" s="119">
        <f t="shared" si="1031"/>
        <v>0</v>
      </c>
      <c r="W902" s="120">
        <f t="shared" si="1032"/>
        <v>0</v>
      </c>
      <c r="X902" s="122">
        <f t="shared" si="1033"/>
        <v>0</v>
      </c>
      <c r="Y902" s="119">
        <f t="shared" si="1034"/>
        <v>1182.49</v>
      </c>
      <c r="Z902" s="120">
        <f t="shared" si="1035"/>
        <v>0</v>
      </c>
      <c r="AA902" s="122">
        <f t="shared" si="1036"/>
        <v>1182.49</v>
      </c>
      <c r="AB902" s="94">
        <f t="shared" si="1037"/>
        <v>1182.49</v>
      </c>
      <c r="AC902" s="123">
        <f t="shared" si="1038"/>
        <v>0</v>
      </c>
      <c r="AD902" s="94">
        <f t="shared" si="1039"/>
        <v>1182.49</v>
      </c>
      <c r="AE902" s="94">
        <f t="shared" si="1040"/>
        <v>0</v>
      </c>
      <c r="AF902" s="123">
        <f t="shared" si="1041"/>
        <v>0</v>
      </c>
      <c r="AG902" s="94">
        <f t="shared" si="1042"/>
        <v>0</v>
      </c>
      <c r="AH902" s="94">
        <f t="shared" si="1043"/>
        <v>1182.49</v>
      </c>
      <c r="AI902" s="94">
        <f t="shared" si="1044"/>
        <v>0</v>
      </c>
      <c r="AJ902" s="93">
        <f t="shared" si="1045"/>
        <v>1182.49</v>
      </c>
      <c r="AK902" s="138" t="s">
        <v>1611</v>
      </c>
    </row>
    <row r="903" spans="1:37" hidden="1" outlineLevel="3" x14ac:dyDescent="0.25">
      <c r="A903" t="s">
        <v>7081</v>
      </c>
      <c r="B903">
        <v>2930.53</v>
      </c>
      <c r="N903">
        <f t="shared" si="1025"/>
        <v>2930.53</v>
      </c>
      <c r="O903">
        <f t="shared" si="1026"/>
        <v>2930.53</v>
      </c>
      <c r="P903">
        <f t="shared" si="1027"/>
        <v>2930.53</v>
      </c>
      <c r="Q903" s="92" t="s">
        <v>5335</v>
      </c>
      <c r="R903" s="80">
        <v>0</v>
      </c>
      <c r="S903" s="119">
        <f t="shared" si="1028"/>
        <v>2930.53</v>
      </c>
      <c r="T903" s="120">
        <f t="shared" si="1029"/>
        <v>0</v>
      </c>
      <c r="U903" s="121">
        <f t="shared" si="1030"/>
        <v>2930.53</v>
      </c>
      <c r="V903" s="119">
        <f t="shared" si="1031"/>
        <v>0</v>
      </c>
      <c r="W903" s="120">
        <f t="shared" si="1032"/>
        <v>0</v>
      </c>
      <c r="X903" s="122">
        <f t="shared" si="1033"/>
        <v>0</v>
      </c>
      <c r="Y903" s="119">
        <f t="shared" si="1034"/>
        <v>2930.53</v>
      </c>
      <c r="Z903" s="120">
        <f t="shared" si="1035"/>
        <v>0</v>
      </c>
      <c r="AA903" s="122">
        <f t="shared" si="1036"/>
        <v>2930.53</v>
      </c>
      <c r="AB903" s="94">
        <f t="shared" si="1037"/>
        <v>2930.53</v>
      </c>
      <c r="AC903" s="123">
        <f t="shared" si="1038"/>
        <v>0</v>
      </c>
      <c r="AD903" s="94">
        <f t="shared" si="1039"/>
        <v>2930.53</v>
      </c>
      <c r="AE903" s="94">
        <f t="shared" si="1040"/>
        <v>0</v>
      </c>
      <c r="AF903" s="123">
        <f t="shared" si="1041"/>
        <v>0</v>
      </c>
      <c r="AG903" s="94">
        <f t="shared" si="1042"/>
        <v>0</v>
      </c>
      <c r="AH903" s="94">
        <f t="shared" si="1043"/>
        <v>2930.53</v>
      </c>
      <c r="AI903" s="94">
        <f t="shared" si="1044"/>
        <v>0</v>
      </c>
      <c r="AJ903" s="93">
        <f t="shared" si="1045"/>
        <v>2930.53</v>
      </c>
      <c r="AK903" s="138" t="s">
        <v>1014</v>
      </c>
    </row>
    <row r="904" spans="1:37" hidden="1" outlineLevel="3" x14ac:dyDescent="0.25">
      <c r="A904" t="s">
        <v>7081</v>
      </c>
      <c r="B904">
        <v>1.83</v>
      </c>
      <c r="N904">
        <f t="shared" si="1025"/>
        <v>1.83</v>
      </c>
      <c r="O904">
        <f t="shared" si="1026"/>
        <v>1.83</v>
      </c>
      <c r="P904">
        <f t="shared" si="1027"/>
        <v>1.83</v>
      </c>
      <c r="Q904" s="92" t="s">
        <v>5336</v>
      </c>
      <c r="R904" s="80">
        <v>0</v>
      </c>
      <c r="S904" s="119">
        <f t="shared" si="1028"/>
        <v>1.83</v>
      </c>
      <c r="T904" s="120">
        <f t="shared" si="1029"/>
        <v>0</v>
      </c>
      <c r="U904" s="121">
        <f t="shared" si="1030"/>
        <v>1.83</v>
      </c>
      <c r="V904" s="119">
        <f t="shared" si="1031"/>
        <v>0</v>
      </c>
      <c r="W904" s="120">
        <f t="shared" si="1032"/>
        <v>0</v>
      </c>
      <c r="X904" s="122">
        <f t="shared" si="1033"/>
        <v>0</v>
      </c>
      <c r="Y904" s="119">
        <f t="shared" si="1034"/>
        <v>1.83</v>
      </c>
      <c r="Z904" s="120">
        <f t="shared" si="1035"/>
        <v>0</v>
      </c>
      <c r="AA904" s="122">
        <f t="shared" si="1036"/>
        <v>1.83</v>
      </c>
      <c r="AB904" s="94">
        <f t="shared" si="1037"/>
        <v>1.83</v>
      </c>
      <c r="AC904" s="123">
        <f t="shared" si="1038"/>
        <v>0</v>
      </c>
      <c r="AD904" s="94">
        <f t="shared" si="1039"/>
        <v>1.83</v>
      </c>
      <c r="AE904" s="94">
        <f t="shared" si="1040"/>
        <v>0</v>
      </c>
      <c r="AF904" s="123">
        <f t="shared" si="1041"/>
        <v>0</v>
      </c>
      <c r="AG904" s="94">
        <f t="shared" si="1042"/>
        <v>0</v>
      </c>
      <c r="AH904" s="94">
        <f t="shared" si="1043"/>
        <v>1.83</v>
      </c>
      <c r="AI904" s="94">
        <f t="shared" si="1044"/>
        <v>0</v>
      </c>
      <c r="AJ904" s="93">
        <f t="shared" si="1045"/>
        <v>1.83</v>
      </c>
      <c r="AK904" s="138" t="s">
        <v>1014</v>
      </c>
    </row>
    <row r="905" spans="1:37" hidden="1" outlineLevel="3" x14ac:dyDescent="0.25">
      <c r="A905" t="s">
        <v>7081</v>
      </c>
      <c r="B905">
        <v>6186.23</v>
      </c>
      <c r="N905">
        <f t="shared" si="1025"/>
        <v>6186.23</v>
      </c>
      <c r="O905">
        <f t="shared" si="1026"/>
        <v>6186.23</v>
      </c>
      <c r="P905">
        <f t="shared" si="1027"/>
        <v>6186.23</v>
      </c>
      <c r="Q905" s="92" t="s">
        <v>5343</v>
      </c>
      <c r="R905" s="80">
        <v>0</v>
      </c>
      <c r="S905" s="119">
        <f t="shared" si="1028"/>
        <v>6186.23</v>
      </c>
      <c r="T905" s="120">
        <f t="shared" si="1029"/>
        <v>0</v>
      </c>
      <c r="U905" s="121">
        <f t="shared" si="1030"/>
        <v>6186.23</v>
      </c>
      <c r="V905" s="119">
        <f t="shared" si="1031"/>
        <v>0</v>
      </c>
      <c r="W905" s="120">
        <f t="shared" si="1032"/>
        <v>0</v>
      </c>
      <c r="X905" s="122">
        <f t="shared" si="1033"/>
        <v>0</v>
      </c>
      <c r="Y905" s="119">
        <f t="shared" si="1034"/>
        <v>6186.23</v>
      </c>
      <c r="Z905" s="120">
        <f t="shared" si="1035"/>
        <v>0</v>
      </c>
      <c r="AA905" s="122">
        <f t="shared" si="1036"/>
        <v>6186.23</v>
      </c>
      <c r="AB905" s="94">
        <f t="shared" si="1037"/>
        <v>6186.23</v>
      </c>
      <c r="AC905" s="123">
        <f t="shared" si="1038"/>
        <v>0</v>
      </c>
      <c r="AD905" s="94">
        <f t="shared" si="1039"/>
        <v>6186.23</v>
      </c>
      <c r="AE905" s="94">
        <f t="shared" si="1040"/>
        <v>0</v>
      </c>
      <c r="AF905" s="123">
        <f t="shared" si="1041"/>
        <v>0</v>
      </c>
      <c r="AG905" s="94">
        <f t="shared" si="1042"/>
        <v>0</v>
      </c>
      <c r="AH905" s="94">
        <f t="shared" si="1043"/>
        <v>6186.23</v>
      </c>
      <c r="AI905" s="94">
        <f t="shared" si="1044"/>
        <v>0</v>
      </c>
      <c r="AJ905" s="93">
        <f t="shared" si="1045"/>
        <v>6186.23</v>
      </c>
      <c r="AK905" s="138" t="s">
        <v>1014</v>
      </c>
    </row>
    <row r="906" spans="1:37" hidden="1" outlineLevel="3" x14ac:dyDescent="0.25">
      <c r="A906" t="s">
        <v>7081</v>
      </c>
      <c r="B906">
        <v>2229.9899999999998</v>
      </c>
      <c r="N906">
        <f t="shared" si="1025"/>
        <v>2229.9899999999998</v>
      </c>
      <c r="O906">
        <f t="shared" si="1026"/>
        <v>2229.9899999999998</v>
      </c>
      <c r="P906">
        <f t="shared" si="1027"/>
        <v>2229.9899999999998</v>
      </c>
      <c r="Q906" s="92" t="s">
        <v>5354</v>
      </c>
      <c r="R906" s="80">
        <v>0</v>
      </c>
      <c r="S906" s="119">
        <f t="shared" si="1028"/>
        <v>2229.9899999999998</v>
      </c>
      <c r="T906" s="120">
        <f t="shared" si="1029"/>
        <v>0</v>
      </c>
      <c r="U906" s="121">
        <f t="shared" si="1030"/>
        <v>2229.9899999999998</v>
      </c>
      <c r="V906" s="119">
        <f t="shared" si="1031"/>
        <v>0</v>
      </c>
      <c r="W906" s="120">
        <f t="shared" si="1032"/>
        <v>0</v>
      </c>
      <c r="X906" s="122">
        <f t="shared" si="1033"/>
        <v>0</v>
      </c>
      <c r="Y906" s="119">
        <f t="shared" si="1034"/>
        <v>2229.9899999999998</v>
      </c>
      <c r="Z906" s="120">
        <f t="shared" si="1035"/>
        <v>0</v>
      </c>
      <c r="AA906" s="122">
        <f t="shared" si="1036"/>
        <v>2229.9899999999998</v>
      </c>
      <c r="AB906" s="94">
        <f t="shared" si="1037"/>
        <v>2229.9899999999998</v>
      </c>
      <c r="AC906" s="123">
        <f t="shared" si="1038"/>
        <v>0</v>
      </c>
      <c r="AD906" s="94">
        <f t="shared" si="1039"/>
        <v>2229.9899999999998</v>
      </c>
      <c r="AE906" s="94">
        <f t="shared" si="1040"/>
        <v>0</v>
      </c>
      <c r="AF906" s="123">
        <f t="shared" si="1041"/>
        <v>0</v>
      </c>
      <c r="AG906" s="94">
        <f t="shared" si="1042"/>
        <v>0</v>
      </c>
      <c r="AH906" s="94">
        <f t="shared" si="1043"/>
        <v>2229.9899999999998</v>
      </c>
      <c r="AI906" s="94">
        <f t="shared" si="1044"/>
        <v>0</v>
      </c>
      <c r="AJ906" s="93">
        <f t="shared" si="1045"/>
        <v>2229.9899999999998</v>
      </c>
      <c r="AK906" s="138" t="s">
        <v>1014</v>
      </c>
    </row>
    <row r="907" spans="1:37" hidden="1" outlineLevel="3" x14ac:dyDescent="0.25">
      <c r="A907" t="s">
        <v>7081</v>
      </c>
      <c r="B907">
        <v>1789.84</v>
      </c>
      <c r="N907">
        <f t="shared" si="1025"/>
        <v>1789.84</v>
      </c>
      <c r="O907">
        <f t="shared" si="1026"/>
        <v>1789.84</v>
      </c>
      <c r="P907">
        <f t="shared" si="1027"/>
        <v>1789.84</v>
      </c>
      <c r="Q907" s="92" t="s">
        <v>5357</v>
      </c>
      <c r="R907" s="80">
        <v>0</v>
      </c>
      <c r="S907" s="119">
        <f t="shared" si="1028"/>
        <v>1789.84</v>
      </c>
      <c r="T907" s="120">
        <f t="shared" si="1029"/>
        <v>0</v>
      </c>
      <c r="U907" s="121">
        <f t="shared" si="1030"/>
        <v>1789.84</v>
      </c>
      <c r="V907" s="119">
        <f t="shared" si="1031"/>
        <v>0</v>
      </c>
      <c r="W907" s="120">
        <f t="shared" si="1032"/>
        <v>0</v>
      </c>
      <c r="X907" s="122">
        <f t="shared" si="1033"/>
        <v>0</v>
      </c>
      <c r="Y907" s="119">
        <f t="shared" si="1034"/>
        <v>1789.84</v>
      </c>
      <c r="Z907" s="120">
        <f t="shared" si="1035"/>
        <v>0</v>
      </c>
      <c r="AA907" s="122">
        <f t="shared" si="1036"/>
        <v>1789.84</v>
      </c>
      <c r="AB907" s="94">
        <f t="shared" si="1037"/>
        <v>1789.84</v>
      </c>
      <c r="AC907" s="123">
        <f t="shared" si="1038"/>
        <v>0</v>
      </c>
      <c r="AD907" s="94">
        <f t="shared" si="1039"/>
        <v>1789.84</v>
      </c>
      <c r="AE907" s="94">
        <f t="shared" si="1040"/>
        <v>0</v>
      </c>
      <c r="AF907" s="123">
        <f t="shared" si="1041"/>
        <v>0</v>
      </c>
      <c r="AG907" s="94">
        <f t="shared" si="1042"/>
        <v>0</v>
      </c>
      <c r="AH907" s="94">
        <f t="shared" si="1043"/>
        <v>1789.84</v>
      </c>
      <c r="AI907" s="94">
        <f t="shared" si="1044"/>
        <v>0</v>
      </c>
      <c r="AJ907" s="93">
        <f t="shared" si="1045"/>
        <v>1789.84</v>
      </c>
      <c r="AK907" s="138" t="s">
        <v>1014</v>
      </c>
    </row>
    <row r="908" spans="1:37" hidden="1" outlineLevel="3" x14ac:dyDescent="0.25">
      <c r="A908" t="s">
        <v>7081</v>
      </c>
      <c r="B908">
        <v>1077.48</v>
      </c>
      <c r="N908">
        <f t="shared" si="1025"/>
        <v>1077.48</v>
      </c>
      <c r="O908">
        <f t="shared" si="1026"/>
        <v>1077.48</v>
      </c>
      <c r="P908">
        <f t="shared" si="1027"/>
        <v>1077.48</v>
      </c>
      <c r="Q908" s="92" t="s">
        <v>5360</v>
      </c>
      <c r="R908" s="80">
        <v>0</v>
      </c>
      <c r="S908" s="119">
        <f t="shared" si="1028"/>
        <v>1077.48</v>
      </c>
      <c r="T908" s="120">
        <f t="shared" si="1029"/>
        <v>0</v>
      </c>
      <c r="U908" s="121">
        <f t="shared" si="1030"/>
        <v>1077.48</v>
      </c>
      <c r="V908" s="119">
        <f t="shared" si="1031"/>
        <v>0</v>
      </c>
      <c r="W908" s="120">
        <f t="shared" si="1032"/>
        <v>0</v>
      </c>
      <c r="X908" s="122">
        <f t="shared" si="1033"/>
        <v>0</v>
      </c>
      <c r="Y908" s="119">
        <f t="shared" si="1034"/>
        <v>1077.48</v>
      </c>
      <c r="Z908" s="120">
        <f t="shared" si="1035"/>
        <v>0</v>
      </c>
      <c r="AA908" s="122">
        <f t="shared" si="1036"/>
        <v>1077.48</v>
      </c>
      <c r="AB908" s="94">
        <f t="shared" si="1037"/>
        <v>1077.48</v>
      </c>
      <c r="AC908" s="123">
        <f t="shared" si="1038"/>
        <v>0</v>
      </c>
      <c r="AD908" s="94">
        <f t="shared" si="1039"/>
        <v>1077.48</v>
      </c>
      <c r="AE908" s="94">
        <f t="shared" si="1040"/>
        <v>0</v>
      </c>
      <c r="AF908" s="123">
        <f t="shared" si="1041"/>
        <v>0</v>
      </c>
      <c r="AG908" s="94">
        <f t="shared" si="1042"/>
        <v>0</v>
      </c>
      <c r="AH908" s="94">
        <f t="shared" si="1043"/>
        <v>1077.48</v>
      </c>
      <c r="AI908" s="94">
        <f t="shared" si="1044"/>
        <v>0</v>
      </c>
      <c r="AJ908" s="93">
        <f t="shared" si="1045"/>
        <v>1077.48</v>
      </c>
      <c r="AK908" s="138" t="s">
        <v>1014</v>
      </c>
    </row>
    <row r="909" spans="1:37" hidden="1" outlineLevel="3" x14ac:dyDescent="0.25">
      <c r="A909" t="s">
        <v>7081</v>
      </c>
      <c r="B909">
        <v>3546.02</v>
      </c>
      <c r="N909">
        <f t="shared" si="1025"/>
        <v>3546.02</v>
      </c>
      <c r="O909">
        <f t="shared" si="1026"/>
        <v>3546.02</v>
      </c>
      <c r="P909">
        <f t="shared" si="1027"/>
        <v>3546.02</v>
      </c>
      <c r="Q909" s="92" t="s">
        <v>5362</v>
      </c>
      <c r="R909" s="80">
        <v>0</v>
      </c>
      <c r="S909" s="119">
        <f t="shared" si="1028"/>
        <v>3546.02</v>
      </c>
      <c r="T909" s="120">
        <f t="shared" si="1029"/>
        <v>0</v>
      </c>
      <c r="U909" s="121">
        <f t="shared" si="1030"/>
        <v>3546.02</v>
      </c>
      <c r="V909" s="119">
        <f t="shared" si="1031"/>
        <v>0</v>
      </c>
      <c r="W909" s="120">
        <f t="shared" si="1032"/>
        <v>0</v>
      </c>
      <c r="X909" s="122">
        <f t="shared" si="1033"/>
        <v>0</v>
      </c>
      <c r="Y909" s="119">
        <f t="shared" si="1034"/>
        <v>3546.02</v>
      </c>
      <c r="Z909" s="120">
        <f t="shared" si="1035"/>
        <v>0</v>
      </c>
      <c r="AA909" s="122">
        <f t="shared" si="1036"/>
        <v>3546.02</v>
      </c>
      <c r="AB909" s="94">
        <f t="shared" si="1037"/>
        <v>3546.02</v>
      </c>
      <c r="AC909" s="123">
        <f t="shared" si="1038"/>
        <v>0</v>
      </c>
      <c r="AD909" s="94">
        <f t="shared" si="1039"/>
        <v>3546.02</v>
      </c>
      <c r="AE909" s="94">
        <f t="shared" si="1040"/>
        <v>0</v>
      </c>
      <c r="AF909" s="123">
        <f t="shared" si="1041"/>
        <v>0</v>
      </c>
      <c r="AG909" s="94">
        <f t="shared" si="1042"/>
        <v>0</v>
      </c>
      <c r="AH909" s="94">
        <f t="shared" si="1043"/>
        <v>3546.02</v>
      </c>
      <c r="AI909" s="94">
        <f t="shared" si="1044"/>
        <v>0</v>
      </c>
      <c r="AJ909" s="93">
        <f t="shared" si="1045"/>
        <v>3546.02</v>
      </c>
      <c r="AK909" s="138" t="s">
        <v>1014</v>
      </c>
    </row>
    <row r="910" spans="1:37" hidden="1" outlineLevel="3" x14ac:dyDescent="0.25">
      <c r="A910" t="s">
        <v>7081</v>
      </c>
      <c r="B910">
        <v>5466.92</v>
      </c>
      <c r="N910">
        <f t="shared" si="1025"/>
        <v>5466.92</v>
      </c>
      <c r="O910">
        <f t="shared" si="1026"/>
        <v>5466.92</v>
      </c>
      <c r="P910">
        <f t="shared" si="1027"/>
        <v>5466.92</v>
      </c>
      <c r="Q910" s="92" t="s">
        <v>5387</v>
      </c>
      <c r="R910" s="80">
        <v>0</v>
      </c>
      <c r="S910" s="119">
        <f t="shared" si="1028"/>
        <v>5466.92</v>
      </c>
      <c r="T910" s="120">
        <f t="shared" si="1029"/>
        <v>0</v>
      </c>
      <c r="U910" s="121">
        <f t="shared" si="1030"/>
        <v>5466.92</v>
      </c>
      <c r="V910" s="119">
        <f t="shared" si="1031"/>
        <v>0</v>
      </c>
      <c r="W910" s="120">
        <f t="shared" si="1032"/>
        <v>0</v>
      </c>
      <c r="X910" s="122">
        <f t="shared" si="1033"/>
        <v>0</v>
      </c>
      <c r="Y910" s="119">
        <f t="shared" si="1034"/>
        <v>5466.92</v>
      </c>
      <c r="Z910" s="120">
        <f t="shared" si="1035"/>
        <v>0</v>
      </c>
      <c r="AA910" s="122">
        <f t="shared" si="1036"/>
        <v>5466.92</v>
      </c>
      <c r="AB910" s="94">
        <f t="shared" si="1037"/>
        <v>5466.92</v>
      </c>
      <c r="AC910" s="123">
        <f t="shared" si="1038"/>
        <v>0</v>
      </c>
      <c r="AD910" s="94">
        <f t="shared" si="1039"/>
        <v>5466.92</v>
      </c>
      <c r="AE910" s="94">
        <f t="shared" si="1040"/>
        <v>0</v>
      </c>
      <c r="AF910" s="123">
        <f t="shared" si="1041"/>
        <v>0</v>
      </c>
      <c r="AG910" s="94">
        <f t="shared" si="1042"/>
        <v>0</v>
      </c>
      <c r="AH910" s="94">
        <f t="shared" si="1043"/>
        <v>5466.92</v>
      </c>
      <c r="AI910" s="94">
        <f t="shared" si="1044"/>
        <v>0</v>
      </c>
      <c r="AJ910" s="93">
        <f t="shared" si="1045"/>
        <v>5466.92</v>
      </c>
      <c r="AK910" s="138" t="s">
        <v>1014</v>
      </c>
    </row>
    <row r="911" spans="1:37" hidden="1" outlineLevel="3" x14ac:dyDescent="0.25">
      <c r="A911" t="s">
        <v>7081</v>
      </c>
      <c r="B911">
        <v>3296.44</v>
      </c>
      <c r="N911">
        <f t="shared" si="1025"/>
        <v>3296.44</v>
      </c>
      <c r="O911">
        <f t="shared" si="1026"/>
        <v>3296.44</v>
      </c>
      <c r="P911">
        <f t="shared" si="1027"/>
        <v>3296.44</v>
      </c>
      <c r="Q911" s="92" t="s">
        <v>5396</v>
      </c>
      <c r="R911" s="80">
        <v>0</v>
      </c>
      <c r="S911" s="119">
        <f t="shared" si="1028"/>
        <v>3296.44</v>
      </c>
      <c r="T911" s="120">
        <f t="shared" si="1029"/>
        <v>0</v>
      </c>
      <c r="U911" s="121">
        <f t="shared" si="1030"/>
        <v>3296.44</v>
      </c>
      <c r="V911" s="119">
        <f t="shared" si="1031"/>
        <v>0</v>
      </c>
      <c r="W911" s="120">
        <f t="shared" si="1032"/>
        <v>0</v>
      </c>
      <c r="X911" s="122">
        <f t="shared" si="1033"/>
        <v>0</v>
      </c>
      <c r="Y911" s="119">
        <f t="shared" si="1034"/>
        <v>3296.44</v>
      </c>
      <c r="Z911" s="120">
        <f t="shared" si="1035"/>
        <v>0</v>
      </c>
      <c r="AA911" s="122">
        <f t="shared" si="1036"/>
        <v>3296.44</v>
      </c>
      <c r="AB911" s="94">
        <f t="shared" si="1037"/>
        <v>3296.44</v>
      </c>
      <c r="AC911" s="123">
        <f t="shared" si="1038"/>
        <v>0</v>
      </c>
      <c r="AD911" s="94">
        <f t="shared" si="1039"/>
        <v>3296.44</v>
      </c>
      <c r="AE911" s="94">
        <f t="shared" si="1040"/>
        <v>0</v>
      </c>
      <c r="AF911" s="123">
        <f t="shared" si="1041"/>
        <v>0</v>
      </c>
      <c r="AG911" s="94">
        <f t="shared" si="1042"/>
        <v>0</v>
      </c>
      <c r="AH911" s="94">
        <f t="shared" si="1043"/>
        <v>3296.44</v>
      </c>
      <c r="AI911" s="94">
        <f t="shared" si="1044"/>
        <v>0</v>
      </c>
      <c r="AJ911" s="93">
        <f t="shared" si="1045"/>
        <v>3296.44</v>
      </c>
      <c r="AK911" s="138" t="s">
        <v>1014</v>
      </c>
    </row>
    <row r="912" spans="1:37" hidden="1" outlineLevel="3" x14ac:dyDescent="0.25">
      <c r="A912" t="s">
        <v>7081</v>
      </c>
      <c r="B912">
        <v>675.57</v>
      </c>
      <c r="N912">
        <f t="shared" si="1025"/>
        <v>675.57</v>
      </c>
      <c r="O912">
        <f t="shared" si="1026"/>
        <v>675.57</v>
      </c>
      <c r="P912">
        <f t="shared" si="1027"/>
        <v>675.57</v>
      </c>
      <c r="Q912" s="92" t="s">
        <v>5402</v>
      </c>
      <c r="R912" s="80">
        <v>0</v>
      </c>
      <c r="S912" s="119">
        <f t="shared" si="1028"/>
        <v>675.57</v>
      </c>
      <c r="T912" s="120">
        <f t="shared" si="1029"/>
        <v>0</v>
      </c>
      <c r="U912" s="121">
        <f t="shared" si="1030"/>
        <v>675.57</v>
      </c>
      <c r="V912" s="119">
        <f t="shared" si="1031"/>
        <v>0</v>
      </c>
      <c r="W912" s="120">
        <f t="shared" si="1032"/>
        <v>0</v>
      </c>
      <c r="X912" s="122">
        <f t="shared" si="1033"/>
        <v>0</v>
      </c>
      <c r="Y912" s="119">
        <f t="shared" si="1034"/>
        <v>675.57</v>
      </c>
      <c r="Z912" s="120">
        <f t="shared" si="1035"/>
        <v>0</v>
      </c>
      <c r="AA912" s="122">
        <f t="shared" si="1036"/>
        <v>675.57</v>
      </c>
      <c r="AB912" s="94">
        <f t="shared" si="1037"/>
        <v>675.57</v>
      </c>
      <c r="AC912" s="123">
        <f t="shared" si="1038"/>
        <v>0</v>
      </c>
      <c r="AD912" s="94">
        <f t="shared" si="1039"/>
        <v>675.57</v>
      </c>
      <c r="AE912" s="94">
        <f t="shared" si="1040"/>
        <v>0</v>
      </c>
      <c r="AF912" s="123">
        <f t="shared" si="1041"/>
        <v>0</v>
      </c>
      <c r="AG912" s="94">
        <f t="shared" si="1042"/>
        <v>0</v>
      </c>
      <c r="AH912" s="94">
        <f t="shared" si="1043"/>
        <v>675.57</v>
      </c>
      <c r="AI912" s="94">
        <f t="shared" si="1044"/>
        <v>0</v>
      </c>
      <c r="AJ912" s="93">
        <f t="shared" si="1045"/>
        <v>675.57</v>
      </c>
      <c r="AK912" s="138" t="s">
        <v>1014</v>
      </c>
    </row>
    <row r="913" spans="1:37" hidden="1" outlineLevel="3" x14ac:dyDescent="0.25">
      <c r="A913" t="s">
        <v>7081</v>
      </c>
      <c r="B913">
        <v>1807.66</v>
      </c>
      <c r="N913">
        <f t="shared" si="1025"/>
        <v>1807.66</v>
      </c>
      <c r="O913">
        <f t="shared" si="1026"/>
        <v>1807.66</v>
      </c>
      <c r="P913">
        <f t="shared" si="1027"/>
        <v>1807.66</v>
      </c>
      <c r="Q913" s="92" t="s">
        <v>5407</v>
      </c>
      <c r="R913" s="80">
        <v>0</v>
      </c>
      <c r="S913" s="119">
        <f t="shared" si="1028"/>
        <v>1807.66</v>
      </c>
      <c r="T913" s="120">
        <f t="shared" si="1029"/>
        <v>0</v>
      </c>
      <c r="U913" s="121">
        <f t="shared" si="1030"/>
        <v>1807.66</v>
      </c>
      <c r="V913" s="119">
        <f t="shared" si="1031"/>
        <v>0</v>
      </c>
      <c r="W913" s="120">
        <f t="shared" si="1032"/>
        <v>0</v>
      </c>
      <c r="X913" s="122">
        <f t="shared" si="1033"/>
        <v>0</v>
      </c>
      <c r="Y913" s="119">
        <f t="shared" si="1034"/>
        <v>1807.66</v>
      </c>
      <c r="Z913" s="120">
        <f t="shared" si="1035"/>
        <v>0</v>
      </c>
      <c r="AA913" s="122">
        <f t="shared" si="1036"/>
        <v>1807.66</v>
      </c>
      <c r="AB913" s="94">
        <f t="shared" si="1037"/>
        <v>1807.66</v>
      </c>
      <c r="AC913" s="123">
        <f t="shared" si="1038"/>
        <v>0</v>
      </c>
      <c r="AD913" s="94">
        <f t="shared" si="1039"/>
        <v>1807.66</v>
      </c>
      <c r="AE913" s="94">
        <f t="shared" si="1040"/>
        <v>0</v>
      </c>
      <c r="AF913" s="123">
        <f t="shared" si="1041"/>
        <v>0</v>
      </c>
      <c r="AG913" s="94">
        <f t="shared" si="1042"/>
        <v>0</v>
      </c>
      <c r="AH913" s="94">
        <f t="shared" si="1043"/>
        <v>1807.66</v>
      </c>
      <c r="AI913" s="94">
        <f t="shared" si="1044"/>
        <v>0</v>
      </c>
      <c r="AJ913" s="93">
        <f t="shared" si="1045"/>
        <v>1807.66</v>
      </c>
      <c r="AK913" s="138" t="s">
        <v>1014</v>
      </c>
    </row>
    <row r="914" spans="1:37" hidden="1" outlineLevel="3" x14ac:dyDescent="0.25">
      <c r="A914" t="s">
        <v>7081</v>
      </c>
      <c r="B914">
        <v>4155.6099999999997</v>
      </c>
      <c r="N914">
        <f t="shared" si="1025"/>
        <v>4155.6099999999997</v>
      </c>
      <c r="O914">
        <f t="shared" si="1026"/>
        <v>4155.6099999999997</v>
      </c>
      <c r="P914">
        <f t="shared" si="1027"/>
        <v>4155.6099999999997</v>
      </c>
      <c r="Q914" s="92" t="s">
        <v>5408</v>
      </c>
      <c r="R914" s="80">
        <v>0</v>
      </c>
      <c r="S914" s="119">
        <f t="shared" si="1028"/>
        <v>4155.6099999999997</v>
      </c>
      <c r="T914" s="120">
        <f t="shared" si="1029"/>
        <v>0</v>
      </c>
      <c r="U914" s="121">
        <f t="shared" si="1030"/>
        <v>4155.6099999999997</v>
      </c>
      <c r="V914" s="119">
        <f t="shared" si="1031"/>
        <v>0</v>
      </c>
      <c r="W914" s="120">
        <f t="shared" si="1032"/>
        <v>0</v>
      </c>
      <c r="X914" s="122">
        <f t="shared" si="1033"/>
        <v>0</v>
      </c>
      <c r="Y914" s="119">
        <f t="shared" si="1034"/>
        <v>4155.6099999999997</v>
      </c>
      <c r="Z914" s="120">
        <f t="shared" si="1035"/>
        <v>0</v>
      </c>
      <c r="AA914" s="122">
        <f t="shared" si="1036"/>
        <v>4155.6099999999997</v>
      </c>
      <c r="AB914" s="94">
        <f t="shared" si="1037"/>
        <v>4155.6099999999997</v>
      </c>
      <c r="AC914" s="123">
        <f t="shared" si="1038"/>
        <v>0</v>
      </c>
      <c r="AD914" s="94">
        <f t="shared" si="1039"/>
        <v>4155.6099999999997</v>
      </c>
      <c r="AE914" s="94">
        <f t="shared" si="1040"/>
        <v>0</v>
      </c>
      <c r="AF914" s="123">
        <f t="shared" si="1041"/>
        <v>0</v>
      </c>
      <c r="AG914" s="94">
        <f t="shared" si="1042"/>
        <v>0</v>
      </c>
      <c r="AH914" s="94">
        <f t="shared" si="1043"/>
        <v>4155.6099999999997</v>
      </c>
      <c r="AI914" s="94">
        <f t="shared" si="1044"/>
        <v>0</v>
      </c>
      <c r="AJ914" s="93">
        <f t="shared" si="1045"/>
        <v>4155.6099999999997</v>
      </c>
      <c r="AK914" s="138" t="s">
        <v>1014</v>
      </c>
    </row>
    <row r="915" spans="1:37" hidden="1" outlineLevel="3" x14ac:dyDescent="0.25">
      <c r="A915" t="s">
        <v>7081</v>
      </c>
      <c r="B915">
        <v>652.1</v>
      </c>
      <c r="N915">
        <f t="shared" si="1025"/>
        <v>652.1</v>
      </c>
      <c r="O915">
        <f t="shared" si="1026"/>
        <v>652.1</v>
      </c>
      <c r="P915">
        <f t="shared" si="1027"/>
        <v>652.1</v>
      </c>
      <c r="Q915" s="92" t="s">
        <v>5412</v>
      </c>
      <c r="R915" s="80">
        <v>0</v>
      </c>
      <c r="S915" s="119">
        <f t="shared" si="1028"/>
        <v>652.1</v>
      </c>
      <c r="T915" s="120">
        <f t="shared" si="1029"/>
        <v>0</v>
      </c>
      <c r="U915" s="121">
        <f t="shared" si="1030"/>
        <v>652.1</v>
      </c>
      <c r="V915" s="119">
        <f t="shared" si="1031"/>
        <v>0</v>
      </c>
      <c r="W915" s="120">
        <f t="shared" si="1032"/>
        <v>0</v>
      </c>
      <c r="X915" s="122">
        <f t="shared" si="1033"/>
        <v>0</v>
      </c>
      <c r="Y915" s="119">
        <f t="shared" si="1034"/>
        <v>652.1</v>
      </c>
      <c r="Z915" s="120">
        <f t="shared" si="1035"/>
        <v>0</v>
      </c>
      <c r="AA915" s="122">
        <f t="shared" si="1036"/>
        <v>652.1</v>
      </c>
      <c r="AB915" s="94">
        <f t="shared" si="1037"/>
        <v>652.1</v>
      </c>
      <c r="AC915" s="123">
        <f t="shared" si="1038"/>
        <v>0</v>
      </c>
      <c r="AD915" s="94">
        <f t="shared" si="1039"/>
        <v>652.1</v>
      </c>
      <c r="AE915" s="94">
        <f t="shared" si="1040"/>
        <v>0</v>
      </c>
      <c r="AF915" s="123">
        <f t="shared" si="1041"/>
        <v>0</v>
      </c>
      <c r="AG915" s="94">
        <f t="shared" si="1042"/>
        <v>0</v>
      </c>
      <c r="AH915" s="94">
        <f t="shared" si="1043"/>
        <v>652.1</v>
      </c>
      <c r="AI915" s="94">
        <f t="shared" si="1044"/>
        <v>0</v>
      </c>
      <c r="AJ915" s="93">
        <f t="shared" si="1045"/>
        <v>652.1</v>
      </c>
      <c r="AK915" s="138" t="s">
        <v>1014</v>
      </c>
    </row>
    <row r="916" spans="1:37" hidden="1" outlineLevel="3" x14ac:dyDescent="0.25">
      <c r="A916" t="s">
        <v>7081</v>
      </c>
      <c r="B916">
        <v>3246.85</v>
      </c>
      <c r="N916">
        <f t="shared" si="1025"/>
        <v>3246.85</v>
      </c>
      <c r="O916">
        <f t="shared" si="1026"/>
        <v>3246.85</v>
      </c>
      <c r="P916">
        <f t="shared" si="1027"/>
        <v>3246.85</v>
      </c>
      <c r="Q916" s="92" t="s">
        <v>5426</v>
      </c>
      <c r="R916" s="80">
        <v>0</v>
      </c>
      <c r="S916" s="119">
        <f t="shared" si="1028"/>
        <v>3246.85</v>
      </c>
      <c r="T916" s="120">
        <f t="shared" si="1029"/>
        <v>0</v>
      </c>
      <c r="U916" s="121">
        <f t="shared" si="1030"/>
        <v>3246.85</v>
      </c>
      <c r="V916" s="119">
        <f t="shared" si="1031"/>
        <v>0</v>
      </c>
      <c r="W916" s="120">
        <f t="shared" si="1032"/>
        <v>0</v>
      </c>
      <c r="X916" s="122">
        <f t="shared" si="1033"/>
        <v>0</v>
      </c>
      <c r="Y916" s="119">
        <f t="shared" si="1034"/>
        <v>3246.85</v>
      </c>
      <c r="Z916" s="120">
        <f t="shared" si="1035"/>
        <v>0</v>
      </c>
      <c r="AA916" s="122">
        <f t="shared" si="1036"/>
        <v>3246.85</v>
      </c>
      <c r="AB916" s="94">
        <f t="shared" si="1037"/>
        <v>3246.85</v>
      </c>
      <c r="AC916" s="123">
        <f t="shared" si="1038"/>
        <v>0</v>
      </c>
      <c r="AD916" s="94">
        <f t="shared" si="1039"/>
        <v>3246.85</v>
      </c>
      <c r="AE916" s="94">
        <f t="shared" si="1040"/>
        <v>0</v>
      </c>
      <c r="AF916" s="123">
        <f t="shared" si="1041"/>
        <v>0</v>
      </c>
      <c r="AG916" s="94">
        <f t="shared" si="1042"/>
        <v>0</v>
      </c>
      <c r="AH916" s="94">
        <f t="shared" si="1043"/>
        <v>3246.85</v>
      </c>
      <c r="AI916" s="94">
        <f t="shared" si="1044"/>
        <v>0</v>
      </c>
      <c r="AJ916" s="93">
        <f t="shared" si="1045"/>
        <v>3246.85</v>
      </c>
      <c r="AK916" s="138" t="s">
        <v>1014</v>
      </c>
    </row>
    <row r="917" spans="1:37" hidden="1" outlineLevel="3" x14ac:dyDescent="0.25">
      <c r="A917" t="s">
        <v>7081</v>
      </c>
      <c r="N917">
        <f t="shared" si="1025"/>
        <v>0</v>
      </c>
      <c r="O917">
        <f t="shared" si="1026"/>
        <v>0</v>
      </c>
      <c r="P917">
        <f t="shared" si="1027"/>
        <v>0</v>
      </c>
      <c r="Q917" s="92" t="s">
        <v>6930</v>
      </c>
      <c r="R917" s="80">
        <v>0</v>
      </c>
      <c r="S917" s="119">
        <f t="shared" si="1028"/>
        <v>0</v>
      </c>
      <c r="T917" s="120">
        <f t="shared" si="1029"/>
        <v>0</v>
      </c>
      <c r="U917" s="121">
        <f t="shared" si="1030"/>
        <v>0</v>
      </c>
      <c r="V917" s="119">
        <f t="shared" si="1031"/>
        <v>0</v>
      </c>
      <c r="W917" s="120">
        <f t="shared" si="1032"/>
        <v>0</v>
      </c>
      <c r="X917" s="122">
        <f t="shared" si="1033"/>
        <v>0</v>
      </c>
      <c r="Y917" s="119">
        <f t="shared" si="1034"/>
        <v>0</v>
      </c>
      <c r="Z917" s="120">
        <f t="shared" si="1035"/>
        <v>0</v>
      </c>
      <c r="AA917" s="122">
        <f t="shared" si="1036"/>
        <v>0</v>
      </c>
      <c r="AB917" s="94">
        <f t="shared" si="1037"/>
        <v>0</v>
      </c>
      <c r="AC917" s="123">
        <f t="shared" si="1038"/>
        <v>0</v>
      </c>
      <c r="AD917" s="94">
        <f t="shared" si="1039"/>
        <v>0</v>
      </c>
      <c r="AE917" s="94">
        <f t="shared" si="1040"/>
        <v>0</v>
      </c>
      <c r="AF917" s="123">
        <f t="shared" si="1041"/>
        <v>0</v>
      </c>
      <c r="AG917" s="94">
        <f t="shared" si="1042"/>
        <v>0</v>
      </c>
      <c r="AH917" s="94">
        <f t="shared" si="1043"/>
        <v>0</v>
      </c>
      <c r="AI917" s="94">
        <f t="shared" si="1044"/>
        <v>0</v>
      </c>
      <c r="AJ917" s="93">
        <f t="shared" si="1045"/>
        <v>0</v>
      </c>
      <c r="AK917" s="138" t="s">
        <v>1611</v>
      </c>
    </row>
    <row r="918" spans="1:37" hidden="1" outlineLevel="2" x14ac:dyDescent="0.25">
      <c r="Q918" s="92"/>
      <c r="R918" s="80"/>
      <c r="S918" s="119">
        <f t="shared" ref="S918:AJ918" si="1046">SUBTOTAL(9,S899:S917)</f>
        <v>40637.119999999995</v>
      </c>
      <c r="T918" s="120">
        <f t="shared" si="1046"/>
        <v>0</v>
      </c>
      <c r="U918" s="121">
        <f t="shared" si="1046"/>
        <v>40637.119999999995</v>
      </c>
      <c r="V918" s="119">
        <f t="shared" si="1046"/>
        <v>0</v>
      </c>
      <c r="W918" s="120">
        <f t="shared" si="1046"/>
        <v>0</v>
      </c>
      <c r="X918" s="122">
        <f t="shared" si="1046"/>
        <v>0</v>
      </c>
      <c r="Y918" s="119">
        <f t="shared" si="1046"/>
        <v>40637.119999999995</v>
      </c>
      <c r="Z918" s="120">
        <f t="shared" si="1046"/>
        <v>0</v>
      </c>
      <c r="AA918" s="122">
        <f t="shared" si="1046"/>
        <v>40637.119999999995</v>
      </c>
      <c r="AB918" s="94">
        <f t="shared" si="1046"/>
        <v>40637.119999999995</v>
      </c>
      <c r="AC918" s="123">
        <f t="shared" si="1046"/>
        <v>0</v>
      </c>
      <c r="AD918" s="94">
        <f t="shared" si="1046"/>
        <v>40637.119999999995</v>
      </c>
      <c r="AE918" s="94">
        <f t="shared" si="1046"/>
        <v>0</v>
      </c>
      <c r="AF918" s="123">
        <f t="shared" si="1046"/>
        <v>0</v>
      </c>
      <c r="AG918" s="94">
        <f t="shared" si="1046"/>
        <v>0</v>
      </c>
      <c r="AH918" s="94">
        <f t="shared" si="1046"/>
        <v>40637.119999999995</v>
      </c>
      <c r="AI918" s="94">
        <f t="shared" si="1046"/>
        <v>0</v>
      </c>
      <c r="AJ918" s="93">
        <f t="shared" si="1046"/>
        <v>40637.119999999995</v>
      </c>
      <c r="AK918" s="139" t="s">
        <v>7149</v>
      </c>
    </row>
    <row r="919" spans="1:37" hidden="1" outlineLevel="3" x14ac:dyDescent="0.25">
      <c r="A919" t="s">
        <v>7081</v>
      </c>
      <c r="B919">
        <v>4348.42</v>
      </c>
      <c r="N919">
        <f>SUM(B919:M919)</f>
        <v>4348.42</v>
      </c>
      <c r="O919">
        <f>B919</f>
        <v>4348.42</v>
      </c>
      <c r="P919">
        <f>N919</f>
        <v>4348.42</v>
      </c>
      <c r="Q919" s="92" t="s">
        <v>5380</v>
      </c>
      <c r="R919" s="80">
        <v>1</v>
      </c>
      <c r="S919" s="119">
        <f>IF(LEFT(AK919,6)="Direct", O919,0)</f>
        <v>4348.42</v>
      </c>
      <c r="T919" s="120">
        <f>O919-S919</f>
        <v>0</v>
      </c>
      <c r="U919" s="121">
        <f>S919+T919</f>
        <v>4348.42</v>
      </c>
      <c r="V919" s="119">
        <f>IF(LEFT(AK919,9)="Direct-WA", O919,0)</f>
        <v>4348.42</v>
      </c>
      <c r="W919" s="120">
        <f>IF(LEFT(AK919,9)="Direct-WA",0,O919*R919)</f>
        <v>0</v>
      </c>
      <c r="X919" s="122">
        <f>V919+W919</f>
        <v>4348.42</v>
      </c>
      <c r="Y919" s="119">
        <f>IF(LEFT(AK919,9)="Direct-OR", O919,0)</f>
        <v>0</v>
      </c>
      <c r="Z919" s="120">
        <f>IF(LEFT(AK919,9)="Direct-OR",0,T919-W919)</f>
        <v>0</v>
      </c>
      <c r="AA919" s="122">
        <f>Y919+Z919</f>
        <v>0</v>
      </c>
      <c r="AB919" s="94">
        <f>IF(LEFT(AK919,6)="Direct", P919,0)</f>
        <v>4348.42</v>
      </c>
      <c r="AC919" s="123">
        <f>P919-AB919</f>
        <v>0</v>
      </c>
      <c r="AD919" s="94">
        <f>AB919+AC919</f>
        <v>4348.42</v>
      </c>
      <c r="AE919" s="94">
        <f>IF(LEFT(AK919,9)="Direct-WA", P919,0)</f>
        <v>4348.42</v>
      </c>
      <c r="AF919" s="123">
        <f>IF(LEFT(AK919,9)="Direct-WA",0,P919*R919)</f>
        <v>0</v>
      </c>
      <c r="AG919" s="94">
        <f>AE919+AF919</f>
        <v>4348.42</v>
      </c>
      <c r="AH919" s="94">
        <f>IF(LEFT(AK919,9)="Direct-OR", P919,0)</f>
        <v>0</v>
      </c>
      <c r="AI919" s="94">
        <f>IF(LEFT(AK919,9)="Direct-OR",0,AD919-AG919)</f>
        <v>0</v>
      </c>
      <c r="AJ919" s="93">
        <f>AH919+AI919</f>
        <v>0</v>
      </c>
      <c r="AK919" s="138" t="s">
        <v>1366</v>
      </c>
    </row>
    <row r="920" spans="1:37" hidden="1" outlineLevel="2" x14ac:dyDescent="0.25">
      <c r="Q920" s="92"/>
      <c r="R920" s="80"/>
      <c r="S920" s="119">
        <f t="shared" ref="S920:AJ920" si="1047">SUBTOTAL(9,S919:S919)</f>
        <v>4348.42</v>
      </c>
      <c r="T920" s="120">
        <f t="shared" si="1047"/>
        <v>0</v>
      </c>
      <c r="U920" s="121">
        <f t="shared" si="1047"/>
        <v>4348.42</v>
      </c>
      <c r="V920" s="119">
        <f t="shared" si="1047"/>
        <v>4348.42</v>
      </c>
      <c r="W920" s="120">
        <f t="shared" si="1047"/>
        <v>0</v>
      </c>
      <c r="X920" s="122">
        <f t="shared" si="1047"/>
        <v>4348.42</v>
      </c>
      <c r="Y920" s="119">
        <f t="shared" si="1047"/>
        <v>0</v>
      </c>
      <c r="Z920" s="120">
        <f t="shared" si="1047"/>
        <v>0</v>
      </c>
      <c r="AA920" s="122">
        <f t="shared" si="1047"/>
        <v>0</v>
      </c>
      <c r="AB920" s="94">
        <f t="shared" si="1047"/>
        <v>4348.42</v>
      </c>
      <c r="AC920" s="123">
        <f t="shared" si="1047"/>
        <v>0</v>
      </c>
      <c r="AD920" s="94">
        <f t="shared" si="1047"/>
        <v>4348.42</v>
      </c>
      <c r="AE920" s="94">
        <f t="shared" si="1047"/>
        <v>4348.42</v>
      </c>
      <c r="AF920" s="123">
        <f t="shared" si="1047"/>
        <v>0</v>
      </c>
      <c r="AG920" s="94">
        <f t="shared" si="1047"/>
        <v>4348.42</v>
      </c>
      <c r="AH920" s="94">
        <f t="shared" si="1047"/>
        <v>0</v>
      </c>
      <c r="AI920" s="94">
        <f t="shared" si="1047"/>
        <v>0</v>
      </c>
      <c r="AJ920" s="93">
        <f t="shared" si="1047"/>
        <v>0</v>
      </c>
      <c r="AK920" s="139" t="s">
        <v>7141</v>
      </c>
    </row>
    <row r="921" spans="1:37" hidden="1" outlineLevel="3" x14ac:dyDescent="0.25">
      <c r="A921" t="s">
        <v>7081</v>
      </c>
      <c r="B921">
        <v>417.86</v>
      </c>
      <c r="N921">
        <f>SUM(B921:M921)</f>
        <v>417.86</v>
      </c>
      <c r="O921">
        <f>B921</f>
        <v>417.86</v>
      </c>
      <c r="P921">
        <f>N921</f>
        <v>417.86</v>
      </c>
      <c r="Q921" s="92" t="s">
        <v>6871</v>
      </c>
      <c r="R921" s="80">
        <v>0.1053</v>
      </c>
      <c r="S921" s="119">
        <f>IF(LEFT(AK921,6)="Direct", O921,0)</f>
        <v>0</v>
      </c>
      <c r="T921" s="120">
        <f>O921-S921</f>
        <v>417.86</v>
      </c>
      <c r="U921" s="121">
        <f>S921+T921</f>
        <v>417.86</v>
      </c>
      <c r="V921" s="119">
        <f>IF(LEFT(AK921,9)="Direct-WA", O921,0)</f>
        <v>0</v>
      </c>
      <c r="W921" s="120">
        <f>IF(LEFT(AK921,9)="Direct-WA",0,O921*R921)</f>
        <v>44.000658000000001</v>
      </c>
      <c r="X921" s="122">
        <f>V921+W921</f>
        <v>44.000658000000001</v>
      </c>
      <c r="Y921" s="119">
        <f>IF(LEFT(AK921,9)="Direct-OR", O921,0)</f>
        <v>0</v>
      </c>
      <c r="Z921" s="120">
        <f>IF(LEFT(AK921,9)="Direct-OR",0,T921-W921)</f>
        <v>373.85934200000003</v>
      </c>
      <c r="AA921" s="122">
        <f>Y921+Z921</f>
        <v>373.85934200000003</v>
      </c>
      <c r="AB921" s="94">
        <f>IF(LEFT(AK921,6)="Direct", P921,0)</f>
        <v>0</v>
      </c>
      <c r="AC921" s="123">
        <f>P921-AB921</f>
        <v>417.86</v>
      </c>
      <c r="AD921" s="94">
        <f>AB921+AC921</f>
        <v>417.86</v>
      </c>
      <c r="AE921" s="94">
        <f>IF(LEFT(AK921,9)="Direct-WA", P921,0)</f>
        <v>0</v>
      </c>
      <c r="AF921" s="123">
        <f>IF(LEFT(AK921,9)="Direct-WA",0,P921*R921)</f>
        <v>44.000658000000001</v>
      </c>
      <c r="AG921" s="94">
        <f>AE921+AF921</f>
        <v>44.000658000000001</v>
      </c>
      <c r="AH921" s="94">
        <f>IF(LEFT(AK921,9)="Direct-OR", P921,0)</f>
        <v>0</v>
      </c>
      <c r="AI921" s="94">
        <f>IF(LEFT(AK921,9)="Direct-OR",0,AD921-AG921)</f>
        <v>373.85934200000003</v>
      </c>
      <c r="AJ921" s="93">
        <f>AH921+AI921</f>
        <v>373.85934200000003</v>
      </c>
      <c r="AK921" s="138" t="s">
        <v>1039</v>
      </c>
    </row>
    <row r="922" spans="1:37" hidden="1" outlineLevel="3" x14ac:dyDescent="0.25">
      <c r="A922" t="s">
        <v>7081</v>
      </c>
      <c r="N922">
        <f>SUM(B922:M922)</f>
        <v>0</v>
      </c>
      <c r="O922">
        <f>B922</f>
        <v>0</v>
      </c>
      <c r="P922">
        <f>N922</f>
        <v>0</v>
      </c>
      <c r="Q922" s="92" t="s">
        <v>5413</v>
      </c>
      <c r="R922" s="80">
        <v>0.1053</v>
      </c>
      <c r="S922" s="119">
        <f>IF(LEFT(AK922,6)="Direct", O922,0)</f>
        <v>0</v>
      </c>
      <c r="T922" s="120">
        <f>O922-S922</f>
        <v>0</v>
      </c>
      <c r="U922" s="121">
        <f>S922+T922</f>
        <v>0</v>
      </c>
      <c r="V922" s="119">
        <f>IF(LEFT(AK922,9)="Direct-WA", O922,0)</f>
        <v>0</v>
      </c>
      <c r="W922" s="120">
        <f>IF(LEFT(AK922,9)="Direct-WA",0,O922*R922)</f>
        <v>0</v>
      </c>
      <c r="X922" s="122">
        <f>V922+W922</f>
        <v>0</v>
      </c>
      <c r="Y922" s="119">
        <f>IF(LEFT(AK922,9)="Direct-OR", O922,0)</f>
        <v>0</v>
      </c>
      <c r="Z922" s="120">
        <f>IF(LEFT(AK922,9)="Direct-OR",0,T922-W922)</f>
        <v>0</v>
      </c>
      <c r="AA922" s="122">
        <f>Y922+Z922</f>
        <v>0</v>
      </c>
      <c r="AB922" s="94">
        <f>IF(LEFT(AK922,6)="Direct", P922,0)</f>
        <v>0</v>
      </c>
      <c r="AC922" s="123">
        <f>P922-AB922</f>
        <v>0</v>
      </c>
      <c r="AD922" s="94">
        <f>AB922+AC922</f>
        <v>0</v>
      </c>
      <c r="AE922" s="94">
        <f>IF(LEFT(AK922,9)="Direct-WA", P922,0)</f>
        <v>0</v>
      </c>
      <c r="AF922" s="123">
        <f>IF(LEFT(AK922,9)="Direct-WA",0,P922*R922)</f>
        <v>0</v>
      </c>
      <c r="AG922" s="94">
        <f>AE922+AF922</f>
        <v>0</v>
      </c>
      <c r="AH922" s="94">
        <f>IF(LEFT(AK922,9)="Direct-OR", P922,0)</f>
        <v>0</v>
      </c>
      <c r="AI922" s="94">
        <f>IF(LEFT(AK922,9)="Direct-OR",0,AD922-AG922)</f>
        <v>0</v>
      </c>
      <c r="AJ922" s="93">
        <f>AH922+AI922</f>
        <v>0</v>
      </c>
      <c r="AK922" s="138" t="s">
        <v>1039</v>
      </c>
    </row>
    <row r="923" spans="1:37" hidden="1" outlineLevel="3" x14ac:dyDescent="0.25">
      <c r="A923" t="s">
        <v>7081</v>
      </c>
      <c r="B923">
        <v>2625</v>
      </c>
      <c r="N923">
        <f>SUM(B923:M923)</f>
        <v>2625</v>
      </c>
      <c r="O923">
        <f>B923</f>
        <v>2625</v>
      </c>
      <c r="P923">
        <f>N923</f>
        <v>2625</v>
      </c>
      <c r="Q923" s="92" t="s">
        <v>5423</v>
      </c>
      <c r="R923" s="80">
        <v>0.1053</v>
      </c>
      <c r="S923" s="119">
        <f>IF(LEFT(AK923,6)="Direct", O923,0)</f>
        <v>0</v>
      </c>
      <c r="T923" s="120">
        <f>O923-S923</f>
        <v>2625</v>
      </c>
      <c r="U923" s="121">
        <f>S923+T923</f>
        <v>2625</v>
      </c>
      <c r="V923" s="119">
        <f>IF(LEFT(AK923,9)="Direct-WA", O923,0)</f>
        <v>0</v>
      </c>
      <c r="W923" s="120">
        <f>IF(LEFT(AK923,9)="Direct-WA",0,O923*R923)</f>
        <v>276.41250000000002</v>
      </c>
      <c r="X923" s="122">
        <f>V923+W923</f>
        <v>276.41250000000002</v>
      </c>
      <c r="Y923" s="119">
        <f>IF(LEFT(AK923,9)="Direct-OR", O923,0)</f>
        <v>0</v>
      </c>
      <c r="Z923" s="120">
        <f>IF(LEFT(AK923,9)="Direct-OR",0,T923-W923)</f>
        <v>2348.5875000000001</v>
      </c>
      <c r="AA923" s="122">
        <f>Y923+Z923</f>
        <v>2348.5875000000001</v>
      </c>
      <c r="AB923" s="94">
        <f>IF(LEFT(AK923,6)="Direct", P923,0)</f>
        <v>0</v>
      </c>
      <c r="AC923" s="123">
        <f>P923-AB923</f>
        <v>2625</v>
      </c>
      <c r="AD923" s="94">
        <f>AB923+AC923</f>
        <v>2625</v>
      </c>
      <c r="AE923" s="94">
        <f>IF(LEFT(AK923,9)="Direct-WA", P923,0)</f>
        <v>0</v>
      </c>
      <c r="AF923" s="123">
        <f>IF(LEFT(AK923,9)="Direct-WA",0,P923*R923)</f>
        <v>276.41250000000002</v>
      </c>
      <c r="AG923" s="94">
        <f>AE923+AF923</f>
        <v>276.41250000000002</v>
      </c>
      <c r="AH923" s="94">
        <f>IF(LEFT(AK923,9)="Direct-OR", P923,0)</f>
        <v>0</v>
      </c>
      <c r="AI923" s="94">
        <f>IF(LEFT(AK923,9)="Direct-OR",0,AD923-AG923)</f>
        <v>2348.5875000000001</v>
      </c>
      <c r="AJ923" s="93">
        <f>AH923+AI923</f>
        <v>2348.5875000000001</v>
      </c>
      <c r="AK923" s="138" t="s">
        <v>1039</v>
      </c>
    </row>
    <row r="924" spans="1:37" hidden="1" outlineLevel="3" x14ac:dyDescent="0.25">
      <c r="A924" t="s">
        <v>7081</v>
      </c>
      <c r="B924">
        <v>6010.82</v>
      </c>
      <c r="N924">
        <f>SUM(B924:M924)</f>
        <v>6010.82</v>
      </c>
      <c r="O924">
        <f>B924</f>
        <v>6010.82</v>
      </c>
      <c r="P924">
        <f>N924</f>
        <v>6010.82</v>
      </c>
      <c r="Q924" s="92" t="s">
        <v>5424</v>
      </c>
      <c r="R924" s="80">
        <v>0.1053</v>
      </c>
      <c r="S924" s="119">
        <f>IF(LEFT(AK924,6)="Direct", O924,0)</f>
        <v>0</v>
      </c>
      <c r="T924" s="120">
        <f>O924-S924</f>
        <v>6010.82</v>
      </c>
      <c r="U924" s="121">
        <f>S924+T924</f>
        <v>6010.82</v>
      </c>
      <c r="V924" s="119">
        <f>IF(LEFT(AK924,9)="Direct-WA", O924,0)</f>
        <v>0</v>
      </c>
      <c r="W924" s="120">
        <f>IF(LEFT(AK924,9)="Direct-WA",0,O924*R924)</f>
        <v>632.939346</v>
      </c>
      <c r="X924" s="122">
        <f>V924+W924</f>
        <v>632.939346</v>
      </c>
      <c r="Y924" s="119">
        <f>IF(LEFT(AK924,9)="Direct-OR", O924,0)</f>
        <v>0</v>
      </c>
      <c r="Z924" s="120">
        <f>IF(LEFT(AK924,9)="Direct-OR",0,T924-W924)</f>
        <v>5377.8806539999996</v>
      </c>
      <c r="AA924" s="122">
        <f>Y924+Z924</f>
        <v>5377.8806539999996</v>
      </c>
      <c r="AB924" s="94">
        <f>IF(LEFT(AK924,6)="Direct", P924,0)</f>
        <v>0</v>
      </c>
      <c r="AC924" s="123">
        <f>P924-AB924</f>
        <v>6010.82</v>
      </c>
      <c r="AD924" s="94">
        <f>AB924+AC924</f>
        <v>6010.82</v>
      </c>
      <c r="AE924" s="94">
        <f>IF(LEFT(AK924,9)="Direct-WA", P924,0)</f>
        <v>0</v>
      </c>
      <c r="AF924" s="123">
        <f>IF(LEFT(AK924,9)="Direct-WA",0,P924*R924)</f>
        <v>632.939346</v>
      </c>
      <c r="AG924" s="94">
        <f>AE924+AF924</f>
        <v>632.939346</v>
      </c>
      <c r="AH924" s="94">
        <f>IF(LEFT(AK924,9)="Direct-OR", P924,0)</f>
        <v>0</v>
      </c>
      <c r="AI924" s="94">
        <f>IF(LEFT(AK924,9)="Direct-OR",0,AD924-AG924)</f>
        <v>5377.8806539999996</v>
      </c>
      <c r="AJ924" s="93">
        <f>AH924+AI924</f>
        <v>5377.8806539999996</v>
      </c>
      <c r="AK924" s="138" t="s">
        <v>1039</v>
      </c>
    </row>
    <row r="925" spans="1:37" hidden="1" outlineLevel="2" x14ac:dyDescent="0.25">
      <c r="Q925" s="92"/>
      <c r="R925" s="80"/>
      <c r="S925" s="119">
        <f t="shared" ref="S925:AJ925" si="1048">SUBTOTAL(9,S921:S924)</f>
        <v>0</v>
      </c>
      <c r="T925" s="120">
        <f t="shared" si="1048"/>
        <v>9053.68</v>
      </c>
      <c r="U925" s="121">
        <f t="shared" si="1048"/>
        <v>9053.68</v>
      </c>
      <c r="V925" s="119">
        <f t="shared" si="1048"/>
        <v>0</v>
      </c>
      <c r="W925" s="120">
        <f t="shared" si="1048"/>
        <v>953.35250399999995</v>
      </c>
      <c r="X925" s="122">
        <f t="shared" si="1048"/>
        <v>953.35250399999995</v>
      </c>
      <c r="Y925" s="119">
        <f t="shared" si="1048"/>
        <v>0</v>
      </c>
      <c r="Z925" s="120">
        <f t="shared" si="1048"/>
        <v>8100.3274959999999</v>
      </c>
      <c r="AA925" s="122">
        <f t="shared" si="1048"/>
        <v>8100.3274959999999</v>
      </c>
      <c r="AB925" s="94">
        <f t="shared" si="1048"/>
        <v>0</v>
      </c>
      <c r="AC925" s="123">
        <f t="shared" si="1048"/>
        <v>9053.68</v>
      </c>
      <c r="AD925" s="94">
        <f t="shared" si="1048"/>
        <v>9053.68</v>
      </c>
      <c r="AE925" s="94">
        <f t="shared" si="1048"/>
        <v>0</v>
      </c>
      <c r="AF925" s="123">
        <f t="shared" si="1048"/>
        <v>953.35250399999995</v>
      </c>
      <c r="AG925" s="94">
        <f t="shared" si="1048"/>
        <v>953.35250399999995</v>
      </c>
      <c r="AH925" s="94">
        <f t="shared" si="1048"/>
        <v>0</v>
      </c>
      <c r="AI925" s="94">
        <f t="shared" si="1048"/>
        <v>8100.3274959999999</v>
      </c>
      <c r="AJ925" s="93">
        <f t="shared" si="1048"/>
        <v>8100.3274959999999</v>
      </c>
      <c r="AK925" s="139" t="s">
        <v>7134</v>
      </c>
    </row>
    <row r="926" spans="1:37" hidden="1" outlineLevel="3" x14ac:dyDescent="0.25">
      <c r="A926" t="s">
        <v>7081</v>
      </c>
      <c r="B926">
        <v>1827.17</v>
      </c>
      <c r="N926">
        <f>SUM(B926:M926)</f>
        <v>1827.17</v>
      </c>
      <c r="O926">
        <f>B926</f>
        <v>1827.17</v>
      </c>
      <c r="P926">
        <f>N926</f>
        <v>1827.17</v>
      </c>
      <c r="Q926" s="92" t="s">
        <v>1090</v>
      </c>
      <c r="R926" s="80">
        <v>8.4599999999999995E-2</v>
      </c>
      <c r="S926" s="119">
        <f>IF(LEFT(AK926,6)="Direct", O926,0)</f>
        <v>0</v>
      </c>
      <c r="T926" s="120">
        <f>O926-S926</f>
        <v>1827.17</v>
      </c>
      <c r="U926" s="121">
        <f>S926+T926</f>
        <v>1827.17</v>
      </c>
      <c r="V926" s="119">
        <f>IF(LEFT(AK926,9)="Direct-WA", O926,0)</f>
        <v>0</v>
      </c>
      <c r="W926" s="120">
        <f>IF(LEFT(AK926,9)="Direct-WA",0,O926*R926)</f>
        <v>154.57858199999998</v>
      </c>
      <c r="X926" s="122">
        <f>V926+W926</f>
        <v>154.57858199999998</v>
      </c>
      <c r="Y926" s="119">
        <f>IF(LEFT(AK926,9)="Direct-OR", O926,0)</f>
        <v>0</v>
      </c>
      <c r="Z926" s="120">
        <f>IF(LEFT(AK926,9)="Direct-OR",0,T926-W926)</f>
        <v>1672.591418</v>
      </c>
      <c r="AA926" s="122">
        <f>Y926+Z926</f>
        <v>1672.591418</v>
      </c>
      <c r="AB926" s="94">
        <f>IF(LEFT(AK926,6)="Direct", P926,0)</f>
        <v>0</v>
      </c>
      <c r="AC926" s="123">
        <f>P926-AB926</f>
        <v>1827.17</v>
      </c>
      <c r="AD926" s="94">
        <f>AB926+AC926</f>
        <v>1827.17</v>
      </c>
      <c r="AE926" s="94">
        <f>IF(LEFT(AK926,9)="Direct-WA", P926,0)</f>
        <v>0</v>
      </c>
      <c r="AF926" s="123">
        <f>IF(LEFT(AK926,9)="Direct-WA",0,P926*R926)</f>
        <v>154.57858199999998</v>
      </c>
      <c r="AG926" s="94">
        <f>AE926+AF926</f>
        <v>154.57858199999998</v>
      </c>
      <c r="AH926" s="94">
        <f>IF(LEFT(AK926,9)="Direct-OR", P926,0)</f>
        <v>0</v>
      </c>
      <c r="AI926" s="94">
        <f>IF(LEFT(AK926,9)="Direct-OR",0,AD926-AG926)</f>
        <v>1672.591418</v>
      </c>
      <c r="AJ926" s="93">
        <f>AH926+AI926</f>
        <v>1672.591418</v>
      </c>
      <c r="AK926" s="138" t="s">
        <v>976</v>
      </c>
    </row>
    <row r="927" spans="1:37" hidden="1" outlineLevel="3" x14ac:dyDescent="0.25">
      <c r="A927" t="s">
        <v>7081</v>
      </c>
      <c r="B927">
        <v>859.71</v>
      </c>
      <c r="N927">
        <f>SUM(B927:M927)</f>
        <v>859.71</v>
      </c>
      <c r="O927">
        <f>B927</f>
        <v>859.71</v>
      </c>
      <c r="P927">
        <f>N927</f>
        <v>859.71</v>
      </c>
      <c r="Q927" s="92" t="s">
        <v>1118</v>
      </c>
      <c r="R927" s="80">
        <v>8.4599999999999995E-2</v>
      </c>
      <c r="S927" s="119">
        <f>IF(LEFT(AK927,6)="Direct", O927,0)</f>
        <v>0</v>
      </c>
      <c r="T927" s="120">
        <f>O927-S927</f>
        <v>859.71</v>
      </c>
      <c r="U927" s="121">
        <f>S927+T927</f>
        <v>859.71</v>
      </c>
      <c r="V927" s="119">
        <f>IF(LEFT(AK927,9)="Direct-WA", O927,0)</f>
        <v>0</v>
      </c>
      <c r="W927" s="120">
        <f>IF(LEFT(AK927,9)="Direct-WA",0,O927*R927)</f>
        <v>72.731465999999998</v>
      </c>
      <c r="X927" s="122">
        <f>V927+W927</f>
        <v>72.731465999999998</v>
      </c>
      <c r="Y927" s="119">
        <f>IF(LEFT(AK927,9)="Direct-OR", O927,0)</f>
        <v>0</v>
      </c>
      <c r="Z927" s="120">
        <f>IF(LEFT(AK927,9)="Direct-OR",0,T927-W927)</f>
        <v>786.97853400000008</v>
      </c>
      <c r="AA927" s="122">
        <f>Y927+Z927</f>
        <v>786.97853400000008</v>
      </c>
      <c r="AB927" s="94">
        <f>IF(LEFT(AK927,6)="Direct", P927,0)</f>
        <v>0</v>
      </c>
      <c r="AC927" s="123">
        <f>P927-AB927</f>
        <v>859.71</v>
      </c>
      <c r="AD927" s="94">
        <f>AB927+AC927</f>
        <v>859.71</v>
      </c>
      <c r="AE927" s="94">
        <f>IF(LEFT(AK927,9)="Direct-WA", P927,0)</f>
        <v>0</v>
      </c>
      <c r="AF927" s="123">
        <f>IF(LEFT(AK927,9)="Direct-WA",0,P927*R927)</f>
        <v>72.731465999999998</v>
      </c>
      <c r="AG927" s="94">
        <f>AE927+AF927</f>
        <v>72.731465999999998</v>
      </c>
      <c r="AH927" s="94">
        <f>IF(LEFT(AK927,9)="Direct-OR", P927,0)</f>
        <v>0</v>
      </c>
      <c r="AI927" s="94">
        <f>IF(LEFT(AK927,9)="Direct-OR",0,AD927-AG927)</f>
        <v>786.97853400000008</v>
      </c>
      <c r="AJ927" s="93">
        <f>AH927+AI927</f>
        <v>786.97853400000008</v>
      </c>
      <c r="AK927" s="138" t="s">
        <v>976</v>
      </c>
    </row>
    <row r="928" spans="1:37" hidden="1" outlineLevel="3" x14ac:dyDescent="0.25">
      <c r="A928" t="s">
        <v>7081</v>
      </c>
      <c r="B928">
        <v>1512.19</v>
      </c>
      <c r="N928">
        <f>SUM(B928:M928)</f>
        <v>1512.19</v>
      </c>
      <c r="O928">
        <f>B928</f>
        <v>1512.19</v>
      </c>
      <c r="P928">
        <f>N928</f>
        <v>1512.19</v>
      </c>
      <c r="Q928" s="92" t="s">
        <v>1119</v>
      </c>
      <c r="R928" s="80">
        <v>8.4599999999999995E-2</v>
      </c>
      <c r="S928" s="119">
        <f>IF(LEFT(AK928,6)="Direct", O928,0)</f>
        <v>0</v>
      </c>
      <c r="T928" s="120">
        <f>O928-S928</f>
        <v>1512.19</v>
      </c>
      <c r="U928" s="121">
        <f>S928+T928</f>
        <v>1512.19</v>
      </c>
      <c r="V928" s="119">
        <f>IF(LEFT(AK928,9)="Direct-WA", O928,0)</f>
        <v>0</v>
      </c>
      <c r="W928" s="120">
        <f>IF(LEFT(AK928,9)="Direct-WA",0,O928*R928)</f>
        <v>127.931274</v>
      </c>
      <c r="X928" s="122">
        <f>V928+W928</f>
        <v>127.931274</v>
      </c>
      <c r="Y928" s="119">
        <f>IF(LEFT(AK928,9)="Direct-OR", O928,0)</f>
        <v>0</v>
      </c>
      <c r="Z928" s="120">
        <f>IF(LEFT(AK928,9)="Direct-OR",0,T928-W928)</f>
        <v>1384.258726</v>
      </c>
      <c r="AA928" s="122">
        <f>Y928+Z928</f>
        <v>1384.258726</v>
      </c>
      <c r="AB928" s="94">
        <f>IF(LEFT(AK928,6)="Direct", P928,0)</f>
        <v>0</v>
      </c>
      <c r="AC928" s="123">
        <f>P928-AB928</f>
        <v>1512.19</v>
      </c>
      <c r="AD928" s="94">
        <f>AB928+AC928</f>
        <v>1512.19</v>
      </c>
      <c r="AE928" s="94">
        <f>IF(LEFT(AK928,9)="Direct-WA", P928,0)</f>
        <v>0</v>
      </c>
      <c r="AF928" s="123">
        <f>IF(LEFT(AK928,9)="Direct-WA",0,P928*R928)</f>
        <v>127.931274</v>
      </c>
      <c r="AG928" s="94">
        <f>AE928+AF928</f>
        <v>127.931274</v>
      </c>
      <c r="AH928" s="94">
        <f>IF(LEFT(AK928,9)="Direct-OR", P928,0)</f>
        <v>0</v>
      </c>
      <c r="AI928" s="94">
        <f>IF(LEFT(AK928,9)="Direct-OR",0,AD928-AG928)</f>
        <v>1384.258726</v>
      </c>
      <c r="AJ928" s="93">
        <f>AH928+AI928</f>
        <v>1384.258726</v>
      </c>
      <c r="AK928" s="138" t="s">
        <v>976</v>
      </c>
    </row>
    <row r="929" spans="1:37" hidden="1" outlineLevel="2" x14ac:dyDescent="0.25">
      <c r="Q929" s="92"/>
      <c r="R929" s="80"/>
      <c r="S929" s="119">
        <f t="shared" ref="S929:AJ929" si="1049">SUBTOTAL(9,S926:S928)</f>
        <v>0</v>
      </c>
      <c r="T929" s="120">
        <f t="shared" si="1049"/>
        <v>4199.07</v>
      </c>
      <c r="U929" s="121">
        <f t="shared" si="1049"/>
        <v>4199.07</v>
      </c>
      <c r="V929" s="119">
        <f t="shared" si="1049"/>
        <v>0</v>
      </c>
      <c r="W929" s="120">
        <f t="shared" si="1049"/>
        <v>355.24132199999997</v>
      </c>
      <c r="X929" s="122">
        <f t="shared" si="1049"/>
        <v>355.24132199999997</v>
      </c>
      <c r="Y929" s="119">
        <f t="shared" si="1049"/>
        <v>0</v>
      </c>
      <c r="Z929" s="120">
        <f t="shared" si="1049"/>
        <v>3843.8286779999999</v>
      </c>
      <c r="AA929" s="122">
        <f t="shared" si="1049"/>
        <v>3843.8286779999999</v>
      </c>
      <c r="AB929" s="94">
        <f t="shared" si="1049"/>
        <v>0</v>
      </c>
      <c r="AC929" s="123">
        <f t="shared" si="1049"/>
        <v>4199.07</v>
      </c>
      <c r="AD929" s="94">
        <f t="shared" si="1049"/>
        <v>4199.07</v>
      </c>
      <c r="AE929" s="94">
        <f t="shared" si="1049"/>
        <v>0</v>
      </c>
      <c r="AF929" s="123">
        <f t="shared" si="1049"/>
        <v>355.24132199999997</v>
      </c>
      <c r="AG929" s="94">
        <f t="shared" si="1049"/>
        <v>355.24132199999997</v>
      </c>
      <c r="AH929" s="94">
        <f t="shared" si="1049"/>
        <v>0</v>
      </c>
      <c r="AI929" s="94">
        <f t="shared" si="1049"/>
        <v>3843.8286779999999</v>
      </c>
      <c r="AJ929" s="93">
        <f t="shared" si="1049"/>
        <v>3843.8286779999999</v>
      </c>
      <c r="AK929" s="139" t="s">
        <v>7136</v>
      </c>
    </row>
    <row r="930" spans="1:37" hidden="1" outlineLevel="3" x14ac:dyDescent="0.25">
      <c r="A930" t="s">
        <v>7081</v>
      </c>
      <c r="B930">
        <v>46.6</v>
      </c>
      <c r="N930">
        <f>SUM(B930:M930)</f>
        <v>46.6</v>
      </c>
      <c r="O930">
        <f>B930</f>
        <v>46.6</v>
      </c>
      <c r="P930">
        <f>N930</f>
        <v>46.6</v>
      </c>
      <c r="Q930" s="92" t="s">
        <v>4532</v>
      </c>
      <c r="R930" s="80">
        <v>1.17E-2</v>
      </c>
      <c r="S930" s="119">
        <f>IF(LEFT(AK930,6)="Direct", O930,0)</f>
        <v>0</v>
      </c>
      <c r="T930" s="120">
        <f>O930-S930</f>
        <v>46.6</v>
      </c>
      <c r="U930" s="121">
        <f>S930+T930</f>
        <v>46.6</v>
      </c>
      <c r="V930" s="119">
        <f>IF(LEFT(AK930,9)="Direct-WA", O930,0)</f>
        <v>0</v>
      </c>
      <c r="W930" s="120">
        <f>IF(LEFT(AK930,9)="Direct-WA",0,O930*R930)</f>
        <v>0.54522000000000004</v>
      </c>
      <c r="X930" s="122">
        <f>V930+W930</f>
        <v>0.54522000000000004</v>
      </c>
      <c r="Y930" s="119">
        <f>IF(LEFT(AK930,9)="Direct-OR", O930,0)</f>
        <v>0</v>
      </c>
      <c r="Z930" s="120">
        <f>IF(LEFT(AK930,9)="Direct-OR",0,T930-W930)</f>
        <v>46.054780000000001</v>
      </c>
      <c r="AA930" s="122">
        <f>Y930+Z930</f>
        <v>46.054780000000001</v>
      </c>
      <c r="AB930" s="94">
        <f>IF(LEFT(AK930,6)="Direct", P930,0)</f>
        <v>0</v>
      </c>
      <c r="AC930" s="123">
        <f>P930-AB930</f>
        <v>46.6</v>
      </c>
      <c r="AD930" s="94">
        <f>AB930+AC930</f>
        <v>46.6</v>
      </c>
      <c r="AE930" s="94">
        <f>IF(LEFT(AK930,9)="Direct-WA", P930,0)</f>
        <v>0</v>
      </c>
      <c r="AF930" s="123">
        <f>IF(LEFT(AK930,9)="Direct-WA",0,P930*R930)</f>
        <v>0.54522000000000004</v>
      </c>
      <c r="AG930" s="94">
        <f>AE930+AF930</f>
        <v>0.54522000000000004</v>
      </c>
      <c r="AH930" s="94">
        <f>IF(LEFT(AK930,9)="Direct-OR", P930,0)</f>
        <v>0</v>
      </c>
      <c r="AI930" s="94">
        <f>IF(LEFT(AK930,9)="Direct-OR",0,AD930-AG930)</f>
        <v>46.054780000000001</v>
      </c>
      <c r="AJ930" s="93">
        <f>AH930+AI930</f>
        <v>46.054780000000001</v>
      </c>
      <c r="AK930" s="138" t="s">
        <v>4436</v>
      </c>
    </row>
    <row r="931" spans="1:37" hidden="1" outlineLevel="3" x14ac:dyDescent="0.25">
      <c r="A931" t="s">
        <v>7081</v>
      </c>
      <c r="B931">
        <v>32.74</v>
      </c>
      <c r="N931">
        <f>SUM(B931:M931)</f>
        <v>32.74</v>
      </c>
      <c r="O931">
        <f>B931</f>
        <v>32.74</v>
      </c>
      <c r="P931">
        <f>N931</f>
        <v>32.74</v>
      </c>
      <c r="Q931" s="92" t="s">
        <v>4587</v>
      </c>
      <c r="R931" s="80">
        <v>1.17E-2</v>
      </c>
      <c r="S931" s="119">
        <f>IF(LEFT(AK931,6)="Direct", O931,0)</f>
        <v>0</v>
      </c>
      <c r="T931" s="120">
        <f>O931-S931</f>
        <v>32.74</v>
      </c>
      <c r="U931" s="121">
        <f>S931+T931</f>
        <v>32.74</v>
      </c>
      <c r="V931" s="119">
        <f>IF(LEFT(AK931,9)="Direct-WA", O931,0)</f>
        <v>0</v>
      </c>
      <c r="W931" s="120">
        <f>IF(LEFT(AK931,9)="Direct-WA",0,O931*R931)</f>
        <v>0.38305800000000001</v>
      </c>
      <c r="X931" s="122">
        <f>V931+W931</f>
        <v>0.38305800000000001</v>
      </c>
      <c r="Y931" s="119">
        <f>IF(LEFT(AK931,9)="Direct-OR", O931,0)</f>
        <v>0</v>
      </c>
      <c r="Z931" s="120">
        <f>IF(LEFT(AK931,9)="Direct-OR",0,T931-W931)</f>
        <v>32.356942000000004</v>
      </c>
      <c r="AA931" s="122">
        <f>Y931+Z931</f>
        <v>32.356942000000004</v>
      </c>
      <c r="AB931" s="94">
        <f>IF(LEFT(AK931,6)="Direct", P931,0)</f>
        <v>0</v>
      </c>
      <c r="AC931" s="123">
        <f>P931-AB931</f>
        <v>32.74</v>
      </c>
      <c r="AD931" s="94">
        <f>AB931+AC931</f>
        <v>32.74</v>
      </c>
      <c r="AE931" s="94">
        <f>IF(LEFT(AK931,9)="Direct-WA", P931,0)</f>
        <v>0</v>
      </c>
      <c r="AF931" s="123">
        <f>IF(LEFT(AK931,9)="Direct-WA",0,P931*R931)</f>
        <v>0.38305800000000001</v>
      </c>
      <c r="AG931" s="94">
        <f>AE931+AF931</f>
        <v>0.38305800000000001</v>
      </c>
      <c r="AH931" s="94">
        <f>IF(LEFT(AK931,9)="Direct-OR", P931,0)</f>
        <v>0</v>
      </c>
      <c r="AI931" s="94">
        <f>IF(LEFT(AK931,9)="Direct-OR",0,AD931-AG931)</f>
        <v>32.356942000000004</v>
      </c>
      <c r="AJ931" s="93">
        <f>AH931+AI931</f>
        <v>32.356942000000004</v>
      </c>
      <c r="AK931" s="138" t="s">
        <v>4436</v>
      </c>
    </row>
    <row r="932" spans="1:37" hidden="1" outlineLevel="2" x14ac:dyDescent="0.25">
      <c r="A932" s="190"/>
      <c r="Q932" s="92"/>
      <c r="R932" s="80"/>
      <c r="S932" s="120">
        <f t="shared" ref="S932:AJ932" si="1050">SUBTOTAL(9,S930:S931)</f>
        <v>0</v>
      </c>
      <c r="T932" s="120">
        <f t="shared" si="1050"/>
        <v>79.34</v>
      </c>
      <c r="U932" s="189">
        <f t="shared" si="1050"/>
        <v>79.34</v>
      </c>
      <c r="V932" s="120">
        <f t="shared" si="1050"/>
        <v>0</v>
      </c>
      <c r="W932" s="120">
        <f t="shared" si="1050"/>
        <v>0.92827800000000005</v>
      </c>
      <c r="X932" s="188">
        <f t="shared" si="1050"/>
        <v>0.92827800000000005</v>
      </c>
      <c r="Y932" s="120">
        <f t="shared" si="1050"/>
        <v>0</v>
      </c>
      <c r="Z932" s="120">
        <f t="shared" si="1050"/>
        <v>78.411721999999997</v>
      </c>
      <c r="AA932" s="124">
        <f t="shared" si="1050"/>
        <v>78.411721999999997</v>
      </c>
      <c r="AB932" s="94">
        <f t="shared" si="1050"/>
        <v>0</v>
      </c>
      <c r="AC932" s="123">
        <f t="shared" si="1050"/>
        <v>79.34</v>
      </c>
      <c r="AD932" s="94">
        <f t="shared" si="1050"/>
        <v>79.34</v>
      </c>
      <c r="AE932" s="94">
        <f t="shared" si="1050"/>
        <v>0</v>
      </c>
      <c r="AF932" s="123">
        <f t="shared" si="1050"/>
        <v>0.92827800000000005</v>
      </c>
      <c r="AG932" s="94">
        <f t="shared" si="1050"/>
        <v>0.92827800000000005</v>
      </c>
      <c r="AH932" s="94">
        <f t="shared" si="1050"/>
        <v>0</v>
      </c>
      <c r="AI932" s="94">
        <f t="shared" si="1050"/>
        <v>78.411721999999997</v>
      </c>
      <c r="AJ932" s="93">
        <f t="shared" si="1050"/>
        <v>78.411721999999997</v>
      </c>
      <c r="AK932" s="140" t="s">
        <v>7138</v>
      </c>
    </row>
    <row r="933" spans="1:37" hidden="1" outlineLevel="1" x14ac:dyDescent="0.25">
      <c r="A933" s="192" t="s">
        <v>7080</v>
      </c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7"/>
      <c r="R933" s="128"/>
      <c r="S933" s="130">
        <f t="shared" ref="S933:AJ933" si="1051">SUBTOTAL(9,S870:S931)</f>
        <v>44985.539999999994</v>
      </c>
      <c r="T933" s="130">
        <f t="shared" si="1051"/>
        <v>314589.18000000005</v>
      </c>
      <c r="U933" s="131">
        <f t="shared" si="1051"/>
        <v>359574.72</v>
      </c>
      <c r="V933" s="130">
        <f t="shared" si="1051"/>
        <v>4348.42</v>
      </c>
      <c r="W933" s="130">
        <f t="shared" si="1051"/>
        <v>35415.571763</v>
      </c>
      <c r="X933" s="132">
        <f t="shared" si="1051"/>
        <v>39763.991762999998</v>
      </c>
      <c r="Y933" s="130">
        <f t="shared" si="1051"/>
        <v>40637.119999999995</v>
      </c>
      <c r="Z933" s="130">
        <f t="shared" si="1051"/>
        <v>279173.60823699995</v>
      </c>
      <c r="AA933" s="132">
        <f t="shared" si="1051"/>
        <v>319810.72823699994</v>
      </c>
      <c r="AB933" s="130">
        <f t="shared" si="1051"/>
        <v>44985.539999999994</v>
      </c>
      <c r="AC933" s="133">
        <f t="shared" si="1051"/>
        <v>314589.18000000005</v>
      </c>
      <c r="AD933" s="130">
        <f t="shared" si="1051"/>
        <v>359574.72</v>
      </c>
      <c r="AE933" s="130">
        <f t="shared" si="1051"/>
        <v>4348.42</v>
      </c>
      <c r="AF933" s="133">
        <f t="shared" si="1051"/>
        <v>35415.571763</v>
      </c>
      <c r="AG933" s="130">
        <f t="shared" si="1051"/>
        <v>39763.991762999998</v>
      </c>
      <c r="AH933" s="130">
        <f t="shared" si="1051"/>
        <v>40637.119999999995</v>
      </c>
      <c r="AI933" s="130">
        <f t="shared" si="1051"/>
        <v>279173.60823699995</v>
      </c>
      <c r="AJ933" s="134">
        <f t="shared" si="1051"/>
        <v>319810.72823699994</v>
      </c>
      <c r="AK933" s="193"/>
    </row>
    <row r="934" spans="1:37" collapsed="1" x14ac:dyDescent="0.25">
      <c r="A934" s="96" t="s">
        <v>7133</v>
      </c>
      <c r="Q934" s="92"/>
      <c r="R934" s="80"/>
      <c r="S934" s="120">
        <f>SUBTOTAL(9,S8:S933)</f>
        <v>905833.2799999998</v>
      </c>
      <c r="T934" s="120">
        <f>SUBTOTAL(9,T8:T933)</f>
        <v>13533067.760000009</v>
      </c>
      <c r="U934" s="120">
        <f>SUBTOTAL(9,U8:U933)</f>
        <v>14438901.040000014</v>
      </c>
      <c r="V934" s="120">
        <f t="shared" ref="V934:AJ934" si="1052">SUBTOTAL(9,V8:V931)</f>
        <v>48806.69999999999</v>
      </c>
      <c r="W934" s="120">
        <f t="shared" si="1052"/>
        <v>1480020.908953001</v>
      </c>
      <c r="X934" s="124">
        <f t="shared" si="1052"/>
        <v>1528827.6089530007</v>
      </c>
      <c r="Y934" s="120">
        <f t="shared" si="1052"/>
        <v>857026.58</v>
      </c>
      <c r="Z934" s="120">
        <f t="shared" si="1052"/>
        <v>12053046.851046998</v>
      </c>
      <c r="AA934" s="124">
        <f t="shared" si="1052"/>
        <v>12910073.431046998</v>
      </c>
      <c r="AB934" s="94">
        <f t="shared" si="1052"/>
        <v>905833.2799999998</v>
      </c>
      <c r="AC934" s="123">
        <f t="shared" si="1052"/>
        <v>13533067.760000009</v>
      </c>
      <c r="AD934" s="94">
        <f t="shared" si="1052"/>
        <v>14438901.040000014</v>
      </c>
      <c r="AE934" s="94">
        <f t="shared" si="1052"/>
        <v>48806.69999999999</v>
      </c>
      <c r="AF934" s="123">
        <f t="shared" si="1052"/>
        <v>1480020.908953001</v>
      </c>
      <c r="AG934" s="94">
        <f t="shared" si="1052"/>
        <v>1528827.6089530007</v>
      </c>
      <c r="AH934" s="94">
        <f t="shared" si="1052"/>
        <v>857026.58</v>
      </c>
      <c r="AI934" s="94">
        <f t="shared" si="1052"/>
        <v>12053046.851046998</v>
      </c>
      <c r="AJ934" s="93">
        <f t="shared" si="1052"/>
        <v>12910073.431046998</v>
      </c>
    </row>
  </sheetData>
  <sortState ref="A6:AK740">
    <sortCondition ref="A6:A740"/>
    <sortCondition ref="AK6:AK740"/>
  </sortState>
  <mergeCells count="3">
    <mergeCell ref="S5:U5"/>
    <mergeCell ref="V5:X5"/>
    <mergeCell ref="Y5:AA5"/>
  </mergeCells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showGridLines="0" view="pageLayout" zoomScaleNormal="100" workbookViewId="0">
      <selection activeCell="F6" sqref="F6:H740"/>
    </sheetView>
  </sheetViews>
  <sheetFormatPr defaultRowHeight="15" x14ac:dyDescent="0.25"/>
  <cols>
    <col min="4" max="4" width="56.140625" customWidth="1"/>
    <col min="5" max="5" width="13.5703125" customWidth="1"/>
    <col min="6" max="6" width="2.7109375" customWidth="1"/>
    <col min="7" max="7" width="13.5703125" style="92" customWidth="1"/>
    <col min="8" max="8" width="2.7109375" style="92" customWidth="1"/>
    <col min="9" max="9" width="13.5703125" style="92" customWidth="1"/>
  </cols>
  <sheetData>
    <row r="1" spans="1:9" x14ac:dyDescent="0.25">
      <c r="A1" s="141" t="s">
        <v>7160</v>
      </c>
    </row>
    <row r="2" spans="1:9" x14ac:dyDescent="0.25">
      <c r="A2" s="141" t="s">
        <v>7161</v>
      </c>
    </row>
    <row r="3" spans="1:9" x14ac:dyDescent="0.25">
      <c r="A3" s="141" t="s">
        <v>7162</v>
      </c>
    </row>
    <row r="4" spans="1:9" x14ac:dyDescent="0.25">
      <c r="A4" s="142" t="s">
        <v>7225</v>
      </c>
    </row>
    <row r="6" spans="1:9" x14ac:dyDescent="0.25">
      <c r="A6" s="143" t="s">
        <v>7163</v>
      </c>
      <c r="B6" s="141"/>
      <c r="C6" s="141"/>
      <c r="D6" s="141"/>
      <c r="E6" s="144" t="s">
        <v>6979</v>
      </c>
      <c r="F6" s="145"/>
      <c r="G6" s="144" t="s">
        <v>6964</v>
      </c>
      <c r="H6" s="175"/>
      <c r="I6" s="146" t="s">
        <v>6965</v>
      </c>
    </row>
    <row r="7" spans="1:9" x14ac:dyDescent="0.25">
      <c r="A7" s="147"/>
      <c r="B7" s="148" t="s">
        <v>7164</v>
      </c>
      <c r="C7" s="149"/>
      <c r="D7" s="148"/>
    </row>
    <row r="8" spans="1:9" x14ac:dyDescent="0.25">
      <c r="A8" s="148"/>
      <c r="B8" s="148"/>
      <c r="C8" s="150" t="s">
        <v>7165</v>
      </c>
      <c r="D8" s="150"/>
    </row>
    <row r="9" spans="1:9" x14ac:dyDescent="0.25">
      <c r="A9" s="148"/>
      <c r="B9" s="148"/>
      <c r="C9" s="151" t="s">
        <v>11</v>
      </c>
      <c r="D9" s="147" t="s">
        <v>7166</v>
      </c>
      <c r="E9" s="152">
        <f>SUMIF('YTD 2019 Q1'!$A$10:$A$744,'JAN Short Report'!$C9,'YTD 2019 Q1'!$X$10:$X$744)</f>
        <v>63327.710000000006</v>
      </c>
      <c r="F9" s="152"/>
      <c r="G9" s="160">
        <f>SUMIF('YTD 2019 Q1'!$A$10:$A$744,'JAN Short Report'!$C9,'YTD 2019 Q1'!$V$10:$V$744)</f>
        <v>6668.4078630000013</v>
      </c>
      <c r="H9" s="160"/>
      <c r="I9" s="160">
        <f>SUMIF('YTD 2019 Q1'!$A$10:$A$744,'JAN Short Report'!$C9,'YTD 2019 Q1'!$W$10:$W$744)</f>
        <v>56659.302137000006</v>
      </c>
    </row>
    <row r="10" spans="1:9" x14ac:dyDescent="0.25">
      <c r="A10" s="148"/>
      <c r="B10" s="148"/>
      <c r="C10" s="151" t="s">
        <v>28</v>
      </c>
      <c r="D10" s="153" t="s">
        <v>7167</v>
      </c>
      <c r="E10" s="152">
        <f>SUMIF('YTD 2019 Q1'!$A$10:$A$744,'JAN Short Report'!$C10,'YTD 2019 Q1'!$X$10:$X$744)</f>
        <v>10606.79</v>
      </c>
      <c r="G10" s="160">
        <f>SUMIF('YTD 2019 Q1'!$A$10:$A$744,'JAN Short Report'!$C10,'YTD 2019 Q1'!$V$10:$V$744)</f>
        <v>1116.8949870000001</v>
      </c>
      <c r="I10" s="160">
        <f>SUMIF('YTD 2019 Q1'!$A$10:$A$744,'JAN Short Report'!$C10,'YTD 2019 Q1'!$W$10:$W$744)</f>
        <v>9489.8950129999994</v>
      </c>
    </row>
    <row r="11" spans="1:9" x14ac:dyDescent="0.25">
      <c r="A11" s="148"/>
      <c r="B11" s="148"/>
      <c r="C11" s="154" t="s">
        <v>6987</v>
      </c>
      <c r="D11" s="153" t="s">
        <v>7168</v>
      </c>
      <c r="E11" s="152">
        <f>SUMIF('YTD 2019 Q1'!$A$10:$A$744,'JAN Short Report'!$C11,'YTD 2019 Q1'!$X$10:$X$744)</f>
        <v>0</v>
      </c>
      <c r="G11" s="160">
        <f>SUMIF('YTD 2019 Q1'!$A$10:$A$744,'JAN Short Report'!$C11,'YTD 2019 Q1'!$V$10:$V$744)</f>
        <v>0</v>
      </c>
      <c r="I11" s="160">
        <f>SUMIF('YTD 2019 Q1'!$A$10:$A$744,'JAN Short Report'!$C11,'YTD 2019 Q1'!$W$10:$W$744)</f>
        <v>0</v>
      </c>
    </row>
    <row r="12" spans="1:9" x14ac:dyDescent="0.25">
      <c r="A12" s="148"/>
      <c r="B12" s="148"/>
      <c r="C12" s="151" t="s">
        <v>34</v>
      </c>
      <c r="D12" s="153" t="s">
        <v>7169</v>
      </c>
      <c r="E12" s="152">
        <f>SUMIF('YTD 2019 Q1'!$A$10:$A$744,'JAN Short Report'!$C12,'YTD 2019 Q1'!$X$10:$X$744)</f>
        <v>276937.37000000005</v>
      </c>
      <c r="G12" s="160">
        <f>SUMIF('YTD 2019 Q1'!$A$10:$A$744,'JAN Short Report'!$C12,'YTD 2019 Q1'!$V$10:$V$744)</f>
        <v>29045.034144000001</v>
      </c>
      <c r="I12" s="160">
        <f>SUMIF('YTD 2019 Q1'!$A$10:$A$744,'JAN Short Report'!$C12,'YTD 2019 Q1'!$W$10:$W$744)</f>
        <v>247892.33585599999</v>
      </c>
    </row>
    <row r="13" spans="1:9" x14ac:dyDescent="0.25">
      <c r="A13" s="148"/>
      <c r="B13" s="148"/>
      <c r="C13" s="151" t="s">
        <v>45</v>
      </c>
      <c r="D13" s="147" t="s">
        <v>7170</v>
      </c>
      <c r="E13" s="152">
        <f>SUMIF('YTD 2019 Q1'!$A$10:$A$744,'JAN Short Report'!$C13,'YTD 2019 Q1'!$X$10:$X$744)</f>
        <v>0</v>
      </c>
      <c r="G13" s="160">
        <f>SUMIF('YTD 2019 Q1'!$A$10:$A$744,'JAN Short Report'!$C13,'YTD 2019 Q1'!$V$10:$V$744)</f>
        <v>0</v>
      </c>
      <c r="I13" s="160">
        <f>SUMIF('YTD 2019 Q1'!$A$10:$A$744,'JAN Short Report'!$C13,'YTD 2019 Q1'!$W$10:$W$744)</f>
        <v>0</v>
      </c>
    </row>
    <row r="14" spans="1:9" x14ac:dyDescent="0.25">
      <c r="A14" s="148"/>
      <c r="B14" s="148"/>
      <c r="C14" s="151"/>
      <c r="D14" s="147"/>
      <c r="E14" s="152"/>
      <c r="G14" s="160"/>
      <c r="I14" s="160"/>
    </row>
    <row r="15" spans="1:9" x14ac:dyDescent="0.25">
      <c r="A15" s="148"/>
      <c r="B15" s="148"/>
      <c r="C15" s="150" t="s">
        <v>7171</v>
      </c>
      <c r="D15" s="150"/>
      <c r="E15" s="152"/>
      <c r="G15" s="160"/>
      <c r="I15" s="160"/>
    </row>
    <row r="16" spans="1:9" x14ac:dyDescent="0.25">
      <c r="A16" s="148"/>
      <c r="B16" s="148"/>
      <c r="C16" s="151" t="s">
        <v>48</v>
      </c>
      <c r="D16" s="147" t="s">
        <v>7166</v>
      </c>
      <c r="E16" s="152">
        <f>SUMIF('YTD 2019 Q1'!$A$10:$A$744,'JAN Short Report'!$C16,'YTD 2019 Q1'!$X$10:$X$744)</f>
        <v>16065.7</v>
      </c>
      <c r="G16" s="160">
        <f>SUMIF('YTD 2019 Q1'!$A$10:$A$744,'JAN Short Report'!$C16,'YTD 2019 Q1'!$V$10:$V$744)</f>
        <v>1691.7182100000002</v>
      </c>
      <c r="I16" s="160">
        <f>SUMIF('YTD 2019 Q1'!$A$10:$A$744,'JAN Short Report'!$C16,'YTD 2019 Q1'!$W$10:$W$744)</f>
        <v>14373.98179</v>
      </c>
    </row>
    <row r="17" spans="1:9" x14ac:dyDescent="0.25">
      <c r="A17" s="148"/>
      <c r="B17" s="148"/>
      <c r="C17" s="151">
        <v>834</v>
      </c>
      <c r="D17" s="147" t="s">
        <v>7237</v>
      </c>
      <c r="E17" s="152">
        <f>SUMIF('YTD 2019 Q1'!$A$10:$A$744,'JAN Short Report'!$C17,'YTD 2019 Q1'!$X$10:$X$744)</f>
        <v>22575.39</v>
      </c>
      <c r="G17" s="160">
        <f>SUMIF('YTD 2019 Q1'!$A$10:$A$744,'JAN Short Report'!$C17,'YTD 2019 Q1'!$V$10:$V$744)</f>
        <v>2377.1885670000001</v>
      </c>
      <c r="I17" s="160">
        <f>SUMIF('YTD 2019 Q1'!$A$10:$A$744,'JAN Short Report'!$C17,'YTD 2019 Q1'!$W$10:$W$744)</f>
        <v>20198.201432999998</v>
      </c>
    </row>
    <row r="18" spans="1:9" x14ac:dyDescent="0.25">
      <c r="A18" s="148"/>
      <c r="B18" s="148"/>
      <c r="C18" s="151"/>
      <c r="D18" s="147" t="s">
        <v>7172</v>
      </c>
      <c r="E18" s="155">
        <f>SUM(E9:E17)</f>
        <v>389512.96000000008</v>
      </c>
      <c r="G18" s="161">
        <f>SUM(G9:G17)</f>
        <v>40899.243771000001</v>
      </c>
      <c r="I18" s="161">
        <f>SUM(I9:I17)</f>
        <v>348613.71622899995</v>
      </c>
    </row>
    <row r="19" spans="1:9" x14ac:dyDescent="0.25">
      <c r="A19" s="148"/>
      <c r="B19" s="148"/>
      <c r="C19" s="151"/>
      <c r="D19" s="147"/>
      <c r="E19" s="152"/>
      <c r="G19" s="160"/>
      <c r="I19" s="160"/>
    </row>
    <row r="20" spans="1:9" x14ac:dyDescent="0.25">
      <c r="A20" s="147"/>
      <c r="B20" s="148" t="s">
        <v>7173</v>
      </c>
      <c r="C20" s="149"/>
      <c r="D20" s="148"/>
      <c r="E20" s="152"/>
      <c r="G20" s="160"/>
      <c r="I20" s="160"/>
    </row>
    <row r="21" spans="1:9" x14ac:dyDescent="0.25">
      <c r="A21" s="148"/>
      <c r="B21" s="148"/>
      <c r="C21" s="150" t="s">
        <v>7165</v>
      </c>
      <c r="D21" s="150"/>
      <c r="E21" s="152"/>
      <c r="G21" s="160"/>
      <c r="I21" s="160"/>
    </row>
    <row r="22" spans="1:9" x14ac:dyDescent="0.25">
      <c r="A22" s="148"/>
      <c r="B22" s="148"/>
      <c r="C22" s="151" t="s">
        <v>54</v>
      </c>
      <c r="D22" s="156" t="s">
        <v>7174</v>
      </c>
      <c r="E22" s="152">
        <f>SUMIF('YTD 2019 Q1'!$A$10:$A$744,'JAN Short Report'!$C22,'YTD 2019 Q1'!$X$10:$X$744)</f>
        <v>7960.93</v>
      </c>
      <c r="G22" s="160">
        <f>SUMIF('YTD 2019 Q1'!$A$10:$A$744,'JAN Short Report'!$C22,'YTD 2019 Q1'!$V$10:$V$744)</f>
        <v>838.28592900000001</v>
      </c>
      <c r="I22" s="160">
        <f>SUMIF('YTD 2019 Q1'!$A$10:$A$744,'JAN Short Report'!$C22,'YTD 2019 Q1'!$W$10:$W$744)</f>
        <v>7122.6440709999997</v>
      </c>
    </row>
    <row r="23" spans="1:9" x14ac:dyDescent="0.25">
      <c r="A23" s="148"/>
      <c r="B23" s="148"/>
      <c r="C23" s="151"/>
      <c r="D23" s="153" t="s">
        <v>7175</v>
      </c>
      <c r="E23" s="155">
        <f>E22</f>
        <v>7960.93</v>
      </c>
      <c r="G23" s="161">
        <f>G22</f>
        <v>838.28592900000001</v>
      </c>
      <c r="I23" s="161">
        <f>I22</f>
        <v>7122.6440709999997</v>
      </c>
    </row>
    <row r="24" spans="1:9" x14ac:dyDescent="0.25">
      <c r="A24" s="148"/>
      <c r="B24" s="148"/>
      <c r="C24" s="151"/>
      <c r="D24" s="156"/>
      <c r="E24" s="152"/>
      <c r="G24" s="160"/>
      <c r="I24" s="160"/>
    </row>
    <row r="25" spans="1:9" x14ac:dyDescent="0.25">
      <c r="A25" s="147"/>
      <c r="B25" s="148" t="s">
        <v>7176</v>
      </c>
      <c r="C25" s="149"/>
      <c r="D25" s="148"/>
      <c r="E25" s="152"/>
      <c r="G25" s="160"/>
      <c r="I25" s="160"/>
    </row>
    <row r="26" spans="1:9" x14ac:dyDescent="0.25">
      <c r="A26" s="148"/>
      <c r="B26" s="148"/>
      <c r="C26" s="150" t="s">
        <v>7165</v>
      </c>
      <c r="D26" s="150"/>
      <c r="E26" s="152"/>
      <c r="G26" s="160"/>
      <c r="I26" s="160"/>
    </row>
    <row r="27" spans="1:9" x14ac:dyDescent="0.25">
      <c r="A27" s="148"/>
      <c r="B27" s="148"/>
      <c r="C27" s="151" t="s">
        <v>57</v>
      </c>
      <c r="D27" s="156" t="s">
        <v>7174</v>
      </c>
      <c r="E27" s="152">
        <f>SUMIF('YTD 2019 Q1'!$A$10:$A$744,'JAN Short Report'!$C27,'YTD 2019 Q1'!$X$10:$X$744)</f>
        <v>121885.91000000002</v>
      </c>
      <c r="G27" s="160">
        <f>SUMIF('YTD 2019 Q1'!$A$10:$A$744,'JAN Short Report'!$C27,'YTD 2019 Q1'!$V$10:$V$744)</f>
        <v>12834.586323</v>
      </c>
      <c r="I27" s="160">
        <f>SUMIF('YTD 2019 Q1'!$A$10:$A$744,'JAN Short Report'!$C27,'YTD 2019 Q1'!$W$10:$W$744)</f>
        <v>109051.32367700001</v>
      </c>
    </row>
    <row r="28" spans="1:9" x14ac:dyDescent="0.25">
      <c r="A28" s="148"/>
      <c r="B28" s="148"/>
      <c r="C28" s="154" t="s">
        <v>7002</v>
      </c>
      <c r="D28" s="156" t="s">
        <v>7177</v>
      </c>
      <c r="E28" s="152">
        <f>SUMIF('YTD 2019 Q1'!$A$10:$A$744,'JAN Short Report'!$C28,'YTD 2019 Q1'!$X$10:$X$744)</f>
        <v>0</v>
      </c>
      <c r="G28" s="160">
        <f>SUMIF('YTD 2019 Q1'!$A$10:$A$744,'JAN Short Report'!$C28,'YTD 2019 Q1'!$V$10:$V$744)</f>
        <v>0</v>
      </c>
      <c r="I28" s="160">
        <f>SUMIF('YTD 2019 Q1'!$A$10:$A$744,'JAN Short Report'!$C28,'YTD 2019 Q1'!$W$10:$W$744)</f>
        <v>0</v>
      </c>
    </row>
    <row r="29" spans="1:9" x14ac:dyDescent="0.25">
      <c r="A29" s="148"/>
      <c r="B29" s="148"/>
      <c r="C29" s="151"/>
      <c r="D29" s="147"/>
      <c r="E29" s="152"/>
      <c r="G29" s="160"/>
      <c r="I29" s="160"/>
    </row>
    <row r="30" spans="1:9" x14ac:dyDescent="0.25">
      <c r="A30" s="148"/>
      <c r="B30" s="148"/>
      <c r="C30" s="150" t="s">
        <v>7171</v>
      </c>
      <c r="D30" s="150"/>
      <c r="E30" s="152"/>
      <c r="G30" s="160"/>
      <c r="I30" s="160"/>
    </row>
    <row r="31" spans="1:9" x14ac:dyDescent="0.25">
      <c r="A31" s="148"/>
      <c r="B31" s="148"/>
      <c r="C31" s="151" t="s">
        <v>72</v>
      </c>
      <c r="D31" s="156" t="s">
        <v>7174</v>
      </c>
      <c r="E31" s="152">
        <f>SUMIF('YTD 2019 Q1'!$A$10:$A$744,'JAN Short Report'!$C31,'YTD 2019 Q1'!$X$10:$X$744)</f>
        <v>77830.47</v>
      </c>
      <c r="G31" s="160">
        <f>SUMIF('YTD 2019 Q1'!$A$10:$A$744,'JAN Short Report'!$C31,'YTD 2019 Q1'!$V$10:$V$744)</f>
        <v>8195.5484909999996</v>
      </c>
      <c r="I31" s="160">
        <f>SUMIF('YTD 2019 Q1'!$A$10:$A$744,'JAN Short Report'!$C31,'YTD 2019 Q1'!$W$10:$W$744)</f>
        <v>69634.921508999993</v>
      </c>
    </row>
    <row r="32" spans="1:9" x14ac:dyDescent="0.25">
      <c r="A32" s="148"/>
      <c r="B32" s="148"/>
      <c r="C32" s="151"/>
      <c r="D32" s="153" t="s">
        <v>7178</v>
      </c>
      <c r="E32" s="152"/>
      <c r="G32" s="160"/>
      <c r="I32" s="160"/>
    </row>
    <row r="33" spans="1:9" x14ac:dyDescent="0.25">
      <c r="A33" s="148"/>
      <c r="B33" s="148"/>
      <c r="C33" s="151"/>
      <c r="D33" s="156"/>
      <c r="E33" s="152"/>
      <c r="G33" s="160"/>
      <c r="I33" s="160"/>
    </row>
    <row r="34" spans="1:9" x14ac:dyDescent="0.25">
      <c r="A34" s="148"/>
      <c r="B34" s="148"/>
      <c r="C34" s="151"/>
      <c r="D34" s="153" t="s">
        <v>7179</v>
      </c>
      <c r="E34" s="155">
        <f>E27+E28+E31</f>
        <v>199716.38</v>
      </c>
      <c r="G34" s="161">
        <f>G27+G28+G31</f>
        <v>21030.134813999997</v>
      </c>
      <c r="I34" s="161">
        <f>I27+I28+I31</f>
        <v>178686.24518600001</v>
      </c>
    </row>
    <row r="35" spans="1:9" x14ac:dyDescent="0.25">
      <c r="A35" s="148"/>
      <c r="B35" s="148"/>
      <c r="C35" s="151"/>
      <c r="D35" s="156"/>
      <c r="E35" s="152"/>
      <c r="G35" s="160"/>
      <c r="I35" s="160"/>
    </row>
    <row r="36" spans="1:9" x14ac:dyDescent="0.25">
      <c r="A36" s="148" t="s">
        <v>7180</v>
      </c>
      <c r="B36" s="148"/>
      <c r="C36" s="149"/>
      <c r="D36" s="148"/>
      <c r="E36" s="152"/>
      <c r="G36" s="160"/>
      <c r="I36" s="160"/>
    </row>
    <row r="37" spans="1:9" x14ac:dyDescent="0.25">
      <c r="A37" s="148"/>
      <c r="B37" s="148"/>
      <c r="C37" s="150" t="s">
        <v>7165</v>
      </c>
      <c r="D37" s="150"/>
      <c r="E37" s="152"/>
      <c r="G37" s="160"/>
      <c r="I37" s="160"/>
    </row>
    <row r="38" spans="1:9" x14ac:dyDescent="0.25">
      <c r="A38" s="148"/>
      <c r="B38" s="148"/>
      <c r="C38" s="151" t="s">
        <v>79</v>
      </c>
      <c r="D38" s="153" t="s">
        <v>7181</v>
      </c>
      <c r="E38" s="152">
        <f>SUMIF('YTD 2019 Q1'!$A$10:$A$744,'JAN Short Report'!$C38,'YTD 2019 Q1'!$X$10:$X$744)</f>
        <v>85959.619999999981</v>
      </c>
      <c r="G38" s="160">
        <f>SUMIF('YTD 2019 Q1'!$A$10:$A$744,'JAN Short Report'!$C38,'YTD 2019 Q1'!$V$10:$V$744)</f>
        <v>1677.1521980000002</v>
      </c>
      <c r="I38" s="160">
        <f>SUMIF('YTD 2019 Q1'!$A$10:$A$744,'JAN Short Report'!$C38,'YTD 2019 Q1'!$W$10:$W$744)</f>
        <v>84282.467801999999</v>
      </c>
    </row>
    <row r="39" spans="1:9" x14ac:dyDescent="0.25">
      <c r="A39" s="148"/>
      <c r="B39" s="148"/>
      <c r="C39" s="151"/>
      <c r="D39" s="156"/>
      <c r="E39" s="152"/>
      <c r="G39" s="160"/>
      <c r="I39" s="160"/>
    </row>
    <row r="40" spans="1:9" x14ac:dyDescent="0.25">
      <c r="A40" s="148"/>
      <c r="B40" s="148"/>
      <c r="C40" s="150" t="s">
        <v>7171</v>
      </c>
      <c r="D40" s="150"/>
      <c r="E40" s="152"/>
      <c r="G40" s="160"/>
      <c r="I40" s="160"/>
    </row>
    <row r="41" spans="1:9" x14ac:dyDescent="0.25">
      <c r="A41" s="148"/>
      <c r="B41" s="148"/>
      <c r="C41" s="151" t="s">
        <v>98</v>
      </c>
      <c r="D41" s="147" t="s">
        <v>7182</v>
      </c>
      <c r="E41" s="152">
        <f>SUMIF('YTD 2019 Q1'!$A$10:$A$744,'JAN Short Report'!$C41,'YTD 2019 Q1'!$X$10:$X$744)</f>
        <v>5182.8599999999997</v>
      </c>
      <c r="G41" s="160">
        <f>SUMIF('YTD 2019 Q1'!$A$10:$A$744,'JAN Short Report'!$C41,'YTD 2019 Q1'!$V$10:$V$744)</f>
        <v>582.55346399999996</v>
      </c>
      <c r="I41" s="160">
        <f>SUMIF('YTD 2019 Q1'!$A$10:$A$744,'JAN Short Report'!$C41,'YTD 2019 Q1'!$W$10:$W$744)</f>
        <v>4600.3065360000001</v>
      </c>
    </row>
    <row r="42" spans="1:9" x14ac:dyDescent="0.25">
      <c r="A42" s="148"/>
      <c r="B42" s="148"/>
      <c r="C42" s="151"/>
      <c r="D42" s="153" t="s">
        <v>7183</v>
      </c>
      <c r="E42" s="155">
        <f>E38+E41</f>
        <v>91142.479999999981</v>
      </c>
      <c r="G42" s="161">
        <f>G38+G41</f>
        <v>2259.7056620000003</v>
      </c>
      <c r="I42" s="161">
        <f>I38+I41</f>
        <v>88882.774338000003</v>
      </c>
    </row>
    <row r="43" spans="1:9" x14ac:dyDescent="0.25">
      <c r="A43" s="148"/>
      <c r="B43" s="148"/>
      <c r="C43" s="151"/>
      <c r="D43" s="147"/>
      <c r="E43" s="152"/>
      <c r="G43" s="160"/>
      <c r="I43" s="160"/>
    </row>
    <row r="44" spans="1:9" x14ac:dyDescent="0.25">
      <c r="A44" s="148" t="s">
        <v>7184</v>
      </c>
      <c r="B44" s="148"/>
      <c r="C44" s="149"/>
      <c r="D44" s="148"/>
      <c r="E44" s="152"/>
      <c r="G44" s="160"/>
      <c r="I44" s="160"/>
    </row>
    <row r="45" spans="1:9" x14ac:dyDescent="0.25">
      <c r="A45" s="148"/>
      <c r="B45" s="148"/>
      <c r="C45" s="150" t="s">
        <v>7165</v>
      </c>
      <c r="D45" s="150"/>
      <c r="E45" s="152"/>
      <c r="G45" s="160"/>
      <c r="I45" s="160"/>
    </row>
    <row r="46" spans="1:9" x14ac:dyDescent="0.25">
      <c r="A46" s="148"/>
      <c r="B46" s="148"/>
      <c r="C46" s="151" t="s">
        <v>103</v>
      </c>
      <c r="D46" s="147" t="s">
        <v>7174</v>
      </c>
      <c r="E46" s="152">
        <f>SUMIF('YTD 2019 Q1'!$A$10:$A$744,'JAN Short Report'!$C46,'YTD 2019 Q1'!$X$10:$X$744)</f>
        <v>316403.12</v>
      </c>
      <c r="G46" s="160">
        <f>SUMIF('YTD 2019 Q1'!$A$10:$A$744,'JAN Short Report'!$C46,'YTD 2019 Q1'!$V$10:$V$744)</f>
        <v>26765.951435999999</v>
      </c>
      <c r="I46" s="160">
        <f>SUMIF('YTD 2019 Q1'!$A$10:$A$744,'JAN Short Report'!$C46,'YTD 2019 Q1'!$W$10:$W$744)</f>
        <v>289637.16856400005</v>
      </c>
    </row>
    <row r="47" spans="1:9" x14ac:dyDescent="0.25">
      <c r="A47" s="148"/>
      <c r="B47" s="148"/>
      <c r="C47" s="151" t="s">
        <v>110</v>
      </c>
      <c r="D47" s="153" t="s">
        <v>7185</v>
      </c>
      <c r="E47" s="152">
        <f>SUMIF('YTD 2019 Q1'!$A$10:$A$744,'JAN Short Report'!$C47,'YTD 2019 Q1'!$X$10:$X$744)</f>
        <v>940423.37</v>
      </c>
      <c r="G47" s="160">
        <f>SUMIF('YTD 2019 Q1'!$A$10:$A$744,'JAN Short Report'!$C47,'YTD 2019 Q1'!$V$10:$V$744)</f>
        <v>104933.20556699001</v>
      </c>
      <c r="I47" s="160">
        <f>SUMIF('YTD 2019 Q1'!$A$10:$A$744,'JAN Short Report'!$C47,'YTD 2019 Q1'!$W$10:$W$744)</f>
        <v>835490.16443300992</v>
      </c>
    </row>
    <row r="48" spans="1:9" x14ac:dyDescent="0.25">
      <c r="A48" s="148"/>
      <c r="B48" s="148"/>
      <c r="C48" s="151" t="s">
        <v>142</v>
      </c>
      <c r="D48" s="153" t="s">
        <v>7186</v>
      </c>
      <c r="E48" s="152">
        <f>SUMIF('YTD 2019 Q1'!$A$10:$A$744,'JAN Short Report'!$C48,'YTD 2019 Q1'!$X$10:$X$744)</f>
        <v>11215.44</v>
      </c>
      <c r="G48" s="160">
        <f>SUMIF('YTD 2019 Q1'!$A$10:$A$744,'JAN Short Report'!$C48,'YTD 2019 Q1'!$V$10:$V$744)</f>
        <v>1456.0572196000001</v>
      </c>
      <c r="I48" s="160">
        <f>SUMIF('YTD 2019 Q1'!$A$10:$A$744,'JAN Short Report'!$C48,'YTD 2019 Q1'!$W$10:$W$744)</f>
        <v>9759.3827804000011</v>
      </c>
    </row>
    <row r="49" spans="1:9" x14ac:dyDescent="0.25">
      <c r="A49" s="148"/>
      <c r="B49" s="148"/>
      <c r="C49" s="151" t="s">
        <v>155</v>
      </c>
      <c r="D49" s="153" t="s">
        <v>7187</v>
      </c>
      <c r="E49" s="152">
        <f>SUMIF('YTD 2019 Q1'!$A$10:$A$744,'JAN Short Report'!$C49,'YTD 2019 Q1'!$X$10:$X$744)</f>
        <v>66769.200000000012</v>
      </c>
      <c r="G49" s="160">
        <f>SUMIF('YTD 2019 Q1'!$A$10:$A$744,'JAN Short Report'!$C49,'YTD 2019 Q1'!$V$10:$V$744)</f>
        <v>5787.929983</v>
      </c>
      <c r="I49" s="160">
        <f>SUMIF('YTD 2019 Q1'!$A$10:$A$744,'JAN Short Report'!$C49,'YTD 2019 Q1'!$W$10:$W$744)</f>
        <v>60981.270016999995</v>
      </c>
    </row>
    <row r="50" spans="1:9" x14ac:dyDescent="0.25">
      <c r="A50" s="148"/>
      <c r="B50" s="148"/>
      <c r="C50" s="151" t="s">
        <v>168</v>
      </c>
      <c r="D50" s="147" t="s">
        <v>7188</v>
      </c>
      <c r="E50" s="152">
        <f>SUMIF('YTD 2019 Q1'!$A$10:$A$744,'JAN Short Report'!$C50,'YTD 2019 Q1'!$X$10:$X$744)</f>
        <v>587498.67999999993</v>
      </c>
      <c r="G50" s="160">
        <f>SUMIF('YTD 2019 Q1'!$A$10:$A$744,'JAN Short Report'!$C50,'YTD 2019 Q1'!$V$10:$V$744)</f>
        <v>65567.20429400001</v>
      </c>
      <c r="I50" s="160">
        <f>SUMIF('YTD 2019 Q1'!$A$10:$A$744,'JAN Short Report'!$C50,'YTD 2019 Q1'!$W$10:$W$744)</f>
        <v>521931.47570600011</v>
      </c>
    </row>
    <row r="51" spans="1:9" x14ac:dyDescent="0.25">
      <c r="A51" s="148"/>
      <c r="B51" s="148"/>
      <c r="C51" s="151" t="s">
        <v>183</v>
      </c>
      <c r="D51" s="147" t="s">
        <v>7189</v>
      </c>
      <c r="E51" s="152">
        <f>SUMIF('YTD 2019 Q1'!$A$10:$A$744,'JAN Short Report'!$C51,'YTD 2019 Q1'!$X$10:$X$744)</f>
        <v>943328.72999999986</v>
      </c>
      <c r="G51" s="160">
        <f>SUMIF('YTD 2019 Q1'!$A$10:$A$744,'JAN Short Report'!$C51,'YTD 2019 Q1'!$V$10:$V$744)</f>
        <v>105718.03987757998</v>
      </c>
      <c r="I51" s="160">
        <f>SUMIF('YTD 2019 Q1'!$A$10:$A$744,'JAN Short Report'!$C51,'YTD 2019 Q1'!$W$10:$W$744)</f>
        <v>837610.69012241997</v>
      </c>
    </row>
    <row r="52" spans="1:9" x14ac:dyDescent="0.25">
      <c r="A52" s="148"/>
      <c r="B52" s="148"/>
      <c r="C52" s="151" t="s">
        <v>199</v>
      </c>
      <c r="D52" s="147" t="s">
        <v>7190</v>
      </c>
      <c r="E52" s="152">
        <f>SUMIF('YTD 2019 Q1'!$A$10:$A$744,'JAN Short Report'!$C52,'YTD 2019 Q1'!$X$10:$X$744)</f>
        <v>77526.989999999991</v>
      </c>
      <c r="G52" s="160">
        <f>SUMIF('YTD 2019 Q1'!$A$10:$A$744,'JAN Short Report'!$C52,'YTD 2019 Q1'!$V$10:$V$744)</f>
        <v>5666.1461976099999</v>
      </c>
      <c r="I52" s="160">
        <f>SUMIF('YTD 2019 Q1'!$A$10:$A$744,'JAN Short Report'!$C52,'YTD 2019 Q1'!$W$10:$W$744)</f>
        <v>71860.84380238998</v>
      </c>
    </row>
    <row r="53" spans="1:9" x14ac:dyDescent="0.25">
      <c r="A53" s="148"/>
      <c r="B53" s="148"/>
      <c r="C53" s="151" t="s">
        <v>224</v>
      </c>
      <c r="D53" s="153" t="s">
        <v>7191</v>
      </c>
      <c r="E53" s="152">
        <f>SUMIF('YTD 2019 Q1'!$A$10:$A$744,'JAN Short Report'!$C53,'YTD 2019 Q1'!$X$10:$X$744)</f>
        <v>10017.73</v>
      </c>
      <c r="G53" s="160">
        <f>SUMIF('YTD 2019 Q1'!$A$10:$A$744,'JAN Short Report'!$C53,'YTD 2019 Q1'!$V$10:$V$744)</f>
        <v>1514.048718</v>
      </c>
      <c r="I53" s="160">
        <f>SUMIF('YTD 2019 Q1'!$A$10:$A$744,'JAN Short Report'!$C53,'YTD 2019 Q1'!$W$10:$W$744)</f>
        <v>8503.6812819999996</v>
      </c>
    </row>
    <row r="54" spans="1:9" x14ac:dyDescent="0.25">
      <c r="A54" s="148"/>
      <c r="B54" s="148"/>
      <c r="C54" s="151"/>
      <c r="D54" s="156"/>
      <c r="E54" s="152"/>
      <c r="G54" s="160"/>
      <c r="I54" s="160"/>
    </row>
    <row r="55" spans="1:9" x14ac:dyDescent="0.25">
      <c r="A55" s="148"/>
      <c r="B55" s="148"/>
      <c r="C55" s="151"/>
      <c r="D55" s="156"/>
      <c r="E55" s="152"/>
      <c r="G55" s="160"/>
      <c r="I55" s="160"/>
    </row>
    <row r="56" spans="1:9" x14ac:dyDescent="0.25">
      <c r="A56" s="148"/>
      <c r="B56" s="148"/>
      <c r="C56" s="150" t="s">
        <v>7171</v>
      </c>
      <c r="D56" s="150"/>
      <c r="E56" s="152"/>
      <c r="G56" s="160"/>
      <c r="I56" s="160"/>
    </row>
    <row r="57" spans="1:9" x14ac:dyDescent="0.25">
      <c r="A57" s="148"/>
      <c r="B57" s="148"/>
      <c r="C57" s="151" t="s">
        <v>231</v>
      </c>
      <c r="D57" s="147" t="s">
        <v>7174</v>
      </c>
      <c r="E57" s="152">
        <f>SUMIF('YTD 2019 Q1'!$A$10:$A$744,'JAN Short Report'!$C57,'YTD 2019 Q1'!$X$10:$X$744)</f>
        <v>438325.8</v>
      </c>
      <c r="G57" s="160">
        <f>SUMIF('YTD 2019 Q1'!$A$10:$A$744,'JAN Short Report'!$C57,'YTD 2019 Q1'!$V$10:$V$744)</f>
        <v>25987.209192080005</v>
      </c>
      <c r="I57" s="160">
        <f>SUMIF('YTD 2019 Q1'!$A$10:$A$744,'JAN Short Report'!$C57,'YTD 2019 Q1'!$W$10:$W$744)</f>
        <v>412338.59080791991</v>
      </c>
    </row>
    <row r="58" spans="1:9" x14ac:dyDescent="0.25">
      <c r="A58" s="148"/>
      <c r="B58" s="148"/>
      <c r="C58" s="151" t="s">
        <v>251</v>
      </c>
      <c r="D58" s="153" t="s">
        <v>7192</v>
      </c>
      <c r="E58" s="152">
        <f>SUMIF('YTD 2019 Q1'!$A$10:$A$744,'JAN Short Report'!$C58,'YTD 2019 Q1'!$X$10:$X$744)</f>
        <v>284625.28000000003</v>
      </c>
      <c r="G58" s="160">
        <f>SUMIF('YTD 2019 Q1'!$A$10:$A$744,'JAN Short Report'!$C58,'YTD 2019 Q1'!$V$10:$V$744)</f>
        <v>3138.51922135</v>
      </c>
      <c r="I58" s="160">
        <f>SUMIF('YTD 2019 Q1'!$A$10:$A$744,'JAN Short Report'!$C58,'YTD 2019 Q1'!$W$10:$W$744)</f>
        <v>281486.76077865</v>
      </c>
    </row>
    <row r="59" spans="1:9" x14ac:dyDescent="0.25">
      <c r="A59" s="148"/>
      <c r="B59" s="148"/>
      <c r="C59" s="151" t="s">
        <v>272</v>
      </c>
      <c r="D59" s="153" t="s">
        <v>7186</v>
      </c>
      <c r="E59" s="152">
        <f>SUMIF('YTD 2019 Q1'!$A$10:$A$744,'JAN Short Report'!$C59,'YTD 2019 Q1'!$X$10:$X$744)</f>
        <v>192419.33000000002</v>
      </c>
      <c r="G59" s="160">
        <f>SUMIF('YTD 2019 Q1'!$A$10:$A$744,'JAN Short Report'!$C59,'YTD 2019 Q1'!$V$10:$V$744)</f>
        <v>17321.225579799997</v>
      </c>
      <c r="I59" s="160">
        <f>SUMIF('YTD 2019 Q1'!$A$10:$A$744,'JAN Short Report'!$C59,'YTD 2019 Q1'!$W$10:$W$744)</f>
        <v>175098.10442020002</v>
      </c>
    </row>
    <row r="60" spans="1:9" x14ac:dyDescent="0.25">
      <c r="A60" s="148"/>
      <c r="B60" s="148"/>
      <c r="C60" s="151" t="s">
        <v>287</v>
      </c>
      <c r="D60" s="153" t="s">
        <v>7187</v>
      </c>
      <c r="E60" s="152">
        <f>SUMIF('YTD 2019 Q1'!$A$10:$A$744,'JAN Short Report'!$C60,'YTD 2019 Q1'!$X$10:$X$744)</f>
        <v>10628.65</v>
      </c>
      <c r="G60" s="160">
        <f>SUMIF('YTD 2019 Q1'!$A$10:$A$744,'JAN Short Report'!$C60,'YTD 2019 Q1'!$V$10:$V$744)</f>
        <v>900.71751599999993</v>
      </c>
      <c r="I60" s="160">
        <f>SUMIF('YTD 2019 Q1'!$A$10:$A$744,'JAN Short Report'!$C60,'YTD 2019 Q1'!$W$10:$W$744)</f>
        <v>9727.9324840000008</v>
      </c>
    </row>
    <row r="61" spans="1:9" x14ac:dyDescent="0.25">
      <c r="A61" s="148"/>
      <c r="B61" s="148"/>
      <c r="C61" s="151" t="s">
        <v>292</v>
      </c>
      <c r="D61" s="147" t="s">
        <v>7193</v>
      </c>
      <c r="E61" s="152">
        <f>SUMIF('YTD 2019 Q1'!$A$10:$A$744,'JAN Short Report'!$C61,'YTD 2019 Q1'!$X$10:$X$744)</f>
        <v>69694.5</v>
      </c>
      <c r="G61" s="160">
        <f>SUMIF('YTD 2019 Q1'!$A$10:$A$744,'JAN Short Report'!$C61,'YTD 2019 Q1'!$V$10:$V$744)</f>
        <v>2179.4079794899999</v>
      </c>
      <c r="I61" s="160">
        <f>SUMIF('YTD 2019 Q1'!$A$10:$A$744,'JAN Short Report'!$C61,'YTD 2019 Q1'!$W$10:$W$744)</f>
        <v>67515.092020510012</v>
      </c>
    </row>
    <row r="62" spans="1:9" x14ac:dyDescent="0.25">
      <c r="A62" s="148"/>
      <c r="B62" s="148"/>
      <c r="C62" s="151" t="s">
        <v>305</v>
      </c>
      <c r="D62" s="147" t="s">
        <v>7194</v>
      </c>
      <c r="E62" s="152">
        <f>SUMIF('YTD 2019 Q1'!$A$10:$A$744,'JAN Short Report'!$C62,'YTD 2019 Q1'!$X$10:$X$744)</f>
        <v>325363.93</v>
      </c>
      <c r="G62" s="160">
        <f>SUMIF('YTD 2019 Q1'!$A$10:$A$744,'JAN Short Report'!$C62,'YTD 2019 Q1'!$V$10:$V$744)</f>
        <v>33455.433603999998</v>
      </c>
      <c r="I62" s="160">
        <f>SUMIF('YTD 2019 Q1'!$A$10:$A$744,'JAN Short Report'!$C62,'YTD 2019 Q1'!$W$10:$W$744)</f>
        <v>291908.49639599991</v>
      </c>
    </row>
    <row r="63" spans="1:9" x14ac:dyDescent="0.25">
      <c r="A63" s="148"/>
      <c r="B63" s="148"/>
      <c r="C63" s="151" t="s">
        <v>339</v>
      </c>
      <c r="D63" s="147" t="s">
        <v>7195</v>
      </c>
      <c r="E63" s="152">
        <f>SUMIF('YTD 2019 Q1'!$A$10:$A$744,'JAN Short Report'!$C63,'YTD 2019 Q1'!$X$10:$X$744)</f>
        <v>1926.54</v>
      </c>
      <c r="G63" s="160">
        <f>SUMIF('YTD 2019 Q1'!$A$10:$A$744,'JAN Short Report'!$C63,'YTD 2019 Q1'!$V$10:$V$744)</f>
        <v>175.93280000000001</v>
      </c>
      <c r="I63" s="160">
        <f>SUMIF('YTD 2019 Q1'!$A$10:$A$744,'JAN Short Report'!$C63,'YTD 2019 Q1'!$W$10:$W$744)</f>
        <v>1750.6071999999999</v>
      </c>
    </row>
    <row r="64" spans="1:9" x14ac:dyDescent="0.25">
      <c r="A64" s="148"/>
      <c r="B64" s="148"/>
      <c r="C64" s="151"/>
      <c r="D64" s="153" t="s">
        <v>7196</v>
      </c>
      <c r="E64" s="155">
        <f>SUM(E46:E53)+SUM(E57:E63)</f>
        <v>4276167.2899999991</v>
      </c>
      <c r="G64" s="161">
        <f>SUM(G46:G53)+SUM(G57:G63)</f>
        <v>400567.02918550011</v>
      </c>
      <c r="I64" s="161">
        <f>SUM(I46:I53)+SUM(I57:I63)</f>
        <v>3875600.2608145</v>
      </c>
    </row>
    <row r="65" spans="1:9" x14ac:dyDescent="0.25">
      <c r="A65" s="148"/>
      <c r="B65" s="148"/>
      <c r="C65" s="151"/>
      <c r="D65" s="147"/>
      <c r="E65" s="152"/>
      <c r="G65" s="160"/>
      <c r="I65" s="160"/>
    </row>
    <row r="66" spans="1:9" x14ac:dyDescent="0.25">
      <c r="A66" s="148" t="s">
        <v>7197</v>
      </c>
      <c r="B66" s="148"/>
      <c r="C66" s="149"/>
      <c r="D66" s="148"/>
      <c r="E66" s="152"/>
      <c r="G66" s="160"/>
      <c r="I66" s="160"/>
    </row>
    <row r="67" spans="1:9" x14ac:dyDescent="0.25">
      <c r="A67" s="148"/>
      <c r="B67" s="148"/>
      <c r="C67" s="150" t="s">
        <v>7165</v>
      </c>
      <c r="D67" s="150"/>
      <c r="E67" s="152"/>
      <c r="G67" s="160"/>
      <c r="I67" s="160"/>
    </row>
    <row r="68" spans="1:9" x14ac:dyDescent="0.25">
      <c r="A68" s="148"/>
      <c r="B68" s="148"/>
      <c r="C68" s="151" t="s">
        <v>348</v>
      </c>
      <c r="D68" s="153" t="s">
        <v>7198</v>
      </c>
      <c r="E68" s="152">
        <f>SUMIF('YTD 2019 Q1'!$A$10:$A$744,'JAN Short Report'!$C68,'YTD 2019 Q1'!$X$10:$X$744)</f>
        <v>161724.78</v>
      </c>
      <c r="G68" s="160">
        <f>SUMIF('YTD 2019 Q1'!$A$10:$A$744,'JAN Short Report'!$C68,'YTD 2019 Q1'!$V$10:$V$744)</f>
        <v>18097.002882000001</v>
      </c>
      <c r="I68" s="160">
        <f>SUMIF('YTD 2019 Q1'!$A$10:$A$744,'JAN Short Report'!$C68,'YTD 2019 Q1'!$W$10:$W$744)</f>
        <v>143627.777118</v>
      </c>
    </row>
    <row r="69" spans="1:9" x14ac:dyDescent="0.25">
      <c r="A69" s="148"/>
      <c r="B69" s="148"/>
      <c r="C69" s="151" t="s">
        <v>351</v>
      </c>
      <c r="D69" s="147" t="s">
        <v>7199</v>
      </c>
      <c r="E69" s="152">
        <f>SUMIF('YTD 2019 Q1'!$A$10:$A$744,'JAN Short Report'!$C69,'YTD 2019 Q1'!$X$10:$X$744)</f>
        <v>78700.97</v>
      </c>
      <c r="G69" s="160">
        <f>SUMIF('YTD 2019 Q1'!$A$10:$A$744,'JAN Short Report'!$C69,'YTD 2019 Q1'!$V$10:$V$744)</f>
        <v>8806.6385430000009</v>
      </c>
      <c r="I69" s="160">
        <f>SUMIF('YTD 2019 Q1'!$A$10:$A$744,'JAN Short Report'!$C69,'YTD 2019 Q1'!$W$10:$W$744)</f>
        <v>69894.331457000008</v>
      </c>
    </row>
    <row r="70" spans="1:9" x14ac:dyDescent="0.25">
      <c r="A70" s="148"/>
      <c r="B70" s="148"/>
      <c r="C70" s="151" t="s">
        <v>355</v>
      </c>
      <c r="D70" s="153" t="s">
        <v>7200</v>
      </c>
      <c r="E70" s="152">
        <f>SUMIF('YTD 2019 Q1'!$A$10:$A$744,'JAN Short Report'!$C70,'YTD 2019 Q1'!$X$10:$X$744)</f>
        <v>1532015.5199999998</v>
      </c>
      <c r="G70" s="160">
        <f>SUMIF('YTD 2019 Q1'!$A$10:$A$744,'JAN Short Report'!$C70,'YTD 2019 Q1'!$V$10:$V$744)</f>
        <v>170541.22496899997</v>
      </c>
      <c r="I70" s="160">
        <f>SUMIF('YTD 2019 Q1'!$A$10:$A$744,'JAN Short Report'!$C70,'YTD 2019 Q1'!$W$10:$W$744)</f>
        <v>1361474.2950309999</v>
      </c>
    </row>
    <row r="71" spans="1:9" x14ac:dyDescent="0.25">
      <c r="A71" s="148"/>
      <c r="B71" s="148"/>
      <c r="C71" s="151" t="s">
        <v>375</v>
      </c>
      <c r="D71" s="147" t="s">
        <v>7201</v>
      </c>
      <c r="E71" s="152">
        <f>SUMIF('YTD 2019 Q1'!$A$10:$A$744,'JAN Short Report'!$C71,'YTD 2019 Q1'!$X$10:$X$744)</f>
        <v>110043.12000000001</v>
      </c>
      <c r="G71" s="160">
        <f>SUMIF('YTD 2019 Q1'!$A$10:$A$744,'JAN Short Report'!$C71,'YTD 2019 Q1'!$V$10:$V$744)</f>
        <v>12521.839135</v>
      </c>
      <c r="I71" s="160">
        <f>SUMIF('YTD 2019 Q1'!$A$10:$A$744,'JAN Short Report'!$C71,'YTD 2019 Q1'!$W$10:$W$744)</f>
        <v>97521.280865000022</v>
      </c>
    </row>
    <row r="72" spans="1:9" x14ac:dyDescent="0.25">
      <c r="A72" s="148"/>
      <c r="B72" s="148"/>
      <c r="C72" s="151"/>
      <c r="D72" s="153" t="s">
        <v>7202</v>
      </c>
      <c r="E72" s="155">
        <f>SUM(E68:E71)</f>
        <v>1882484.39</v>
      </c>
      <c r="G72" s="161">
        <f>SUM(G68:G71)</f>
        <v>209966.70552899997</v>
      </c>
      <c r="I72" s="161">
        <f>SUM(I68:I71)</f>
        <v>1672517.684471</v>
      </c>
    </row>
    <row r="73" spans="1:9" x14ac:dyDescent="0.25">
      <c r="A73" s="148"/>
      <c r="B73" s="148"/>
      <c r="C73" s="151"/>
      <c r="D73" s="147"/>
      <c r="E73" s="152"/>
      <c r="G73" s="160"/>
      <c r="I73" s="160"/>
    </row>
    <row r="74" spans="1:9" x14ac:dyDescent="0.25">
      <c r="A74" s="148" t="s">
        <v>7203</v>
      </c>
      <c r="B74" s="148"/>
      <c r="C74" s="149"/>
      <c r="D74" s="148"/>
      <c r="E74" s="152"/>
      <c r="G74" s="160"/>
      <c r="I74" s="160"/>
    </row>
    <row r="75" spans="1:9" x14ac:dyDescent="0.25">
      <c r="A75" s="148"/>
      <c r="B75" s="148"/>
      <c r="C75" s="150" t="s">
        <v>7165</v>
      </c>
      <c r="D75" s="150"/>
      <c r="E75" s="152"/>
      <c r="G75" s="160"/>
      <c r="I75" s="160"/>
    </row>
    <row r="76" spans="1:9" x14ac:dyDescent="0.25">
      <c r="A76" s="148"/>
      <c r="B76" s="148"/>
      <c r="C76" s="151" t="s">
        <v>391</v>
      </c>
      <c r="D76" s="147" t="s">
        <v>7198</v>
      </c>
      <c r="E76" s="152">
        <f>SUMIF('YTD 2019 Q1'!$A$10:$A$744,'JAN Short Report'!$C76,'YTD 2019 Q1'!$X$10:$X$744)</f>
        <v>371.29</v>
      </c>
      <c r="G76" s="176">
        <f>SUMIF('YTD 2019 Q1'!$A$10:$A$744,'JAN Short Report'!$C76,'YTD 2019 Q1'!$V$10:$V$744)</f>
        <v>41.881512000000001</v>
      </c>
      <c r="H76" s="177"/>
      <c r="I76" s="176">
        <f>SUMIF('YTD 2019 Q1'!$A$10:$A$744,'JAN Short Report'!$C76,'YTD 2019 Q1'!$W$10:$W$744)</f>
        <v>329.40848800000003</v>
      </c>
    </row>
    <row r="77" spans="1:9" x14ac:dyDescent="0.25">
      <c r="A77" s="148"/>
      <c r="B77" s="148"/>
      <c r="C77" s="151" t="s">
        <v>396</v>
      </c>
      <c r="D77" s="153" t="s">
        <v>7204</v>
      </c>
      <c r="E77" s="152">
        <f>SUMIF('YTD 2019 Q1'!$A$10:$A$744,'JAN Short Report'!$C77,'YTD 2019 Q1'!$X$10:$X$744)</f>
        <v>256418.89</v>
      </c>
      <c r="G77" s="176">
        <f>SUMIF('YTD 2019 Q1'!$A$10:$A$744,'JAN Short Report'!$C77,'YTD 2019 Q1'!$V$10:$V$744)</f>
        <v>21207.475805000005</v>
      </c>
      <c r="H77" s="177"/>
      <c r="I77" s="176">
        <f>SUMIF('YTD 2019 Q1'!$A$10:$A$744,'JAN Short Report'!$C77,'YTD 2019 Q1'!$W$10:$W$744)</f>
        <v>235211.41419500014</v>
      </c>
    </row>
    <row r="78" spans="1:9" x14ac:dyDescent="0.25">
      <c r="A78" s="157"/>
      <c r="B78" s="157"/>
      <c r="C78" s="154" t="s">
        <v>453</v>
      </c>
      <c r="D78" s="153" t="s">
        <v>7205</v>
      </c>
      <c r="E78" s="152">
        <f>SUMIF('YTD 2019 Q1'!$A$10:$A$744,'JAN Short Report'!$C78,'YTD 2019 Q1'!$X$10:$X$744)</f>
        <v>128689.79000000001</v>
      </c>
      <c r="G78" s="176">
        <f>SUMIF('YTD 2019 Q1'!$A$10:$A$744,'JAN Short Report'!$C78,'YTD 2019 Q1'!$V$10:$V$744)</f>
        <v>14400.387500999999</v>
      </c>
      <c r="H78" s="177"/>
      <c r="I78" s="176">
        <f>SUMIF('YTD 2019 Q1'!$A$10:$A$744,'JAN Short Report'!$C78,'YTD 2019 Q1'!$W$10:$W$744)</f>
        <v>114289.402499</v>
      </c>
    </row>
    <row r="79" spans="1:9" x14ac:dyDescent="0.25">
      <c r="A79" s="148"/>
      <c r="B79" s="148"/>
      <c r="C79" s="151" t="s">
        <v>466</v>
      </c>
      <c r="D79" s="153" t="s">
        <v>7206</v>
      </c>
      <c r="E79" s="152">
        <f>SUMIF('YTD 2019 Q1'!$A$10:$A$744,'JAN Short Report'!$C79,'YTD 2019 Q1'!$X$10:$X$744)</f>
        <v>19014.689999999999</v>
      </c>
      <c r="G79" s="176">
        <f>SUMIF('YTD 2019 Q1'!$A$10:$A$744,'JAN Short Report'!$C79,'YTD 2019 Q1'!$V$10:$V$744)</f>
        <v>2144.8570319999999</v>
      </c>
      <c r="H79" s="177"/>
      <c r="I79" s="176">
        <f>SUMIF('YTD 2019 Q1'!$A$10:$A$744,'JAN Short Report'!$C79,'YTD 2019 Q1'!$W$10:$W$744)</f>
        <v>16869.832967999999</v>
      </c>
    </row>
    <row r="80" spans="1:9" x14ac:dyDescent="0.25">
      <c r="A80" s="148"/>
      <c r="B80" s="148"/>
      <c r="C80" s="151"/>
      <c r="D80" s="153" t="s">
        <v>7207</v>
      </c>
      <c r="E80" s="155">
        <f>SUM(E76:E79)</f>
        <v>404494.66000000003</v>
      </c>
      <c r="G80" s="161">
        <f>SUM(G76:G79)</f>
        <v>37794.601850000006</v>
      </c>
      <c r="I80" s="161">
        <f>SUM(I76:I79)</f>
        <v>366700.05815000011</v>
      </c>
    </row>
    <row r="81" spans="1:9" x14ac:dyDescent="0.25">
      <c r="A81" s="148"/>
      <c r="B81" s="148"/>
      <c r="C81" s="151"/>
      <c r="D81" s="147"/>
      <c r="E81" s="152"/>
      <c r="G81" s="160"/>
      <c r="I81" s="160"/>
    </row>
    <row r="82" spans="1:9" x14ac:dyDescent="0.25">
      <c r="A82" s="148" t="s">
        <v>7208</v>
      </c>
      <c r="B82" s="148"/>
      <c r="C82" s="149"/>
      <c r="D82" s="148"/>
      <c r="E82" s="152"/>
      <c r="G82" s="160"/>
      <c r="I82" s="160"/>
    </row>
    <row r="83" spans="1:9" x14ac:dyDescent="0.25">
      <c r="A83" s="148"/>
      <c r="B83" s="148"/>
      <c r="C83" s="150" t="s">
        <v>7165</v>
      </c>
      <c r="D83" s="150"/>
      <c r="E83" s="152"/>
      <c r="G83" s="160"/>
      <c r="I83" s="160"/>
    </row>
    <row r="84" spans="1:9" x14ac:dyDescent="0.25">
      <c r="A84" s="148"/>
      <c r="B84" s="148"/>
      <c r="C84" s="151" t="s">
        <v>469</v>
      </c>
      <c r="D84" s="153" t="s">
        <v>7198</v>
      </c>
      <c r="E84" s="152">
        <f>SUMIF('YTD 2019 Q1'!$A$10:$A$744,'JAN Short Report'!$C84,'YTD 2019 Q1'!$X$10:$X$744)</f>
        <v>13729.9</v>
      </c>
      <c r="G84" s="176">
        <f>SUMIF('YTD 2019 Q1'!$A$10:$A$744,'JAN Short Report'!$C84,'YTD 2019 Q1'!$V$10:$V$744)</f>
        <v>1536.37581</v>
      </c>
      <c r="H84" s="177"/>
      <c r="I84" s="176">
        <f>SUMIF('YTD 2019 Q1'!$A$10:$A$744,'JAN Short Report'!$C84,'YTD 2019 Q1'!$W$10:$W$744)</f>
        <v>12193.52419</v>
      </c>
    </row>
    <row r="85" spans="1:9" x14ac:dyDescent="0.25">
      <c r="A85" s="148"/>
      <c r="B85" s="148"/>
      <c r="C85" s="151" t="s">
        <v>474</v>
      </c>
      <c r="D85" s="153" t="s">
        <v>7209</v>
      </c>
      <c r="E85" s="152">
        <f>SUMIF('YTD 2019 Q1'!$A$10:$A$744,'JAN Short Report'!$C85,'YTD 2019 Q1'!$X$10:$X$744)</f>
        <v>259341.22000000003</v>
      </c>
      <c r="G85" s="160">
        <f>SUMIF('YTD 2019 Q1'!$A$10:$A$744,'JAN Short Report'!$C85,'YTD 2019 Q1'!$V$10:$V$744)</f>
        <v>29029.311282000002</v>
      </c>
      <c r="I85" s="160">
        <f>SUMIF('YTD 2019 Q1'!$A$10:$A$744,'JAN Short Report'!$C85,'YTD 2019 Q1'!$W$10:$W$744)</f>
        <v>230311.90871800002</v>
      </c>
    </row>
    <row r="86" spans="1:9" x14ac:dyDescent="0.25">
      <c r="A86" s="148"/>
      <c r="B86" s="148"/>
      <c r="C86" s="151" t="s">
        <v>507</v>
      </c>
      <c r="D86" s="147" t="s">
        <v>7210</v>
      </c>
      <c r="E86" s="152">
        <f>SUMIF('YTD 2019 Q1'!$A$10:$A$744,'JAN Short Report'!$C86,'YTD 2019 Q1'!$X$10:$X$744)</f>
        <v>32587.94</v>
      </c>
      <c r="G86" s="160">
        <f>SUMIF('YTD 2019 Q1'!$A$10:$A$744,'JAN Short Report'!$C86,'YTD 2019 Q1'!$V$10:$V$744)</f>
        <v>3646.5904860000001</v>
      </c>
      <c r="I86" s="160">
        <f>SUMIF('YTD 2019 Q1'!$A$10:$A$744,'JAN Short Report'!$C86,'YTD 2019 Q1'!$W$10:$W$744)</f>
        <v>28941.349513999998</v>
      </c>
    </row>
    <row r="87" spans="1:9" x14ac:dyDescent="0.25">
      <c r="A87" s="148"/>
      <c r="B87" s="148"/>
      <c r="C87" s="151" t="s">
        <v>7063</v>
      </c>
      <c r="D87" s="153" t="s">
        <v>7211</v>
      </c>
      <c r="E87" s="152">
        <f>SUMIF('YTD 2019 Q1'!$A$10:$A$744,'JAN Short Report'!$C87,'YTD 2019 Q1'!$X$10:$X$744)</f>
        <v>0</v>
      </c>
      <c r="G87" s="160">
        <f>SUMIF('YTD 2019 Q1'!$A$10:$A$744,'JAN Short Report'!$C87,'YTD 2019 Q1'!$V$10:$V$744)</f>
        <v>0</v>
      </c>
      <c r="I87" s="160">
        <f>SUMIF('YTD 2019 Q1'!$A$10:$A$744,'JAN Short Report'!$C87,'YTD 2019 Q1'!$W$10:$W$744)</f>
        <v>0</v>
      </c>
    </row>
    <row r="88" spans="1:9" x14ac:dyDescent="0.25">
      <c r="A88" s="148"/>
      <c r="B88" s="148"/>
      <c r="C88" s="151"/>
      <c r="D88" s="153" t="s">
        <v>7212</v>
      </c>
      <c r="E88" s="155">
        <f>SUM(E84:E87)</f>
        <v>305659.06000000006</v>
      </c>
      <c r="G88" s="161">
        <f>SUM(G84:G87)</f>
        <v>34212.277578000001</v>
      </c>
      <c r="I88" s="161">
        <f>SUM(I84:I87)</f>
        <v>271446.78242200002</v>
      </c>
    </row>
    <row r="89" spans="1:9" x14ac:dyDescent="0.25">
      <c r="A89" s="148"/>
      <c r="B89" s="148"/>
      <c r="C89" s="151"/>
      <c r="D89" s="156"/>
      <c r="E89" s="152"/>
      <c r="G89" s="160"/>
      <c r="I89" s="160"/>
    </row>
    <row r="90" spans="1:9" x14ac:dyDescent="0.25">
      <c r="A90" s="148" t="s">
        <v>7213</v>
      </c>
      <c r="B90" s="148"/>
      <c r="C90" s="149"/>
      <c r="D90" s="148"/>
      <c r="E90" s="152"/>
      <c r="G90" s="160"/>
      <c r="I90" s="160"/>
    </row>
    <row r="91" spans="1:9" x14ac:dyDescent="0.25">
      <c r="A91" s="148"/>
      <c r="B91" s="148"/>
      <c r="C91" s="150" t="s">
        <v>7165</v>
      </c>
      <c r="D91" s="150"/>
      <c r="E91" s="152"/>
      <c r="G91" s="160"/>
      <c r="I91" s="160"/>
    </row>
    <row r="92" spans="1:9" x14ac:dyDescent="0.25">
      <c r="A92" s="148"/>
      <c r="B92" s="148"/>
      <c r="C92" s="151" t="s">
        <v>512</v>
      </c>
      <c r="D92" s="153" t="s">
        <v>7214</v>
      </c>
      <c r="E92" s="152">
        <f>SUMIF('YTD 2019 Q1'!$A$10:$A$744,'JAN Short Report'!$C92,'YTD 2019 Q1'!$X$10:$X$744)</f>
        <v>5252450.370000002</v>
      </c>
      <c r="G92" s="160">
        <f>SUMIF('YTD 2019 Q1'!$A$10:$A$744,'JAN Short Report'!$C92,'YTD 2019 Q1'!$V$10:$V$744)</f>
        <v>624236.33648400009</v>
      </c>
      <c r="I92" s="160">
        <f>SUMIF('YTD 2019 Q1'!$A$10:$A$744,'JAN Short Report'!$C92,'YTD 2019 Q1'!$W$10:$W$744)</f>
        <v>4628214.0335159991</v>
      </c>
    </row>
    <row r="93" spans="1:9" x14ac:dyDescent="0.25">
      <c r="A93" s="148"/>
      <c r="B93" s="148"/>
      <c r="C93" s="151" t="s">
        <v>800</v>
      </c>
      <c r="D93" s="147" t="s">
        <v>7215</v>
      </c>
      <c r="E93" s="152">
        <f>SUMIF('YTD 2019 Q1'!$A$10:$A$744,'JAN Short Report'!$C93,'YTD 2019 Q1'!$X$10:$X$744)</f>
        <v>-1789875.65</v>
      </c>
      <c r="G93" s="160">
        <f>SUMIF('YTD 2019 Q1'!$A$10:$A$744,'JAN Short Report'!$C93,'YTD 2019 Q1'!$V$10:$V$744)</f>
        <v>-220217.86107750001</v>
      </c>
      <c r="I93" s="160">
        <f>SUMIF('YTD 2019 Q1'!$A$10:$A$744,'JAN Short Report'!$C93,'YTD 2019 Q1'!$W$10:$W$744)</f>
        <v>-1569657.7889224999</v>
      </c>
    </row>
    <row r="94" spans="1:9" x14ac:dyDescent="0.25">
      <c r="A94" s="148"/>
      <c r="B94" s="148"/>
      <c r="C94" s="151" t="s">
        <v>813</v>
      </c>
      <c r="D94" s="147" t="s">
        <v>7216</v>
      </c>
      <c r="E94" s="152">
        <f>SUMIF('YTD 2019 Q1'!$A$10:$A$744,'JAN Short Report'!$C94,'YTD 2019 Q1'!$X$10:$X$744)</f>
        <v>288289.81</v>
      </c>
      <c r="G94" s="160">
        <f>SUMIF('YTD 2019 Q1'!$A$10:$A$744,'JAN Short Report'!$C94,'YTD 2019 Q1'!$V$10:$V$744)</f>
        <v>32403.774644000001</v>
      </c>
      <c r="I94" s="160">
        <f>SUMIF('YTD 2019 Q1'!$A$10:$A$744,'JAN Short Report'!$C94,'YTD 2019 Q1'!$W$10:$W$744)</f>
        <v>255886.03535600001</v>
      </c>
    </row>
    <row r="95" spans="1:9" x14ac:dyDescent="0.25">
      <c r="A95" s="148"/>
      <c r="B95" s="148"/>
      <c r="C95" s="151" t="s">
        <v>818</v>
      </c>
      <c r="D95" s="147" t="s">
        <v>7217</v>
      </c>
      <c r="E95" s="152">
        <f>SUMIF('YTD 2019 Q1'!$A$10:$A$744,'JAN Short Report'!$C95,'YTD 2019 Q1'!$X$10:$X$744)</f>
        <v>4973.8500000000004</v>
      </c>
      <c r="G95" s="160">
        <f>SUMIF('YTD 2019 Q1'!$A$10:$A$744,'JAN Short Report'!$C95,'YTD 2019 Q1'!$V$10:$V$744)</f>
        <v>559.06074000000001</v>
      </c>
      <c r="I95" s="160">
        <f>SUMIF('YTD 2019 Q1'!$A$10:$A$744,'JAN Short Report'!$C95,'YTD 2019 Q1'!$W$10:$W$744)</f>
        <v>4414.7892599999996</v>
      </c>
    </row>
    <row r="96" spans="1:9" x14ac:dyDescent="0.25">
      <c r="A96" s="148"/>
      <c r="B96" s="148"/>
      <c r="C96" s="151" t="s">
        <v>831</v>
      </c>
      <c r="D96" s="147" t="s">
        <v>7218</v>
      </c>
      <c r="E96" s="152">
        <f>SUMIF('YTD 2019 Q1'!$A$10:$A$744,'JAN Short Report'!$C96,'YTD 2019 Q1'!$X$10:$X$744)</f>
        <v>1539512.4600000002</v>
      </c>
      <c r="G96" s="160">
        <f>SUMIF('YTD 2019 Q1'!$A$10:$A$744,'JAN Short Report'!$C96,'YTD 2019 Q1'!$V$10:$V$744)</f>
        <v>166617.80618900002</v>
      </c>
      <c r="I96" s="160">
        <f>SUMIF('YTD 2019 Q1'!$A$10:$A$744,'JAN Short Report'!$C96,'YTD 2019 Q1'!$W$10:$W$744)</f>
        <v>1372894.6538110001</v>
      </c>
    </row>
    <row r="97" spans="1:9" x14ac:dyDescent="0.25">
      <c r="A97" s="148"/>
      <c r="B97" s="148"/>
      <c r="C97" s="151" t="s">
        <v>7219</v>
      </c>
      <c r="D97" s="153" t="s">
        <v>7220</v>
      </c>
      <c r="E97" s="152">
        <f>SUMIF('YTD 2019 Q1'!$A$10:$A$744,'JAN Short Report'!$C97,'YTD 2019 Q1'!$X$10:$X$744)</f>
        <v>0</v>
      </c>
      <c r="G97" s="160">
        <f>SUMIF('YTD 2019 Q1'!$A$10:$A$744,'JAN Short Report'!$C97,'YTD 2019 Q1'!$V$10:$V$744)</f>
        <v>0</v>
      </c>
      <c r="I97" s="160">
        <f>SUMIF('YTD 2019 Q1'!$A$10:$A$744,'JAN Short Report'!$C97,'YTD 2019 Q1'!$W$10:$W$744)</f>
        <v>0</v>
      </c>
    </row>
    <row r="98" spans="1:9" x14ac:dyDescent="0.25">
      <c r="A98" s="148"/>
      <c r="B98" s="148"/>
      <c r="C98" s="151" t="s">
        <v>878</v>
      </c>
      <c r="D98" s="153" t="s">
        <v>7221</v>
      </c>
      <c r="E98" s="152">
        <f>SUMIF('YTD 2019 Q1'!$A$10:$A$744,'JAN Short Report'!$C98,'YTD 2019 Q1'!$X$10:$X$744)</f>
        <v>833049.73</v>
      </c>
      <c r="G98" s="160">
        <f>SUMIF('YTD 2019 Q1'!$A$10:$A$744,'JAN Short Report'!$C98,'YTD 2019 Q1'!$V$10:$V$744)</f>
        <v>93634.789652000007</v>
      </c>
      <c r="I98" s="160">
        <f>SUMIF('YTD 2019 Q1'!$A$10:$A$744,'JAN Short Report'!$C98,'YTD 2019 Q1'!$W$10:$W$744)</f>
        <v>739414.94034799992</v>
      </c>
    </row>
    <row r="99" spans="1:9" x14ac:dyDescent="0.25">
      <c r="A99" s="148"/>
      <c r="B99" s="148"/>
      <c r="C99" s="151" t="s">
        <v>897</v>
      </c>
      <c r="D99" s="153" t="s">
        <v>7191</v>
      </c>
      <c r="E99" s="152">
        <f>SUMIF('YTD 2019 Q1'!$A$10:$A$744,'JAN Short Report'!$C99,'YTD 2019 Q1'!$X$10:$X$744)</f>
        <v>393787.60000000003</v>
      </c>
      <c r="G99" s="160">
        <f>SUMIF('YTD 2019 Q1'!$A$10:$A$744,'JAN Short Report'!$C99,'YTD 2019 Q1'!$V$10:$V$744)</f>
        <v>44261.726239999996</v>
      </c>
      <c r="I99" s="160">
        <f>SUMIF('YTD 2019 Q1'!$A$10:$A$744,'JAN Short Report'!$C99,'YTD 2019 Q1'!$W$10:$W$744)</f>
        <v>349525.87375999999</v>
      </c>
    </row>
    <row r="100" spans="1:9" x14ac:dyDescent="0.25">
      <c r="A100" s="148"/>
      <c r="B100" s="148"/>
      <c r="C100" s="151"/>
      <c r="D100" s="156"/>
      <c r="E100" s="152"/>
      <c r="G100" s="160"/>
      <c r="I100" s="160"/>
    </row>
    <row r="101" spans="1:9" x14ac:dyDescent="0.25">
      <c r="A101" s="148"/>
      <c r="B101" s="148"/>
      <c r="C101" s="150" t="s">
        <v>7171</v>
      </c>
      <c r="D101" s="150"/>
      <c r="E101" s="152"/>
      <c r="G101" s="160"/>
      <c r="I101" s="160"/>
    </row>
    <row r="102" spans="1:9" x14ac:dyDescent="0.25">
      <c r="A102" s="148"/>
      <c r="B102" s="148"/>
      <c r="C102" s="151" t="s">
        <v>904</v>
      </c>
      <c r="D102" s="147" t="s">
        <v>7222</v>
      </c>
      <c r="E102" s="152">
        <f>SUMIF('YTD 2019 Q1'!$A$10:$A$744,'JAN Short Report'!$C102,'YTD 2019 Q1'!$X$10:$X$744)</f>
        <v>359574.72</v>
      </c>
      <c r="G102" s="160">
        <f>SUMIF('YTD 2019 Q1'!$A$10:$A$744,'JAN Short Report'!$C102,'YTD 2019 Q1'!$V$10:$V$744)</f>
        <v>39763.991762999998</v>
      </c>
      <c r="I102" s="160">
        <f>SUMIF('YTD 2019 Q1'!$A$10:$A$744,'JAN Short Report'!$C102,'YTD 2019 Q1'!$W$10:$W$744)</f>
        <v>319810.72823699994</v>
      </c>
    </row>
    <row r="103" spans="1:9" x14ac:dyDescent="0.25">
      <c r="A103" s="148"/>
      <c r="B103" s="148"/>
      <c r="C103" s="151"/>
      <c r="D103" s="147"/>
      <c r="E103" s="152"/>
      <c r="G103" s="160"/>
      <c r="I103" s="160"/>
    </row>
    <row r="104" spans="1:9" x14ac:dyDescent="0.25">
      <c r="A104" s="148"/>
      <c r="B104" s="148"/>
      <c r="C104" s="151"/>
      <c r="D104" s="153" t="s">
        <v>7223</v>
      </c>
      <c r="E104" s="155">
        <f>SUM(E92:E99)+E102</f>
        <v>6881762.8900000015</v>
      </c>
      <c r="G104" s="161">
        <f>SUM(G92:G99)+G102</f>
        <v>781259.62463450001</v>
      </c>
      <c r="I104" s="161">
        <f>SUM(I92:I99)+I102</f>
        <v>6100503.2653655</v>
      </c>
    </row>
    <row r="105" spans="1:9" x14ac:dyDescent="0.25">
      <c r="A105" s="148"/>
      <c r="B105" s="148"/>
      <c r="C105" s="151"/>
      <c r="D105" s="147"/>
    </row>
    <row r="106" spans="1:9" ht="15.75" thickBot="1" x14ac:dyDescent="0.3">
      <c r="A106" s="148"/>
      <c r="B106" s="148"/>
      <c r="C106" s="151"/>
      <c r="D106" s="153" t="s">
        <v>7224</v>
      </c>
      <c r="E106" s="158">
        <f>E104+E88+E80+E72+E64+E42+E34+E23+E18</f>
        <v>14438901.040000003</v>
      </c>
      <c r="G106" s="162">
        <f>G104+G88+G80+G72+G64+G42+G34+G23+G18</f>
        <v>1528827.608953</v>
      </c>
      <c r="I106" s="162">
        <f>I104+I88+I80+I72+I64+I42+I34+I23+I18</f>
        <v>12910073.431046996</v>
      </c>
    </row>
    <row r="107" spans="1:9" ht="15.75" thickTop="1" x14ac:dyDescent="0.25"/>
    <row r="108" spans="1:9" x14ac:dyDescent="0.25">
      <c r="E108" s="159"/>
    </row>
  </sheetData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35"/>
  <sheetViews>
    <sheetView showGridLines="0" view="pageLayout" zoomScaleNormal="100" workbookViewId="0">
      <selection activeCell="F6" sqref="F6:H740"/>
    </sheetView>
  </sheetViews>
  <sheetFormatPr defaultRowHeight="15" outlineLevelRow="3" outlineLevelCol="1" x14ac:dyDescent="0.25"/>
  <cols>
    <col min="1" max="1" width="57.28515625" bestFit="1" customWidth="1"/>
    <col min="2" max="2" width="0" hidden="1" customWidth="1" outlineLevel="1"/>
    <col min="3" max="3" width="25.28515625" hidden="1" customWidth="1" outlineLevel="1"/>
    <col min="4" max="4" width="0" hidden="1" customWidth="1" outlineLevel="1"/>
    <col min="5" max="5" width="47.28515625" hidden="1" customWidth="1" outlineLevel="1"/>
    <col min="6" max="20" width="9.140625" hidden="1" customWidth="1" outlineLevel="1"/>
    <col min="21" max="21" width="15.140625" customWidth="1" collapsed="1"/>
    <col min="22" max="29" width="15.140625" customWidth="1"/>
    <col min="30" max="38" width="15.140625" hidden="1" customWidth="1" outlineLevel="1"/>
    <col min="39" max="39" width="25.7109375" bestFit="1" customWidth="1" collapsed="1"/>
    <col min="40" max="16384" width="9.140625" style="61"/>
  </cols>
  <sheetData>
    <row r="1" spans="1:39" x14ac:dyDescent="0.25">
      <c r="A1" s="182" t="s">
        <v>7160</v>
      </c>
    </row>
    <row r="2" spans="1:39" x14ac:dyDescent="0.25">
      <c r="A2" s="182" t="s">
        <v>7232</v>
      </c>
    </row>
    <row r="3" spans="1:39" x14ac:dyDescent="0.25">
      <c r="A3" s="182" t="s">
        <v>7233</v>
      </c>
    </row>
    <row r="4" spans="1:39" x14ac:dyDescent="0.25">
      <c r="A4" s="182" t="s">
        <v>7234</v>
      </c>
    </row>
    <row r="5" spans="1:39" x14ac:dyDescent="0.25">
      <c r="A5" s="183" t="s">
        <v>7230</v>
      </c>
    </row>
    <row r="6" spans="1:39" x14ac:dyDescent="0.25">
      <c r="A6" s="61"/>
      <c r="U6" s="242" t="s">
        <v>6979</v>
      </c>
      <c r="V6" s="243"/>
      <c r="W6" s="244"/>
      <c r="X6" s="242" t="s">
        <v>6964</v>
      </c>
      <c r="Y6" s="243"/>
      <c r="Z6" s="244"/>
      <c r="AA6" s="242" t="s">
        <v>6965</v>
      </c>
      <c r="AB6" s="243"/>
      <c r="AC6" s="244"/>
      <c r="AD6" s="104" t="s">
        <v>6979</v>
      </c>
      <c r="AE6" s="104"/>
      <c r="AF6" s="104"/>
      <c r="AG6" s="105" t="s">
        <v>6964</v>
      </c>
      <c r="AH6" s="104"/>
      <c r="AI6" s="104"/>
      <c r="AJ6" s="105" t="s">
        <v>6965</v>
      </c>
      <c r="AK6" s="104"/>
      <c r="AL6" s="104"/>
    </row>
    <row r="7" spans="1:39" x14ac:dyDescent="0.25">
      <c r="A7" s="61"/>
      <c r="U7" s="107" t="s">
        <v>7126</v>
      </c>
      <c r="V7" s="108" t="s">
        <v>7127</v>
      </c>
      <c r="W7" s="108" t="s">
        <v>7128</v>
      </c>
      <c r="X7" s="109" t="s">
        <v>7126</v>
      </c>
      <c r="Y7" s="110" t="s">
        <v>7127</v>
      </c>
      <c r="Z7" s="110" t="s">
        <v>7128</v>
      </c>
      <c r="AA7" s="184" t="s">
        <v>7126</v>
      </c>
      <c r="AB7" s="185" t="s">
        <v>7127</v>
      </c>
      <c r="AC7" s="186" t="s">
        <v>7128</v>
      </c>
      <c r="AD7" s="111" t="s">
        <v>7126</v>
      </c>
      <c r="AE7" s="112" t="s">
        <v>7127</v>
      </c>
      <c r="AF7" s="112" t="s">
        <v>7128</v>
      </c>
      <c r="AG7" s="113" t="s">
        <v>7126</v>
      </c>
      <c r="AH7" s="114" t="s">
        <v>7127</v>
      </c>
      <c r="AI7" s="114" t="s">
        <v>7128</v>
      </c>
      <c r="AJ7" s="113" t="s">
        <v>7126</v>
      </c>
      <c r="AK7" s="114" t="s">
        <v>7127</v>
      </c>
      <c r="AL7" s="114" t="s">
        <v>7128</v>
      </c>
    </row>
    <row r="8" spans="1:39" ht="33.75" x14ac:dyDescent="0.25">
      <c r="A8" s="78" t="s">
        <v>6980</v>
      </c>
      <c r="B8" s="78" t="s">
        <v>8</v>
      </c>
      <c r="C8" s="78" t="s">
        <v>6975</v>
      </c>
      <c r="D8" s="78" t="s">
        <v>9</v>
      </c>
      <c r="E8" s="78" t="s">
        <v>6976</v>
      </c>
      <c r="F8" s="79">
        <v>43466</v>
      </c>
      <c r="G8" s="79">
        <v>43497</v>
      </c>
      <c r="H8" s="79">
        <v>43525</v>
      </c>
      <c r="I8" s="79">
        <v>43556</v>
      </c>
      <c r="J8" s="79">
        <v>43586</v>
      </c>
      <c r="K8" s="79">
        <v>43617</v>
      </c>
      <c r="L8" s="79">
        <v>43647</v>
      </c>
      <c r="M8" s="79">
        <v>43678</v>
      </c>
      <c r="N8" s="79">
        <v>43709</v>
      </c>
      <c r="O8" s="79">
        <v>43739</v>
      </c>
      <c r="P8" s="79">
        <v>43770</v>
      </c>
      <c r="Q8" s="79">
        <v>43800</v>
      </c>
      <c r="R8" s="78" t="s">
        <v>6</v>
      </c>
      <c r="S8" s="78" t="s">
        <v>972</v>
      </c>
      <c r="T8" s="78" t="s">
        <v>6977</v>
      </c>
      <c r="U8" s="116" t="s">
        <v>7227</v>
      </c>
      <c r="V8" s="116" t="s">
        <v>7227</v>
      </c>
      <c r="W8" s="116" t="s">
        <v>7227</v>
      </c>
      <c r="X8" s="116" t="s">
        <v>7227</v>
      </c>
      <c r="Y8" s="116" t="s">
        <v>7227</v>
      </c>
      <c r="Z8" s="116" t="s">
        <v>7227</v>
      </c>
      <c r="AA8" s="116" t="s">
        <v>7227</v>
      </c>
      <c r="AB8" s="116" t="s">
        <v>7227</v>
      </c>
      <c r="AC8" s="116" t="s">
        <v>7227</v>
      </c>
      <c r="AD8" s="117" t="s">
        <v>7229</v>
      </c>
      <c r="AE8" s="117" t="s">
        <v>7229</v>
      </c>
      <c r="AF8" s="117" t="s">
        <v>7229</v>
      </c>
      <c r="AG8" s="117" t="s">
        <v>7229</v>
      </c>
      <c r="AH8" s="117" t="s">
        <v>7229</v>
      </c>
      <c r="AI8" s="117" t="s">
        <v>7229</v>
      </c>
      <c r="AJ8" s="117" t="s">
        <v>7229</v>
      </c>
      <c r="AK8" s="117" t="s">
        <v>7229</v>
      </c>
      <c r="AL8" s="117" t="s">
        <v>7229</v>
      </c>
      <c r="AM8" s="178" t="s">
        <v>6978</v>
      </c>
    </row>
    <row r="9" spans="1:39" hidden="1" outlineLevel="3" x14ac:dyDescent="0.25">
      <c r="A9" t="s">
        <v>6984</v>
      </c>
      <c r="B9" t="s">
        <v>12</v>
      </c>
      <c r="C9" t="s">
        <v>13</v>
      </c>
      <c r="D9" t="s">
        <v>14</v>
      </c>
      <c r="E9" t="s">
        <v>15</v>
      </c>
      <c r="F9">
        <v>4104.63</v>
      </c>
      <c r="G9">
        <v>3604.63</v>
      </c>
      <c r="R9">
        <f t="shared" ref="R9:R17" si="0">SUM(F9:Q9)</f>
        <v>7709.26</v>
      </c>
      <c r="S9" s="92" t="s">
        <v>1142</v>
      </c>
      <c r="T9" s="80">
        <f>VLOOKUP(S9,Factors!$F$4:$H$5971,3,FALSE)</f>
        <v>0.1053</v>
      </c>
      <c r="U9" s="119">
        <f>IF(LEFT(AM9,6)="Direct", G9,0)</f>
        <v>0</v>
      </c>
      <c r="V9" s="120">
        <f>G9-U9</f>
        <v>3604.63</v>
      </c>
      <c r="W9" s="121">
        <f>U9+V9</f>
        <v>3604.63</v>
      </c>
      <c r="X9" s="119">
        <f t="shared" ref="X9" si="1">IF(LEFT(AM9,9)="Direct-WA", G9,0)</f>
        <v>0</v>
      </c>
      <c r="Y9" s="120">
        <f t="shared" ref="Y9" si="2">IF(LEFT(AM9,9)="Direct-WA",0,G9*T9)</f>
        <v>379.56753900000001</v>
      </c>
      <c r="Z9" s="122">
        <f t="shared" ref="Z9" si="3">X9+Y9</f>
        <v>379.56753900000001</v>
      </c>
      <c r="AA9" s="119">
        <f t="shared" ref="AA9" si="4">IF(LEFT(AM9,9)="Direct-OR", G9,0)</f>
        <v>0</v>
      </c>
      <c r="AB9" s="120">
        <f t="shared" ref="AB9" si="5">IF(LEFT(AM9,9)="Direct-OR",0,V9-Y9)</f>
        <v>3225.062461</v>
      </c>
      <c r="AC9" s="122">
        <f t="shared" ref="AC9" si="6">AA9+AB9</f>
        <v>3225.062461</v>
      </c>
      <c r="AD9" s="94">
        <f t="shared" ref="AD9" si="7">IF(LEFT(AM9,6)="Direct", R9,0)</f>
        <v>0</v>
      </c>
      <c r="AE9" s="123">
        <f t="shared" ref="AE9" si="8">R9-AD9</f>
        <v>7709.26</v>
      </c>
      <c r="AF9" s="94">
        <f t="shared" ref="AF9" si="9">AD9+AE9</f>
        <v>7709.26</v>
      </c>
      <c r="AG9" s="94">
        <f t="shared" ref="AG9" si="10">IF(LEFT(AM9,9)="Direct-WA", R9,0)</f>
        <v>0</v>
      </c>
      <c r="AH9" s="123">
        <f t="shared" ref="AH9" si="11">IF(LEFT(AM9,9)="Direct-WA",0,R9*T9)</f>
        <v>811.78507800000011</v>
      </c>
      <c r="AI9" s="94">
        <f t="shared" ref="AI9" si="12">AG9+AH9</f>
        <v>811.78507800000011</v>
      </c>
      <c r="AJ9" s="94">
        <f t="shared" ref="AJ9" si="13">IF(LEFT(AM9,9)="Direct-OR", R9,0)</f>
        <v>0</v>
      </c>
      <c r="AK9" s="94">
        <f t="shared" ref="AK9" si="14">IF(LEFT(AM9,9)="Direct-OR",0,AF9-AI9)</f>
        <v>6897.4749220000003</v>
      </c>
      <c r="AL9" s="93">
        <f t="shared" ref="AL9" si="15">AJ9+AK9</f>
        <v>6897.4749220000003</v>
      </c>
      <c r="AM9" s="138" t="str">
        <f>VLOOKUP(S9,Factors!$F$4:$G$5971,2,FALSE)</f>
        <v>Firm Sales Volumes</v>
      </c>
    </row>
    <row r="10" spans="1:39" hidden="1" outlineLevel="3" x14ac:dyDescent="0.25">
      <c r="A10" t="s">
        <v>6984</v>
      </c>
      <c r="B10" t="s">
        <v>12</v>
      </c>
      <c r="C10" t="s">
        <v>13</v>
      </c>
      <c r="D10" t="s">
        <v>16</v>
      </c>
      <c r="E10" t="s">
        <v>17</v>
      </c>
      <c r="F10">
        <v>28555.4</v>
      </c>
      <c r="G10">
        <v>3527.9</v>
      </c>
      <c r="R10">
        <f t="shared" si="0"/>
        <v>32083.300000000003</v>
      </c>
      <c r="S10" s="92" t="s">
        <v>1139</v>
      </c>
      <c r="T10" s="80">
        <f>VLOOKUP(S10,Factors!$F$4:$H$5971,3,FALSE)</f>
        <v>0.1053</v>
      </c>
      <c r="U10" s="119">
        <f t="shared" ref="U10:U105" si="16">IF(LEFT(AM10,6)="Direct", G10,0)</f>
        <v>0</v>
      </c>
      <c r="V10" s="120">
        <f t="shared" ref="V10:V105" si="17">G10-U10</f>
        <v>3527.9</v>
      </c>
      <c r="W10" s="121">
        <f t="shared" ref="W10:W105" si="18">U10+V10</f>
        <v>3527.9</v>
      </c>
      <c r="X10" s="119">
        <f t="shared" ref="X10:X105" si="19">IF(LEFT(AM10,9)="Direct-WA", G10,0)</f>
        <v>0</v>
      </c>
      <c r="Y10" s="120">
        <f t="shared" ref="Y10:Y105" si="20">IF(LEFT(AM10,9)="Direct-WA",0,G10*T10)</f>
        <v>371.48787000000004</v>
      </c>
      <c r="Z10" s="122">
        <f t="shared" ref="Z10:Z105" si="21">X10+Y10</f>
        <v>371.48787000000004</v>
      </c>
      <c r="AA10" s="119">
        <f t="shared" ref="AA10:AA105" si="22">IF(LEFT(AM10,9)="Direct-OR", G10,0)</f>
        <v>0</v>
      </c>
      <c r="AB10" s="120">
        <f t="shared" ref="AB10:AB105" si="23">IF(LEFT(AM10,9)="Direct-OR",0,V10-Y10)</f>
        <v>3156.4121300000002</v>
      </c>
      <c r="AC10" s="122">
        <f t="shared" ref="AC10:AC105" si="24">AA10+AB10</f>
        <v>3156.4121300000002</v>
      </c>
      <c r="AD10" s="94">
        <f t="shared" ref="AD10:AD105" si="25">IF(LEFT(AM10,6)="Direct", R10,0)</f>
        <v>0</v>
      </c>
      <c r="AE10" s="123">
        <f t="shared" ref="AE10:AE105" si="26">R10-AD10</f>
        <v>32083.300000000003</v>
      </c>
      <c r="AF10" s="94">
        <f t="shared" ref="AF10:AF105" si="27">AD10+AE10</f>
        <v>32083.300000000003</v>
      </c>
      <c r="AG10" s="94">
        <f t="shared" ref="AG10:AG105" si="28">IF(LEFT(AM10,9)="Direct-WA", R10,0)</f>
        <v>0</v>
      </c>
      <c r="AH10" s="123">
        <f t="shared" ref="AH10:AH105" si="29">IF(LEFT(AM10,9)="Direct-WA",0,R10*T10)</f>
        <v>3378.3714900000004</v>
      </c>
      <c r="AI10" s="94">
        <f t="shared" ref="AI10:AI105" si="30">AG10+AH10</f>
        <v>3378.3714900000004</v>
      </c>
      <c r="AJ10" s="94">
        <f t="shared" ref="AJ10:AJ105" si="31">IF(LEFT(AM10,9)="Direct-OR", R10,0)</f>
        <v>0</v>
      </c>
      <c r="AK10" s="94">
        <f t="shared" ref="AK10:AK105" si="32">IF(LEFT(AM10,9)="Direct-OR",0,AF10-AI10)</f>
        <v>28704.928510000002</v>
      </c>
      <c r="AL10" s="93">
        <f t="shared" ref="AL10:AL105" si="33">AJ10+AK10</f>
        <v>28704.928510000002</v>
      </c>
      <c r="AM10" s="138" t="str">
        <f>VLOOKUP(S10,Factors!$F$4:$G$5971,2,FALSE)</f>
        <v>Firm Sales Volumes</v>
      </c>
    </row>
    <row r="11" spans="1:39" hidden="1" outlineLevel="3" x14ac:dyDescent="0.25">
      <c r="A11" t="s">
        <v>6984</v>
      </c>
      <c r="B11" t="s">
        <v>12</v>
      </c>
      <c r="C11" t="s">
        <v>13</v>
      </c>
      <c r="D11" t="s">
        <v>18</v>
      </c>
      <c r="E11" t="s">
        <v>19</v>
      </c>
      <c r="F11">
        <v>28138.400000000001</v>
      </c>
      <c r="G11">
        <v>3110.9</v>
      </c>
      <c r="R11">
        <f t="shared" si="0"/>
        <v>31249.300000000003</v>
      </c>
      <c r="S11" s="92" t="s">
        <v>1141</v>
      </c>
      <c r="T11" s="80">
        <f>VLOOKUP(S11,Factors!$F$4:$H$5971,3,FALSE)</f>
        <v>0.1053</v>
      </c>
      <c r="U11" s="119">
        <f t="shared" si="16"/>
        <v>0</v>
      </c>
      <c r="V11" s="120">
        <f t="shared" si="17"/>
        <v>3110.9</v>
      </c>
      <c r="W11" s="121">
        <f t="shared" si="18"/>
        <v>3110.9</v>
      </c>
      <c r="X11" s="119">
        <f t="shared" si="19"/>
        <v>0</v>
      </c>
      <c r="Y11" s="120">
        <f t="shared" si="20"/>
        <v>327.57777000000004</v>
      </c>
      <c r="Z11" s="122">
        <f t="shared" si="21"/>
        <v>327.57777000000004</v>
      </c>
      <c r="AA11" s="119">
        <f t="shared" si="22"/>
        <v>0</v>
      </c>
      <c r="AB11" s="120">
        <f t="shared" si="23"/>
        <v>2783.3222300000002</v>
      </c>
      <c r="AC11" s="122">
        <f t="shared" si="24"/>
        <v>2783.3222300000002</v>
      </c>
      <c r="AD11" s="94">
        <f t="shared" si="25"/>
        <v>0</v>
      </c>
      <c r="AE11" s="123">
        <f t="shared" si="26"/>
        <v>31249.300000000003</v>
      </c>
      <c r="AF11" s="94">
        <f t="shared" si="27"/>
        <v>31249.300000000003</v>
      </c>
      <c r="AG11" s="94">
        <f t="shared" si="28"/>
        <v>0</v>
      </c>
      <c r="AH11" s="123">
        <f t="shared" si="29"/>
        <v>3290.5512900000003</v>
      </c>
      <c r="AI11" s="94">
        <f t="shared" si="30"/>
        <v>3290.5512900000003</v>
      </c>
      <c r="AJ11" s="94">
        <f t="shared" si="31"/>
        <v>0</v>
      </c>
      <c r="AK11" s="94">
        <f t="shared" si="32"/>
        <v>27958.748710000003</v>
      </c>
      <c r="AL11" s="93">
        <f t="shared" si="33"/>
        <v>27958.748710000003</v>
      </c>
      <c r="AM11" s="138" t="str">
        <f>VLOOKUP(S11,Factors!$F$4:$G$5971,2,FALSE)</f>
        <v>Firm Sales Volumes</v>
      </c>
    </row>
    <row r="12" spans="1:39" hidden="1" outlineLevel="3" x14ac:dyDescent="0.25">
      <c r="A12" t="s">
        <v>6984</v>
      </c>
      <c r="B12" t="s">
        <v>12</v>
      </c>
      <c r="C12" t="s">
        <v>13</v>
      </c>
      <c r="D12" t="s">
        <v>20</v>
      </c>
      <c r="E12" t="s">
        <v>21</v>
      </c>
      <c r="F12">
        <v>2529.2800000000002</v>
      </c>
      <c r="G12">
        <v>3207.16</v>
      </c>
      <c r="R12">
        <f t="shared" si="0"/>
        <v>5736.4400000000005</v>
      </c>
      <c r="S12" s="92" t="s">
        <v>1138</v>
      </c>
      <c r="T12" s="80">
        <f>VLOOKUP(S12,Factors!$F$4:$H$5971,3,FALSE)</f>
        <v>0.1053</v>
      </c>
      <c r="U12" s="119">
        <f t="shared" si="16"/>
        <v>0</v>
      </c>
      <c r="V12" s="120">
        <f t="shared" si="17"/>
        <v>3207.16</v>
      </c>
      <c r="W12" s="121">
        <f t="shared" si="18"/>
        <v>3207.16</v>
      </c>
      <c r="X12" s="119">
        <f t="shared" si="19"/>
        <v>0</v>
      </c>
      <c r="Y12" s="120">
        <f t="shared" si="20"/>
        <v>337.71394800000002</v>
      </c>
      <c r="Z12" s="122">
        <f t="shared" si="21"/>
        <v>337.71394800000002</v>
      </c>
      <c r="AA12" s="119">
        <f t="shared" si="22"/>
        <v>0</v>
      </c>
      <c r="AB12" s="120">
        <f t="shared" si="23"/>
        <v>2869.4460519999998</v>
      </c>
      <c r="AC12" s="122">
        <f t="shared" si="24"/>
        <v>2869.4460519999998</v>
      </c>
      <c r="AD12" s="94">
        <f t="shared" si="25"/>
        <v>0</v>
      </c>
      <c r="AE12" s="123">
        <f t="shared" si="26"/>
        <v>5736.4400000000005</v>
      </c>
      <c r="AF12" s="94">
        <f t="shared" si="27"/>
        <v>5736.4400000000005</v>
      </c>
      <c r="AG12" s="94">
        <f t="shared" si="28"/>
        <v>0</v>
      </c>
      <c r="AH12" s="123">
        <f t="shared" si="29"/>
        <v>604.04713200000003</v>
      </c>
      <c r="AI12" s="94">
        <f t="shared" si="30"/>
        <v>604.04713200000003</v>
      </c>
      <c r="AJ12" s="94">
        <f t="shared" si="31"/>
        <v>0</v>
      </c>
      <c r="AK12" s="94">
        <f t="shared" si="32"/>
        <v>5132.3928680000008</v>
      </c>
      <c r="AL12" s="93">
        <f t="shared" si="33"/>
        <v>5132.3928680000008</v>
      </c>
      <c r="AM12" s="138" t="str">
        <f>VLOOKUP(S12,Factors!$F$4:$G$5971,2,FALSE)</f>
        <v>Firm Sales Volumes</v>
      </c>
    </row>
    <row r="13" spans="1:39" hidden="1" outlineLevel="3" x14ac:dyDescent="0.25">
      <c r="A13" t="s">
        <v>6984</v>
      </c>
      <c r="B13" t="s">
        <v>22</v>
      </c>
      <c r="C13" t="s">
        <v>23</v>
      </c>
      <c r="D13" t="s">
        <v>24</v>
      </c>
      <c r="E13" t="s">
        <v>25</v>
      </c>
      <c r="R13">
        <f t="shared" si="0"/>
        <v>0</v>
      </c>
      <c r="S13" s="92" t="s">
        <v>6808</v>
      </c>
      <c r="T13" s="80">
        <f>VLOOKUP(S13,Factors!$F$4:$H$5971,3,FALSE)</f>
        <v>0.1053</v>
      </c>
      <c r="U13" s="119">
        <f t="shared" si="16"/>
        <v>0</v>
      </c>
      <c r="V13" s="120">
        <f t="shared" si="17"/>
        <v>0</v>
      </c>
      <c r="W13" s="121">
        <f t="shared" si="18"/>
        <v>0</v>
      </c>
      <c r="X13" s="119">
        <f t="shared" si="19"/>
        <v>0</v>
      </c>
      <c r="Y13" s="120">
        <f t="shared" si="20"/>
        <v>0</v>
      </c>
      <c r="Z13" s="122">
        <f t="shared" si="21"/>
        <v>0</v>
      </c>
      <c r="AA13" s="119">
        <f t="shared" si="22"/>
        <v>0</v>
      </c>
      <c r="AB13" s="120">
        <f t="shared" si="23"/>
        <v>0</v>
      </c>
      <c r="AC13" s="122">
        <f t="shared" si="24"/>
        <v>0</v>
      </c>
      <c r="AD13" s="94">
        <f t="shared" si="25"/>
        <v>0</v>
      </c>
      <c r="AE13" s="123">
        <f t="shared" si="26"/>
        <v>0</v>
      </c>
      <c r="AF13" s="94">
        <f t="shared" si="27"/>
        <v>0</v>
      </c>
      <c r="AG13" s="94">
        <f t="shared" si="28"/>
        <v>0</v>
      </c>
      <c r="AH13" s="123">
        <f t="shared" si="29"/>
        <v>0</v>
      </c>
      <c r="AI13" s="94">
        <f t="shared" si="30"/>
        <v>0</v>
      </c>
      <c r="AJ13" s="94">
        <f t="shared" si="31"/>
        <v>0</v>
      </c>
      <c r="AK13" s="94">
        <f t="shared" si="32"/>
        <v>0</v>
      </c>
      <c r="AL13" s="93">
        <f t="shared" si="33"/>
        <v>0</v>
      </c>
      <c r="AM13" s="138" t="str">
        <f>VLOOKUP(S13,Factors!$F$4:$G$5971,2,FALSE)</f>
        <v>Firm Sales Volumes</v>
      </c>
    </row>
    <row r="14" spans="1:39" hidden="1" outlineLevel="3" x14ac:dyDescent="0.25">
      <c r="A14" t="s">
        <v>6984</v>
      </c>
      <c r="B14" t="s">
        <v>26</v>
      </c>
      <c r="C14" t="s">
        <v>27</v>
      </c>
      <c r="D14" t="s">
        <v>14</v>
      </c>
      <c r="E14" t="s">
        <v>15</v>
      </c>
      <c r="R14">
        <f t="shared" si="0"/>
        <v>0</v>
      </c>
      <c r="S14" s="92" t="s">
        <v>7082</v>
      </c>
      <c r="T14" s="80">
        <f>VLOOKUP(S14,Factors!$F$4:$H$5971,3,FALSE)</f>
        <v>0.1053</v>
      </c>
      <c r="U14" s="119">
        <f t="shared" si="16"/>
        <v>0</v>
      </c>
      <c r="V14" s="120">
        <f t="shared" si="17"/>
        <v>0</v>
      </c>
      <c r="W14" s="121">
        <f t="shared" si="18"/>
        <v>0</v>
      </c>
      <c r="X14" s="119">
        <f t="shared" si="19"/>
        <v>0</v>
      </c>
      <c r="Y14" s="120">
        <f t="shared" si="20"/>
        <v>0</v>
      </c>
      <c r="Z14" s="122">
        <f t="shared" si="21"/>
        <v>0</v>
      </c>
      <c r="AA14" s="119">
        <f t="shared" si="22"/>
        <v>0</v>
      </c>
      <c r="AB14" s="120">
        <f t="shared" si="23"/>
        <v>0</v>
      </c>
      <c r="AC14" s="122">
        <f t="shared" si="24"/>
        <v>0</v>
      </c>
      <c r="AD14" s="94">
        <f t="shared" si="25"/>
        <v>0</v>
      </c>
      <c r="AE14" s="123">
        <f t="shared" si="26"/>
        <v>0</v>
      </c>
      <c r="AF14" s="94">
        <f t="shared" si="27"/>
        <v>0</v>
      </c>
      <c r="AG14" s="94">
        <f t="shared" si="28"/>
        <v>0</v>
      </c>
      <c r="AH14" s="123">
        <f t="shared" si="29"/>
        <v>0</v>
      </c>
      <c r="AI14" s="94">
        <f t="shared" si="30"/>
        <v>0</v>
      </c>
      <c r="AJ14" s="94">
        <f t="shared" si="31"/>
        <v>0</v>
      </c>
      <c r="AK14" s="94">
        <f t="shared" si="32"/>
        <v>0</v>
      </c>
      <c r="AL14" s="93">
        <f t="shared" si="33"/>
        <v>0</v>
      </c>
      <c r="AM14" s="138" t="str">
        <f>VLOOKUP(S14,Factors!$F$4:$G$5971,2,FALSE)</f>
        <v>Firm Sales Volumes</v>
      </c>
    </row>
    <row r="15" spans="1:39" hidden="1" outlineLevel="3" x14ac:dyDescent="0.25">
      <c r="A15" t="s">
        <v>6984</v>
      </c>
      <c r="B15" t="s">
        <v>26</v>
      </c>
      <c r="C15" t="s">
        <v>27</v>
      </c>
      <c r="D15" t="s">
        <v>16</v>
      </c>
      <c r="E15" t="s">
        <v>17</v>
      </c>
      <c r="R15">
        <f t="shared" si="0"/>
        <v>0</v>
      </c>
      <c r="S15" s="92" t="s">
        <v>6932</v>
      </c>
      <c r="T15" s="80">
        <f>VLOOKUP(S15,Factors!$F$4:$H$5971,3,FALSE)</f>
        <v>0.1053</v>
      </c>
      <c r="U15" s="119">
        <f t="shared" si="16"/>
        <v>0</v>
      </c>
      <c r="V15" s="120">
        <f t="shared" si="17"/>
        <v>0</v>
      </c>
      <c r="W15" s="121">
        <f t="shared" si="18"/>
        <v>0</v>
      </c>
      <c r="X15" s="119">
        <f t="shared" si="19"/>
        <v>0</v>
      </c>
      <c r="Y15" s="120">
        <f t="shared" si="20"/>
        <v>0</v>
      </c>
      <c r="Z15" s="122">
        <f t="shared" si="21"/>
        <v>0</v>
      </c>
      <c r="AA15" s="119">
        <f t="shared" si="22"/>
        <v>0</v>
      </c>
      <c r="AB15" s="120">
        <f t="shared" si="23"/>
        <v>0</v>
      </c>
      <c r="AC15" s="122">
        <f t="shared" si="24"/>
        <v>0</v>
      </c>
      <c r="AD15" s="94">
        <f t="shared" si="25"/>
        <v>0</v>
      </c>
      <c r="AE15" s="123">
        <f t="shared" si="26"/>
        <v>0</v>
      </c>
      <c r="AF15" s="94">
        <f t="shared" si="27"/>
        <v>0</v>
      </c>
      <c r="AG15" s="94">
        <f t="shared" si="28"/>
        <v>0</v>
      </c>
      <c r="AH15" s="123">
        <f t="shared" si="29"/>
        <v>0</v>
      </c>
      <c r="AI15" s="94">
        <f t="shared" si="30"/>
        <v>0</v>
      </c>
      <c r="AJ15" s="94">
        <f t="shared" si="31"/>
        <v>0</v>
      </c>
      <c r="AK15" s="94">
        <f t="shared" si="32"/>
        <v>0</v>
      </c>
      <c r="AL15" s="93">
        <f t="shared" si="33"/>
        <v>0</v>
      </c>
      <c r="AM15" s="138" t="str">
        <f>VLOOKUP(S15,Factors!$F$4:$G$5971,2,FALSE)</f>
        <v>Firm Sales Volumes</v>
      </c>
    </row>
    <row r="16" spans="1:39" hidden="1" outlineLevel="3" x14ac:dyDescent="0.25">
      <c r="A16" t="s">
        <v>6984</v>
      </c>
      <c r="B16" t="s">
        <v>26</v>
      </c>
      <c r="C16" t="s">
        <v>27</v>
      </c>
      <c r="D16" t="s">
        <v>18</v>
      </c>
      <c r="E16" t="s">
        <v>19</v>
      </c>
      <c r="R16">
        <f t="shared" si="0"/>
        <v>0</v>
      </c>
      <c r="S16" s="92" t="s">
        <v>7083</v>
      </c>
      <c r="T16" s="80">
        <f>VLOOKUP(S16,Factors!$F$4:$H$5971,3,FALSE)</f>
        <v>0.1053</v>
      </c>
      <c r="U16" s="119">
        <f t="shared" si="16"/>
        <v>0</v>
      </c>
      <c r="V16" s="120">
        <f t="shared" si="17"/>
        <v>0</v>
      </c>
      <c r="W16" s="121">
        <f t="shared" si="18"/>
        <v>0</v>
      </c>
      <c r="X16" s="119">
        <f t="shared" si="19"/>
        <v>0</v>
      </c>
      <c r="Y16" s="120">
        <f t="shared" si="20"/>
        <v>0</v>
      </c>
      <c r="Z16" s="122">
        <f t="shared" si="21"/>
        <v>0</v>
      </c>
      <c r="AA16" s="119">
        <f t="shared" si="22"/>
        <v>0</v>
      </c>
      <c r="AB16" s="120">
        <f t="shared" si="23"/>
        <v>0</v>
      </c>
      <c r="AC16" s="122">
        <f t="shared" si="24"/>
        <v>0</v>
      </c>
      <c r="AD16" s="94">
        <f t="shared" si="25"/>
        <v>0</v>
      </c>
      <c r="AE16" s="123">
        <f t="shared" si="26"/>
        <v>0</v>
      </c>
      <c r="AF16" s="94">
        <f t="shared" si="27"/>
        <v>0</v>
      </c>
      <c r="AG16" s="94">
        <f t="shared" si="28"/>
        <v>0</v>
      </c>
      <c r="AH16" s="123">
        <f t="shared" si="29"/>
        <v>0</v>
      </c>
      <c r="AI16" s="94">
        <f t="shared" si="30"/>
        <v>0</v>
      </c>
      <c r="AJ16" s="94">
        <f t="shared" si="31"/>
        <v>0</v>
      </c>
      <c r="AK16" s="94">
        <f t="shared" si="32"/>
        <v>0</v>
      </c>
      <c r="AL16" s="93">
        <f t="shared" si="33"/>
        <v>0</v>
      </c>
      <c r="AM16" s="138" t="str">
        <f>VLOOKUP(S16,Factors!$F$4:$G$5971,2,FALSE)</f>
        <v>Firm Sales Volumes</v>
      </c>
    </row>
    <row r="17" spans="1:39" hidden="1" outlineLevel="3" x14ac:dyDescent="0.25">
      <c r="A17" t="s">
        <v>6984</v>
      </c>
      <c r="B17" t="s">
        <v>26</v>
      </c>
      <c r="C17" t="s">
        <v>27</v>
      </c>
      <c r="D17" t="s">
        <v>20</v>
      </c>
      <c r="E17" t="s">
        <v>21</v>
      </c>
      <c r="R17">
        <f t="shared" si="0"/>
        <v>0</v>
      </c>
      <c r="S17" s="92" t="s">
        <v>7084</v>
      </c>
      <c r="T17" s="80">
        <f>VLOOKUP(S17,Factors!$F$4:$H$5971,3,FALSE)</f>
        <v>0.1053</v>
      </c>
      <c r="U17" s="119">
        <f t="shared" si="16"/>
        <v>0</v>
      </c>
      <c r="V17" s="120">
        <f t="shared" si="17"/>
        <v>0</v>
      </c>
      <c r="W17" s="121">
        <f t="shared" si="18"/>
        <v>0</v>
      </c>
      <c r="X17" s="119">
        <f t="shared" si="19"/>
        <v>0</v>
      </c>
      <c r="Y17" s="120">
        <f t="shared" si="20"/>
        <v>0</v>
      </c>
      <c r="Z17" s="122">
        <f t="shared" si="21"/>
        <v>0</v>
      </c>
      <c r="AA17" s="119">
        <f t="shared" si="22"/>
        <v>0</v>
      </c>
      <c r="AB17" s="120">
        <f t="shared" si="23"/>
        <v>0</v>
      </c>
      <c r="AC17" s="122">
        <f t="shared" si="24"/>
        <v>0</v>
      </c>
      <c r="AD17" s="94">
        <f t="shared" si="25"/>
        <v>0</v>
      </c>
      <c r="AE17" s="123">
        <f t="shared" si="26"/>
        <v>0</v>
      </c>
      <c r="AF17" s="94">
        <f t="shared" si="27"/>
        <v>0</v>
      </c>
      <c r="AG17" s="94">
        <f t="shared" si="28"/>
        <v>0</v>
      </c>
      <c r="AH17" s="123">
        <f t="shared" si="29"/>
        <v>0</v>
      </c>
      <c r="AI17" s="94">
        <f t="shared" si="30"/>
        <v>0</v>
      </c>
      <c r="AJ17" s="94">
        <f t="shared" si="31"/>
        <v>0</v>
      </c>
      <c r="AK17" s="94">
        <f t="shared" si="32"/>
        <v>0</v>
      </c>
      <c r="AL17" s="93">
        <f t="shared" si="33"/>
        <v>0</v>
      </c>
      <c r="AM17" s="138" t="str">
        <f>VLOOKUP(S17,Factors!$F$4:$G$5971,2,FALSE)</f>
        <v>Firm Sales Volumes</v>
      </c>
    </row>
    <row r="18" spans="1:39" hidden="1" outlineLevel="2" collapsed="1" x14ac:dyDescent="0.25">
      <c r="S18" s="92"/>
      <c r="T18" s="80"/>
      <c r="U18" s="119">
        <f t="shared" ref="U18:AL18" si="34">SUBTOTAL(9,U9:U17)</f>
        <v>0</v>
      </c>
      <c r="V18" s="120">
        <f t="shared" si="34"/>
        <v>13450.59</v>
      </c>
      <c r="W18" s="121">
        <f t="shared" si="34"/>
        <v>13450.59</v>
      </c>
      <c r="X18" s="119">
        <f t="shared" si="34"/>
        <v>0</v>
      </c>
      <c r="Y18" s="120">
        <f t="shared" si="34"/>
        <v>1416.3471270000002</v>
      </c>
      <c r="Z18" s="122">
        <f t="shared" si="34"/>
        <v>1416.3471270000002</v>
      </c>
      <c r="AA18" s="119">
        <f t="shared" si="34"/>
        <v>0</v>
      </c>
      <c r="AB18" s="120">
        <f t="shared" si="34"/>
        <v>12034.242872999999</v>
      </c>
      <c r="AC18" s="122">
        <f t="shared" si="34"/>
        <v>12034.242872999999</v>
      </c>
      <c r="AD18" s="94">
        <f t="shared" si="34"/>
        <v>0</v>
      </c>
      <c r="AE18" s="123">
        <f t="shared" si="34"/>
        <v>76778.300000000017</v>
      </c>
      <c r="AF18" s="94">
        <f t="shared" si="34"/>
        <v>76778.300000000017</v>
      </c>
      <c r="AG18" s="94">
        <f t="shared" si="34"/>
        <v>0</v>
      </c>
      <c r="AH18" s="123">
        <f t="shared" si="34"/>
        <v>8084.7549900000004</v>
      </c>
      <c r="AI18" s="94">
        <f t="shared" si="34"/>
        <v>8084.7549900000004</v>
      </c>
      <c r="AJ18" s="94">
        <f t="shared" si="34"/>
        <v>0</v>
      </c>
      <c r="AK18" s="94">
        <f t="shared" si="34"/>
        <v>68693.545010000002</v>
      </c>
      <c r="AL18" s="93">
        <f t="shared" si="34"/>
        <v>68693.545010000002</v>
      </c>
      <c r="AM18" s="139" t="s">
        <v>7134</v>
      </c>
    </row>
    <row r="19" spans="1:39" hidden="1" outlineLevel="1" x14ac:dyDescent="0.25">
      <c r="A19" s="125" t="s">
        <v>6983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7"/>
      <c r="T19" s="128"/>
      <c r="U19" s="129">
        <f t="shared" ref="U19:AL19" si="35">SUBTOTAL(9,U9:U17)</f>
        <v>0</v>
      </c>
      <c r="V19" s="130">
        <f t="shared" si="35"/>
        <v>13450.59</v>
      </c>
      <c r="W19" s="131">
        <f t="shared" si="35"/>
        <v>13450.59</v>
      </c>
      <c r="X19" s="129">
        <f t="shared" si="35"/>
        <v>0</v>
      </c>
      <c r="Y19" s="130">
        <f t="shared" si="35"/>
        <v>1416.3471270000002</v>
      </c>
      <c r="Z19" s="132">
        <f t="shared" si="35"/>
        <v>1416.3471270000002</v>
      </c>
      <c r="AA19" s="129">
        <f t="shared" si="35"/>
        <v>0</v>
      </c>
      <c r="AB19" s="130">
        <f t="shared" si="35"/>
        <v>12034.242872999999</v>
      </c>
      <c r="AC19" s="132">
        <f t="shared" si="35"/>
        <v>12034.242872999999</v>
      </c>
      <c r="AD19" s="130">
        <f t="shared" si="35"/>
        <v>0</v>
      </c>
      <c r="AE19" s="133">
        <f t="shared" si="35"/>
        <v>76778.300000000017</v>
      </c>
      <c r="AF19" s="130">
        <f t="shared" si="35"/>
        <v>76778.300000000017</v>
      </c>
      <c r="AG19" s="130">
        <f t="shared" si="35"/>
        <v>0</v>
      </c>
      <c r="AH19" s="133">
        <f t="shared" si="35"/>
        <v>8084.7549900000004</v>
      </c>
      <c r="AI19" s="130">
        <f t="shared" si="35"/>
        <v>8084.7549900000004</v>
      </c>
      <c r="AJ19" s="130">
        <f t="shared" si="35"/>
        <v>0</v>
      </c>
      <c r="AK19" s="130">
        <f t="shared" si="35"/>
        <v>68693.545010000002</v>
      </c>
      <c r="AL19" s="134">
        <f t="shared" si="35"/>
        <v>68693.545010000002</v>
      </c>
      <c r="AM19" s="137"/>
    </row>
    <row r="20" spans="1:39" hidden="1" outlineLevel="3" x14ac:dyDescent="0.25">
      <c r="A20" t="s">
        <v>6986</v>
      </c>
      <c r="B20" t="s">
        <v>26</v>
      </c>
      <c r="C20" t="s">
        <v>27</v>
      </c>
      <c r="D20" t="s">
        <v>29</v>
      </c>
      <c r="E20" t="s">
        <v>30</v>
      </c>
      <c r="F20">
        <v>979.86</v>
      </c>
      <c r="G20">
        <v>5005.26</v>
      </c>
      <c r="R20">
        <f>SUM(F20:Q20)</f>
        <v>5985.12</v>
      </c>
      <c r="S20" s="92" t="s">
        <v>6873</v>
      </c>
      <c r="T20" s="80">
        <f>VLOOKUP(S20,Factors!$F$4:$H$5971,3,FALSE)</f>
        <v>0.1053</v>
      </c>
      <c r="U20" s="119">
        <f t="shared" si="16"/>
        <v>0</v>
      </c>
      <c r="V20" s="120">
        <f t="shared" si="17"/>
        <v>5005.26</v>
      </c>
      <c r="W20" s="121">
        <f t="shared" si="18"/>
        <v>5005.26</v>
      </c>
      <c r="X20" s="119">
        <f t="shared" si="19"/>
        <v>0</v>
      </c>
      <c r="Y20" s="120">
        <f t="shared" si="20"/>
        <v>527.05387800000005</v>
      </c>
      <c r="Z20" s="122">
        <f t="shared" si="21"/>
        <v>527.05387800000005</v>
      </c>
      <c r="AA20" s="119">
        <f t="shared" si="22"/>
        <v>0</v>
      </c>
      <c r="AB20" s="120">
        <f t="shared" si="23"/>
        <v>4478.2061220000005</v>
      </c>
      <c r="AC20" s="122">
        <f t="shared" si="24"/>
        <v>4478.2061220000005</v>
      </c>
      <c r="AD20" s="94">
        <f t="shared" si="25"/>
        <v>0</v>
      </c>
      <c r="AE20" s="123">
        <f t="shared" si="26"/>
        <v>5985.12</v>
      </c>
      <c r="AF20" s="94">
        <f t="shared" si="27"/>
        <v>5985.12</v>
      </c>
      <c r="AG20" s="94">
        <f t="shared" si="28"/>
        <v>0</v>
      </c>
      <c r="AH20" s="123">
        <f t="shared" si="29"/>
        <v>630.23313600000006</v>
      </c>
      <c r="AI20" s="94">
        <f t="shared" si="30"/>
        <v>630.23313600000006</v>
      </c>
      <c r="AJ20" s="94">
        <f t="shared" si="31"/>
        <v>0</v>
      </c>
      <c r="AK20" s="94">
        <f t="shared" si="32"/>
        <v>5354.8868640000001</v>
      </c>
      <c r="AL20" s="93">
        <f t="shared" si="33"/>
        <v>5354.8868640000001</v>
      </c>
      <c r="AM20" s="138" t="str">
        <f>VLOOKUP(S20,Factors!$F$4:$G$5971,2,FALSE)</f>
        <v>Firm Sales Volumes</v>
      </c>
    </row>
    <row r="21" spans="1:39" hidden="1" outlineLevel="3" x14ac:dyDescent="0.25">
      <c r="A21" t="s">
        <v>6986</v>
      </c>
      <c r="B21" t="s">
        <v>26</v>
      </c>
      <c r="C21" t="s">
        <v>27</v>
      </c>
      <c r="D21" t="s">
        <v>31</v>
      </c>
      <c r="E21" t="s">
        <v>30</v>
      </c>
      <c r="F21">
        <v>279.95999999999998</v>
      </c>
      <c r="G21">
        <v>2756.3</v>
      </c>
      <c r="R21">
        <f>SUM(F21:Q21)</f>
        <v>3036.26</v>
      </c>
      <c r="S21" s="92" t="s">
        <v>6874</v>
      </c>
      <c r="T21" s="80">
        <f>VLOOKUP(S21,Factors!$F$4:$H$5971,3,FALSE)</f>
        <v>0.1053</v>
      </c>
      <c r="U21" s="119">
        <f t="shared" si="16"/>
        <v>0</v>
      </c>
      <c r="V21" s="120">
        <f t="shared" si="17"/>
        <v>2756.3</v>
      </c>
      <c r="W21" s="121">
        <f t="shared" si="18"/>
        <v>2756.3</v>
      </c>
      <c r="X21" s="119">
        <f t="shared" si="19"/>
        <v>0</v>
      </c>
      <c r="Y21" s="120">
        <f t="shared" si="20"/>
        <v>290.23839000000004</v>
      </c>
      <c r="Z21" s="122">
        <f t="shared" si="21"/>
        <v>290.23839000000004</v>
      </c>
      <c r="AA21" s="119">
        <f t="shared" si="22"/>
        <v>0</v>
      </c>
      <c r="AB21" s="120">
        <f t="shared" si="23"/>
        <v>2466.0616100000002</v>
      </c>
      <c r="AC21" s="122">
        <f t="shared" si="24"/>
        <v>2466.0616100000002</v>
      </c>
      <c r="AD21" s="94">
        <f t="shared" si="25"/>
        <v>0</v>
      </c>
      <c r="AE21" s="123">
        <f t="shared" si="26"/>
        <v>3036.26</v>
      </c>
      <c r="AF21" s="94">
        <f t="shared" si="27"/>
        <v>3036.26</v>
      </c>
      <c r="AG21" s="94">
        <f t="shared" si="28"/>
        <v>0</v>
      </c>
      <c r="AH21" s="123">
        <f t="shared" si="29"/>
        <v>319.71817800000002</v>
      </c>
      <c r="AI21" s="94">
        <f t="shared" si="30"/>
        <v>319.71817800000002</v>
      </c>
      <c r="AJ21" s="94">
        <f t="shared" si="31"/>
        <v>0</v>
      </c>
      <c r="AK21" s="94">
        <f t="shared" si="32"/>
        <v>2716.5418220000001</v>
      </c>
      <c r="AL21" s="93">
        <f t="shared" si="33"/>
        <v>2716.5418220000001</v>
      </c>
      <c r="AM21" s="138" t="str">
        <f>VLOOKUP(S21,Factors!$F$4:$G$5971,2,FALSE)</f>
        <v>Firm Sales Volumes</v>
      </c>
    </row>
    <row r="22" spans="1:39" hidden="1" outlineLevel="3" x14ac:dyDescent="0.25">
      <c r="A22" t="s">
        <v>6986</v>
      </c>
      <c r="B22" t="s">
        <v>26</v>
      </c>
      <c r="C22" t="s">
        <v>27</v>
      </c>
      <c r="D22" t="s">
        <v>32</v>
      </c>
      <c r="E22" t="s">
        <v>30</v>
      </c>
      <c r="F22">
        <v>8973.69</v>
      </c>
      <c r="G22">
        <v>17988.38</v>
      </c>
      <c r="R22">
        <f>SUM(F22:Q22)</f>
        <v>26962.07</v>
      </c>
      <c r="S22" s="92" t="s">
        <v>6810</v>
      </c>
      <c r="T22" s="80">
        <f>VLOOKUP(S22,Factors!$F$4:$H$5971,3,FALSE)</f>
        <v>0.1053</v>
      </c>
      <c r="U22" s="119">
        <f t="shared" si="16"/>
        <v>0</v>
      </c>
      <c r="V22" s="120">
        <f t="shared" si="17"/>
        <v>17988.38</v>
      </c>
      <c r="W22" s="121">
        <f t="shared" si="18"/>
        <v>17988.38</v>
      </c>
      <c r="X22" s="119">
        <f t="shared" si="19"/>
        <v>0</v>
      </c>
      <c r="Y22" s="120">
        <f t="shared" si="20"/>
        <v>1894.1764140000002</v>
      </c>
      <c r="Z22" s="122">
        <f t="shared" si="21"/>
        <v>1894.1764140000002</v>
      </c>
      <c r="AA22" s="119">
        <f t="shared" si="22"/>
        <v>0</v>
      </c>
      <c r="AB22" s="120">
        <f t="shared" si="23"/>
        <v>16094.203586000001</v>
      </c>
      <c r="AC22" s="122">
        <f t="shared" si="24"/>
        <v>16094.203586000001</v>
      </c>
      <c r="AD22" s="94">
        <f t="shared" si="25"/>
        <v>0</v>
      </c>
      <c r="AE22" s="123">
        <f t="shared" si="26"/>
        <v>26962.07</v>
      </c>
      <c r="AF22" s="94">
        <f t="shared" si="27"/>
        <v>26962.07</v>
      </c>
      <c r="AG22" s="94">
        <f t="shared" si="28"/>
        <v>0</v>
      </c>
      <c r="AH22" s="123">
        <f t="shared" si="29"/>
        <v>2839.105971</v>
      </c>
      <c r="AI22" s="94">
        <f t="shared" si="30"/>
        <v>2839.105971</v>
      </c>
      <c r="AJ22" s="94">
        <f t="shared" si="31"/>
        <v>0</v>
      </c>
      <c r="AK22" s="94">
        <f t="shared" si="32"/>
        <v>24122.964028999999</v>
      </c>
      <c r="AL22" s="93">
        <f t="shared" si="33"/>
        <v>24122.964028999999</v>
      </c>
      <c r="AM22" s="138" t="str">
        <f>VLOOKUP(S22,Factors!$F$4:$G$5971,2,FALSE)</f>
        <v>Firm Sales Volumes</v>
      </c>
    </row>
    <row r="23" spans="1:39" hidden="1" outlineLevel="3" x14ac:dyDescent="0.25">
      <c r="A23" t="s">
        <v>6986</v>
      </c>
      <c r="B23" t="s">
        <v>26</v>
      </c>
      <c r="C23" t="s">
        <v>27</v>
      </c>
      <c r="D23" t="s">
        <v>33</v>
      </c>
      <c r="E23" t="s">
        <v>30</v>
      </c>
      <c r="F23">
        <v>373.28</v>
      </c>
      <c r="G23">
        <v>606.34</v>
      </c>
      <c r="R23">
        <f>SUM(F23:Q23)</f>
        <v>979.62</v>
      </c>
      <c r="S23" s="92" t="s">
        <v>6811</v>
      </c>
      <c r="T23" s="80">
        <f>VLOOKUP(S23,Factors!$F$4:$H$5971,3,FALSE)</f>
        <v>0.1053</v>
      </c>
      <c r="U23" s="119">
        <f t="shared" si="16"/>
        <v>0</v>
      </c>
      <c r="V23" s="120">
        <f t="shared" si="17"/>
        <v>606.34</v>
      </c>
      <c r="W23" s="121">
        <f t="shared" si="18"/>
        <v>606.34</v>
      </c>
      <c r="X23" s="119">
        <f t="shared" si="19"/>
        <v>0</v>
      </c>
      <c r="Y23" s="120">
        <f t="shared" si="20"/>
        <v>63.847602000000009</v>
      </c>
      <c r="Z23" s="122">
        <f t="shared" si="21"/>
        <v>63.847602000000009</v>
      </c>
      <c r="AA23" s="119">
        <f t="shared" si="22"/>
        <v>0</v>
      </c>
      <c r="AB23" s="120">
        <f t="shared" si="23"/>
        <v>542.49239799999998</v>
      </c>
      <c r="AC23" s="122">
        <f t="shared" si="24"/>
        <v>542.49239799999998</v>
      </c>
      <c r="AD23" s="94">
        <f t="shared" si="25"/>
        <v>0</v>
      </c>
      <c r="AE23" s="123">
        <f t="shared" si="26"/>
        <v>979.62</v>
      </c>
      <c r="AF23" s="94">
        <f t="shared" si="27"/>
        <v>979.62</v>
      </c>
      <c r="AG23" s="94">
        <f t="shared" si="28"/>
        <v>0</v>
      </c>
      <c r="AH23" s="123">
        <f t="shared" si="29"/>
        <v>103.153986</v>
      </c>
      <c r="AI23" s="94">
        <f t="shared" si="30"/>
        <v>103.153986</v>
      </c>
      <c r="AJ23" s="94">
        <f t="shared" si="31"/>
        <v>0</v>
      </c>
      <c r="AK23" s="94">
        <f t="shared" si="32"/>
        <v>876.46601399999997</v>
      </c>
      <c r="AL23" s="93">
        <f t="shared" si="33"/>
        <v>876.46601399999997</v>
      </c>
      <c r="AM23" s="138" t="str">
        <f>VLOOKUP(S23,Factors!$F$4:$G$5971,2,FALSE)</f>
        <v>Firm Sales Volumes</v>
      </c>
    </row>
    <row r="24" spans="1:39" hidden="1" outlineLevel="2" collapsed="1" x14ac:dyDescent="0.25">
      <c r="S24" s="92"/>
      <c r="T24" s="80"/>
      <c r="U24" s="119">
        <f t="shared" ref="U24:AL24" si="36">SUBTOTAL(9,U20:U23)</f>
        <v>0</v>
      </c>
      <c r="V24" s="120">
        <f t="shared" si="36"/>
        <v>26356.280000000002</v>
      </c>
      <c r="W24" s="121">
        <f t="shared" si="36"/>
        <v>26356.280000000002</v>
      </c>
      <c r="X24" s="119">
        <f t="shared" si="36"/>
        <v>0</v>
      </c>
      <c r="Y24" s="120">
        <f t="shared" si="36"/>
        <v>2775.3162840000005</v>
      </c>
      <c r="Z24" s="122">
        <f t="shared" si="36"/>
        <v>2775.3162840000005</v>
      </c>
      <c r="AA24" s="119">
        <f t="shared" si="36"/>
        <v>0</v>
      </c>
      <c r="AB24" s="120">
        <f t="shared" si="36"/>
        <v>23580.963716000002</v>
      </c>
      <c r="AC24" s="122">
        <f t="shared" si="36"/>
        <v>23580.963716000002</v>
      </c>
      <c r="AD24" s="94">
        <f t="shared" si="36"/>
        <v>0</v>
      </c>
      <c r="AE24" s="123">
        <f t="shared" si="36"/>
        <v>36963.07</v>
      </c>
      <c r="AF24" s="94">
        <f t="shared" si="36"/>
        <v>36963.07</v>
      </c>
      <c r="AG24" s="94">
        <f t="shared" si="36"/>
        <v>0</v>
      </c>
      <c r="AH24" s="123">
        <f t="shared" si="36"/>
        <v>3892.2112709999997</v>
      </c>
      <c r="AI24" s="94">
        <f t="shared" si="36"/>
        <v>3892.2112709999997</v>
      </c>
      <c r="AJ24" s="94">
        <f t="shared" si="36"/>
        <v>0</v>
      </c>
      <c r="AK24" s="94">
        <f t="shared" si="36"/>
        <v>33070.858729</v>
      </c>
      <c r="AL24" s="93">
        <f t="shared" si="36"/>
        <v>33070.858729</v>
      </c>
      <c r="AM24" s="139" t="s">
        <v>7134</v>
      </c>
    </row>
    <row r="25" spans="1:39" hidden="1" outlineLevel="1" x14ac:dyDescent="0.25">
      <c r="A25" s="135" t="s">
        <v>6985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7"/>
      <c r="T25" s="128"/>
      <c r="U25" s="129">
        <f t="shared" ref="U25:AL25" si="37">SUBTOTAL(9,U20:U23)</f>
        <v>0</v>
      </c>
      <c r="V25" s="130">
        <f t="shared" si="37"/>
        <v>26356.280000000002</v>
      </c>
      <c r="W25" s="131">
        <f t="shared" si="37"/>
        <v>26356.280000000002</v>
      </c>
      <c r="X25" s="129">
        <f t="shared" si="37"/>
        <v>0</v>
      </c>
      <c r="Y25" s="130">
        <f t="shared" si="37"/>
        <v>2775.3162840000005</v>
      </c>
      <c r="Z25" s="132">
        <f t="shared" si="37"/>
        <v>2775.3162840000005</v>
      </c>
      <c r="AA25" s="129">
        <f t="shared" si="37"/>
        <v>0</v>
      </c>
      <c r="AB25" s="130">
        <f t="shared" si="37"/>
        <v>23580.963716000002</v>
      </c>
      <c r="AC25" s="132">
        <f t="shared" si="37"/>
        <v>23580.963716000002</v>
      </c>
      <c r="AD25" s="130">
        <f t="shared" si="37"/>
        <v>0</v>
      </c>
      <c r="AE25" s="133">
        <f t="shared" si="37"/>
        <v>36963.07</v>
      </c>
      <c r="AF25" s="130">
        <f t="shared" si="37"/>
        <v>36963.07</v>
      </c>
      <c r="AG25" s="130">
        <f t="shared" si="37"/>
        <v>0</v>
      </c>
      <c r="AH25" s="133">
        <f t="shared" si="37"/>
        <v>3892.2112709999997</v>
      </c>
      <c r="AI25" s="130">
        <f t="shared" si="37"/>
        <v>3892.2112709999997</v>
      </c>
      <c r="AJ25" s="130">
        <f t="shared" si="37"/>
        <v>0</v>
      </c>
      <c r="AK25" s="130">
        <f t="shared" si="37"/>
        <v>33070.858729</v>
      </c>
      <c r="AL25" s="134">
        <f t="shared" si="37"/>
        <v>33070.858729</v>
      </c>
      <c r="AM25" s="137"/>
    </row>
    <row r="26" spans="1:39" hidden="1" outlineLevel="3" x14ac:dyDescent="0.25">
      <c r="A26" t="s">
        <v>6991</v>
      </c>
      <c r="B26" t="s">
        <v>43</v>
      </c>
      <c r="C26" t="s">
        <v>44</v>
      </c>
      <c r="D26" t="s">
        <v>37</v>
      </c>
      <c r="E26" t="s">
        <v>38</v>
      </c>
      <c r="F26">
        <v>402.78</v>
      </c>
      <c r="G26">
        <v>353.62</v>
      </c>
      <c r="R26">
        <f>SUM(F26:Q26)</f>
        <v>756.4</v>
      </c>
      <c r="S26" s="92" t="s">
        <v>4694</v>
      </c>
      <c r="T26" s="80">
        <f>VLOOKUP(S26,Factors!$F$4:$H$5971,3,FALSE)</f>
        <v>0</v>
      </c>
      <c r="U26" s="119">
        <f t="shared" si="16"/>
        <v>353.62</v>
      </c>
      <c r="V26" s="120">
        <f t="shared" si="17"/>
        <v>0</v>
      </c>
      <c r="W26" s="121">
        <f t="shared" si="18"/>
        <v>353.62</v>
      </c>
      <c r="X26" s="119">
        <f t="shared" si="19"/>
        <v>0</v>
      </c>
      <c r="Y26" s="120">
        <f t="shared" si="20"/>
        <v>0</v>
      </c>
      <c r="Z26" s="122">
        <f t="shared" si="21"/>
        <v>0</v>
      </c>
      <c r="AA26" s="119">
        <f t="shared" si="22"/>
        <v>353.62</v>
      </c>
      <c r="AB26" s="120">
        <f t="shared" si="23"/>
        <v>0</v>
      </c>
      <c r="AC26" s="122">
        <f t="shared" si="24"/>
        <v>353.62</v>
      </c>
      <c r="AD26" s="94">
        <f t="shared" si="25"/>
        <v>756.4</v>
      </c>
      <c r="AE26" s="123">
        <f t="shared" si="26"/>
        <v>0</v>
      </c>
      <c r="AF26" s="94">
        <f t="shared" si="27"/>
        <v>756.4</v>
      </c>
      <c r="AG26" s="94">
        <f t="shared" si="28"/>
        <v>0</v>
      </c>
      <c r="AH26" s="123">
        <f t="shared" si="29"/>
        <v>0</v>
      </c>
      <c r="AI26" s="94">
        <f t="shared" si="30"/>
        <v>0</v>
      </c>
      <c r="AJ26" s="94">
        <f t="shared" si="31"/>
        <v>756.4</v>
      </c>
      <c r="AK26" s="94">
        <f t="shared" si="32"/>
        <v>0</v>
      </c>
      <c r="AL26" s="93">
        <f t="shared" si="33"/>
        <v>756.4</v>
      </c>
      <c r="AM26" s="138" t="str">
        <f>VLOOKUP(S26,Factors!$F$4:$G$5971,2,FALSE)</f>
        <v>Direct-OR</v>
      </c>
    </row>
    <row r="27" spans="1:39" hidden="1" outlineLevel="2" collapsed="1" x14ac:dyDescent="0.25">
      <c r="S27" s="92"/>
      <c r="T27" s="80"/>
      <c r="U27" s="119">
        <f t="shared" ref="U27:AL27" si="38">SUBTOTAL(9,U26:U26)</f>
        <v>353.62</v>
      </c>
      <c r="V27" s="120">
        <f t="shared" si="38"/>
        <v>0</v>
      </c>
      <c r="W27" s="121">
        <f t="shared" si="38"/>
        <v>353.62</v>
      </c>
      <c r="X27" s="119">
        <f t="shared" si="38"/>
        <v>0</v>
      </c>
      <c r="Y27" s="120">
        <f t="shared" si="38"/>
        <v>0</v>
      </c>
      <c r="Z27" s="122">
        <f t="shared" si="38"/>
        <v>0</v>
      </c>
      <c r="AA27" s="119">
        <f t="shared" si="38"/>
        <v>353.62</v>
      </c>
      <c r="AB27" s="120">
        <f t="shared" si="38"/>
        <v>0</v>
      </c>
      <c r="AC27" s="122">
        <f t="shared" si="38"/>
        <v>353.62</v>
      </c>
      <c r="AD27" s="94">
        <f t="shared" si="38"/>
        <v>756.4</v>
      </c>
      <c r="AE27" s="123">
        <f t="shared" si="38"/>
        <v>0</v>
      </c>
      <c r="AF27" s="94">
        <f t="shared" si="38"/>
        <v>756.4</v>
      </c>
      <c r="AG27" s="94">
        <f t="shared" si="38"/>
        <v>0</v>
      </c>
      <c r="AH27" s="123">
        <f t="shared" si="38"/>
        <v>0</v>
      </c>
      <c r="AI27" s="94">
        <f t="shared" si="38"/>
        <v>0</v>
      </c>
      <c r="AJ27" s="94">
        <f t="shared" si="38"/>
        <v>756.4</v>
      </c>
      <c r="AK27" s="94">
        <f t="shared" si="38"/>
        <v>0</v>
      </c>
      <c r="AL27" s="93">
        <f t="shared" si="38"/>
        <v>756.4</v>
      </c>
      <c r="AM27" s="139" t="s">
        <v>7135</v>
      </c>
    </row>
    <row r="28" spans="1:39" hidden="1" outlineLevel="3" x14ac:dyDescent="0.25">
      <c r="A28" t="s">
        <v>6991</v>
      </c>
      <c r="B28" t="s">
        <v>35</v>
      </c>
      <c r="C28" t="s">
        <v>36</v>
      </c>
      <c r="D28" t="s">
        <v>37</v>
      </c>
      <c r="E28" t="s">
        <v>38</v>
      </c>
      <c r="G28">
        <v>1167.79</v>
      </c>
      <c r="R28">
        <f>SUM(F28:Q28)</f>
        <v>1167.79</v>
      </c>
      <c r="S28" s="92" t="s">
        <v>1043</v>
      </c>
      <c r="T28" s="80">
        <f>VLOOKUP(S28,Factors!$F$4:$H$5971,3,FALSE)</f>
        <v>0.1053</v>
      </c>
      <c r="U28" s="119">
        <f t="shared" si="16"/>
        <v>0</v>
      </c>
      <c r="V28" s="120">
        <f t="shared" si="17"/>
        <v>1167.79</v>
      </c>
      <c r="W28" s="121">
        <f t="shared" si="18"/>
        <v>1167.79</v>
      </c>
      <c r="X28" s="119">
        <f t="shared" si="19"/>
        <v>0</v>
      </c>
      <c r="Y28" s="120">
        <f t="shared" si="20"/>
        <v>122.968287</v>
      </c>
      <c r="Z28" s="122">
        <f t="shared" si="21"/>
        <v>122.968287</v>
      </c>
      <c r="AA28" s="119">
        <f t="shared" si="22"/>
        <v>0</v>
      </c>
      <c r="AB28" s="120">
        <f t="shared" si="23"/>
        <v>1044.821713</v>
      </c>
      <c r="AC28" s="122">
        <f t="shared" si="24"/>
        <v>1044.821713</v>
      </c>
      <c r="AD28" s="94">
        <f t="shared" si="25"/>
        <v>0</v>
      </c>
      <c r="AE28" s="123">
        <f t="shared" si="26"/>
        <v>1167.79</v>
      </c>
      <c r="AF28" s="94">
        <f t="shared" si="27"/>
        <v>1167.79</v>
      </c>
      <c r="AG28" s="94">
        <f t="shared" si="28"/>
        <v>0</v>
      </c>
      <c r="AH28" s="123">
        <f t="shared" si="29"/>
        <v>122.968287</v>
      </c>
      <c r="AI28" s="94">
        <f t="shared" si="30"/>
        <v>122.968287</v>
      </c>
      <c r="AJ28" s="94">
        <f t="shared" si="31"/>
        <v>0</v>
      </c>
      <c r="AK28" s="94">
        <f t="shared" si="32"/>
        <v>1044.821713</v>
      </c>
      <c r="AL28" s="93">
        <f t="shared" si="33"/>
        <v>1044.821713</v>
      </c>
      <c r="AM28" s="138" t="str">
        <f>VLOOKUP(S28,Factors!$F$4:$G$5971,2,FALSE)</f>
        <v>Firm Sales Volumes</v>
      </c>
    </row>
    <row r="29" spans="1:39" hidden="1" outlineLevel="3" x14ac:dyDescent="0.25">
      <c r="A29" t="s">
        <v>6991</v>
      </c>
      <c r="B29" t="s">
        <v>39</v>
      </c>
      <c r="C29" t="s">
        <v>40</v>
      </c>
      <c r="D29" t="s">
        <v>37</v>
      </c>
      <c r="E29" t="s">
        <v>38</v>
      </c>
      <c r="F29">
        <v>28.09</v>
      </c>
      <c r="G29">
        <v>-347.71</v>
      </c>
      <c r="R29">
        <f>SUM(F29:Q29)</f>
        <v>-319.62</v>
      </c>
      <c r="S29" s="92" t="s">
        <v>1156</v>
      </c>
      <c r="T29" s="80">
        <f>VLOOKUP(S29,Factors!$F$4:$H$5971,3,FALSE)</f>
        <v>0.1053</v>
      </c>
      <c r="U29" s="119">
        <f t="shared" si="16"/>
        <v>0</v>
      </c>
      <c r="V29" s="120">
        <f t="shared" si="17"/>
        <v>-347.71</v>
      </c>
      <c r="W29" s="121">
        <f t="shared" si="18"/>
        <v>-347.71</v>
      </c>
      <c r="X29" s="119">
        <f t="shared" si="19"/>
        <v>0</v>
      </c>
      <c r="Y29" s="120">
        <f t="shared" si="20"/>
        <v>-36.613863000000002</v>
      </c>
      <c r="Z29" s="122">
        <f t="shared" si="21"/>
        <v>-36.613863000000002</v>
      </c>
      <c r="AA29" s="119">
        <f t="shared" si="22"/>
        <v>0</v>
      </c>
      <c r="AB29" s="120">
        <f t="shared" si="23"/>
        <v>-311.096137</v>
      </c>
      <c r="AC29" s="122">
        <f t="shared" si="24"/>
        <v>-311.096137</v>
      </c>
      <c r="AD29" s="94">
        <f t="shared" si="25"/>
        <v>0</v>
      </c>
      <c r="AE29" s="123">
        <f t="shared" si="26"/>
        <v>-319.62</v>
      </c>
      <c r="AF29" s="94">
        <f t="shared" si="27"/>
        <v>-319.62</v>
      </c>
      <c r="AG29" s="94">
        <f t="shared" si="28"/>
        <v>0</v>
      </c>
      <c r="AH29" s="123">
        <f t="shared" si="29"/>
        <v>-33.655985999999999</v>
      </c>
      <c r="AI29" s="94">
        <f t="shared" si="30"/>
        <v>-33.655985999999999</v>
      </c>
      <c r="AJ29" s="94">
        <f t="shared" si="31"/>
        <v>0</v>
      </c>
      <c r="AK29" s="94">
        <f t="shared" si="32"/>
        <v>-285.96401400000002</v>
      </c>
      <c r="AL29" s="93">
        <f t="shared" si="33"/>
        <v>-285.96401400000002</v>
      </c>
      <c r="AM29" s="138" t="str">
        <f>VLOOKUP(S29,Factors!$F$4:$G$5971,2,FALSE)</f>
        <v>Firm Sales Volumes</v>
      </c>
    </row>
    <row r="30" spans="1:39" hidden="1" outlineLevel="3" x14ac:dyDescent="0.25">
      <c r="A30" t="s">
        <v>6991</v>
      </c>
      <c r="B30" t="s">
        <v>26</v>
      </c>
      <c r="C30" t="s">
        <v>27</v>
      </c>
      <c r="D30" t="s">
        <v>37</v>
      </c>
      <c r="E30" t="s">
        <v>38</v>
      </c>
      <c r="F30">
        <v>272928.81</v>
      </c>
      <c r="G30">
        <v>171059.52</v>
      </c>
      <c r="R30">
        <f>SUM(F30:Q30)</f>
        <v>443988.32999999996</v>
      </c>
      <c r="S30" s="92" t="s">
        <v>6813</v>
      </c>
      <c r="T30" s="80">
        <f>VLOOKUP(S30,Factors!$F$4:$H$5971,3,FALSE)</f>
        <v>0.1053</v>
      </c>
      <c r="U30" s="119">
        <f t="shared" si="16"/>
        <v>0</v>
      </c>
      <c r="V30" s="120">
        <f t="shared" si="17"/>
        <v>171059.52</v>
      </c>
      <c r="W30" s="121">
        <f t="shared" si="18"/>
        <v>171059.52</v>
      </c>
      <c r="X30" s="119">
        <f t="shared" si="19"/>
        <v>0</v>
      </c>
      <c r="Y30" s="120">
        <f t="shared" si="20"/>
        <v>18012.567456000001</v>
      </c>
      <c r="Z30" s="122">
        <f t="shared" si="21"/>
        <v>18012.567456000001</v>
      </c>
      <c r="AA30" s="119">
        <f t="shared" si="22"/>
        <v>0</v>
      </c>
      <c r="AB30" s="120">
        <f t="shared" si="23"/>
        <v>153046.952544</v>
      </c>
      <c r="AC30" s="122">
        <f t="shared" si="24"/>
        <v>153046.952544</v>
      </c>
      <c r="AD30" s="94">
        <f t="shared" si="25"/>
        <v>0</v>
      </c>
      <c r="AE30" s="123">
        <f t="shared" si="26"/>
        <v>443988.32999999996</v>
      </c>
      <c r="AF30" s="94">
        <f t="shared" si="27"/>
        <v>443988.32999999996</v>
      </c>
      <c r="AG30" s="94">
        <f t="shared" si="28"/>
        <v>0</v>
      </c>
      <c r="AH30" s="123">
        <f t="shared" si="29"/>
        <v>46751.971148999997</v>
      </c>
      <c r="AI30" s="94">
        <f t="shared" si="30"/>
        <v>46751.971148999997</v>
      </c>
      <c r="AJ30" s="94">
        <f t="shared" si="31"/>
        <v>0</v>
      </c>
      <c r="AK30" s="94">
        <f t="shared" si="32"/>
        <v>397236.35885099997</v>
      </c>
      <c r="AL30" s="93">
        <f t="shared" si="33"/>
        <v>397236.35885099997</v>
      </c>
      <c r="AM30" s="138" t="str">
        <f>VLOOKUP(S30,Factors!$F$4:$G$5971,2,FALSE)</f>
        <v>Firm Sales Volumes</v>
      </c>
    </row>
    <row r="31" spans="1:39" hidden="1" outlineLevel="3" x14ac:dyDescent="0.25">
      <c r="A31" t="s">
        <v>6991</v>
      </c>
      <c r="B31" t="s">
        <v>41</v>
      </c>
      <c r="C31" t="s">
        <v>42</v>
      </c>
      <c r="D31" t="s">
        <v>37</v>
      </c>
      <c r="E31" t="s">
        <v>38</v>
      </c>
      <c r="R31">
        <f>SUM(F31:Q31)</f>
        <v>0</v>
      </c>
      <c r="S31" s="92" t="s">
        <v>6814</v>
      </c>
      <c r="T31" s="80">
        <f>VLOOKUP(S31,Factors!$F$4:$H$5971,3,FALSE)</f>
        <v>0.1053</v>
      </c>
      <c r="U31" s="119">
        <f t="shared" si="16"/>
        <v>0</v>
      </c>
      <c r="V31" s="120">
        <f t="shared" si="17"/>
        <v>0</v>
      </c>
      <c r="W31" s="121">
        <f t="shared" si="18"/>
        <v>0</v>
      </c>
      <c r="X31" s="119">
        <f t="shared" si="19"/>
        <v>0</v>
      </c>
      <c r="Y31" s="120">
        <f t="shared" si="20"/>
        <v>0</v>
      </c>
      <c r="Z31" s="122">
        <f t="shared" si="21"/>
        <v>0</v>
      </c>
      <c r="AA31" s="119">
        <f t="shared" si="22"/>
        <v>0</v>
      </c>
      <c r="AB31" s="120">
        <f t="shared" si="23"/>
        <v>0</v>
      </c>
      <c r="AC31" s="122">
        <f t="shared" si="24"/>
        <v>0</v>
      </c>
      <c r="AD31" s="94">
        <f t="shared" si="25"/>
        <v>0</v>
      </c>
      <c r="AE31" s="123">
        <f t="shared" si="26"/>
        <v>0</v>
      </c>
      <c r="AF31" s="94">
        <f t="shared" si="27"/>
        <v>0</v>
      </c>
      <c r="AG31" s="94">
        <f t="shared" si="28"/>
        <v>0</v>
      </c>
      <c r="AH31" s="123">
        <f t="shared" si="29"/>
        <v>0</v>
      </c>
      <c r="AI31" s="94">
        <f t="shared" si="30"/>
        <v>0</v>
      </c>
      <c r="AJ31" s="94">
        <f t="shared" si="31"/>
        <v>0</v>
      </c>
      <c r="AK31" s="94">
        <f t="shared" si="32"/>
        <v>0</v>
      </c>
      <c r="AL31" s="93">
        <f t="shared" si="33"/>
        <v>0</v>
      </c>
      <c r="AM31" s="138" t="str">
        <f>VLOOKUP(S31,Factors!$F$4:$G$5971,2,FALSE)</f>
        <v>Firm Sales Volumes</v>
      </c>
    </row>
    <row r="32" spans="1:39" hidden="1" outlineLevel="2" collapsed="1" x14ac:dyDescent="0.25">
      <c r="S32" s="92"/>
      <c r="T32" s="80"/>
      <c r="U32" s="119">
        <f t="shared" ref="U32:AL32" si="39">SUBTOTAL(9,U28:U31)</f>
        <v>0</v>
      </c>
      <c r="V32" s="120">
        <f t="shared" si="39"/>
        <v>171879.59999999998</v>
      </c>
      <c r="W32" s="121">
        <f t="shared" si="39"/>
        <v>171879.59999999998</v>
      </c>
      <c r="X32" s="119">
        <f t="shared" si="39"/>
        <v>0</v>
      </c>
      <c r="Y32" s="120">
        <f t="shared" si="39"/>
        <v>18098.921880000002</v>
      </c>
      <c r="Z32" s="122">
        <f t="shared" si="39"/>
        <v>18098.921880000002</v>
      </c>
      <c r="AA32" s="119">
        <f t="shared" si="39"/>
        <v>0</v>
      </c>
      <c r="AB32" s="120">
        <f t="shared" si="39"/>
        <v>153780.67812</v>
      </c>
      <c r="AC32" s="122">
        <f t="shared" si="39"/>
        <v>153780.67812</v>
      </c>
      <c r="AD32" s="94">
        <f t="shared" si="39"/>
        <v>0</v>
      </c>
      <c r="AE32" s="123">
        <f t="shared" si="39"/>
        <v>444836.49999999994</v>
      </c>
      <c r="AF32" s="94">
        <f t="shared" si="39"/>
        <v>444836.49999999994</v>
      </c>
      <c r="AG32" s="94">
        <f t="shared" si="39"/>
        <v>0</v>
      </c>
      <c r="AH32" s="123">
        <f t="shared" si="39"/>
        <v>46841.283449999995</v>
      </c>
      <c r="AI32" s="94">
        <f t="shared" si="39"/>
        <v>46841.283449999995</v>
      </c>
      <c r="AJ32" s="94">
        <f t="shared" si="39"/>
        <v>0</v>
      </c>
      <c r="AK32" s="94">
        <f t="shared" si="39"/>
        <v>397995.21654999995</v>
      </c>
      <c r="AL32" s="93">
        <f t="shared" si="39"/>
        <v>397995.21654999995</v>
      </c>
      <c r="AM32" s="139" t="s">
        <v>7134</v>
      </c>
    </row>
    <row r="33" spans="1:39" hidden="1" outlineLevel="3" x14ac:dyDescent="0.25">
      <c r="A33" t="s">
        <v>6991</v>
      </c>
      <c r="B33" t="s">
        <v>22</v>
      </c>
      <c r="C33" t="s">
        <v>23</v>
      </c>
      <c r="D33" t="s">
        <v>37</v>
      </c>
      <c r="E33" t="s">
        <v>38</v>
      </c>
      <c r="F33">
        <v>3577.69</v>
      </c>
      <c r="G33">
        <v>3800.68</v>
      </c>
      <c r="R33">
        <f>SUM(F33:Q33)</f>
        <v>7378.37</v>
      </c>
      <c r="S33" s="92" t="s">
        <v>6812</v>
      </c>
      <c r="T33" s="80">
        <f>VLOOKUP(S33,Factors!$F$4:$H$5971,3,FALSE)</f>
        <v>8.4599999999999995E-2</v>
      </c>
      <c r="U33" s="119">
        <f t="shared" si="16"/>
        <v>0</v>
      </c>
      <c r="V33" s="120">
        <f t="shared" si="17"/>
        <v>3800.68</v>
      </c>
      <c r="W33" s="121">
        <f t="shared" si="18"/>
        <v>3800.68</v>
      </c>
      <c r="X33" s="119">
        <f t="shared" si="19"/>
        <v>0</v>
      </c>
      <c r="Y33" s="120">
        <f t="shared" si="20"/>
        <v>321.53752799999995</v>
      </c>
      <c r="Z33" s="122">
        <f t="shared" si="21"/>
        <v>321.53752799999995</v>
      </c>
      <c r="AA33" s="119">
        <f t="shared" si="22"/>
        <v>0</v>
      </c>
      <c r="AB33" s="120">
        <f t="shared" si="23"/>
        <v>3479.142472</v>
      </c>
      <c r="AC33" s="122">
        <f t="shared" si="24"/>
        <v>3479.142472</v>
      </c>
      <c r="AD33" s="94">
        <f t="shared" si="25"/>
        <v>0</v>
      </c>
      <c r="AE33" s="123">
        <f t="shared" si="26"/>
        <v>7378.37</v>
      </c>
      <c r="AF33" s="94">
        <f t="shared" si="27"/>
        <v>7378.37</v>
      </c>
      <c r="AG33" s="94">
        <f t="shared" si="28"/>
        <v>0</v>
      </c>
      <c r="AH33" s="123">
        <f t="shared" si="29"/>
        <v>624.21010200000001</v>
      </c>
      <c r="AI33" s="94">
        <f t="shared" si="30"/>
        <v>624.21010200000001</v>
      </c>
      <c r="AJ33" s="94">
        <f t="shared" si="31"/>
        <v>0</v>
      </c>
      <c r="AK33" s="94">
        <f t="shared" si="32"/>
        <v>6754.1598979999999</v>
      </c>
      <c r="AL33" s="93">
        <f t="shared" si="33"/>
        <v>6754.1598979999999</v>
      </c>
      <c r="AM33" s="138" t="str">
        <f>VLOOKUP(S33,Factors!$F$4:$G$5971,2,FALSE)</f>
        <v>Sendout Volumes</v>
      </c>
    </row>
    <row r="34" spans="1:39" hidden="1" outlineLevel="2" collapsed="1" x14ac:dyDescent="0.25">
      <c r="S34" s="92"/>
      <c r="T34" s="80"/>
      <c r="U34" s="119">
        <f t="shared" ref="U34:AL34" si="40">SUBTOTAL(9,U33:U33)</f>
        <v>0</v>
      </c>
      <c r="V34" s="120">
        <f t="shared" si="40"/>
        <v>3800.68</v>
      </c>
      <c r="W34" s="121">
        <f t="shared" si="40"/>
        <v>3800.68</v>
      </c>
      <c r="X34" s="119">
        <f t="shared" si="40"/>
        <v>0</v>
      </c>
      <c r="Y34" s="120">
        <f t="shared" si="40"/>
        <v>321.53752799999995</v>
      </c>
      <c r="Z34" s="122">
        <f t="shared" si="40"/>
        <v>321.53752799999995</v>
      </c>
      <c r="AA34" s="119">
        <f t="shared" si="40"/>
        <v>0</v>
      </c>
      <c r="AB34" s="120">
        <f t="shared" si="40"/>
        <v>3479.142472</v>
      </c>
      <c r="AC34" s="122">
        <f t="shared" si="40"/>
        <v>3479.142472</v>
      </c>
      <c r="AD34" s="94">
        <f t="shared" si="40"/>
        <v>0</v>
      </c>
      <c r="AE34" s="123">
        <f t="shared" si="40"/>
        <v>7378.37</v>
      </c>
      <c r="AF34" s="94">
        <f t="shared" si="40"/>
        <v>7378.37</v>
      </c>
      <c r="AG34" s="94">
        <f t="shared" si="40"/>
        <v>0</v>
      </c>
      <c r="AH34" s="123">
        <f t="shared" si="40"/>
        <v>624.21010200000001</v>
      </c>
      <c r="AI34" s="94">
        <f t="shared" si="40"/>
        <v>624.21010200000001</v>
      </c>
      <c r="AJ34" s="94">
        <f t="shared" si="40"/>
        <v>0</v>
      </c>
      <c r="AK34" s="94">
        <f t="shared" si="40"/>
        <v>6754.1598979999999</v>
      </c>
      <c r="AL34" s="93">
        <f t="shared" si="40"/>
        <v>6754.1598979999999</v>
      </c>
      <c r="AM34" s="139" t="s">
        <v>7136</v>
      </c>
    </row>
    <row r="35" spans="1:39" hidden="1" outlineLevel="1" x14ac:dyDescent="0.25">
      <c r="A35" s="135" t="s">
        <v>6990</v>
      </c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7"/>
      <c r="T35" s="128"/>
      <c r="U35" s="129">
        <f t="shared" ref="U35:AL35" si="41">SUBTOTAL(9,U26:U33)</f>
        <v>353.62</v>
      </c>
      <c r="V35" s="130">
        <f t="shared" si="41"/>
        <v>175680.27999999997</v>
      </c>
      <c r="W35" s="131">
        <f t="shared" si="41"/>
        <v>176033.9</v>
      </c>
      <c r="X35" s="129">
        <f t="shared" si="41"/>
        <v>0</v>
      </c>
      <c r="Y35" s="130">
        <f t="shared" si="41"/>
        <v>18420.459408000002</v>
      </c>
      <c r="Z35" s="132">
        <f t="shared" si="41"/>
        <v>18420.459408000002</v>
      </c>
      <c r="AA35" s="129">
        <f t="shared" si="41"/>
        <v>353.62</v>
      </c>
      <c r="AB35" s="130">
        <f t="shared" si="41"/>
        <v>157259.820592</v>
      </c>
      <c r="AC35" s="132">
        <f t="shared" si="41"/>
        <v>157613.440592</v>
      </c>
      <c r="AD35" s="130">
        <f t="shared" si="41"/>
        <v>756.4</v>
      </c>
      <c r="AE35" s="133">
        <f t="shared" si="41"/>
        <v>452214.86999999994</v>
      </c>
      <c r="AF35" s="130">
        <f t="shared" si="41"/>
        <v>452971.26999999996</v>
      </c>
      <c r="AG35" s="130">
        <f t="shared" si="41"/>
        <v>0</v>
      </c>
      <c r="AH35" s="133">
        <f t="shared" si="41"/>
        <v>47465.493551999993</v>
      </c>
      <c r="AI35" s="130">
        <f t="shared" si="41"/>
        <v>47465.493551999993</v>
      </c>
      <c r="AJ35" s="130">
        <f t="shared" si="41"/>
        <v>756.4</v>
      </c>
      <c r="AK35" s="130">
        <f t="shared" si="41"/>
        <v>404749.37644799997</v>
      </c>
      <c r="AL35" s="134">
        <f t="shared" si="41"/>
        <v>405505.77644799999</v>
      </c>
      <c r="AM35" s="137"/>
    </row>
    <row r="36" spans="1:39" hidden="1" outlineLevel="3" x14ac:dyDescent="0.25">
      <c r="A36" t="s">
        <v>6993</v>
      </c>
      <c r="B36" t="s">
        <v>39</v>
      </c>
      <c r="C36" t="s">
        <v>40</v>
      </c>
      <c r="D36" t="s">
        <v>46</v>
      </c>
      <c r="E36" t="s">
        <v>47</v>
      </c>
      <c r="G36">
        <v>-147.84</v>
      </c>
      <c r="R36">
        <f>SUM(F36:Q36)</f>
        <v>-147.84</v>
      </c>
      <c r="S36" s="92" t="s">
        <v>1209</v>
      </c>
      <c r="T36" s="80">
        <f>VLOOKUP(S36,Factors!$F$4:$H$5971,3,FALSE)</f>
        <v>0.1053</v>
      </c>
      <c r="U36" s="119">
        <f t="shared" si="16"/>
        <v>0</v>
      </c>
      <c r="V36" s="120">
        <f t="shared" si="17"/>
        <v>-147.84</v>
      </c>
      <c r="W36" s="121">
        <f t="shared" si="18"/>
        <v>-147.84</v>
      </c>
      <c r="X36" s="119">
        <f t="shared" si="19"/>
        <v>0</v>
      </c>
      <c r="Y36" s="120">
        <f t="shared" si="20"/>
        <v>-15.567552000000001</v>
      </c>
      <c r="Z36" s="122">
        <f t="shared" si="21"/>
        <v>-15.567552000000001</v>
      </c>
      <c r="AA36" s="119">
        <f t="shared" si="22"/>
        <v>0</v>
      </c>
      <c r="AB36" s="120">
        <f t="shared" si="23"/>
        <v>-132.272448</v>
      </c>
      <c r="AC36" s="122">
        <f t="shared" si="24"/>
        <v>-132.272448</v>
      </c>
      <c r="AD36" s="94">
        <f t="shared" si="25"/>
        <v>0</v>
      </c>
      <c r="AE36" s="123">
        <f t="shared" si="26"/>
        <v>-147.84</v>
      </c>
      <c r="AF36" s="94">
        <f t="shared" si="27"/>
        <v>-147.84</v>
      </c>
      <c r="AG36" s="94">
        <f t="shared" si="28"/>
        <v>0</v>
      </c>
      <c r="AH36" s="123">
        <f t="shared" si="29"/>
        <v>-15.567552000000001</v>
      </c>
      <c r="AI36" s="94">
        <f t="shared" si="30"/>
        <v>-15.567552000000001</v>
      </c>
      <c r="AJ36" s="94">
        <f t="shared" si="31"/>
        <v>0</v>
      </c>
      <c r="AK36" s="94">
        <f t="shared" si="32"/>
        <v>-132.272448</v>
      </c>
      <c r="AL36" s="93">
        <f t="shared" si="33"/>
        <v>-132.272448</v>
      </c>
      <c r="AM36" s="138" t="str">
        <f>VLOOKUP(S36,Factors!$F$4:$G$5971,2,FALSE)</f>
        <v>Firm Sales Volumes</v>
      </c>
    </row>
    <row r="37" spans="1:39" hidden="1" outlineLevel="2" collapsed="1" x14ac:dyDescent="0.25">
      <c r="S37" s="92"/>
      <c r="T37" s="80"/>
      <c r="U37" s="119">
        <f t="shared" ref="U37:AL37" si="42">SUBTOTAL(9,U36:U36)</f>
        <v>0</v>
      </c>
      <c r="V37" s="120">
        <f t="shared" si="42"/>
        <v>-147.84</v>
      </c>
      <c r="W37" s="121">
        <f t="shared" si="42"/>
        <v>-147.84</v>
      </c>
      <c r="X37" s="119">
        <f t="shared" si="42"/>
        <v>0</v>
      </c>
      <c r="Y37" s="120">
        <f t="shared" si="42"/>
        <v>-15.567552000000001</v>
      </c>
      <c r="Z37" s="122">
        <f t="shared" si="42"/>
        <v>-15.567552000000001</v>
      </c>
      <c r="AA37" s="119">
        <f t="shared" si="42"/>
        <v>0</v>
      </c>
      <c r="AB37" s="120">
        <f t="shared" si="42"/>
        <v>-132.272448</v>
      </c>
      <c r="AC37" s="122">
        <f t="shared" si="42"/>
        <v>-132.272448</v>
      </c>
      <c r="AD37" s="94">
        <f t="shared" si="42"/>
        <v>0</v>
      </c>
      <c r="AE37" s="123">
        <f t="shared" si="42"/>
        <v>-147.84</v>
      </c>
      <c r="AF37" s="94">
        <f t="shared" si="42"/>
        <v>-147.84</v>
      </c>
      <c r="AG37" s="94">
        <f t="shared" si="42"/>
        <v>0</v>
      </c>
      <c r="AH37" s="123">
        <f t="shared" si="42"/>
        <v>-15.567552000000001</v>
      </c>
      <c r="AI37" s="94">
        <f t="shared" si="42"/>
        <v>-15.567552000000001</v>
      </c>
      <c r="AJ37" s="94">
        <f t="shared" si="42"/>
        <v>0</v>
      </c>
      <c r="AK37" s="94">
        <f t="shared" si="42"/>
        <v>-132.272448</v>
      </c>
      <c r="AL37" s="93">
        <f t="shared" si="42"/>
        <v>-132.272448</v>
      </c>
      <c r="AM37" s="139" t="s">
        <v>7134</v>
      </c>
    </row>
    <row r="38" spans="1:39" hidden="1" outlineLevel="1" x14ac:dyDescent="0.25">
      <c r="A38" s="135" t="s">
        <v>6992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7"/>
      <c r="T38" s="128"/>
      <c r="U38" s="129">
        <f t="shared" ref="U38:AL38" si="43">SUBTOTAL(9,U36:U36)</f>
        <v>0</v>
      </c>
      <c r="V38" s="130">
        <f t="shared" si="43"/>
        <v>-147.84</v>
      </c>
      <c r="W38" s="131">
        <f t="shared" si="43"/>
        <v>-147.84</v>
      </c>
      <c r="X38" s="129">
        <f t="shared" si="43"/>
        <v>0</v>
      </c>
      <c r="Y38" s="130">
        <f t="shared" si="43"/>
        <v>-15.567552000000001</v>
      </c>
      <c r="Z38" s="132">
        <f t="shared" si="43"/>
        <v>-15.567552000000001</v>
      </c>
      <c r="AA38" s="129">
        <f t="shared" si="43"/>
        <v>0</v>
      </c>
      <c r="AB38" s="130">
        <f t="shared" si="43"/>
        <v>-132.272448</v>
      </c>
      <c r="AC38" s="132">
        <f t="shared" si="43"/>
        <v>-132.272448</v>
      </c>
      <c r="AD38" s="130">
        <f t="shared" si="43"/>
        <v>0</v>
      </c>
      <c r="AE38" s="133">
        <f t="shared" si="43"/>
        <v>-147.84</v>
      </c>
      <c r="AF38" s="130">
        <f t="shared" si="43"/>
        <v>-147.84</v>
      </c>
      <c r="AG38" s="130">
        <f t="shared" si="43"/>
        <v>0</v>
      </c>
      <c r="AH38" s="133">
        <f t="shared" si="43"/>
        <v>-15.567552000000001</v>
      </c>
      <c r="AI38" s="130">
        <f t="shared" si="43"/>
        <v>-15.567552000000001</v>
      </c>
      <c r="AJ38" s="130">
        <f t="shared" si="43"/>
        <v>0</v>
      </c>
      <c r="AK38" s="130">
        <f t="shared" si="43"/>
        <v>-132.272448</v>
      </c>
      <c r="AL38" s="134">
        <f t="shared" si="43"/>
        <v>-132.272448</v>
      </c>
      <c r="AM38" s="137"/>
    </row>
    <row r="39" spans="1:39" hidden="1" outlineLevel="3" x14ac:dyDescent="0.25">
      <c r="A39" t="s">
        <v>6995</v>
      </c>
      <c r="B39" t="s">
        <v>26</v>
      </c>
      <c r="C39" t="s">
        <v>27</v>
      </c>
      <c r="D39" t="s">
        <v>49</v>
      </c>
      <c r="E39" t="s">
        <v>50</v>
      </c>
      <c r="F39">
        <v>16065.7</v>
      </c>
      <c r="G39">
        <v>13181.45</v>
      </c>
      <c r="R39">
        <f>SUM(F39:Q39)</f>
        <v>29247.15</v>
      </c>
      <c r="S39" s="92" t="s">
        <v>6816</v>
      </c>
      <c r="T39" s="80">
        <f>VLOOKUP(S39,Factors!$F$4:$H$5971,3,FALSE)</f>
        <v>0.1053</v>
      </c>
      <c r="U39" s="119">
        <f t="shared" si="16"/>
        <v>0</v>
      </c>
      <c r="V39" s="120">
        <f t="shared" si="17"/>
        <v>13181.45</v>
      </c>
      <c r="W39" s="121">
        <f t="shared" si="18"/>
        <v>13181.45</v>
      </c>
      <c r="X39" s="119">
        <f t="shared" si="19"/>
        <v>0</v>
      </c>
      <c r="Y39" s="120">
        <f t="shared" si="20"/>
        <v>1388.0066850000001</v>
      </c>
      <c r="Z39" s="122">
        <f t="shared" si="21"/>
        <v>1388.0066850000001</v>
      </c>
      <c r="AA39" s="119">
        <f t="shared" si="22"/>
        <v>0</v>
      </c>
      <c r="AB39" s="120">
        <f t="shared" si="23"/>
        <v>11793.443315</v>
      </c>
      <c r="AC39" s="122">
        <f t="shared" si="24"/>
        <v>11793.443315</v>
      </c>
      <c r="AD39" s="94">
        <f t="shared" si="25"/>
        <v>0</v>
      </c>
      <c r="AE39" s="123">
        <f t="shared" si="26"/>
        <v>29247.15</v>
      </c>
      <c r="AF39" s="94">
        <f t="shared" si="27"/>
        <v>29247.15</v>
      </c>
      <c r="AG39" s="94">
        <f t="shared" si="28"/>
        <v>0</v>
      </c>
      <c r="AH39" s="123">
        <f t="shared" si="29"/>
        <v>3079.7248950000003</v>
      </c>
      <c r="AI39" s="94">
        <f t="shared" si="30"/>
        <v>3079.7248950000003</v>
      </c>
      <c r="AJ39" s="94">
        <f t="shared" si="31"/>
        <v>0</v>
      </c>
      <c r="AK39" s="94">
        <f t="shared" si="32"/>
        <v>26167.425105000002</v>
      </c>
      <c r="AL39" s="93">
        <f t="shared" si="33"/>
        <v>26167.425105000002</v>
      </c>
      <c r="AM39" s="138" t="str">
        <f>VLOOKUP(S39,Factors!$F$4:$G$5971,2,FALSE)</f>
        <v>Firm Sales Volumes</v>
      </c>
    </row>
    <row r="40" spans="1:39" hidden="1" outlineLevel="2" collapsed="1" x14ac:dyDescent="0.25">
      <c r="S40" s="92"/>
      <c r="T40" s="80"/>
      <c r="U40" s="119">
        <f t="shared" ref="U40:AL40" si="44">SUBTOTAL(9,U39:U39)</f>
        <v>0</v>
      </c>
      <c r="V40" s="120">
        <f t="shared" si="44"/>
        <v>13181.45</v>
      </c>
      <c r="W40" s="121">
        <f t="shared" si="44"/>
        <v>13181.45</v>
      </c>
      <c r="X40" s="119">
        <f t="shared" si="44"/>
        <v>0</v>
      </c>
      <c r="Y40" s="120">
        <f t="shared" si="44"/>
        <v>1388.0066850000001</v>
      </c>
      <c r="Z40" s="122">
        <f t="shared" si="44"/>
        <v>1388.0066850000001</v>
      </c>
      <c r="AA40" s="119">
        <f t="shared" si="44"/>
        <v>0</v>
      </c>
      <c r="AB40" s="120">
        <f t="shared" si="44"/>
        <v>11793.443315</v>
      </c>
      <c r="AC40" s="122">
        <f t="shared" si="44"/>
        <v>11793.443315</v>
      </c>
      <c r="AD40" s="94">
        <f t="shared" si="44"/>
        <v>0</v>
      </c>
      <c r="AE40" s="123">
        <f t="shared" si="44"/>
        <v>29247.15</v>
      </c>
      <c r="AF40" s="94">
        <f t="shared" si="44"/>
        <v>29247.15</v>
      </c>
      <c r="AG40" s="94">
        <f t="shared" si="44"/>
        <v>0</v>
      </c>
      <c r="AH40" s="123">
        <f t="shared" si="44"/>
        <v>3079.7248950000003</v>
      </c>
      <c r="AI40" s="94">
        <f t="shared" si="44"/>
        <v>3079.7248950000003</v>
      </c>
      <c r="AJ40" s="94">
        <f t="shared" si="44"/>
        <v>0</v>
      </c>
      <c r="AK40" s="94">
        <f t="shared" si="44"/>
        <v>26167.425105000002</v>
      </c>
      <c r="AL40" s="93">
        <f t="shared" si="44"/>
        <v>26167.425105000002</v>
      </c>
      <c r="AM40" s="139" t="s">
        <v>7134</v>
      </c>
    </row>
    <row r="41" spans="1:39" hidden="1" outlineLevel="1" x14ac:dyDescent="0.25">
      <c r="A41" s="135" t="s">
        <v>6994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7"/>
      <c r="T41" s="128"/>
      <c r="U41" s="129">
        <f t="shared" ref="U41:AL41" si="45">SUBTOTAL(9,U39:U39)</f>
        <v>0</v>
      </c>
      <c r="V41" s="130">
        <f t="shared" si="45"/>
        <v>13181.45</v>
      </c>
      <c r="W41" s="131">
        <f t="shared" si="45"/>
        <v>13181.45</v>
      </c>
      <c r="X41" s="129">
        <f t="shared" si="45"/>
        <v>0</v>
      </c>
      <c r="Y41" s="130">
        <f t="shared" si="45"/>
        <v>1388.0066850000001</v>
      </c>
      <c r="Z41" s="132">
        <f t="shared" si="45"/>
        <v>1388.0066850000001</v>
      </c>
      <c r="AA41" s="129">
        <f t="shared" si="45"/>
        <v>0</v>
      </c>
      <c r="AB41" s="130">
        <f t="shared" si="45"/>
        <v>11793.443315</v>
      </c>
      <c r="AC41" s="132">
        <f t="shared" si="45"/>
        <v>11793.443315</v>
      </c>
      <c r="AD41" s="130">
        <f t="shared" si="45"/>
        <v>0</v>
      </c>
      <c r="AE41" s="133">
        <f t="shared" si="45"/>
        <v>29247.15</v>
      </c>
      <c r="AF41" s="130">
        <f t="shared" si="45"/>
        <v>29247.15</v>
      </c>
      <c r="AG41" s="130">
        <f t="shared" si="45"/>
        <v>0</v>
      </c>
      <c r="AH41" s="133">
        <f t="shared" si="45"/>
        <v>3079.7248950000003</v>
      </c>
      <c r="AI41" s="130">
        <f t="shared" si="45"/>
        <v>3079.7248950000003</v>
      </c>
      <c r="AJ41" s="130">
        <f t="shared" si="45"/>
        <v>0</v>
      </c>
      <c r="AK41" s="130">
        <f t="shared" si="45"/>
        <v>26167.425105000002</v>
      </c>
      <c r="AL41" s="134">
        <f t="shared" si="45"/>
        <v>26167.425105000002</v>
      </c>
      <c r="AM41" s="137"/>
    </row>
    <row r="42" spans="1:39" hidden="1" outlineLevel="3" x14ac:dyDescent="0.25">
      <c r="A42" t="s">
        <v>6997</v>
      </c>
      <c r="B42" t="s">
        <v>26</v>
      </c>
      <c r="C42" t="s">
        <v>27</v>
      </c>
      <c r="D42" t="s">
        <v>52</v>
      </c>
      <c r="E42" t="s">
        <v>53</v>
      </c>
      <c r="F42">
        <v>22575.39</v>
      </c>
      <c r="G42">
        <v>22575.39</v>
      </c>
      <c r="R42">
        <f>SUM(F42:Q42)</f>
        <v>45150.78</v>
      </c>
      <c r="S42" s="92" t="s">
        <v>6764</v>
      </c>
      <c r="T42" s="80">
        <f>VLOOKUP(S42,Factors!$F$4:$H$5971,3,FALSE)</f>
        <v>0.1053</v>
      </c>
      <c r="U42" s="119">
        <f t="shared" si="16"/>
        <v>0</v>
      </c>
      <c r="V42" s="120">
        <f t="shared" si="17"/>
        <v>22575.39</v>
      </c>
      <c r="W42" s="121">
        <f t="shared" si="18"/>
        <v>22575.39</v>
      </c>
      <c r="X42" s="119">
        <f t="shared" si="19"/>
        <v>0</v>
      </c>
      <c r="Y42" s="120">
        <f t="shared" si="20"/>
        <v>2377.1885670000001</v>
      </c>
      <c r="Z42" s="122">
        <f t="shared" si="21"/>
        <v>2377.1885670000001</v>
      </c>
      <c r="AA42" s="119">
        <f t="shared" si="22"/>
        <v>0</v>
      </c>
      <c r="AB42" s="120">
        <f t="shared" si="23"/>
        <v>20198.201432999998</v>
      </c>
      <c r="AC42" s="122">
        <f t="shared" si="24"/>
        <v>20198.201432999998</v>
      </c>
      <c r="AD42" s="94">
        <f t="shared" si="25"/>
        <v>0</v>
      </c>
      <c r="AE42" s="123">
        <f t="shared" si="26"/>
        <v>45150.78</v>
      </c>
      <c r="AF42" s="94">
        <f t="shared" si="27"/>
        <v>45150.78</v>
      </c>
      <c r="AG42" s="94">
        <f t="shared" si="28"/>
        <v>0</v>
      </c>
      <c r="AH42" s="123">
        <f t="shared" si="29"/>
        <v>4754.3771340000003</v>
      </c>
      <c r="AI42" s="94">
        <f t="shared" si="30"/>
        <v>4754.3771340000003</v>
      </c>
      <c r="AJ42" s="94">
        <f t="shared" si="31"/>
        <v>0</v>
      </c>
      <c r="AK42" s="94">
        <f t="shared" si="32"/>
        <v>40396.402865999997</v>
      </c>
      <c r="AL42" s="93">
        <f t="shared" si="33"/>
        <v>40396.402865999997</v>
      </c>
      <c r="AM42" s="138" t="str">
        <f>VLOOKUP(S42,Factors!$F$4:$G$5971,2,FALSE)</f>
        <v>Firm Sales Volumes</v>
      </c>
    </row>
    <row r="43" spans="1:39" hidden="1" outlineLevel="2" collapsed="1" x14ac:dyDescent="0.25">
      <c r="S43" s="92"/>
      <c r="T43" s="80"/>
      <c r="U43" s="119">
        <f t="shared" ref="U43:AL43" si="46">SUBTOTAL(9,U42:U42)</f>
        <v>0</v>
      </c>
      <c r="V43" s="120">
        <f t="shared" si="46"/>
        <v>22575.39</v>
      </c>
      <c r="W43" s="121">
        <f t="shared" si="46"/>
        <v>22575.39</v>
      </c>
      <c r="X43" s="119">
        <f t="shared" si="46"/>
        <v>0</v>
      </c>
      <c r="Y43" s="120">
        <f t="shared" si="46"/>
        <v>2377.1885670000001</v>
      </c>
      <c r="Z43" s="122">
        <f t="shared" si="46"/>
        <v>2377.1885670000001</v>
      </c>
      <c r="AA43" s="119">
        <f t="shared" si="46"/>
        <v>0</v>
      </c>
      <c r="AB43" s="120">
        <f t="shared" si="46"/>
        <v>20198.201432999998</v>
      </c>
      <c r="AC43" s="122">
        <f t="shared" si="46"/>
        <v>20198.201432999998</v>
      </c>
      <c r="AD43" s="94">
        <f t="shared" si="46"/>
        <v>0</v>
      </c>
      <c r="AE43" s="123">
        <f t="shared" si="46"/>
        <v>45150.78</v>
      </c>
      <c r="AF43" s="94">
        <f t="shared" si="46"/>
        <v>45150.78</v>
      </c>
      <c r="AG43" s="94">
        <f t="shared" si="46"/>
        <v>0</v>
      </c>
      <c r="AH43" s="123">
        <f t="shared" si="46"/>
        <v>4754.3771340000003</v>
      </c>
      <c r="AI43" s="94">
        <f t="shared" si="46"/>
        <v>4754.3771340000003</v>
      </c>
      <c r="AJ43" s="94">
        <f t="shared" si="46"/>
        <v>0</v>
      </c>
      <c r="AK43" s="94">
        <f t="shared" si="46"/>
        <v>40396.402865999997</v>
      </c>
      <c r="AL43" s="93">
        <f t="shared" si="46"/>
        <v>40396.402865999997</v>
      </c>
      <c r="AM43" s="139" t="s">
        <v>7134</v>
      </c>
    </row>
    <row r="44" spans="1:39" hidden="1" outlineLevel="1" x14ac:dyDescent="0.25">
      <c r="A44" s="135" t="s">
        <v>7132</v>
      </c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7"/>
      <c r="T44" s="128"/>
      <c r="U44" s="129">
        <f t="shared" ref="U44:AL44" si="47">SUBTOTAL(9,U42:U42)</f>
        <v>0</v>
      </c>
      <c r="V44" s="130">
        <f t="shared" si="47"/>
        <v>22575.39</v>
      </c>
      <c r="W44" s="131">
        <f t="shared" si="47"/>
        <v>22575.39</v>
      </c>
      <c r="X44" s="129">
        <f t="shared" si="47"/>
        <v>0</v>
      </c>
      <c r="Y44" s="130">
        <f t="shared" si="47"/>
        <v>2377.1885670000001</v>
      </c>
      <c r="Z44" s="132">
        <f t="shared" si="47"/>
        <v>2377.1885670000001</v>
      </c>
      <c r="AA44" s="129">
        <f t="shared" si="47"/>
        <v>0</v>
      </c>
      <c r="AB44" s="130">
        <f t="shared" si="47"/>
        <v>20198.201432999998</v>
      </c>
      <c r="AC44" s="132">
        <f t="shared" si="47"/>
        <v>20198.201432999998</v>
      </c>
      <c r="AD44" s="130">
        <f t="shared" si="47"/>
        <v>0</v>
      </c>
      <c r="AE44" s="133">
        <f t="shared" si="47"/>
        <v>45150.78</v>
      </c>
      <c r="AF44" s="130">
        <f t="shared" si="47"/>
        <v>45150.78</v>
      </c>
      <c r="AG44" s="130">
        <f t="shared" si="47"/>
        <v>0</v>
      </c>
      <c r="AH44" s="133">
        <f t="shared" si="47"/>
        <v>4754.3771340000003</v>
      </c>
      <c r="AI44" s="130">
        <f t="shared" si="47"/>
        <v>4754.3771340000003</v>
      </c>
      <c r="AJ44" s="130">
        <f t="shared" si="47"/>
        <v>0</v>
      </c>
      <c r="AK44" s="130">
        <f t="shared" si="47"/>
        <v>40396.402865999997</v>
      </c>
      <c r="AL44" s="134">
        <f t="shared" si="47"/>
        <v>40396.402865999997</v>
      </c>
      <c r="AM44" s="137"/>
    </row>
    <row r="45" spans="1:39" hidden="1" outlineLevel="3" x14ac:dyDescent="0.25">
      <c r="A45" t="s">
        <v>6999</v>
      </c>
      <c r="B45" t="s">
        <v>22</v>
      </c>
      <c r="C45" t="s">
        <v>23</v>
      </c>
      <c r="D45" t="s">
        <v>55</v>
      </c>
      <c r="E45" t="s">
        <v>56</v>
      </c>
      <c r="F45">
        <v>7155.42</v>
      </c>
      <c r="G45">
        <v>7601.32</v>
      </c>
      <c r="R45">
        <f>SUM(F45:Q45)</f>
        <v>14756.74</v>
      </c>
      <c r="S45" s="92" t="s">
        <v>6817</v>
      </c>
      <c r="T45" s="80">
        <f>VLOOKUP(S45,Factors!$F$4:$H$5971,3,FALSE)</f>
        <v>0.1053</v>
      </c>
      <c r="U45" s="119">
        <f t="shared" si="16"/>
        <v>0</v>
      </c>
      <c r="V45" s="120">
        <f t="shared" si="17"/>
        <v>7601.32</v>
      </c>
      <c r="W45" s="121">
        <f t="shared" si="18"/>
        <v>7601.32</v>
      </c>
      <c r="X45" s="119">
        <f t="shared" si="19"/>
        <v>0</v>
      </c>
      <c r="Y45" s="120">
        <f t="shared" si="20"/>
        <v>800.41899599999999</v>
      </c>
      <c r="Z45" s="122">
        <f t="shared" si="21"/>
        <v>800.41899599999999</v>
      </c>
      <c r="AA45" s="119">
        <f t="shared" si="22"/>
        <v>0</v>
      </c>
      <c r="AB45" s="120">
        <f t="shared" si="23"/>
        <v>6800.9010039999994</v>
      </c>
      <c r="AC45" s="122">
        <f t="shared" si="24"/>
        <v>6800.9010039999994</v>
      </c>
      <c r="AD45" s="94">
        <f t="shared" si="25"/>
        <v>0</v>
      </c>
      <c r="AE45" s="123">
        <f t="shared" si="26"/>
        <v>14756.74</v>
      </c>
      <c r="AF45" s="94">
        <f t="shared" si="27"/>
        <v>14756.74</v>
      </c>
      <c r="AG45" s="94">
        <f t="shared" si="28"/>
        <v>0</v>
      </c>
      <c r="AH45" s="123">
        <f t="shared" si="29"/>
        <v>1553.884722</v>
      </c>
      <c r="AI45" s="94">
        <f t="shared" si="30"/>
        <v>1553.884722</v>
      </c>
      <c r="AJ45" s="94">
        <f t="shared" si="31"/>
        <v>0</v>
      </c>
      <c r="AK45" s="94">
        <f t="shared" si="32"/>
        <v>13202.855277999999</v>
      </c>
      <c r="AL45" s="93">
        <f t="shared" si="33"/>
        <v>13202.855277999999</v>
      </c>
      <c r="AM45" s="138" t="str">
        <f>VLOOKUP(S45,Factors!$F$4:$G$5971,2,FALSE)</f>
        <v>Firm Sales Volumes</v>
      </c>
    </row>
    <row r="46" spans="1:39" hidden="1" outlineLevel="3" x14ac:dyDescent="0.25">
      <c r="A46" t="s">
        <v>6999</v>
      </c>
      <c r="B46" t="s">
        <v>26</v>
      </c>
      <c r="C46" t="s">
        <v>27</v>
      </c>
      <c r="D46" t="s">
        <v>55</v>
      </c>
      <c r="E46" t="s">
        <v>56</v>
      </c>
      <c r="R46">
        <f>SUM(F46:Q46)</f>
        <v>0</v>
      </c>
      <c r="S46" s="92" t="s">
        <v>6818</v>
      </c>
      <c r="T46" s="80">
        <f>VLOOKUP(S46,Factors!$F$4:$H$5971,3,FALSE)</f>
        <v>0.1053</v>
      </c>
      <c r="U46" s="119">
        <f t="shared" si="16"/>
        <v>0</v>
      </c>
      <c r="V46" s="120">
        <f t="shared" si="17"/>
        <v>0</v>
      </c>
      <c r="W46" s="121">
        <f t="shared" si="18"/>
        <v>0</v>
      </c>
      <c r="X46" s="119">
        <f t="shared" si="19"/>
        <v>0</v>
      </c>
      <c r="Y46" s="120">
        <f t="shared" si="20"/>
        <v>0</v>
      </c>
      <c r="Z46" s="122">
        <f t="shared" si="21"/>
        <v>0</v>
      </c>
      <c r="AA46" s="119">
        <f t="shared" si="22"/>
        <v>0</v>
      </c>
      <c r="AB46" s="120">
        <f t="shared" si="23"/>
        <v>0</v>
      </c>
      <c r="AC46" s="122">
        <f t="shared" si="24"/>
        <v>0</v>
      </c>
      <c r="AD46" s="94">
        <f t="shared" si="25"/>
        <v>0</v>
      </c>
      <c r="AE46" s="123">
        <f t="shared" si="26"/>
        <v>0</v>
      </c>
      <c r="AF46" s="94">
        <f t="shared" si="27"/>
        <v>0</v>
      </c>
      <c r="AG46" s="94">
        <f t="shared" si="28"/>
        <v>0</v>
      </c>
      <c r="AH46" s="123">
        <f t="shared" si="29"/>
        <v>0</v>
      </c>
      <c r="AI46" s="94">
        <f t="shared" si="30"/>
        <v>0</v>
      </c>
      <c r="AJ46" s="94">
        <f t="shared" si="31"/>
        <v>0</v>
      </c>
      <c r="AK46" s="94">
        <f t="shared" si="32"/>
        <v>0</v>
      </c>
      <c r="AL46" s="93">
        <f t="shared" si="33"/>
        <v>0</v>
      </c>
      <c r="AM46" s="138" t="str">
        <f>VLOOKUP(S46,Factors!$F$4:$G$5971,2,FALSE)</f>
        <v>Firm Sales Volumes</v>
      </c>
    </row>
    <row r="47" spans="1:39" hidden="1" outlineLevel="3" x14ac:dyDescent="0.25">
      <c r="A47" t="s">
        <v>6999</v>
      </c>
      <c r="B47" t="s">
        <v>43</v>
      </c>
      <c r="C47" t="s">
        <v>44</v>
      </c>
      <c r="D47" t="s">
        <v>55</v>
      </c>
      <c r="E47" t="s">
        <v>56</v>
      </c>
      <c r="F47">
        <v>805.51</v>
      </c>
      <c r="G47">
        <v>707.19</v>
      </c>
      <c r="R47">
        <f>SUM(F47:Q47)</f>
        <v>1512.7</v>
      </c>
      <c r="S47" s="92" t="s">
        <v>4746</v>
      </c>
      <c r="T47" s="80">
        <f>VLOOKUP(S47,Factors!$F$4:$H$5971,3,FALSE)</f>
        <v>0.1053</v>
      </c>
      <c r="U47" s="119">
        <f t="shared" si="16"/>
        <v>0</v>
      </c>
      <c r="V47" s="120">
        <f t="shared" si="17"/>
        <v>707.19</v>
      </c>
      <c r="W47" s="121">
        <f t="shared" si="18"/>
        <v>707.19</v>
      </c>
      <c r="X47" s="119">
        <f t="shared" si="19"/>
        <v>0</v>
      </c>
      <c r="Y47" s="120">
        <f t="shared" si="20"/>
        <v>74.467107000000013</v>
      </c>
      <c r="Z47" s="122">
        <f t="shared" si="21"/>
        <v>74.467107000000013</v>
      </c>
      <c r="AA47" s="119">
        <f t="shared" si="22"/>
        <v>0</v>
      </c>
      <c r="AB47" s="120">
        <f t="shared" si="23"/>
        <v>632.722893</v>
      </c>
      <c r="AC47" s="122">
        <f t="shared" si="24"/>
        <v>632.722893</v>
      </c>
      <c r="AD47" s="94">
        <f t="shared" si="25"/>
        <v>0</v>
      </c>
      <c r="AE47" s="123">
        <f t="shared" si="26"/>
        <v>1512.7</v>
      </c>
      <c r="AF47" s="94">
        <f t="shared" si="27"/>
        <v>1512.7</v>
      </c>
      <c r="AG47" s="94">
        <f t="shared" si="28"/>
        <v>0</v>
      </c>
      <c r="AH47" s="123">
        <f t="shared" si="29"/>
        <v>159.28731000000002</v>
      </c>
      <c r="AI47" s="94">
        <f t="shared" si="30"/>
        <v>159.28731000000002</v>
      </c>
      <c r="AJ47" s="94">
        <f t="shared" si="31"/>
        <v>0</v>
      </c>
      <c r="AK47" s="94">
        <f t="shared" si="32"/>
        <v>1353.4126900000001</v>
      </c>
      <c r="AL47" s="93">
        <f t="shared" si="33"/>
        <v>1353.4126900000001</v>
      </c>
      <c r="AM47" s="138" t="str">
        <f>VLOOKUP(S47,Factors!$F$4:$G$5971,2,FALSE)</f>
        <v>Firm Sales Volumes</v>
      </c>
    </row>
    <row r="48" spans="1:39" hidden="1" outlineLevel="2" collapsed="1" x14ac:dyDescent="0.25">
      <c r="S48" s="92"/>
      <c r="T48" s="80"/>
      <c r="U48" s="119">
        <f t="shared" ref="U48:AL48" si="48">SUBTOTAL(9,U45:U47)</f>
        <v>0</v>
      </c>
      <c r="V48" s="120">
        <f t="shared" si="48"/>
        <v>8308.51</v>
      </c>
      <c r="W48" s="121">
        <f t="shared" si="48"/>
        <v>8308.51</v>
      </c>
      <c r="X48" s="119">
        <f t="shared" si="48"/>
        <v>0</v>
      </c>
      <c r="Y48" s="120">
        <f t="shared" si="48"/>
        <v>874.88610300000005</v>
      </c>
      <c r="Z48" s="122">
        <f t="shared" si="48"/>
        <v>874.88610300000005</v>
      </c>
      <c r="AA48" s="119">
        <f t="shared" si="48"/>
        <v>0</v>
      </c>
      <c r="AB48" s="120">
        <f t="shared" si="48"/>
        <v>7433.6238969999995</v>
      </c>
      <c r="AC48" s="122">
        <f t="shared" si="48"/>
        <v>7433.6238969999995</v>
      </c>
      <c r="AD48" s="94">
        <f t="shared" si="48"/>
        <v>0</v>
      </c>
      <c r="AE48" s="123">
        <f t="shared" si="48"/>
        <v>16269.44</v>
      </c>
      <c r="AF48" s="94">
        <f t="shared" si="48"/>
        <v>16269.44</v>
      </c>
      <c r="AG48" s="94">
        <f t="shared" si="48"/>
        <v>0</v>
      </c>
      <c r="AH48" s="123">
        <f t="shared" si="48"/>
        <v>1713.1720319999999</v>
      </c>
      <c r="AI48" s="94">
        <f t="shared" si="48"/>
        <v>1713.1720319999999</v>
      </c>
      <c r="AJ48" s="94">
        <f t="shared" si="48"/>
        <v>0</v>
      </c>
      <c r="AK48" s="94">
        <f t="shared" si="48"/>
        <v>14556.267968</v>
      </c>
      <c r="AL48" s="93">
        <f t="shared" si="48"/>
        <v>14556.267968</v>
      </c>
      <c r="AM48" s="139" t="s">
        <v>7134</v>
      </c>
    </row>
    <row r="49" spans="1:39" hidden="1" outlineLevel="1" x14ac:dyDescent="0.25">
      <c r="A49" s="135" t="s">
        <v>6998</v>
      </c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7"/>
      <c r="T49" s="128"/>
      <c r="U49" s="129">
        <f t="shared" ref="U49:AL49" si="49">SUBTOTAL(9,U45:U47)</f>
        <v>0</v>
      </c>
      <c r="V49" s="130">
        <f t="shared" si="49"/>
        <v>8308.51</v>
      </c>
      <c r="W49" s="131">
        <f t="shared" si="49"/>
        <v>8308.51</v>
      </c>
      <c r="X49" s="129">
        <f t="shared" si="49"/>
        <v>0</v>
      </c>
      <c r="Y49" s="130">
        <f t="shared" si="49"/>
        <v>874.88610300000005</v>
      </c>
      <c r="Z49" s="132">
        <f t="shared" si="49"/>
        <v>874.88610300000005</v>
      </c>
      <c r="AA49" s="129">
        <f t="shared" si="49"/>
        <v>0</v>
      </c>
      <c r="AB49" s="130">
        <f t="shared" si="49"/>
        <v>7433.6238969999995</v>
      </c>
      <c r="AC49" s="132">
        <f t="shared" si="49"/>
        <v>7433.6238969999995</v>
      </c>
      <c r="AD49" s="130">
        <f t="shared" si="49"/>
        <v>0</v>
      </c>
      <c r="AE49" s="133">
        <f t="shared" si="49"/>
        <v>16269.44</v>
      </c>
      <c r="AF49" s="130">
        <f t="shared" si="49"/>
        <v>16269.44</v>
      </c>
      <c r="AG49" s="130">
        <f t="shared" si="49"/>
        <v>0</v>
      </c>
      <c r="AH49" s="133">
        <f t="shared" si="49"/>
        <v>1713.1720319999999</v>
      </c>
      <c r="AI49" s="130">
        <f t="shared" si="49"/>
        <v>1713.1720319999999</v>
      </c>
      <c r="AJ49" s="130">
        <f t="shared" si="49"/>
        <v>0</v>
      </c>
      <c r="AK49" s="130">
        <f t="shared" si="49"/>
        <v>14556.267968</v>
      </c>
      <c r="AL49" s="134">
        <f t="shared" si="49"/>
        <v>14556.267968</v>
      </c>
      <c r="AM49" s="137"/>
    </row>
    <row r="50" spans="1:39" hidden="1" outlineLevel="3" x14ac:dyDescent="0.25">
      <c r="A50" t="s">
        <v>7001</v>
      </c>
      <c r="B50" t="s">
        <v>39</v>
      </c>
      <c r="C50" t="s">
        <v>40</v>
      </c>
      <c r="D50" t="s">
        <v>58</v>
      </c>
      <c r="E50" t="s">
        <v>59</v>
      </c>
      <c r="F50">
        <v>-5.0199999999999996</v>
      </c>
      <c r="G50">
        <v>-82.08</v>
      </c>
      <c r="R50">
        <f t="shared" ref="R50:R61" si="50">SUM(F50:Q50)</f>
        <v>-87.1</v>
      </c>
      <c r="S50" s="92" t="s">
        <v>1189</v>
      </c>
      <c r="T50" s="80">
        <f>VLOOKUP(S50,Factors!$F$4:$H$5971,3,FALSE)</f>
        <v>0.1053</v>
      </c>
      <c r="U50" s="119">
        <f t="shared" si="16"/>
        <v>0</v>
      </c>
      <c r="V50" s="120">
        <f t="shared" si="17"/>
        <v>-82.08</v>
      </c>
      <c r="W50" s="121">
        <f t="shared" si="18"/>
        <v>-82.08</v>
      </c>
      <c r="X50" s="119">
        <f t="shared" si="19"/>
        <v>0</v>
      </c>
      <c r="Y50" s="120">
        <f t="shared" si="20"/>
        <v>-8.6430240000000005</v>
      </c>
      <c r="Z50" s="122">
        <f t="shared" si="21"/>
        <v>-8.6430240000000005</v>
      </c>
      <c r="AA50" s="119">
        <f t="shared" si="22"/>
        <v>0</v>
      </c>
      <c r="AB50" s="120">
        <f t="shared" si="23"/>
        <v>-73.436976000000001</v>
      </c>
      <c r="AC50" s="122">
        <f t="shared" si="24"/>
        <v>-73.436976000000001</v>
      </c>
      <c r="AD50" s="94">
        <f t="shared" si="25"/>
        <v>0</v>
      </c>
      <c r="AE50" s="123">
        <f t="shared" si="26"/>
        <v>-87.1</v>
      </c>
      <c r="AF50" s="94">
        <f t="shared" si="27"/>
        <v>-87.1</v>
      </c>
      <c r="AG50" s="94">
        <f t="shared" si="28"/>
        <v>0</v>
      </c>
      <c r="AH50" s="123">
        <f t="shared" si="29"/>
        <v>-9.1716300000000004</v>
      </c>
      <c r="AI50" s="94">
        <f t="shared" si="30"/>
        <v>-9.1716300000000004</v>
      </c>
      <c r="AJ50" s="94">
        <f t="shared" si="31"/>
        <v>0</v>
      </c>
      <c r="AK50" s="94">
        <f t="shared" si="32"/>
        <v>-77.928370000000001</v>
      </c>
      <c r="AL50" s="93">
        <f t="shared" si="33"/>
        <v>-77.928370000000001</v>
      </c>
      <c r="AM50" s="138" t="str">
        <f>VLOOKUP(S50,Factors!$F$4:$G$5971,2,FALSE)</f>
        <v>Firm Sales Volumes</v>
      </c>
    </row>
    <row r="51" spans="1:39" hidden="1" outlineLevel="3" x14ac:dyDescent="0.25">
      <c r="A51" t="s">
        <v>7001</v>
      </c>
      <c r="B51" t="s">
        <v>39</v>
      </c>
      <c r="C51" t="s">
        <v>40</v>
      </c>
      <c r="D51" t="s">
        <v>60</v>
      </c>
      <c r="E51" t="s">
        <v>61</v>
      </c>
      <c r="R51">
        <f t="shared" si="50"/>
        <v>0</v>
      </c>
      <c r="S51" s="92" t="s">
        <v>1208</v>
      </c>
      <c r="T51" s="80">
        <f>VLOOKUP(S51,Factors!$F$4:$H$5971,3,FALSE)</f>
        <v>0.1053</v>
      </c>
      <c r="U51" s="119">
        <f t="shared" si="16"/>
        <v>0</v>
      </c>
      <c r="V51" s="120">
        <f t="shared" si="17"/>
        <v>0</v>
      </c>
      <c r="W51" s="121">
        <f t="shared" si="18"/>
        <v>0</v>
      </c>
      <c r="X51" s="119">
        <f t="shared" si="19"/>
        <v>0</v>
      </c>
      <c r="Y51" s="120">
        <f t="shared" si="20"/>
        <v>0</v>
      </c>
      <c r="Z51" s="122">
        <f t="shared" si="21"/>
        <v>0</v>
      </c>
      <c r="AA51" s="119">
        <f t="shared" si="22"/>
        <v>0</v>
      </c>
      <c r="AB51" s="120">
        <f t="shared" si="23"/>
        <v>0</v>
      </c>
      <c r="AC51" s="122">
        <f t="shared" si="24"/>
        <v>0</v>
      </c>
      <c r="AD51" s="94">
        <f t="shared" si="25"/>
        <v>0</v>
      </c>
      <c r="AE51" s="123">
        <f t="shared" si="26"/>
        <v>0</v>
      </c>
      <c r="AF51" s="94">
        <f t="shared" si="27"/>
        <v>0</v>
      </c>
      <c r="AG51" s="94">
        <f t="shared" si="28"/>
        <v>0</v>
      </c>
      <c r="AH51" s="123">
        <f t="shared" si="29"/>
        <v>0</v>
      </c>
      <c r="AI51" s="94">
        <f t="shared" si="30"/>
        <v>0</v>
      </c>
      <c r="AJ51" s="94">
        <f t="shared" si="31"/>
        <v>0</v>
      </c>
      <c r="AK51" s="94">
        <f t="shared" si="32"/>
        <v>0</v>
      </c>
      <c r="AL51" s="93">
        <f t="shared" si="33"/>
        <v>0</v>
      </c>
      <c r="AM51" s="138" t="str">
        <f>VLOOKUP(S51,Factors!$F$4:$G$5971,2,FALSE)</f>
        <v>Firm Sales Volumes</v>
      </c>
    </row>
    <row r="52" spans="1:39" hidden="1" outlineLevel="3" x14ac:dyDescent="0.25">
      <c r="A52" t="s">
        <v>7001</v>
      </c>
      <c r="B52" t="s">
        <v>39</v>
      </c>
      <c r="C52" t="s">
        <v>40</v>
      </c>
      <c r="D52" t="s">
        <v>62</v>
      </c>
      <c r="E52" t="s">
        <v>63</v>
      </c>
      <c r="F52">
        <v>26.89</v>
      </c>
      <c r="G52">
        <v>26.13</v>
      </c>
      <c r="R52">
        <f t="shared" si="50"/>
        <v>53.019999999999996</v>
      </c>
      <c r="S52" s="92" t="s">
        <v>1203</v>
      </c>
      <c r="T52" s="80">
        <f>VLOOKUP(S52,Factors!$F$4:$H$5971,3,FALSE)</f>
        <v>0.1053</v>
      </c>
      <c r="U52" s="119">
        <f t="shared" si="16"/>
        <v>0</v>
      </c>
      <c r="V52" s="120">
        <f t="shared" si="17"/>
        <v>26.13</v>
      </c>
      <c r="W52" s="121">
        <f t="shared" si="18"/>
        <v>26.13</v>
      </c>
      <c r="X52" s="119">
        <f t="shared" si="19"/>
        <v>0</v>
      </c>
      <c r="Y52" s="120">
        <f t="shared" si="20"/>
        <v>2.7514889999999999</v>
      </c>
      <c r="Z52" s="122">
        <f t="shared" si="21"/>
        <v>2.7514889999999999</v>
      </c>
      <c r="AA52" s="119">
        <f t="shared" si="22"/>
        <v>0</v>
      </c>
      <c r="AB52" s="120">
        <f t="shared" si="23"/>
        <v>23.378511</v>
      </c>
      <c r="AC52" s="122">
        <f t="shared" si="24"/>
        <v>23.378511</v>
      </c>
      <c r="AD52" s="94">
        <f t="shared" si="25"/>
        <v>0</v>
      </c>
      <c r="AE52" s="123">
        <f t="shared" si="26"/>
        <v>53.019999999999996</v>
      </c>
      <c r="AF52" s="94">
        <f t="shared" si="27"/>
        <v>53.019999999999996</v>
      </c>
      <c r="AG52" s="94">
        <f t="shared" si="28"/>
        <v>0</v>
      </c>
      <c r="AH52" s="123">
        <f t="shared" si="29"/>
        <v>5.5830060000000001</v>
      </c>
      <c r="AI52" s="94">
        <f t="shared" si="30"/>
        <v>5.5830060000000001</v>
      </c>
      <c r="AJ52" s="94">
        <f t="shared" si="31"/>
        <v>0</v>
      </c>
      <c r="AK52" s="94">
        <f t="shared" si="32"/>
        <v>47.436993999999999</v>
      </c>
      <c r="AL52" s="93">
        <f t="shared" si="33"/>
        <v>47.436993999999999</v>
      </c>
      <c r="AM52" s="138" t="str">
        <f>VLOOKUP(S52,Factors!$F$4:$G$5971,2,FALSE)</f>
        <v>Firm Sales Volumes</v>
      </c>
    </row>
    <row r="53" spans="1:39" hidden="1" outlineLevel="3" x14ac:dyDescent="0.25">
      <c r="A53" t="s">
        <v>7001</v>
      </c>
      <c r="B53" t="s">
        <v>22</v>
      </c>
      <c r="C53" t="s">
        <v>23</v>
      </c>
      <c r="D53" t="s">
        <v>62</v>
      </c>
      <c r="E53" t="s">
        <v>63</v>
      </c>
      <c r="F53">
        <v>3577.69</v>
      </c>
      <c r="G53">
        <v>3800.68</v>
      </c>
      <c r="R53">
        <f t="shared" si="50"/>
        <v>7378.37</v>
      </c>
      <c r="S53" s="92" t="s">
        <v>6819</v>
      </c>
      <c r="T53" s="80">
        <f>VLOOKUP(S53,Factors!$F$4:$H$5971,3,FALSE)</f>
        <v>0.1053</v>
      </c>
      <c r="U53" s="119">
        <f t="shared" si="16"/>
        <v>0</v>
      </c>
      <c r="V53" s="120">
        <f t="shared" si="17"/>
        <v>3800.68</v>
      </c>
      <c r="W53" s="121">
        <f t="shared" si="18"/>
        <v>3800.68</v>
      </c>
      <c r="X53" s="119">
        <f t="shared" si="19"/>
        <v>0</v>
      </c>
      <c r="Y53" s="120">
        <f t="shared" si="20"/>
        <v>400.21160400000002</v>
      </c>
      <c r="Z53" s="122">
        <f t="shared" si="21"/>
        <v>400.21160400000002</v>
      </c>
      <c r="AA53" s="119">
        <f t="shared" si="22"/>
        <v>0</v>
      </c>
      <c r="AB53" s="120">
        <f t="shared" si="23"/>
        <v>3400.4683959999998</v>
      </c>
      <c r="AC53" s="122">
        <f t="shared" si="24"/>
        <v>3400.4683959999998</v>
      </c>
      <c r="AD53" s="94">
        <f t="shared" si="25"/>
        <v>0</v>
      </c>
      <c r="AE53" s="123">
        <f t="shared" si="26"/>
        <v>7378.37</v>
      </c>
      <c r="AF53" s="94">
        <f t="shared" si="27"/>
        <v>7378.37</v>
      </c>
      <c r="AG53" s="94">
        <f t="shared" si="28"/>
        <v>0</v>
      </c>
      <c r="AH53" s="123">
        <f t="shared" si="29"/>
        <v>776.94236100000001</v>
      </c>
      <c r="AI53" s="94">
        <f t="shared" si="30"/>
        <v>776.94236100000001</v>
      </c>
      <c r="AJ53" s="94">
        <f t="shared" si="31"/>
        <v>0</v>
      </c>
      <c r="AK53" s="94">
        <f t="shared" si="32"/>
        <v>6601.4276389999995</v>
      </c>
      <c r="AL53" s="93">
        <f t="shared" si="33"/>
        <v>6601.4276389999995</v>
      </c>
      <c r="AM53" s="138" t="str">
        <f>VLOOKUP(S53,Factors!$F$4:$G$5971,2,FALSE)</f>
        <v>Firm Sales Volumes</v>
      </c>
    </row>
    <row r="54" spans="1:39" hidden="1" outlineLevel="3" x14ac:dyDescent="0.25">
      <c r="A54" t="s">
        <v>7001</v>
      </c>
      <c r="B54" t="s">
        <v>22</v>
      </c>
      <c r="C54" t="s">
        <v>23</v>
      </c>
      <c r="D54" t="s">
        <v>64</v>
      </c>
      <c r="E54" t="s">
        <v>65</v>
      </c>
      <c r="F54">
        <v>3577.69</v>
      </c>
      <c r="G54">
        <v>3800.68</v>
      </c>
      <c r="R54">
        <f t="shared" si="50"/>
        <v>7378.37</v>
      </c>
      <c r="S54" s="92" t="s">
        <v>6820</v>
      </c>
      <c r="T54" s="80">
        <f>VLOOKUP(S54,Factors!$F$4:$H$5971,3,FALSE)</f>
        <v>0.1053</v>
      </c>
      <c r="U54" s="119">
        <f t="shared" si="16"/>
        <v>0</v>
      </c>
      <c r="V54" s="120">
        <f t="shared" si="17"/>
        <v>3800.68</v>
      </c>
      <c r="W54" s="121">
        <f t="shared" si="18"/>
        <v>3800.68</v>
      </c>
      <c r="X54" s="119">
        <f t="shared" si="19"/>
        <v>0</v>
      </c>
      <c r="Y54" s="120">
        <f t="shared" si="20"/>
        <v>400.21160400000002</v>
      </c>
      <c r="Z54" s="122">
        <f t="shared" si="21"/>
        <v>400.21160400000002</v>
      </c>
      <c r="AA54" s="119">
        <f t="shared" si="22"/>
        <v>0</v>
      </c>
      <c r="AB54" s="120">
        <f t="shared" si="23"/>
        <v>3400.4683959999998</v>
      </c>
      <c r="AC54" s="122">
        <f t="shared" si="24"/>
        <v>3400.4683959999998</v>
      </c>
      <c r="AD54" s="94">
        <f t="shared" si="25"/>
        <v>0</v>
      </c>
      <c r="AE54" s="123">
        <f t="shared" si="26"/>
        <v>7378.37</v>
      </c>
      <c r="AF54" s="94">
        <f t="shared" si="27"/>
        <v>7378.37</v>
      </c>
      <c r="AG54" s="94">
        <f t="shared" si="28"/>
        <v>0</v>
      </c>
      <c r="AH54" s="123">
        <f t="shared" si="29"/>
        <v>776.94236100000001</v>
      </c>
      <c r="AI54" s="94">
        <f t="shared" si="30"/>
        <v>776.94236100000001</v>
      </c>
      <c r="AJ54" s="94">
        <f t="shared" si="31"/>
        <v>0</v>
      </c>
      <c r="AK54" s="94">
        <f t="shared" si="32"/>
        <v>6601.4276389999995</v>
      </c>
      <c r="AL54" s="93">
        <f t="shared" si="33"/>
        <v>6601.4276389999995</v>
      </c>
      <c r="AM54" s="138" t="str">
        <f>VLOOKUP(S54,Factors!$F$4:$G$5971,2,FALSE)</f>
        <v>Firm Sales Volumes</v>
      </c>
    </row>
    <row r="55" spans="1:39" hidden="1" outlineLevel="3" x14ac:dyDescent="0.25">
      <c r="A55" t="s">
        <v>7001</v>
      </c>
      <c r="B55" t="s">
        <v>66</v>
      </c>
      <c r="C55" t="s">
        <v>67</v>
      </c>
      <c r="D55" t="s">
        <v>60</v>
      </c>
      <c r="E55" t="s">
        <v>61</v>
      </c>
      <c r="F55">
        <v>93315.98</v>
      </c>
      <c r="G55">
        <v>99998.38</v>
      </c>
      <c r="R55">
        <f t="shared" si="50"/>
        <v>193314.36</v>
      </c>
      <c r="S55" s="92" t="s">
        <v>6821</v>
      </c>
      <c r="T55" s="80">
        <f>VLOOKUP(S55,Factors!$F$4:$H$5971,3,FALSE)</f>
        <v>0.1053</v>
      </c>
      <c r="U55" s="119">
        <f t="shared" si="16"/>
        <v>0</v>
      </c>
      <c r="V55" s="120">
        <f t="shared" si="17"/>
        <v>99998.38</v>
      </c>
      <c r="W55" s="121">
        <f t="shared" si="18"/>
        <v>99998.38</v>
      </c>
      <c r="X55" s="119">
        <f t="shared" si="19"/>
        <v>0</v>
      </c>
      <c r="Y55" s="120">
        <f t="shared" si="20"/>
        <v>10529.829414000002</v>
      </c>
      <c r="Z55" s="122">
        <f t="shared" si="21"/>
        <v>10529.829414000002</v>
      </c>
      <c r="AA55" s="119">
        <f t="shared" si="22"/>
        <v>0</v>
      </c>
      <c r="AB55" s="120">
        <f t="shared" si="23"/>
        <v>89468.550585999998</v>
      </c>
      <c r="AC55" s="122">
        <f t="shared" si="24"/>
        <v>89468.550585999998</v>
      </c>
      <c r="AD55" s="94">
        <f t="shared" si="25"/>
        <v>0</v>
      </c>
      <c r="AE55" s="123">
        <f t="shared" si="26"/>
        <v>193314.36</v>
      </c>
      <c r="AF55" s="94">
        <f t="shared" si="27"/>
        <v>193314.36</v>
      </c>
      <c r="AG55" s="94">
        <f t="shared" si="28"/>
        <v>0</v>
      </c>
      <c r="AH55" s="123">
        <f t="shared" si="29"/>
        <v>20356.002108000001</v>
      </c>
      <c r="AI55" s="94">
        <f t="shared" si="30"/>
        <v>20356.002108000001</v>
      </c>
      <c r="AJ55" s="94">
        <f t="shared" si="31"/>
        <v>0</v>
      </c>
      <c r="AK55" s="94">
        <f t="shared" si="32"/>
        <v>172958.357892</v>
      </c>
      <c r="AL55" s="93">
        <f t="shared" si="33"/>
        <v>172958.357892</v>
      </c>
      <c r="AM55" s="138" t="str">
        <f>VLOOKUP(S55,Factors!$F$4:$G$5971,2,FALSE)</f>
        <v>Firm Sales Volumes</v>
      </c>
    </row>
    <row r="56" spans="1:39" hidden="1" outlineLevel="3" x14ac:dyDescent="0.25">
      <c r="A56" t="s">
        <v>7001</v>
      </c>
      <c r="B56" t="s">
        <v>66</v>
      </c>
      <c r="C56" t="s">
        <v>67</v>
      </c>
      <c r="D56" t="s">
        <v>64</v>
      </c>
      <c r="E56" t="s">
        <v>65</v>
      </c>
      <c r="F56">
        <v>2382.88</v>
      </c>
      <c r="G56">
        <v>2868.61</v>
      </c>
      <c r="R56">
        <f t="shared" si="50"/>
        <v>5251.49</v>
      </c>
      <c r="S56" s="92" t="s">
        <v>6765</v>
      </c>
      <c r="T56" s="80">
        <f>VLOOKUP(S56,Factors!$F$4:$H$5971,3,FALSE)</f>
        <v>0.1053</v>
      </c>
      <c r="U56" s="119">
        <f t="shared" si="16"/>
        <v>0</v>
      </c>
      <c r="V56" s="120">
        <f t="shared" si="17"/>
        <v>2868.61</v>
      </c>
      <c r="W56" s="121">
        <f t="shared" si="18"/>
        <v>2868.61</v>
      </c>
      <c r="X56" s="119">
        <f t="shared" si="19"/>
        <v>0</v>
      </c>
      <c r="Y56" s="120">
        <f t="shared" si="20"/>
        <v>302.06463300000001</v>
      </c>
      <c r="Z56" s="122">
        <f t="shared" si="21"/>
        <v>302.06463300000001</v>
      </c>
      <c r="AA56" s="119">
        <f t="shared" si="22"/>
        <v>0</v>
      </c>
      <c r="AB56" s="120">
        <f t="shared" si="23"/>
        <v>2566.5453670000002</v>
      </c>
      <c r="AC56" s="122">
        <f t="shared" si="24"/>
        <v>2566.5453670000002</v>
      </c>
      <c r="AD56" s="94">
        <f t="shared" si="25"/>
        <v>0</v>
      </c>
      <c r="AE56" s="123">
        <f t="shared" si="26"/>
        <v>5251.49</v>
      </c>
      <c r="AF56" s="94">
        <f t="shared" si="27"/>
        <v>5251.49</v>
      </c>
      <c r="AG56" s="94">
        <f t="shared" si="28"/>
        <v>0</v>
      </c>
      <c r="AH56" s="123">
        <f t="shared" si="29"/>
        <v>552.981897</v>
      </c>
      <c r="AI56" s="94">
        <f t="shared" si="30"/>
        <v>552.981897</v>
      </c>
      <c r="AJ56" s="94">
        <f t="shared" si="31"/>
        <v>0</v>
      </c>
      <c r="AK56" s="94">
        <f t="shared" si="32"/>
        <v>4698.5081030000001</v>
      </c>
      <c r="AL56" s="93">
        <f t="shared" si="33"/>
        <v>4698.5081030000001</v>
      </c>
      <c r="AM56" s="138" t="str">
        <f>VLOOKUP(S56,Factors!$F$4:$G$5971,2,FALSE)</f>
        <v>Firm Sales Volumes</v>
      </c>
    </row>
    <row r="57" spans="1:39" hidden="1" outlineLevel="3" x14ac:dyDescent="0.25">
      <c r="A57" t="s">
        <v>7001</v>
      </c>
      <c r="B57" t="s">
        <v>68</v>
      </c>
      <c r="C57" t="s">
        <v>69</v>
      </c>
      <c r="D57" t="s">
        <v>58</v>
      </c>
      <c r="E57" t="s">
        <v>59</v>
      </c>
      <c r="F57">
        <v>18204.240000000002</v>
      </c>
      <c r="G57">
        <v>18061.169999999998</v>
      </c>
      <c r="R57">
        <f t="shared" si="50"/>
        <v>36265.410000000003</v>
      </c>
      <c r="S57" s="92" t="s">
        <v>6822</v>
      </c>
      <c r="T57" s="80">
        <f>VLOOKUP(S57,Factors!$F$4:$H$5971,3,FALSE)</f>
        <v>0.1053</v>
      </c>
      <c r="U57" s="119">
        <f t="shared" si="16"/>
        <v>0</v>
      </c>
      <c r="V57" s="120">
        <f t="shared" si="17"/>
        <v>18061.169999999998</v>
      </c>
      <c r="W57" s="121">
        <f t="shared" si="18"/>
        <v>18061.169999999998</v>
      </c>
      <c r="X57" s="119">
        <f t="shared" si="19"/>
        <v>0</v>
      </c>
      <c r="Y57" s="120">
        <f t="shared" si="20"/>
        <v>1901.841201</v>
      </c>
      <c r="Z57" s="122">
        <f t="shared" si="21"/>
        <v>1901.841201</v>
      </c>
      <c r="AA57" s="119">
        <f t="shared" si="22"/>
        <v>0</v>
      </c>
      <c r="AB57" s="120">
        <f t="shared" si="23"/>
        <v>16159.328798999999</v>
      </c>
      <c r="AC57" s="122">
        <f t="shared" si="24"/>
        <v>16159.328798999999</v>
      </c>
      <c r="AD57" s="94">
        <f t="shared" si="25"/>
        <v>0</v>
      </c>
      <c r="AE57" s="123">
        <f t="shared" si="26"/>
        <v>36265.410000000003</v>
      </c>
      <c r="AF57" s="94">
        <f t="shared" si="27"/>
        <v>36265.410000000003</v>
      </c>
      <c r="AG57" s="94">
        <f t="shared" si="28"/>
        <v>0</v>
      </c>
      <c r="AH57" s="123">
        <f t="shared" si="29"/>
        <v>3818.7476730000008</v>
      </c>
      <c r="AI57" s="94">
        <f t="shared" si="30"/>
        <v>3818.7476730000008</v>
      </c>
      <c r="AJ57" s="94">
        <f t="shared" si="31"/>
        <v>0</v>
      </c>
      <c r="AK57" s="94">
        <f t="shared" si="32"/>
        <v>32446.662327000002</v>
      </c>
      <c r="AL57" s="93">
        <f t="shared" si="33"/>
        <v>32446.662327000002</v>
      </c>
      <c r="AM57" s="138" t="str">
        <f>VLOOKUP(S57,Factors!$F$4:$G$5971,2,FALSE)</f>
        <v>Firm Sales Volumes</v>
      </c>
    </row>
    <row r="58" spans="1:39" hidden="1" outlineLevel="3" x14ac:dyDescent="0.25">
      <c r="A58" t="s">
        <v>7001</v>
      </c>
      <c r="B58" t="s">
        <v>68</v>
      </c>
      <c r="C58" t="s">
        <v>69</v>
      </c>
      <c r="D58" t="s">
        <v>62</v>
      </c>
      <c r="E58" t="s">
        <v>63</v>
      </c>
      <c r="G58">
        <v>36</v>
      </c>
      <c r="R58">
        <f t="shared" si="50"/>
        <v>36</v>
      </c>
      <c r="S58" s="92" t="s">
        <v>6823</v>
      </c>
      <c r="T58" s="80">
        <f>VLOOKUP(S58,Factors!$F$4:$H$5971,3,FALSE)</f>
        <v>0.1053</v>
      </c>
      <c r="U58" s="119">
        <f t="shared" si="16"/>
        <v>0</v>
      </c>
      <c r="V58" s="120">
        <f t="shared" si="17"/>
        <v>36</v>
      </c>
      <c r="W58" s="121">
        <f t="shared" si="18"/>
        <v>36</v>
      </c>
      <c r="X58" s="119">
        <f t="shared" si="19"/>
        <v>0</v>
      </c>
      <c r="Y58" s="120">
        <f t="shared" si="20"/>
        <v>3.7907999999999999</v>
      </c>
      <c r="Z58" s="122">
        <f t="shared" si="21"/>
        <v>3.7907999999999999</v>
      </c>
      <c r="AA58" s="119">
        <f t="shared" si="22"/>
        <v>0</v>
      </c>
      <c r="AB58" s="120">
        <f t="shared" si="23"/>
        <v>32.209200000000003</v>
      </c>
      <c r="AC58" s="122">
        <f t="shared" si="24"/>
        <v>32.209200000000003</v>
      </c>
      <c r="AD58" s="94">
        <f t="shared" si="25"/>
        <v>0</v>
      </c>
      <c r="AE58" s="123">
        <f t="shared" si="26"/>
        <v>36</v>
      </c>
      <c r="AF58" s="94">
        <f t="shared" si="27"/>
        <v>36</v>
      </c>
      <c r="AG58" s="94">
        <f t="shared" si="28"/>
        <v>0</v>
      </c>
      <c r="AH58" s="123">
        <f t="shared" si="29"/>
        <v>3.7907999999999999</v>
      </c>
      <c r="AI58" s="94">
        <f t="shared" si="30"/>
        <v>3.7907999999999999</v>
      </c>
      <c r="AJ58" s="94">
        <f t="shared" si="31"/>
        <v>0</v>
      </c>
      <c r="AK58" s="94">
        <f t="shared" si="32"/>
        <v>32.209200000000003</v>
      </c>
      <c r="AL58" s="93">
        <f t="shared" si="33"/>
        <v>32.209200000000003</v>
      </c>
      <c r="AM58" s="138" t="str">
        <f>VLOOKUP(S58,Factors!$F$4:$G$5971,2,FALSE)</f>
        <v>Firm Sales Volumes</v>
      </c>
    </row>
    <row r="59" spans="1:39" hidden="1" outlineLevel="3" x14ac:dyDescent="0.25">
      <c r="A59" t="s">
        <v>7001</v>
      </c>
      <c r="B59" t="s">
        <v>70</v>
      </c>
      <c r="C59" t="s">
        <v>71</v>
      </c>
      <c r="D59" t="s">
        <v>58</v>
      </c>
      <c r="E59" t="s">
        <v>59</v>
      </c>
      <c r="R59">
        <f t="shared" si="50"/>
        <v>0</v>
      </c>
      <c r="S59" s="92" t="s">
        <v>6824</v>
      </c>
      <c r="T59" s="80">
        <f>VLOOKUP(S59,Factors!$F$4:$H$5971,3,FALSE)</f>
        <v>0.1053</v>
      </c>
      <c r="U59" s="119">
        <f t="shared" si="16"/>
        <v>0</v>
      </c>
      <c r="V59" s="120">
        <f t="shared" si="17"/>
        <v>0</v>
      </c>
      <c r="W59" s="121">
        <f t="shared" si="18"/>
        <v>0</v>
      </c>
      <c r="X59" s="119">
        <f t="shared" si="19"/>
        <v>0</v>
      </c>
      <c r="Y59" s="120">
        <f t="shared" si="20"/>
        <v>0</v>
      </c>
      <c r="Z59" s="122">
        <f t="shared" si="21"/>
        <v>0</v>
      </c>
      <c r="AA59" s="119">
        <f t="shared" si="22"/>
        <v>0</v>
      </c>
      <c r="AB59" s="120">
        <f t="shared" si="23"/>
        <v>0</v>
      </c>
      <c r="AC59" s="122">
        <f t="shared" si="24"/>
        <v>0</v>
      </c>
      <c r="AD59" s="94">
        <f t="shared" si="25"/>
        <v>0</v>
      </c>
      <c r="AE59" s="123">
        <f t="shared" si="26"/>
        <v>0</v>
      </c>
      <c r="AF59" s="94">
        <f t="shared" si="27"/>
        <v>0</v>
      </c>
      <c r="AG59" s="94">
        <f t="shared" si="28"/>
        <v>0</v>
      </c>
      <c r="AH59" s="123">
        <f t="shared" si="29"/>
        <v>0</v>
      </c>
      <c r="AI59" s="94">
        <f t="shared" si="30"/>
        <v>0</v>
      </c>
      <c r="AJ59" s="94">
        <f t="shared" si="31"/>
        <v>0</v>
      </c>
      <c r="AK59" s="94">
        <f t="shared" si="32"/>
        <v>0</v>
      </c>
      <c r="AL59" s="93">
        <f t="shared" si="33"/>
        <v>0</v>
      </c>
      <c r="AM59" s="138" t="str">
        <f>VLOOKUP(S59,Factors!$F$4:$G$5971,2,FALSE)</f>
        <v>Firm Sales Volumes</v>
      </c>
    </row>
    <row r="60" spans="1:39" hidden="1" outlineLevel="3" x14ac:dyDescent="0.25">
      <c r="A60" t="s">
        <v>7001</v>
      </c>
      <c r="B60" t="s">
        <v>43</v>
      </c>
      <c r="C60" t="s">
        <v>44</v>
      </c>
      <c r="D60" t="s">
        <v>62</v>
      </c>
      <c r="E60" t="s">
        <v>63</v>
      </c>
      <c r="F60">
        <v>402.78</v>
      </c>
      <c r="G60">
        <v>353.62</v>
      </c>
      <c r="R60">
        <f t="shared" si="50"/>
        <v>756.4</v>
      </c>
      <c r="S60" s="92" t="s">
        <v>4775</v>
      </c>
      <c r="T60" s="80">
        <f>VLOOKUP(S60,Factors!$F$4:$H$5971,3,FALSE)</f>
        <v>0.1053</v>
      </c>
      <c r="U60" s="119">
        <f t="shared" si="16"/>
        <v>0</v>
      </c>
      <c r="V60" s="120">
        <f t="shared" si="17"/>
        <v>353.62</v>
      </c>
      <c r="W60" s="121">
        <f t="shared" si="18"/>
        <v>353.62</v>
      </c>
      <c r="X60" s="119">
        <f t="shared" si="19"/>
        <v>0</v>
      </c>
      <c r="Y60" s="120">
        <f t="shared" si="20"/>
        <v>37.236186000000004</v>
      </c>
      <c r="Z60" s="122">
        <f t="shared" si="21"/>
        <v>37.236186000000004</v>
      </c>
      <c r="AA60" s="119">
        <f t="shared" si="22"/>
        <v>0</v>
      </c>
      <c r="AB60" s="120">
        <f t="shared" si="23"/>
        <v>316.38381400000003</v>
      </c>
      <c r="AC60" s="122">
        <f t="shared" si="24"/>
        <v>316.38381400000003</v>
      </c>
      <c r="AD60" s="94">
        <f t="shared" si="25"/>
        <v>0</v>
      </c>
      <c r="AE60" s="123">
        <f t="shared" si="26"/>
        <v>756.4</v>
      </c>
      <c r="AF60" s="94">
        <f t="shared" si="27"/>
        <v>756.4</v>
      </c>
      <c r="AG60" s="94">
        <f t="shared" si="28"/>
        <v>0</v>
      </c>
      <c r="AH60" s="123">
        <f t="shared" si="29"/>
        <v>79.648920000000004</v>
      </c>
      <c r="AI60" s="94">
        <f t="shared" si="30"/>
        <v>79.648920000000004</v>
      </c>
      <c r="AJ60" s="94">
        <f t="shared" si="31"/>
        <v>0</v>
      </c>
      <c r="AK60" s="94">
        <f t="shared" si="32"/>
        <v>676.75108</v>
      </c>
      <c r="AL60" s="93">
        <f t="shared" si="33"/>
        <v>676.75108</v>
      </c>
      <c r="AM60" s="138" t="str">
        <f>VLOOKUP(S60,Factors!$F$4:$G$5971,2,FALSE)</f>
        <v>Firm Sales Volumes</v>
      </c>
    </row>
    <row r="61" spans="1:39" hidden="1" outlineLevel="3" x14ac:dyDescent="0.25">
      <c r="A61" t="s">
        <v>7001</v>
      </c>
      <c r="B61" t="s">
        <v>43</v>
      </c>
      <c r="C61" t="s">
        <v>44</v>
      </c>
      <c r="D61" t="s">
        <v>64</v>
      </c>
      <c r="E61" t="s">
        <v>65</v>
      </c>
      <c r="F61">
        <v>402.78</v>
      </c>
      <c r="G61">
        <v>353.62</v>
      </c>
      <c r="R61">
        <f t="shared" si="50"/>
        <v>756.4</v>
      </c>
      <c r="S61" s="92" t="s">
        <v>4776</v>
      </c>
      <c r="T61" s="80">
        <f>VLOOKUP(S61,Factors!$F$4:$H$5971,3,FALSE)</f>
        <v>0.1053</v>
      </c>
      <c r="U61" s="119">
        <f t="shared" si="16"/>
        <v>0</v>
      </c>
      <c r="V61" s="120">
        <f t="shared" si="17"/>
        <v>353.62</v>
      </c>
      <c r="W61" s="121">
        <f t="shared" si="18"/>
        <v>353.62</v>
      </c>
      <c r="X61" s="119">
        <f t="shared" si="19"/>
        <v>0</v>
      </c>
      <c r="Y61" s="120">
        <f t="shared" si="20"/>
        <v>37.236186000000004</v>
      </c>
      <c r="Z61" s="122">
        <f t="shared" si="21"/>
        <v>37.236186000000004</v>
      </c>
      <c r="AA61" s="119">
        <f t="shared" si="22"/>
        <v>0</v>
      </c>
      <c r="AB61" s="120">
        <f t="shared" si="23"/>
        <v>316.38381400000003</v>
      </c>
      <c r="AC61" s="122">
        <f t="shared" si="24"/>
        <v>316.38381400000003</v>
      </c>
      <c r="AD61" s="94">
        <f t="shared" si="25"/>
        <v>0</v>
      </c>
      <c r="AE61" s="123">
        <f t="shared" si="26"/>
        <v>756.4</v>
      </c>
      <c r="AF61" s="94">
        <f t="shared" si="27"/>
        <v>756.4</v>
      </c>
      <c r="AG61" s="94">
        <f t="shared" si="28"/>
        <v>0</v>
      </c>
      <c r="AH61" s="123">
        <f t="shared" si="29"/>
        <v>79.648920000000004</v>
      </c>
      <c r="AI61" s="94">
        <f t="shared" si="30"/>
        <v>79.648920000000004</v>
      </c>
      <c r="AJ61" s="94">
        <f t="shared" si="31"/>
        <v>0</v>
      </c>
      <c r="AK61" s="94">
        <f t="shared" si="32"/>
        <v>676.75108</v>
      </c>
      <c r="AL61" s="93">
        <f t="shared" si="33"/>
        <v>676.75108</v>
      </c>
      <c r="AM61" s="138" t="str">
        <f>VLOOKUP(S61,Factors!$F$4:$G$5971,2,FALSE)</f>
        <v>Firm Sales Volumes</v>
      </c>
    </row>
    <row r="62" spans="1:39" hidden="1" outlineLevel="2" collapsed="1" x14ac:dyDescent="0.25">
      <c r="S62" s="92"/>
      <c r="T62" s="80"/>
      <c r="U62" s="119">
        <f t="shared" ref="U62:AL62" si="51">SUBTOTAL(9,U50:U61)</f>
        <v>0</v>
      </c>
      <c r="V62" s="120">
        <f t="shared" si="51"/>
        <v>129216.81</v>
      </c>
      <c r="W62" s="121">
        <f t="shared" si="51"/>
        <v>129216.81</v>
      </c>
      <c r="X62" s="119">
        <f t="shared" si="51"/>
        <v>0</v>
      </c>
      <c r="Y62" s="120">
        <f t="shared" si="51"/>
        <v>13606.530093000001</v>
      </c>
      <c r="Z62" s="122">
        <f t="shared" si="51"/>
        <v>13606.530093000001</v>
      </c>
      <c r="AA62" s="119">
        <f t="shared" si="51"/>
        <v>0</v>
      </c>
      <c r="AB62" s="120">
        <f t="shared" si="51"/>
        <v>115610.27990699999</v>
      </c>
      <c r="AC62" s="122">
        <f t="shared" si="51"/>
        <v>115610.27990699999</v>
      </c>
      <c r="AD62" s="94">
        <f t="shared" si="51"/>
        <v>0</v>
      </c>
      <c r="AE62" s="123">
        <f t="shared" si="51"/>
        <v>251102.71999999997</v>
      </c>
      <c r="AF62" s="94">
        <f t="shared" si="51"/>
        <v>251102.71999999997</v>
      </c>
      <c r="AG62" s="94">
        <f t="shared" si="51"/>
        <v>0</v>
      </c>
      <c r="AH62" s="123">
        <f t="shared" si="51"/>
        <v>26441.116416000001</v>
      </c>
      <c r="AI62" s="94">
        <f t="shared" si="51"/>
        <v>26441.116416000001</v>
      </c>
      <c r="AJ62" s="94">
        <f t="shared" si="51"/>
        <v>0</v>
      </c>
      <c r="AK62" s="94">
        <f t="shared" si="51"/>
        <v>224661.603584</v>
      </c>
      <c r="AL62" s="93">
        <f t="shared" si="51"/>
        <v>224661.603584</v>
      </c>
      <c r="AM62" s="139" t="s">
        <v>7134</v>
      </c>
    </row>
    <row r="63" spans="1:39" hidden="1" outlineLevel="1" x14ac:dyDescent="0.25">
      <c r="A63" s="135" t="s">
        <v>7000</v>
      </c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7"/>
      <c r="T63" s="128"/>
      <c r="U63" s="129">
        <f t="shared" ref="U63:AL63" si="52">SUBTOTAL(9,U50:U61)</f>
        <v>0</v>
      </c>
      <c r="V63" s="130">
        <f t="shared" si="52"/>
        <v>129216.81</v>
      </c>
      <c r="W63" s="131">
        <f t="shared" si="52"/>
        <v>129216.81</v>
      </c>
      <c r="X63" s="129">
        <f t="shared" si="52"/>
        <v>0</v>
      </c>
      <c r="Y63" s="130">
        <f t="shared" si="52"/>
        <v>13606.530093000001</v>
      </c>
      <c r="Z63" s="132">
        <f t="shared" si="52"/>
        <v>13606.530093000001</v>
      </c>
      <c r="AA63" s="129">
        <f t="shared" si="52"/>
        <v>0</v>
      </c>
      <c r="AB63" s="130">
        <f t="shared" si="52"/>
        <v>115610.27990699999</v>
      </c>
      <c r="AC63" s="132">
        <f t="shared" si="52"/>
        <v>115610.27990699999</v>
      </c>
      <c r="AD63" s="130">
        <f t="shared" si="52"/>
        <v>0</v>
      </c>
      <c r="AE63" s="133">
        <f t="shared" si="52"/>
        <v>251102.71999999997</v>
      </c>
      <c r="AF63" s="130">
        <f t="shared" si="52"/>
        <v>251102.71999999997</v>
      </c>
      <c r="AG63" s="130">
        <f t="shared" si="52"/>
        <v>0</v>
      </c>
      <c r="AH63" s="133">
        <f t="shared" si="52"/>
        <v>26441.116416000001</v>
      </c>
      <c r="AI63" s="130">
        <f t="shared" si="52"/>
        <v>26441.116416000001</v>
      </c>
      <c r="AJ63" s="130">
        <f t="shared" si="52"/>
        <v>0</v>
      </c>
      <c r="AK63" s="130">
        <f t="shared" si="52"/>
        <v>224661.603584</v>
      </c>
      <c r="AL63" s="134">
        <f t="shared" si="52"/>
        <v>224661.603584</v>
      </c>
      <c r="AM63" s="137"/>
    </row>
    <row r="64" spans="1:39" hidden="1" outlineLevel="3" x14ac:dyDescent="0.25">
      <c r="A64" t="s">
        <v>7006</v>
      </c>
      <c r="B64" t="s">
        <v>39</v>
      </c>
      <c r="C64" t="s">
        <v>40</v>
      </c>
      <c r="D64" t="s">
        <v>73</v>
      </c>
      <c r="E64" t="s">
        <v>74</v>
      </c>
      <c r="F64">
        <v>405.28</v>
      </c>
      <c r="R64">
        <f>SUM(F64:Q64)</f>
        <v>405.28</v>
      </c>
      <c r="S64" s="92" t="s">
        <v>1201</v>
      </c>
      <c r="T64" s="80">
        <f>VLOOKUP(S64,Factors!$F$4:$H$5971,3,FALSE)</f>
        <v>0.1053</v>
      </c>
      <c r="U64" s="119">
        <f t="shared" si="16"/>
        <v>0</v>
      </c>
      <c r="V64" s="120">
        <f t="shared" si="17"/>
        <v>0</v>
      </c>
      <c r="W64" s="121">
        <f t="shared" si="18"/>
        <v>0</v>
      </c>
      <c r="X64" s="119">
        <f t="shared" si="19"/>
        <v>0</v>
      </c>
      <c r="Y64" s="120">
        <f t="shared" si="20"/>
        <v>0</v>
      </c>
      <c r="Z64" s="122">
        <f t="shared" si="21"/>
        <v>0</v>
      </c>
      <c r="AA64" s="119">
        <f t="shared" si="22"/>
        <v>0</v>
      </c>
      <c r="AB64" s="120">
        <f t="shared" si="23"/>
        <v>0</v>
      </c>
      <c r="AC64" s="122">
        <f t="shared" si="24"/>
        <v>0</v>
      </c>
      <c r="AD64" s="94">
        <f t="shared" si="25"/>
        <v>0</v>
      </c>
      <c r="AE64" s="123">
        <f t="shared" si="26"/>
        <v>405.28</v>
      </c>
      <c r="AF64" s="94">
        <f t="shared" si="27"/>
        <v>405.28</v>
      </c>
      <c r="AG64" s="94">
        <f t="shared" si="28"/>
        <v>0</v>
      </c>
      <c r="AH64" s="123">
        <f t="shared" si="29"/>
        <v>42.675984</v>
      </c>
      <c r="AI64" s="94">
        <f t="shared" si="30"/>
        <v>42.675984</v>
      </c>
      <c r="AJ64" s="94">
        <f t="shared" si="31"/>
        <v>0</v>
      </c>
      <c r="AK64" s="94">
        <f t="shared" si="32"/>
        <v>362.604016</v>
      </c>
      <c r="AL64" s="93">
        <f t="shared" si="33"/>
        <v>362.604016</v>
      </c>
      <c r="AM64" s="138" t="str">
        <f>VLOOKUP(S64,Factors!$F$4:$G$5971,2,FALSE)</f>
        <v>Firm Sales Volumes</v>
      </c>
    </row>
    <row r="65" spans="1:39" hidden="1" outlineLevel="3" x14ac:dyDescent="0.25">
      <c r="A65" t="s">
        <v>7006</v>
      </c>
      <c r="B65" t="s">
        <v>66</v>
      </c>
      <c r="C65" t="s">
        <v>67</v>
      </c>
      <c r="D65" t="s">
        <v>73</v>
      </c>
      <c r="E65" t="s">
        <v>74</v>
      </c>
      <c r="F65">
        <v>30352.85</v>
      </c>
      <c r="G65">
        <v>49470.53</v>
      </c>
      <c r="R65">
        <f>SUM(F65:Q65)</f>
        <v>79823.38</v>
      </c>
      <c r="S65" s="92" t="s">
        <v>6825</v>
      </c>
      <c r="T65" s="80">
        <f>VLOOKUP(S65,Factors!$F$4:$H$5971,3,FALSE)</f>
        <v>0.1053</v>
      </c>
      <c r="U65" s="119">
        <f t="shared" si="16"/>
        <v>0</v>
      </c>
      <c r="V65" s="120">
        <f t="shared" si="17"/>
        <v>49470.53</v>
      </c>
      <c r="W65" s="121">
        <f t="shared" si="18"/>
        <v>49470.53</v>
      </c>
      <c r="X65" s="119">
        <f t="shared" si="19"/>
        <v>0</v>
      </c>
      <c r="Y65" s="120">
        <f t="shared" si="20"/>
        <v>5209.2468090000002</v>
      </c>
      <c r="Z65" s="122">
        <f t="shared" si="21"/>
        <v>5209.2468090000002</v>
      </c>
      <c r="AA65" s="119">
        <f t="shared" si="22"/>
        <v>0</v>
      </c>
      <c r="AB65" s="120">
        <f t="shared" si="23"/>
        <v>44261.283190999995</v>
      </c>
      <c r="AC65" s="122">
        <f t="shared" si="24"/>
        <v>44261.283190999995</v>
      </c>
      <c r="AD65" s="94">
        <f t="shared" si="25"/>
        <v>0</v>
      </c>
      <c r="AE65" s="123">
        <f t="shared" si="26"/>
        <v>79823.38</v>
      </c>
      <c r="AF65" s="94">
        <f t="shared" si="27"/>
        <v>79823.38</v>
      </c>
      <c r="AG65" s="94">
        <f t="shared" si="28"/>
        <v>0</v>
      </c>
      <c r="AH65" s="123">
        <f t="shared" si="29"/>
        <v>8405.401914</v>
      </c>
      <c r="AI65" s="94">
        <f t="shared" si="30"/>
        <v>8405.401914</v>
      </c>
      <c r="AJ65" s="94">
        <f t="shared" si="31"/>
        <v>0</v>
      </c>
      <c r="AK65" s="94">
        <f t="shared" si="32"/>
        <v>71417.978086000003</v>
      </c>
      <c r="AL65" s="93">
        <f t="shared" si="33"/>
        <v>71417.978086000003</v>
      </c>
      <c r="AM65" s="138" t="str">
        <f>VLOOKUP(S65,Factors!$F$4:$G$5971,2,FALSE)</f>
        <v>Firm Sales Volumes</v>
      </c>
    </row>
    <row r="66" spans="1:39" hidden="1" outlineLevel="3" x14ac:dyDescent="0.25">
      <c r="A66" t="s">
        <v>7006</v>
      </c>
      <c r="B66" t="s">
        <v>68</v>
      </c>
      <c r="C66" t="s">
        <v>69</v>
      </c>
      <c r="D66" t="s">
        <v>75</v>
      </c>
      <c r="E66" t="s">
        <v>76</v>
      </c>
      <c r="F66">
        <v>47072.34</v>
      </c>
      <c r="G66">
        <v>45672.33</v>
      </c>
      <c r="R66">
        <f>SUM(F66:Q66)</f>
        <v>92744.67</v>
      </c>
      <c r="S66" s="92" t="s">
        <v>6826</v>
      </c>
      <c r="T66" s="80">
        <f>VLOOKUP(S66,Factors!$F$4:$H$5971,3,FALSE)</f>
        <v>0.1053</v>
      </c>
      <c r="U66" s="119">
        <f t="shared" si="16"/>
        <v>0</v>
      </c>
      <c r="V66" s="120">
        <f t="shared" si="17"/>
        <v>45672.33</v>
      </c>
      <c r="W66" s="121">
        <f t="shared" si="18"/>
        <v>45672.33</v>
      </c>
      <c r="X66" s="119">
        <f t="shared" si="19"/>
        <v>0</v>
      </c>
      <c r="Y66" s="120">
        <f t="shared" si="20"/>
        <v>4809.2963490000002</v>
      </c>
      <c r="Z66" s="122">
        <f t="shared" si="21"/>
        <v>4809.2963490000002</v>
      </c>
      <c r="AA66" s="119">
        <f t="shared" si="22"/>
        <v>0</v>
      </c>
      <c r="AB66" s="120">
        <f t="shared" si="23"/>
        <v>40863.033651000005</v>
      </c>
      <c r="AC66" s="122">
        <f t="shared" si="24"/>
        <v>40863.033651000005</v>
      </c>
      <c r="AD66" s="94">
        <f t="shared" si="25"/>
        <v>0</v>
      </c>
      <c r="AE66" s="123">
        <f t="shared" si="26"/>
        <v>92744.67</v>
      </c>
      <c r="AF66" s="94">
        <f t="shared" si="27"/>
        <v>92744.67</v>
      </c>
      <c r="AG66" s="94">
        <f t="shared" si="28"/>
        <v>0</v>
      </c>
      <c r="AH66" s="123">
        <f t="shared" si="29"/>
        <v>9766.0137510000004</v>
      </c>
      <c r="AI66" s="94">
        <f t="shared" si="30"/>
        <v>9766.0137510000004</v>
      </c>
      <c r="AJ66" s="94">
        <f t="shared" si="31"/>
        <v>0</v>
      </c>
      <c r="AK66" s="94">
        <f t="shared" si="32"/>
        <v>82978.656248999992</v>
      </c>
      <c r="AL66" s="93">
        <f t="shared" si="33"/>
        <v>82978.656248999992</v>
      </c>
      <c r="AM66" s="138" t="str">
        <f>VLOOKUP(S66,Factors!$F$4:$G$5971,2,FALSE)</f>
        <v>Firm Sales Volumes</v>
      </c>
    </row>
    <row r="67" spans="1:39" hidden="1" outlineLevel="3" x14ac:dyDescent="0.25">
      <c r="A67" t="s">
        <v>7006</v>
      </c>
      <c r="B67" t="s">
        <v>77</v>
      </c>
      <c r="C67" t="s">
        <v>78</v>
      </c>
      <c r="D67" t="s">
        <v>75</v>
      </c>
      <c r="E67" t="s">
        <v>76</v>
      </c>
      <c r="R67">
        <f>SUM(F67:Q67)</f>
        <v>0</v>
      </c>
      <c r="S67" s="92" t="s">
        <v>4122</v>
      </c>
      <c r="T67" s="80">
        <f>VLOOKUP(S67,Factors!$F$4:$H$5971,3,FALSE)</f>
        <v>0.1053</v>
      </c>
      <c r="U67" s="119">
        <f t="shared" si="16"/>
        <v>0</v>
      </c>
      <c r="V67" s="120">
        <f t="shared" si="17"/>
        <v>0</v>
      </c>
      <c r="W67" s="121">
        <f t="shared" si="18"/>
        <v>0</v>
      </c>
      <c r="X67" s="119">
        <f t="shared" si="19"/>
        <v>0</v>
      </c>
      <c r="Y67" s="120">
        <f t="shared" si="20"/>
        <v>0</v>
      </c>
      <c r="Z67" s="122">
        <f t="shared" si="21"/>
        <v>0</v>
      </c>
      <c r="AA67" s="119">
        <f t="shared" si="22"/>
        <v>0</v>
      </c>
      <c r="AB67" s="120">
        <f t="shared" si="23"/>
        <v>0</v>
      </c>
      <c r="AC67" s="122">
        <f t="shared" si="24"/>
        <v>0</v>
      </c>
      <c r="AD67" s="94">
        <f t="shared" si="25"/>
        <v>0</v>
      </c>
      <c r="AE67" s="123">
        <f t="shared" si="26"/>
        <v>0</v>
      </c>
      <c r="AF67" s="94">
        <f t="shared" si="27"/>
        <v>0</v>
      </c>
      <c r="AG67" s="94">
        <f t="shared" si="28"/>
        <v>0</v>
      </c>
      <c r="AH67" s="123">
        <f t="shared" si="29"/>
        <v>0</v>
      </c>
      <c r="AI67" s="94">
        <f t="shared" si="30"/>
        <v>0</v>
      </c>
      <c r="AJ67" s="94">
        <f t="shared" si="31"/>
        <v>0</v>
      </c>
      <c r="AK67" s="94">
        <f t="shared" si="32"/>
        <v>0</v>
      </c>
      <c r="AL67" s="93">
        <f t="shared" si="33"/>
        <v>0</v>
      </c>
      <c r="AM67" s="138" t="str">
        <f>VLOOKUP(S67,Factors!$F$4:$G$5971,2,FALSE)</f>
        <v>Firm Sales Volumes</v>
      </c>
    </row>
    <row r="68" spans="1:39" hidden="1" outlineLevel="3" x14ac:dyDescent="0.25">
      <c r="A68" t="s">
        <v>7006</v>
      </c>
      <c r="B68" t="s">
        <v>77</v>
      </c>
      <c r="C68" t="s">
        <v>78</v>
      </c>
      <c r="D68" t="s">
        <v>73</v>
      </c>
      <c r="E68" t="s">
        <v>74</v>
      </c>
      <c r="G68">
        <v>632.42999999999995</v>
      </c>
      <c r="R68">
        <f>SUM(F68:Q68)</f>
        <v>632.42999999999995</v>
      </c>
      <c r="S68" s="92" t="s">
        <v>6502</v>
      </c>
      <c r="T68" s="80">
        <f>VLOOKUP(S68,Factors!$F$4:$H$5971,3,FALSE)</f>
        <v>0.1053</v>
      </c>
      <c r="U68" s="119">
        <f t="shared" si="16"/>
        <v>0</v>
      </c>
      <c r="V68" s="120">
        <f t="shared" si="17"/>
        <v>632.42999999999995</v>
      </c>
      <c r="W68" s="121">
        <f t="shared" si="18"/>
        <v>632.42999999999995</v>
      </c>
      <c r="X68" s="119">
        <f t="shared" si="19"/>
        <v>0</v>
      </c>
      <c r="Y68" s="120">
        <f t="shared" si="20"/>
        <v>66.594878999999992</v>
      </c>
      <c r="Z68" s="122">
        <f t="shared" si="21"/>
        <v>66.594878999999992</v>
      </c>
      <c r="AA68" s="119">
        <f t="shared" si="22"/>
        <v>0</v>
      </c>
      <c r="AB68" s="120">
        <f t="shared" si="23"/>
        <v>565.83512099999996</v>
      </c>
      <c r="AC68" s="122">
        <f t="shared" si="24"/>
        <v>565.83512099999996</v>
      </c>
      <c r="AD68" s="94">
        <f t="shared" si="25"/>
        <v>0</v>
      </c>
      <c r="AE68" s="123">
        <f t="shared" si="26"/>
        <v>632.42999999999995</v>
      </c>
      <c r="AF68" s="94">
        <f t="shared" si="27"/>
        <v>632.42999999999995</v>
      </c>
      <c r="AG68" s="94">
        <f t="shared" si="28"/>
        <v>0</v>
      </c>
      <c r="AH68" s="123">
        <f t="shared" si="29"/>
        <v>66.594878999999992</v>
      </c>
      <c r="AI68" s="94">
        <f t="shared" si="30"/>
        <v>66.594878999999992</v>
      </c>
      <c r="AJ68" s="94">
        <f t="shared" si="31"/>
        <v>0</v>
      </c>
      <c r="AK68" s="94">
        <f t="shared" si="32"/>
        <v>565.83512099999996</v>
      </c>
      <c r="AL68" s="93">
        <f t="shared" si="33"/>
        <v>565.83512099999996</v>
      </c>
      <c r="AM68" s="138" t="str">
        <f>VLOOKUP(S68,Factors!$F$4:$G$5971,2,FALSE)</f>
        <v>Firm Sales Volumes</v>
      </c>
    </row>
    <row r="69" spans="1:39" hidden="1" outlineLevel="2" collapsed="1" x14ac:dyDescent="0.25">
      <c r="S69" s="92"/>
      <c r="T69" s="80"/>
      <c r="U69" s="119">
        <f t="shared" ref="U69:AL69" si="53">SUBTOTAL(9,U64:U68)</f>
        <v>0</v>
      </c>
      <c r="V69" s="120">
        <f t="shared" si="53"/>
        <v>95775.29</v>
      </c>
      <c r="W69" s="121">
        <f t="shared" si="53"/>
        <v>95775.29</v>
      </c>
      <c r="X69" s="119">
        <f t="shared" si="53"/>
        <v>0</v>
      </c>
      <c r="Y69" s="120">
        <f t="shared" si="53"/>
        <v>10085.138037000001</v>
      </c>
      <c r="Z69" s="122">
        <f t="shared" si="53"/>
        <v>10085.138037000001</v>
      </c>
      <c r="AA69" s="119">
        <f t="shared" si="53"/>
        <v>0</v>
      </c>
      <c r="AB69" s="120">
        <f t="shared" si="53"/>
        <v>85690.151962999997</v>
      </c>
      <c r="AC69" s="122">
        <f t="shared" si="53"/>
        <v>85690.151962999997</v>
      </c>
      <c r="AD69" s="94">
        <f t="shared" si="53"/>
        <v>0</v>
      </c>
      <c r="AE69" s="123">
        <f t="shared" si="53"/>
        <v>173605.76000000001</v>
      </c>
      <c r="AF69" s="94">
        <f t="shared" si="53"/>
        <v>173605.76000000001</v>
      </c>
      <c r="AG69" s="94">
        <f t="shared" si="53"/>
        <v>0</v>
      </c>
      <c r="AH69" s="123">
        <f t="shared" si="53"/>
        <v>18280.686528000002</v>
      </c>
      <c r="AI69" s="94">
        <f t="shared" si="53"/>
        <v>18280.686528000002</v>
      </c>
      <c r="AJ69" s="94">
        <f t="shared" si="53"/>
        <v>0</v>
      </c>
      <c r="AK69" s="94">
        <f t="shared" si="53"/>
        <v>155325.07347200002</v>
      </c>
      <c r="AL69" s="93">
        <f t="shared" si="53"/>
        <v>155325.07347200002</v>
      </c>
      <c r="AM69" s="139" t="s">
        <v>7134</v>
      </c>
    </row>
    <row r="70" spans="1:39" hidden="1" outlineLevel="1" x14ac:dyDescent="0.25">
      <c r="A70" s="135" t="s">
        <v>7005</v>
      </c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7"/>
      <c r="T70" s="128"/>
      <c r="U70" s="129">
        <f t="shared" ref="U70:AL70" si="54">SUBTOTAL(9,U64:U68)</f>
        <v>0</v>
      </c>
      <c r="V70" s="130">
        <f t="shared" si="54"/>
        <v>95775.29</v>
      </c>
      <c r="W70" s="131">
        <f t="shared" si="54"/>
        <v>95775.29</v>
      </c>
      <c r="X70" s="129">
        <f t="shared" si="54"/>
        <v>0</v>
      </c>
      <c r="Y70" s="130">
        <f t="shared" si="54"/>
        <v>10085.138037000001</v>
      </c>
      <c r="Z70" s="132">
        <f t="shared" si="54"/>
        <v>10085.138037000001</v>
      </c>
      <c r="AA70" s="129">
        <f t="shared" si="54"/>
        <v>0</v>
      </c>
      <c r="AB70" s="130">
        <f t="shared" si="54"/>
        <v>85690.151962999997</v>
      </c>
      <c r="AC70" s="132">
        <f t="shared" si="54"/>
        <v>85690.151962999997</v>
      </c>
      <c r="AD70" s="130">
        <f t="shared" si="54"/>
        <v>0</v>
      </c>
      <c r="AE70" s="133">
        <f t="shared" si="54"/>
        <v>173605.76000000001</v>
      </c>
      <c r="AF70" s="130">
        <f t="shared" si="54"/>
        <v>173605.76000000001</v>
      </c>
      <c r="AG70" s="130">
        <f t="shared" si="54"/>
        <v>0</v>
      </c>
      <c r="AH70" s="133">
        <f t="shared" si="54"/>
        <v>18280.686528000002</v>
      </c>
      <c r="AI70" s="130">
        <f t="shared" si="54"/>
        <v>18280.686528000002</v>
      </c>
      <c r="AJ70" s="130">
        <f t="shared" si="54"/>
        <v>0</v>
      </c>
      <c r="AK70" s="130">
        <f t="shared" si="54"/>
        <v>155325.07347200002</v>
      </c>
      <c r="AL70" s="134">
        <f t="shared" si="54"/>
        <v>155325.07347200002</v>
      </c>
      <c r="AM70" s="137"/>
    </row>
    <row r="71" spans="1:39" hidden="1" outlineLevel="3" x14ac:dyDescent="0.25">
      <c r="A71" t="s">
        <v>7008</v>
      </c>
      <c r="B71" t="s">
        <v>92</v>
      </c>
      <c r="C71" t="s">
        <v>93</v>
      </c>
      <c r="D71" t="s">
        <v>88</v>
      </c>
      <c r="E71" t="s">
        <v>89</v>
      </c>
      <c r="F71">
        <v>5070.28</v>
      </c>
      <c r="G71">
        <v>36734.53</v>
      </c>
      <c r="R71">
        <f>SUM(F71:Q71)</f>
        <v>41804.81</v>
      </c>
      <c r="S71" s="92" t="s">
        <v>4902</v>
      </c>
      <c r="T71" s="80">
        <f>VLOOKUP(S71,Factors!$F$4:$H$5971,3,FALSE)</f>
        <v>0.1124</v>
      </c>
      <c r="U71" s="119">
        <f t="shared" si="16"/>
        <v>0</v>
      </c>
      <c r="V71" s="120">
        <f t="shared" si="17"/>
        <v>36734.53</v>
      </c>
      <c r="W71" s="121">
        <f t="shared" si="18"/>
        <v>36734.53</v>
      </c>
      <c r="X71" s="119">
        <f t="shared" si="19"/>
        <v>0</v>
      </c>
      <c r="Y71" s="120">
        <f t="shared" si="20"/>
        <v>4128.9611720000003</v>
      </c>
      <c r="Z71" s="122">
        <f t="shared" si="21"/>
        <v>4128.9611720000003</v>
      </c>
      <c r="AA71" s="119">
        <f t="shared" si="22"/>
        <v>0</v>
      </c>
      <c r="AB71" s="120">
        <f t="shared" si="23"/>
        <v>32605.568827999999</v>
      </c>
      <c r="AC71" s="122">
        <f t="shared" si="24"/>
        <v>32605.568827999999</v>
      </c>
      <c r="AD71" s="94">
        <f t="shared" si="25"/>
        <v>0</v>
      </c>
      <c r="AE71" s="123">
        <f t="shared" si="26"/>
        <v>41804.81</v>
      </c>
      <c r="AF71" s="94">
        <f t="shared" si="27"/>
        <v>41804.81</v>
      </c>
      <c r="AG71" s="94">
        <f t="shared" si="28"/>
        <v>0</v>
      </c>
      <c r="AH71" s="123">
        <f t="shared" si="29"/>
        <v>4698.8606439999994</v>
      </c>
      <c r="AI71" s="94">
        <f t="shared" si="30"/>
        <v>4698.8606439999994</v>
      </c>
      <c r="AJ71" s="94">
        <f t="shared" si="31"/>
        <v>0</v>
      </c>
      <c r="AK71" s="94">
        <f t="shared" si="32"/>
        <v>37105.949355999997</v>
      </c>
      <c r="AL71" s="93">
        <f t="shared" si="33"/>
        <v>37105.949355999997</v>
      </c>
      <c r="AM71" s="138" t="str">
        <f>VLOOKUP(S71,Factors!$F$4:$G$5971,2,FALSE)</f>
        <v>3-factor</v>
      </c>
    </row>
    <row r="72" spans="1:39" hidden="1" outlineLevel="3" x14ac:dyDescent="0.25">
      <c r="A72" t="s">
        <v>7008</v>
      </c>
      <c r="B72" t="s">
        <v>92</v>
      </c>
      <c r="C72" t="s">
        <v>93</v>
      </c>
      <c r="D72" t="s">
        <v>80</v>
      </c>
      <c r="E72" t="s">
        <v>81</v>
      </c>
      <c r="F72">
        <v>1232.4000000000001</v>
      </c>
      <c r="G72">
        <v>2214.88</v>
      </c>
      <c r="R72">
        <f>SUM(F72:Q72)</f>
        <v>3447.28</v>
      </c>
      <c r="S72" s="92" t="s">
        <v>4905</v>
      </c>
      <c r="T72" s="80">
        <f>VLOOKUP(S72,Factors!$F$4:$H$5971,3,FALSE)</f>
        <v>0.1124</v>
      </c>
      <c r="U72" s="119">
        <f t="shared" si="16"/>
        <v>0</v>
      </c>
      <c r="V72" s="120">
        <f t="shared" si="17"/>
        <v>2214.88</v>
      </c>
      <c r="W72" s="121">
        <f t="shared" si="18"/>
        <v>2214.88</v>
      </c>
      <c r="X72" s="119">
        <f t="shared" si="19"/>
        <v>0</v>
      </c>
      <c r="Y72" s="120">
        <f t="shared" si="20"/>
        <v>248.95251200000001</v>
      </c>
      <c r="Z72" s="122">
        <f t="shared" si="21"/>
        <v>248.95251200000001</v>
      </c>
      <c r="AA72" s="119">
        <f t="shared" si="22"/>
        <v>0</v>
      </c>
      <c r="AB72" s="120">
        <f t="shared" si="23"/>
        <v>1965.927488</v>
      </c>
      <c r="AC72" s="122">
        <f t="shared" si="24"/>
        <v>1965.927488</v>
      </c>
      <c r="AD72" s="94">
        <f t="shared" si="25"/>
        <v>0</v>
      </c>
      <c r="AE72" s="123">
        <f t="shared" si="26"/>
        <v>3447.28</v>
      </c>
      <c r="AF72" s="94">
        <f t="shared" si="27"/>
        <v>3447.28</v>
      </c>
      <c r="AG72" s="94">
        <f t="shared" si="28"/>
        <v>0</v>
      </c>
      <c r="AH72" s="123">
        <f t="shared" si="29"/>
        <v>387.47427200000004</v>
      </c>
      <c r="AI72" s="94">
        <f t="shared" si="30"/>
        <v>387.47427200000004</v>
      </c>
      <c r="AJ72" s="94">
        <f t="shared" si="31"/>
        <v>0</v>
      </c>
      <c r="AK72" s="94">
        <f t="shared" si="32"/>
        <v>3059.8057280000003</v>
      </c>
      <c r="AL72" s="93">
        <f t="shared" si="33"/>
        <v>3059.8057280000003</v>
      </c>
      <c r="AM72" s="138" t="str">
        <f>VLOOKUP(S72,Factors!$F$4:$G$5971,2,FALSE)</f>
        <v>3-factor</v>
      </c>
    </row>
    <row r="73" spans="1:39" hidden="1" outlineLevel="2" collapsed="1" x14ac:dyDescent="0.25">
      <c r="S73" s="92"/>
      <c r="T73" s="80"/>
      <c r="U73" s="119">
        <f t="shared" ref="U73:AL73" si="55">SUBTOTAL(9,U71:U72)</f>
        <v>0</v>
      </c>
      <c r="V73" s="120">
        <f t="shared" si="55"/>
        <v>38949.409999999996</v>
      </c>
      <c r="W73" s="121">
        <f t="shared" si="55"/>
        <v>38949.409999999996</v>
      </c>
      <c r="X73" s="119">
        <f t="shared" si="55"/>
        <v>0</v>
      </c>
      <c r="Y73" s="120">
        <f t="shared" si="55"/>
        <v>4377.9136840000001</v>
      </c>
      <c r="Z73" s="122">
        <f t="shared" si="55"/>
        <v>4377.9136840000001</v>
      </c>
      <c r="AA73" s="119">
        <f t="shared" si="55"/>
        <v>0</v>
      </c>
      <c r="AB73" s="120">
        <f t="shared" si="55"/>
        <v>34571.496315999997</v>
      </c>
      <c r="AC73" s="122">
        <f t="shared" si="55"/>
        <v>34571.496315999997</v>
      </c>
      <c r="AD73" s="94">
        <f t="shared" si="55"/>
        <v>0</v>
      </c>
      <c r="AE73" s="123">
        <f t="shared" si="55"/>
        <v>45252.09</v>
      </c>
      <c r="AF73" s="94">
        <f t="shared" si="55"/>
        <v>45252.09</v>
      </c>
      <c r="AG73" s="94">
        <f t="shared" si="55"/>
        <v>0</v>
      </c>
      <c r="AH73" s="123">
        <f t="shared" si="55"/>
        <v>5086.3349159999998</v>
      </c>
      <c r="AI73" s="94">
        <f t="shared" si="55"/>
        <v>5086.3349159999998</v>
      </c>
      <c r="AJ73" s="94">
        <f t="shared" si="55"/>
        <v>0</v>
      </c>
      <c r="AK73" s="94">
        <f t="shared" si="55"/>
        <v>40165.755083999997</v>
      </c>
      <c r="AL73" s="93">
        <f t="shared" si="55"/>
        <v>40165.755083999997</v>
      </c>
      <c r="AM73" s="139" t="s">
        <v>7137</v>
      </c>
    </row>
    <row r="74" spans="1:39" hidden="1" outlineLevel="3" x14ac:dyDescent="0.25">
      <c r="A74" t="s">
        <v>7008</v>
      </c>
      <c r="B74" t="s">
        <v>96</v>
      </c>
      <c r="C74" t="s">
        <v>97</v>
      </c>
      <c r="D74" t="s">
        <v>88</v>
      </c>
      <c r="E74" t="s">
        <v>89</v>
      </c>
      <c r="F74">
        <v>420</v>
      </c>
      <c r="G74">
        <v>420</v>
      </c>
      <c r="R74">
        <f>SUM(F74:Q74)</f>
        <v>840</v>
      </c>
      <c r="S74" s="92" t="s">
        <v>5045</v>
      </c>
      <c r="T74" s="80">
        <f>VLOOKUP(S74,Factors!$F$4:$H$5971,3,FALSE)</f>
        <v>0</v>
      </c>
      <c r="U74" s="119">
        <f t="shared" si="16"/>
        <v>420</v>
      </c>
      <c r="V74" s="120">
        <f t="shared" si="17"/>
        <v>0</v>
      </c>
      <c r="W74" s="121">
        <f t="shared" si="18"/>
        <v>420</v>
      </c>
      <c r="X74" s="119">
        <f t="shared" si="19"/>
        <v>0</v>
      </c>
      <c r="Y74" s="120">
        <f t="shared" si="20"/>
        <v>0</v>
      </c>
      <c r="Z74" s="122">
        <f t="shared" si="21"/>
        <v>0</v>
      </c>
      <c r="AA74" s="119">
        <f t="shared" si="22"/>
        <v>420</v>
      </c>
      <c r="AB74" s="120">
        <f t="shared" si="23"/>
        <v>0</v>
      </c>
      <c r="AC74" s="122">
        <f t="shared" si="24"/>
        <v>420</v>
      </c>
      <c r="AD74" s="94">
        <f t="shared" si="25"/>
        <v>840</v>
      </c>
      <c r="AE74" s="123">
        <f t="shared" si="26"/>
        <v>0</v>
      </c>
      <c r="AF74" s="94">
        <f t="shared" si="27"/>
        <v>840</v>
      </c>
      <c r="AG74" s="94">
        <f t="shared" si="28"/>
        <v>0</v>
      </c>
      <c r="AH74" s="123">
        <f t="shared" si="29"/>
        <v>0</v>
      </c>
      <c r="AI74" s="94">
        <f t="shared" si="30"/>
        <v>0</v>
      </c>
      <c r="AJ74" s="94">
        <f t="shared" si="31"/>
        <v>840</v>
      </c>
      <c r="AK74" s="94">
        <f t="shared" si="32"/>
        <v>0</v>
      </c>
      <c r="AL74" s="93">
        <f t="shared" si="33"/>
        <v>840</v>
      </c>
      <c r="AM74" s="138" t="str">
        <f>VLOOKUP(S74,Factors!$F$4:$G$5971,2,FALSE)</f>
        <v>Direct-OR</v>
      </c>
    </row>
    <row r="75" spans="1:39" hidden="1" outlineLevel="3" x14ac:dyDescent="0.25">
      <c r="A75" t="s">
        <v>7008</v>
      </c>
      <c r="B75" t="s">
        <v>96</v>
      </c>
      <c r="C75" t="s">
        <v>97</v>
      </c>
      <c r="D75" t="s">
        <v>80</v>
      </c>
      <c r="E75" t="s">
        <v>81</v>
      </c>
      <c r="F75">
        <v>5810</v>
      </c>
      <c r="R75">
        <f>SUM(F75:Q75)</f>
        <v>5810</v>
      </c>
      <c r="S75" s="92" t="s">
        <v>5050</v>
      </c>
      <c r="T75" s="80">
        <f>VLOOKUP(S75,Factors!$F$4:$H$5971,3,FALSE)</f>
        <v>0</v>
      </c>
      <c r="U75" s="119">
        <f t="shared" si="16"/>
        <v>0</v>
      </c>
      <c r="V75" s="120">
        <f t="shared" si="17"/>
        <v>0</v>
      </c>
      <c r="W75" s="121">
        <f t="shared" si="18"/>
        <v>0</v>
      </c>
      <c r="X75" s="119">
        <f t="shared" si="19"/>
        <v>0</v>
      </c>
      <c r="Y75" s="120">
        <f t="shared" si="20"/>
        <v>0</v>
      </c>
      <c r="Z75" s="122">
        <f t="shared" si="21"/>
        <v>0</v>
      </c>
      <c r="AA75" s="119">
        <f t="shared" si="22"/>
        <v>0</v>
      </c>
      <c r="AB75" s="120">
        <f t="shared" si="23"/>
        <v>0</v>
      </c>
      <c r="AC75" s="122">
        <f t="shared" si="24"/>
        <v>0</v>
      </c>
      <c r="AD75" s="94">
        <f t="shared" si="25"/>
        <v>5810</v>
      </c>
      <c r="AE75" s="123">
        <f t="shared" si="26"/>
        <v>0</v>
      </c>
      <c r="AF75" s="94">
        <f t="shared" si="27"/>
        <v>5810</v>
      </c>
      <c r="AG75" s="94">
        <f t="shared" si="28"/>
        <v>0</v>
      </c>
      <c r="AH75" s="123">
        <f t="shared" si="29"/>
        <v>0</v>
      </c>
      <c r="AI75" s="94">
        <f t="shared" si="30"/>
        <v>0</v>
      </c>
      <c r="AJ75" s="94">
        <f t="shared" si="31"/>
        <v>5810</v>
      </c>
      <c r="AK75" s="94">
        <f t="shared" si="32"/>
        <v>0</v>
      </c>
      <c r="AL75" s="93">
        <f t="shared" si="33"/>
        <v>5810</v>
      </c>
      <c r="AM75" s="138" t="str">
        <f>VLOOKUP(S75,Factors!$F$4:$G$5971,2,FALSE)</f>
        <v>Direct-OR</v>
      </c>
    </row>
    <row r="76" spans="1:39" hidden="1" outlineLevel="2" collapsed="1" x14ac:dyDescent="0.25">
      <c r="S76" s="92"/>
      <c r="T76" s="80"/>
      <c r="U76" s="119">
        <f t="shared" ref="U76:AL76" si="56">SUBTOTAL(9,U74:U75)</f>
        <v>420</v>
      </c>
      <c r="V76" s="120">
        <f t="shared" si="56"/>
        <v>0</v>
      </c>
      <c r="W76" s="121">
        <f t="shared" si="56"/>
        <v>420</v>
      </c>
      <c r="X76" s="119">
        <f t="shared" si="56"/>
        <v>0</v>
      </c>
      <c r="Y76" s="120">
        <f t="shared" si="56"/>
        <v>0</v>
      </c>
      <c r="Z76" s="122">
        <f t="shared" si="56"/>
        <v>0</v>
      </c>
      <c r="AA76" s="119">
        <f t="shared" si="56"/>
        <v>420</v>
      </c>
      <c r="AB76" s="120">
        <f t="shared" si="56"/>
        <v>0</v>
      </c>
      <c r="AC76" s="122">
        <f t="shared" si="56"/>
        <v>420</v>
      </c>
      <c r="AD76" s="94">
        <f t="shared" si="56"/>
        <v>6650</v>
      </c>
      <c r="AE76" s="123">
        <f t="shared" si="56"/>
        <v>0</v>
      </c>
      <c r="AF76" s="94">
        <f t="shared" si="56"/>
        <v>6650</v>
      </c>
      <c r="AG76" s="94">
        <f t="shared" si="56"/>
        <v>0</v>
      </c>
      <c r="AH76" s="123">
        <f t="shared" si="56"/>
        <v>0</v>
      </c>
      <c r="AI76" s="94">
        <f t="shared" si="56"/>
        <v>0</v>
      </c>
      <c r="AJ76" s="94">
        <f t="shared" si="56"/>
        <v>6650</v>
      </c>
      <c r="AK76" s="94">
        <f t="shared" si="56"/>
        <v>0</v>
      </c>
      <c r="AL76" s="93">
        <f t="shared" si="56"/>
        <v>6650</v>
      </c>
      <c r="AM76" s="139" t="s">
        <v>7135</v>
      </c>
    </row>
    <row r="77" spans="1:39" hidden="1" outlineLevel="3" x14ac:dyDescent="0.25">
      <c r="A77" t="s">
        <v>7008</v>
      </c>
      <c r="B77" t="s">
        <v>35</v>
      </c>
      <c r="C77" t="s">
        <v>36</v>
      </c>
      <c r="D77" t="s">
        <v>80</v>
      </c>
      <c r="E77" t="s">
        <v>81</v>
      </c>
      <c r="F77">
        <v>1503.92</v>
      </c>
      <c r="R77">
        <f>SUM(F77:Q77)</f>
        <v>1503.92</v>
      </c>
      <c r="S77" s="92" t="s">
        <v>1069</v>
      </c>
      <c r="T77" s="80">
        <f>VLOOKUP(S77,Factors!$F$4:$H$5971,3,FALSE)</f>
        <v>8.4599999999999995E-2</v>
      </c>
      <c r="U77" s="119">
        <f t="shared" si="16"/>
        <v>0</v>
      </c>
      <c r="V77" s="120">
        <f t="shared" si="17"/>
        <v>0</v>
      </c>
      <c r="W77" s="121">
        <f t="shared" si="18"/>
        <v>0</v>
      </c>
      <c r="X77" s="119">
        <f t="shared" si="19"/>
        <v>0</v>
      </c>
      <c r="Y77" s="120">
        <f t="shared" si="20"/>
        <v>0</v>
      </c>
      <c r="Z77" s="122">
        <f t="shared" si="21"/>
        <v>0</v>
      </c>
      <c r="AA77" s="119">
        <f t="shared" si="22"/>
        <v>0</v>
      </c>
      <c r="AB77" s="120">
        <f t="shared" si="23"/>
        <v>0</v>
      </c>
      <c r="AC77" s="122">
        <f t="shared" si="24"/>
        <v>0</v>
      </c>
      <c r="AD77" s="94">
        <f t="shared" si="25"/>
        <v>0</v>
      </c>
      <c r="AE77" s="123">
        <f t="shared" si="26"/>
        <v>1503.92</v>
      </c>
      <c r="AF77" s="94">
        <f t="shared" si="27"/>
        <v>1503.92</v>
      </c>
      <c r="AG77" s="94">
        <f t="shared" si="28"/>
        <v>0</v>
      </c>
      <c r="AH77" s="123">
        <f t="shared" si="29"/>
        <v>127.231632</v>
      </c>
      <c r="AI77" s="94">
        <f t="shared" si="30"/>
        <v>127.231632</v>
      </c>
      <c r="AJ77" s="94">
        <f t="shared" si="31"/>
        <v>0</v>
      </c>
      <c r="AK77" s="94">
        <f t="shared" si="32"/>
        <v>1376.6883680000001</v>
      </c>
      <c r="AL77" s="93">
        <f t="shared" si="33"/>
        <v>1376.6883680000001</v>
      </c>
      <c r="AM77" s="138" t="str">
        <f>VLOOKUP(S77,Factors!$F$4:$G$5971,2,FALSE)</f>
        <v>Sendout Volumes</v>
      </c>
    </row>
    <row r="78" spans="1:39" hidden="1" outlineLevel="2" collapsed="1" x14ac:dyDescent="0.25">
      <c r="S78" s="92"/>
      <c r="T78" s="80"/>
      <c r="U78" s="119">
        <f t="shared" ref="U78:AL78" si="57">SUBTOTAL(9,U77:U77)</f>
        <v>0</v>
      </c>
      <c r="V78" s="120">
        <f t="shared" si="57"/>
        <v>0</v>
      </c>
      <c r="W78" s="121">
        <f t="shared" si="57"/>
        <v>0</v>
      </c>
      <c r="X78" s="119">
        <f t="shared" si="57"/>
        <v>0</v>
      </c>
      <c r="Y78" s="120">
        <f t="shared" si="57"/>
        <v>0</v>
      </c>
      <c r="Z78" s="122">
        <f t="shared" si="57"/>
        <v>0</v>
      </c>
      <c r="AA78" s="119">
        <f t="shared" si="57"/>
        <v>0</v>
      </c>
      <c r="AB78" s="120">
        <f t="shared" si="57"/>
        <v>0</v>
      </c>
      <c r="AC78" s="122">
        <f t="shared" si="57"/>
        <v>0</v>
      </c>
      <c r="AD78" s="94">
        <f t="shared" si="57"/>
        <v>0</v>
      </c>
      <c r="AE78" s="123">
        <f t="shared" si="57"/>
        <v>1503.92</v>
      </c>
      <c r="AF78" s="94">
        <f t="shared" si="57"/>
        <v>1503.92</v>
      </c>
      <c r="AG78" s="94">
        <f t="shared" si="57"/>
        <v>0</v>
      </c>
      <c r="AH78" s="123">
        <f t="shared" si="57"/>
        <v>127.231632</v>
      </c>
      <c r="AI78" s="94">
        <f t="shared" si="57"/>
        <v>127.231632</v>
      </c>
      <c r="AJ78" s="94">
        <f t="shared" si="57"/>
        <v>0</v>
      </c>
      <c r="AK78" s="94">
        <f t="shared" si="57"/>
        <v>1376.6883680000001</v>
      </c>
      <c r="AL78" s="93">
        <f t="shared" si="57"/>
        <v>1376.6883680000001</v>
      </c>
      <c r="AM78" s="139" t="s">
        <v>7136</v>
      </c>
    </row>
    <row r="79" spans="1:39" hidden="1" outlineLevel="3" x14ac:dyDescent="0.25">
      <c r="A79" t="s">
        <v>7008</v>
      </c>
      <c r="B79" t="s">
        <v>82</v>
      </c>
      <c r="C79" t="s">
        <v>83</v>
      </c>
      <c r="D79" t="s">
        <v>84</v>
      </c>
      <c r="E79" t="s">
        <v>85</v>
      </c>
      <c r="R79">
        <f t="shared" ref="R79:R84" si="58">SUM(F79:Q79)</f>
        <v>0</v>
      </c>
      <c r="S79" s="92" t="s">
        <v>4524</v>
      </c>
      <c r="T79" s="80">
        <f>VLOOKUP(S79,Factors!$F$4:$H$5971,3,FALSE)</f>
        <v>1.17E-2</v>
      </c>
      <c r="U79" s="119">
        <f t="shared" si="16"/>
        <v>0</v>
      </c>
      <c r="V79" s="120">
        <f t="shared" si="17"/>
        <v>0</v>
      </c>
      <c r="W79" s="121">
        <f t="shared" si="18"/>
        <v>0</v>
      </c>
      <c r="X79" s="119">
        <f t="shared" si="19"/>
        <v>0</v>
      </c>
      <c r="Y79" s="120">
        <f t="shared" si="20"/>
        <v>0</v>
      </c>
      <c r="Z79" s="122">
        <f t="shared" si="21"/>
        <v>0</v>
      </c>
      <c r="AA79" s="119">
        <f t="shared" si="22"/>
        <v>0</v>
      </c>
      <c r="AB79" s="120">
        <f t="shared" si="23"/>
        <v>0</v>
      </c>
      <c r="AC79" s="122">
        <f t="shared" si="24"/>
        <v>0</v>
      </c>
      <c r="AD79" s="94">
        <f t="shared" si="25"/>
        <v>0</v>
      </c>
      <c r="AE79" s="123">
        <f t="shared" si="26"/>
        <v>0</v>
      </c>
      <c r="AF79" s="94">
        <f t="shared" si="27"/>
        <v>0</v>
      </c>
      <c r="AG79" s="94">
        <f t="shared" si="28"/>
        <v>0</v>
      </c>
      <c r="AH79" s="123">
        <f t="shared" si="29"/>
        <v>0</v>
      </c>
      <c r="AI79" s="94">
        <f t="shared" si="30"/>
        <v>0</v>
      </c>
      <c r="AJ79" s="94">
        <f t="shared" si="31"/>
        <v>0</v>
      </c>
      <c r="AK79" s="94">
        <f t="shared" si="32"/>
        <v>0</v>
      </c>
      <c r="AL79" s="93">
        <f t="shared" si="33"/>
        <v>0</v>
      </c>
      <c r="AM79" s="138" t="str">
        <f>VLOOKUP(S79,Factors!$F$4:$G$5971,2,FALSE)</f>
        <v>Transmission</v>
      </c>
    </row>
    <row r="80" spans="1:39" hidden="1" outlineLevel="3" x14ac:dyDescent="0.25">
      <c r="A80" t="s">
        <v>7008</v>
      </c>
      <c r="B80" t="s">
        <v>82</v>
      </c>
      <c r="C80" t="s">
        <v>83</v>
      </c>
      <c r="D80" t="s">
        <v>86</v>
      </c>
      <c r="E80" t="s">
        <v>87</v>
      </c>
      <c r="F80">
        <v>7825.85</v>
      </c>
      <c r="G80">
        <v>6243.13</v>
      </c>
      <c r="R80">
        <f t="shared" si="58"/>
        <v>14068.98</v>
      </c>
      <c r="S80" s="92" t="s">
        <v>4554</v>
      </c>
      <c r="T80" s="80">
        <f>VLOOKUP(S80,Factors!$F$4:$H$5971,3,FALSE)</f>
        <v>1.17E-2</v>
      </c>
      <c r="U80" s="119">
        <f t="shared" si="16"/>
        <v>0</v>
      </c>
      <c r="V80" s="120">
        <f t="shared" si="17"/>
        <v>6243.13</v>
      </c>
      <c r="W80" s="121">
        <f t="shared" si="18"/>
        <v>6243.13</v>
      </c>
      <c r="X80" s="119">
        <f t="shared" si="19"/>
        <v>0</v>
      </c>
      <c r="Y80" s="120">
        <f t="shared" si="20"/>
        <v>73.044621000000006</v>
      </c>
      <c r="Z80" s="122">
        <f t="shared" si="21"/>
        <v>73.044621000000006</v>
      </c>
      <c r="AA80" s="119">
        <f t="shared" si="22"/>
        <v>0</v>
      </c>
      <c r="AB80" s="120">
        <f t="shared" si="23"/>
        <v>6170.0853790000001</v>
      </c>
      <c r="AC80" s="122">
        <f t="shared" si="24"/>
        <v>6170.0853790000001</v>
      </c>
      <c r="AD80" s="94">
        <f t="shared" si="25"/>
        <v>0</v>
      </c>
      <c r="AE80" s="123">
        <f t="shared" si="26"/>
        <v>14068.98</v>
      </c>
      <c r="AF80" s="94">
        <f t="shared" si="27"/>
        <v>14068.98</v>
      </c>
      <c r="AG80" s="94">
        <f t="shared" si="28"/>
        <v>0</v>
      </c>
      <c r="AH80" s="123">
        <f t="shared" si="29"/>
        <v>164.607066</v>
      </c>
      <c r="AI80" s="94">
        <f t="shared" si="30"/>
        <v>164.607066</v>
      </c>
      <c r="AJ80" s="94">
        <f t="shared" si="31"/>
        <v>0</v>
      </c>
      <c r="AK80" s="94">
        <f t="shared" si="32"/>
        <v>13904.372933999999</v>
      </c>
      <c r="AL80" s="93">
        <f t="shared" si="33"/>
        <v>13904.372933999999</v>
      </c>
      <c r="AM80" s="138" t="str">
        <f>VLOOKUP(S80,Factors!$F$4:$G$5971,2,FALSE)</f>
        <v>Transmission</v>
      </c>
    </row>
    <row r="81" spans="1:39" hidden="1" outlineLevel="3" x14ac:dyDescent="0.25">
      <c r="A81" t="s">
        <v>7008</v>
      </c>
      <c r="B81" t="s">
        <v>82</v>
      </c>
      <c r="C81" t="s">
        <v>83</v>
      </c>
      <c r="D81" t="s">
        <v>88</v>
      </c>
      <c r="E81" t="s">
        <v>89</v>
      </c>
      <c r="F81">
        <v>28935.84</v>
      </c>
      <c r="G81">
        <v>13853.33</v>
      </c>
      <c r="R81">
        <f t="shared" si="58"/>
        <v>42789.17</v>
      </c>
      <c r="S81" s="92" t="s">
        <v>4560</v>
      </c>
      <c r="T81" s="80">
        <f>VLOOKUP(S81,Factors!$F$4:$H$5971,3,FALSE)</f>
        <v>1.17E-2</v>
      </c>
      <c r="U81" s="119">
        <f t="shared" si="16"/>
        <v>0</v>
      </c>
      <c r="V81" s="120">
        <f t="shared" si="17"/>
        <v>13853.33</v>
      </c>
      <c r="W81" s="121">
        <f t="shared" si="18"/>
        <v>13853.33</v>
      </c>
      <c r="X81" s="119">
        <f t="shared" si="19"/>
        <v>0</v>
      </c>
      <c r="Y81" s="120">
        <f t="shared" si="20"/>
        <v>162.08396100000002</v>
      </c>
      <c r="Z81" s="122">
        <f t="shared" si="21"/>
        <v>162.08396100000002</v>
      </c>
      <c r="AA81" s="119">
        <f t="shared" si="22"/>
        <v>0</v>
      </c>
      <c r="AB81" s="120">
        <f t="shared" si="23"/>
        <v>13691.246039</v>
      </c>
      <c r="AC81" s="122">
        <f t="shared" si="24"/>
        <v>13691.246039</v>
      </c>
      <c r="AD81" s="94">
        <f t="shared" si="25"/>
        <v>0</v>
      </c>
      <c r="AE81" s="123">
        <f t="shared" si="26"/>
        <v>42789.17</v>
      </c>
      <c r="AF81" s="94">
        <f t="shared" si="27"/>
        <v>42789.17</v>
      </c>
      <c r="AG81" s="94">
        <f t="shared" si="28"/>
        <v>0</v>
      </c>
      <c r="AH81" s="123">
        <f t="shared" si="29"/>
        <v>500.63328899999999</v>
      </c>
      <c r="AI81" s="94">
        <f t="shared" si="30"/>
        <v>500.63328899999999</v>
      </c>
      <c r="AJ81" s="94">
        <f t="shared" si="31"/>
        <v>0</v>
      </c>
      <c r="AK81" s="94">
        <f t="shared" si="32"/>
        <v>42288.536711000001</v>
      </c>
      <c r="AL81" s="93">
        <f t="shared" si="33"/>
        <v>42288.536711000001</v>
      </c>
      <c r="AM81" s="138" t="str">
        <f>VLOOKUP(S81,Factors!$F$4:$G$5971,2,FALSE)</f>
        <v>Transmission</v>
      </c>
    </row>
    <row r="82" spans="1:39" hidden="1" outlineLevel="3" x14ac:dyDescent="0.25">
      <c r="A82" t="s">
        <v>7008</v>
      </c>
      <c r="B82" t="s">
        <v>82</v>
      </c>
      <c r="C82" t="s">
        <v>83</v>
      </c>
      <c r="D82" t="s">
        <v>90</v>
      </c>
      <c r="E82" t="s">
        <v>91</v>
      </c>
      <c r="R82">
        <f t="shared" si="58"/>
        <v>0</v>
      </c>
      <c r="S82" s="92" t="s">
        <v>4562</v>
      </c>
      <c r="T82" s="80">
        <f>VLOOKUP(S82,Factors!$F$4:$H$5971,3,FALSE)</f>
        <v>1.17E-2</v>
      </c>
      <c r="U82" s="119">
        <f t="shared" si="16"/>
        <v>0</v>
      </c>
      <c r="V82" s="120">
        <f t="shared" si="17"/>
        <v>0</v>
      </c>
      <c r="W82" s="121">
        <f t="shared" si="18"/>
        <v>0</v>
      </c>
      <c r="X82" s="119">
        <f t="shared" si="19"/>
        <v>0</v>
      </c>
      <c r="Y82" s="120">
        <f t="shared" si="20"/>
        <v>0</v>
      </c>
      <c r="Z82" s="122">
        <f t="shared" si="21"/>
        <v>0</v>
      </c>
      <c r="AA82" s="119">
        <f t="shared" si="22"/>
        <v>0</v>
      </c>
      <c r="AB82" s="120">
        <f t="shared" si="23"/>
        <v>0</v>
      </c>
      <c r="AC82" s="122">
        <f t="shared" si="24"/>
        <v>0</v>
      </c>
      <c r="AD82" s="94">
        <f t="shared" si="25"/>
        <v>0</v>
      </c>
      <c r="AE82" s="123">
        <f t="shared" si="26"/>
        <v>0</v>
      </c>
      <c r="AF82" s="94">
        <f t="shared" si="27"/>
        <v>0</v>
      </c>
      <c r="AG82" s="94">
        <f t="shared" si="28"/>
        <v>0</v>
      </c>
      <c r="AH82" s="123">
        <f t="shared" si="29"/>
        <v>0</v>
      </c>
      <c r="AI82" s="94">
        <f t="shared" si="30"/>
        <v>0</v>
      </c>
      <c r="AJ82" s="94">
        <f t="shared" si="31"/>
        <v>0</v>
      </c>
      <c r="AK82" s="94">
        <f t="shared" si="32"/>
        <v>0</v>
      </c>
      <c r="AL82" s="93">
        <f t="shared" si="33"/>
        <v>0</v>
      </c>
      <c r="AM82" s="138" t="str">
        <f>VLOOKUP(S82,Factors!$F$4:$G$5971,2,FALSE)</f>
        <v>Transmission</v>
      </c>
    </row>
    <row r="83" spans="1:39" hidden="1" outlineLevel="3" x14ac:dyDescent="0.25">
      <c r="A83" t="s">
        <v>7008</v>
      </c>
      <c r="B83" t="s">
        <v>82</v>
      </c>
      <c r="C83" t="s">
        <v>83</v>
      </c>
      <c r="D83" t="s">
        <v>80</v>
      </c>
      <c r="E83" t="s">
        <v>81</v>
      </c>
      <c r="F83">
        <v>34260.79</v>
      </c>
      <c r="G83">
        <v>25329.34</v>
      </c>
      <c r="R83">
        <f t="shared" si="58"/>
        <v>59590.130000000005</v>
      </c>
      <c r="S83" s="92" t="s">
        <v>4564</v>
      </c>
      <c r="T83" s="80">
        <f>VLOOKUP(S83,Factors!$F$4:$H$5971,3,FALSE)</f>
        <v>1.17E-2</v>
      </c>
      <c r="U83" s="119">
        <f t="shared" si="16"/>
        <v>0</v>
      </c>
      <c r="V83" s="120">
        <f t="shared" si="17"/>
        <v>25329.34</v>
      </c>
      <c r="W83" s="121">
        <f t="shared" si="18"/>
        <v>25329.34</v>
      </c>
      <c r="X83" s="119">
        <f t="shared" si="19"/>
        <v>0</v>
      </c>
      <c r="Y83" s="120">
        <f t="shared" si="20"/>
        <v>296.35327799999999</v>
      </c>
      <c r="Z83" s="122">
        <f t="shared" si="21"/>
        <v>296.35327799999999</v>
      </c>
      <c r="AA83" s="119">
        <f t="shared" si="22"/>
        <v>0</v>
      </c>
      <c r="AB83" s="120">
        <f t="shared" si="23"/>
        <v>25032.986722000001</v>
      </c>
      <c r="AC83" s="122">
        <f t="shared" si="24"/>
        <v>25032.986722000001</v>
      </c>
      <c r="AD83" s="94">
        <f t="shared" si="25"/>
        <v>0</v>
      </c>
      <c r="AE83" s="123">
        <f t="shared" si="26"/>
        <v>59590.130000000005</v>
      </c>
      <c r="AF83" s="94">
        <f t="shared" si="27"/>
        <v>59590.130000000005</v>
      </c>
      <c r="AG83" s="94">
        <f t="shared" si="28"/>
        <v>0</v>
      </c>
      <c r="AH83" s="123">
        <f t="shared" si="29"/>
        <v>697.20452100000011</v>
      </c>
      <c r="AI83" s="94">
        <f t="shared" si="30"/>
        <v>697.20452100000011</v>
      </c>
      <c r="AJ83" s="94">
        <f t="shared" si="31"/>
        <v>0</v>
      </c>
      <c r="AK83" s="94">
        <f t="shared" si="32"/>
        <v>58892.925479000005</v>
      </c>
      <c r="AL83" s="93">
        <f t="shared" si="33"/>
        <v>58892.925479000005</v>
      </c>
      <c r="AM83" s="138" t="str">
        <f>VLOOKUP(S83,Factors!$F$4:$G$5971,2,FALSE)</f>
        <v>Transmission</v>
      </c>
    </row>
    <row r="84" spans="1:39" hidden="1" outlineLevel="3" x14ac:dyDescent="0.25">
      <c r="A84" t="s">
        <v>7008</v>
      </c>
      <c r="B84" t="s">
        <v>92</v>
      </c>
      <c r="C84" t="s">
        <v>93</v>
      </c>
      <c r="D84" t="s">
        <v>94</v>
      </c>
      <c r="E84" t="s">
        <v>95</v>
      </c>
      <c r="F84">
        <v>900.54</v>
      </c>
      <c r="G84">
        <v>123.24</v>
      </c>
      <c r="R84">
        <f t="shared" si="58"/>
        <v>1023.78</v>
      </c>
      <c r="S84" s="92" t="s">
        <v>6830</v>
      </c>
      <c r="T84" s="80">
        <f>VLOOKUP(S84,Factors!$F$4:$H$5971,3,FALSE)</f>
        <v>1.17E-2</v>
      </c>
      <c r="U84" s="119">
        <f t="shared" si="16"/>
        <v>0</v>
      </c>
      <c r="V84" s="120">
        <f t="shared" si="17"/>
        <v>123.24</v>
      </c>
      <c r="W84" s="121">
        <f t="shared" si="18"/>
        <v>123.24</v>
      </c>
      <c r="X84" s="119">
        <f t="shared" si="19"/>
        <v>0</v>
      </c>
      <c r="Y84" s="120">
        <f t="shared" si="20"/>
        <v>1.441908</v>
      </c>
      <c r="Z84" s="122">
        <f t="shared" si="21"/>
        <v>1.441908</v>
      </c>
      <c r="AA84" s="119">
        <f t="shared" si="22"/>
        <v>0</v>
      </c>
      <c r="AB84" s="120">
        <f t="shared" si="23"/>
        <v>121.798092</v>
      </c>
      <c r="AC84" s="122">
        <f t="shared" si="24"/>
        <v>121.798092</v>
      </c>
      <c r="AD84" s="94">
        <f t="shared" si="25"/>
        <v>0</v>
      </c>
      <c r="AE84" s="123">
        <f t="shared" si="26"/>
        <v>1023.78</v>
      </c>
      <c r="AF84" s="94">
        <f t="shared" si="27"/>
        <v>1023.78</v>
      </c>
      <c r="AG84" s="94">
        <f t="shared" si="28"/>
        <v>0</v>
      </c>
      <c r="AH84" s="123">
        <f t="shared" si="29"/>
        <v>11.978225999999999</v>
      </c>
      <c r="AI84" s="94">
        <f t="shared" si="30"/>
        <v>11.978225999999999</v>
      </c>
      <c r="AJ84" s="94">
        <f t="shared" si="31"/>
        <v>0</v>
      </c>
      <c r="AK84" s="94">
        <f t="shared" si="32"/>
        <v>1011.801774</v>
      </c>
      <c r="AL84" s="93">
        <f t="shared" si="33"/>
        <v>1011.801774</v>
      </c>
      <c r="AM84" s="138" t="str">
        <f>VLOOKUP(S84,Factors!$F$4:$G$5971,2,FALSE)</f>
        <v>TRANSMISSION</v>
      </c>
    </row>
    <row r="85" spans="1:39" hidden="1" outlineLevel="2" collapsed="1" x14ac:dyDescent="0.25">
      <c r="S85" s="92"/>
      <c r="T85" s="80"/>
      <c r="U85" s="119">
        <f t="shared" ref="U85:AL85" si="59">SUBTOTAL(9,U79:U84)</f>
        <v>0</v>
      </c>
      <c r="V85" s="120">
        <f t="shared" si="59"/>
        <v>45549.04</v>
      </c>
      <c r="W85" s="121">
        <f t="shared" si="59"/>
        <v>45549.04</v>
      </c>
      <c r="X85" s="119">
        <f t="shared" si="59"/>
        <v>0</v>
      </c>
      <c r="Y85" s="120">
        <f t="shared" si="59"/>
        <v>532.923768</v>
      </c>
      <c r="Z85" s="122">
        <f t="shared" si="59"/>
        <v>532.923768</v>
      </c>
      <c r="AA85" s="119">
        <f t="shared" si="59"/>
        <v>0</v>
      </c>
      <c r="AB85" s="120">
        <f t="shared" si="59"/>
        <v>45016.116232</v>
      </c>
      <c r="AC85" s="122">
        <f t="shared" si="59"/>
        <v>45016.116232</v>
      </c>
      <c r="AD85" s="94">
        <f t="shared" si="59"/>
        <v>0</v>
      </c>
      <c r="AE85" s="123">
        <f t="shared" si="59"/>
        <v>117472.06</v>
      </c>
      <c r="AF85" s="94">
        <f t="shared" si="59"/>
        <v>117472.06</v>
      </c>
      <c r="AG85" s="94">
        <f t="shared" si="59"/>
        <v>0</v>
      </c>
      <c r="AH85" s="123">
        <f t="shared" si="59"/>
        <v>1374.423102</v>
      </c>
      <c r="AI85" s="94">
        <f t="shared" si="59"/>
        <v>1374.423102</v>
      </c>
      <c r="AJ85" s="94">
        <f t="shared" si="59"/>
        <v>0</v>
      </c>
      <c r="AK85" s="94">
        <f t="shared" si="59"/>
        <v>116097.63689800001</v>
      </c>
      <c r="AL85" s="93">
        <f t="shared" si="59"/>
        <v>116097.63689800001</v>
      </c>
      <c r="AM85" s="139" t="s">
        <v>7138</v>
      </c>
    </row>
    <row r="86" spans="1:39" hidden="1" outlineLevel="1" x14ac:dyDescent="0.25">
      <c r="A86" s="135" t="s">
        <v>7007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7"/>
      <c r="T86" s="128"/>
      <c r="U86" s="129">
        <f t="shared" ref="U86:AL86" si="60">SUBTOTAL(9,U71:U84)</f>
        <v>420</v>
      </c>
      <c r="V86" s="130">
        <f t="shared" si="60"/>
        <v>84498.45</v>
      </c>
      <c r="W86" s="131">
        <f t="shared" si="60"/>
        <v>84918.45</v>
      </c>
      <c r="X86" s="129">
        <f t="shared" si="60"/>
        <v>0</v>
      </c>
      <c r="Y86" s="130">
        <f t="shared" si="60"/>
        <v>4910.8374519999998</v>
      </c>
      <c r="Z86" s="132">
        <f t="shared" si="60"/>
        <v>4910.8374519999998</v>
      </c>
      <c r="AA86" s="129">
        <f t="shared" si="60"/>
        <v>420</v>
      </c>
      <c r="AB86" s="130">
        <f t="shared" si="60"/>
        <v>79587.61254799999</v>
      </c>
      <c r="AC86" s="132">
        <f t="shared" si="60"/>
        <v>80007.61254799999</v>
      </c>
      <c r="AD86" s="130">
        <f t="shared" si="60"/>
        <v>6650</v>
      </c>
      <c r="AE86" s="133">
        <f t="shared" si="60"/>
        <v>164228.06999999998</v>
      </c>
      <c r="AF86" s="130">
        <f t="shared" si="60"/>
        <v>170878.06999999998</v>
      </c>
      <c r="AG86" s="130">
        <f t="shared" si="60"/>
        <v>0</v>
      </c>
      <c r="AH86" s="133">
        <f t="shared" si="60"/>
        <v>6587.9896500000004</v>
      </c>
      <c r="AI86" s="130">
        <f t="shared" si="60"/>
        <v>6587.9896500000004</v>
      </c>
      <c r="AJ86" s="130">
        <f t="shared" si="60"/>
        <v>6650</v>
      </c>
      <c r="AK86" s="130">
        <f t="shared" si="60"/>
        <v>157640.08035</v>
      </c>
      <c r="AL86" s="134">
        <f t="shared" si="60"/>
        <v>164290.08035</v>
      </c>
      <c r="AM86" s="137"/>
    </row>
    <row r="87" spans="1:39" hidden="1" outlineLevel="3" x14ac:dyDescent="0.25">
      <c r="A87" t="s">
        <v>7010</v>
      </c>
      <c r="B87" t="s">
        <v>92</v>
      </c>
      <c r="C87" t="s">
        <v>93</v>
      </c>
      <c r="D87" t="s">
        <v>101</v>
      </c>
      <c r="E87" t="s">
        <v>102</v>
      </c>
      <c r="F87">
        <v>5182.8599999999997</v>
      </c>
      <c r="G87">
        <v>4676.3100000000004</v>
      </c>
      <c r="R87">
        <f>SUM(F87:Q87)</f>
        <v>9859.17</v>
      </c>
      <c r="S87" s="92" t="s">
        <v>4903</v>
      </c>
      <c r="T87" s="80">
        <f>VLOOKUP(S87,Factors!$F$4:$H$5971,3,FALSE)</f>
        <v>0.1124</v>
      </c>
      <c r="U87" s="119">
        <f t="shared" si="16"/>
        <v>0</v>
      </c>
      <c r="V87" s="120">
        <f t="shared" si="17"/>
        <v>4676.3100000000004</v>
      </c>
      <c r="W87" s="121">
        <f t="shared" si="18"/>
        <v>4676.3100000000004</v>
      </c>
      <c r="X87" s="119">
        <f t="shared" si="19"/>
        <v>0</v>
      </c>
      <c r="Y87" s="120">
        <f t="shared" si="20"/>
        <v>525.61724400000003</v>
      </c>
      <c r="Z87" s="122">
        <f t="shared" si="21"/>
        <v>525.61724400000003</v>
      </c>
      <c r="AA87" s="119">
        <f t="shared" si="22"/>
        <v>0</v>
      </c>
      <c r="AB87" s="120">
        <f t="shared" si="23"/>
        <v>4150.6927560000004</v>
      </c>
      <c r="AC87" s="122">
        <f t="shared" si="24"/>
        <v>4150.6927560000004</v>
      </c>
      <c r="AD87" s="94">
        <f t="shared" si="25"/>
        <v>0</v>
      </c>
      <c r="AE87" s="123">
        <f t="shared" si="26"/>
        <v>9859.17</v>
      </c>
      <c r="AF87" s="94">
        <f t="shared" si="27"/>
        <v>9859.17</v>
      </c>
      <c r="AG87" s="94">
        <f t="shared" si="28"/>
        <v>0</v>
      </c>
      <c r="AH87" s="123">
        <f t="shared" si="29"/>
        <v>1108.1707080000001</v>
      </c>
      <c r="AI87" s="94">
        <f t="shared" si="30"/>
        <v>1108.1707080000001</v>
      </c>
      <c r="AJ87" s="94">
        <f t="shared" si="31"/>
        <v>0</v>
      </c>
      <c r="AK87" s="94">
        <f t="shared" si="32"/>
        <v>8750.9992920000004</v>
      </c>
      <c r="AL87" s="93">
        <f t="shared" si="33"/>
        <v>8750.9992920000004</v>
      </c>
      <c r="AM87" s="138" t="str">
        <f>VLOOKUP(S87,Factors!$F$4:$G$5971,2,FALSE)</f>
        <v>3-factor</v>
      </c>
    </row>
    <row r="88" spans="1:39" hidden="1" outlineLevel="2" collapsed="1" x14ac:dyDescent="0.25">
      <c r="S88" s="92"/>
      <c r="T88" s="80"/>
      <c r="U88" s="119">
        <f t="shared" ref="U88:AL88" si="61">SUBTOTAL(9,U87:U87)</f>
        <v>0</v>
      </c>
      <c r="V88" s="120">
        <f t="shared" si="61"/>
        <v>4676.3100000000004</v>
      </c>
      <c r="W88" s="121">
        <f t="shared" si="61"/>
        <v>4676.3100000000004</v>
      </c>
      <c r="X88" s="119">
        <f t="shared" si="61"/>
        <v>0</v>
      </c>
      <c r="Y88" s="120">
        <f t="shared" si="61"/>
        <v>525.61724400000003</v>
      </c>
      <c r="Z88" s="122">
        <f t="shared" si="61"/>
        <v>525.61724400000003</v>
      </c>
      <c r="AA88" s="119">
        <f t="shared" si="61"/>
        <v>0</v>
      </c>
      <c r="AB88" s="120">
        <f t="shared" si="61"/>
        <v>4150.6927560000004</v>
      </c>
      <c r="AC88" s="122">
        <f t="shared" si="61"/>
        <v>4150.6927560000004</v>
      </c>
      <c r="AD88" s="94">
        <f t="shared" si="61"/>
        <v>0</v>
      </c>
      <c r="AE88" s="123">
        <f t="shared" si="61"/>
        <v>9859.17</v>
      </c>
      <c r="AF88" s="94">
        <f t="shared" si="61"/>
        <v>9859.17</v>
      </c>
      <c r="AG88" s="94">
        <f t="shared" si="61"/>
        <v>0</v>
      </c>
      <c r="AH88" s="123">
        <f t="shared" si="61"/>
        <v>1108.1707080000001</v>
      </c>
      <c r="AI88" s="94">
        <f t="shared" si="61"/>
        <v>1108.1707080000001</v>
      </c>
      <c r="AJ88" s="94">
        <f t="shared" si="61"/>
        <v>0</v>
      </c>
      <c r="AK88" s="94">
        <f t="shared" si="61"/>
        <v>8750.9992920000004</v>
      </c>
      <c r="AL88" s="93">
        <f t="shared" si="61"/>
        <v>8750.9992920000004</v>
      </c>
      <c r="AM88" s="139" t="s">
        <v>7137</v>
      </c>
    </row>
    <row r="89" spans="1:39" hidden="1" outlineLevel="3" x14ac:dyDescent="0.25">
      <c r="A89" t="s">
        <v>7010</v>
      </c>
      <c r="B89" t="s">
        <v>41</v>
      </c>
      <c r="C89" t="s">
        <v>42</v>
      </c>
      <c r="D89" t="s">
        <v>99</v>
      </c>
      <c r="E89" t="s">
        <v>100</v>
      </c>
      <c r="R89">
        <f>SUM(F89:Q89)</f>
        <v>0</v>
      </c>
      <c r="S89" s="92" t="s">
        <v>7085</v>
      </c>
      <c r="T89" s="80">
        <f>VLOOKUP(S89,Factors!$F$4:$H$5971,3,FALSE)</f>
        <v>1.17E-2</v>
      </c>
      <c r="U89" s="119">
        <f t="shared" si="16"/>
        <v>0</v>
      </c>
      <c r="V89" s="120">
        <f t="shared" si="17"/>
        <v>0</v>
      </c>
      <c r="W89" s="121">
        <f t="shared" si="18"/>
        <v>0</v>
      </c>
      <c r="X89" s="119">
        <f t="shared" si="19"/>
        <v>0</v>
      </c>
      <c r="Y89" s="120">
        <f t="shared" si="20"/>
        <v>0</v>
      </c>
      <c r="Z89" s="122">
        <f t="shared" si="21"/>
        <v>0</v>
      </c>
      <c r="AA89" s="119">
        <f t="shared" si="22"/>
        <v>0</v>
      </c>
      <c r="AB89" s="120">
        <f t="shared" si="23"/>
        <v>0</v>
      </c>
      <c r="AC89" s="122">
        <f t="shared" si="24"/>
        <v>0</v>
      </c>
      <c r="AD89" s="94">
        <f t="shared" si="25"/>
        <v>0</v>
      </c>
      <c r="AE89" s="123">
        <f t="shared" si="26"/>
        <v>0</v>
      </c>
      <c r="AF89" s="94">
        <f t="shared" si="27"/>
        <v>0</v>
      </c>
      <c r="AG89" s="94">
        <f t="shared" si="28"/>
        <v>0</v>
      </c>
      <c r="AH89" s="123">
        <f t="shared" si="29"/>
        <v>0</v>
      </c>
      <c r="AI89" s="94">
        <f t="shared" si="30"/>
        <v>0</v>
      </c>
      <c r="AJ89" s="94">
        <f t="shared" si="31"/>
        <v>0</v>
      </c>
      <c r="AK89" s="94">
        <f t="shared" si="32"/>
        <v>0</v>
      </c>
      <c r="AL89" s="93">
        <f t="shared" si="33"/>
        <v>0</v>
      </c>
      <c r="AM89" s="138" t="str">
        <f>VLOOKUP(S89,Factors!$F$4:$G$5971,2,FALSE)</f>
        <v>TRANSMISSION</v>
      </c>
    </row>
    <row r="90" spans="1:39" hidden="1" outlineLevel="2" collapsed="1" x14ac:dyDescent="0.25">
      <c r="S90" s="92"/>
      <c r="T90" s="80"/>
      <c r="U90" s="119">
        <f t="shared" ref="U90:AL90" si="62">SUBTOTAL(9,U89:U89)</f>
        <v>0</v>
      </c>
      <c r="V90" s="120">
        <f t="shared" si="62"/>
        <v>0</v>
      </c>
      <c r="W90" s="121">
        <f t="shared" si="62"/>
        <v>0</v>
      </c>
      <c r="X90" s="119">
        <f t="shared" si="62"/>
        <v>0</v>
      </c>
      <c r="Y90" s="120">
        <f t="shared" si="62"/>
        <v>0</v>
      </c>
      <c r="Z90" s="122">
        <f t="shared" si="62"/>
        <v>0</v>
      </c>
      <c r="AA90" s="119">
        <f t="shared" si="62"/>
        <v>0</v>
      </c>
      <c r="AB90" s="120">
        <f t="shared" si="62"/>
        <v>0</v>
      </c>
      <c r="AC90" s="122">
        <f t="shared" si="62"/>
        <v>0</v>
      </c>
      <c r="AD90" s="94">
        <f t="shared" si="62"/>
        <v>0</v>
      </c>
      <c r="AE90" s="123">
        <f t="shared" si="62"/>
        <v>0</v>
      </c>
      <c r="AF90" s="94">
        <f t="shared" si="62"/>
        <v>0</v>
      </c>
      <c r="AG90" s="94">
        <f t="shared" si="62"/>
        <v>0</v>
      </c>
      <c r="AH90" s="123">
        <f t="shared" si="62"/>
        <v>0</v>
      </c>
      <c r="AI90" s="94">
        <f t="shared" si="62"/>
        <v>0</v>
      </c>
      <c r="AJ90" s="94">
        <f t="shared" si="62"/>
        <v>0</v>
      </c>
      <c r="AK90" s="94">
        <f t="shared" si="62"/>
        <v>0</v>
      </c>
      <c r="AL90" s="93">
        <f t="shared" si="62"/>
        <v>0</v>
      </c>
      <c r="AM90" s="139" t="s">
        <v>7139</v>
      </c>
    </row>
    <row r="91" spans="1:39" hidden="1" outlineLevel="1" x14ac:dyDescent="0.25">
      <c r="A91" s="135" t="s">
        <v>7009</v>
      </c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7"/>
      <c r="T91" s="128"/>
      <c r="U91" s="129">
        <f t="shared" ref="U91:AL91" si="63">SUBTOTAL(9,U87:U89)</f>
        <v>0</v>
      </c>
      <c r="V91" s="130">
        <f t="shared" si="63"/>
        <v>4676.3100000000004</v>
      </c>
      <c r="W91" s="131">
        <f t="shared" si="63"/>
        <v>4676.3100000000004</v>
      </c>
      <c r="X91" s="129">
        <f t="shared" si="63"/>
        <v>0</v>
      </c>
      <c r="Y91" s="130">
        <f t="shared" si="63"/>
        <v>525.61724400000003</v>
      </c>
      <c r="Z91" s="132">
        <f t="shared" si="63"/>
        <v>525.61724400000003</v>
      </c>
      <c r="AA91" s="129">
        <f t="shared" si="63"/>
        <v>0</v>
      </c>
      <c r="AB91" s="130">
        <f t="shared" si="63"/>
        <v>4150.6927560000004</v>
      </c>
      <c r="AC91" s="132">
        <f t="shared" si="63"/>
        <v>4150.6927560000004</v>
      </c>
      <c r="AD91" s="130">
        <f t="shared" si="63"/>
        <v>0</v>
      </c>
      <c r="AE91" s="133">
        <f t="shared" si="63"/>
        <v>9859.17</v>
      </c>
      <c r="AF91" s="130">
        <f t="shared" si="63"/>
        <v>9859.17</v>
      </c>
      <c r="AG91" s="130">
        <f t="shared" si="63"/>
        <v>0</v>
      </c>
      <c r="AH91" s="133">
        <f t="shared" si="63"/>
        <v>1108.1707080000001</v>
      </c>
      <c r="AI91" s="130">
        <f t="shared" si="63"/>
        <v>1108.1707080000001</v>
      </c>
      <c r="AJ91" s="130">
        <f t="shared" si="63"/>
        <v>0</v>
      </c>
      <c r="AK91" s="130">
        <f t="shared" si="63"/>
        <v>8750.9992920000004</v>
      </c>
      <c r="AL91" s="134">
        <f t="shared" si="63"/>
        <v>8750.9992920000004</v>
      </c>
      <c r="AM91" s="137"/>
    </row>
    <row r="92" spans="1:39" hidden="1" outlineLevel="3" x14ac:dyDescent="0.25">
      <c r="A92" t="s">
        <v>7012</v>
      </c>
      <c r="B92" t="s">
        <v>108</v>
      </c>
      <c r="C92" t="s">
        <v>109</v>
      </c>
      <c r="D92" t="s">
        <v>106</v>
      </c>
      <c r="E92" t="s">
        <v>107</v>
      </c>
      <c r="G92">
        <v>191.35</v>
      </c>
      <c r="R92">
        <f>SUM(F92:Q92)</f>
        <v>191.35</v>
      </c>
      <c r="S92" s="92" t="s">
        <v>6372</v>
      </c>
      <c r="T92" s="80">
        <f>VLOOKUP(S92,Factors!$F$4:$H$5971,3,FALSE)</f>
        <v>0.1124</v>
      </c>
      <c r="U92" s="119">
        <f t="shared" si="16"/>
        <v>0</v>
      </c>
      <c r="V92" s="120">
        <f t="shared" si="17"/>
        <v>191.35</v>
      </c>
      <c r="W92" s="121">
        <f t="shared" si="18"/>
        <v>191.35</v>
      </c>
      <c r="X92" s="119">
        <f t="shared" si="19"/>
        <v>0</v>
      </c>
      <c r="Y92" s="120">
        <f t="shared" si="20"/>
        <v>21.507739999999998</v>
      </c>
      <c r="Z92" s="122">
        <f t="shared" si="21"/>
        <v>21.507739999999998</v>
      </c>
      <c r="AA92" s="119">
        <f t="shared" si="22"/>
        <v>0</v>
      </c>
      <c r="AB92" s="120">
        <f t="shared" si="23"/>
        <v>169.84226000000001</v>
      </c>
      <c r="AC92" s="122">
        <f t="shared" si="24"/>
        <v>169.84226000000001</v>
      </c>
      <c r="AD92" s="94">
        <f t="shared" si="25"/>
        <v>0</v>
      </c>
      <c r="AE92" s="123">
        <f t="shared" si="26"/>
        <v>191.35</v>
      </c>
      <c r="AF92" s="94">
        <f t="shared" si="27"/>
        <v>191.35</v>
      </c>
      <c r="AG92" s="94">
        <f t="shared" si="28"/>
        <v>0</v>
      </c>
      <c r="AH92" s="123">
        <f t="shared" si="29"/>
        <v>21.507739999999998</v>
      </c>
      <c r="AI92" s="94">
        <f t="shared" si="30"/>
        <v>21.507739999999998</v>
      </c>
      <c r="AJ92" s="94">
        <f t="shared" si="31"/>
        <v>0</v>
      </c>
      <c r="AK92" s="94">
        <f t="shared" si="32"/>
        <v>169.84226000000001</v>
      </c>
      <c r="AL92" s="93">
        <f t="shared" si="33"/>
        <v>169.84226000000001</v>
      </c>
      <c r="AM92" s="138" t="str">
        <f>VLOOKUP(S92,Factors!$F$4:$G$5971,2,FALSE)</f>
        <v>3-factor</v>
      </c>
    </row>
    <row r="93" spans="1:39" hidden="1" outlineLevel="2" collapsed="1" x14ac:dyDescent="0.25">
      <c r="S93" s="92"/>
      <c r="T93" s="80"/>
      <c r="U93" s="119">
        <f t="shared" ref="U93:AL93" si="64">SUBTOTAL(9,U92:U92)</f>
        <v>0</v>
      </c>
      <c r="V93" s="120">
        <f t="shared" si="64"/>
        <v>191.35</v>
      </c>
      <c r="W93" s="121">
        <f t="shared" si="64"/>
        <v>191.35</v>
      </c>
      <c r="X93" s="119">
        <f t="shared" si="64"/>
        <v>0</v>
      </c>
      <c r="Y93" s="120">
        <f t="shared" si="64"/>
        <v>21.507739999999998</v>
      </c>
      <c r="Z93" s="122">
        <f t="shared" si="64"/>
        <v>21.507739999999998</v>
      </c>
      <c r="AA93" s="119">
        <f t="shared" si="64"/>
        <v>0</v>
      </c>
      <c r="AB93" s="120">
        <f t="shared" si="64"/>
        <v>169.84226000000001</v>
      </c>
      <c r="AC93" s="122">
        <f t="shared" si="64"/>
        <v>169.84226000000001</v>
      </c>
      <c r="AD93" s="94">
        <f t="shared" si="64"/>
        <v>0</v>
      </c>
      <c r="AE93" s="123">
        <f t="shared" si="64"/>
        <v>191.35</v>
      </c>
      <c r="AF93" s="94">
        <f t="shared" si="64"/>
        <v>191.35</v>
      </c>
      <c r="AG93" s="94">
        <f t="shared" si="64"/>
        <v>0</v>
      </c>
      <c r="AH93" s="123">
        <f t="shared" si="64"/>
        <v>21.507739999999998</v>
      </c>
      <c r="AI93" s="94">
        <f t="shared" si="64"/>
        <v>21.507739999999998</v>
      </c>
      <c r="AJ93" s="94">
        <f t="shared" si="64"/>
        <v>0</v>
      </c>
      <c r="AK93" s="94">
        <f t="shared" si="64"/>
        <v>169.84226000000001</v>
      </c>
      <c r="AL93" s="93">
        <f t="shared" si="64"/>
        <v>169.84226000000001</v>
      </c>
      <c r="AM93" s="139" t="s">
        <v>7137</v>
      </c>
    </row>
    <row r="94" spans="1:39" hidden="1" outlineLevel="3" x14ac:dyDescent="0.25">
      <c r="A94" t="s">
        <v>7012</v>
      </c>
      <c r="B94" t="s">
        <v>35</v>
      </c>
      <c r="C94" t="s">
        <v>36</v>
      </c>
      <c r="D94" t="s">
        <v>104</v>
      </c>
      <c r="E94" t="s">
        <v>105</v>
      </c>
      <c r="F94">
        <v>37620.67</v>
      </c>
      <c r="G94">
        <v>41176.85</v>
      </c>
      <c r="R94">
        <f>SUM(F94:Q94)</f>
        <v>78797.51999999999</v>
      </c>
      <c r="S94" s="92" t="s">
        <v>1084</v>
      </c>
      <c r="T94" s="80">
        <f>VLOOKUP(S94,Factors!$F$4:$H$5971,3,FALSE)</f>
        <v>8.4599999999999995E-2</v>
      </c>
      <c r="U94" s="119">
        <f t="shared" si="16"/>
        <v>0</v>
      </c>
      <c r="V94" s="120">
        <f t="shared" si="17"/>
        <v>41176.85</v>
      </c>
      <c r="W94" s="121">
        <f t="shared" si="18"/>
        <v>41176.85</v>
      </c>
      <c r="X94" s="119">
        <f t="shared" si="19"/>
        <v>0</v>
      </c>
      <c r="Y94" s="120">
        <f t="shared" si="20"/>
        <v>3483.5615099999995</v>
      </c>
      <c r="Z94" s="122">
        <f t="shared" si="21"/>
        <v>3483.5615099999995</v>
      </c>
      <c r="AA94" s="119">
        <f t="shared" si="22"/>
        <v>0</v>
      </c>
      <c r="AB94" s="120">
        <f t="shared" si="23"/>
        <v>37693.288489999999</v>
      </c>
      <c r="AC94" s="122">
        <f t="shared" si="24"/>
        <v>37693.288489999999</v>
      </c>
      <c r="AD94" s="94">
        <f t="shared" si="25"/>
        <v>0</v>
      </c>
      <c r="AE94" s="123">
        <f t="shared" si="26"/>
        <v>78797.51999999999</v>
      </c>
      <c r="AF94" s="94">
        <f t="shared" si="27"/>
        <v>78797.51999999999</v>
      </c>
      <c r="AG94" s="94">
        <f t="shared" si="28"/>
        <v>0</v>
      </c>
      <c r="AH94" s="123">
        <f t="shared" si="29"/>
        <v>6666.270191999999</v>
      </c>
      <c r="AI94" s="94">
        <f t="shared" si="30"/>
        <v>6666.270191999999</v>
      </c>
      <c r="AJ94" s="94">
        <f t="shared" si="31"/>
        <v>0</v>
      </c>
      <c r="AK94" s="94">
        <f t="shared" si="32"/>
        <v>72131.249807999993</v>
      </c>
      <c r="AL94" s="93">
        <f t="shared" si="33"/>
        <v>72131.249807999993</v>
      </c>
      <c r="AM94" s="138" t="str">
        <f>VLOOKUP(S94,Factors!$F$4:$G$5971,2,FALSE)</f>
        <v>Sendout Volumes</v>
      </c>
    </row>
    <row r="95" spans="1:39" hidden="1" outlineLevel="3" x14ac:dyDescent="0.25">
      <c r="A95" t="s">
        <v>7012</v>
      </c>
      <c r="B95" t="s">
        <v>12</v>
      </c>
      <c r="C95" t="s">
        <v>13</v>
      </c>
      <c r="D95" t="s">
        <v>106</v>
      </c>
      <c r="E95" t="s">
        <v>107</v>
      </c>
      <c r="F95">
        <v>84826.42</v>
      </c>
      <c r="G95">
        <v>126091.79</v>
      </c>
      <c r="R95">
        <f>SUM(F95:Q95)</f>
        <v>210918.21</v>
      </c>
      <c r="S95" s="92" t="s">
        <v>1140</v>
      </c>
      <c r="T95" s="80">
        <f>VLOOKUP(S95,Factors!$F$4:$H$5971,3,FALSE)</f>
        <v>8.4599999999999995E-2</v>
      </c>
      <c r="U95" s="119">
        <f t="shared" si="16"/>
        <v>0</v>
      </c>
      <c r="V95" s="120">
        <f t="shared" si="17"/>
        <v>126091.79</v>
      </c>
      <c r="W95" s="121">
        <f t="shared" si="18"/>
        <v>126091.79</v>
      </c>
      <c r="X95" s="119">
        <f t="shared" si="19"/>
        <v>0</v>
      </c>
      <c r="Y95" s="120">
        <f t="shared" si="20"/>
        <v>10667.365433999999</v>
      </c>
      <c r="Z95" s="122">
        <f t="shared" si="21"/>
        <v>10667.365433999999</v>
      </c>
      <c r="AA95" s="119">
        <f t="shared" si="22"/>
        <v>0</v>
      </c>
      <c r="AB95" s="120">
        <f t="shared" si="23"/>
        <v>115424.424566</v>
      </c>
      <c r="AC95" s="122">
        <f t="shared" si="24"/>
        <v>115424.424566</v>
      </c>
      <c r="AD95" s="94">
        <f t="shared" si="25"/>
        <v>0</v>
      </c>
      <c r="AE95" s="123">
        <f t="shared" si="26"/>
        <v>210918.21</v>
      </c>
      <c r="AF95" s="94">
        <f t="shared" si="27"/>
        <v>210918.21</v>
      </c>
      <c r="AG95" s="94">
        <f t="shared" si="28"/>
        <v>0</v>
      </c>
      <c r="AH95" s="123">
        <f t="shared" si="29"/>
        <v>17843.680565999999</v>
      </c>
      <c r="AI95" s="94">
        <f t="shared" si="30"/>
        <v>17843.680565999999</v>
      </c>
      <c r="AJ95" s="94">
        <f t="shared" si="31"/>
        <v>0</v>
      </c>
      <c r="AK95" s="94">
        <f t="shared" si="32"/>
        <v>193074.529434</v>
      </c>
      <c r="AL95" s="93">
        <f t="shared" si="33"/>
        <v>193074.529434</v>
      </c>
      <c r="AM95" s="138" t="str">
        <f>VLOOKUP(S95,Factors!$F$4:$G$5971,2,FALSE)</f>
        <v>Sendout Volumes</v>
      </c>
    </row>
    <row r="96" spans="1:39" hidden="1" outlineLevel="3" x14ac:dyDescent="0.25">
      <c r="A96" t="s">
        <v>7012</v>
      </c>
      <c r="B96" t="s">
        <v>22</v>
      </c>
      <c r="C96" t="s">
        <v>23</v>
      </c>
      <c r="D96" t="s">
        <v>104</v>
      </c>
      <c r="E96" t="s">
        <v>105</v>
      </c>
      <c r="F96">
        <v>162371.91</v>
      </c>
      <c r="G96">
        <v>155077.31</v>
      </c>
      <c r="R96">
        <f>SUM(F96:Q96)</f>
        <v>317449.21999999997</v>
      </c>
      <c r="S96" s="92" t="s">
        <v>6831</v>
      </c>
      <c r="T96" s="80">
        <f>VLOOKUP(S96,Factors!$F$4:$H$5971,3,FALSE)</f>
        <v>8.4599999999999995E-2</v>
      </c>
      <c r="U96" s="119">
        <f t="shared" si="16"/>
        <v>0</v>
      </c>
      <c r="V96" s="120">
        <f t="shared" si="17"/>
        <v>155077.31</v>
      </c>
      <c r="W96" s="121">
        <f t="shared" si="18"/>
        <v>155077.31</v>
      </c>
      <c r="X96" s="119">
        <f t="shared" si="19"/>
        <v>0</v>
      </c>
      <c r="Y96" s="120">
        <f t="shared" si="20"/>
        <v>13119.540426</v>
      </c>
      <c r="Z96" s="122">
        <f t="shared" si="21"/>
        <v>13119.540426</v>
      </c>
      <c r="AA96" s="119">
        <f t="shared" si="22"/>
        <v>0</v>
      </c>
      <c r="AB96" s="120">
        <f t="shared" si="23"/>
        <v>141957.76957400001</v>
      </c>
      <c r="AC96" s="122">
        <f t="shared" si="24"/>
        <v>141957.76957400001</v>
      </c>
      <c r="AD96" s="94">
        <f t="shared" si="25"/>
        <v>0</v>
      </c>
      <c r="AE96" s="123">
        <f t="shared" si="26"/>
        <v>317449.21999999997</v>
      </c>
      <c r="AF96" s="94">
        <f t="shared" si="27"/>
        <v>317449.21999999997</v>
      </c>
      <c r="AG96" s="94">
        <f t="shared" si="28"/>
        <v>0</v>
      </c>
      <c r="AH96" s="123">
        <f t="shared" si="29"/>
        <v>26856.204011999995</v>
      </c>
      <c r="AI96" s="94">
        <f t="shared" si="30"/>
        <v>26856.204011999995</v>
      </c>
      <c r="AJ96" s="94">
        <f t="shared" si="31"/>
        <v>0</v>
      </c>
      <c r="AK96" s="94">
        <f t="shared" si="32"/>
        <v>290593.01598799997</v>
      </c>
      <c r="AL96" s="93">
        <f t="shared" si="33"/>
        <v>290593.01598799997</v>
      </c>
      <c r="AM96" s="138" t="str">
        <f>VLOOKUP(S96,Factors!$F$4:$G$5971,2,FALSE)</f>
        <v>SENDOUT VOLUMES</v>
      </c>
    </row>
    <row r="97" spans="1:39" hidden="1" outlineLevel="3" x14ac:dyDescent="0.25">
      <c r="A97" t="s">
        <v>7012</v>
      </c>
      <c r="B97" t="s">
        <v>22</v>
      </c>
      <c r="C97" t="s">
        <v>23</v>
      </c>
      <c r="D97" t="s">
        <v>106</v>
      </c>
      <c r="E97" t="s">
        <v>107</v>
      </c>
      <c r="F97">
        <v>8210.08</v>
      </c>
      <c r="G97">
        <v>16406.38</v>
      </c>
      <c r="R97">
        <f>SUM(F97:Q97)</f>
        <v>24616.46</v>
      </c>
      <c r="S97" s="92" t="s">
        <v>6833</v>
      </c>
      <c r="T97" s="80">
        <f>VLOOKUP(S97,Factors!$F$4:$H$5971,3,FALSE)</f>
        <v>8.4599999999999995E-2</v>
      </c>
      <c r="U97" s="119">
        <f t="shared" si="16"/>
        <v>0</v>
      </c>
      <c r="V97" s="120">
        <f t="shared" si="17"/>
        <v>16406.38</v>
      </c>
      <c r="W97" s="121">
        <f t="shared" si="18"/>
        <v>16406.38</v>
      </c>
      <c r="X97" s="119">
        <f t="shared" si="19"/>
        <v>0</v>
      </c>
      <c r="Y97" s="120">
        <f t="shared" si="20"/>
        <v>1387.979748</v>
      </c>
      <c r="Z97" s="122">
        <f t="shared" si="21"/>
        <v>1387.979748</v>
      </c>
      <c r="AA97" s="119">
        <f t="shared" si="22"/>
        <v>0</v>
      </c>
      <c r="AB97" s="120">
        <f t="shared" si="23"/>
        <v>15018.400252000001</v>
      </c>
      <c r="AC97" s="122">
        <f t="shared" si="24"/>
        <v>15018.400252000001</v>
      </c>
      <c r="AD97" s="94">
        <f t="shared" si="25"/>
        <v>0</v>
      </c>
      <c r="AE97" s="123">
        <f t="shared" si="26"/>
        <v>24616.46</v>
      </c>
      <c r="AF97" s="94">
        <f t="shared" si="27"/>
        <v>24616.46</v>
      </c>
      <c r="AG97" s="94">
        <f t="shared" si="28"/>
        <v>0</v>
      </c>
      <c r="AH97" s="123">
        <f t="shared" si="29"/>
        <v>2082.5525159999997</v>
      </c>
      <c r="AI97" s="94">
        <f t="shared" si="30"/>
        <v>2082.5525159999997</v>
      </c>
      <c r="AJ97" s="94">
        <f t="shared" si="31"/>
        <v>0</v>
      </c>
      <c r="AK97" s="94">
        <f t="shared" si="32"/>
        <v>22533.907483999999</v>
      </c>
      <c r="AL97" s="93">
        <f t="shared" si="33"/>
        <v>22533.907483999999</v>
      </c>
      <c r="AM97" s="138" t="str">
        <f>VLOOKUP(S97,Factors!$F$4:$G$5971,2,FALSE)</f>
        <v>SENDOUT VOLUMES</v>
      </c>
    </row>
    <row r="98" spans="1:39" hidden="1" outlineLevel="3" x14ac:dyDescent="0.25">
      <c r="A98" t="s">
        <v>7012</v>
      </c>
      <c r="B98" t="s">
        <v>43</v>
      </c>
      <c r="C98" t="s">
        <v>44</v>
      </c>
      <c r="D98" t="s">
        <v>104</v>
      </c>
      <c r="E98" t="s">
        <v>105</v>
      </c>
      <c r="F98">
        <v>23350</v>
      </c>
      <c r="R98">
        <f>SUM(F98:Q98)</f>
        <v>23350</v>
      </c>
      <c r="S98" s="92" t="s">
        <v>4747</v>
      </c>
      <c r="T98" s="80">
        <f>VLOOKUP(S98,Factors!$F$4:$H$5971,3,FALSE)</f>
        <v>8.4599999999999995E-2</v>
      </c>
      <c r="U98" s="119">
        <f t="shared" si="16"/>
        <v>0</v>
      </c>
      <c r="V98" s="120">
        <f t="shared" si="17"/>
        <v>0</v>
      </c>
      <c r="W98" s="121">
        <f t="shared" si="18"/>
        <v>0</v>
      </c>
      <c r="X98" s="119">
        <f t="shared" si="19"/>
        <v>0</v>
      </c>
      <c r="Y98" s="120">
        <f t="shared" si="20"/>
        <v>0</v>
      </c>
      <c r="Z98" s="122">
        <f t="shared" si="21"/>
        <v>0</v>
      </c>
      <c r="AA98" s="119">
        <f t="shared" si="22"/>
        <v>0</v>
      </c>
      <c r="AB98" s="120">
        <f t="shared" si="23"/>
        <v>0</v>
      </c>
      <c r="AC98" s="122">
        <f t="shared" si="24"/>
        <v>0</v>
      </c>
      <c r="AD98" s="94">
        <f t="shared" si="25"/>
        <v>0</v>
      </c>
      <c r="AE98" s="123">
        <f t="shared" si="26"/>
        <v>23350</v>
      </c>
      <c r="AF98" s="94">
        <f t="shared" si="27"/>
        <v>23350</v>
      </c>
      <c r="AG98" s="94">
        <f t="shared" si="28"/>
        <v>0</v>
      </c>
      <c r="AH98" s="123">
        <f t="shared" si="29"/>
        <v>1975.4099999999999</v>
      </c>
      <c r="AI98" s="94">
        <f t="shared" si="30"/>
        <v>1975.4099999999999</v>
      </c>
      <c r="AJ98" s="94">
        <f t="shared" si="31"/>
        <v>0</v>
      </c>
      <c r="AK98" s="94">
        <f t="shared" si="32"/>
        <v>21374.59</v>
      </c>
      <c r="AL98" s="93">
        <f t="shared" si="33"/>
        <v>21374.59</v>
      </c>
      <c r="AM98" s="138" t="str">
        <f>VLOOKUP(S98,Factors!$F$4:$G$5971,2,FALSE)</f>
        <v>sendout volumes</v>
      </c>
    </row>
    <row r="99" spans="1:39" hidden="1" outlineLevel="2" collapsed="1" x14ac:dyDescent="0.25">
      <c r="S99" s="92"/>
      <c r="T99" s="80"/>
      <c r="U99" s="119">
        <f t="shared" ref="U99:AL99" si="65">SUBTOTAL(9,U94:U98)</f>
        <v>0</v>
      </c>
      <c r="V99" s="120">
        <f t="shared" si="65"/>
        <v>338752.32999999996</v>
      </c>
      <c r="W99" s="121">
        <f t="shared" si="65"/>
        <v>338752.32999999996</v>
      </c>
      <c r="X99" s="119">
        <f t="shared" si="65"/>
        <v>0</v>
      </c>
      <c r="Y99" s="120">
        <f t="shared" si="65"/>
        <v>28658.447118</v>
      </c>
      <c r="Z99" s="122">
        <f t="shared" si="65"/>
        <v>28658.447118</v>
      </c>
      <c r="AA99" s="119">
        <f t="shared" si="65"/>
        <v>0</v>
      </c>
      <c r="AB99" s="120">
        <f t="shared" si="65"/>
        <v>310093.88288200001</v>
      </c>
      <c r="AC99" s="122">
        <f t="shared" si="65"/>
        <v>310093.88288200001</v>
      </c>
      <c r="AD99" s="94">
        <f t="shared" si="65"/>
        <v>0</v>
      </c>
      <c r="AE99" s="123">
        <f t="shared" si="65"/>
        <v>655131.40999999992</v>
      </c>
      <c r="AF99" s="94">
        <f t="shared" si="65"/>
        <v>655131.40999999992</v>
      </c>
      <c r="AG99" s="94">
        <f t="shared" si="65"/>
        <v>0</v>
      </c>
      <c r="AH99" s="123">
        <f t="shared" si="65"/>
        <v>55424.117285999993</v>
      </c>
      <c r="AI99" s="94">
        <f t="shared" si="65"/>
        <v>55424.117285999993</v>
      </c>
      <c r="AJ99" s="94">
        <f t="shared" si="65"/>
        <v>0</v>
      </c>
      <c r="AK99" s="94">
        <f t="shared" si="65"/>
        <v>599707.29271399986</v>
      </c>
      <c r="AL99" s="93">
        <f t="shared" si="65"/>
        <v>599707.29271399986</v>
      </c>
      <c r="AM99" s="139" t="s">
        <v>7136</v>
      </c>
    </row>
    <row r="100" spans="1:39" hidden="1" outlineLevel="3" x14ac:dyDescent="0.25">
      <c r="A100" t="s">
        <v>7012</v>
      </c>
      <c r="B100" t="s">
        <v>82</v>
      </c>
      <c r="C100" t="s">
        <v>83</v>
      </c>
      <c r="D100" t="s">
        <v>104</v>
      </c>
      <c r="E100" t="s">
        <v>105</v>
      </c>
      <c r="F100">
        <v>24.04</v>
      </c>
      <c r="R100">
        <f>SUM(F100:Q100)</f>
        <v>24.04</v>
      </c>
      <c r="S100" s="92" t="s">
        <v>4544</v>
      </c>
      <c r="T100" s="80">
        <f>VLOOKUP(S100,Factors!$F$4:$H$5971,3,FALSE)</f>
        <v>1.17E-2</v>
      </c>
      <c r="U100" s="119">
        <f t="shared" si="16"/>
        <v>0</v>
      </c>
      <c r="V100" s="120">
        <f t="shared" si="17"/>
        <v>0</v>
      </c>
      <c r="W100" s="121">
        <f t="shared" si="18"/>
        <v>0</v>
      </c>
      <c r="X100" s="119">
        <f t="shared" si="19"/>
        <v>0</v>
      </c>
      <c r="Y100" s="120">
        <f t="shared" si="20"/>
        <v>0</v>
      </c>
      <c r="Z100" s="122">
        <f t="shared" si="21"/>
        <v>0</v>
      </c>
      <c r="AA100" s="119">
        <f t="shared" si="22"/>
        <v>0</v>
      </c>
      <c r="AB100" s="120">
        <f t="shared" si="23"/>
        <v>0</v>
      </c>
      <c r="AC100" s="122">
        <f t="shared" si="24"/>
        <v>0</v>
      </c>
      <c r="AD100" s="94">
        <f t="shared" si="25"/>
        <v>0</v>
      </c>
      <c r="AE100" s="123">
        <f t="shared" si="26"/>
        <v>24.04</v>
      </c>
      <c r="AF100" s="94">
        <f t="shared" si="27"/>
        <v>24.04</v>
      </c>
      <c r="AG100" s="94">
        <f t="shared" si="28"/>
        <v>0</v>
      </c>
      <c r="AH100" s="123">
        <f t="shared" si="29"/>
        <v>0.28126800000000002</v>
      </c>
      <c r="AI100" s="94">
        <f t="shared" si="30"/>
        <v>0.28126800000000002</v>
      </c>
      <c r="AJ100" s="94">
        <f t="shared" si="31"/>
        <v>0</v>
      </c>
      <c r="AK100" s="94">
        <f t="shared" si="32"/>
        <v>23.758731999999998</v>
      </c>
      <c r="AL100" s="93">
        <f t="shared" si="33"/>
        <v>23.758731999999998</v>
      </c>
      <c r="AM100" s="138" t="str">
        <f>VLOOKUP(S100,Factors!$F$4:$G$5971,2,FALSE)</f>
        <v>Transmission</v>
      </c>
    </row>
    <row r="101" spans="1:39" hidden="1" outlineLevel="2" collapsed="1" x14ac:dyDescent="0.25">
      <c r="S101" s="92"/>
      <c r="T101" s="80"/>
      <c r="U101" s="119">
        <f t="shared" ref="U101:AL101" si="66">SUBTOTAL(9,U100:U100)</f>
        <v>0</v>
      </c>
      <c r="V101" s="120">
        <f t="shared" si="66"/>
        <v>0</v>
      </c>
      <c r="W101" s="121">
        <f t="shared" si="66"/>
        <v>0</v>
      </c>
      <c r="X101" s="119">
        <f t="shared" si="66"/>
        <v>0</v>
      </c>
      <c r="Y101" s="120">
        <f t="shared" si="66"/>
        <v>0</v>
      </c>
      <c r="Z101" s="122">
        <f t="shared" si="66"/>
        <v>0</v>
      </c>
      <c r="AA101" s="119">
        <f t="shared" si="66"/>
        <v>0</v>
      </c>
      <c r="AB101" s="120">
        <f t="shared" si="66"/>
        <v>0</v>
      </c>
      <c r="AC101" s="122">
        <f t="shared" si="66"/>
        <v>0</v>
      </c>
      <c r="AD101" s="94">
        <f t="shared" si="66"/>
        <v>0</v>
      </c>
      <c r="AE101" s="123">
        <f t="shared" si="66"/>
        <v>24.04</v>
      </c>
      <c r="AF101" s="94">
        <f t="shared" si="66"/>
        <v>24.04</v>
      </c>
      <c r="AG101" s="94">
        <f t="shared" si="66"/>
        <v>0</v>
      </c>
      <c r="AH101" s="123">
        <f t="shared" si="66"/>
        <v>0.28126800000000002</v>
      </c>
      <c r="AI101" s="94">
        <f t="shared" si="66"/>
        <v>0.28126800000000002</v>
      </c>
      <c r="AJ101" s="94">
        <f t="shared" si="66"/>
        <v>0</v>
      </c>
      <c r="AK101" s="94">
        <f t="shared" si="66"/>
        <v>23.758731999999998</v>
      </c>
      <c r="AL101" s="93">
        <f t="shared" si="66"/>
        <v>23.758731999999998</v>
      </c>
      <c r="AM101" s="139" t="s">
        <v>7138</v>
      </c>
    </row>
    <row r="102" spans="1:39" hidden="1" outlineLevel="1" x14ac:dyDescent="0.25">
      <c r="A102" s="135" t="s">
        <v>7011</v>
      </c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7"/>
      <c r="T102" s="128"/>
      <c r="U102" s="129">
        <f t="shared" ref="U102:AL102" si="67">SUBTOTAL(9,U92:U100)</f>
        <v>0</v>
      </c>
      <c r="V102" s="130">
        <f t="shared" si="67"/>
        <v>338943.68</v>
      </c>
      <c r="W102" s="131">
        <f t="shared" si="67"/>
        <v>338943.68</v>
      </c>
      <c r="X102" s="129">
        <f t="shared" si="67"/>
        <v>0</v>
      </c>
      <c r="Y102" s="130">
        <f t="shared" si="67"/>
        <v>28679.954858000001</v>
      </c>
      <c r="Z102" s="132">
        <f t="shared" si="67"/>
        <v>28679.954858000001</v>
      </c>
      <c r="AA102" s="129">
        <f t="shared" si="67"/>
        <v>0</v>
      </c>
      <c r="AB102" s="130">
        <f t="shared" si="67"/>
        <v>310263.72514200007</v>
      </c>
      <c r="AC102" s="132">
        <f t="shared" si="67"/>
        <v>310263.72514200007</v>
      </c>
      <c r="AD102" s="130">
        <f t="shared" si="67"/>
        <v>0</v>
      </c>
      <c r="AE102" s="133">
        <f t="shared" si="67"/>
        <v>655346.79999999993</v>
      </c>
      <c r="AF102" s="130">
        <f t="shared" si="67"/>
        <v>655346.79999999993</v>
      </c>
      <c r="AG102" s="130">
        <f t="shared" si="67"/>
        <v>0</v>
      </c>
      <c r="AH102" s="133">
        <f t="shared" si="67"/>
        <v>55445.906293999993</v>
      </c>
      <c r="AI102" s="130">
        <f t="shared" si="67"/>
        <v>55445.906293999993</v>
      </c>
      <c r="AJ102" s="130">
        <f t="shared" si="67"/>
        <v>0</v>
      </c>
      <c r="AK102" s="130">
        <f t="shared" si="67"/>
        <v>599900.89370599994</v>
      </c>
      <c r="AL102" s="134">
        <f t="shared" si="67"/>
        <v>599900.89370599994</v>
      </c>
      <c r="AM102" s="137"/>
    </row>
    <row r="103" spans="1:39" hidden="1" outlineLevel="3" x14ac:dyDescent="0.25">
      <c r="A103" t="s">
        <v>7014</v>
      </c>
      <c r="B103" t="s">
        <v>77</v>
      </c>
      <c r="C103" t="s">
        <v>78</v>
      </c>
      <c r="D103" t="s">
        <v>117</v>
      </c>
      <c r="E103" t="s">
        <v>118</v>
      </c>
      <c r="F103">
        <v>1577.71</v>
      </c>
      <c r="G103">
        <v>1341.6</v>
      </c>
      <c r="R103">
        <f t="shared" ref="R103:R109" si="68">SUM(F103:Q103)</f>
        <v>2919.31</v>
      </c>
      <c r="S103" s="92" t="s">
        <v>4076</v>
      </c>
      <c r="T103" s="80">
        <f>VLOOKUP(S103,Factors!$F$4:$H$5971,3,FALSE)</f>
        <v>0.1124</v>
      </c>
      <c r="U103" s="119">
        <f t="shared" si="16"/>
        <v>0</v>
      </c>
      <c r="V103" s="120">
        <f t="shared" si="17"/>
        <v>1341.6</v>
      </c>
      <c r="W103" s="121">
        <f t="shared" si="18"/>
        <v>1341.6</v>
      </c>
      <c r="X103" s="119">
        <f t="shared" si="19"/>
        <v>0</v>
      </c>
      <c r="Y103" s="120">
        <f t="shared" si="20"/>
        <v>150.79584</v>
      </c>
      <c r="Z103" s="122">
        <f t="shared" si="21"/>
        <v>150.79584</v>
      </c>
      <c r="AA103" s="119">
        <f t="shared" si="22"/>
        <v>0</v>
      </c>
      <c r="AB103" s="120">
        <f t="shared" si="23"/>
        <v>1190.8041599999999</v>
      </c>
      <c r="AC103" s="122">
        <f t="shared" si="24"/>
        <v>1190.8041599999999</v>
      </c>
      <c r="AD103" s="94">
        <f t="shared" si="25"/>
        <v>0</v>
      </c>
      <c r="AE103" s="123">
        <f t="shared" si="26"/>
        <v>2919.31</v>
      </c>
      <c r="AF103" s="94">
        <f t="shared" si="27"/>
        <v>2919.31</v>
      </c>
      <c r="AG103" s="94">
        <f t="shared" si="28"/>
        <v>0</v>
      </c>
      <c r="AH103" s="123">
        <f t="shared" si="29"/>
        <v>328.13044400000001</v>
      </c>
      <c r="AI103" s="94">
        <f t="shared" si="30"/>
        <v>328.13044400000001</v>
      </c>
      <c r="AJ103" s="94">
        <f t="shared" si="31"/>
        <v>0</v>
      </c>
      <c r="AK103" s="94">
        <f t="shared" si="32"/>
        <v>2591.179556</v>
      </c>
      <c r="AL103" s="93">
        <f t="shared" si="33"/>
        <v>2591.179556</v>
      </c>
      <c r="AM103" s="138" t="str">
        <f>VLOOKUP(S103,Factors!$F$4:$G$5971,2,FALSE)</f>
        <v>3-factor</v>
      </c>
    </row>
    <row r="104" spans="1:39" hidden="1" outlineLevel="3" x14ac:dyDescent="0.25">
      <c r="A104" t="s">
        <v>7014</v>
      </c>
      <c r="B104" t="s">
        <v>134</v>
      </c>
      <c r="C104" t="s">
        <v>135</v>
      </c>
      <c r="D104" t="s">
        <v>117</v>
      </c>
      <c r="E104" t="s">
        <v>118</v>
      </c>
      <c r="F104">
        <v>50989.58</v>
      </c>
      <c r="G104">
        <v>51966.3</v>
      </c>
      <c r="R104">
        <f t="shared" si="68"/>
        <v>102955.88</v>
      </c>
      <c r="S104" s="92" t="s">
        <v>5138</v>
      </c>
      <c r="T104" s="80">
        <f>VLOOKUP(S104,Factors!$F$4:$H$5971,3,FALSE)</f>
        <v>0.1124</v>
      </c>
      <c r="U104" s="119">
        <f t="shared" si="16"/>
        <v>0</v>
      </c>
      <c r="V104" s="120">
        <f t="shared" si="17"/>
        <v>51966.3</v>
      </c>
      <c r="W104" s="121">
        <f t="shared" si="18"/>
        <v>51966.3</v>
      </c>
      <c r="X104" s="119">
        <f t="shared" si="19"/>
        <v>0</v>
      </c>
      <c r="Y104" s="120">
        <f t="shared" si="20"/>
        <v>5841.0121200000003</v>
      </c>
      <c r="Z104" s="122">
        <f t="shared" si="21"/>
        <v>5841.0121200000003</v>
      </c>
      <c r="AA104" s="119">
        <f t="shared" si="22"/>
        <v>0</v>
      </c>
      <c r="AB104" s="120">
        <f t="shared" si="23"/>
        <v>46125.287880000003</v>
      </c>
      <c r="AC104" s="122">
        <f t="shared" si="24"/>
        <v>46125.287880000003</v>
      </c>
      <c r="AD104" s="94">
        <f t="shared" si="25"/>
        <v>0</v>
      </c>
      <c r="AE104" s="123">
        <f t="shared" si="26"/>
        <v>102955.88</v>
      </c>
      <c r="AF104" s="94">
        <f t="shared" si="27"/>
        <v>102955.88</v>
      </c>
      <c r="AG104" s="94">
        <f t="shared" si="28"/>
        <v>0</v>
      </c>
      <c r="AH104" s="123">
        <f t="shared" si="29"/>
        <v>11572.240912000001</v>
      </c>
      <c r="AI104" s="94">
        <f t="shared" si="30"/>
        <v>11572.240912000001</v>
      </c>
      <c r="AJ104" s="94">
        <f t="shared" si="31"/>
        <v>0</v>
      </c>
      <c r="AK104" s="94">
        <f t="shared" si="32"/>
        <v>91383.639087999996</v>
      </c>
      <c r="AL104" s="93">
        <f t="shared" si="33"/>
        <v>91383.639087999996</v>
      </c>
      <c r="AM104" s="138" t="str">
        <f>VLOOKUP(S104,Factors!$F$4:$G$5971,2,FALSE)</f>
        <v>3-factor</v>
      </c>
    </row>
    <row r="105" spans="1:39" hidden="1" outlineLevel="3" x14ac:dyDescent="0.25">
      <c r="A105" t="s">
        <v>7014</v>
      </c>
      <c r="B105" t="s">
        <v>136</v>
      </c>
      <c r="C105" t="s">
        <v>137</v>
      </c>
      <c r="D105" t="s">
        <v>131</v>
      </c>
      <c r="E105" t="s">
        <v>122</v>
      </c>
      <c r="F105">
        <v>484.26</v>
      </c>
      <c r="G105">
        <v>800.37</v>
      </c>
      <c r="R105">
        <f t="shared" si="68"/>
        <v>1284.6300000000001</v>
      </c>
      <c r="S105" s="92" t="s">
        <v>5219</v>
      </c>
      <c r="T105" s="80">
        <f>VLOOKUP(S105,Factors!$F$4:$H$5971,3,FALSE)</f>
        <v>0.1124</v>
      </c>
      <c r="U105" s="119">
        <f t="shared" si="16"/>
        <v>0</v>
      </c>
      <c r="V105" s="120">
        <f t="shared" si="17"/>
        <v>800.37</v>
      </c>
      <c r="W105" s="121">
        <f t="shared" si="18"/>
        <v>800.37</v>
      </c>
      <c r="X105" s="119">
        <f t="shared" si="19"/>
        <v>0</v>
      </c>
      <c r="Y105" s="120">
        <f t="shared" si="20"/>
        <v>89.961588000000006</v>
      </c>
      <c r="Z105" s="122">
        <f t="shared" si="21"/>
        <v>89.961588000000006</v>
      </c>
      <c r="AA105" s="119">
        <f t="shared" si="22"/>
        <v>0</v>
      </c>
      <c r="AB105" s="120">
        <f t="shared" si="23"/>
        <v>710.408412</v>
      </c>
      <c r="AC105" s="122">
        <f t="shared" si="24"/>
        <v>710.408412</v>
      </c>
      <c r="AD105" s="94">
        <f t="shared" si="25"/>
        <v>0</v>
      </c>
      <c r="AE105" s="123">
        <f t="shared" si="26"/>
        <v>1284.6300000000001</v>
      </c>
      <c r="AF105" s="94">
        <f t="shared" si="27"/>
        <v>1284.6300000000001</v>
      </c>
      <c r="AG105" s="94">
        <f t="shared" si="28"/>
        <v>0</v>
      </c>
      <c r="AH105" s="123">
        <f t="shared" si="29"/>
        <v>144.39241200000001</v>
      </c>
      <c r="AI105" s="94">
        <f t="shared" si="30"/>
        <v>144.39241200000001</v>
      </c>
      <c r="AJ105" s="94">
        <f t="shared" si="31"/>
        <v>0</v>
      </c>
      <c r="AK105" s="94">
        <f t="shared" si="32"/>
        <v>1140.2375880000002</v>
      </c>
      <c r="AL105" s="93">
        <f t="shared" si="33"/>
        <v>1140.2375880000002</v>
      </c>
      <c r="AM105" s="138" t="str">
        <f>VLOOKUP(S105,Factors!$F$4:$G$5971,2,FALSE)</f>
        <v>3-factor</v>
      </c>
    </row>
    <row r="106" spans="1:39" hidden="1" outlineLevel="3" x14ac:dyDescent="0.25">
      <c r="A106" t="s">
        <v>7014</v>
      </c>
      <c r="B106" t="s">
        <v>136</v>
      </c>
      <c r="C106" t="s">
        <v>137</v>
      </c>
      <c r="D106" t="s">
        <v>121</v>
      </c>
      <c r="E106" t="s">
        <v>122</v>
      </c>
      <c r="F106">
        <v>61311.08</v>
      </c>
      <c r="G106">
        <v>47333.4</v>
      </c>
      <c r="R106">
        <f t="shared" si="68"/>
        <v>108644.48000000001</v>
      </c>
      <c r="S106" s="92" t="s">
        <v>5220</v>
      </c>
      <c r="T106" s="80">
        <f>VLOOKUP(S106,Factors!$F$4:$H$5971,3,FALSE)</f>
        <v>0.1124</v>
      </c>
      <c r="U106" s="119">
        <f t="shared" ref="U106:U184" si="69">IF(LEFT(AM106,6)="Direct", G106,0)</f>
        <v>0</v>
      </c>
      <c r="V106" s="120">
        <f t="shared" ref="V106:V184" si="70">G106-U106</f>
        <v>47333.4</v>
      </c>
      <c r="W106" s="121">
        <f t="shared" ref="W106:W184" si="71">U106+V106</f>
        <v>47333.4</v>
      </c>
      <c r="X106" s="119">
        <f t="shared" ref="X106:X184" si="72">IF(LEFT(AM106,9)="Direct-WA", G106,0)</f>
        <v>0</v>
      </c>
      <c r="Y106" s="120">
        <f t="shared" ref="Y106:Y184" si="73">IF(LEFT(AM106,9)="Direct-WA",0,G106*T106)</f>
        <v>5320.2741599999999</v>
      </c>
      <c r="Z106" s="122">
        <f t="shared" ref="Z106:Z184" si="74">X106+Y106</f>
        <v>5320.2741599999999</v>
      </c>
      <c r="AA106" s="119">
        <f t="shared" ref="AA106:AA184" si="75">IF(LEFT(AM106,9)="Direct-OR", G106,0)</f>
        <v>0</v>
      </c>
      <c r="AB106" s="120">
        <f t="shared" ref="AB106:AB184" si="76">IF(LEFT(AM106,9)="Direct-OR",0,V106-Y106)</f>
        <v>42013.125840000001</v>
      </c>
      <c r="AC106" s="122">
        <f t="shared" ref="AC106:AC184" si="77">AA106+AB106</f>
        <v>42013.125840000001</v>
      </c>
      <c r="AD106" s="94">
        <f t="shared" ref="AD106:AD184" si="78">IF(LEFT(AM106,6)="Direct", R106,0)</f>
        <v>0</v>
      </c>
      <c r="AE106" s="123">
        <f t="shared" ref="AE106:AE184" si="79">R106-AD106</f>
        <v>108644.48000000001</v>
      </c>
      <c r="AF106" s="94">
        <f t="shared" ref="AF106:AF184" si="80">AD106+AE106</f>
        <v>108644.48000000001</v>
      </c>
      <c r="AG106" s="94">
        <f t="shared" ref="AG106:AG184" si="81">IF(LEFT(AM106,9)="Direct-WA", R106,0)</f>
        <v>0</v>
      </c>
      <c r="AH106" s="123">
        <f t="shared" ref="AH106:AH184" si="82">IF(LEFT(AM106,9)="Direct-WA",0,R106*T106)</f>
        <v>12211.639552000001</v>
      </c>
      <c r="AI106" s="94">
        <f t="shared" ref="AI106:AI184" si="83">AG106+AH106</f>
        <v>12211.639552000001</v>
      </c>
      <c r="AJ106" s="94">
        <f t="shared" ref="AJ106:AJ184" si="84">IF(LEFT(AM106,9)="Direct-OR", R106,0)</f>
        <v>0</v>
      </c>
      <c r="AK106" s="94">
        <f t="shared" ref="AK106:AK184" si="85">IF(LEFT(AM106,9)="Direct-OR",0,AF106-AI106)</f>
        <v>96432.840448000003</v>
      </c>
      <c r="AL106" s="93">
        <f t="shared" ref="AL106:AL184" si="86">AJ106+AK106</f>
        <v>96432.840448000003</v>
      </c>
      <c r="AM106" s="138" t="str">
        <f>VLOOKUP(S106,Factors!$F$4:$G$5971,2,FALSE)</f>
        <v>3-factor</v>
      </c>
    </row>
    <row r="107" spans="1:39" hidden="1" outlineLevel="3" x14ac:dyDescent="0.25">
      <c r="A107" t="s">
        <v>7014</v>
      </c>
      <c r="B107" t="s">
        <v>136</v>
      </c>
      <c r="C107" t="s">
        <v>137</v>
      </c>
      <c r="D107" t="s">
        <v>129</v>
      </c>
      <c r="E107" t="s">
        <v>130</v>
      </c>
      <c r="F107">
        <v>23673.56</v>
      </c>
      <c r="G107">
        <v>20045.810000000001</v>
      </c>
      <c r="R107">
        <f t="shared" si="68"/>
        <v>43719.37</v>
      </c>
      <c r="S107" s="92" t="s">
        <v>5221</v>
      </c>
      <c r="T107" s="80">
        <f>VLOOKUP(S107,Factors!$F$4:$H$5971,3,FALSE)</f>
        <v>0.1124</v>
      </c>
      <c r="U107" s="119">
        <f t="shared" si="69"/>
        <v>0</v>
      </c>
      <c r="V107" s="120">
        <f t="shared" si="70"/>
        <v>20045.810000000001</v>
      </c>
      <c r="W107" s="121">
        <f t="shared" si="71"/>
        <v>20045.810000000001</v>
      </c>
      <c r="X107" s="119">
        <f t="shared" si="72"/>
        <v>0</v>
      </c>
      <c r="Y107" s="120">
        <f t="shared" si="73"/>
        <v>2253.1490440000002</v>
      </c>
      <c r="Z107" s="122">
        <f t="shared" si="74"/>
        <v>2253.1490440000002</v>
      </c>
      <c r="AA107" s="119">
        <f t="shared" si="75"/>
        <v>0</v>
      </c>
      <c r="AB107" s="120">
        <f t="shared" si="76"/>
        <v>17792.660956</v>
      </c>
      <c r="AC107" s="122">
        <f t="shared" si="77"/>
        <v>17792.660956</v>
      </c>
      <c r="AD107" s="94">
        <f t="shared" si="78"/>
        <v>0</v>
      </c>
      <c r="AE107" s="123">
        <f t="shared" si="79"/>
        <v>43719.37</v>
      </c>
      <c r="AF107" s="94">
        <f t="shared" si="80"/>
        <v>43719.37</v>
      </c>
      <c r="AG107" s="94">
        <f t="shared" si="81"/>
        <v>0</v>
      </c>
      <c r="AH107" s="123">
        <f t="shared" si="82"/>
        <v>4914.0571880000007</v>
      </c>
      <c r="AI107" s="94">
        <f t="shared" si="83"/>
        <v>4914.0571880000007</v>
      </c>
      <c r="AJ107" s="94">
        <f t="shared" si="84"/>
        <v>0</v>
      </c>
      <c r="AK107" s="94">
        <f t="shared" si="85"/>
        <v>38805.312812000004</v>
      </c>
      <c r="AL107" s="93">
        <f t="shared" si="86"/>
        <v>38805.312812000004</v>
      </c>
      <c r="AM107" s="138" t="str">
        <f>VLOOKUP(S107,Factors!$F$4:$G$5971,2,FALSE)</f>
        <v>3-factor</v>
      </c>
    </row>
    <row r="108" spans="1:39" hidden="1" outlineLevel="3" x14ac:dyDescent="0.25">
      <c r="A108" t="s">
        <v>7014</v>
      </c>
      <c r="B108" t="s">
        <v>136</v>
      </c>
      <c r="C108" t="s">
        <v>137</v>
      </c>
      <c r="D108" t="s">
        <v>117</v>
      </c>
      <c r="E108" t="s">
        <v>118</v>
      </c>
      <c r="F108">
        <v>107386.86</v>
      </c>
      <c r="G108">
        <v>102779.35</v>
      </c>
      <c r="R108">
        <f t="shared" si="68"/>
        <v>210166.21000000002</v>
      </c>
      <c r="S108" s="92" t="s">
        <v>5225</v>
      </c>
      <c r="T108" s="80">
        <f>VLOOKUP(S108,Factors!$F$4:$H$5971,3,FALSE)</f>
        <v>0.1124</v>
      </c>
      <c r="U108" s="119">
        <f t="shared" si="69"/>
        <v>0</v>
      </c>
      <c r="V108" s="120">
        <f t="shared" si="70"/>
        <v>102779.35</v>
      </c>
      <c r="W108" s="121">
        <f t="shared" si="71"/>
        <v>102779.35</v>
      </c>
      <c r="X108" s="119">
        <f t="shared" si="72"/>
        <v>0</v>
      </c>
      <c r="Y108" s="120">
        <f t="shared" si="73"/>
        <v>11552.398940000001</v>
      </c>
      <c r="Z108" s="122">
        <f t="shared" si="74"/>
        <v>11552.398940000001</v>
      </c>
      <c r="AA108" s="119">
        <f t="shared" si="75"/>
        <v>0</v>
      </c>
      <c r="AB108" s="120">
        <f t="shared" si="76"/>
        <v>91226.951060000007</v>
      </c>
      <c r="AC108" s="122">
        <f t="shared" si="77"/>
        <v>91226.951060000007</v>
      </c>
      <c r="AD108" s="94">
        <f t="shared" si="78"/>
        <v>0</v>
      </c>
      <c r="AE108" s="123">
        <f t="shared" si="79"/>
        <v>210166.21000000002</v>
      </c>
      <c r="AF108" s="94">
        <f t="shared" si="80"/>
        <v>210166.21000000002</v>
      </c>
      <c r="AG108" s="94">
        <f t="shared" si="81"/>
        <v>0</v>
      </c>
      <c r="AH108" s="123">
        <f t="shared" si="82"/>
        <v>23622.682004000002</v>
      </c>
      <c r="AI108" s="94">
        <f t="shared" si="83"/>
        <v>23622.682004000002</v>
      </c>
      <c r="AJ108" s="94">
        <f t="shared" si="84"/>
        <v>0</v>
      </c>
      <c r="AK108" s="94">
        <f t="shared" si="85"/>
        <v>186543.52799600002</v>
      </c>
      <c r="AL108" s="93">
        <f t="shared" si="86"/>
        <v>186543.52799600002</v>
      </c>
      <c r="AM108" s="138" t="str">
        <f>VLOOKUP(S108,Factors!$F$4:$G$5971,2,FALSE)</f>
        <v>3-factor</v>
      </c>
    </row>
    <row r="109" spans="1:39" hidden="1" outlineLevel="3" x14ac:dyDescent="0.25">
      <c r="A109" t="s">
        <v>7014</v>
      </c>
      <c r="B109" t="s">
        <v>138</v>
      </c>
      <c r="C109" t="s">
        <v>139</v>
      </c>
      <c r="D109" t="s">
        <v>140</v>
      </c>
      <c r="E109" t="s">
        <v>141</v>
      </c>
      <c r="F109">
        <v>1637.48</v>
      </c>
      <c r="G109">
        <v>1525.83</v>
      </c>
      <c r="R109">
        <f t="shared" si="68"/>
        <v>3163.31</v>
      </c>
      <c r="S109" s="92" t="s">
        <v>5454</v>
      </c>
      <c r="T109" s="80">
        <f>VLOOKUP(S109,Factors!$F$4:$H$5971,3,FALSE)</f>
        <v>0.1124</v>
      </c>
      <c r="U109" s="119">
        <f t="shared" si="69"/>
        <v>0</v>
      </c>
      <c r="V109" s="120">
        <f t="shared" si="70"/>
        <v>1525.83</v>
      </c>
      <c r="W109" s="121">
        <f t="shared" si="71"/>
        <v>1525.83</v>
      </c>
      <c r="X109" s="119">
        <f t="shared" si="72"/>
        <v>0</v>
      </c>
      <c r="Y109" s="120">
        <f t="shared" si="73"/>
        <v>171.50329199999999</v>
      </c>
      <c r="Z109" s="122">
        <f t="shared" si="74"/>
        <v>171.50329199999999</v>
      </c>
      <c r="AA109" s="119">
        <f t="shared" si="75"/>
        <v>0</v>
      </c>
      <c r="AB109" s="120">
        <f t="shared" si="76"/>
        <v>1354.3267080000001</v>
      </c>
      <c r="AC109" s="122">
        <f t="shared" si="77"/>
        <v>1354.3267080000001</v>
      </c>
      <c r="AD109" s="94">
        <f t="shared" si="78"/>
        <v>0</v>
      </c>
      <c r="AE109" s="123">
        <f t="shared" si="79"/>
        <v>3163.31</v>
      </c>
      <c r="AF109" s="94">
        <f t="shared" si="80"/>
        <v>3163.31</v>
      </c>
      <c r="AG109" s="94">
        <f t="shared" si="81"/>
        <v>0</v>
      </c>
      <c r="AH109" s="123">
        <f t="shared" si="82"/>
        <v>355.55604399999999</v>
      </c>
      <c r="AI109" s="94">
        <f t="shared" si="83"/>
        <v>355.55604399999999</v>
      </c>
      <c r="AJ109" s="94">
        <f t="shared" si="84"/>
        <v>0</v>
      </c>
      <c r="AK109" s="94">
        <f t="shared" si="85"/>
        <v>2807.753956</v>
      </c>
      <c r="AL109" s="93">
        <f t="shared" si="86"/>
        <v>2807.753956</v>
      </c>
      <c r="AM109" s="138" t="str">
        <f>VLOOKUP(S109,Factors!$F$4:$G$5971,2,FALSE)</f>
        <v>3-factor</v>
      </c>
    </row>
    <row r="110" spans="1:39" hidden="1" outlineLevel="2" collapsed="1" x14ac:dyDescent="0.25">
      <c r="S110" s="92"/>
      <c r="T110" s="80"/>
      <c r="U110" s="119">
        <f t="shared" ref="U110:AL110" si="87">SUBTOTAL(9,U103:U109)</f>
        <v>0</v>
      </c>
      <c r="V110" s="120">
        <f t="shared" si="87"/>
        <v>225792.66</v>
      </c>
      <c r="W110" s="121">
        <f t="shared" si="87"/>
        <v>225792.66</v>
      </c>
      <c r="X110" s="119">
        <f t="shared" si="87"/>
        <v>0</v>
      </c>
      <c r="Y110" s="120">
        <f t="shared" si="87"/>
        <v>25379.094984000003</v>
      </c>
      <c r="Z110" s="122">
        <f t="shared" si="87"/>
        <v>25379.094984000003</v>
      </c>
      <c r="AA110" s="119">
        <f t="shared" si="87"/>
        <v>0</v>
      </c>
      <c r="AB110" s="120">
        <f t="shared" si="87"/>
        <v>200413.56501600004</v>
      </c>
      <c r="AC110" s="122">
        <f t="shared" si="87"/>
        <v>200413.56501600004</v>
      </c>
      <c r="AD110" s="94">
        <f t="shared" si="87"/>
        <v>0</v>
      </c>
      <c r="AE110" s="123">
        <f t="shared" si="87"/>
        <v>472853.19</v>
      </c>
      <c r="AF110" s="94">
        <f t="shared" si="87"/>
        <v>472853.19</v>
      </c>
      <c r="AG110" s="94">
        <f t="shared" si="87"/>
        <v>0</v>
      </c>
      <c r="AH110" s="123">
        <f t="shared" si="87"/>
        <v>53148.698556000003</v>
      </c>
      <c r="AI110" s="94">
        <f t="shared" si="87"/>
        <v>53148.698556000003</v>
      </c>
      <c r="AJ110" s="94">
        <f t="shared" si="87"/>
        <v>0</v>
      </c>
      <c r="AK110" s="94">
        <f t="shared" si="87"/>
        <v>419704.49144399998</v>
      </c>
      <c r="AL110" s="93">
        <f t="shared" si="87"/>
        <v>419704.49144399998</v>
      </c>
      <c r="AM110" s="139" t="s">
        <v>7137</v>
      </c>
    </row>
    <row r="111" spans="1:39" hidden="1" outlineLevel="3" x14ac:dyDescent="0.25">
      <c r="A111" t="s">
        <v>7014</v>
      </c>
      <c r="B111" t="s">
        <v>119</v>
      </c>
      <c r="C111" t="s">
        <v>120</v>
      </c>
      <c r="D111" t="s">
        <v>111</v>
      </c>
      <c r="E111" t="s">
        <v>112</v>
      </c>
      <c r="F111">
        <v>70613.36</v>
      </c>
      <c r="G111">
        <v>72179.27</v>
      </c>
      <c r="R111">
        <f t="shared" ref="R111:R116" si="88">SUM(F111:Q111)</f>
        <v>142792.63</v>
      </c>
      <c r="S111" s="92" t="s">
        <v>4226</v>
      </c>
      <c r="T111" s="80">
        <f>VLOOKUP(S111,Factors!$F$4:$H$5971,3,FALSE)</f>
        <v>0.1119</v>
      </c>
      <c r="U111" s="119">
        <f t="shared" si="69"/>
        <v>0</v>
      </c>
      <c r="V111" s="120">
        <f t="shared" si="70"/>
        <v>72179.27</v>
      </c>
      <c r="W111" s="121">
        <f t="shared" si="71"/>
        <v>72179.27</v>
      </c>
      <c r="X111" s="119">
        <f t="shared" si="72"/>
        <v>0</v>
      </c>
      <c r="Y111" s="120">
        <f t="shared" si="73"/>
        <v>8076.8603130000001</v>
      </c>
      <c r="Z111" s="122">
        <f t="shared" si="74"/>
        <v>8076.8603130000001</v>
      </c>
      <c r="AA111" s="119">
        <f t="shared" si="75"/>
        <v>0</v>
      </c>
      <c r="AB111" s="120">
        <f t="shared" si="76"/>
        <v>64102.409687000007</v>
      </c>
      <c r="AC111" s="122">
        <f t="shared" si="77"/>
        <v>64102.409687000007</v>
      </c>
      <c r="AD111" s="94">
        <f t="shared" si="78"/>
        <v>0</v>
      </c>
      <c r="AE111" s="123">
        <f t="shared" si="79"/>
        <v>142792.63</v>
      </c>
      <c r="AF111" s="94">
        <f t="shared" si="80"/>
        <v>142792.63</v>
      </c>
      <c r="AG111" s="94">
        <f t="shared" si="81"/>
        <v>0</v>
      </c>
      <c r="AH111" s="123">
        <f t="shared" si="82"/>
        <v>15978.495297000001</v>
      </c>
      <c r="AI111" s="94">
        <f t="shared" si="83"/>
        <v>15978.495297000001</v>
      </c>
      <c r="AJ111" s="94">
        <f t="shared" si="84"/>
        <v>0</v>
      </c>
      <c r="AK111" s="94">
        <f t="shared" si="85"/>
        <v>126814.134703</v>
      </c>
      <c r="AL111" s="93">
        <f t="shared" si="86"/>
        <v>126814.134703</v>
      </c>
      <c r="AM111" s="138" t="str">
        <f>VLOOKUP(S111,Factors!$F$4:$G$5971,2,FALSE)</f>
        <v>Customers-All</v>
      </c>
    </row>
    <row r="112" spans="1:39" hidden="1" outlineLevel="3" x14ac:dyDescent="0.25">
      <c r="A112" t="s">
        <v>7014</v>
      </c>
      <c r="B112" t="s">
        <v>119</v>
      </c>
      <c r="C112" t="s">
        <v>120</v>
      </c>
      <c r="D112" t="s">
        <v>121</v>
      </c>
      <c r="E112" t="s">
        <v>122</v>
      </c>
      <c r="F112">
        <v>10610.87</v>
      </c>
      <c r="G112">
        <v>3993.19</v>
      </c>
      <c r="R112">
        <f t="shared" si="88"/>
        <v>14604.060000000001</v>
      </c>
      <c r="S112" s="92" t="s">
        <v>4229</v>
      </c>
      <c r="T112" s="80">
        <f>VLOOKUP(S112,Factors!$F$4:$H$5971,3,FALSE)</f>
        <v>0.1119</v>
      </c>
      <c r="U112" s="119">
        <f t="shared" si="69"/>
        <v>0</v>
      </c>
      <c r="V112" s="120">
        <f t="shared" si="70"/>
        <v>3993.19</v>
      </c>
      <c r="W112" s="121">
        <f t="shared" si="71"/>
        <v>3993.19</v>
      </c>
      <c r="X112" s="119">
        <f t="shared" si="72"/>
        <v>0</v>
      </c>
      <c r="Y112" s="120">
        <f t="shared" si="73"/>
        <v>446.83796100000001</v>
      </c>
      <c r="Z112" s="122">
        <f t="shared" si="74"/>
        <v>446.83796100000001</v>
      </c>
      <c r="AA112" s="119">
        <f t="shared" si="75"/>
        <v>0</v>
      </c>
      <c r="AB112" s="120">
        <f t="shared" si="76"/>
        <v>3546.3520389999999</v>
      </c>
      <c r="AC112" s="122">
        <f t="shared" si="77"/>
        <v>3546.3520389999999</v>
      </c>
      <c r="AD112" s="94">
        <f t="shared" si="78"/>
        <v>0</v>
      </c>
      <c r="AE112" s="123">
        <f t="shared" si="79"/>
        <v>14604.060000000001</v>
      </c>
      <c r="AF112" s="94">
        <f t="shared" si="80"/>
        <v>14604.060000000001</v>
      </c>
      <c r="AG112" s="94">
        <f t="shared" si="81"/>
        <v>0</v>
      </c>
      <c r="AH112" s="123">
        <f t="shared" si="82"/>
        <v>1634.1943140000001</v>
      </c>
      <c r="AI112" s="94">
        <f t="shared" si="83"/>
        <v>1634.1943140000001</v>
      </c>
      <c r="AJ112" s="94">
        <f t="shared" si="84"/>
        <v>0</v>
      </c>
      <c r="AK112" s="94">
        <f t="shared" si="85"/>
        <v>12969.865686000001</v>
      </c>
      <c r="AL112" s="93">
        <f t="shared" si="86"/>
        <v>12969.865686000001</v>
      </c>
      <c r="AM112" s="138" t="str">
        <f>VLOOKUP(S112,Factors!$F$4:$G$5971,2,FALSE)</f>
        <v>Customers-All</v>
      </c>
    </row>
    <row r="113" spans="1:39" hidden="1" outlineLevel="3" x14ac:dyDescent="0.25">
      <c r="A113" t="s">
        <v>7014</v>
      </c>
      <c r="B113" t="s">
        <v>119</v>
      </c>
      <c r="C113" t="s">
        <v>120</v>
      </c>
      <c r="D113" t="s">
        <v>117</v>
      </c>
      <c r="E113" t="s">
        <v>118</v>
      </c>
      <c r="R113">
        <f t="shared" si="88"/>
        <v>0</v>
      </c>
      <c r="S113" s="92" t="s">
        <v>4235</v>
      </c>
      <c r="T113" s="80">
        <f>VLOOKUP(S113,Factors!$F$4:$H$5971,3,FALSE)</f>
        <v>0.1119</v>
      </c>
      <c r="U113" s="119">
        <f t="shared" si="69"/>
        <v>0</v>
      </c>
      <c r="V113" s="120">
        <f t="shared" si="70"/>
        <v>0</v>
      </c>
      <c r="W113" s="121">
        <f t="shared" si="71"/>
        <v>0</v>
      </c>
      <c r="X113" s="119">
        <f t="shared" si="72"/>
        <v>0</v>
      </c>
      <c r="Y113" s="120">
        <f t="shared" si="73"/>
        <v>0</v>
      </c>
      <c r="Z113" s="122">
        <f t="shared" si="74"/>
        <v>0</v>
      </c>
      <c r="AA113" s="119">
        <f t="shared" si="75"/>
        <v>0</v>
      </c>
      <c r="AB113" s="120">
        <f t="shared" si="76"/>
        <v>0</v>
      </c>
      <c r="AC113" s="122">
        <f t="shared" si="77"/>
        <v>0</v>
      </c>
      <c r="AD113" s="94">
        <f t="shared" si="78"/>
        <v>0</v>
      </c>
      <c r="AE113" s="123">
        <f t="shared" si="79"/>
        <v>0</v>
      </c>
      <c r="AF113" s="94">
        <f t="shared" si="80"/>
        <v>0</v>
      </c>
      <c r="AG113" s="94">
        <f t="shared" si="81"/>
        <v>0</v>
      </c>
      <c r="AH113" s="123">
        <f t="shared" si="82"/>
        <v>0</v>
      </c>
      <c r="AI113" s="94">
        <f t="shared" si="83"/>
        <v>0</v>
      </c>
      <c r="AJ113" s="94">
        <f t="shared" si="84"/>
        <v>0</v>
      </c>
      <c r="AK113" s="94">
        <f t="shared" si="85"/>
        <v>0</v>
      </c>
      <c r="AL113" s="93">
        <f t="shared" si="86"/>
        <v>0</v>
      </c>
      <c r="AM113" s="138" t="str">
        <f>VLOOKUP(S113,Factors!$F$4:$G$5971,2,FALSE)</f>
        <v>Customers-All</v>
      </c>
    </row>
    <row r="114" spans="1:39" hidden="1" outlineLevel="3" x14ac:dyDescent="0.25">
      <c r="A114" t="s">
        <v>7014</v>
      </c>
      <c r="B114" t="s">
        <v>119</v>
      </c>
      <c r="C114" t="s">
        <v>120</v>
      </c>
      <c r="D114" t="s">
        <v>113</v>
      </c>
      <c r="E114" t="s">
        <v>114</v>
      </c>
      <c r="G114">
        <v>68.849999999999994</v>
      </c>
      <c r="R114">
        <f t="shared" si="88"/>
        <v>68.849999999999994</v>
      </c>
      <c r="S114" s="92" t="s">
        <v>4238</v>
      </c>
      <c r="T114" s="80">
        <f>VLOOKUP(S114,Factors!$F$4:$H$5971,3,FALSE)</f>
        <v>0.1119</v>
      </c>
      <c r="U114" s="119">
        <f t="shared" si="69"/>
        <v>0</v>
      </c>
      <c r="V114" s="120">
        <f t="shared" si="70"/>
        <v>68.849999999999994</v>
      </c>
      <c r="W114" s="121">
        <f t="shared" si="71"/>
        <v>68.849999999999994</v>
      </c>
      <c r="X114" s="119">
        <f t="shared" si="72"/>
        <v>0</v>
      </c>
      <c r="Y114" s="120">
        <f t="shared" si="73"/>
        <v>7.7043149999999994</v>
      </c>
      <c r="Z114" s="122">
        <f t="shared" si="74"/>
        <v>7.7043149999999994</v>
      </c>
      <c r="AA114" s="119">
        <f t="shared" si="75"/>
        <v>0</v>
      </c>
      <c r="AB114" s="120">
        <f t="shared" si="76"/>
        <v>61.145684999999993</v>
      </c>
      <c r="AC114" s="122">
        <f t="shared" si="77"/>
        <v>61.145684999999993</v>
      </c>
      <c r="AD114" s="94">
        <f t="shared" si="78"/>
        <v>0</v>
      </c>
      <c r="AE114" s="123">
        <f t="shared" si="79"/>
        <v>68.849999999999994</v>
      </c>
      <c r="AF114" s="94">
        <f t="shared" si="80"/>
        <v>68.849999999999994</v>
      </c>
      <c r="AG114" s="94">
        <f t="shared" si="81"/>
        <v>0</v>
      </c>
      <c r="AH114" s="123">
        <f t="shared" si="82"/>
        <v>7.7043149999999994</v>
      </c>
      <c r="AI114" s="94">
        <f t="shared" si="83"/>
        <v>7.7043149999999994</v>
      </c>
      <c r="AJ114" s="94">
        <f t="shared" si="84"/>
        <v>0</v>
      </c>
      <c r="AK114" s="94">
        <f t="shared" si="85"/>
        <v>61.145684999999993</v>
      </c>
      <c r="AL114" s="93">
        <f t="shared" si="86"/>
        <v>61.145684999999993</v>
      </c>
      <c r="AM114" s="138" t="str">
        <f>VLOOKUP(S114,Factors!$F$4:$G$5971,2,FALSE)</f>
        <v>Customers-All</v>
      </c>
    </row>
    <row r="115" spans="1:39" hidden="1" outlineLevel="3" x14ac:dyDescent="0.25">
      <c r="A115" t="s">
        <v>7014</v>
      </c>
      <c r="B115" t="s">
        <v>119</v>
      </c>
      <c r="C115" t="s">
        <v>120</v>
      </c>
      <c r="D115" t="s">
        <v>123</v>
      </c>
      <c r="E115" t="s">
        <v>124</v>
      </c>
      <c r="F115">
        <v>5096.6400000000003</v>
      </c>
      <c r="G115">
        <v>-16.309999999999999</v>
      </c>
      <c r="R115">
        <f t="shared" si="88"/>
        <v>5080.33</v>
      </c>
      <c r="S115" s="92" t="s">
        <v>4314</v>
      </c>
      <c r="T115" s="80">
        <f>VLOOKUP(S115,Factors!$F$4:$H$5971,3,FALSE)</f>
        <v>0.1119</v>
      </c>
      <c r="U115" s="119">
        <f t="shared" si="69"/>
        <v>0</v>
      </c>
      <c r="V115" s="120">
        <f t="shared" si="70"/>
        <v>-16.309999999999999</v>
      </c>
      <c r="W115" s="121">
        <f t="shared" si="71"/>
        <v>-16.309999999999999</v>
      </c>
      <c r="X115" s="119">
        <f t="shared" si="72"/>
        <v>0</v>
      </c>
      <c r="Y115" s="120">
        <f t="shared" si="73"/>
        <v>-1.8250889999999997</v>
      </c>
      <c r="Z115" s="122">
        <f t="shared" si="74"/>
        <v>-1.8250889999999997</v>
      </c>
      <c r="AA115" s="119">
        <f t="shared" si="75"/>
        <v>0</v>
      </c>
      <c r="AB115" s="120">
        <f t="shared" si="76"/>
        <v>-14.484910999999999</v>
      </c>
      <c r="AC115" s="122">
        <f t="shared" si="77"/>
        <v>-14.484910999999999</v>
      </c>
      <c r="AD115" s="94">
        <f t="shared" si="78"/>
        <v>0</v>
      </c>
      <c r="AE115" s="123">
        <f t="shared" si="79"/>
        <v>5080.33</v>
      </c>
      <c r="AF115" s="94">
        <f t="shared" si="80"/>
        <v>5080.33</v>
      </c>
      <c r="AG115" s="94">
        <f t="shared" si="81"/>
        <v>0</v>
      </c>
      <c r="AH115" s="123">
        <f t="shared" si="82"/>
        <v>568.48892699999999</v>
      </c>
      <c r="AI115" s="94">
        <f t="shared" si="83"/>
        <v>568.48892699999999</v>
      </c>
      <c r="AJ115" s="94">
        <f t="shared" si="84"/>
        <v>0</v>
      </c>
      <c r="AK115" s="94">
        <f t="shared" si="85"/>
        <v>4511.8410729999996</v>
      </c>
      <c r="AL115" s="93">
        <f t="shared" si="86"/>
        <v>4511.8410729999996</v>
      </c>
      <c r="AM115" s="138" t="str">
        <f>VLOOKUP(S115,Factors!$F$4:$G$5971,2,FALSE)</f>
        <v>Customers-All</v>
      </c>
    </row>
    <row r="116" spans="1:39" hidden="1" outlineLevel="3" x14ac:dyDescent="0.25">
      <c r="A116" t="s">
        <v>7014</v>
      </c>
      <c r="B116" t="s">
        <v>134</v>
      </c>
      <c r="C116" t="s">
        <v>135</v>
      </c>
      <c r="D116" t="s">
        <v>121</v>
      </c>
      <c r="E116" t="s">
        <v>122</v>
      </c>
      <c r="F116">
        <v>248534.32</v>
      </c>
      <c r="G116">
        <v>333373.76</v>
      </c>
      <c r="R116">
        <f t="shared" si="88"/>
        <v>581908.08000000007</v>
      </c>
      <c r="S116" s="92" t="s">
        <v>5135</v>
      </c>
      <c r="T116" s="80">
        <f>VLOOKUP(S116,Factors!$F$4:$H$5971,3,FALSE)</f>
        <v>0.1119</v>
      </c>
      <c r="U116" s="119">
        <f t="shared" si="69"/>
        <v>0</v>
      </c>
      <c r="V116" s="120">
        <f t="shared" si="70"/>
        <v>333373.76</v>
      </c>
      <c r="W116" s="121">
        <f t="shared" si="71"/>
        <v>333373.76</v>
      </c>
      <c r="X116" s="119">
        <f t="shared" si="72"/>
        <v>0</v>
      </c>
      <c r="Y116" s="120">
        <f t="shared" si="73"/>
        <v>37304.523743999998</v>
      </c>
      <c r="Z116" s="122">
        <f t="shared" si="74"/>
        <v>37304.523743999998</v>
      </c>
      <c r="AA116" s="119">
        <f t="shared" si="75"/>
        <v>0</v>
      </c>
      <c r="AB116" s="120">
        <f t="shared" si="76"/>
        <v>296069.236256</v>
      </c>
      <c r="AC116" s="122">
        <f t="shared" si="77"/>
        <v>296069.236256</v>
      </c>
      <c r="AD116" s="94">
        <f t="shared" si="78"/>
        <v>0</v>
      </c>
      <c r="AE116" s="123">
        <f t="shared" si="79"/>
        <v>581908.08000000007</v>
      </c>
      <c r="AF116" s="94">
        <f t="shared" si="80"/>
        <v>581908.08000000007</v>
      </c>
      <c r="AG116" s="94">
        <f t="shared" si="81"/>
        <v>0</v>
      </c>
      <c r="AH116" s="123">
        <f t="shared" si="82"/>
        <v>65115.514152000011</v>
      </c>
      <c r="AI116" s="94">
        <f t="shared" si="83"/>
        <v>65115.514152000011</v>
      </c>
      <c r="AJ116" s="94">
        <f t="shared" si="84"/>
        <v>0</v>
      </c>
      <c r="AK116" s="94">
        <f t="shared" si="85"/>
        <v>516792.56584800006</v>
      </c>
      <c r="AL116" s="93">
        <f t="shared" si="86"/>
        <v>516792.56584800006</v>
      </c>
      <c r="AM116" s="138" t="str">
        <f>VLOOKUP(S116,Factors!$F$4:$G$5971,2,FALSE)</f>
        <v>Customers-All</v>
      </c>
    </row>
    <row r="117" spans="1:39" hidden="1" outlineLevel="2" collapsed="1" x14ac:dyDescent="0.25">
      <c r="S117" s="92"/>
      <c r="T117" s="80"/>
      <c r="U117" s="119">
        <f t="shared" ref="U117:AL117" si="89">SUBTOTAL(9,U111:U116)</f>
        <v>0</v>
      </c>
      <c r="V117" s="120">
        <f t="shared" si="89"/>
        <v>409598.76</v>
      </c>
      <c r="W117" s="121">
        <f t="shared" si="89"/>
        <v>409598.76</v>
      </c>
      <c r="X117" s="119">
        <f t="shared" si="89"/>
        <v>0</v>
      </c>
      <c r="Y117" s="120">
        <f t="shared" si="89"/>
        <v>45834.101243999998</v>
      </c>
      <c r="Z117" s="122">
        <f t="shared" si="89"/>
        <v>45834.101243999998</v>
      </c>
      <c r="AA117" s="119">
        <f t="shared" si="89"/>
        <v>0</v>
      </c>
      <c r="AB117" s="120">
        <f t="shared" si="89"/>
        <v>363764.65875599999</v>
      </c>
      <c r="AC117" s="122">
        <f t="shared" si="89"/>
        <v>363764.65875599999</v>
      </c>
      <c r="AD117" s="94">
        <f t="shared" si="89"/>
        <v>0</v>
      </c>
      <c r="AE117" s="123">
        <f t="shared" si="89"/>
        <v>744453.95000000007</v>
      </c>
      <c r="AF117" s="94">
        <f t="shared" si="89"/>
        <v>744453.95000000007</v>
      </c>
      <c r="AG117" s="94">
        <f t="shared" si="89"/>
        <v>0</v>
      </c>
      <c r="AH117" s="123">
        <f t="shared" si="89"/>
        <v>83304.397005000006</v>
      </c>
      <c r="AI117" s="94">
        <f t="shared" si="89"/>
        <v>83304.397005000006</v>
      </c>
      <c r="AJ117" s="94">
        <f t="shared" si="89"/>
        <v>0</v>
      </c>
      <c r="AK117" s="94">
        <f t="shared" si="89"/>
        <v>661149.55299500003</v>
      </c>
      <c r="AL117" s="93">
        <f t="shared" si="89"/>
        <v>661149.55299500003</v>
      </c>
      <c r="AM117" s="139" t="s">
        <v>7140</v>
      </c>
    </row>
    <row r="118" spans="1:39" hidden="1" outlineLevel="3" x14ac:dyDescent="0.25">
      <c r="A118" t="s">
        <v>7014</v>
      </c>
      <c r="B118" t="s">
        <v>43</v>
      </c>
      <c r="C118" t="s">
        <v>44</v>
      </c>
      <c r="D118" t="s">
        <v>131</v>
      </c>
      <c r="E118" t="s">
        <v>122</v>
      </c>
      <c r="F118">
        <v>403.16</v>
      </c>
      <c r="G118">
        <v>1598.77</v>
      </c>
      <c r="R118">
        <f t="shared" ref="R118:R132" si="90">SUM(F118:Q118)</f>
        <v>2001.93</v>
      </c>
      <c r="S118" s="92" t="s">
        <v>4675</v>
      </c>
      <c r="T118" s="80">
        <f>VLOOKUP(S118,Factors!$F$4:$H$5971,3,FALSE)</f>
        <v>0</v>
      </c>
      <c r="U118" s="119">
        <f t="shared" si="69"/>
        <v>1598.77</v>
      </c>
      <c r="V118" s="120">
        <f t="shared" si="70"/>
        <v>0</v>
      </c>
      <c r="W118" s="121">
        <f t="shared" si="71"/>
        <v>1598.77</v>
      </c>
      <c r="X118" s="119">
        <f t="shared" si="72"/>
        <v>0</v>
      </c>
      <c r="Y118" s="120">
        <f t="shared" si="73"/>
        <v>0</v>
      </c>
      <c r="Z118" s="122">
        <f t="shared" si="74"/>
        <v>0</v>
      </c>
      <c r="AA118" s="119">
        <f t="shared" si="75"/>
        <v>1598.77</v>
      </c>
      <c r="AB118" s="120">
        <f t="shared" si="76"/>
        <v>0</v>
      </c>
      <c r="AC118" s="122">
        <f t="shared" si="77"/>
        <v>1598.77</v>
      </c>
      <c r="AD118" s="94">
        <f t="shared" si="78"/>
        <v>2001.93</v>
      </c>
      <c r="AE118" s="123">
        <f t="shared" si="79"/>
        <v>0</v>
      </c>
      <c r="AF118" s="94">
        <f t="shared" si="80"/>
        <v>2001.93</v>
      </c>
      <c r="AG118" s="94">
        <f t="shared" si="81"/>
        <v>0</v>
      </c>
      <c r="AH118" s="123">
        <f t="shared" si="82"/>
        <v>0</v>
      </c>
      <c r="AI118" s="94">
        <f t="shared" si="83"/>
        <v>0</v>
      </c>
      <c r="AJ118" s="94">
        <f t="shared" si="84"/>
        <v>2001.93</v>
      </c>
      <c r="AK118" s="94">
        <f t="shared" si="85"/>
        <v>0</v>
      </c>
      <c r="AL118" s="93">
        <f t="shared" si="86"/>
        <v>2001.93</v>
      </c>
      <c r="AM118" s="138" t="str">
        <f>VLOOKUP(S118,Factors!$F$4:$G$5971,2,FALSE)</f>
        <v>Direct-OR</v>
      </c>
    </row>
    <row r="119" spans="1:39" hidden="1" outlineLevel="3" x14ac:dyDescent="0.25">
      <c r="A119" t="s">
        <v>7014</v>
      </c>
      <c r="B119" t="s">
        <v>43</v>
      </c>
      <c r="C119" t="s">
        <v>44</v>
      </c>
      <c r="D119" t="s">
        <v>121</v>
      </c>
      <c r="E119" t="s">
        <v>122</v>
      </c>
      <c r="F119">
        <v>101.79</v>
      </c>
      <c r="G119">
        <v>955.1</v>
      </c>
      <c r="R119">
        <f t="shared" si="90"/>
        <v>1056.8900000000001</v>
      </c>
      <c r="S119" s="92" t="s">
        <v>4676</v>
      </c>
      <c r="T119" s="80">
        <f>VLOOKUP(S119,Factors!$F$4:$H$5971,3,FALSE)</f>
        <v>0</v>
      </c>
      <c r="U119" s="119">
        <f t="shared" si="69"/>
        <v>955.1</v>
      </c>
      <c r="V119" s="120">
        <f t="shared" si="70"/>
        <v>0</v>
      </c>
      <c r="W119" s="121">
        <f t="shared" si="71"/>
        <v>955.1</v>
      </c>
      <c r="X119" s="119">
        <f t="shared" si="72"/>
        <v>0</v>
      </c>
      <c r="Y119" s="120">
        <f t="shared" si="73"/>
        <v>0</v>
      </c>
      <c r="Z119" s="122">
        <f t="shared" si="74"/>
        <v>0</v>
      </c>
      <c r="AA119" s="119">
        <f t="shared" si="75"/>
        <v>955.1</v>
      </c>
      <c r="AB119" s="120">
        <f t="shared" si="76"/>
        <v>0</v>
      </c>
      <c r="AC119" s="122">
        <f t="shared" si="77"/>
        <v>955.1</v>
      </c>
      <c r="AD119" s="94">
        <f t="shared" si="78"/>
        <v>1056.8900000000001</v>
      </c>
      <c r="AE119" s="123">
        <f t="shared" si="79"/>
        <v>0</v>
      </c>
      <c r="AF119" s="94">
        <f t="shared" si="80"/>
        <v>1056.8900000000001</v>
      </c>
      <c r="AG119" s="94">
        <f t="shared" si="81"/>
        <v>0</v>
      </c>
      <c r="AH119" s="123">
        <f t="shared" si="82"/>
        <v>0</v>
      </c>
      <c r="AI119" s="94">
        <f t="shared" si="83"/>
        <v>0</v>
      </c>
      <c r="AJ119" s="94">
        <f t="shared" si="84"/>
        <v>1056.8900000000001</v>
      </c>
      <c r="AK119" s="94">
        <f t="shared" si="85"/>
        <v>0</v>
      </c>
      <c r="AL119" s="93">
        <f t="shared" si="86"/>
        <v>1056.8900000000001</v>
      </c>
      <c r="AM119" s="138" t="str">
        <f>VLOOKUP(S119,Factors!$F$4:$G$5971,2,FALSE)</f>
        <v>Direct-OR</v>
      </c>
    </row>
    <row r="120" spans="1:39" hidden="1" outlineLevel="3" x14ac:dyDescent="0.25">
      <c r="A120" t="s">
        <v>7014</v>
      </c>
      <c r="B120" t="s">
        <v>43</v>
      </c>
      <c r="C120" t="s">
        <v>44</v>
      </c>
      <c r="D120" t="s">
        <v>129</v>
      </c>
      <c r="E120" t="s">
        <v>130</v>
      </c>
      <c r="F120">
        <v>91.22</v>
      </c>
      <c r="G120">
        <v>145.96</v>
      </c>
      <c r="R120">
        <f t="shared" si="90"/>
        <v>237.18</v>
      </c>
      <c r="S120" s="92" t="s">
        <v>4677</v>
      </c>
      <c r="T120" s="80">
        <f>VLOOKUP(S120,Factors!$F$4:$H$5971,3,FALSE)</f>
        <v>0</v>
      </c>
      <c r="U120" s="119">
        <f t="shared" si="69"/>
        <v>145.96</v>
      </c>
      <c r="V120" s="120">
        <f t="shared" si="70"/>
        <v>0</v>
      </c>
      <c r="W120" s="121">
        <f t="shared" si="71"/>
        <v>145.96</v>
      </c>
      <c r="X120" s="119">
        <f t="shared" si="72"/>
        <v>0</v>
      </c>
      <c r="Y120" s="120">
        <f t="shared" si="73"/>
        <v>0</v>
      </c>
      <c r="Z120" s="122">
        <f t="shared" si="74"/>
        <v>0</v>
      </c>
      <c r="AA120" s="119">
        <f t="shared" si="75"/>
        <v>145.96</v>
      </c>
      <c r="AB120" s="120">
        <f t="shared" si="76"/>
        <v>0</v>
      </c>
      <c r="AC120" s="122">
        <f t="shared" si="77"/>
        <v>145.96</v>
      </c>
      <c r="AD120" s="94">
        <f t="shared" si="78"/>
        <v>237.18</v>
      </c>
      <c r="AE120" s="123">
        <f t="shared" si="79"/>
        <v>0</v>
      </c>
      <c r="AF120" s="94">
        <f t="shared" si="80"/>
        <v>237.18</v>
      </c>
      <c r="AG120" s="94">
        <f t="shared" si="81"/>
        <v>0</v>
      </c>
      <c r="AH120" s="123">
        <f t="shared" si="82"/>
        <v>0</v>
      </c>
      <c r="AI120" s="94">
        <f t="shared" si="83"/>
        <v>0</v>
      </c>
      <c r="AJ120" s="94">
        <f t="shared" si="84"/>
        <v>237.18</v>
      </c>
      <c r="AK120" s="94">
        <f t="shared" si="85"/>
        <v>0</v>
      </c>
      <c r="AL120" s="93">
        <f t="shared" si="86"/>
        <v>237.18</v>
      </c>
      <c r="AM120" s="138" t="str">
        <f>VLOOKUP(S120,Factors!$F$4:$G$5971,2,FALSE)</f>
        <v>Direct-OR</v>
      </c>
    </row>
    <row r="121" spans="1:39" hidden="1" outlineLevel="3" x14ac:dyDescent="0.25">
      <c r="A121" t="s">
        <v>7014</v>
      </c>
      <c r="B121" t="s">
        <v>43</v>
      </c>
      <c r="C121" t="s">
        <v>44</v>
      </c>
      <c r="D121" t="s">
        <v>117</v>
      </c>
      <c r="E121" t="s">
        <v>118</v>
      </c>
      <c r="R121">
        <f t="shared" si="90"/>
        <v>0</v>
      </c>
      <c r="S121" s="92" t="s">
        <v>4684</v>
      </c>
      <c r="T121" s="80">
        <f>VLOOKUP(S121,Factors!$F$4:$H$5971,3,FALSE)</f>
        <v>0</v>
      </c>
      <c r="U121" s="119">
        <f t="shared" si="69"/>
        <v>0</v>
      </c>
      <c r="V121" s="120">
        <f t="shared" si="70"/>
        <v>0</v>
      </c>
      <c r="W121" s="121">
        <f t="shared" si="71"/>
        <v>0</v>
      </c>
      <c r="X121" s="119">
        <f t="shared" si="72"/>
        <v>0</v>
      </c>
      <c r="Y121" s="120">
        <f t="shared" si="73"/>
        <v>0</v>
      </c>
      <c r="Z121" s="122">
        <f t="shared" si="74"/>
        <v>0</v>
      </c>
      <c r="AA121" s="119">
        <f t="shared" si="75"/>
        <v>0</v>
      </c>
      <c r="AB121" s="120">
        <f t="shared" si="76"/>
        <v>0</v>
      </c>
      <c r="AC121" s="122">
        <f t="shared" si="77"/>
        <v>0</v>
      </c>
      <c r="AD121" s="94">
        <f t="shared" si="78"/>
        <v>0</v>
      </c>
      <c r="AE121" s="123">
        <f t="shared" si="79"/>
        <v>0</v>
      </c>
      <c r="AF121" s="94">
        <f t="shared" si="80"/>
        <v>0</v>
      </c>
      <c r="AG121" s="94">
        <f t="shared" si="81"/>
        <v>0</v>
      </c>
      <c r="AH121" s="123">
        <f t="shared" si="82"/>
        <v>0</v>
      </c>
      <c r="AI121" s="94">
        <f t="shared" si="83"/>
        <v>0</v>
      </c>
      <c r="AJ121" s="94">
        <f t="shared" si="84"/>
        <v>0</v>
      </c>
      <c r="AK121" s="94">
        <f t="shared" si="85"/>
        <v>0</v>
      </c>
      <c r="AL121" s="93">
        <f t="shared" si="86"/>
        <v>0</v>
      </c>
      <c r="AM121" s="138" t="str">
        <f>VLOOKUP(S121,Factors!$F$4:$G$5971,2,FALSE)</f>
        <v>Direct-OR</v>
      </c>
    </row>
    <row r="122" spans="1:39" hidden="1" outlineLevel="3" x14ac:dyDescent="0.25">
      <c r="A122" t="s">
        <v>7014</v>
      </c>
      <c r="B122" t="s">
        <v>43</v>
      </c>
      <c r="C122" t="s">
        <v>44</v>
      </c>
      <c r="D122" t="s">
        <v>113</v>
      </c>
      <c r="E122" t="s">
        <v>114</v>
      </c>
      <c r="G122">
        <v>223.68</v>
      </c>
      <c r="R122">
        <f t="shared" si="90"/>
        <v>223.68</v>
      </c>
      <c r="S122" s="92" t="s">
        <v>4688</v>
      </c>
      <c r="T122" s="80">
        <f>VLOOKUP(S122,Factors!$F$4:$H$5971,3,FALSE)</f>
        <v>0</v>
      </c>
      <c r="U122" s="119">
        <f t="shared" si="69"/>
        <v>223.68</v>
      </c>
      <c r="V122" s="120">
        <f t="shared" si="70"/>
        <v>0</v>
      </c>
      <c r="W122" s="121">
        <f t="shared" si="71"/>
        <v>223.68</v>
      </c>
      <c r="X122" s="119">
        <f t="shared" si="72"/>
        <v>0</v>
      </c>
      <c r="Y122" s="120">
        <f t="shared" si="73"/>
        <v>0</v>
      </c>
      <c r="Z122" s="122">
        <f t="shared" si="74"/>
        <v>0</v>
      </c>
      <c r="AA122" s="119">
        <f t="shared" si="75"/>
        <v>223.68</v>
      </c>
      <c r="AB122" s="120">
        <f t="shared" si="76"/>
        <v>0</v>
      </c>
      <c r="AC122" s="122">
        <f t="shared" si="77"/>
        <v>223.68</v>
      </c>
      <c r="AD122" s="94">
        <f t="shared" si="78"/>
        <v>223.68</v>
      </c>
      <c r="AE122" s="123">
        <f t="shared" si="79"/>
        <v>0</v>
      </c>
      <c r="AF122" s="94">
        <f t="shared" si="80"/>
        <v>223.68</v>
      </c>
      <c r="AG122" s="94">
        <f t="shared" si="81"/>
        <v>0</v>
      </c>
      <c r="AH122" s="123">
        <f t="shared" si="82"/>
        <v>0</v>
      </c>
      <c r="AI122" s="94">
        <f t="shared" si="83"/>
        <v>0</v>
      </c>
      <c r="AJ122" s="94">
        <f t="shared" si="84"/>
        <v>223.68</v>
      </c>
      <c r="AK122" s="94">
        <f t="shared" si="85"/>
        <v>0</v>
      </c>
      <c r="AL122" s="93">
        <f t="shared" si="86"/>
        <v>223.68</v>
      </c>
      <c r="AM122" s="138" t="str">
        <f>VLOOKUP(S122,Factors!$F$4:$G$5971,2,FALSE)</f>
        <v>Direct-OR</v>
      </c>
    </row>
    <row r="123" spans="1:39" hidden="1" outlineLevel="3" x14ac:dyDescent="0.25">
      <c r="A123" t="s">
        <v>7014</v>
      </c>
      <c r="B123" t="s">
        <v>43</v>
      </c>
      <c r="C123" t="s">
        <v>44</v>
      </c>
      <c r="D123" t="s">
        <v>125</v>
      </c>
      <c r="E123" t="s">
        <v>126</v>
      </c>
      <c r="G123">
        <v>282.05</v>
      </c>
      <c r="R123">
        <f t="shared" si="90"/>
        <v>282.05</v>
      </c>
      <c r="S123" s="92" t="s">
        <v>4760</v>
      </c>
      <c r="T123" s="80">
        <f>VLOOKUP(S123,Factors!$F$4:$H$5971,3,FALSE)</f>
        <v>0</v>
      </c>
      <c r="U123" s="119">
        <f t="shared" si="69"/>
        <v>282.05</v>
      </c>
      <c r="V123" s="120">
        <f t="shared" si="70"/>
        <v>0</v>
      </c>
      <c r="W123" s="121">
        <f t="shared" si="71"/>
        <v>282.05</v>
      </c>
      <c r="X123" s="119">
        <f t="shared" si="72"/>
        <v>0</v>
      </c>
      <c r="Y123" s="120">
        <f t="shared" si="73"/>
        <v>0</v>
      </c>
      <c r="Z123" s="122">
        <f t="shared" si="74"/>
        <v>0</v>
      </c>
      <c r="AA123" s="119">
        <f t="shared" si="75"/>
        <v>282.05</v>
      </c>
      <c r="AB123" s="120">
        <f t="shared" si="76"/>
        <v>0</v>
      </c>
      <c r="AC123" s="122">
        <f t="shared" si="77"/>
        <v>282.05</v>
      </c>
      <c r="AD123" s="94">
        <f t="shared" si="78"/>
        <v>282.05</v>
      </c>
      <c r="AE123" s="123">
        <f t="shared" si="79"/>
        <v>0</v>
      </c>
      <c r="AF123" s="94">
        <f t="shared" si="80"/>
        <v>282.05</v>
      </c>
      <c r="AG123" s="94">
        <f t="shared" si="81"/>
        <v>0</v>
      </c>
      <c r="AH123" s="123">
        <f t="shared" si="82"/>
        <v>0</v>
      </c>
      <c r="AI123" s="94">
        <f t="shared" si="83"/>
        <v>0</v>
      </c>
      <c r="AJ123" s="94">
        <f t="shared" si="84"/>
        <v>282.05</v>
      </c>
      <c r="AK123" s="94">
        <f t="shared" si="85"/>
        <v>0</v>
      </c>
      <c r="AL123" s="93">
        <f t="shared" si="86"/>
        <v>282.05</v>
      </c>
      <c r="AM123" s="138" t="str">
        <f>VLOOKUP(S123,Factors!$F$4:$G$5971,2,FALSE)</f>
        <v>Direct-OR</v>
      </c>
    </row>
    <row r="124" spans="1:39" hidden="1" outlineLevel="3" x14ac:dyDescent="0.25">
      <c r="A124" t="s">
        <v>7014</v>
      </c>
      <c r="B124" t="s">
        <v>43</v>
      </c>
      <c r="C124" t="s">
        <v>44</v>
      </c>
      <c r="D124" t="s">
        <v>123</v>
      </c>
      <c r="E124" t="s">
        <v>124</v>
      </c>
      <c r="F124">
        <v>91.17</v>
      </c>
      <c r="G124">
        <v>-1113.58</v>
      </c>
      <c r="R124">
        <f t="shared" si="90"/>
        <v>-1022.41</v>
      </c>
      <c r="S124" s="92" t="s">
        <v>4761</v>
      </c>
      <c r="T124" s="80">
        <f>VLOOKUP(S124,Factors!$F$4:$H$5971,3,FALSE)</f>
        <v>0</v>
      </c>
      <c r="U124" s="119">
        <f t="shared" si="69"/>
        <v>-1113.58</v>
      </c>
      <c r="V124" s="120">
        <f t="shared" si="70"/>
        <v>0</v>
      </c>
      <c r="W124" s="121">
        <f t="shared" si="71"/>
        <v>-1113.58</v>
      </c>
      <c r="X124" s="119">
        <f t="shared" si="72"/>
        <v>0</v>
      </c>
      <c r="Y124" s="120">
        <f t="shared" si="73"/>
        <v>0</v>
      </c>
      <c r="Z124" s="122">
        <f t="shared" si="74"/>
        <v>0</v>
      </c>
      <c r="AA124" s="119">
        <f t="shared" si="75"/>
        <v>-1113.58</v>
      </c>
      <c r="AB124" s="120">
        <f t="shared" si="76"/>
        <v>0</v>
      </c>
      <c r="AC124" s="122">
        <f t="shared" si="77"/>
        <v>-1113.58</v>
      </c>
      <c r="AD124" s="94">
        <f t="shared" si="78"/>
        <v>-1022.41</v>
      </c>
      <c r="AE124" s="123">
        <f t="shared" si="79"/>
        <v>0</v>
      </c>
      <c r="AF124" s="94">
        <f t="shared" si="80"/>
        <v>-1022.41</v>
      </c>
      <c r="AG124" s="94">
        <f t="shared" si="81"/>
        <v>0</v>
      </c>
      <c r="AH124" s="123">
        <f t="shared" si="82"/>
        <v>0</v>
      </c>
      <c r="AI124" s="94">
        <f t="shared" si="83"/>
        <v>0</v>
      </c>
      <c r="AJ124" s="94">
        <f t="shared" si="84"/>
        <v>-1022.41</v>
      </c>
      <c r="AK124" s="94">
        <f t="shared" si="85"/>
        <v>0</v>
      </c>
      <c r="AL124" s="93">
        <f t="shared" si="86"/>
        <v>-1022.41</v>
      </c>
      <c r="AM124" s="138" t="str">
        <f>VLOOKUP(S124,Factors!$F$4:$G$5971,2,FALSE)</f>
        <v>Direct-OR</v>
      </c>
    </row>
    <row r="125" spans="1:39" hidden="1" outlineLevel="3" x14ac:dyDescent="0.25">
      <c r="A125" t="s">
        <v>7014</v>
      </c>
      <c r="B125" t="s">
        <v>96</v>
      </c>
      <c r="C125" t="s">
        <v>97</v>
      </c>
      <c r="D125" t="s">
        <v>111</v>
      </c>
      <c r="E125" t="s">
        <v>112</v>
      </c>
      <c r="F125">
        <v>23724.02</v>
      </c>
      <c r="G125">
        <v>26639.25</v>
      </c>
      <c r="R125">
        <f t="shared" si="90"/>
        <v>50363.270000000004</v>
      </c>
      <c r="S125" s="92" t="s">
        <v>4931</v>
      </c>
      <c r="T125" s="80">
        <f>VLOOKUP(S125,Factors!$F$4:$H$5971,3,FALSE)</f>
        <v>0</v>
      </c>
      <c r="U125" s="119">
        <f t="shared" si="69"/>
        <v>26639.25</v>
      </c>
      <c r="V125" s="120">
        <f t="shared" si="70"/>
        <v>0</v>
      </c>
      <c r="W125" s="121">
        <f t="shared" si="71"/>
        <v>26639.25</v>
      </c>
      <c r="X125" s="119">
        <f t="shared" si="72"/>
        <v>0</v>
      </c>
      <c r="Y125" s="120">
        <f t="shared" si="73"/>
        <v>0</v>
      </c>
      <c r="Z125" s="122">
        <f t="shared" si="74"/>
        <v>0</v>
      </c>
      <c r="AA125" s="119">
        <f t="shared" si="75"/>
        <v>26639.25</v>
      </c>
      <c r="AB125" s="120">
        <f t="shared" si="76"/>
        <v>0</v>
      </c>
      <c r="AC125" s="122">
        <f t="shared" si="77"/>
        <v>26639.25</v>
      </c>
      <c r="AD125" s="94">
        <f t="shared" si="78"/>
        <v>50363.270000000004</v>
      </c>
      <c r="AE125" s="123">
        <f t="shared" si="79"/>
        <v>0</v>
      </c>
      <c r="AF125" s="94">
        <f t="shared" si="80"/>
        <v>50363.270000000004</v>
      </c>
      <c r="AG125" s="94">
        <f t="shared" si="81"/>
        <v>0</v>
      </c>
      <c r="AH125" s="123">
        <f t="shared" si="82"/>
        <v>0</v>
      </c>
      <c r="AI125" s="94">
        <f t="shared" si="83"/>
        <v>0</v>
      </c>
      <c r="AJ125" s="94">
        <f t="shared" si="84"/>
        <v>50363.270000000004</v>
      </c>
      <c r="AK125" s="94">
        <f t="shared" si="85"/>
        <v>0</v>
      </c>
      <c r="AL125" s="93">
        <f t="shared" si="86"/>
        <v>50363.270000000004</v>
      </c>
      <c r="AM125" s="138" t="str">
        <f>VLOOKUP(S125,Factors!$F$4:$G$5971,2,FALSE)</f>
        <v>Direct-OR</v>
      </c>
    </row>
    <row r="126" spans="1:39" hidden="1" outlineLevel="3" x14ac:dyDescent="0.25">
      <c r="A126" t="s">
        <v>7014</v>
      </c>
      <c r="B126" t="s">
        <v>96</v>
      </c>
      <c r="C126" t="s">
        <v>97</v>
      </c>
      <c r="D126" t="s">
        <v>131</v>
      </c>
      <c r="E126" t="s">
        <v>122</v>
      </c>
      <c r="G126">
        <v>4332.9399999999996</v>
      </c>
      <c r="R126">
        <f t="shared" si="90"/>
        <v>4332.9399999999996</v>
      </c>
      <c r="S126" s="92" t="s">
        <v>4936</v>
      </c>
      <c r="T126" s="80">
        <f>VLOOKUP(S126,Factors!$F$4:$H$5971,3,FALSE)</f>
        <v>0</v>
      </c>
      <c r="U126" s="119">
        <f t="shared" si="69"/>
        <v>4332.9399999999996</v>
      </c>
      <c r="V126" s="120">
        <f t="shared" si="70"/>
        <v>0</v>
      </c>
      <c r="W126" s="121">
        <f t="shared" si="71"/>
        <v>4332.9399999999996</v>
      </c>
      <c r="X126" s="119">
        <f t="shared" si="72"/>
        <v>0</v>
      </c>
      <c r="Y126" s="120">
        <f t="shared" si="73"/>
        <v>0</v>
      </c>
      <c r="Z126" s="122">
        <f t="shared" si="74"/>
        <v>0</v>
      </c>
      <c r="AA126" s="119">
        <f t="shared" si="75"/>
        <v>4332.9399999999996</v>
      </c>
      <c r="AB126" s="120">
        <f t="shared" si="76"/>
        <v>0</v>
      </c>
      <c r="AC126" s="122">
        <f t="shared" si="77"/>
        <v>4332.9399999999996</v>
      </c>
      <c r="AD126" s="94">
        <f t="shared" si="78"/>
        <v>4332.9399999999996</v>
      </c>
      <c r="AE126" s="123">
        <f t="shared" si="79"/>
        <v>0</v>
      </c>
      <c r="AF126" s="94">
        <f t="shared" si="80"/>
        <v>4332.9399999999996</v>
      </c>
      <c r="AG126" s="94">
        <f t="shared" si="81"/>
        <v>0</v>
      </c>
      <c r="AH126" s="123">
        <f t="shared" si="82"/>
        <v>0</v>
      </c>
      <c r="AI126" s="94">
        <f t="shared" si="83"/>
        <v>0</v>
      </c>
      <c r="AJ126" s="94">
        <f t="shared" si="84"/>
        <v>4332.9399999999996</v>
      </c>
      <c r="AK126" s="94">
        <f t="shared" si="85"/>
        <v>0</v>
      </c>
      <c r="AL126" s="93">
        <f t="shared" si="86"/>
        <v>4332.9399999999996</v>
      </c>
      <c r="AM126" s="138" t="str">
        <f>VLOOKUP(S126,Factors!$F$4:$G$5971,2,FALSE)</f>
        <v>Direct-OR</v>
      </c>
    </row>
    <row r="127" spans="1:39" hidden="1" outlineLevel="3" x14ac:dyDescent="0.25">
      <c r="A127" t="s">
        <v>7014</v>
      </c>
      <c r="B127" t="s">
        <v>96</v>
      </c>
      <c r="C127" t="s">
        <v>97</v>
      </c>
      <c r="D127" t="s">
        <v>121</v>
      </c>
      <c r="E127" t="s">
        <v>122</v>
      </c>
      <c r="F127">
        <v>76479.45</v>
      </c>
      <c r="G127">
        <v>47425.75</v>
      </c>
      <c r="R127">
        <f t="shared" si="90"/>
        <v>123905.2</v>
      </c>
      <c r="S127" s="92" t="s">
        <v>4937</v>
      </c>
      <c r="T127" s="80">
        <f>VLOOKUP(S127,Factors!$F$4:$H$5971,3,FALSE)</f>
        <v>0</v>
      </c>
      <c r="U127" s="119">
        <f t="shared" si="69"/>
        <v>47425.75</v>
      </c>
      <c r="V127" s="120">
        <f t="shared" si="70"/>
        <v>0</v>
      </c>
      <c r="W127" s="121">
        <f t="shared" si="71"/>
        <v>47425.75</v>
      </c>
      <c r="X127" s="119">
        <f t="shared" si="72"/>
        <v>0</v>
      </c>
      <c r="Y127" s="120">
        <f t="shared" si="73"/>
        <v>0</v>
      </c>
      <c r="Z127" s="122">
        <f t="shared" si="74"/>
        <v>0</v>
      </c>
      <c r="AA127" s="119">
        <f t="shared" si="75"/>
        <v>47425.75</v>
      </c>
      <c r="AB127" s="120">
        <f t="shared" si="76"/>
        <v>0</v>
      </c>
      <c r="AC127" s="122">
        <f t="shared" si="77"/>
        <v>47425.75</v>
      </c>
      <c r="AD127" s="94">
        <f t="shared" si="78"/>
        <v>123905.2</v>
      </c>
      <c r="AE127" s="123">
        <f t="shared" si="79"/>
        <v>0</v>
      </c>
      <c r="AF127" s="94">
        <f t="shared" si="80"/>
        <v>123905.2</v>
      </c>
      <c r="AG127" s="94">
        <f t="shared" si="81"/>
        <v>0</v>
      </c>
      <c r="AH127" s="123">
        <f t="shared" si="82"/>
        <v>0</v>
      </c>
      <c r="AI127" s="94">
        <f t="shared" si="83"/>
        <v>0</v>
      </c>
      <c r="AJ127" s="94">
        <f t="shared" si="84"/>
        <v>123905.2</v>
      </c>
      <c r="AK127" s="94">
        <f t="shared" si="85"/>
        <v>0</v>
      </c>
      <c r="AL127" s="93">
        <f t="shared" si="86"/>
        <v>123905.2</v>
      </c>
      <c r="AM127" s="138" t="str">
        <f>VLOOKUP(S127,Factors!$F$4:$G$5971,2,FALSE)</f>
        <v>Direct-OR</v>
      </c>
    </row>
    <row r="128" spans="1:39" hidden="1" outlineLevel="3" x14ac:dyDescent="0.25">
      <c r="A128" t="s">
        <v>7014</v>
      </c>
      <c r="B128" t="s">
        <v>96</v>
      </c>
      <c r="C128" t="s">
        <v>97</v>
      </c>
      <c r="D128" t="s">
        <v>129</v>
      </c>
      <c r="E128" t="s">
        <v>130</v>
      </c>
      <c r="F128">
        <v>6933.11</v>
      </c>
      <c r="G128">
        <v>8794.26</v>
      </c>
      <c r="R128">
        <f t="shared" si="90"/>
        <v>15727.369999999999</v>
      </c>
      <c r="S128" s="92" t="s">
        <v>4939</v>
      </c>
      <c r="T128" s="80">
        <f>VLOOKUP(S128,Factors!$F$4:$H$5971,3,FALSE)</f>
        <v>0</v>
      </c>
      <c r="U128" s="119">
        <f t="shared" si="69"/>
        <v>8794.26</v>
      </c>
      <c r="V128" s="120">
        <f t="shared" si="70"/>
        <v>0</v>
      </c>
      <c r="W128" s="121">
        <f t="shared" si="71"/>
        <v>8794.26</v>
      </c>
      <c r="X128" s="119">
        <f t="shared" si="72"/>
        <v>0</v>
      </c>
      <c r="Y128" s="120">
        <f t="shared" si="73"/>
        <v>0</v>
      </c>
      <c r="Z128" s="122">
        <f t="shared" si="74"/>
        <v>0</v>
      </c>
      <c r="AA128" s="119">
        <f t="shared" si="75"/>
        <v>8794.26</v>
      </c>
      <c r="AB128" s="120">
        <f t="shared" si="76"/>
        <v>0</v>
      </c>
      <c r="AC128" s="122">
        <f t="shared" si="77"/>
        <v>8794.26</v>
      </c>
      <c r="AD128" s="94">
        <f t="shared" si="78"/>
        <v>15727.369999999999</v>
      </c>
      <c r="AE128" s="123">
        <f t="shared" si="79"/>
        <v>0</v>
      </c>
      <c r="AF128" s="94">
        <f t="shared" si="80"/>
        <v>15727.369999999999</v>
      </c>
      <c r="AG128" s="94">
        <f t="shared" si="81"/>
        <v>0</v>
      </c>
      <c r="AH128" s="123">
        <f t="shared" si="82"/>
        <v>0</v>
      </c>
      <c r="AI128" s="94">
        <f t="shared" si="83"/>
        <v>0</v>
      </c>
      <c r="AJ128" s="94">
        <f t="shared" si="84"/>
        <v>15727.369999999999</v>
      </c>
      <c r="AK128" s="94">
        <f t="shared" si="85"/>
        <v>0</v>
      </c>
      <c r="AL128" s="93">
        <f t="shared" si="86"/>
        <v>15727.369999999999</v>
      </c>
      <c r="AM128" s="138" t="str">
        <f>VLOOKUP(S128,Factors!$F$4:$G$5971,2,FALSE)</f>
        <v>Direct-OR</v>
      </c>
    </row>
    <row r="129" spans="1:39" hidden="1" outlineLevel="3" x14ac:dyDescent="0.25">
      <c r="A129" t="s">
        <v>7014</v>
      </c>
      <c r="B129" t="s">
        <v>96</v>
      </c>
      <c r="C129" t="s">
        <v>97</v>
      </c>
      <c r="D129" t="s">
        <v>113</v>
      </c>
      <c r="E129" t="s">
        <v>114</v>
      </c>
      <c r="F129">
        <v>25164.31</v>
      </c>
      <c r="G129">
        <v>19229.060000000001</v>
      </c>
      <c r="R129">
        <f t="shared" si="90"/>
        <v>44393.37</v>
      </c>
      <c r="S129" s="92" t="s">
        <v>4951</v>
      </c>
      <c r="T129" s="80">
        <f>VLOOKUP(S129,Factors!$F$4:$H$5971,3,FALSE)</f>
        <v>0</v>
      </c>
      <c r="U129" s="119">
        <f t="shared" si="69"/>
        <v>19229.060000000001</v>
      </c>
      <c r="V129" s="120">
        <f t="shared" si="70"/>
        <v>0</v>
      </c>
      <c r="W129" s="121">
        <f t="shared" si="71"/>
        <v>19229.060000000001</v>
      </c>
      <c r="X129" s="119">
        <f t="shared" si="72"/>
        <v>0</v>
      </c>
      <c r="Y129" s="120">
        <f t="shared" si="73"/>
        <v>0</v>
      </c>
      <c r="Z129" s="122">
        <f t="shared" si="74"/>
        <v>0</v>
      </c>
      <c r="AA129" s="119">
        <f t="shared" si="75"/>
        <v>19229.060000000001</v>
      </c>
      <c r="AB129" s="120">
        <f t="shared" si="76"/>
        <v>0</v>
      </c>
      <c r="AC129" s="122">
        <f t="shared" si="77"/>
        <v>19229.060000000001</v>
      </c>
      <c r="AD129" s="94">
        <f t="shared" si="78"/>
        <v>44393.37</v>
      </c>
      <c r="AE129" s="123">
        <f t="shared" si="79"/>
        <v>0</v>
      </c>
      <c r="AF129" s="94">
        <f t="shared" si="80"/>
        <v>44393.37</v>
      </c>
      <c r="AG129" s="94">
        <f t="shared" si="81"/>
        <v>0</v>
      </c>
      <c r="AH129" s="123">
        <f t="shared" si="82"/>
        <v>0</v>
      </c>
      <c r="AI129" s="94">
        <f t="shared" si="83"/>
        <v>0</v>
      </c>
      <c r="AJ129" s="94">
        <f t="shared" si="84"/>
        <v>44393.37</v>
      </c>
      <c r="AK129" s="94">
        <f t="shared" si="85"/>
        <v>0</v>
      </c>
      <c r="AL129" s="93">
        <f t="shared" si="86"/>
        <v>44393.37</v>
      </c>
      <c r="AM129" s="138" t="str">
        <f>VLOOKUP(S129,Factors!$F$4:$G$5971,2,FALSE)</f>
        <v>Direct-OR</v>
      </c>
    </row>
    <row r="130" spans="1:39" hidden="1" outlineLevel="3" x14ac:dyDescent="0.25">
      <c r="A130" t="s">
        <v>7014</v>
      </c>
      <c r="B130" t="s">
        <v>96</v>
      </c>
      <c r="C130" t="s">
        <v>97</v>
      </c>
      <c r="D130" t="s">
        <v>115</v>
      </c>
      <c r="E130" t="s">
        <v>116</v>
      </c>
      <c r="F130">
        <v>189</v>
      </c>
      <c r="G130">
        <v>126</v>
      </c>
      <c r="R130">
        <f t="shared" si="90"/>
        <v>315</v>
      </c>
      <c r="S130" s="92" t="s">
        <v>4952</v>
      </c>
      <c r="T130" s="80">
        <f>VLOOKUP(S130,Factors!$F$4:$H$5971,3,FALSE)</f>
        <v>0</v>
      </c>
      <c r="U130" s="119">
        <f t="shared" si="69"/>
        <v>126</v>
      </c>
      <c r="V130" s="120">
        <f t="shared" si="70"/>
        <v>0</v>
      </c>
      <c r="W130" s="121">
        <f t="shared" si="71"/>
        <v>126</v>
      </c>
      <c r="X130" s="119">
        <f t="shared" si="72"/>
        <v>0</v>
      </c>
      <c r="Y130" s="120">
        <f t="shared" si="73"/>
        <v>0</v>
      </c>
      <c r="Z130" s="122">
        <f t="shared" si="74"/>
        <v>0</v>
      </c>
      <c r="AA130" s="119">
        <f t="shared" si="75"/>
        <v>126</v>
      </c>
      <c r="AB130" s="120">
        <f t="shared" si="76"/>
        <v>0</v>
      </c>
      <c r="AC130" s="122">
        <f t="shared" si="77"/>
        <v>126</v>
      </c>
      <c r="AD130" s="94">
        <f t="shared" si="78"/>
        <v>315</v>
      </c>
      <c r="AE130" s="123">
        <f t="shared" si="79"/>
        <v>0</v>
      </c>
      <c r="AF130" s="94">
        <f t="shared" si="80"/>
        <v>315</v>
      </c>
      <c r="AG130" s="94">
        <f t="shared" si="81"/>
        <v>0</v>
      </c>
      <c r="AH130" s="123">
        <f t="shared" si="82"/>
        <v>0</v>
      </c>
      <c r="AI130" s="94">
        <f t="shared" si="83"/>
        <v>0</v>
      </c>
      <c r="AJ130" s="94">
        <f t="shared" si="84"/>
        <v>315</v>
      </c>
      <c r="AK130" s="94">
        <f t="shared" si="85"/>
        <v>0</v>
      </c>
      <c r="AL130" s="93">
        <f t="shared" si="86"/>
        <v>315</v>
      </c>
      <c r="AM130" s="138" t="str">
        <f>VLOOKUP(S130,Factors!$F$4:$G$5971,2,FALSE)</f>
        <v>Direct-OR</v>
      </c>
    </row>
    <row r="131" spans="1:39" hidden="1" outlineLevel="3" x14ac:dyDescent="0.25">
      <c r="A131" t="s">
        <v>7014</v>
      </c>
      <c r="B131" t="s">
        <v>96</v>
      </c>
      <c r="C131" t="s">
        <v>97</v>
      </c>
      <c r="D131" t="s">
        <v>125</v>
      </c>
      <c r="E131" t="s">
        <v>126</v>
      </c>
      <c r="F131">
        <v>23305.99</v>
      </c>
      <c r="G131">
        <v>91496.99</v>
      </c>
      <c r="R131">
        <f t="shared" si="90"/>
        <v>114802.98000000001</v>
      </c>
      <c r="S131" s="92" t="s">
        <v>5051</v>
      </c>
      <c r="T131" s="80">
        <f>VLOOKUP(S131,Factors!$F$4:$H$5971,3,FALSE)</f>
        <v>0</v>
      </c>
      <c r="U131" s="119">
        <f t="shared" si="69"/>
        <v>91496.99</v>
      </c>
      <c r="V131" s="120">
        <f t="shared" si="70"/>
        <v>0</v>
      </c>
      <c r="W131" s="121">
        <f t="shared" si="71"/>
        <v>91496.99</v>
      </c>
      <c r="X131" s="119">
        <f t="shared" si="72"/>
        <v>0</v>
      </c>
      <c r="Y131" s="120">
        <f t="shared" si="73"/>
        <v>0</v>
      </c>
      <c r="Z131" s="122">
        <f t="shared" si="74"/>
        <v>0</v>
      </c>
      <c r="AA131" s="119">
        <f t="shared" si="75"/>
        <v>91496.99</v>
      </c>
      <c r="AB131" s="120">
        <f t="shared" si="76"/>
        <v>0</v>
      </c>
      <c r="AC131" s="122">
        <f t="shared" si="77"/>
        <v>91496.99</v>
      </c>
      <c r="AD131" s="94">
        <f t="shared" si="78"/>
        <v>114802.98000000001</v>
      </c>
      <c r="AE131" s="123">
        <f t="shared" si="79"/>
        <v>0</v>
      </c>
      <c r="AF131" s="94">
        <f t="shared" si="80"/>
        <v>114802.98000000001</v>
      </c>
      <c r="AG131" s="94">
        <f t="shared" si="81"/>
        <v>0</v>
      </c>
      <c r="AH131" s="123">
        <f t="shared" si="82"/>
        <v>0</v>
      </c>
      <c r="AI131" s="94">
        <f t="shared" si="83"/>
        <v>0</v>
      </c>
      <c r="AJ131" s="94">
        <f t="shared" si="84"/>
        <v>114802.98000000001</v>
      </c>
      <c r="AK131" s="94">
        <f t="shared" si="85"/>
        <v>0</v>
      </c>
      <c r="AL131" s="93">
        <f t="shared" si="86"/>
        <v>114802.98000000001</v>
      </c>
      <c r="AM131" s="138" t="str">
        <f>VLOOKUP(S131,Factors!$F$4:$G$5971,2,FALSE)</f>
        <v>Direct-OR</v>
      </c>
    </row>
    <row r="132" spans="1:39" hidden="1" outlineLevel="3" x14ac:dyDescent="0.25">
      <c r="A132" t="s">
        <v>7014</v>
      </c>
      <c r="B132" t="s">
        <v>96</v>
      </c>
      <c r="C132" t="s">
        <v>97</v>
      </c>
      <c r="D132" t="s">
        <v>123</v>
      </c>
      <c r="E132" t="s">
        <v>124</v>
      </c>
      <c r="F132">
        <v>80049.919999999998</v>
      </c>
      <c r="G132">
        <v>40251.480000000003</v>
      </c>
      <c r="R132">
        <f t="shared" si="90"/>
        <v>120301.4</v>
      </c>
      <c r="S132" s="92" t="s">
        <v>5053</v>
      </c>
      <c r="T132" s="80">
        <f>VLOOKUP(S132,Factors!$F$4:$H$5971,3,FALSE)</f>
        <v>0</v>
      </c>
      <c r="U132" s="119">
        <f t="shared" si="69"/>
        <v>40251.480000000003</v>
      </c>
      <c r="V132" s="120">
        <f t="shared" si="70"/>
        <v>0</v>
      </c>
      <c r="W132" s="121">
        <f t="shared" si="71"/>
        <v>40251.480000000003</v>
      </c>
      <c r="X132" s="119">
        <f t="shared" si="72"/>
        <v>0</v>
      </c>
      <c r="Y132" s="120">
        <f t="shared" si="73"/>
        <v>0</v>
      </c>
      <c r="Z132" s="122">
        <f t="shared" si="74"/>
        <v>0</v>
      </c>
      <c r="AA132" s="119">
        <f t="shared" si="75"/>
        <v>40251.480000000003</v>
      </c>
      <c r="AB132" s="120">
        <f t="shared" si="76"/>
        <v>0</v>
      </c>
      <c r="AC132" s="122">
        <f t="shared" si="77"/>
        <v>40251.480000000003</v>
      </c>
      <c r="AD132" s="94">
        <f t="shared" si="78"/>
        <v>120301.4</v>
      </c>
      <c r="AE132" s="123">
        <f t="shared" si="79"/>
        <v>0</v>
      </c>
      <c r="AF132" s="94">
        <f t="shared" si="80"/>
        <v>120301.4</v>
      </c>
      <c r="AG132" s="94">
        <f t="shared" si="81"/>
        <v>0</v>
      </c>
      <c r="AH132" s="123">
        <f t="shared" si="82"/>
        <v>0</v>
      </c>
      <c r="AI132" s="94">
        <f t="shared" si="83"/>
        <v>0</v>
      </c>
      <c r="AJ132" s="94">
        <f t="shared" si="84"/>
        <v>120301.4</v>
      </c>
      <c r="AK132" s="94">
        <f t="shared" si="85"/>
        <v>0</v>
      </c>
      <c r="AL132" s="93">
        <f t="shared" si="86"/>
        <v>120301.4</v>
      </c>
      <c r="AM132" s="138" t="str">
        <f>VLOOKUP(S132,Factors!$F$4:$G$5971,2,FALSE)</f>
        <v>Direct-OR</v>
      </c>
    </row>
    <row r="133" spans="1:39" hidden="1" outlineLevel="2" collapsed="1" x14ac:dyDescent="0.25">
      <c r="S133" s="92"/>
      <c r="T133" s="80"/>
      <c r="U133" s="119">
        <f t="shared" ref="U133:AL133" si="91">SUBTOTAL(9,U118:U132)</f>
        <v>240387.71</v>
      </c>
      <c r="V133" s="120">
        <f t="shared" si="91"/>
        <v>0</v>
      </c>
      <c r="W133" s="121">
        <f t="shared" si="91"/>
        <v>240387.71</v>
      </c>
      <c r="X133" s="119">
        <f t="shared" si="91"/>
        <v>0</v>
      </c>
      <c r="Y133" s="120">
        <f t="shared" si="91"/>
        <v>0</v>
      </c>
      <c r="Z133" s="122">
        <f t="shared" si="91"/>
        <v>0</v>
      </c>
      <c r="AA133" s="119">
        <f t="shared" si="91"/>
        <v>240387.71</v>
      </c>
      <c r="AB133" s="120">
        <f t="shared" si="91"/>
        <v>0</v>
      </c>
      <c r="AC133" s="122">
        <f t="shared" si="91"/>
        <v>240387.71</v>
      </c>
      <c r="AD133" s="94">
        <f t="shared" si="91"/>
        <v>476920.85</v>
      </c>
      <c r="AE133" s="123">
        <f t="shared" si="91"/>
        <v>0</v>
      </c>
      <c r="AF133" s="94">
        <f t="shared" si="91"/>
        <v>476920.85</v>
      </c>
      <c r="AG133" s="94">
        <f t="shared" si="91"/>
        <v>0</v>
      </c>
      <c r="AH133" s="123">
        <f t="shared" si="91"/>
        <v>0</v>
      </c>
      <c r="AI133" s="94">
        <f t="shared" si="91"/>
        <v>0</v>
      </c>
      <c r="AJ133" s="94">
        <f t="shared" si="91"/>
        <v>476920.85</v>
      </c>
      <c r="AK133" s="94">
        <f t="shared" si="91"/>
        <v>0</v>
      </c>
      <c r="AL133" s="93">
        <f t="shared" si="91"/>
        <v>476920.85</v>
      </c>
      <c r="AM133" s="139" t="s">
        <v>7135</v>
      </c>
    </row>
    <row r="134" spans="1:39" hidden="1" outlineLevel="3" x14ac:dyDescent="0.25">
      <c r="A134" t="s">
        <v>7014</v>
      </c>
      <c r="B134" t="s">
        <v>127</v>
      </c>
      <c r="C134" t="s">
        <v>128</v>
      </c>
      <c r="D134" t="s">
        <v>111</v>
      </c>
      <c r="E134" t="s">
        <v>112</v>
      </c>
      <c r="F134">
        <v>2656.4</v>
      </c>
      <c r="G134">
        <v>3175.14</v>
      </c>
      <c r="R134">
        <f t="shared" ref="R134:R140" si="92">SUM(F134:Q134)</f>
        <v>5831.54</v>
      </c>
      <c r="S134" s="92" t="s">
        <v>4594</v>
      </c>
      <c r="T134" s="80">
        <f>VLOOKUP(S134,Factors!$F$4:$H$5971,3,FALSE)</f>
        <v>1</v>
      </c>
      <c r="U134" s="119">
        <f t="shared" si="69"/>
        <v>3175.14</v>
      </c>
      <c r="V134" s="120">
        <f t="shared" si="70"/>
        <v>0</v>
      </c>
      <c r="W134" s="121">
        <f t="shared" si="71"/>
        <v>3175.14</v>
      </c>
      <c r="X134" s="119">
        <f t="shared" si="72"/>
        <v>3175.14</v>
      </c>
      <c r="Y134" s="120">
        <f t="shared" si="73"/>
        <v>0</v>
      </c>
      <c r="Z134" s="122">
        <f t="shared" si="74"/>
        <v>3175.14</v>
      </c>
      <c r="AA134" s="119">
        <f t="shared" si="75"/>
        <v>0</v>
      </c>
      <c r="AB134" s="120">
        <f t="shared" si="76"/>
        <v>0</v>
      </c>
      <c r="AC134" s="122">
        <f t="shared" si="77"/>
        <v>0</v>
      </c>
      <c r="AD134" s="94">
        <f t="shared" si="78"/>
        <v>5831.54</v>
      </c>
      <c r="AE134" s="123">
        <f t="shared" si="79"/>
        <v>0</v>
      </c>
      <c r="AF134" s="94">
        <f t="shared" si="80"/>
        <v>5831.54</v>
      </c>
      <c r="AG134" s="94">
        <f t="shared" si="81"/>
        <v>5831.54</v>
      </c>
      <c r="AH134" s="123">
        <f t="shared" si="82"/>
        <v>0</v>
      </c>
      <c r="AI134" s="94">
        <f t="shared" si="83"/>
        <v>5831.54</v>
      </c>
      <c r="AJ134" s="94">
        <f t="shared" si="84"/>
        <v>0</v>
      </c>
      <c r="AK134" s="94">
        <f t="shared" si="85"/>
        <v>0</v>
      </c>
      <c r="AL134" s="93">
        <f t="shared" si="86"/>
        <v>0</v>
      </c>
      <c r="AM134" s="138" t="str">
        <f>VLOOKUP(S134,Factors!$F$4:$G$5971,2,FALSE)</f>
        <v>Direct-WA</v>
      </c>
    </row>
    <row r="135" spans="1:39" hidden="1" outlineLevel="3" x14ac:dyDescent="0.25">
      <c r="A135" t="s">
        <v>7014</v>
      </c>
      <c r="B135" t="s">
        <v>127</v>
      </c>
      <c r="C135" t="s">
        <v>128</v>
      </c>
      <c r="D135" t="s">
        <v>121</v>
      </c>
      <c r="E135" t="s">
        <v>122</v>
      </c>
      <c r="F135">
        <v>7974.31</v>
      </c>
      <c r="G135">
        <v>8467.68</v>
      </c>
      <c r="R135">
        <f t="shared" si="92"/>
        <v>16441.990000000002</v>
      </c>
      <c r="S135" s="92" t="s">
        <v>4597</v>
      </c>
      <c r="T135" s="80">
        <f>VLOOKUP(S135,Factors!$F$4:$H$5971,3,FALSE)</f>
        <v>1</v>
      </c>
      <c r="U135" s="119">
        <f t="shared" si="69"/>
        <v>8467.68</v>
      </c>
      <c r="V135" s="120">
        <f t="shared" si="70"/>
        <v>0</v>
      </c>
      <c r="W135" s="121">
        <f t="shared" si="71"/>
        <v>8467.68</v>
      </c>
      <c r="X135" s="119">
        <f t="shared" si="72"/>
        <v>8467.68</v>
      </c>
      <c r="Y135" s="120">
        <f t="shared" si="73"/>
        <v>0</v>
      </c>
      <c r="Z135" s="122">
        <f t="shared" si="74"/>
        <v>8467.68</v>
      </c>
      <c r="AA135" s="119">
        <f t="shared" si="75"/>
        <v>0</v>
      </c>
      <c r="AB135" s="120">
        <f t="shared" si="76"/>
        <v>0</v>
      </c>
      <c r="AC135" s="122">
        <f t="shared" si="77"/>
        <v>0</v>
      </c>
      <c r="AD135" s="94">
        <f t="shared" si="78"/>
        <v>16441.990000000002</v>
      </c>
      <c r="AE135" s="123">
        <f t="shared" si="79"/>
        <v>0</v>
      </c>
      <c r="AF135" s="94">
        <f t="shared" si="80"/>
        <v>16441.990000000002</v>
      </c>
      <c r="AG135" s="94">
        <f t="shared" si="81"/>
        <v>16441.990000000002</v>
      </c>
      <c r="AH135" s="123">
        <f t="shared" si="82"/>
        <v>0</v>
      </c>
      <c r="AI135" s="94">
        <f t="shared" si="83"/>
        <v>16441.990000000002</v>
      </c>
      <c r="AJ135" s="94">
        <f t="shared" si="84"/>
        <v>0</v>
      </c>
      <c r="AK135" s="94">
        <f t="shared" si="85"/>
        <v>0</v>
      </c>
      <c r="AL135" s="93">
        <f t="shared" si="86"/>
        <v>0</v>
      </c>
      <c r="AM135" s="138" t="str">
        <f>VLOOKUP(S135,Factors!$F$4:$G$5971,2,FALSE)</f>
        <v>Direct-WA</v>
      </c>
    </row>
    <row r="136" spans="1:39" hidden="1" outlineLevel="3" x14ac:dyDescent="0.25">
      <c r="A136" t="s">
        <v>7014</v>
      </c>
      <c r="B136" t="s">
        <v>127</v>
      </c>
      <c r="C136" t="s">
        <v>128</v>
      </c>
      <c r="D136" t="s">
        <v>129</v>
      </c>
      <c r="E136" t="s">
        <v>130</v>
      </c>
      <c r="F136">
        <v>6902.87</v>
      </c>
      <c r="G136">
        <v>3063.57</v>
      </c>
      <c r="R136">
        <f t="shared" si="92"/>
        <v>9966.44</v>
      </c>
      <c r="S136" s="92" t="s">
        <v>4598</v>
      </c>
      <c r="T136" s="80">
        <f>VLOOKUP(S136,Factors!$F$4:$H$5971,3,FALSE)</f>
        <v>1</v>
      </c>
      <c r="U136" s="119">
        <f t="shared" si="69"/>
        <v>3063.57</v>
      </c>
      <c r="V136" s="120">
        <f t="shared" si="70"/>
        <v>0</v>
      </c>
      <c r="W136" s="121">
        <f t="shared" si="71"/>
        <v>3063.57</v>
      </c>
      <c r="X136" s="119">
        <f t="shared" si="72"/>
        <v>3063.57</v>
      </c>
      <c r="Y136" s="120">
        <f t="shared" si="73"/>
        <v>0</v>
      </c>
      <c r="Z136" s="122">
        <f t="shared" si="74"/>
        <v>3063.57</v>
      </c>
      <c r="AA136" s="119">
        <f t="shared" si="75"/>
        <v>0</v>
      </c>
      <c r="AB136" s="120">
        <f t="shared" si="76"/>
        <v>0</v>
      </c>
      <c r="AC136" s="122">
        <f t="shared" si="77"/>
        <v>0</v>
      </c>
      <c r="AD136" s="94">
        <f t="shared" si="78"/>
        <v>9966.44</v>
      </c>
      <c r="AE136" s="123">
        <f t="shared" si="79"/>
        <v>0</v>
      </c>
      <c r="AF136" s="94">
        <f t="shared" si="80"/>
        <v>9966.44</v>
      </c>
      <c r="AG136" s="94">
        <f t="shared" si="81"/>
        <v>9966.44</v>
      </c>
      <c r="AH136" s="123">
        <f t="shared" si="82"/>
        <v>0</v>
      </c>
      <c r="AI136" s="94">
        <f t="shared" si="83"/>
        <v>9966.44</v>
      </c>
      <c r="AJ136" s="94">
        <f t="shared" si="84"/>
        <v>0</v>
      </c>
      <c r="AK136" s="94">
        <f t="shared" si="85"/>
        <v>0</v>
      </c>
      <c r="AL136" s="93">
        <f t="shared" si="86"/>
        <v>0</v>
      </c>
      <c r="AM136" s="138" t="str">
        <f>VLOOKUP(S136,Factors!$F$4:$G$5971,2,FALSE)</f>
        <v>direct-wa</v>
      </c>
    </row>
    <row r="137" spans="1:39" hidden="1" outlineLevel="3" x14ac:dyDescent="0.25">
      <c r="A137" t="s">
        <v>7014</v>
      </c>
      <c r="B137" t="s">
        <v>127</v>
      </c>
      <c r="C137" t="s">
        <v>128</v>
      </c>
      <c r="D137" t="s">
        <v>117</v>
      </c>
      <c r="E137" t="s">
        <v>118</v>
      </c>
      <c r="R137">
        <f t="shared" si="92"/>
        <v>0</v>
      </c>
      <c r="S137" s="92" t="s">
        <v>4603</v>
      </c>
      <c r="T137" s="80">
        <f>VLOOKUP(S137,Factors!$F$4:$H$5971,3,FALSE)</f>
        <v>1</v>
      </c>
      <c r="U137" s="119">
        <f t="shared" si="69"/>
        <v>0</v>
      </c>
      <c r="V137" s="120">
        <f t="shared" si="70"/>
        <v>0</v>
      </c>
      <c r="W137" s="121">
        <f t="shared" si="71"/>
        <v>0</v>
      </c>
      <c r="X137" s="119">
        <f t="shared" si="72"/>
        <v>0</v>
      </c>
      <c r="Y137" s="120">
        <f t="shared" si="73"/>
        <v>0</v>
      </c>
      <c r="Z137" s="122">
        <f t="shared" si="74"/>
        <v>0</v>
      </c>
      <c r="AA137" s="119">
        <f t="shared" si="75"/>
        <v>0</v>
      </c>
      <c r="AB137" s="120">
        <f t="shared" si="76"/>
        <v>0</v>
      </c>
      <c r="AC137" s="122">
        <f t="shared" si="77"/>
        <v>0</v>
      </c>
      <c r="AD137" s="94">
        <f t="shared" si="78"/>
        <v>0</v>
      </c>
      <c r="AE137" s="123">
        <f t="shared" si="79"/>
        <v>0</v>
      </c>
      <c r="AF137" s="94">
        <f t="shared" si="80"/>
        <v>0</v>
      </c>
      <c r="AG137" s="94">
        <f t="shared" si="81"/>
        <v>0</v>
      </c>
      <c r="AH137" s="123">
        <f t="shared" si="82"/>
        <v>0</v>
      </c>
      <c r="AI137" s="94">
        <f t="shared" si="83"/>
        <v>0</v>
      </c>
      <c r="AJ137" s="94">
        <f t="shared" si="84"/>
        <v>0</v>
      </c>
      <c r="AK137" s="94">
        <f t="shared" si="85"/>
        <v>0</v>
      </c>
      <c r="AL137" s="93">
        <f t="shared" si="86"/>
        <v>0</v>
      </c>
      <c r="AM137" s="138" t="str">
        <f>VLOOKUP(S137,Factors!$F$4:$G$5971,2,FALSE)</f>
        <v>Direct-WA</v>
      </c>
    </row>
    <row r="138" spans="1:39" hidden="1" outlineLevel="3" x14ac:dyDescent="0.25">
      <c r="A138" t="s">
        <v>7014</v>
      </c>
      <c r="B138" t="s">
        <v>127</v>
      </c>
      <c r="C138" t="s">
        <v>128</v>
      </c>
      <c r="D138" t="s">
        <v>113</v>
      </c>
      <c r="E138" t="s">
        <v>114</v>
      </c>
      <c r="F138">
        <v>4018.48</v>
      </c>
      <c r="G138">
        <v>3204.85</v>
      </c>
      <c r="R138">
        <f t="shared" si="92"/>
        <v>7223.33</v>
      </c>
      <c r="S138" s="92" t="s">
        <v>4606</v>
      </c>
      <c r="T138" s="80">
        <f>VLOOKUP(S138,Factors!$F$4:$H$5971,3,FALSE)</f>
        <v>1</v>
      </c>
      <c r="U138" s="119">
        <f t="shared" si="69"/>
        <v>3204.85</v>
      </c>
      <c r="V138" s="120">
        <f t="shared" si="70"/>
        <v>0</v>
      </c>
      <c r="W138" s="121">
        <f t="shared" si="71"/>
        <v>3204.85</v>
      </c>
      <c r="X138" s="119">
        <f t="shared" si="72"/>
        <v>3204.85</v>
      </c>
      <c r="Y138" s="120">
        <f t="shared" si="73"/>
        <v>0</v>
      </c>
      <c r="Z138" s="122">
        <f t="shared" si="74"/>
        <v>3204.85</v>
      </c>
      <c r="AA138" s="119">
        <f t="shared" si="75"/>
        <v>0</v>
      </c>
      <c r="AB138" s="120">
        <f t="shared" si="76"/>
        <v>0</v>
      </c>
      <c r="AC138" s="122">
        <f t="shared" si="77"/>
        <v>0</v>
      </c>
      <c r="AD138" s="94">
        <f t="shared" si="78"/>
        <v>7223.33</v>
      </c>
      <c r="AE138" s="123">
        <f t="shared" si="79"/>
        <v>0</v>
      </c>
      <c r="AF138" s="94">
        <f t="shared" si="80"/>
        <v>7223.33</v>
      </c>
      <c r="AG138" s="94">
        <f t="shared" si="81"/>
        <v>7223.33</v>
      </c>
      <c r="AH138" s="123">
        <f t="shared" si="82"/>
        <v>0</v>
      </c>
      <c r="AI138" s="94">
        <f t="shared" si="83"/>
        <v>7223.33</v>
      </c>
      <c r="AJ138" s="94">
        <f t="shared" si="84"/>
        <v>0</v>
      </c>
      <c r="AK138" s="94">
        <f t="shared" si="85"/>
        <v>0</v>
      </c>
      <c r="AL138" s="93">
        <f t="shared" si="86"/>
        <v>0</v>
      </c>
      <c r="AM138" s="138" t="str">
        <f>VLOOKUP(S138,Factors!$F$4:$G$5971,2,FALSE)</f>
        <v>Direct-WA</v>
      </c>
    </row>
    <row r="139" spans="1:39" hidden="1" outlineLevel="3" x14ac:dyDescent="0.25">
      <c r="A139" t="s">
        <v>7014</v>
      </c>
      <c r="B139" t="s">
        <v>127</v>
      </c>
      <c r="C139" t="s">
        <v>128</v>
      </c>
      <c r="D139" t="s">
        <v>125</v>
      </c>
      <c r="E139" t="s">
        <v>126</v>
      </c>
      <c r="F139">
        <v>852.65</v>
      </c>
      <c r="G139">
        <v>15095.29</v>
      </c>
      <c r="R139">
        <f t="shared" si="92"/>
        <v>15947.94</v>
      </c>
      <c r="S139" s="92" t="s">
        <v>4653</v>
      </c>
      <c r="T139" s="80">
        <f>VLOOKUP(S139,Factors!$F$4:$H$5971,3,FALSE)</f>
        <v>1</v>
      </c>
      <c r="U139" s="119">
        <f t="shared" si="69"/>
        <v>15095.29</v>
      </c>
      <c r="V139" s="120">
        <f t="shared" si="70"/>
        <v>0</v>
      </c>
      <c r="W139" s="121">
        <f t="shared" si="71"/>
        <v>15095.29</v>
      </c>
      <c r="X139" s="119">
        <f t="shared" si="72"/>
        <v>15095.29</v>
      </c>
      <c r="Y139" s="120">
        <f t="shared" si="73"/>
        <v>0</v>
      </c>
      <c r="Z139" s="122">
        <f t="shared" si="74"/>
        <v>15095.29</v>
      </c>
      <c r="AA139" s="119">
        <f t="shared" si="75"/>
        <v>0</v>
      </c>
      <c r="AB139" s="120">
        <f t="shared" si="76"/>
        <v>0</v>
      </c>
      <c r="AC139" s="122">
        <f t="shared" si="77"/>
        <v>0</v>
      </c>
      <c r="AD139" s="94">
        <f t="shared" si="78"/>
        <v>15947.94</v>
      </c>
      <c r="AE139" s="123">
        <f t="shared" si="79"/>
        <v>0</v>
      </c>
      <c r="AF139" s="94">
        <f t="shared" si="80"/>
        <v>15947.94</v>
      </c>
      <c r="AG139" s="94">
        <f t="shared" si="81"/>
        <v>15947.94</v>
      </c>
      <c r="AH139" s="123">
        <f t="shared" si="82"/>
        <v>0</v>
      </c>
      <c r="AI139" s="94">
        <f t="shared" si="83"/>
        <v>15947.94</v>
      </c>
      <c r="AJ139" s="94">
        <f t="shared" si="84"/>
        <v>0</v>
      </c>
      <c r="AK139" s="94">
        <f t="shared" si="85"/>
        <v>0</v>
      </c>
      <c r="AL139" s="93">
        <f t="shared" si="86"/>
        <v>0</v>
      </c>
      <c r="AM139" s="138" t="str">
        <f>VLOOKUP(S139,Factors!$F$4:$G$5971,2,FALSE)</f>
        <v>Direct-WA</v>
      </c>
    </row>
    <row r="140" spans="1:39" hidden="1" outlineLevel="3" x14ac:dyDescent="0.25">
      <c r="A140" t="s">
        <v>7014</v>
      </c>
      <c r="B140" t="s">
        <v>127</v>
      </c>
      <c r="C140" t="s">
        <v>128</v>
      </c>
      <c r="D140" t="s">
        <v>123</v>
      </c>
      <c r="E140" t="s">
        <v>124</v>
      </c>
      <c r="F140">
        <v>13817.7</v>
      </c>
      <c r="G140">
        <v>4080.01</v>
      </c>
      <c r="R140">
        <f t="shared" si="92"/>
        <v>17897.71</v>
      </c>
      <c r="S140" s="92" t="s">
        <v>4655</v>
      </c>
      <c r="T140" s="80">
        <f>VLOOKUP(S140,Factors!$F$4:$H$5971,3,FALSE)</f>
        <v>1</v>
      </c>
      <c r="U140" s="119">
        <f t="shared" si="69"/>
        <v>4080.01</v>
      </c>
      <c r="V140" s="120">
        <f t="shared" si="70"/>
        <v>0</v>
      </c>
      <c r="W140" s="121">
        <f t="shared" si="71"/>
        <v>4080.01</v>
      </c>
      <c r="X140" s="119">
        <f t="shared" si="72"/>
        <v>4080.01</v>
      </c>
      <c r="Y140" s="120">
        <f t="shared" si="73"/>
        <v>0</v>
      </c>
      <c r="Z140" s="122">
        <f t="shared" si="74"/>
        <v>4080.01</v>
      </c>
      <c r="AA140" s="119">
        <f t="shared" si="75"/>
        <v>0</v>
      </c>
      <c r="AB140" s="120">
        <f t="shared" si="76"/>
        <v>0</v>
      </c>
      <c r="AC140" s="122">
        <f t="shared" si="77"/>
        <v>0</v>
      </c>
      <c r="AD140" s="94">
        <f t="shared" si="78"/>
        <v>17897.71</v>
      </c>
      <c r="AE140" s="123">
        <f t="shared" si="79"/>
        <v>0</v>
      </c>
      <c r="AF140" s="94">
        <f t="shared" si="80"/>
        <v>17897.71</v>
      </c>
      <c r="AG140" s="94">
        <f t="shared" si="81"/>
        <v>17897.71</v>
      </c>
      <c r="AH140" s="123">
        <f t="shared" si="82"/>
        <v>0</v>
      </c>
      <c r="AI140" s="94">
        <f t="shared" si="83"/>
        <v>17897.71</v>
      </c>
      <c r="AJ140" s="94">
        <f t="shared" si="84"/>
        <v>0</v>
      </c>
      <c r="AK140" s="94">
        <f t="shared" si="85"/>
        <v>0</v>
      </c>
      <c r="AL140" s="93">
        <f t="shared" si="86"/>
        <v>0</v>
      </c>
      <c r="AM140" s="138" t="str">
        <f>VLOOKUP(S140,Factors!$F$4:$G$5971,2,FALSE)</f>
        <v>direct-wa</v>
      </c>
    </row>
    <row r="141" spans="1:39" hidden="1" outlineLevel="2" collapsed="1" x14ac:dyDescent="0.25">
      <c r="S141" s="92"/>
      <c r="T141" s="80"/>
      <c r="U141" s="119">
        <f t="shared" ref="U141:AL141" si="93">SUBTOTAL(9,U134:U140)</f>
        <v>37086.54</v>
      </c>
      <c r="V141" s="120">
        <f t="shared" si="93"/>
        <v>0</v>
      </c>
      <c r="W141" s="121">
        <f t="shared" si="93"/>
        <v>37086.54</v>
      </c>
      <c r="X141" s="119">
        <f t="shared" si="93"/>
        <v>37086.54</v>
      </c>
      <c r="Y141" s="120">
        <f t="shared" si="93"/>
        <v>0</v>
      </c>
      <c r="Z141" s="122">
        <f t="shared" si="93"/>
        <v>37086.54</v>
      </c>
      <c r="AA141" s="119">
        <f t="shared" si="93"/>
        <v>0</v>
      </c>
      <c r="AB141" s="120">
        <f t="shared" si="93"/>
        <v>0</v>
      </c>
      <c r="AC141" s="122">
        <f t="shared" si="93"/>
        <v>0</v>
      </c>
      <c r="AD141" s="94">
        <f t="shared" si="93"/>
        <v>73308.950000000012</v>
      </c>
      <c r="AE141" s="123">
        <f t="shared" si="93"/>
        <v>0</v>
      </c>
      <c r="AF141" s="94">
        <f t="shared" si="93"/>
        <v>73308.950000000012</v>
      </c>
      <c r="AG141" s="94">
        <f t="shared" si="93"/>
        <v>73308.950000000012</v>
      </c>
      <c r="AH141" s="123">
        <f t="shared" si="93"/>
        <v>0</v>
      </c>
      <c r="AI141" s="94">
        <f t="shared" si="93"/>
        <v>73308.950000000012</v>
      </c>
      <c r="AJ141" s="94">
        <f t="shared" si="93"/>
        <v>0</v>
      </c>
      <c r="AK141" s="94">
        <f t="shared" si="93"/>
        <v>0</v>
      </c>
      <c r="AL141" s="93">
        <f t="shared" si="93"/>
        <v>0</v>
      </c>
      <c r="AM141" s="139" t="s">
        <v>7141</v>
      </c>
    </row>
    <row r="142" spans="1:39" hidden="1" outlineLevel="3" x14ac:dyDescent="0.25">
      <c r="A142" t="s">
        <v>7014</v>
      </c>
      <c r="B142" t="s">
        <v>132</v>
      </c>
      <c r="C142" t="s">
        <v>133</v>
      </c>
      <c r="D142" t="s">
        <v>111</v>
      </c>
      <c r="E142" t="s">
        <v>112</v>
      </c>
      <c r="F142">
        <v>4804.38</v>
      </c>
      <c r="G142">
        <v>5332.18</v>
      </c>
      <c r="R142">
        <f t="shared" ref="R142:R149" si="94">SUM(F142:Q142)</f>
        <v>10136.560000000001</v>
      </c>
      <c r="S142" s="92" t="s">
        <v>5081</v>
      </c>
      <c r="T142" s="80">
        <f>VLOOKUP(S142,Factors!$F$4:$H$5971,3,FALSE)</f>
        <v>6.5216999999999997E-2</v>
      </c>
      <c r="U142" s="119">
        <f t="shared" si="69"/>
        <v>0</v>
      </c>
      <c r="V142" s="120">
        <f t="shared" si="70"/>
        <v>5332.18</v>
      </c>
      <c r="W142" s="121">
        <f t="shared" si="71"/>
        <v>5332.18</v>
      </c>
      <c r="X142" s="119">
        <f t="shared" si="72"/>
        <v>0</v>
      </c>
      <c r="Y142" s="120">
        <f t="shared" si="73"/>
        <v>347.74878305999999</v>
      </c>
      <c r="Z142" s="122">
        <f t="shared" si="74"/>
        <v>347.74878305999999</v>
      </c>
      <c r="AA142" s="119">
        <f t="shared" si="75"/>
        <v>0</v>
      </c>
      <c r="AB142" s="120">
        <f t="shared" si="76"/>
        <v>4984.43121694</v>
      </c>
      <c r="AC142" s="122">
        <f t="shared" si="77"/>
        <v>4984.43121694</v>
      </c>
      <c r="AD142" s="94">
        <f t="shared" si="78"/>
        <v>0</v>
      </c>
      <c r="AE142" s="123">
        <f t="shared" si="79"/>
        <v>10136.560000000001</v>
      </c>
      <c r="AF142" s="94">
        <f t="shared" si="80"/>
        <v>10136.560000000001</v>
      </c>
      <c r="AG142" s="94">
        <f t="shared" si="81"/>
        <v>0</v>
      </c>
      <c r="AH142" s="123">
        <f t="shared" si="82"/>
        <v>661.07603352000001</v>
      </c>
      <c r="AI142" s="94">
        <f t="shared" si="83"/>
        <v>661.07603352000001</v>
      </c>
      <c r="AJ142" s="94">
        <f t="shared" si="84"/>
        <v>0</v>
      </c>
      <c r="AK142" s="94">
        <f t="shared" si="85"/>
        <v>9475.483966480002</v>
      </c>
      <c r="AL142" s="93">
        <f t="shared" si="86"/>
        <v>9475.483966480002</v>
      </c>
      <c r="AM142" s="138" t="str">
        <f>VLOOKUP(S142,Factors!$F$4:$G$5971,2,FALSE)</f>
        <v>Perimeter</v>
      </c>
    </row>
    <row r="143" spans="1:39" hidden="1" outlineLevel="3" x14ac:dyDescent="0.25">
      <c r="A143" t="s">
        <v>7014</v>
      </c>
      <c r="B143" t="s">
        <v>132</v>
      </c>
      <c r="C143" t="s">
        <v>133</v>
      </c>
      <c r="D143" t="s">
        <v>131</v>
      </c>
      <c r="E143" t="s">
        <v>122</v>
      </c>
      <c r="F143">
        <v>10035.65</v>
      </c>
      <c r="G143">
        <v>6957.15</v>
      </c>
      <c r="R143">
        <f t="shared" si="94"/>
        <v>16992.8</v>
      </c>
      <c r="S143" s="92" t="s">
        <v>5083</v>
      </c>
      <c r="T143" s="80">
        <f>VLOOKUP(S143,Factors!$F$4:$H$5971,3,FALSE)</f>
        <v>6.5216999999999997E-2</v>
      </c>
      <c r="U143" s="119">
        <f t="shared" si="69"/>
        <v>0</v>
      </c>
      <c r="V143" s="120">
        <f t="shared" si="70"/>
        <v>6957.15</v>
      </c>
      <c r="W143" s="121">
        <f t="shared" si="71"/>
        <v>6957.15</v>
      </c>
      <c r="X143" s="119">
        <f t="shared" si="72"/>
        <v>0</v>
      </c>
      <c r="Y143" s="120">
        <f t="shared" si="73"/>
        <v>453.72445154999997</v>
      </c>
      <c r="Z143" s="122">
        <f t="shared" si="74"/>
        <v>453.72445154999997</v>
      </c>
      <c r="AA143" s="119">
        <f t="shared" si="75"/>
        <v>0</v>
      </c>
      <c r="AB143" s="120">
        <f t="shared" si="76"/>
        <v>6503.42554845</v>
      </c>
      <c r="AC143" s="122">
        <f t="shared" si="77"/>
        <v>6503.42554845</v>
      </c>
      <c r="AD143" s="94">
        <f t="shared" si="78"/>
        <v>0</v>
      </c>
      <c r="AE143" s="123">
        <f t="shared" si="79"/>
        <v>16992.8</v>
      </c>
      <c r="AF143" s="94">
        <f t="shared" si="80"/>
        <v>16992.8</v>
      </c>
      <c r="AG143" s="94">
        <f t="shared" si="81"/>
        <v>0</v>
      </c>
      <c r="AH143" s="123">
        <f t="shared" si="82"/>
        <v>1108.2194376</v>
      </c>
      <c r="AI143" s="94">
        <f t="shared" si="83"/>
        <v>1108.2194376</v>
      </c>
      <c r="AJ143" s="94">
        <f t="shared" si="84"/>
        <v>0</v>
      </c>
      <c r="AK143" s="94">
        <f t="shared" si="85"/>
        <v>15884.580562399999</v>
      </c>
      <c r="AL143" s="93">
        <f t="shared" si="86"/>
        <v>15884.580562399999</v>
      </c>
      <c r="AM143" s="138" t="str">
        <f>VLOOKUP(S143,Factors!$F$4:$G$5971,2,FALSE)</f>
        <v>Perimeter</v>
      </c>
    </row>
    <row r="144" spans="1:39" hidden="1" outlineLevel="3" x14ac:dyDescent="0.25">
      <c r="A144" t="s">
        <v>7014</v>
      </c>
      <c r="B144" t="s">
        <v>132</v>
      </c>
      <c r="C144" t="s">
        <v>133</v>
      </c>
      <c r="D144" t="s">
        <v>121</v>
      </c>
      <c r="E144" t="s">
        <v>122</v>
      </c>
      <c r="F144">
        <v>12257.74</v>
      </c>
      <c r="G144">
        <v>4834.28</v>
      </c>
      <c r="R144">
        <f t="shared" si="94"/>
        <v>17092.02</v>
      </c>
      <c r="S144" s="92" t="s">
        <v>5084</v>
      </c>
      <c r="T144" s="80">
        <f>VLOOKUP(S144,Factors!$F$4:$H$5971,3,FALSE)</f>
        <v>6.5216999999999997E-2</v>
      </c>
      <c r="U144" s="119">
        <f t="shared" si="69"/>
        <v>0</v>
      </c>
      <c r="V144" s="120">
        <f t="shared" si="70"/>
        <v>4834.28</v>
      </c>
      <c r="W144" s="121">
        <f t="shared" si="71"/>
        <v>4834.28</v>
      </c>
      <c r="X144" s="119">
        <f t="shared" si="72"/>
        <v>0</v>
      </c>
      <c r="Y144" s="120">
        <f t="shared" si="73"/>
        <v>315.27723875999999</v>
      </c>
      <c r="Z144" s="122">
        <f t="shared" si="74"/>
        <v>315.27723875999999</v>
      </c>
      <c r="AA144" s="119">
        <f t="shared" si="75"/>
        <v>0</v>
      </c>
      <c r="AB144" s="120">
        <f t="shared" si="76"/>
        <v>4519.0027612399999</v>
      </c>
      <c r="AC144" s="122">
        <f t="shared" si="77"/>
        <v>4519.0027612399999</v>
      </c>
      <c r="AD144" s="94">
        <f t="shared" si="78"/>
        <v>0</v>
      </c>
      <c r="AE144" s="123">
        <f t="shared" si="79"/>
        <v>17092.02</v>
      </c>
      <c r="AF144" s="94">
        <f t="shared" si="80"/>
        <v>17092.02</v>
      </c>
      <c r="AG144" s="94">
        <f t="shared" si="81"/>
        <v>0</v>
      </c>
      <c r="AH144" s="123">
        <f t="shared" si="82"/>
        <v>1114.6902683399999</v>
      </c>
      <c r="AI144" s="94">
        <f t="shared" si="83"/>
        <v>1114.6902683399999</v>
      </c>
      <c r="AJ144" s="94">
        <f t="shared" si="84"/>
        <v>0</v>
      </c>
      <c r="AK144" s="94">
        <f t="shared" si="85"/>
        <v>15977.32973166</v>
      </c>
      <c r="AL144" s="93">
        <f t="shared" si="86"/>
        <v>15977.32973166</v>
      </c>
      <c r="AM144" s="138" t="str">
        <f>VLOOKUP(S144,Factors!$F$4:$G$5971,2,FALSE)</f>
        <v>Perimeter</v>
      </c>
    </row>
    <row r="145" spans="1:39" hidden="1" outlineLevel="3" x14ac:dyDescent="0.25">
      <c r="A145" t="s">
        <v>7014</v>
      </c>
      <c r="B145" t="s">
        <v>132</v>
      </c>
      <c r="C145" t="s">
        <v>133</v>
      </c>
      <c r="D145" t="s">
        <v>129</v>
      </c>
      <c r="E145" t="s">
        <v>130</v>
      </c>
      <c r="F145">
        <v>913.92</v>
      </c>
      <c r="G145">
        <v>1246.8</v>
      </c>
      <c r="R145">
        <f t="shared" si="94"/>
        <v>2160.7199999999998</v>
      </c>
      <c r="S145" s="92" t="s">
        <v>5085</v>
      </c>
      <c r="T145" s="80">
        <f>VLOOKUP(S145,Factors!$F$4:$H$5971,3,FALSE)</f>
        <v>6.5216999999999997E-2</v>
      </c>
      <c r="U145" s="119">
        <f t="shared" si="69"/>
        <v>0</v>
      </c>
      <c r="V145" s="120">
        <f t="shared" si="70"/>
        <v>1246.8</v>
      </c>
      <c r="W145" s="121">
        <f t="shared" si="71"/>
        <v>1246.8</v>
      </c>
      <c r="X145" s="119">
        <f t="shared" si="72"/>
        <v>0</v>
      </c>
      <c r="Y145" s="120">
        <f t="shared" si="73"/>
        <v>81.312555599999996</v>
      </c>
      <c r="Z145" s="122">
        <f t="shared" si="74"/>
        <v>81.312555599999996</v>
      </c>
      <c r="AA145" s="119">
        <f t="shared" si="75"/>
        <v>0</v>
      </c>
      <c r="AB145" s="120">
        <f t="shared" si="76"/>
        <v>1165.4874444</v>
      </c>
      <c r="AC145" s="122">
        <f t="shared" si="77"/>
        <v>1165.4874444</v>
      </c>
      <c r="AD145" s="94">
        <f t="shared" si="78"/>
        <v>0</v>
      </c>
      <c r="AE145" s="123">
        <f t="shared" si="79"/>
        <v>2160.7199999999998</v>
      </c>
      <c r="AF145" s="94">
        <f t="shared" si="80"/>
        <v>2160.7199999999998</v>
      </c>
      <c r="AG145" s="94">
        <f t="shared" si="81"/>
        <v>0</v>
      </c>
      <c r="AH145" s="123">
        <f t="shared" si="82"/>
        <v>140.91567623999998</v>
      </c>
      <c r="AI145" s="94">
        <f t="shared" si="83"/>
        <v>140.91567623999998</v>
      </c>
      <c r="AJ145" s="94">
        <f t="shared" si="84"/>
        <v>0</v>
      </c>
      <c r="AK145" s="94">
        <f t="shared" si="85"/>
        <v>2019.8043237599998</v>
      </c>
      <c r="AL145" s="93">
        <f t="shared" si="86"/>
        <v>2019.8043237599998</v>
      </c>
      <c r="AM145" s="138" t="str">
        <f>VLOOKUP(S145,Factors!$F$4:$G$5971,2,FALSE)</f>
        <v>Perimeter</v>
      </c>
    </row>
    <row r="146" spans="1:39" hidden="1" outlineLevel="3" x14ac:dyDescent="0.25">
      <c r="A146" t="s">
        <v>7014</v>
      </c>
      <c r="B146" t="s">
        <v>132</v>
      </c>
      <c r="C146" t="s">
        <v>133</v>
      </c>
      <c r="D146" t="s">
        <v>117</v>
      </c>
      <c r="E146" t="s">
        <v>118</v>
      </c>
      <c r="G146">
        <v>397.2</v>
      </c>
      <c r="R146">
        <f t="shared" si="94"/>
        <v>397.2</v>
      </c>
      <c r="S146" s="92" t="s">
        <v>5087</v>
      </c>
      <c r="T146" s="80">
        <f>VLOOKUP(S146,Factors!$F$4:$H$5971,3,FALSE)</f>
        <v>6.5216999999999997E-2</v>
      </c>
      <c r="U146" s="119">
        <f t="shared" si="69"/>
        <v>0</v>
      </c>
      <c r="V146" s="120">
        <f t="shared" si="70"/>
        <v>397.2</v>
      </c>
      <c r="W146" s="121">
        <f t="shared" si="71"/>
        <v>397.2</v>
      </c>
      <c r="X146" s="119">
        <f t="shared" si="72"/>
        <v>0</v>
      </c>
      <c r="Y146" s="120">
        <f t="shared" si="73"/>
        <v>25.904192399999999</v>
      </c>
      <c r="Z146" s="122">
        <f t="shared" si="74"/>
        <v>25.904192399999999</v>
      </c>
      <c r="AA146" s="119">
        <f t="shared" si="75"/>
        <v>0</v>
      </c>
      <c r="AB146" s="120">
        <f t="shared" si="76"/>
        <v>371.29580759999999</v>
      </c>
      <c r="AC146" s="122">
        <f t="shared" si="77"/>
        <v>371.29580759999999</v>
      </c>
      <c r="AD146" s="94">
        <f t="shared" si="78"/>
        <v>0</v>
      </c>
      <c r="AE146" s="123">
        <f t="shared" si="79"/>
        <v>397.2</v>
      </c>
      <c r="AF146" s="94">
        <f t="shared" si="80"/>
        <v>397.2</v>
      </c>
      <c r="AG146" s="94">
        <f t="shared" si="81"/>
        <v>0</v>
      </c>
      <c r="AH146" s="123">
        <f t="shared" si="82"/>
        <v>25.904192399999999</v>
      </c>
      <c r="AI146" s="94">
        <f t="shared" si="83"/>
        <v>25.904192399999999</v>
      </c>
      <c r="AJ146" s="94">
        <f t="shared" si="84"/>
        <v>0</v>
      </c>
      <c r="AK146" s="94">
        <f t="shared" si="85"/>
        <v>371.29580759999999</v>
      </c>
      <c r="AL146" s="93">
        <f t="shared" si="86"/>
        <v>371.29580759999999</v>
      </c>
      <c r="AM146" s="138" t="str">
        <f>VLOOKUP(S146,Factors!$F$4:$G$5971,2,FALSE)</f>
        <v>Perimeter</v>
      </c>
    </row>
    <row r="147" spans="1:39" hidden="1" outlineLevel="3" x14ac:dyDescent="0.25">
      <c r="A147" t="s">
        <v>7014</v>
      </c>
      <c r="B147" t="s">
        <v>132</v>
      </c>
      <c r="C147" t="s">
        <v>133</v>
      </c>
      <c r="D147" t="s">
        <v>113</v>
      </c>
      <c r="E147" t="s">
        <v>114</v>
      </c>
      <c r="F147">
        <v>3665.54</v>
      </c>
      <c r="G147">
        <v>2926.28</v>
      </c>
      <c r="R147">
        <f t="shared" si="94"/>
        <v>6591.82</v>
      </c>
      <c r="S147" s="92" t="s">
        <v>6506</v>
      </c>
      <c r="T147" s="80">
        <f>VLOOKUP(S147,Factors!$F$4:$H$5971,3,FALSE)</f>
        <v>6.5216999999999997E-2</v>
      </c>
      <c r="U147" s="119">
        <f t="shared" si="69"/>
        <v>0</v>
      </c>
      <c r="V147" s="120">
        <f t="shared" si="70"/>
        <v>2926.28</v>
      </c>
      <c r="W147" s="121">
        <f t="shared" si="71"/>
        <v>2926.28</v>
      </c>
      <c r="X147" s="119">
        <f t="shared" si="72"/>
        <v>0</v>
      </c>
      <c r="Y147" s="120">
        <f t="shared" si="73"/>
        <v>190.84320276</v>
      </c>
      <c r="Z147" s="122">
        <f t="shared" si="74"/>
        <v>190.84320276</v>
      </c>
      <c r="AA147" s="119">
        <f t="shared" si="75"/>
        <v>0</v>
      </c>
      <c r="AB147" s="120">
        <f t="shared" si="76"/>
        <v>2735.43679724</v>
      </c>
      <c r="AC147" s="122">
        <f t="shared" si="77"/>
        <v>2735.43679724</v>
      </c>
      <c r="AD147" s="94">
        <f t="shared" si="78"/>
        <v>0</v>
      </c>
      <c r="AE147" s="123">
        <f t="shared" si="79"/>
        <v>6591.82</v>
      </c>
      <c r="AF147" s="94">
        <f t="shared" si="80"/>
        <v>6591.82</v>
      </c>
      <c r="AG147" s="94">
        <f t="shared" si="81"/>
        <v>0</v>
      </c>
      <c r="AH147" s="123">
        <f t="shared" si="82"/>
        <v>429.89872493999997</v>
      </c>
      <c r="AI147" s="94">
        <f t="shared" si="83"/>
        <v>429.89872493999997</v>
      </c>
      <c r="AJ147" s="94">
        <f t="shared" si="84"/>
        <v>0</v>
      </c>
      <c r="AK147" s="94">
        <f t="shared" si="85"/>
        <v>6161.92127506</v>
      </c>
      <c r="AL147" s="93">
        <f t="shared" si="86"/>
        <v>6161.92127506</v>
      </c>
      <c r="AM147" s="138" t="str">
        <f>VLOOKUP(S147,Factors!$F$4:$G$5971,2,FALSE)</f>
        <v>Perimeter</v>
      </c>
    </row>
    <row r="148" spans="1:39" hidden="1" outlineLevel="3" x14ac:dyDescent="0.25">
      <c r="A148" t="s">
        <v>7014</v>
      </c>
      <c r="B148" t="s">
        <v>132</v>
      </c>
      <c r="C148" t="s">
        <v>133</v>
      </c>
      <c r="D148" t="s">
        <v>125</v>
      </c>
      <c r="E148" t="s">
        <v>126</v>
      </c>
      <c r="G148">
        <v>4988.45</v>
      </c>
      <c r="R148">
        <f t="shared" si="94"/>
        <v>4988.45</v>
      </c>
      <c r="S148" s="92" t="s">
        <v>6507</v>
      </c>
      <c r="T148" s="80">
        <f>VLOOKUP(S148,Factors!$F$4:$H$5971,3,FALSE)</f>
        <v>6.5216999999999997E-2</v>
      </c>
      <c r="U148" s="119">
        <f t="shared" si="69"/>
        <v>0</v>
      </c>
      <c r="V148" s="120">
        <f t="shared" si="70"/>
        <v>4988.45</v>
      </c>
      <c r="W148" s="121">
        <f t="shared" si="71"/>
        <v>4988.45</v>
      </c>
      <c r="X148" s="119">
        <f t="shared" si="72"/>
        <v>0</v>
      </c>
      <c r="Y148" s="120">
        <f t="shared" si="73"/>
        <v>325.33174364999996</v>
      </c>
      <c r="Z148" s="122">
        <f t="shared" si="74"/>
        <v>325.33174364999996</v>
      </c>
      <c r="AA148" s="119">
        <f t="shared" si="75"/>
        <v>0</v>
      </c>
      <c r="AB148" s="120">
        <f t="shared" si="76"/>
        <v>4663.1182563499997</v>
      </c>
      <c r="AC148" s="122">
        <f t="shared" si="77"/>
        <v>4663.1182563499997</v>
      </c>
      <c r="AD148" s="94">
        <f t="shared" si="78"/>
        <v>0</v>
      </c>
      <c r="AE148" s="123">
        <f t="shared" si="79"/>
        <v>4988.45</v>
      </c>
      <c r="AF148" s="94">
        <f t="shared" si="80"/>
        <v>4988.45</v>
      </c>
      <c r="AG148" s="94">
        <f t="shared" si="81"/>
        <v>0</v>
      </c>
      <c r="AH148" s="123">
        <f t="shared" si="82"/>
        <v>325.33174364999996</v>
      </c>
      <c r="AI148" s="94">
        <f t="shared" si="83"/>
        <v>325.33174364999996</v>
      </c>
      <c r="AJ148" s="94">
        <f t="shared" si="84"/>
        <v>0</v>
      </c>
      <c r="AK148" s="94">
        <f t="shared" si="85"/>
        <v>4663.1182563499997</v>
      </c>
      <c r="AL148" s="93">
        <f t="shared" si="86"/>
        <v>4663.1182563499997</v>
      </c>
      <c r="AM148" s="138" t="str">
        <f>VLOOKUP(S148,Factors!$F$4:$G$5971,2,FALSE)</f>
        <v>Perimeter</v>
      </c>
    </row>
    <row r="149" spans="1:39" hidden="1" outlineLevel="3" x14ac:dyDescent="0.25">
      <c r="A149" t="s">
        <v>7014</v>
      </c>
      <c r="B149" t="s">
        <v>132</v>
      </c>
      <c r="C149" t="s">
        <v>133</v>
      </c>
      <c r="D149" t="s">
        <v>123</v>
      </c>
      <c r="E149" t="s">
        <v>124</v>
      </c>
      <c r="F149">
        <v>14038.24</v>
      </c>
      <c r="G149">
        <v>-4538.54</v>
      </c>
      <c r="R149">
        <f t="shared" si="94"/>
        <v>9499.7000000000007</v>
      </c>
      <c r="S149" s="92" t="s">
        <v>5109</v>
      </c>
      <c r="T149" s="80">
        <f>VLOOKUP(S149,Factors!$F$4:$H$5971,3,FALSE)</f>
        <v>6.5216999999999997E-2</v>
      </c>
      <c r="U149" s="119">
        <f t="shared" si="69"/>
        <v>0</v>
      </c>
      <c r="V149" s="120">
        <f t="shared" si="70"/>
        <v>-4538.54</v>
      </c>
      <c r="W149" s="121">
        <f t="shared" si="71"/>
        <v>-4538.54</v>
      </c>
      <c r="X149" s="119">
        <f t="shared" si="72"/>
        <v>0</v>
      </c>
      <c r="Y149" s="120">
        <f t="shared" si="73"/>
        <v>-295.98996317999996</v>
      </c>
      <c r="Z149" s="122">
        <f t="shared" si="74"/>
        <v>-295.98996317999996</v>
      </c>
      <c r="AA149" s="119">
        <f t="shared" si="75"/>
        <v>0</v>
      </c>
      <c r="AB149" s="120">
        <f t="shared" si="76"/>
        <v>-4242.5500368200001</v>
      </c>
      <c r="AC149" s="122">
        <f t="shared" si="77"/>
        <v>-4242.5500368200001</v>
      </c>
      <c r="AD149" s="94">
        <f t="shared" si="78"/>
        <v>0</v>
      </c>
      <c r="AE149" s="123">
        <f t="shared" si="79"/>
        <v>9499.7000000000007</v>
      </c>
      <c r="AF149" s="94">
        <f t="shared" si="80"/>
        <v>9499.7000000000007</v>
      </c>
      <c r="AG149" s="94">
        <f t="shared" si="81"/>
        <v>0</v>
      </c>
      <c r="AH149" s="123">
        <f t="shared" si="82"/>
        <v>619.5419349</v>
      </c>
      <c r="AI149" s="94">
        <f t="shared" si="83"/>
        <v>619.5419349</v>
      </c>
      <c r="AJ149" s="94">
        <f t="shared" si="84"/>
        <v>0</v>
      </c>
      <c r="AK149" s="94">
        <f t="shared" si="85"/>
        <v>8880.1580651000004</v>
      </c>
      <c r="AL149" s="93">
        <f t="shared" si="86"/>
        <v>8880.1580651000004</v>
      </c>
      <c r="AM149" s="138" t="str">
        <f>VLOOKUP(S149,Factors!$F$4:$G$5971,2,FALSE)</f>
        <v>Perimeter</v>
      </c>
    </row>
    <row r="150" spans="1:39" hidden="1" outlineLevel="2" collapsed="1" x14ac:dyDescent="0.25">
      <c r="S150" s="92"/>
      <c r="T150" s="80"/>
      <c r="U150" s="119">
        <f t="shared" ref="U150:AL150" si="95">SUBTOTAL(9,U142:U149)</f>
        <v>0</v>
      </c>
      <c r="V150" s="120">
        <f t="shared" si="95"/>
        <v>22143.8</v>
      </c>
      <c r="W150" s="121">
        <f t="shared" si="95"/>
        <v>22143.8</v>
      </c>
      <c r="X150" s="119">
        <f t="shared" si="95"/>
        <v>0</v>
      </c>
      <c r="Y150" s="120">
        <f t="shared" si="95"/>
        <v>1444.1522046</v>
      </c>
      <c r="Z150" s="122">
        <f t="shared" si="95"/>
        <v>1444.1522046</v>
      </c>
      <c r="AA150" s="119">
        <f t="shared" si="95"/>
        <v>0</v>
      </c>
      <c r="AB150" s="120">
        <f t="shared" si="95"/>
        <v>20699.6477954</v>
      </c>
      <c r="AC150" s="122">
        <f t="shared" si="95"/>
        <v>20699.6477954</v>
      </c>
      <c r="AD150" s="94">
        <f t="shared" si="95"/>
        <v>0</v>
      </c>
      <c r="AE150" s="123">
        <f t="shared" si="95"/>
        <v>67859.27</v>
      </c>
      <c r="AF150" s="94">
        <f t="shared" si="95"/>
        <v>67859.27</v>
      </c>
      <c r="AG150" s="94">
        <f t="shared" si="95"/>
        <v>0</v>
      </c>
      <c r="AH150" s="123">
        <f t="shared" si="95"/>
        <v>4425.5780115899997</v>
      </c>
      <c r="AI150" s="94">
        <f t="shared" si="95"/>
        <v>4425.5780115899997</v>
      </c>
      <c r="AJ150" s="94">
        <f t="shared" si="95"/>
        <v>0</v>
      </c>
      <c r="AK150" s="94">
        <f t="shared" si="95"/>
        <v>63433.691988409992</v>
      </c>
      <c r="AL150" s="93">
        <f t="shared" si="95"/>
        <v>63433.691988409992</v>
      </c>
      <c r="AM150" s="139" t="s">
        <v>7142</v>
      </c>
    </row>
    <row r="151" spans="1:39" hidden="1" outlineLevel="3" x14ac:dyDescent="0.25">
      <c r="A151" t="s">
        <v>7014</v>
      </c>
      <c r="B151" t="s">
        <v>35</v>
      </c>
      <c r="C151" t="s">
        <v>36</v>
      </c>
      <c r="D151" t="s">
        <v>111</v>
      </c>
      <c r="E151" t="s">
        <v>112</v>
      </c>
      <c r="F151">
        <v>288.64</v>
      </c>
      <c r="R151">
        <f>SUM(F151:Q151)</f>
        <v>288.64</v>
      </c>
      <c r="S151" s="92" t="s">
        <v>1023</v>
      </c>
      <c r="T151" s="80">
        <f>VLOOKUP(S151,Factors!$F$4:$H$5971,3,FALSE)</f>
        <v>8.4599999999999995E-2</v>
      </c>
      <c r="U151" s="119">
        <f t="shared" si="69"/>
        <v>0</v>
      </c>
      <c r="V151" s="120">
        <f t="shared" si="70"/>
        <v>0</v>
      </c>
      <c r="W151" s="121">
        <f t="shared" si="71"/>
        <v>0</v>
      </c>
      <c r="X151" s="119">
        <f t="shared" si="72"/>
        <v>0</v>
      </c>
      <c r="Y151" s="120">
        <f t="shared" si="73"/>
        <v>0</v>
      </c>
      <c r="Z151" s="122">
        <f t="shared" si="74"/>
        <v>0</v>
      </c>
      <c r="AA151" s="119">
        <f t="shared" si="75"/>
        <v>0</v>
      </c>
      <c r="AB151" s="120">
        <f t="shared" si="76"/>
        <v>0</v>
      </c>
      <c r="AC151" s="122">
        <f t="shared" si="77"/>
        <v>0</v>
      </c>
      <c r="AD151" s="94">
        <f t="shared" si="78"/>
        <v>0</v>
      </c>
      <c r="AE151" s="123">
        <f t="shared" si="79"/>
        <v>288.64</v>
      </c>
      <c r="AF151" s="94">
        <f t="shared" si="80"/>
        <v>288.64</v>
      </c>
      <c r="AG151" s="94">
        <f t="shared" si="81"/>
        <v>0</v>
      </c>
      <c r="AH151" s="123">
        <f t="shared" si="82"/>
        <v>24.418943999999996</v>
      </c>
      <c r="AI151" s="94">
        <f t="shared" si="83"/>
        <v>24.418943999999996</v>
      </c>
      <c r="AJ151" s="94">
        <f t="shared" si="84"/>
        <v>0</v>
      </c>
      <c r="AK151" s="94">
        <f t="shared" si="85"/>
        <v>264.22105599999998</v>
      </c>
      <c r="AL151" s="93">
        <f t="shared" si="86"/>
        <v>264.22105599999998</v>
      </c>
      <c r="AM151" s="138" t="str">
        <f>VLOOKUP(S151,Factors!$F$4:$G$5971,2,FALSE)</f>
        <v>Sendout Volumes</v>
      </c>
    </row>
    <row r="152" spans="1:39" hidden="1" outlineLevel="3" x14ac:dyDescent="0.25">
      <c r="A152" t="s">
        <v>7014</v>
      </c>
      <c r="B152" t="s">
        <v>35</v>
      </c>
      <c r="C152" t="s">
        <v>36</v>
      </c>
      <c r="D152" t="s">
        <v>113</v>
      </c>
      <c r="E152" t="s">
        <v>114</v>
      </c>
      <c r="G152">
        <v>10268.4</v>
      </c>
      <c r="R152">
        <f>SUM(F152:Q152)</f>
        <v>10268.4</v>
      </c>
      <c r="S152" s="92" t="s">
        <v>999</v>
      </c>
      <c r="T152" s="80">
        <f>VLOOKUP(S152,Factors!$F$4:$H$5971,3,FALSE)</f>
        <v>8.4599999999999995E-2</v>
      </c>
      <c r="U152" s="119">
        <f t="shared" si="69"/>
        <v>0</v>
      </c>
      <c r="V152" s="120">
        <f t="shared" si="70"/>
        <v>10268.4</v>
      </c>
      <c r="W152" s="121">
        <f t="shared" si="71"/>
        <v>10268.4</v>
      </c>
      <c r="X152" s="119">
        <f t="shared" si="72"/>
        <v>0</v>
      </c>
      <c r="Y152" s="120">
        <f t="shared" si="73"/>
        <v>868.70663999999988</v>
      </c>
      <c r="Z152" s="122">
        <f t="shared" si="74"/>
        <v>868.70663999999988</v>
      </c>
      <c r="AA152" s="119">
        <f t="shared" si="75"/>
        <v>0</v>
      </c>
      <c r="AB152" s="120">
        <f t="shared" si="76"/>
        <v>9399.6933599999993</v>
      </c>
      <c r="AC152" s="122">
        <f t="shared" si="77"/>
        <v>9399.6933599999993</v>
      </c>
      <c r="AD152" s="94">
        <f t="shared" si="78"/>
        <v>0</v>
      </c>
      <c r="AE152" s="123">
        <f t="shared" si="79"/>
        <v>10268.4</v>
      </c>
      <c r="AF152" s="94">
        <f t="shared" si="80"/>
        <v>10268.4</v>
      </c>
      <c r="AG152" s="94">
        <f t="shared" si="81"/>
        <v>0</v>
      </c>
      <c r="AH152" s="123">
        <f t="shared" si="82"/>
        <v>868.70663999999988</v>
      </c>
      <c r="AI152" s="94">
        <f t="shared" si="83"/>
        <v>868.70663999999988</v>
      </c>
      <c r="AJ152" s="94">
        <f t="shared" si="84"/>
        <v>0</v>
      </c>
      <c r="AK152" s="94">
        <f t="shared" si="85"/>
        <v>9399.6933599999993</v>
      </c>
      <c r="AL152" s="93">
        <f t="shared" si="86"/>
        <v>9399.6933599999993</v>
      </c>
      <c r="AM152" s="138" t="str">
        <f>VLOOKUP(S152,Factors!$F$4:$G$5971,2,FALSE)</f>
        <v>sendout volumes</v>
      </c>
    </row>
    <row r="153" spans="1:39" hidden="1" outlineLevel="3" x14ac:dyDescent="0.25">
      <c r="A153" t="s">
        <v>7014</v>
      </c>
      <c r="B153" t="s">
        <v>35</v>
      </c>
      <c r="C153" t="s">
        <v>36</v>
      </c>
      <c r="D153" t="s">
        <v>115</v>
      </c>
      <c r="E153" t="s">
        <v>116</v>
      </c>
      <c r="R153">
        <f>SUM(F153:Q153)</f>
        <v>0</v>
      </c>
      <c r="S153" s="92" t="s">
        <v>6658</v>
      </c>
      <c r="T153" s="80">
        <f>VLOOKUP(S153,Factors!$F$4:$H$5971,3,FALSE)</f>
        <v>8.4599999999999995E-2</v>
      </c>
      <c r="U153" s="119">
        <f t="shared" si="69"/>
        <v>0</v>
      </c>
      <c r="V153" s="120">
        <f t="shared" si="70"/>
        <v>0</v>
      </c>
      <c r="W153" s="121">
        <f t="shared" si="71"/>
        <v>0</v>
      </c>
      <c r="X153" s="119">
        <f t="shared" si="72"/>
        <v>0</v>
      </c>
      <c r="Y153" s="120">
        <f t="shared" si="73"/>
        <v>0</v>
      </c>
      <c r="Z153" s="122">
        <f t="shared" si="74"/>
        <v>0</v>
      </c>
      <c r="AA153" s="119">
        <f t="shared" si="75"/>
        <v>0</v>
      </c>
      <c r="AB153" s="120">
        <f t="shared" si="76"/>
        <v>0</v>
      </c>
      <c r="AC153" s="122">
        <f t="shared" si="77"/>
        <v>0</v>
      </c>
      <c r="AD153" s="94">
        <f t="shared" si="78"/>
        <v>0</v>
      </c>
      <c r="AE153" s="123">
        <f t="shared" si="79"/>
        <v>0</v>
      </c>
      <c r="AF153" s="94">
        <f t="shared" si="80"/>
        <v>0</v>
      </c>
      <c r="AG153" s="94">
        <f t="shared" si="81"/>
        <v>0</v>
      </c>
      <c r="AH153" s="123">
        <f t="shared" si="82"/>
        <v>0</v>
      </c>
      <c r="AI153" s="94">
        <f t="shared" si="83"/>
        <v>0</v>
      </c>
      <c r="AJ153" s="94">
        <f t="shared" si="84"/>
        <v>0</v>
      </c>
      <c r="AK153" s="94">
        <f t="shared" si="85"/>
        <v>0</v>
      </c>
      <c r="AL153" s="93">
        <f t="shared" si="86"/>
        <v>0</v>
      </c>
      <c r="AM153" s="138" t="str">
        <f>VLOOKUP(S153,Factors!$F$4:$G$5971,2,FALSE)</f>
        <v>Sendout Volumes</v>
      </c>
    </row>
    <row r="154" spans="1:39" hidden="1" outlineLevel="2" collapsed="1" x14ac:dyDescent="0.25">
      <c r="S154" s="92"/>
      <c r="T154" s="80"/>
      <c r="U154" s="119">
        <f t="shared" ref="U154:AL154" si="96">SUBTOTAL(9,U151:U153)</f>
        <v>0</v>
      </c>
      <c r="V154" s="120">
        <f t="shared" si="96"/>
        <v>10268.4</v>
      </c>
      <c r="W154" s="121">
        <f t="shared" si="96"/>
        <v>10268.4</v>
      </c>
      <c r="X154" s="119">
        <f t="shared" si="96"/>
        <v>0</v>
      </c>
      <c r="Y154" s="120">
        <f t="shared" si="96"/>
        <v>868.70663999999988</v>
      </c>
      <c r="Z154" s="122">
        <f t="shared" si="96"/>
        <v>868.70663999999988</v>
      </c>
      <c r="AA154" s="119">
        <f t="shared" si="96"/>
        <v>0</v>
      </c>
      <c r="AB154" s="120">
        <f t="shared" si="96"/>
        <v>9399.6933599999993</v>
      </c>
      <c r="AC154" s="122">
        <f t="shared" si="96"/>
        <v>9399.6933599999993</v>
      </c>
      <c r="AD154" s="94">
        <f t="shared" si="96"/>
        <v>0</v>
      </c>
      <c r="AE154" s="123">
        <f t="shared" si="96"/>
        <v>10557.039999999999</v>
      </c>
      <c r="AF154" s="94">
        <f t="shared" si="96"/>
        <v>10557.039999999999</v>
      </c>
      <c r="AG154" s="94">
        <f t="shared" si="96"/>
        <v>0</v>
      </c>
      <c r="AH154" s="123">
        <f t="shared" si="96"/>
        <v>893.12558399999989</v>
      </c>
      <c r="AI154" s="94">
        <f t="shared" si="96"/>
        <v>893.12558399999989</v>
      </c>
      <c r="AJ154" s="94">
        <f t="shared" si="96"/>
        <v>0</v>
      </c>
      <c r="AK154" s="94">
        <f t="shared" si="96"/>
        <v>9663.9144159999996</v>
      </c>
      <c r="AL154" s="93">
        <f t="shared" si="96"/>
        <v>9663.9144159999996</v>
      </c>
      <c r="AM154" s="139" t="s">
        <v>7136</v>
      </c>
    </row>
    <row r="155" spans="1:39" hidden="1" outlineLevel="3" x14ac:dyDescent="0.25">
      <c r="A155" t="s">
        <v>7014</v>
      </c>
      <c r="B155" t="s">
        <v>82</v>
      </c>
      <c r="C155" t="s">
        <v>83</v>
      </c>
      <c r="D155" t="s">
        <v>121</v>
      </c>
      <c r="E155" t="s">
        <v>122</v>
      </c>
      <c r="R155">
        <f>SUM(F155:Q155)</f>
        <v>0</v>
      </c>
      <c r="S155" s="92" t="s">
        <v>4457</v>
      </c>
      <c r="T155" s="80">
        <f>VLOOKUP(S155,Factors!$F$4:$H$5971,3,FALSE)</f>
        <v>1.17E-2</v>
      </c>
      <c r="U155" s="119">
        <f t="shared" si="69"/>
        <v>0</v>
      </c>
      <c r="V155" s="120">
        <f t="shared" si="70"/>
        <v>0</v>
      </c>
      <c r="W155" s="121">
        <f t="shared" si="71"/>
        <v>0</v>
      </c>
      <c r="X155" s="119">
        <f t="shared" si="72"/>
        <v>0</v>
      </c>
      <c r="Y155" s="120">
        <f t="shared" si="73"/>
        <v>0</v>
      </c>
      <c r="Z155" s="122">
        <f t="shared" si="74"/>
        <v>0</v>
      </c>
      <c r="AA155" s="119">
        <f t="shared" si="75"/>
        <v>0</v>
      </c>
      <c r="AB155" s="120">
        <f t="shared" si="76"/>
        <v>0</v>
      </c>
      <c r="AC155" s="122">
        <f t="shared" si="77"/>
        <v>0</v>
      </c>
      <c r="AD155" s="94">
        <f t="shared" si="78"/>
        <v>0</v>
      </c>
      <c r="AE155" s="123">
        <f t="shared" si="79"/>
        <v>0</v>
      </c>
      <c r="AF155" s="94">
        <f t="shared" si="80"/>
        <v>0</v>
      </c>
      <c r="AG155" s="94">
        <f t="shared" si="81"/>
        <v>0</v>
      </c>
      <c r="AH155" s="123">
        <f t="shared" si="82"/>
        <v>0</v>
      </c>
      <c r="AI155" s="94">
        <f t="shared" si="83"/>
        <v>0</v>
      </c>
      <c r="AJ155" s="94">
        <f t="shared" si="84"/>
        <v>0</v>
      </c>
      <c r="AK155" s="94">
        <f t="shared" si="85"/>
        <v>0</v>
      </c>
      <c r="AL155" s="93">
        <f t="shared" si="86"/>
        <v>0</v>
      </c>
      <c r="AM155" s="138" t="str">
        <f>VLOOKUP(S155,Factors!$F$4:$G$5971,2,FALSE)</f>
        <v>Transmission</v>
      </c>
    </row>
    <row r="156" spans="1:39" hidden="1" outlineLevel="3" x14ac:dyDescent="0.25">
      <c r="A156" t="s">
        <v>7014</v>
      </c>
      <c r="B156" t="s">
        <v>82</v>
      </c>
      <c r="C156" t="s">
        <v>83</v>
      </c>
      <c r="D156" t="s">
        <v>117</v>
      </c>
      <c r="E156" t="s">
        <v>118</v>
      </c>
      <c r="G156">
        <v>117.07</v>
      </c>
      <c r="R156">
        <f>SUM(F156:Q156)</f>
        <v>117.07</v>
      </c>
      <c r="S156" s="92" t="s">
        <v>4466</v>
      </c>
      <c r="T156" s="80">
        <f>VLOOKUP(S156,Factors!$F$4:$H$5971,3,FALSE)</f>
        <v>1.17E-2</v>
      </c>
      <c r="U156" s="119">
        <f t="shared" si="69"/>
        <v>0</v>
      </c>
      <c r="V156" s="120">
        <f t="shared" si="70"/>
        <v>117.07</v>
      </c>
      <c r="W156" s="121">
        <f t="shared" si="71"/>
        <v>117.07</v>
      </c>
      <c r="X156" s="119">
        <f t="shared" si="72"/>
        <v>0</v>
      </c>
      <c r="Y156" s="120">
        <f t="shared" si="73"/>
        <v>1.3697189999999999</v>
      </c>
      <c r="Z156" s="122">
        <f t="shared" si="74"/>
        <v>1.3697189999999999</v>
      </c>
      <c r="AA156" s="119">
        <f t="shared" si="75"/>
        <v>0</v>
      </c>
      <c r="AB156" s="120">
        <f t="shared" si="76"/>
        <v>115.70028099999999</v>
      </c>
      <c r="AC156" s="122">
        <f t="shared" si="77"/>
        <v>115.70028099999999</v>
      </c>
      <c r="AD156" s="94">
        <f t="shared" si="78"/>
        <v>0</v>
      </c>
      <c r="AE156" s="123">
        <f t="shared" si="79"/>
        <v>117.07</v>
      </c>
      <c r="AF156" s="94">
        <f t="shared" si="80"/>
        <v>117.07</v>
      </c>
      <c r="AG156" s="94">
        <f t="shared" si="81"/>
        <v>0</v>
      </c>
      <c r="AH156" s="123">
        <f t="shared" si="82"/>
        <v>1.3697189999999999</v>
      </c>
      <c r="AI156" s="94">
        <f t="shared" si="83"/>
        <v>1.3697189999999999</v>
      </c>
      <c r="AJ156" s="94">
        <f t="shared" si="84"/>
        <v>0</v>
      </c>
      <c r="AK156" s="94">
        <f t="shared" si="85"/>
        <v>115.70028099999999</v>
      </c>
      <c r="AL156" s="93">
        <f t="shared" si="86"/>
        <v>115.70028099999999</v>
      </c>
      <c r="AM156" s="138" t="str">
        <f>VLOOKUP(S156,Factors!$F$4:$G$5971,2,FALSE)</f>
        <v>Transmission</v>
      </c>
    </row>
    <row r="157" spans="1:39" hidden="1" outlineLevel="3" x14ac:dyDescent="0.25">
      <c r="A157" t="s">
        <v>7014</v>
      </c>
      <c r="B157" t="s">
        <v>82</v>
      </c>
      <c r="C157" t="s">
        <v>83</v>
      </c>
      <c r="D157" t="s">
        <v>115</v>
      </c>
      <c r="E157" t="s">
        <v>116</v>
      </c>
      <c r="F157">
        <v>36158.92</v>
      </c>
      <c r="G157">
        <v>28086.720000000001</v>
      </c>
      <c r="R157">
        <f>SUM(F157:Q157)</f>
        <v>64245.64</v>
      </c>
      <c r="S157" s="92" t="s">
        <v>4470</v>
      </c>
      <c r="T157" s="80">
        <f>VLOOKUP(S157,Factors!$F$4:$H$5971,3,FALSE)</f>
        <v>1.17E-2</v>
      </c>
      <c r="U157" s="119">
        <f t="shared" si="69"/>
        <v>0</v>
      </c>
      <c r="V157" s="120">
        <f t="shared" si="70"/>
        <v>28086.720000000001</v>
      </c>
      <c r="W157" s="121">
        <f t="shared" si="71"/>
        <v>28086.720000000001</v>
      </c>
      <c r="X157" s="119">
        <f t="shared" si="72"/>
        <v>0</v>
      </c>
      <c r="Y157" s="120">
        <f t="shared" si="73"/>
        <v>328.61462400000005</v>
      </c>
      <c r="Z157" s="122">
        <f t="shared" si="74"/>
        <v>328.61462400000005</v>
      </c>
      <c r="AA157" s="119">
        <f t="shared" si="75"/>
        <v>0</v>
      </c>
      <c r="AB157" s="120">
        <f t="shared" si="76"/>
        <v>27758.105376</v>
      </c>
      <c r="AC157" s="122">
        <f t="shared" si="77"/>
        <v>27758.105376</v>
      </c>
      <c r="AD157" s="94">
        <f t="shared" si="78"/>
        <v>0</v>
      </c>
      <c r="AE157" s="123">
        <f t="shared" si="79"/>
        <v>64245.64</v>
      </c>
      <c r="AF157" s="94">
        <f t="shared" si="80"/>
        <v>64245.64</v>
      </c>
      <c r="AG157" s="94">
        <f t="shared" si="81"/>
        <v>0</v>
      </c>
      <c r="AH157" s="123">
        <f t="shared" si="82"/>
        <v>751.67398800000001</v>
      </c>
      <c r="AI157" s="94">
        <f t="shared" si="83"/>
        <v>751.67398800000001</v>
      </c>
      <c r="AJ157" s="94">
        <f t="shared" si="84"/>
        <v>0</v>
      </c>
      <c r="AK157" s="94">
        <f t="shared" si="85"/>
        <v>63493.966011999997</v>
      </c>
      <c r="AL157" s="93">
        <f t="shared" si="86"/>
        <v>63493.966011999997</v>
      </c>
      <c r="AM157" s="138" t="str">
        <f>VLOOKUP(S157,Factors!$F$4:$G$5971,2,FALSE)</f>
        <v>Transmission</v>
      </c>
    </row>
    <row r="158" spans="1:39" hidden="1" outlineLevel="3" x14ac:dyDescent="0.25">
      <c r="A158" t="s">
        <v>7014</v>
      </c>
      <c r="B158" t="s">
        <v>82</v>
      </c>
      <c r="C158" t="s">
        <v>83</v>
      </c>
      <c r="D158" t="s">
        <v>125</v>
      </c>
      <c r="E158" t="s">
        <v>126</v>
      </c>
      <c r="R158">
        <f>SUM(F158:Q158)</f>
        <v>0</v>
      </c>
      <c r="S158" s="92" t="s">
        <v>4565</v>
      </c>
      <c r="T158" s="80">
        <f>VLOOKUP(S158,Factors!$F$4:$H$5971,3,FALSE)</f>
        <v>1.17E-2</v>
      </c>
      <c r="U158" s="119">
        <f t="shared" si="69"/>
        <v>0</v>
      </c>
      <c r="V158" s="120">
        <f t="shared" si="70"/>
        <v>0</v>
      </c>
      <c r="W158" s="121">
        <f t="shared" si="71"/>
        <v>0</v>
      </c>
      <c r="X158" s="119">
        <f t="shared" si="72"/>
        <v>0</v>
      </c>
      <c r="Y158" s="120">
        <f t="shared" si="73"/>
        <v>0</v>
      </c>
      <c r="Z158" s="122">
        <f t="shared" si="74"/>
        <v>0</v>
      </c>
      <c r="AA158" s="119">
        <f t="shared" si="75"/>
        <v>0</v>
      </c>
      <c r="AB158" s="120">
        <f t="shared" si="76"/>
        <v>0</v>
      </c>
      <c r="AC158" s="122">
        <f t="shared" si="77"/>
        <v>0</v>
      </c>
      <c r="AD158" s="94">
        <f t="shared" si="78"/>
        <v>0</v>
      </c>
      <c r="AE158" s="123">
        <f t="shared" si="79"/>
        <v>0</v>
      </c>
      <c r="AF158" s="94">
        <f t="shared" si="80"/>
        <v>0</v>
      </c>
      <c r="AG158" s="94">
        <f t="shared" si="81"/>
        <v>0</v>
      </c>
      <c r="AH158" s="123">
        <f t="shared" si="82"/>
        <v>0</v>
      </c>
      <c r="AI158" s="94">
        <f t="shared" si="83"/>
        <v>0</v>
      </c>
      <c r="AJ158" s="94">
        <f t="shared" si="84"/>
        <v>0</v>
      </c>
      <c r="AK158" s="94">
        <f t="shared" si="85"/>
        <v>0</v>
      </c>
      <c r="AL158" s="93">
        <f t="shared" si="86"/>
        <v>0</v>
      </c>
      <c r="AM158" s="138" t="str">
        <f>VLOOKUP(S158,Factors!$F$4:$G$5971,2,FALSE)</f>
        <v>Transmission</v>
      </c>
    </row>
    <row r="159" spans="1:39" hidden="1" outlineLevel="3" x14ac:dyDescent="0.25">
      <c r="A159" t="s">
        <v>7014</v>
      </c>
      <c r="B159" t="s">
        <v>82</v>
      </c>
      <c r="C159" t="s">
        <v>83</v>
      </c>
      <c r="D159" t="s">
        <v>123</v>
      </c>
      <c r="E159" t="s">
        <v>124</v>
      </c>
      <c r="F159">
        <v>3589.07</v>
      </c>
      <c r="G159">
        <v>-5826.49</v>
      </c>
      <c r="R159">
        <f>SUM(F159:Q159)</f>
        <v>-2237.4199999999996</v>
      </c>
      <c r="S159" s="92" t="s">
        <v>4567</v>
      </c>
      <c r="T159" s="80">
        <f>VLOOKUP(S159,Factors!$F$4:$H$5971,3,FALSE)</f>
        <v>1.17E-2</v>
      </c>
      <c r="U159" s="119">
        <f t="shared" si="69"/>
        <v>0</v>
      </c>
      <c r="V159" s="120">
        <f t="shared" si="70"/>
        <v>-5826.49</v>
      </c>
      <c r="W159" s="121">
        <f t="shared" si="71"/>
        <v>-5826.49</v>
      </c>
      <c r="X159" s="119">
        <f t="shared" si="72"/>
        <v>0</v>
      </c>
      <c r="Y159" s="120">
        <f t="shared" si="73"/>
        <v>-68.169933</v>
      </c>
      <c r="Z159" s="122">
        <f t="shared" si="74"/>
        <v>-68.169933</v>
      </c>
      <c r="AA159" s="119">
        <f t="shared" si="75"/>
        <v>0</v>
      </c>
      <c r="AB159" s="120">
        <f t="shared" si="76"/>
        <v>-5758.3200669999997</v>
      </c>
      <c r="AC159" s="122">
        <f t="shared" si="77"/>
        <v>-5758.3200669999997</v>
      </c>
      <c r="AD159" s="94">
        <f t="shared" si="78"/>
        <v>0</v>
      </c>
      <c r="AE159" s="123">
        <f t="shared" si="79"/>
        <v>-2237.4199999999996</v>
      </c>
      <c r="AF159" s="94">
        <f t="shared" si="80"/>
        <v>-2237.4199999999996</v>
      </c>
      <c r="AG159" s="94">
        <f t="shared" si="81"/>
        <v>0</v>
      </c>
      <c r="AH159" s="123">
        <f t="shared" si="82"/>
        <v>-26.177813999999998</v>
      </c>
      <c r="AI159" s="94">
        <f t="shared" si="83"/>
        <v>-26.177813999999998</v>
      </c>
      <c r="AJ159" s="94">
        <f t="shared" si="84"/>
        <v>0</v>
      </c>
      <c r="AK159" s="94">
        <f t="shared" si="85"/>
        <v>-2211.2421859999995</v>
      </c>
      <c r="AL159" s="93">
        <f t="shared" si="86"/>
        <v>-2211.2421859999995</v>
      </c>
      <c r="AM159" s="138" t="str">
        <f>VLOOKUP(S159,Factors!$F$4:$G$5971,2,FALSE)</f>
        <v>Transmission</v>
      </c>
    </row>
    <row r="160" spans="1:39" hidden="1" outlineLevel="2" collapsed="1" x14ac:dyDescent="0.25">
      <c r="S160" s="92"/>
      <c r="T160" s="80"/>
      <c r="U160" s="119">
        <f t="shared" ref="U160:AL160" si="97">SUBTOTAL(9,U155:U159)</f>
        <v>0</v>
      </c>
      <c r="V160" s="120">
        <f t="shared" si="97"/>
        <v>22377.300000000003</v>
      </c>
      <c r="W160" s="121">
        <f t="shared" si="97"/>
        <v>22377.300000000003</v>
      </c>
      <c r="X160" s="119">
        <f t="shared" si="97"/>
        <v>0</v>
      </c>
      <c r="Y160" s="120">
        <f t="shared" si="97"/>
        <v>261.81441000000001</v>
      </c>
      <c r="Z160" s="122">
        <f t="shared" si="97"/>
        <v>261.81441000000001</v>
      </c>
      <c r="AA160" s="119">
        <f t="shared" si="97"/>
        <v>0</v>
      </c>
      <c r="AB160" s="120">
        <f t="shared" si="97"/>
        <v>22115.48559</v>
      </c>
      <c r="AC160" s="122">
        <f t="shared" si="97"/>
        <v>22115.48559</v>
      </c>
      <c r="AD160" s="94">
        <f t="shared" si="97"/>
        <v>0</v>
      </c>
      <c r="AE160" s="123">
        <f t="shared" si="97"/>
        <v>62125.29</v>
      </c>
      <c r="AF160" s="94">
        <f t="shared" si="97"/>
        <v>62125.29</v>
      </c>
      <c r="AG160" s="94">
        <f t="shared" si="97"/>
        <v>0</v>
      </c>
      <c r="AH160" s="123">
        <f t="shared" si="97"/>
        <v>726.86589300000003</v>
      </c>
      <c r="AI160" s="94">
        <f t="shared" si="97"/>
        <v>726.86589300000003</v>
      </c>
      <c r="AJ160" s="94">
        <f t="shared" si="97"/>
        <v>0</v>
      </c>
      <c r="AK160" s="94">
        <f t="shared" si="97"/>
        <v>61398.424106999999</v>
      </c>
      <c r="AL160" s="93">
        <f t="shared" si="97"/>
        <v>61398.424106999999</v>
      </c>
      <c r="AM160" s="139" t="s">
        <v>7138</v>
      </c>
    </row>
    <row r="161" spans="1:39" hidden="1" outlineLevel="1" x14ac:dyDescent="0.25">
      <c r="A161" s="135" t="s">
        <v>7013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7"/>
      <c r="T161" s="128"/>
      <c r="U161" s="129">
        <f t="shared" ref="U161:AL161" si="98">SUBTOTAL(9,U103:U159)</f>
        <v>277474.25</v>
      </c>
      <c r="V161" s="130">
        <f t="shared" si="98"/>
        <v>690180.91999999993</v>
      </c>
      <c r="W161" s="131">
        <f t="shared" si="98"/>
        <v>967655.17</v>
      </c>
      <c r="X161" s="129">
        <f t="shared" si="98"/>
        <v>37086.54</v>
      </c>
      <c r="Y161" s="130">
        <f t="shared" si="98"/>
        <v>73787.869482599999</v>
      </c>
      <c r="Z161" s="132">
        <f t="shared" si="98"/>
        <v>110874.40948260001</v>
      </c>
      <c r="AA161" s="129">
        <f t="shared" si="98"/>
        <v>240387.71</v>
      </c>
      <c r="AB161" s="130">
        <f t="shared" si="98"/>
        <v>616393.05051740026</v>
      </c>
      <c r="AC161" s="132">
        <f t="shared" si="98"/>
        <v>856780.76051740034</v>
      </c>
      <c r="AD161" s="130">
        <f t="shared" si="98"/>
        <v>550229.79999999993</v>
      </c>
      <c r="AE161" s="133">
        <f t="shared" si="98"/>
        <v>1357848.74</v>
      </c>
      <c r="AF161" s="130">
        <f t="shared" si="98"/>
        <v>1908078.5399999998</v>
      </c>
      <c r="AG161" s="130">
        <f t="shared" si="98"/>
        <v>73308.950000000012</v>
      </c>
      <c r="AH161" s="133">
        <f t="shared" si="98"/>
        <v>142498.66504958994</v>
      </c>
      <c r="AI161" s="130">
        <f t="shared" si="98"/>
        <v>215807.61504958992</v>
      </c>
      <c r="AJ161" s="130">
        <f t="shared" si="98"/>
        <v>476920.85</v>
      </c>
      <c r="AK161" s="130">
        <f t="shared" si="98"/>
        <v>1215350.0749504101</v>
      </c>
      <c r="AL161" s="134">
        <f t="shared" si="98"/>
        <v>1692270.9249504099</v>
      </c>
      <c r="AM161" s="137"/>
    </row>
    <row r="162" spans="1:39" hidden="1" outlineLevel="3" x14ac:dyDescent="0.25">
      <c r="A162" t="s">
        <v>7016</v>
      </c>
      <c r="B162" t="s">
        <v>77</v>
      </c>
      <c r="C162" t="s">
        <v>78</v>
      </c>
      <c r="D162" t="s">
        <v>147</v>
      </c>
      <c r="E162" t="s">
        <v>148</v>
      </c>
      <c r="F162">
        <v>585.76</v>
      </c>
      <c r="R162">
        <f>SUM(F162:Q162)</f>
        <v>585.76</v>
      </c>
      <c r="S162" s="92" t="s">
        <v>4121</v>
      </c>
      <c r="T162" s="80">
        <f>VLOOKUP(S162,Factors!$F$4:$H$5971,3,FALSE)</f>
        <v>0.1124</v>
      </c>
      <c r="U162" s="119">
        <f t="shared" si="69"/>
        <v>0</v>
      </c>
      <c r="V162" s="120">
        <f t="shared" si="70"/>
        <v>0</v>
      </c>
      <c r="W162" s="121">
        <f t="shared" si="71"/>
        <v>0</v>
      </c>
      <c r="X162" s="119">
        <f t="shared" si="72"/>
        <v>0</v>
      </c>
      <c r="Y162" s="120">
        <f t="shared" si="73"/>
        <v>0</v>
      </c>
      <c r="Z162" s="122">
        <f t="shared" si="74"/>
        <v>0</v>
      </c>
      <c r="AA162" s="119">
        <f t="shared" si="75"/>
        <v>0</v>
      </c>
      <c r="AB162" s="120">
        <f t="shared" si="76"/>
        <v>0</v>
      </c>
      <c r="AC162" s="122">
        <f t="shared" si="77"/>
        <v>0</v>
      </c>
      <c r="AD162" s="94">
        <f t="shared" si="78"/>
        <v>0</v>
      </c>
      <c r="AE162" s="123">
        <f t="shared" si="79"/>
        <v>585.76</v>
      </c>
      <c r="AF162" s="94">
        <f t="shared" si="80"/>
        <v>585.76</v>
      </c>
      <c r="AG162" s="94">
        <f t="shared" si="81"/>
        <v>0</v>
      </c>
      <c r="AH162" s="123">
        <f t="shared" si="82"/>
        <v>65.839423999999994</v>
      </c>
      <c r="AI162" s="94">
        <f t="shared" si="83"/>
        <v>65.839423999999994</v>
      </c>
      <c r="AJ162" s="94">
        <f t="shared" si="84"/>
        <v>0</v>
      </c>
      <c r="AK162" s="94">
        <f t="shared" si="85"/>
        <v>519.92057599999998</v>
      </c>
      <c r="AL162" s="93">
        <f t="shared" si="86"/>
        <v>519.92057599999998</v>
      </c>
      <c r="AM162" s="138" t="str">
        <f>VLOOKUP(S162,Factors!$F$4:$G$5971,2,FALSE)</f>
        <v>3-factor</v>
      </c>
    </row>
    <row r="163" spans="1:39" hidden="1" outlineLevel="2" collapsed="1" x14ac:dyDescent="0.25">
      <c r="S163" s="92"/>
      <c r="T163" s="80"/>
      <c r="U163" s="119">
        <f t="shared" ref="U163:AL163" si="99">SUBTOTAL(9,U162:U162)</f>
        <v>0</v>
      </c>
      <c r="V163" s="120">
        <f t="shared" si="99"/>
        <v>0</v>
      </c>
      <c r="W163" s="121">
        <f t="shared" si="99"/>
        <v>0</v>
      </c>
      <c r="X163" s="119">
        <f t="shared" si="99"/>
        <v>0</v>
      </c>
      <c r="Y163" s="120">
        <f t="shared" si="99"/>
        <v>0</v>
      </c>
      <c r="Z163" s="122">
        <f t="shared" si="99"/>
        <v>0</v>
      </c>
      <c r="AA163" s="119">
        <f t="shared" si="99"/>
        <v>0</v>
      </c>
      <c r="AB163" s="120">
        <f t="shared" si="99"/>
        <v>0</v>
      </c>
      <c r="AC163" s="122">
        <f t="shared" si="99"/>
        <v>0</v>
      </c>
      <c r="AD163" s="94">
        <f t="shared" si="99"/>
        <v>0</v>
      </c>
      <c r="AE163" s="123">
        <f t="shared" si="99"/>
        <v>585.76</v>
      </c>
      <c r="AF163" s="94">
        <f t="shared" si="99"/>
        <v>585.76</v>
      </c>
      <c r="AG163" s="94">
        <f t="shared" si="99"/>
        <v>0</v>
      </c>
      <c r="AH163" s="123">
        <f t="shared" si="99"/>
        <v>65.839423999999994</v>
      </c>
      <c r="AI163" s="94">
        <f t="shared" si="99"/>
        <v>65.839423999999994</v>
      </c>
      <c r="AJ163" s="94">
        <f t="shared" si="99"/>
        <v>0</v>
      </c>
      <c r="AK163" s="94">
        <f t="shared" si="99"/>
        <v>519.92057599999998</v>
      </c>
      <c r="AL163" s="93">
        <f t="shared" si="99"/>
        <v>519.92057599999998</v>
      </c>
      <c r="AM163" s="139" t="s">
        <v>7137</v>
      </c>
    </row>
    <row r="164" spans="1:39" hidden="1" outlineLevel="3" x14ac:dyDescent="0.25">
      <c r="A164" t="s">
        <v>7016</v>
      </c>
      <c r="B164" t="s">
        <v>119</v>
      </c>
      <c r="C164" t="s">
        <v>120</v>
      </c>
      <c r="D164" t="s">
        <v>145</v>
      </c>
      <c r="E164" t="s">
        <v>146</v>
      </c>
      <c r="G164">
        <v>-711.05</v>
      </c>
      <c r="R164">
        <f>SUM(F164:Q164)</f>
        <v>-711.05</v>
      </c>
      <c r="S164" s="92" t="s">
        <v>4280</v>
      </c>
      <c r="T164" s="80">
        <f>VLOOKUP(S164,Factors!$F$4:$H$5971,3,FALSE)</f>
        <v>0.1119</v>
      </c>
      <c r="U164" s="119">
        <f t="shared" si="69"/>
        <v>0</v>
      </c>
      <c r="V164" s="120">
        <f t="shared" si="70"/>
        <v>-711.05</v>
      </c>
      <c r="W164" s="121">
        <f t="shared" si="71"/>
        <v>-711.05</v>
      </c>
      <c r="X164" s="119">
        <f t="shared" si="72"/>
        <v>0</v>
      </c>
      <c r="Y164" s="120">
        <f t="shared" si="73"/>
        <v>-79.566494999999989</v>
      </c>
      <c r="Z164" s="122">
        <f t="shared" si="74"/>
        <v>-79.566494999999989</v>
      </c>
      <c r="AA164" s="119">
        <f t="shared" si="75"/>
        <v>0</v>
      </c>
      <c r="AB164" s="120">
        <f t="shared" si="76"/>
        <v>-631.48350499999992</v>
      </c>
      <c r="AC164" s="122">
        <f t="shared" si="77"/>
        <v>-631.48350499999992</v>
      </c>
      <c r="AD164" s="94">
        <f t="shared" si="78"/>
        <v>0</v>
      </c>
      <c r="AE164" s="123">
        <f t="shared" si="79"/>
        <v>-711.05</v>
      </c>
      <c r="AF164" s="94">
        <f t="shared" si="80"/>
        <v>-711.05</v>
      </c>
      <c r="AG164" s="94">
        <f t="shared" si="81"/>
        <v>0</v>
      </c>
      <c r="AH164" s="123">
        <f t="shared" si="82"/>
        <v>-79.566494999999989</v>
      </c>
      <c r="AI164" s="94">
        <f t="shared" si="83"/>
        <v>-79.566494999999989</v>
      </c>
      <c r="AJ164" s="94">
        <f t="shared" si="84"/>
        <v>0</v>
      </c>
      <c r="AK164" s="94">
        <f t="shared" si="85"/>
        <v>-631.48350499999992</v>
      </c>
      <c r="AL164" s="93">
        <f t="shared" si="86"/>
        <v>-631.48350499999992</v>
      </c>
      <c r="AM164" s="138" t="str">
        <f>VLOOKUP(S164,Factors!$F$4:$G$5971,2,FALSE)</f>
        <v>Customers-All</v>
      </c>
    </row>
    <row r="165" spans="1:39" hidden="1" outlineLevel="2" collapsed="1" x14ac:dyDescent="0.25">
      <c r="S165" s="92"/>
      <c r="T165" s="80"/>
      <c r="U165" s="119">
        <f t="shared" ref="U165:AL165" si="100">SUBTOTAL(9,U164:U164)</f>
        <v>0</v>
      </c>
      <c r="V165" s="120">
        <f t="shared" si="100"/>
        <v>-711.05</v>
      </c>
      <c r="W165" s="121">
        <f t="shared" si="100"/>
        <v>-711.05</v>
      </c>
      <c r="X165" s="119">
        <f t="shared" si="100"/>
        <v>0</v>
      </c>
      <c r="Y165" s="120">
        <f t="shared" si="100"/>
        <v>-79.566494999999989</v>
      </c>
      <c r="Z165" s="122">
        <f t="shared" si="100"/>
        <v>-79.566494999999989</v>
      </c>
      <c r="AA165" s="119">
        <f t="shared" si="100"/>
        <v>0</v>
      </c>
      <c r="AB165" s="120">
        <f t="shared" si="100"/>
        <v>-631.48350499999992</v>
      </c>
      <c r="AC165" s="122">
        <f t="shared" si="100"/>
        <v>-631.48350499999992</v>
      </c>
      <c r="AD165" s="94">
        <f t="shared" si="100"/>
        <v>0</v>
      </c>
      <c r="AE165" s="123">
        <f t="shared" si="100"/>
        <v>-711.05</v>
      </c>
      <c r="AF165" s="94">
        <f t="shared" si="100"/>
        <v>-711.05</v>
      </c>
      <c r="AG165" s="94">
        <f t="shared" si="100"/>
        <v>0</v>
      </c>
      <c r="AH165" s="123">
        <f t="shared" si="100"/>
        <v>-79.566494999999989</v>
      </c>
      <c r="AI165" s="94">
        <f t="shared" si="100"/>
        <v>-79.566494999999989</v>
      </c>
      <c r="AJ165" s="94">
        <f t="shared" si="100"/>
        <v>0</v>
      </c>
      <c r="AK165" s="94">
        <f t="shared" si="100"/>
        <v>-631.48350499999992</v>
      </c>
      <c r="AL165" s="93">
        <f t="shared" si="100"/>
        <v>-631.48350499999992</v>
      </c>
      <c r="AM165" s="139" t="s">
        <v>7140</v>
      </c>
    </row>
    <row r="166" spans="1:39" hidden="1" outlineLevel="3" x14ac:dyDescent="0.25">
      <c r="A166" t="s">
        <v>7016</v>
      </c>
      <c r="B166" t="s">
        <v>35</v>
      </c>
      <c r="C166" t="s">
        <v>36</v>
      </c>
      <c r="D166" t="s">
        <v>143</v>
      </c>
      <c r="E166" t="s">
        <v>144</v>
      </c>
      <c r="F166">
        <v>8.3000000000000007</v>
      </c>
      <c r="R166">
        <f>SUM(F166:Q166)</f>
        <v>8.3000000000000007</v>
      </c>
      <c r="S166" s="92" t="s">
        <v>995</v>
      </c>
      <c r="T166" s="80">
        <f>VLOOKUP(S166,Factors!$F$4:$H$5971,3,FALSE)</f>
        <v>8.4599999999999995E-2</v>
      </c>
      <c r="U166" s="119">
        <f t="shared" si="69"/>
        <v>0</v>
      </c>
      <c r="V166" s="120">
        <f t="shared" si="70"/>
        <v>0</v>
      </c>
      <c r="W166" s="121">
        <f t="shared" si="71"/>
        <v>0</v>
      </c>
      <c r="X166" s="119">
        <f t="shared" si="72"/>
        <v>0</v>
      </c>
      <c r="Y166" s="120">
        <f t="shared" si="73"/>
        <v>0</v>
      </c>
      <c r="Z166" s="122">
        <f t="shared" si="74"/>
        <v>0</v>
      </c>
      <c r="AA166" s="119">
        <f t="shared" si="75"/>
        <v>0</v>
      </c>
      <c r="AB166" s="120">
        <f t="shared" si="76"/>
        <v>0</v>
      </c>
      <c r="AC166" s="122">
        <f t="shared" si="77"/>
        <v>0</v>
      </c>
      <c r="AD166" s="94">
        <f t="shared" si="78"/>
        <v>0</v>
      </c>
      <c r="AE166" s="123">
        <f t="shared" si="79"/>
        <v>8.3000000000000007</v>
      </c>
      <c r="AF166" s="94">
        <f t="shared" si="80"/>
        <v>8.3000000000000007</v>
      </c>
      <c r="AG166" s="94">
        <f t="shared" si="81"/>
        <v>0</v>
      </c>
      <c r="AH166" s="123">
        <f t="shared" si="82"/>
        <v>0.70218000000000003</v>
      </c>
      <c r="AI166" s="94">
        <f t="shared" si="83"/>
        <v>0.70218000000000003</v>
      </c>
      <c r="AJ166" s="94">
        <f t="shared" si="84"/>
        <v>0</v>
      </c>
      <c r="AK166" s="94">
        <f t="shared" si="85"/>
        <v>7.5978200000000005</v>
      </c>
      <c r="AL166" s="93">
        <f t="shared" si="86"/>
        <v>7.5978200000000005</v>
      </c>
      <c r="AM166" s="138" t="str">
        <f>VLOOKUP(S166,Factors!$F$4:$G$5971,2,FALSE)</f>
        <v>Sendout Volumes</v>
      </c>
    </row>
    <row r="167" spans="1:39" hidden="1" outlineLevel="3" x14ac:dyDescent="0.25">
      <c r="A167" t="s">
        <v>7016</v>
      </c>
      <c r="B167" t="s">
        <v>35</v>
      </c>
      <c r="C167" t="s">
        <v>36</v>
      </c>
      <c r="D167" t="s">
        <v>145</v>
      </c>
      <c r="E167" t="s">
        <v>146</v>
      </c>
      <c r="F167">
        <v>-1447.46</v>
      </c>
      <c r="G167">
        <v>22642.54</v>
      </c>
      <c r="R167">
        <f>SUM(F167:Q167)</f>
        <v>21195.08</v>
      </c>
      <c r="S167" s="92" t="s">
        <v>1055</v>
      </c>
      <c r="T167" s="80">
        <f>VLOOKUP(S167,Factors!$F$4:$H$5971,3,FALSE)</f>
        <v>8.4599999999999995E-2</v>
      </c>
      <c r="U167" s="119">
        <f t="shared" si="69"/>
        <v>0</v>
      </c>
      <c r="V167" s="120">
        <f t="shared" si="70"/>
        <v>22642.54</v>
      </c>
      <c r="W167" s="121">
        <f t="shared" si="71"/>
        <v>22642.54</v>
      </c>
      <c r="X167" s="119">
        <f t="shared" si="72"/>
        <v>0</v>
      </c>
      <c r="Y167" s="120">
        <f t="shared" si="73"/>
        <v>1915.558884</v>
      </c>
      <c r="Z167" s="122">
        <f t="shared" si="74"/>
        <v>1915.558884</v>
      </c>
      <c r="AA167" s="119">
        <f t="shared" si="75"/>
        <v>0</v>
      </c>
      <c r="AB167" s="120">
        <f t="shared" si="76"/>
        <v>20726.981116000003</v>
      </c>
      <c r="AC167" s="122">
        <f t="shared" si="77"/>
        <v>20726.981116000003</v>
      </c>
      <c r="AD167" s="94">
        <f t="shared" si="78"/>
        <v>0</v>
      </c>
      <c r="AE167" s="123">
        <f t="shared" si="79"/>
        <v>21195.08</v>
      </c>
      <c r="AF167" s="94">
        <f t="shared" si="80"/>
        <v>21195.08</v>
      </c>
      <c r="AG167" s="94">
        <f t="shared" si="81"/>
        <v>0</v>
      </c>
      <c r="AH167" s="123">
        <f t="shared" si="82"/>
        <v>1793.1037679999999</v>
      </c>
      <c r="AI167" s="94">
        <f t="shared" si="83"/>
        <v>1793.1037679999999</v>
      </c>
      <c r="AJ167" s="94">
        <f t="shared" si="84"/>
        <v>0</v>
      </c>
      <c r="AK167" s="94">
        <f t="shared" si="85"/>
        <v>19401.976232000001</v>
      </c>
      <c r="AL167" s="93">
        <f t="shared" si="86"/>
        <v>19401.976232000001</v>
      </c>
      <c r="AM167" s="138" t="str">
        <f>VLOOKUP(S167,Factors!$F$4:$G$5971,2,FALSE)</f>
        <v>Sendout Volumes</v>
      </c>
    </row>
    <row r="168" spans="1:39" hidden="1" outlineLevel="3" x14ac:dyDescent="0.25">
      <c r="A168" t="s">
        <v>7016</v>
      </c>
      <c r="B168" t="s">
        <v>35</v>
      </c>
      <c r="C168" t="s">
        <v>36</v>
      </c>
      <c r="D168" t="s">
        <v>147</v>
      </c>
      <c r="E168" t="s">
        <v>148</v>
      </c>
      <c r="F168">
        <v>667.38</v>
      </c>
      <c r="G168">
        <v>121.46</v>
      </c>
      <c r="R168">
        <f>SUM(F168:Q168)</f>
        <v>788.84</v>
      </c>
      <c r="S168" s="92" t="s">
        <v>1104</v>
      </c>
      <c r="T168" s="80">
        <f>VLOOKUP(S168,Factors!$F$4:$H$5971,3,FALSE)</f>
        <v>8.4599999999999995E-2</v>
      </c>
      <c r="U168" s="119">
        <f t="shared" si="69"/>
        <v>0</v>
      </c>
      <c r="V168" s="120">
        <f t="shared" si="70"/>
        <v>121.46</v>
      </c>
      <c r="W168" s="121">
        <f t="shared" si="71"/>
        <v>121.46</v>
      </c>
      <c r="X168" s="119">
        <f t="shared" si="72"/>
        <v>0</v>
      </c>
      <c r="Y168" s="120">
        <f t="shared" si="73"/>
        <v>10.275516</v>
      </c>
      <c r="Z168" s="122">
        <f t="shared" si="74"/>
        <v>10.275516</v>
      </c>
      <c r="AA168" s="119">
        <f t="shared" si="75"/>
        <v>0</v>
      </c>
      <c r="AB168" s="120">
        <f t="shared" si="76"/>
        <v>111.184484</v>
      </c>
      <c r="AC168" s="122">
        <f t="shared" si="77"/>
        <v>111.184484</v>
      </c>
      <c r="AD168" s="94">
        <f t="shared" si="78"/>
        <v>0</v>
      </c>
      <c r="AE168" s="123">
        <f t="shared" si="79"/>
        <v>788.84</v>
      </c>
      <c r="AF168" s="94">
        <f t="shared" si="80"/>
        <v>788.84</v>
      </c>
      <c r="AG168" s="94">
        <f t="shared" si="81"/>
        <v>0</v>
      </c>
      <c r="AH168" s="123">
        <f t="shared" si="82"/>
        <v>66.735863999999992</v>
      </c>
      <c r="AI168" s="94">
        <f t="shared" si="83"/>
        <v>66.735863999999992</v>
      </c>
      <c r="AJ168" s="94">
        <f t="shared" si="84"/>
        <v>0</v>
      </c>
      <c r="AK168" s="94">
        <f t="shared" si="85"/>
        <v>722.10413600000004</v>
      </c>
      <c r="AL168" s="93">
        <f t="shared" si="86"/>
        <v>722.10413600000004</v>
      </c>
      <c r="AM168" s="138" t="str">
        <f>VLOOKUP(S168,Factors!$F$4:$G$5971,2,FALSE)</f>
        <v>Sendout Volumes</v>
      </c>
    </row>
    <row r="169" spans="1:39" hidden="1" outlineLevel="3" x14ac:dyDescent="0.25">
      <c r="A169" t="s">
        <v>7016</v>
      </c>
      <c r="B169" t="s">
        <v>77</v>
      </c>
      <c r="C169" t="s">
        <v>78</v>
      </c>
      <c r="D169" t="s">
        <v>145</v>
      </c>
      <c r="E169" t="s">
        <v>146</v>
      </c>
      <c r="R169">
        <f>SUM(F169:Q169)</f>
        <v>0</v>
      </c>
      <c r="S169" s="92" t="s">
        <v>4095</v>
      </c>
      <c r="T169" s="80">
        <f>VLOOKUP(S169,Factors!$F$4:$H$5971,3,FALSE)</f>
        <v>8.4599999999999995E-2</v>
      </c>
      <c r="U169" s="119">
        <f t="shared" si="69"/>
        <v>0</v>
      </c>
      <c r="V169" s="120">
        <f t="shared" si="70"/>
        <v>0</v>
      </c>
      <c r="W169" s="121">
        <f t="shared" si="71"/>
        <v>0</v>
      </c>
      <c r="X169" s="119">
        <f t="shared" si="72"/>
        <v>0</v>
      </c>
      <c r="Y169" s="120">
        <f t="shared" si="73"/>
        <v>0</v>
      </c>
      <c r="Z169" s="122">
        <f t="shared" si="74"/>
        <v>0</v>
      </c>
      <c r="AA169" s="119">
        <f t="shared" si="75"/>
        <v>0</v>
      </c>
      <c r="AB169" s="120">
        <f t="shared" si="76"/>
        <v>0</v>
      </c>
      <c r="AC169" s="122">
        <f t="shared" si="77"/>
        <v>0</v>
      </c>
      <c r="AD169" s="94">
        <f t="shared" si="78"/>
        <v>0</v>
      </c>
      <c r="AE169" s="123">
        <f t="shared" si="79"/>
        <v>0</v>
      </c>
      <c r="AF169" s="94">
        <f t="shared" si="80"/>
        <v>0</v>
      </c>
      <c r="AG169" s="94">
        <f t="shared" si="81"/>
        <v>0</v>
      </c>
      <c r="AH169" s="123">
        <f t="shared" si="82"/>
        <v>0</v>
      </c>
      <c r="AI169" s="94">
        <f t="shared" si="83"/>
        <v>0</v>
      </c>
      <c r="AJ169" s="94">
        <f t="shared" si="84"/>
        <v>0</v>
      </c>
      <c r="AK169" s="94">
        <f t="shared" si="85"/>
        <v>0</v>
      </c>
      <c r="AL169" s="93">
        <f t="shared" si="86"/>
        <v>0</v>
      </c>
      <c r="AM169" s="138" t="str">
        <f>VLOOKUP(S169,Factors!$F$4:$G$5971,2,FALSE)</f>
        <v>Sendout Volumes</v>
      </c>
    </row>
    <row r="170" spans="1:39" hidden="1" outlineLevel="2" collapsed="1" x14ac:dyDescent="0.25">
      <c r="S170" s="92"/>
      <c r="T170" s="80"/>
      <c r="U170" s="119">
        <f t="shared" ref="U170:AL170" si="101">SUBTOTAL(9,U166:U169)</f>
        <v>0</v>
      </c>
      <c r="V170" s="120">
        <f t="shared" si="101"/>
        <v>22764</v>
      </c>
      <c r="W170" s="121">
        <f t="shared" si="101"/>
        <v>22764</v>
      </c>
      <c r="X170" s="119">
        <f t="shared" si="101"/>
        <v>0</v>
      </c>
      <c r="Y170" s="120">
        <f t="shared" si="101"/>
        <v>1925.8344</v>
      </c>
      <c r="Z170" s="122">
        <f t="shared" si="101"/>
        <v>1925.8344</v>
      </c>
      <c r="AA170" s="119">
        <f t="shared" si="101"/>
        <v>0</v>
      </c>
      <c r="AB170" s="120">
        <f t="shared" si="101"/>
        <v>20838.165600000004</v>
      </c>
      <c r="AC170" s="122">
        <f t="shared" si="101"/>
        <v>20838.165600000004</v>
      </c>
      <c r="AD170" s="94">
        <f t="shared" si="101"/>
        <v>0</v>
      </c>
      <c r="AE170" s="123">
        <f t="shared" si="101"/>
        <v>21992.22</v>
      </c>
      <c r="AF170" s="94">
        <f t="shared" si="101"/>
        <v>21992.22</v>
      </c>
      <c r="AG170" s="94">
        <f t="shared" si="101"/>
        <v>0</v>
      </c>
      <c r="AH170" s="123">
        <f t="shared" si="101"/>
        <v>1860.5418119999999</v>
      </c>
      <c r="AI170" s="94">
        <f t="shared" si="101"/>
        <v>1860.5418119999999</v>
      </c>
      <c r="AJ170" s="94">
        <f t="shared" si="101"/>
        <v>0</v>
      </c>
      <c r="AK170" s="94">
        <f t="shared" si="101"/>
        <v>20131.678188000002</v>
      </c>
      <c r="AL170" s="93">
        <f t="shared" si="101"/>
        <v>20131.678188000002</v>
      </c>
      <c r="AM170" s="139" t="s">
        <v>7136</v>
      </c>
    </row>
    <row r="171" spans="1:39" hidden="1" outlineLevel="3" x14ac:dyDescent="0.25">
      <c r="A171" t="s">
        <v>7016</v>
      </c>
      <c r="B171" t="s">
        <v>77</v>
      </c>
      <c r="C171" t="s">
        <v>78</v>
      </c>
      <c r="D171" t="s">
        <v>149</v>
      </c>
      <c r="E171" t="s">
        <v>150</v>
      </c>
      <c r="F171">
        <v>8165.41</v>
      </c>
      <c r="G171">
        <v>4461.78</v>
      </c>
      <c r="R171">
        <f>SUM(F171:Q171)</f>
        <v>12627.189999999999</v>
      </c>
      <c r="S171" s="92" t="s">
        <v>4107</v>
      </c>
      <c r="T171" s="80">
        <f>VLOOKUP(S171,Factors!$F$4:$H$5971,3,FALSE)</f>
        <v>0.12766</v>
      </c>
      <c r="U171" s="119">
        <f t="shared" si="69"/>
        <v>0</v>
      </c>
      <c r="V171" s="120">
        <f t="shared" si="70"/>
        <v>4461.78</v>
      </c>
      <c r="W171" s="121">
        <f t="shared" si="71"/>
        <v>4461.78</v>
      </c>
      <c r="X171" s="119">
        <f t="shared" si="72"/>
        <v>0</v>
      </c>
      <c r="Y171" s="120">
        <f t="shared" si="73"/>
        <v>569.59083479999993</v>
      </c>
      <c r="Z171" s="122">
        <f t="shared" si="74"/>
        <v>569.59083479999993</v>
      </c>
      <c r="AA171" s="119">
        <f t="shared" si="75"/>
        <v>0</v>
      </c>
      <c r="AB171" s="120">
        <f t="shared" si="76"/>
        <v>3892.1891651999999</v>
      </c>
      <c r="AC171" s="122">
        <f t="shared" si="77"/>
        <v>3892.1891651999999</v>
      </c>
      <c r="AD171" s="94">
        <f t="shared" si="78"/>
        <v>0</v>
      </c>
      <c r="AE171" s="123">
        <f t="shared" si="79"/>
        <v>12627.189999999999</v>
      </c>
      <c r="AF171" s="94">
        <f t="shared" si="80"/>
        <v>12627.189999999999</v>
      </c>
      <c r="AG171" s="94">
        <f t="shared" si="81"/>
        <v>0</v>
      </c>
      <c r="AH171" s="123">
        <f t="shared" si="82"/>
        <v>1611.9870753999999</v>
      </c>
      <c r="AI171" s="94">
        <f t="shared" si="83"/>
        <v>1611.9870753999999</v>
      </c>
      <c r="AJ171" s="94">
        <f t="shared" si="84"/>
        <v>0</v>
      </c>
      <c r="AK171" s="94">
        <f t="shared" si="85"/>
        <v>11015.202924599998</v>
      </c>
      <c r="AL171" s="93">
        <f t="shared" si="86"/>
        <v>11015.202924599998</v>
      </c>
      <c r="AM171" s="138" t="str">
        <f>VLOOKUP(S171,Factors!$F$4:$G$5971,2,FALSE)</f>
        <v>Telemetering</v>
      </c>
    </row>
    <row r="172" spans="1:39" hidden="1" outlineLevel="3" x14ac:dyDescent="0.25">
      <c r="A172" t="s">
        <v>7016</v>
      </c>
      <c r="B172" t="s">
        <v>151</v>
      </c>
      <c r="C172" t="s">
        <v>152</v>
      </c>
      <c r="D172" t="s">
        <v>149</v>
      </c>
      <c r="E172" t="s">
        <v>150</v>
      </c>
      <c r="F172">
        <v>1959.21</v>
      </c>
      <c r="G172">
        <v>1953.48</v>
      </c>
      <c r="R172">
        <f>SUM(F172:Q172)</f>
        <v>3912.69</v>
      </c>
      <c r="S172" s="92" t="s">
        <v>5319</v>
      </c>
      <c r="T172" s="80">
        <f>VLOOKUP(S172,Factors!$F$4:$H$5971,3,FALSE)</f>
        <v>0.12766</v>
      </c>
      <c r="U172" s="119">
        <f t="shared" si="69"/>
        <v>0</v>
      </c>
      <c r="V172" s="120">
        <f t="shared" si="70"/>
        <v>1953.48</v>
      </c>
      <c r="W172" s="121">
        <f t="shared" si="71"/>
        <v>1953.48</v>
      </c>
      <c r="X172" s="119">
        <f t="shared" si="72"/>
        <v>0</v>
      </c>
      <c r="Y172" s="120">
        <f t="shared" si="73"/>
        <v>249.38125679999999</v>
      </c>
      <c r="Z172" s="122">
        <f t="shared" si="74"/>
        <v>249.38125679999999</v>
      </c>
      <c r="AA172" s="119">
        <f t="shared" si="75"/>
        <v>0</v>
      </c>
      <c r="AB172" s="120">
        <f t="shared" si="76"/>
        <v>1704.0987431999999</v>
      </c>
      <c r="AC172" s="122">
        <f t="shared" si="77"/>
        <v>1704.0987431999999</v>
      </c>
      <c r="AD172" s="94">
        <f t="shared" si="78"/>
        <v>0</v>
      </c>
      <c r="AE172" s="123">
        <f t="shared" si="79"/>
        <v>3912.69</v>
      </c>
      <c r="AF172" s="94">
        <f t="shared" si="80"/>
        <v>3912.69</v>
      </c>
      <c r="AG172" s="94">
        <f t="shared" si="81"/>
        <v>0</v>
      </c>
      <c r="AH172" s="123">
        <f t="shared" si="82"/>
        <v>499.49400539999999</v>
      </c>
      <c r="AI172" s="94">
        <f t="shared" si="83"/>
        <v>499.49400539999999</v>
      </c>
      <c r="AJ172" s="94">
        <f t="shared" si="84"/>
        <v>0</v>
      </c>
      <c r="AK172" s="94">
        <f t="shared" si="85"/>
        <v>3413.1959946000002</v>
      </c>
      <c r="AL172" s="93">
        <f t="shared" si="86"/>
        <v>3413.1959946000002</v>
      </c>
      <c r="AM172" s="138" t="str">
        <f>VLOOKUP(S172,Factors!$F$4:$G$5971,2,FALSE)</f>
        <v>telemetering</v>
      </c>
    </row>
    <row r="173" spans="1:39" hidden="1" outlineLevel="3" x14ac:dyDescent="0.25">
      <c r="A173" t="s">
        <v>7016</v>
      </c>
      <c r="B173" t="s">
        <v>153</v>
      </c>
      <c r="C173" t="s">
        <v>154</v>
      </c>
      <c r="D173" t="s">
        <v>149</v>
      </c>
      <c r="E173" t="s">
        <v>150</v>
      </c>
      <c r="F173">
        <v>1276.8399999999999</v>
      </c>
      <c r="R173">
        <f>SUM(F173:Q173)</f>
        <v>1276.8399999999999</v>
      </c>
      <c r="S173" s="92" t="s">
        <v>7086</v>
      </c>
      <c r="T173" s="80">
        <f>VLOOKUP(S173,Factors!$F$4:$H$5971,3,FALSE)</f>
        <v>0.12766</v>
      </c>
      <c r="U173" s="119">
        <f t="shared" si="69"/>
        <v>0</v>
      </c>
      <c r="V173" s="120">
        <f t="shared" si="70"/>
        <v>0</v>
      </c>
      <c r="W173" s="121">
        <f t="shared" si="71"/>
        <v>0</v>
      </c>
      <c r="X173" s="119">
        <f t="shared" si="72"/>
        <v>0</v>
      </c>
      <c r="Y173" s="120">
        <f t="shared" si="73"/>
        <v>0</v>
      </c>
      <c r="Z173" s="122">
        <f t="shared" si="74"/>
        <v>0</v>
      </c>
      <c r="AA173" s="119">
        <f t="shared" si="75"/>
        <v>0</v>
      </c>
      <c r="AB173" s="120">
        <f t="shared" si="76"/>
        <v>0</v>
      </c>
      <c r="AC173" s="122">
        <f t="shared" si="77"/>
        <v>0</v>
      </c>
      <c r="AD173" s="94">
        <f t="shared" si="78"/>
        <v>0</v>
      </c>
      <c r="AE173" s="123">
        <f t="shared" si="79"/>
        <v>1276.8399999999999</v>
      </c>
      <c r="AF173" s="94">
        <f t="shared" si="80"/>
        <v>1276.8399999999999</v>
      </c>
      <c r="AG173" s="94">
        <f t="shared" si="81"/>
        <v>0</v>
      </c>
      <c r="AH173" s="123">
        <f t="shared" si="82"/>
        <v>163.00139439999998</v>
      </c>
      <c r="AI173" s="94">
        <f t="shared" si="83"/>
        <v>163.00139439999998</v>
      </c>
      <c r="AJ173" s="94">
        <f t="shared" si="84"/>
        <v>0</v>
      </c>
      <c r="AK173" s="94">
        <f t="shared" si="85"/>
        <v>1113.8386055999999</v>
      </c>
      <c r="AL173" s="93">
        <f t="shared" si="86"/>
        <v>1113.8386055999999</v>
      </c>
      <c r="AM173" s="138" t="str">
        <f>VLOOKUP(S173,Factors!$F$4:$G$5971,2,FALSE)</f>
        <v>telemetering</v>
      </c>
    </row>
    <row r="174" spans="1:39" hidden="1" outlineLevel="2" collapsed="1" x14ac:dyDescent="0.25">
      <c r="S174" s="92"/>
      <c r="T174" s="80"/>
      <c r="U174" s="119">
        <f t="shared" ref="U174:AL174" si="102">SUBTOTAL(9,U171:U173)</f>
        <v>0</v>
      </c>
      <c r="V174" s="120">
        <f t="shared" si="102"/>
        <v>6415.26</v>
      </c>
      <c r="W174" s="121">
        <f t="shared" si="102"/>
        <v>6415.26</v>
      </c>
      <c r="X174" s="119">
        <f t="shared" si="102"/>
        <v>0</v>
      </c>
      <c r="Y174" s="120">
        <f t="shared" si="102"/>
        <v>818.97209159999989</v>
      </c>
      <c r="Z174" s="122">
        <f t="shared" si="102"/>
        <v>818.97209159999989</v>
      </c>
      <c r="AA174" s="119">
        <f t="shared" si="102"/>
        <v>0</v>
      </c>
      <c r="AB174" s="120">
        <f t="shared" si="102"/>
        <v>5596.2879083999997</v>
      </c>
      <c r="AC174" s="122">
        <f t="shared" si="102"/>
        <v>5596.2879083999997</v>
      </c>
      <c r="AD174" s="94">
        <f t="shared" si="102"/>
        <v>0</v>
      </c>
      <c r="AE174" s="123">
        <f t="shared" si="102"/>
        <v>17816.719999999998</v>
      </c>
      <c r="AF174" s="94">
        <f t="shared" si="102"/>
        <v>17816.719999999998</v>
      </c>
      <c r="AG174" s="94">
        <f t="shared" si="102"/>
        <v>0</v>
      </c>
      <c r="AH174" s="123">
        <f t="shared" si="102"/>
        <v>2274.4824751999995</v>
      </c>
      <c r="AI174" s="94">
        <f t="shared" si="102"/>
        <v>2274.4824751999995</v>
      </c>
      <c r="AJ174" s="94">
        <f t="shared" si="102"/>
        <v>0</v>
      </c>
      <c r="AK174" s="94">
        <f t="shared" si="102"/>
        <v>15542.237524799999</v>
      </c>
      <c r="AL174" s="93">
        <f t="shared" si="102"/>
        <v>15542.237524799999</v>
      </c>
      <c r="AM174" s="139" t="s">
        <v>7143</v>
      </c>
    </row>
    <row r="175" spans="1:39" hidden="1" outlineLevel="1" x14ac:dyDescent="0.25">
      <c r="A175" s="135" t="s">
        <v>7015</v>
      </c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7"/>
      <c r="T175" s="128"/>
      <c r="U175" s="129">
        <f t="shared" ref="U175:AL175" si="103">SUBTOTAL(9,U162:U173)</f>
        <v>0</v>
      </c>
      <c r="V175" s="130">
        <f t="shared" si="103"/>
        <v>28468.21</v>
      </c>
      <c r="W175" s="131">
        <f t="shared" si="103"/>
        <v>28468.21</v>
      </c>
      <c r="X175" s="129">
        <f t="shared" si="103"/>
        <v>0</v>
      </c>
      <c r="Y175" s="130">
        <f t="shared" si="103"/>
        <v>2665.2399965999998</v>
      </c>
      <c r="Z175" s="132">
        <f t="shared" si="103"/>
        <v>2665.2399965999998</v>
      </c>
      <c r="AA175" s="129">
        <f t="shared" si="103"/>
        <v>0</v>
      </c>
      <c r="AB175" s="130">
        <f t="shared" si="103"/>
        <v>25802.970003400005</v>
      </c>
      <c r="AC175" s="132">
        <f t="shared" si="103"/>
        <v>25802.970003400005</v>
      </c>
      <c r="AD175" s="130">
        <f t="shared" si="103"/>
        <v>0</v>
      </c>
      <c r="AE175" s="133">
        <f t="shared" si="103"/>
        <v>39683.649999999994</v>
      </c>
      <c r="AF175" s="130">
        <f t="shared" si="103"/>
        <v>39683.649999999994</v>
      </c>
      <c r="AG175" s="130">
        <f t="shared" si="103"/>
        <v>0</v>
      </c>
      <c r="AH175" s="133">
        <f t="shared" si="103"/>
        <v>4121.2972161999996</v>
      </c>
      <c r="AI175" s="130">
        <f t="shared" si="103"/>
        <v>4121.2972161999996</v>
      </c>
      <c r="AJ175" s="130">
        <f t="shared" si="103"/>
        <v>0</v>
      </c>
      <c r="AK175" s="130">
        <f t="shared" si="103"/>
        <v>35562.352783800001</v>
      </c>
      <c r="AL175" s="134">
        <f t="shared" si="103"/>
        <v>35562.352783800001</v>
      </c>
      <c r="AM175" s="137"/>
    </row>
    <row r="176" spans="1:39" hidden="1" outlineLevel="3" x14ac:dyDescent="0.25">
      <c r="A176" t="s">
        <v>7018</v>
      </c>
      <c r="B176" t="s">
        <v>77</v>
      </c>
      <c r="C176" t="s">
        <v>78</v>
      </c>
      <c r="D176" t="s">
        <v>156</v>
      </c>
      <c r="E176" t="s">
        <v>157</v>
      </c>
      <c r="F176">
        <v>2857.22</v>
      </c>
      <c r="G176">
        <v>8917.6</v>
      </c>
      <c r="R176">
        <f>SUM(F176:Q176)</f>
        <v>11774.82</v>
      </c>
      <c r="S176" s="92" t="s">
        <v>4067</v>
      </c>
      <c r="T176" s="80">
        <f>VLOOKUP(S176,Factors!$F$4:$H$5971,3,FALSE)</f>
        <v>0.1124</v>
      </c>
      <c r="U176" s="119">
        <f t="shared" si="69"/>
        <v>0</v>
      </c>
      <c r="V176" s="120">
        <f t="shared" si="70"/>
        <v>8917.6</v>
      </c>
      <c r="W176" s="121">
        <f t="shared" si="71"/>
        <v>8917.6</v>
      </c>
      <c r="X176" s="119">
        <f t="shared" si="72"/>
        <v>0</v>
      </c>
      <c r="Y176" s="120">
        <f t="shared" si="73"/>
        <v>1002.33824</v>
      </c>
      <c r="Z176" s="122">
        <f t="shared" si="74"/>
        <v>1002.33824</v>
      </c>
      <c r="AA176" s="119">
        <f t="shared" si="75"/>
        <v>0</v>
      </c>
      <c r="AB176" s="120">
        <f t="shared" si="76"/>
        <v>7915.2617600000003</v>
      </c>
      <c r="AC176" s="122">
        <f t="shared" si="77"/>
        <v>7915.2617600000003</v>
      </c>
      <c r="AD176" s="94">
        <f t="shared" si="78"/>
        <v>0</v>
      </c>
      <c r="AE176" s="123">
        <f t="shared" si="79"/>
        <v>11774.82</v>
      </c>
      <c r="AF176" s="94">
        <f t="shared" si="80"/>
        <v>11774.82</v>
      </c>
      <c r="AG176" s="94">
        <f t="shared" si="81"/>
        <v>0</v>
      </c>
      <c r="AH176" s="123">
        <f t="shared" si="82"/>
        <v>1323.4897679999999</v>
      </c>
      <c r="AI176" s="94">
        <f t="shared" si="83"/>
        <v>1323.4897679999999</v>
      </c>
      <c r="AJ176" s="94">
        <f t="shared" si="84"/>
        <v>0</v>
      </c>
      <c r="AK176" s="94">
        <f t="shared" si="85"/>
        <v>10451.330232</v>
      </c>
      <c r="AL176" s="93">
        <f t="shared" si="86"/>
        <v>10451.330232</v>
      </c>
      <c r="AM176" s="138" t="str">
        <f>VLOOKUP(S176,Factors!$F$4:$G$5971,2,FALSE)</f>
        <v>3-factor</v>
      </c>
    </row>
    <row r="177" spans="1:39" hidden="1" outlineLevel="2" collapsed="1" x14ac:dyDescent="0.25">
      <c r="S177" s="92"/>
      <c r="T177" s="80"/>
      <c r="U177" s="119">
        <f t="shared" ref="U177:AL177" si="104">SUBTOTAL(9,U176:U176)</f>
        <v>0</v>
      </c>
      <c r="V177" s="120">
        <f t="shared" si="104"/>
        <v>8917.6</v>
      </c>
      <c r="W177" s="121">
        <f t="shared" si="104"/>
        <v>8917.6</v>
      </c>
      <c r="X177" s="119">
        <f t="shared" si="104"/>
        <v>0</v>
      </c>
      <c r="Y177" s="120">
        <f t="shared" si="104"/>
        <v>1002.33824</v>
      </c>
      <c r="Z177" s="122">
        <f t="shared" si="104"/>
        <v>1002.33824</v>
      </c>
      <c r="AA177" s="119">
        <f t="shared" si="104"/>
        <v>0</v>
      </c>
      <c r="AB177" s="120">
        <f t="shared" si="104"/>
        <v>7915.2617600000003</v>
      </c>
      <c r="AC177" s="122">
        <f t="shared" si="104"/>
        <v>7915.2617600000003</v>
      </c>
      <c r="AD177" s="94">
        <f t="shared" si="104"/>
        <v>0</v>
      </c>
      <c r="AE177" s="123">
        <f t="shared" si="104"/>
        <v>11774.82</v>
      </c>
      <c r="AF177" s="94">
        <f t="shared" si="104"/>
        <v>11774.82</v>
      </c>
      <c r="AG177" s="94">
        <f t="shared" si="104"/>
        <v>0</v>
      </c>
      <c r="AH177" s="123">
        <f t="shared" si="104"/>
        <v>1323.4897679999999</v>
      </c>
      <c r="AI177" s="94">
        <f t="shared" si="104"/>
        <v>1323.4897679999999</v>
      </c>
      <c r="AJ177" s="94">
        <f t="shared" si="104"/>
        <v>0</v>
      </c>
      <c r="AK177" s="94">
        <f t="shared" si="104"/>
        <v>10451.330232</v>
      </c>
      <c r="AL177" s="93">
        <f t="shared" si="104"/>
        <v>10451.330232</v>
      </c>
      <c r="AM177" s="139" t="s">
        <v>7137</v>
      </c>
    </row>
    <row r="178" spans="1:39" hidden="1" outlineLevel="3" x14ac:dyDescent="0.25">
      <c r="A178" t="s">
        <v>7018</v>
      </c>
      <c r="B178" t="s">
        <v>119</v>
      </c>
      <c r="C178" t="s">
        <v>120</v>
      </c>
      <c r="D178" t="s">
        <v>164</v>
      </c>
      <c r="E178" t="s">
        <v>165</v>
      </c>
      <c r="F178">
        <v>2191.39</v>
      </c>
      <c r="G178">
        <v>1354.03</v>
      </c>
      <c r="R178">
        <f>SUM(F178:Q178)</f>
        <v>3545.42</v>
      </c>
      <c r="S178" s="92" t="s">
        <v>4264</v>
      </c>
      <c r="T178" s="80">
        <f>VLOOKUP(S178,Factors!$F$4:$H$5971,3,FALSE)</f>
        <v>0.1119</v>
      </c>
      <c r="U178" s="119">
        <f t="shared" si="69"/>
        <v>0</v>
      </c>
      <c r="V178" s="120">
        <f t="shared" si="70"/>
        <v>1354.03</v>
      </c>
      <c r="W178" s="121">
        <f t="shared" si="71"/>
        <v>1354.03</v>
      </c>
      <c r="X178" s="119">
        <f t="shared" si="72"/>
        <v>0</v>
      </c>
      <c r="Y178" s="120">
        <f t="shared" si="73"/>
        <v>151.51595699999999</v>
      </c>
      <c r="Z178" s="122">
        <f t="shared" si="74"/>
        <v>151.51595699999999</v>
      </c>
      <c r="AA178" s="119">
        <f t="shared" si="75"/>
        <v>0</v>
      </c>
      <c r="AB178" s="120">
        <f t="shared" si="76"/>
        <v>1202.5140429999999</v>
      </c>
      <c r="AC178" s="122">
        <f t="shared" si="77"/>
        <v>1202.5140429999999</v>
      </c>
      <c r="AD178" s="94">
        <f t="shared" si="78"/>
        <v>0</v>
      </c>
      <c r="AE178" s="123">
        <f t="shared" si="79"/>
        <v>3545.42</v>
      </c>
      <c r="AF178" s="94">
        <f t="shared" si="80"/>
        <v>3545.42</v>
      </c>
      <c r="AG178" s="94">
        <f t="shared" si="81"/>
        <v>0</v>
      </c>
      <c r="AH178" s="123">
        <f t="shared" si="82"/>
        <v>396.73249800000002</v>
      </c>
      <c r="AI178" s="94">
        <f t="shared" si="83"/>
        <v>396.73249800000002</v>
      </c>
      <c r="AJ178" s="94">
        <f t="shared" si="84"/>
        <v>0</v>
      </c>
      <c r="AK178" s="94">
        <f t="shared" si="85"/>
        <v>3148.6875020000002</v>
      </c>
      <c r="AL178" s="93">
        <f t="shared" si="86"/>
        <v>3148.6875020000002</v>
      </c>
      <c r="AM178" s="138" t="str">
        <f>VLOOKUP(S178,Factors!$F$4:$G$5971,2,FALSE)</f>
        <v>Customers-All</v>
      </c>
    </row>
    <row r="179" spans="1:39" hidden="1" outlineLevel="2" collapsed="1" x14ac:dyDescent="0.25">
      <c r="S179" s="92"/>
      <c r="T179" s="80"/>
      <c r="U179" s="119">
        <f t="shared" ref="U179:AL179" si="105">SUBTOTAL(9,U178:U178)</f>
        <v>0</v>
      </c>
      <c r="V179" s="120">
        <f t="shared" si="105"/>
        <v>1354.03</v>
      </c>
      <c r="W179" s="121">
        <f t="shared" si="105"/>
        <v>1354.03</v>
      </c>
      <c r="X179" s="119">
        <f t="shared" si="105"/>
        <v>0</v>
      </c>
      <c r="Y179" s="120">
        <f t="shared" si="105"/>
        <v>151.51595699999999</v>
      </c>
      <c r="Z179" s="122">
        <f t="shared" si="105"/>
        <v>151.51595699999999</v>
      </c>
      <c r="AA179" s="119">
        <f t="shared" si="105"/>
        <v>0</v>
      </c>
      <c r="AB179" s="120">
        <f t="shared" si="105"/>
        <v>1202.5140429999999</v>
      </c>
      <c r="AC179" s="122">
        <f t="shared" si="105"/>
        <v>1202.5140429999999</v>
      </c>
      <c r="AD179" s="94">
        <f t="shared" si="105"/>
        <v>0</v>
      </c>
      <c r="AE179" s="123">
        <f t="shared" si="105"/>
        <v>3545.42</v>
      </c>
      <c r="AF179" s="94">
        <f t="shared" si="105"/>
        <v>3545.42</v>
      </c>
      <c r="AG179" s="94">
        <f t="shared" si="105"/>
        <v>0</v>
      </c>
      <c r="AH179" s="123">
        <f t="shared" si="105"/>
        <v>396.73249800000002</v>
      </c>
      <c r="AI179" s="94">
        <f t="shared" si="105"/>
        <v>396.73249800000002</v>
      </c>
      <c r="AJ179" s="94">
        <f t="shared" si="105"/>
        <v>0</v>
      </c>
      <c r="AK179" s="94">
        <f t="shared" si="105"/>
        <v>3148.6875020000002</v>
      </c>
      <c r="AL179" s="93">
        <f t="shared" si="105"/>
        <v>3148.6875020000002</v>
      </c>
      <c r="AM179" s="139" t="s">
        <v>7140</v>
      </c>
    </row>
    <row r="180" spans="1:39" hidden="1" outlineLevel="3" x14ac:dyDescent="0.25">
      <c r="A180" t="s">
        <v>7018</v>
      </c>
      <c r="B180" t="s">
        <v>35</v>
      </c>
      <c r="C180" t="s">
        <v>36</v>
      </c>
      <c r="D180" t="s">
        <v>156</v>
      </c>
      <c r="E180" t="s">
        <v>157</v>
      </c>
      <c r="F180">
        <v>800.86</v>
      </c>
      <c r="R180">
        <f t="shared" ref="R180:R185" si="106">SUM(F180:Q180)</f>
        <v>800.86</v>
      </c>
      <c r="S180" s="92" t="s">
        <v>1044</v>
      </c>
      <c r="T180" s="80">
        <f>VLOOKUP(S180,Factors!$F$4:$H$5971,3,FALSE)</f>
        <v>8.4599999999999995E-2</v>
      </c>
      <c r="U180" s="119">
        <f t="shared" si="69"/>
        <v>0</v>
      </c>
      <c r="V180" s="120">
        <f t="shared" si="70"/>
        <v>0</v>
      </c>
      <c r="W180" s="121">
        <f t="shared" si="71"/>
        <v>0</v>
      </c>
      <c r="X180" s="119">
        <f t="shared" si="72"/>
        <v>0</v>
      </c>
      <c r="Y180" s="120">
        <f t="shared" si="73"/>
        <v>0</v>
      </c>
      <c r="Z180" s="122">
        <f t="shared" si="74"/>
        <v>0</v>
      </c>
      <c r="AA180" s="119">
        <f t="shared" si="75"/>
        <v>0</v>
      </c>
      <c r="AB180" s="120">
        <f t="shared" si="76"/>
        <v>0</v>
      </c>
      <c r="AC180" s="122">
        <f t="shared" si="77"/>
        <v>0</v>
      </c>
      <c r="AD180" s="94">
        <f t="shared" si="78"/>
        <v>0</v>
      </c>
      <c r="AE180" s="123">
        <f t="shared" si="79"/>
        <v>800.86</v>
      </c>
      <c r="AF180" s="94">
        <f t="shared" si="80"/>
        <v>800.86</v>
      </c>
      <c r="AG180" s="94">
        <f t="shared" si="81"/>
        <v>0</v>
      </c>
      <c r="AH180" s="123">
        <f t="shared" si="82"/>
        <v>67.752755999999991</v>
      </c>
      <c r="AI180" s="94">
        <f t="shared" si="83"/>
        <v>67.752755999999991</v>
      </c>
      <c r="AJ180" s="94">
        <f t="shared" si="84"/>
        <v>0</v>
      </c>
      <c r="AK180" s="94">
        <f t="shared" si="85"/>
        <v>733.10724400000004</v>
      </c>
      <c r="AL180" s="93">
        <f t="shared" si="86"/>
        <v>733.10724400000004</v>
      </c>
      <c r="AM180" s="138" t="str">
        <f>VLOOKUP(S180,Factors!$F$4:$G$5971,2,FALSE)</f>
        <v>Sendout Volumes</v>
      </c>
    </row>
    <row r="181" spans="1:39" hidden="1" outlineLevel="3" x14ac:dyDescent="0.25">
      <c r="A181" t="s">
        <v>7018</v>
      </c>
      <c r="B181" t="s">
        <v>35</v>
      </c>
      <c r="C181" t="s">
        <v>36</v>
      </c>
      <c r="D181" t="s">
        <v>158</v>
      </c>
      <c r="E181" t="s">
        <v>159</v>
      </c>
      <c r="F181">
        <v>19685.439999999999</v>
      </c>
      <c r="G181">
        <v>11109.23</v>
      </c>
      <c r="R181">
        <f t="shared" si="106"/>
        <v>30794.67</v>
      </c>
      <c r="S181" s="92" t="s">
        <v>1029</v>
      </c>
      <c r="T181" s="80">
        <f>VLOOKUP(S181,Factors!$F$4:$H$5971,3,FALSE)</f>
        <v>8.4599999999999995E-2</v>
      </c>
      <c r="U181" s="119">
        <f t="shared" si="69"/>
        <v>0</v>
      </c>
      <c r="V181" s="120">
        <f t="shared" si="70"/>
        <v>11109.23</v>
      </c>
      <c r="W181" s="121">
        <f t="shared" si="71"/>
        <v>11109.23</v>
      </c>
      <c r="X181" s="119">
        <f t="shared" si="72"/>
        <v>0</v>
      </c>
      <c r="Y181" s="120">
        <f t="shared" si="73"/>
        <v>939.84085799999991</v>
      </c>
      <c r="Z181" s="122">
        <f t="shared" si="74"/>
        <v>939.84085799999991</v>
      </c>
      <c r="AA181" s="119">
        <f t="shared" si="75"/>
        <v>0</v>
      </c>
      <c r="AB181" s="120">
        <f t="shared" si="76"/>
        <v>10169.389142</v>
      </c>
      <c r="AC181" s="122">
        <f t="shared" si="77"/>
        <v>10169.389142</v>
      </c>
      <c r="AD181" s="94">
        <f t="shared" si="78"/>
        <v>0</v>
      </c>
      <c r="AE181" s="123">
        <f t="shared" si="79"/>
        <v>30794.67</v>
      </c>
      <c r="AF181" s="94">
        <f t="shared" si="80"/>
        <v>30794.67</v>
      </c>
      <c r="AG181" s="94">
        <f t="shared" si="81"/>
        <v>0</v>
      </c>
      <c r="AH181" s="123">
        <f t="shared" si="82"/>
        <v>2605.2290819999998</v>
      </c>
      <c r="AI181" s="94">
        <f t="shared" si="83"/>
        <v>2605.2290819999998</v>
      </c>
      <c r="AJ181" s="94">
        <f t="shared" si="84"/>
        <v>0</v>
      </c>
      <c r="AK181" s="94">
        <f t="shared" si="85"/>
        <v>28189.440918</v>
      </c>
      <c r="AL181" s="93">
        <f t="shared" si="86"/>
        <v>28189.440918</v>
      </c>
      <c r="AM181" s="138" t="str">
        <f>VLOOKUP(S181,Factors!$F$4:$G$5971,2,FALSE)</f>
        <v>Sendout Volumes</v>
      </c>
    </row>
    <row r="182" spans="1:39" hidden="1" outlineLevel="3" x14ac:dyDescent="0.25">
      <c r="A182" t="s">
        <v>7018</v>
      </c>
      <c r="B182" t="s">
        <v>35</v>
      </c>
      <c r="C182" t="s">
        <v>36</v>
      </c>
      <c r="D182" t="s">
        <v>160</v>
      </c>
      <c r="E182" t="s">
        <v>161</v>
      </c>
      <c r="F182">
        <v>37423.160000000003</v>
      </c>
      <c r="G182">
        <v>74965.710000000006</v>
      </c>
      <c r="R182">
        <f t="shared" si="106"/>
        <v>112388.87000000001</v>
      </c>
      <c r="S182" s="92" t="s">
        <v>1005</v>
      </c>
      <c r="T182" s="80">
        <f>VLOOKUP(S182,Factors!$F$4:$H$5971,3,FALSE)</f>
        <v>8.4599999999999995E-2</v>
      </c>
      <c r="U182" s="119">
        <f t="shared" si="69"/>
        <v>0</v>
      </c>
      <c r="V182" s="120">
        <f t="shared" si="70"/>
        <v>74965.710000000006</v>
      </c>
      <c r="W182" s="121">
        <f t="shared" si="71"/>
        <v>74965.710000000006</v>
      </c>
      <c r="X182" s="119">
        <f t="shared" si="72"/>
        <v>0</v>
      </c>
      <c r="Y182" s="120">
        <f t="shared" si="73"/>
        <v>6342.0990659999998</v>
      </c>
      <c r="Z182" s="122">
        <f t="shared" si="74"/>
        <v>6342.0990659999998</v>
      </c>
      <c r="AA182" s="119">
        <f t="shared" si="75"/>
        <v>0</v>
      </c>
      <c r="AB182" s="120">
        <f t="shared" si="76"/>
        <v>68623.610934000011</v>
      </c>
      <c r="AC182" s="122">
        <f t="shared" si="77"/>
        <v>68623.610934000011</v>
      </c>
      <c r="AD182" s="94">
        <f t="shared" si="78"/>
        <v>0</v>
      </c>
      <c r="AE182" s="123">
        <f t="shared" si="79"/>
        <v>112388.87000000001</v>
      </c>
      <c r="AF182" s="94">
        <f t="shared" si="80"/>
        <v>112388.87000000001</v>
      </c>
      <c r="AG182" s="94">
        <f t="shared" si="81"/>
        <v>0</v>
      </c>
      <c r="AH182" s="123">
        <f t="shared" si="82"/>
        <v>9508.0984019999996</v>
      </c>
      <c r="AI182" s="94">
        <f t="shared" si="83"/>
        <v>9508.0984019999996</v>
      </c>
      <c r="AJ182" s="94">
        <f t="shared" si="84"/>
        <v>0</v>
      </c>
      <c r="AK182" s="94">
        <f t="shared" si="85"/>
        <v>102880.77159800001</v>
      </c>
      <c r="AL182" s="93">
        <f t="shared" si="86"/>
        <v>102880.77159800001</v>
      </c>
      <c r="AM182" s="138" t="str">
        <f>VLOOKUP(S182,Factors!$F$4:$G$5971,2,FALSE)</f>
        <v>Sendout Volumes</v>
      </c>
    </row>
    <row r="183" spans="1:39" hidden="1" outlineLevel="3" x14ac:dyDescent="0.25">
      <c r="A183" t="s">
        <v>7018</v>
      </c>
      <c r="B183" t="s">
        <v>35</v>
      </c>
      <c r="C183" t="s">
        <v>36</v>
      </c>
      <c r="D183" t="s">
        <v>162</v>
      </c>
      <c r="E183" t="s">
        <v>163</v>
      </c>
      <c r="G183">
        <v>440.44</v>
      </c>
      <c r="R183">
        <f t="shared" si="106"/>
        <v>440.44</v>
      </c>
      <c r="S183" s="92" t="s">
        <v>1006</v>
      </c>
      <c r="T183" s="80">
        <f>VLOOKUP(S183,Factors!$F$4:$H$5971,3,FALSE)</f>
        <v>8.4599999999999995E-2</v>
      </c>
      <c r="U183" s="119">
        <f t="shared" si="69"/>
        <v>0</v>
      </c>
      <c r="V183" s="120">
        <f t="shared" si="70"/>
        <v>440.44</v>
      </c>
      <c r="W183" s="121">
        <f t="shared" si="71"/>
        <v>440.44</v>
      </c>
      <c r="X183" s="119">
        <f t="shared" si="72"/>
        <v>0</v>
      </c>
      <c r="Y183" s="120">
        <f t="shared" si="73"/>
        <v>37.261223999999999</v>
      </c>
      <c r="Z183" s="122">
        <f t="shared" si="74"/>
        <v>37.261223999999999</v>
      </c>
      <c r="AA183" s="119">
        <f t="shared" si="75"/>
        <v>0</v>
      </c>
      <c r="AB183" s="120">
        <f t="shared" si="76"/>
        <v>403.17877599999997</v>
      </c>
      <c r="AC183" s="122">
        <f t="shared" si="77"/>
        <v>403.17877599999997</v>
      </c>
      <c r="AD183" s="94">
        <f t="shared" si="78"/>
        <v>0</v>
      </c>
      <c r="AE183" s="123">
        <f t="shared" si="79"/>
        <v>440.44</v>
      </c>
      <c r="AF183" s="94">
        <f t="shared" si="80"/>
        <v>440.44</v>
      </c>
      <c r="AG183" s="94">
        <f t="shared" si="81"/>
        <v>0</v>
      </c>
      <c r="AH183" s="123">
        <f t="shared" si="82"/>
        <v>37.261223999999999</v>
      </c>
      <c r="AI183" s="94">
        <f t="shared" si="83"/>
        <v>37.261223999999999</v>
      </c>
      <c r="AJ183" s="94">
        <f t="shared" si="84"/>
        <v>0</v>
      </c>
      <c r="AK183" s="94">
        <f t="shared" si="85"/>
        <v>403.17877599999997</v>
      </c>
      <c r="AL183" s="93">
        <f t="shared" si="86"/>
        <v>403.17877599999997</v>
      </c>
      <c r="AM183" s="138" t="str">
        <f>VLOOKUP(S183,Factors!$F$4:$G$5971,2,FALSE)</f>
        <v>Sendout Volumes</v>
      </c>
    </row>
    <row r="184" spans="1:39" hidden="1" outlineLevel="3" x14ac:dyDescent="0.25">
      <c r="A184" t="s">
        <v>7018</v>
      </c>
      <c r="B184" t="s">
        <v>35</v>
      </c>
      <c r="C184" t="s">
        <v>36</v>
      </c>
      <c r="D184" t="s">
        <v>164</v>
      </c>
      <c r="E184" t="s">
        <v>165</v>
      </c>
      <c r="F184">
        <v>2322.35</v>
      </c>
      <c r="G184">
        <v>2446.84</v>
      </c>
      <c r="R184">
        <f t="shared" si="106"/>
        <v>4769.1900000000005</v>
      </c>
      <c r="S184" s="92" t="s">
        <v>1000</v>
      </c>
      <c r="T184" s="80">
        <f>VLOOKUP(S184,Factors!$F$4:$H$5971,3,FALSE)</f>
        <v>8.4599999999999995E-2</v>
      </c>
      <c r="U184" s="119">
        <f t="shared" si="69"/>
        <v>0</v>
      </c>
      <c r="V184" s="120">
        <f t="shared" si="70"/>
        <v>2446.84</v>
      </c>
      <c r="W184" s="121">
        <f t="shared" si="71"/>
        <v>2446.84</v>
      </c>
      <c r="X184" s="119">
        <f t="shared" si="72"/>
        <v>0</v>
      </c>
      <c r="Y184" s="120">
        <f t="shared" si="73"/>
        <v>207.00266400000001</v>
      </c>
      <c r="Z184" s="122">
        <f t="shared" si="74"/>
        <v>207.00266400000001</v>
      </c>
      <c r="AA184" s="119">
        <f t="shared" si="75"/>
        <v>0</v>
      </c>
      <c r="AB184" s="120">
        <f t="shared" si="76"/>
        <v>2239.8373360000001</v>
      </c>
      <c r="AC184" s="122">
        <f t="shared" si="77"/>
        <v>2239.8373360000001</v>
      </c>
      <c r="AD184" s="94">
        <f t="shared" si="78"/>
        <v>0</v>
      </c>
      <c r="AE184" s="123">
        <f t="shared" si="79"/>
        <v>4769.1900000000005</v>
      </c>
      <c r="AF184" s="94">
        <f t="shared" si="80"/>
        <v>4769.1900000000005</v>
      </c>
      <c r="AG184" s="94">
        <f t="shared" si="81"/>
        <v>0</v>
      </c>
      <c r="AH184" s="123">
        <f t="shared" si="82"/>
        <v>403.47347400000001</v>
      </c>
      <c r="AI184" s="94">
        <f t="shared" si="83"/>
        <v>403.47347400000001</v>
      </c>
      <c r="AJ184" s="94">
        <f t="shared" si="84"/>
        <v>0</v>
      </c>
      <c r="AK184" s="94">
        <f t="shared" si="85"/>
        <v>4365.7165260000002</v>
      </c>
      <c r="AL184" s="93">
        <f t="shared" si="86"/>
        <v>4365.7165260000002</v>
      </c>
      <c r="AM184" s="138" t="str">
        <f>VLOOKUP(S184,Factors!$F$4:$G$5971,2,FALSE)</f>
        <v>Sendout Volumes</v>
      </c>
    </row>
    <row r="185" spans="1:39" hidden="1" outlineLevel="3" x14ac:dyDescent="0.25">
      <c r="A185" t="s">
        <v>7018</v>
      </c>
      <c r="B185" t="s">
        <v>166</v>
      </c>
      <c r="C185" t="s">
        <v>167</v>
      </c>
      <c r="D185" t="s">
        <v>164</v>
      </c>
      <c r="E185" t="s">
        <v>165</v>
      </c>
      <c r="F185">
        <v>1488.78</v>
      </c>
      <c r="G185">
        <v>1068.43</v>
      </c>
      <c r="R185">
        <f t="shared" si="106"/>
        <v>2557.21</v>
      </c>
      <c r="S185" s="92" t="s">
        <v>1272</v>
      </c>
      <c r="T185" s="80">
        <f>VLOOKUP(S185,Factors!$F$4:$H$5971,3,FALSE)</f>
        <v>8.4599999999999995E-2</v>
      </c>
      <c r="U185" s="119">
        <f t="shared" ref="U185:U265" si="107">IF(LEFT(AM185,6)="Direct", G185,0)</f>
        <v>0</v>
      </c>
      <c r="V185" s="120">
        <f t="shared" ref="V185:V265" si="108">G185-U185</f>
        <v>1068.43</v>
      </c>
      <c r="W185" s="121">
        <f t="shared" ref="W185:W265" si="109">U185+V185</f>
        <v>1068.43</v>
      </c>
      <c r="X185" s="119">
        <f t="shared" ref="X185:X265" si="110">IF(LEFT(AM185,9)="Direct-WA", G185,0)</f>
        <v>0</v>
      </c>
      <c r="Y185" s="120">
        <f t="shared" ref="Y185:Y265" si="111">IF(LEFT(AM185,9)="Direct-WA",0,G185*T185)</f>
        <v>90.389178000000001</v>
      </c>
      <c r="Z185" s="122">
        <f t="shared" ref="Z185:Z265" si="112">X185+Y185</f>
        <v>90.389178000000001</v>
      </c>
      <c r="AA185" s="119">
        <f t="shared" ref="AA185:AA265" si="113">IF(LEFT(AM185,9)="Direct-OR", G185,0)</f>
        <v>0</v>
      </c>
      <c r="AB185" s="120">
        <f t="shared" ref="AB185:AB265" si="114">IF(LEFT(AM185,9)="Direct-OR",0,V185-Y185)</f>
        <v>978.04082200000005</v>
      </c>
      <c r="AC185" s="122">
        <f t="shared" ref="AC185:AC265" si="115">AA185+AB185</f>
        <v>978.04082200000005</v>
      </c>
      <c r="AD185" s="94">
        <f t="shared" ref="AD185:AD265" si="116">IF(LEFT(AM185,6)="Direct", R185,0)</f>
        <v>0</v>
      </c>
      <c r="AE185" s="123">
        <f t="shared" ref="AE185:AE265" si="117">R185-AD185</f>
        <v>2557.21</v>
      </c>
      <c r="AF185" s="94">
        <f t="shared" ref="AF185:AF265" si="118">AD185+AE185</f>
        <v>2557.21</v>
      </c>
      <c r="AG185" s="94">
        <f t="shared" ref="AG185:AG265" si="119">IF(LEFT(AM185,9)="Direct-WA", R185,0)</f>
        <v>0</v>
      </c>
      <c r="AH185" s="123">
        <f t="shared" ref="AH185:AH265" si="120">IF(LEFT(AM185,9)="Direct-WA",0,R185*T185)</f>
        <v>216.33996599999998</v>
      </c>
      <c r="AI185" s="94">
        <f t="shared" ref="AI185:AI265" si="121">AG185+AH185</f>
        <v>216.33996599999998</v>
      </c>
      <c r="AJ185" s="94">
        <f t="shared" ref="AJ185:AJ265" si="122">IF(LEFT(AM185,9)="Direct-OR", R185,0)</f>
        <v>0</v>
      </c>
      <c r="AK185" s="94">
        <f t="shared" ref="AK185:AK265" si="123">IF(LEFT(AM185,9)="Direct-OR",0,AF185-AI185)</f>
        <v>2340.870034</v>
      </c>
      <c r="AL185" s="93">
        <f t="shared" ref="AL185:AL265" si="124">AJ185+AK185</f>
        <v>2340.870034</v>
      </c>
      <c r="AM185" s="138" t="str">
        <f>VLOOKUP(S185,Factors!$F$4:$G$5971,2,FALSE)</f>
        <v>Sendout Volumes</v>
      </c>
    </row>
    <row r="186" spans="1:39" hidden="1" outlineLevel="2" collapsed="1" x14ac:dyDescent="0.25">
      <c r="S186" s="92"/>
      <c r="T186" s="80"/>
      <c r="U186" s="119">
        <f t="shared" ref="U186:AL186" si="125">SUBTOTAL(9,U180:U185)</f>
        <v>0</v>
      </c>
      <c r="V186" s="120">
        <f t="shared" si="125"/>
        <v>90030.65</v>
      </c>
      <c r="W186" s="121">
        <f t="shared" si="125"/>
        <v>90030.65</v>
      </c>
      <c r="X186" s="119">
        <f t="shared" si="125"/>
        <v>0</v>
      </c>
      <c r="Y186" s="120">
        <f t="shared" si="125"/>
        <v>7616.5929899999992</v>
      </c>
      <c r="Z186" s="122">
        <f t="shared" si="125"/>
        <v>7616.5929899999992</v>
      </c>
      <c r="AA186" s="119">
        <f t="shared" si="125"/>
        <v>0</v>
      </c>
      <c r="AB186" s="120">
        <f t="shared" si="125"/>
        <v>82414.057010000004</v>
      </c>
      <c r="AC186" s="122">
        <f t="shared" si="125"/>
        <v>82414.057010000004</v>
      </c>
      <c r="AD186" s="94">
        <f t="shared" si="125"/>
        <v>0</v>
      </c>
      <c r="AE186" s="123">
        <f t="shared" si="125"/>
        <v>151751.24000000002</v>
      </c>
      <c r="AF186" s="94">
        <f t="shared" si="125"/>
        <v>151751.24000000002</v>
      </c>
      <c r="AG186" s="94">
        <f t="shared" si="125"/>
        <v>0</v>
      </c>
      <c r="AH186" s="123">
        <f t="shared" si="125"/>
        <v>12838.154903999999</v>
      </c>
      <c r="AI186" s="94">
        <f t="shared" si="125"/>
        <v>12838.154903999999</v>
      </c>
      <c r="AJ186" s="94">
        <f t="shared" si="125"/>
        <v>0</v>
      </c>
      <c r="AK186" s="94">
        <f t="shared" si="125"/>
        <v>138913.085096</v>
      </c>
      <c r="AL186" s="93">
        <f t="shared" si="125"/>
        <v>138913.085096</v>
      </c>
      <c r="AM186" s="139" t="s">
        <v>7136</v>
      </c>
    </row>
    <row r="187" spans="1:39" hidden="1" outlineLevel="1" x14ac:dyDescent="0.25">
      <c r="A187" s="135" t="s">
        <v>7017</v>
      </c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7"/>
      <c r="T187" s="128"/>
      <c r="U187" s="129">
        <f t="shared" ref="U187:AL187" si="126">SUBTOTAL(9,U176:U185)</f>
        <v>0</v>
      </c>
      <c r="V187" s="130">
        <f t="shared" si="126"/>
        <v>100302.28</v>
      </c>
      <c r="W187" s="131">
        <f t="shared" si="126"/>
        <v>100302.28</v>
      </c>
      <c r="X187" s="129">
        <f t="shared" si="126"/>
        <v>0</v>
      </c>
      <c r="Y187" s="130">
        <f t="shared" si="126"/>
        <v>8770.4471869999979</v>
      </c>
      <c r="Z187" s="132">
        <f t="shared" si="126"/>
        <v>8770.4471869999979</v>
      </c>
      <c r="AA187" s="129">
        <f t="shared" si="126"/>
        <v>0</v>
      </c>
      <c r="AB187" s="130">
        <f t="shared" si="126"/>
        <v>91531.832813000001</v>
      </c>
      <c r="AC187" s="132">
        <f t="shared" si="126"/>
        <v>91531.832813000001</v>
      </c>
      <c r="AD187" s="130">
        <f t="shared" si="126"/>
        <v>0</v>
      </c>
      <c r="AE187" s="133">
        <f t="shared" si="126"/>
        <v>167071.48000000001</v>
      </c>
      <c r="AF187" s="130">
        <f t="shared" si="126"/>
        <v>167071.48000000001</v>
      </c>
      <c r="AG187" s="130">
        <f t="shared" si="126"/>
        <v>0</v>
      </c>
      <c r="AH187" s="133">
        <f t="shared" si="126"/>
        <v>14558.37717</v>
      </c>
      <c r="AI187" s="130">
        <f t="shared" si="126"/>
        <v>14558.37717</v>
      </c>
      <c r="AJ187" s="130">
        <f t="shared" si="126"/>
        <v>0</v>
      </c>
      <c r="AK187" s="130">
        <f t="shared" si="126"/>
        <v>152513.10282999999</v>
      </c>
      <c r="AL187" s="134">
        <f t="shared" si="126"/>
        <v>152513.10282999999</v>
      </c>
      <c r="AM187" s="137"/>
    </row>
    <row r="188" spans="1:39" hidden="1" outlineLevel="3" x14ac:dyDescent="0.25">
      <c r="A188" t="s">
        <v>7020</v>
      </c>
      <c r="B188" t="s">
        <v>166</v>
      </c>
      <c r="C188" t="s">
        <v>167</v>
      </c>
      <c r="D188" t="s">
        <v>177</v>
      </c>
      <c r="E188" t="s">
        <v>178</v>
      </c>
      <c r="F188">
        <v>1363.6</v>
      </c>
      <c r="G188">
        <v>1471.28</v>
      </c>
      <c r="R188">
        <f t="shared" ref="R188:R195" si="127">SUM(F188:Q188)</f>
        <v>2834.88</v>
      </c>
      <c r="S188" s="92" t="s">
        <v>1288</v>
      </c>
      <c r="T188" s="80">
        <f>VLOOKUP(S188,Factors!$F$4:$H$5971,3,FALSE)</f>
        <v>0.1119</v>
      </c>
      <c r="U188" s="119">
        <f t="shared" si="107"/>
        <v>0</v>
      </c>
      <c r="V188" s="120">
        <f t="shared" si="108"/>
        <v>1471.28</v>
      </c>
      <c r="W188" s="121">
        <f t="shared" si="109"/>
        <v>1471.28</v>
      </c>
      <c r="X188" s="119">
        <f t="shared" si="110"/>
        <v>0</v>
      </c>
      <c r="Y188" s="120">
        <f t="shared" si="111"/>
        <v>164.63623200000001</v>
      </c>
      <c r="Z188" s="122">
        <f t="shared" si="112"/>
        <v>164.63623200000001</v>
      </c>
      <c r="AA188" s="119">
        <f t="shared" si="113"/>
        <v>0</v>
      </c>
      <c r="AB188" s="120">
        <f t="shared" si="114"/>
        <v>1306.6437679999999</v>
      </c>
      <c r="AC188" s="122">
        <f t="shared" si="115"/>
        <v>1306.6437679999999</v>
      </c>
      <c r="AD188" s="94">
        <f t="shared" si="116"/>
        <v>0</v>
      </c>
      <c r="AE188" s="123">
        <f t="shared" si="117"/>
        <v>2834.88</v>
      </c>
      <c r="AF188" s="94">
        <f t="shared" si="118"/>
        <v>2834.88</v>
      </c>
      <c r="AG188" s="94">
        <f t="shared" si="119"/>
        <v>0</v>
      </c>
      <c r="AH188" s="123">
        <f t="shared" si="120"/>
        <v>317.223072</v>
      </c>
      <c r="AI188" s="94">
        <f t="shared" si="121"/>
        <v>317.223072</v>
      </c>
      <c r="AJ188" s="94">
        <f t="shared" si="122"/>
        <v>0</v>
      </c>
      <c r="AK188" s="94">
        <f t="shared" si="123"/>
        <v>2517.6569280000003</v>
      </c>
      <c r="AL188" s="93">
        <f t="shared" si="124"/>
        <v>2517.6569280000003</v>
      </c>
      <c r="AM188" s="138" t="str">
        <f>VLOOKUP(S188,Factors!$F$4:$G$5971,2,FALSE)</f>
        <v>Customers-All</v>
      </c>
    </row>
    <row r="189" spans="1:39" hidden="1" outlineLevel="3" x14ac:dyDescent="0.25">
      <c r="A189" t="s">
        <v>7020</v>
      </c>
      <c r="B189" t="s">
        <v>166</v>
      </c>
      <c r="C189" t="s">
        <v>167</v>
      </c>
      <c r="D189" t="s">
        <v>179</v>
      </c>
      <c r="E189" t="s">
        <v>180</v>
      </c>
      <c r="G189">
        <v>408.88</v>
      </c>
      <c r="R189">
        <f t="shared" si="127"/>
        <v>408.88</v>
      </c>
      <c r="S189" s="92" t="s">
        <v>1279</v>
      </c>
      <c r="T189" s="80">
        <f>VLOOKUP(S189,Factors!$F$4:$H$5971,3,FALSE)</f>
        <v>0.1119</v>
      </c>
      <c r="U189" s="119">
        <f t="shared" si="107"/>
        <v>0</v>
      </c>
      <c r="V189" s="120">
        <f t="shared" si="108"/>
        <v>408.88</v>
      </c>
      <c r="W189" s="121">
        <f t="shared" si="109"/>
        <v>408.88</v>
      </c>
      <c r="X189" s="119">
        <f t="shared" si="110"/>
        <v>0</v>
      </c>
      <c r="Y189" s="120">
        <f t="shared" si="111"/>
        <v>45.753672000000002</v>
      </c>
      <c r="Z189" s="122">
        <f t="shared" si="112"/>
        <v>45.753672000000002</v>
      </c>
      <c r="AA189" s="119">
        <f t="shared" si="113"/>
        <v>0</v>
      </c>
      <c r="AB189" s="120">
        <f t="shared" si="114"/>
        <v>363.126328</v>
      </c>
      <c r="AC189" s="122">
        <f t="shared" si="115"/>
        <v>363.126328</v>
      </c>
      <c r="AD189" s="94">
        <f t="shared" si="116"/>
        <v>0</v>
      </c>
      <c r="AE189" s="123">
        <f t="shared" si="117"/>
        <v>408.88</v>
      </c>
      <c r="AF189" s="94">
        <f t="shared" si="118"/>
        <v>408.88</v>
      </c>
      <c r="AG189" s="94">
        <f t="shared" si="119"/>
        <v>0</v>
      </c>
      <c r="AH189" s="123">
        <f t="shared" si="120"/>
        <v>45.753672000000002</v>
      </c>
      <c r="AI189" s="94">
        <f t="shared" si="121"/>
        <v>45.753672000000002</v>
      </c>
      <c r="AJ189" s="94">
        <f t="shared" si="122"/>
        <v>0</v>
      </c>
      <c r="AK189" s="94">
        <f t="shared" si="123"/>
        <v>363.126328</v>
      </c>
      <c r="AL189" s="93">
        <f t="shared" si="124"/>
        <v>363.126328</v>
      </c>
      <c r="AM189" s="138" t="str">
        <f>VLOOKUP(S189,Factors!$F$4:$G$5971,2,FALSE)</f>
        <v>Customers-All</v>
      </c>
    </row>
    <row r="190" spans="1:39" hidden="1" outlineLevel="3" x14ac:dyDescent="0.25">
      <c r="A190" t="s">
        <v>7020</v>
      </c>
      <c r="B190" t="s">
        <v>119</v>
      </c>
      <c r="C190" t="s">
        <v>120</v>
      </c>
      <c r="D190" t="s">
        <v>181</v>
      </c>
      <c r="E190" t="s">
        <v>182</v>
      </c>
      <c r="F190">
        <v>690.68</v>
      </c>
      <c r="G190">
        <v>16.77</v>
      </c>
      <c r="R190">
        <f t="shared" si="127"/>
        <v>707.44999999999993</v>
      </c>
      <c r="S190" s="92" t="s">
        <v>4246</v>
      </c>
      <c r="T190" s="80">
        <f>VLOOKUP(S190,Factors!$F$4:$H$5971,3,FALSE)</f>
        <v>0.1119</v>
      </c>
      <c r="U190" s="119">
        <f t="shared" si="107"/>
        <v>0</v>
      </c>
      <c r="V190" s="120">
        <f t="shared" si="108"/>
        <v>16.77</v>
      </c>
      <c r="W190" s="121">
        <f t="shared" si="109"/>
        <v>16.77</v>
      </c>
      <c r="X190" s="119">
        <f t="shared" si="110"/>
        <v>0</v>
      </c>
      <c r="Y190" s="120">
        <f t="shared" si="111"/>
        <v>1.876563</v>
      </c>
      <c r="Z190" s="122">
        <f t="shared" si="112"/>
        <v>1.876563</v>
      </c>
      <c r="AA190" s="119">
        <f t="shared" si="113"/>
        <v>0</v>
      </c>
      <c r="AB190" s="120">
        <f t="shared" si="114"/>
        <v>14.893436999999999</v>
      </c>
      <c r="AC190" s="122">
        <f t="shared" si="115"/>
        <v>14.893436999999999</v>
      </c>
      <c r="AD190" s="94">
        <f t="shared" si="116"/>
        <v>0</v>
      </c>
      <c r="AE190" s="123">
        <f t="shared" si="117"/>
        <v>707.44999999999993</v>
      </c>
      <c r="AF190" s="94">
        <f t="shared" si="118"/>
        <v>707.44999999999993</v>
      </c>
      <c r="AG190" s="94">
        <f t="shared" si="119"/>
        <v>0</v>
      </c>
      <c r="AH190" s="123">
        <f t="shared" si="120"/>
        <v>79.163654999999991</v>
      </c>
      <c r="AI190" s="94">
        <f t="shared" si="121"/>
        <v>79.163654999999991</v>
      </c>
      <c r="AJ190" s="94">
        <f t="shared" si="122"/>
        <v>0</v>
      </c>
      <c r="AK190" s="94">
        <f t="shared" si="123"/>
        <v>628.28634499999998</v>
      </c>
      <c r="AL190" s="93">
        <f t="shared" si="124"/>
        <v>628.28634499999998</v>
      </c>
      <c r="AM190" s="138" t="str">
        <f>VLOOKUP(S190,Factors!$F$4:$G$5971,2,FALSE)</f>
        <v>Customers-All</v>
      </c>
    </row>
    <row r="191" spans="1:39" hidden="1" outlineLevel="3" x14ac:dyDescent="0.25">
      <c r="A191" t="s">
        <v>7020</v>
      </c>
      <c r="B191" t="s">
        <v>119</v>
      </c>
      <c r="C191" t="s">
        <v>120</v>
      </c>
      <c r="D191" t="s">
        <v>169</v>
      </c>
      <c r="E191" t="s">
        <v>170</v>
      </c>
      <c r="G191">
        <v>33.5</v>
      </c>
      <c r="R191">
        <f t="shared" si="127"/>
        <v>33.5</v>
      </c>
      <c r="S191" s="92" t="s">
        <v>4254</v>
      </c>
      <c r="T191" s="80">
        <f>VLOOKUP(S191,Factors!$F$4:$H$5971,3,FALSE)</f>
        <v>0.1119</v>
      </c>
      <c r="U191" s="119">
        <f t="shared" si="107"/>
        <v>0</v>
      </c>
      <c r="V191" s="120">
        <f t="shared" si="108"/>
        <v>33.5</v>
      </c>
      <c r="W191" s="121">
        <f t="shared" si="109"/>
        <v>33.5</v>
      </c>
      <c r="X191" s="119">
        <f t="shared" si="110"/>
        <v>0</v>
      </c>
      <c r="Y191" s="120">
        <f t="shared" si="111"/>
        <v>3.74865</v>
      </c>
      <c r="Z191" s="122">
        <f t="shared" si="112"/>
        <v>3.74865</v>
      </c>
      <c r="AA191" s="119">
        <f t="shared" si="113"/>
        <v>0</v>
      </c>
      <c r="AB191" s="120">
        <f t="shared" si="114"/>
        <v>29.751349999999999</v>
      </c>
      <c r="AC191" s="122">
        <f t="shared" si="115"/>
        <v>29.751349999999999</v>
      </c>
      <c r="AD191" s="94">
        <f t="shared" si="116"/>
        <v>0</v>
      </c>
      <c r="AE191" s="123">
        <f t="shared" si="117"/>
        <v>33.5</v>
      </c>
      <c r="AF191" s="94">
        <f t="shared" si="118"/>
        <v>33.5</v>
      </c>
      <c r="AG191" s="94">
        <f t="shared" si="119"/>
        <v>0</v>
      </c>
      <c r="AH191" s="123">
        <f t="shared" si="120"/>
        <v>3.74865</v>
      </c>
      <c r="AI191" s="94">
        <f t="shared" si="121"/>
        <v>3.74865</v>
      </c>
      <c r="AJ191" s="94">
        <f t="shared" si="122"/>
        <v>0</v>
      </c>
      <c r="AK191" s="94">
        <f t="shared" si="123"/>
        <v>29.751349999999999</v>
      </c>
      <c r="AL191" s="93">
        <f t="shared" si="124"/>
        <v>29.751349999999999</v>
      </c>
      <c r="AM191" s="138" t="str">
        <f>VLOOKUP(S191,Factors!$F$4:$G$5971,2,FALSE)</f>
        <v>Customers-All</v>
      </c>
    </row>
    <row r="192" spans="1:39" hidden="1" outlineLevel="3" x14ac:dyDescent="0.25">
      <c r="A192" t="s">
        <v>7020</v>
      </c>
      <c r="B192" t="s">
        <v>119</v>
      </c>
      <c r="C192" t="s">
        <v>120</v>
      </c>
      <c r="D192" t="s">
        <v>171</v>
      </c>
      <c r="E192" t="s">
        <v>172</v>
      </c>
      <c r="G192">
        <v>0</v>
      </c>
      <c r="R192">
        <f t="shared" si="127"/>
        <v>0</v>
      </c>
      <c r="S192" s="92" t="s">
        <v>4257</v>
      </c>
      <c r="T192" s="80">
        <f>VLOOKUP(S192,Factors!$F$4:$H$5971,3,FALSE)</f>
        <v>0.1119</v>
      </c>
      <c r="U192" s="119">
        <f t="shared" si="107"/>
        <v>0</v>
      </c>
      <c r="V192" s="120">
        <f t="shared" si="108"/>
        <v>0</v>
      </c>
      <c r="W192" s="121">
        <f t="shared" si="109"/>
        <v>0</v>
      </c>
      <c r="X192" s="119">
        <f t="shared" si="110"/>
        <v>0</v>
      </c>
      <c r="Y192" s="120">
        <f t="shared" si="111"/>
        <v>0</v>
      </c>
      <c r="Z192" s="122">
        <f t="shared" si="112"/>
        <v>0</v>
      </c>
      <c r="AA192" s="119">
        <f t="shared" si="113"/>
        <v>0</v>
      </c>
      <c r="AB192" s="120">
        <f t="shared" si="114"/>
        <v>0</v>
      </c>
      <c r="AC192" s="122">
        <f t="shared" si="115"/>
        <v>0</v>
      </c>
      <c r="AD192" s="94">
        <f t="shared" si="116"/>
        <v>0</v>
      </c>
      <c r="AE192" s="123">
        <f t="shared" si="117"/>
        <v>0</v>
      </c>
      <c r="AF192" s="94">
        <f t="shared" si="118"/>
        <v>0</v>
      </c>
      <c r="AG192" s="94">
        <f t="shared" si="119"/>
        <v>0</v>
      </c>
      <c r="AH192" s="123">
        <f t="shared" si="120"/>
        <v>0</v>
      </c>
      <c r="AI192" s="94">
        <f t="shared" si="121"/>
        <v>0</v>
      </c>
      <c r="AJ192" s="94">
        <f t="shared" si="122"/>
        <v>0</v>
      </c>
      <c r="AK192" s="94">
        <f t="shared" si="123"/>
        <v>0</v>
      </c>
      <c r="AL192" s="93">
        <f t="shared" si="124"/>
        <v>0</v>
      </c>
      <c r="AM192" s="138" t="str">
        <f>VLOOKUP(S192,Factors!$F$4:$G$5971,2,FALSE)</f>
        <v>Customers-All</v>
      </c>
    </row>
    <row r="193" spans="1:39" hidden="1" outlineLevel="3" x14ac:dyDescent="0.25">
      <c r="A193" t="s">
        <v>7020</v>
      </c>
      <c r="B193" t="s">
        <v>119</v>
      </c>
      <c r="C193" t="s">
        <v>120</v>
      </c>
      <c r="D193" t="s">
        <v>173</v>
      </c>
      <c r="E193" t="s">
        <v>174</v>
      </c>
      <c r="R193">
        <f t="shared" si="127"/>
        <v>0</v>
      </c>
      <c r="S193" s="92" t="s">
        <v>6601</v>
      </c>
      <c r="T193" s="80">
        <f>VLOOKUP(S193,Factors!$F$4:$H$5971,3,FALSE)</f>
        <v>0.1119</v>
      </c>
      <c r="U193" s="119">
        <f t="shared" si="107"/>
        <v>0</v>
      </c>
      <c r="V193" s="120">
        <f t="shared" si="108"/>
        <v>0</v>
      </c>
      <c r="W193" s="121">
        <f t="shared" si="109"/>
        <v>0</v>
      </c>
      <c r="X193" s="119">
        <f t="shared" si="110"/>
        <v>0</v>
      </c>
      <c r="Y193" s="120">
        <f t="shared" si="111"/>
        <v>0</v>
      </c>
      <c r="Z193" s="122">
        <f t="shared" si="112"/>
        <v>0</v>
      </c>
      <c r="AA193" s="119">
        <f t="shared" si="113"/>
        <v>0</v>
      </c>
      <c r="AB193" s="120">
        <f t="shared" si="114"/>
        <v>0</v>
      </c>
      <c r="AC193" s="122">
        <f t="shared" si="115"/>
        <v>0</v>
      </c>
      <c r="AD193" s="94">
        <f t="shared" si="116"/>
        <v>0</v>
      </c>
      <c r="AE193" s="123">
        <f t="shared" si="117"/>
        <v>0</v>
      </c>
      <c r="AF193" s="94">
        <f t="shared" si="118"/>
        <v>0</v>
      </c>
      <c r="AG193" s="94">
        <f t="shared" si="119"/>
        <v>0</v>
      </c>
      <c r="AH193" s="123">
        <f t="shared" si="120"/>
        <v>0</v>
      </c>
      <c r="AI193" s="94">
        <f t="shared" si="121"/>
        <v>0</v>
      </c>
      <c r="AJ193" s="94">
        <f t="shared" si="122"/>
        <v>0</v>
      </c>
      <c r="AK193" s="94">
        <f t="shared" si="123"/>
        <v>0</v>
      </c>
      <c r="AL193" s="93">
        <f t="shared" si="124"/>
        <v>0</v>
      </c>
      <c r="AM193" s="138" t="str">
        <f>VLOOKUP(S193,Factors!$F$4:$G$5971,2,FALSE)</f>
        <v>customers-all</v>
      </c>
    </row>
    <row r="194" spans="1:39" hidden="1" outlineLevel="3" x14ac:dyDescent="0.25">
      <c r="A194" t="s">
        <v>7020</v>
      </c>
      <c r="B194" t="s">
        <v>119</v>
      </c>
      <c r="C194" t="s">
        <v>120</v>
      </c>
      <c r="D194" t="s">
        <v>177</v>
      </c>
      <c r="E194" t="s">
        <v>178</v>
      </c>
      <c r="F194">
        <v>402034.52</v>
      </c>
      <c r="G194">
        <v>278763.12</v>
      </c>
      <c r="R194">
        <f t="shared" si="127"/>
        <v>680797.64</v>
      </c>
      <c r="S194" s="92" t="s">
        <v>4291</v>
      </c>
      <c r="T194" s="80">
        <f>VLOOKUP(S194,Factors!$F$4:$H$5971,3,FALSE)</f>
        <v>0.1119</v>
      </c>
      <c r="U194" s="119">
        <f t="shared" si="107"/>
        <v>0</v>
      </c>
      <c r="V194" s="120">
        <f t="shared" si="108"/>
        <v>278763.12</v>
      </c>
      <c r="W194" s="121">
        <f t="shared" si="109"/>
        <v>278763.12</v>
      </c>
      <c r="X194" s="119">
        <f t="shared" si="110"/>
        <v>0</v>
      </c>
      <c r="Y194" s="120">
        <f t="shared" si="111"/>
        <v>31193.593128</v>
      </c>
      <c r="Z194" s="122">
        <f t="shared" si="112"/>
        <v>31193.593128</v>
      </c>
      <c r="AA194" s="119">
        <f t="shared" si="113"/>
        <v>0</v>
      </c>
      <c r="AB194" s="120">
        <f t="shared" si="114"/>
        <v>247569.52687199999</v>
      </c>
      <c r="AC194" s="122">
        <f t="shared" si="115"/>
        <v>247569.52687199999</v>
      </c>
      <c r="AD194" s="94">
        <f t="shared" si="116"/>
        <v>0</v>
      </c>
      <c r="AE194" s="123">
        <f t="shared" si="117"/>
        <v>680797.64</v>
      </c>
      <c r="AF194" s="94">
        <f t="shared" si="118"/>
        <v>680797.64</v>
      </c>
      <c r="AG194" s="94">
        <f t="shared" si="119"/>
        <v>0</v>
      </c>
      <c r="AH194" s="123">
        <f t="shared" si="120"/>
        <v>76181.255915999995</v>
      </c>
      <c r="AI194" s="94">
        <f t="shared" si="121"/>
        <v>76181.255915999995</v>
      </c>
      <c r="AJ194" s="94">
        <f t="shared" si="122"/>
        <v>0</v>
      </c>
      <c r="AK194" s="94">
        <f t="shared" si="123"/>
        <v>604616.38408400002</v>
      </c>
      <c r="AL194" s="93">
        <f t="shared" si="124"/>
        <v>604616.38408400002</v>
      </c>
      <c r="AM194" s="138" t="str">
        <f>VLOOKUP(S194,Factors!$F$4:$G$5971,2,FALSE)</f>
        <v>Customers-All</v>
      </c>
    </row>
    <row r="195" spans="1:39" hidden="1" outlineLevel="3" x14ac:dyDescent="0.25">
      <c r="A195" t="s">
        <v>7020</v>
      </c>
      <c r="B195" t="s">
        <v>119</v>
      </c>
      <c r="C195" t="s">
        <v>120</v>
      </c>
      <c r="D195" t="s">
        <v>179</v>
      </c>
      <c r="E195" t="s">
        <v>180</v>
      </c>
      <c r="F195">
        <v>179464.57</v>
      </c>
      <c r="G195">
        <v>177452.41</v>
      </c>
      <c r="R195">
        <f t="shared" si="127"/>
        <v>356916.98</v>
      </c>
      <c r="S195" s="92" t="s">
        <v>4298</v>
      </c>
      <c r="T195" s="80">
        <f>VLOOKUP(S195,Factors!$F$4:$H$5971,3,FALSE)</f>
        <v>0.1119</v>
      </c>
      <c r="U195" s="119">
        <f t="shared" si="107"/>
        <v>0</v>
      </c>
      <c r="V195" s="120">
        <f t="shared" si="108"/>
        <v>177452.41</v>
      </c>
      <c r="W195" s="121">
        <f t="shared" si="109"/>
        <v>177452.41</v>
      </c>
      <c r="X195" s="119">
        <f t="shared" si="110"/>
        <v>0</v>
      </c>
      <c r="Y195" s="120">
        <f t="shared" si="111"/>
        <v>19856.924679</v>
      </c>
      <c r="Z195" s="122">
        <f t="shared" si="112"/>
        <v>19856.924679</v>
      </c>
      <c r="AA195" s="119">
        <f t="shared" si="113"/>
        <v>0</v>
      </c>
      <c r="AB195" s="120">
        <f t="shared" si="114"/>
        <v>157595.48532100001</v>
      </c>
      <c r="AC195" s="122">
        <f t="shared" si="115"/>
        <v>157595.48532100001</v>
      </c>
      <c r="AD195" s="94">
        <f t="shared" si="116"/>
        <v>0</v>
      </c>
      <c r="AE195" s="123">
        <f t="shared" si="117"/>
        <v>356916.98</v>
      </c>
      <c r="AF195" s="94">
        <f t="shared" si="118"/>
        <v>356916.98</v>
      </c>
      <c r="AG195" s="94">
        <f t="shared" si="119"/>
        <v>0</v>
      </c>
      <c r="AH195" s="123">
        <f t="shared" si="120"/>
        <v>39939.010062000001</v>
      </c>
      <c r="AI195" s="94">
        <f t="shared" si="121"/>
        <v>39939.010062000001</v>
      </c>
      <c r="AJ195" s="94">
        <f t="shared" si="122"/>
        <v>0</v>
      </c>
      <c r="AK195" s="94">
        <f t="shared" si="123"/>
        <v>316977.96993799997</v>
      </c>
      <c r="AL195" s="93">
        <f t="shared" si="124"/>
        <v>316977.96993799997</v>
      </c>
      <c r="AM195" s="138" t="str">
        <f>VLOOKUP(S195,Factors!$F$4:$G$5971,2,FALSE)</f>
        <v>Customers-All</v>
      </c>
    </row>
    <row r="196" spans="1:39" hidden="1" outlineLevel="2" collapsed="1" x14ac:dyDescent="0.25">
      <c r="S196" s="92"/>
      <c r="T196" s="80"/>
      <c r="U196" s="119">
        <f t="shared" ref="U196:AL196" si="128">SUBTOTAL(9,U188:U195)</f>
        <v>0</v>
      </c>
      <c r="V196" s="120">
        <f t="shared" si="128"/>
        <v>458145.95999999996</v>
      </c>
      <c r="W196" s="121">
        <f t="shared" si="128"/>
        <v>458145.95999999996</v>
      </c>
      <c r="X196" s="119">
        <f t="shared" si="128"/>
        <v>0</v>
      </c>
      <c r="Y196" s="120">
        <f t="shared" si="128"/>
        <v>51266.532923999999</v>
      </c>
      <c r="Z196" s="122">
        <f t="shared" si="128"/>
        <v>51266.532923999999</v>
      </c>
      <c r="AA196" s="119">
        <f t="shared" si="128"/>
        <v>0</v>
      </c>
      <c r="AB196" s="120">
        <f t="shared" si="128"/>
        <v>406879.42707600002</v>
      </c>
      <c r="AC196" s="122">
        <f t="shared" si="128"/>
        <v>406879.42707600002</v>
      </c>
      <c r="AD196" s="94">
        <f t="shared" si="128"/>
        <v>0</v>
      </c>
      <c r="AE196" s="123">
        <f t="shared" si="128"/>
        <v>1041699.33</v>
      </c>
      <c r="AF196" s="94">
        <f t="shared" si="128"/>
        <v>1041699.33</v>
      </c>
      <c r="AG196" s="94">
        <f t="shared" si="128"/>
        <v>0</v>
      </c>
      <c r="AH196" s="123">
        <f t="shared" si="128"/>
        <v>116566.155027</v>
      </c>
      <c r="AI196" s="94">
        <f t="shared" si="128"/>
        <v>116566.155027</v>
      </c>
      <c r="AJ196" s="94">
        <f t="shared" si="128"/>
        <v>0</v>
      </c>
      <c r="AK196" s="94">
        <f t="shared" si="128"/>
        <v>925133.17497299996</v>
      </c>
      <c r="AL196" s="93">
        <f t="shared" si="128"/>
        <v>925133.17497299996</v>
      </c>
      <c r="AM196" s="139" t="s">
        <v>7140</v>
      </c>
    </row>
    <row r="197" spans="1:39" hidden="1" outlineLevel="3" x14ac:dyDescent="0.25">
      <c r="A197" t="s">
        <v>7020</v>
      </c>
      <c r="B197" t="s">
        <v>35</v>
      </c>
      <c r="C197" t="s">
        <v>36</v>
      </c>
      <c r="D197" t="s">
        <v>169</v>
      </c>
      <c r="E197" t="s">
        <v>170</v>
      </c>
      <c r="R197">
        <f>SUM(F197:Q197)</f>
        <v>0</v>
      </c>
      <c r="S197" s="92" t="s">
        <v>997</v>
      </c>
      <c r="T197" s="80">
        <f>VLOOKUP(S197,Factors!$F$4:$H$5971,3,FALSE)</f>
        <v>8.4099999999999994E-2</v>
      </c>
      <c r="U197" s="119">
        <f t="shared" si="107"/>
        <v>0</v>
      </c>
      <c r="V197" s="120">
        <f t="shared" si="108"/>
        <v>0</v>
      </c>
      <c r="W197" s="121">
        <f t="shared" si="109"/>
        <v>0</v>
      </c>
      <c r="X197" s="119">
        <f t="shared" si="110"/>
        <v>0</v>
      </c>
      <c r="Y197" s="120">
        <f t="shared" si="111"/>
        <v>0</v>
      </c>
      <c r="Z197" s="122">
        <f t="shared" si="112"/>
        <v>0</v>
      </c>
      <c r="AA197" s="119">
        <f t="shared" si="113"/>
        <v>0</v>
      </c>
      <c r="AB197" s="120">
        <f t="shared" si="114"/>
        <v>0</v>
      </c>
      <c r="AC197" s="122">
        <f t="shared" si="115"/>
        <v>0</v>
      </c>
      <c r="AD197" s="94">
        <f t="shared" si="116"/>
        <v>0</v>
      </c>
      <c r="AE197" s="123">
        <f t="shared" si="117"/>
        <v>0</v>
      </c>
      <c r="AF197" s="94">
        <f t="shared" si="118"/>
        <v>0</v>
      </c>
      <c r="AG197" s="94">
        <f t="shared" si="119"/>
        <v>0</v>
      </c>
      <c r="AH197" s="123">
        <f t="shared" si="120"/>
        <v>0</v>
      </c>
      <c r="AI197" s="94">
        <f t="shared" si="121"/>
        <v>0</v>
      </c>
      <c r="AJ197" s="94">
        <f t="shared" si="122"/>
        <v>0</v>
      </c>
      <c r="AK197" s="94">
        <f t="shared" si="123"/>
        <v>0</v>
      </c>
      <c r="AL197" s="93">
        <f t="shared" si="124"/>
        <v>0</v>
      </c>
      <c r="AM197" s="138" t="str">
        <f>VLOOKUP(S197,Factors!$F$4:$G$5971,2,FALSE)</f>
        <v>Customers-Ind</v>
      </c>
    </row>
    <row r="198" spans="1:39" hidden="1" outlineLevel="3" x14ac:dyDescent="0.25">
      <c r="A198" t="s">
        <v>7020</v>
      </c>
      <c r="B198" t="s">
        <v>35</v>
      </c>
      <c r="C198" t="s">
        <v>36</v>
      </c>
      <c r="D198" t="s">
        <v>175</v>
      </c>
      <c r="E198" t="s">
        <v>176</v>
      </c>
      <c r="F198">
        <v>878.7</v>
      </c>
      <c r="G198">
        <v>1435.91</v>
      </c>
      <c r="R198">
        <f>SUM(F198:Q198)</f>
        <v>2314.61</v>
      </c>
      <c r="S198" s="92" t="s">
        <v>1108</v>
      </c>
      <c r="T198" s="80">
        <f>VLOOKUP(S198,Factors!$F$4:$H$5971,3,FALSE)</f>
        <v>8.4099999999999994E-2</v>
      </c>
      <c r="U198" s="119">
        <f t="shared" si="107"/>
        <v>0</v>
      </c>
      <c r="V198" s="120">
        <f t="shared" si="108"/>
        <v>1435.91</v>
      </c>
      <c r="W198" s="121">
        <f t="shared" si="109"/>
        <v>1435.91</v>
      </c>
      <c r="X198" s="119">
        <f t="shared" si="110"/>
        <v>0</v>
      </c>
      <c r="Y198" s="120">
        <f t="shared" si="111"/>
        <v>120.760031</v>
      </c>
      <c r="Z198" s="122">
        <f t="shared" si="112"/>
        <v>120.760031</v>
      </c>
      <c r="AA198" s="119">
        <f t="shared" si="113"/>
        <v>0</v>
      </c>
      <c r="AB198" s="120">
        <f t="shared" si="114"/>
        <v>1315.1499690000001</v>
      </c>
      <c r="AC198" s="122">
        <f t="shared" si="115"/>
        <v>1315.1499690000001</v>
      </c>
      <c r="AD198" s="94">
        <f t="shared" si="116"/>
        <v>0</v>
      </c>
      <c r="AE198" s="123">
        <f t="shared" si="117"/>
        <v>2314.61</v>
      </c>
      <c r="AF198" s="94">
        <f t="shared" si="118"/>
        <v>2314.61</v>
      </c>
      <c r="AG198" s="94">
        <f t="shared" si="119"/>
        <v>0</v>
      </c>
      <c r="AH198" s="123">
        <f t="shared" si="120"/>
        <v>194.65870100000001</v>
      </c>
      <c r="AI198" s="94">
        <f t="shared" si="121"/>
        <v>194.65870100000001</v>
      </c>
      <c r="AJ198" s="94">
        <f t="shared" si="122"/>
        <v>0</v>
      </c>
      <c r="AK198" s="94">
        <f t="shared" si="123"/>
        <v>2119.9512990000003</v>
      </c>
      <c r="AL198" s="93">
        <f t="shared" si="124"/>
        <v>2119.9512990000003</v>
      </c>
      <c r="AM198" s="138" t="str">
        <f>VLOOKUP(S198,Factors!$F$4:$G$5971,2,FALSE)</f>
        <v>Customers-Ind</v>
      </c>
    </row>
    <row r="199" spans="1:39" hidden="1" outlineLevel="3" x14ac:dyDescent="0.25">
      <c r="A199" t="s">
        <v>7020</v>
      </c>
      <c r="B199" t="s">
        <v>166</v>
      </c>
      <c r="C199" t="s">
        <v>167</v>
      </c>
      <c r="D199" t="s">
        <v>175</v>
      </c>
      <c r="E199" t="s">
        <v>176</v>
      </c>
      <c r="G199">
        <v>910.78</v>
      </c>
      <c r="R199">
        <f>SUM(F199:Q199)</f>
        <v>910.78</v>
      </c>
      <c r="S199" s="92" t="s">
        <v>6600</v>
      </c>
      <c r="T199" s="80">
        <f>VLOOKUP(S199,Factors!$F$4:$H$5971,3,FALSE)</f>
        <v>8.4099999999999994E-2</v>
      </c>
      <c r="U199" s="119">
        <f t="shared" si="107"/>
        <v>0</v>
      </c>
      <c r="V199" s="120">
        <f t="shared" si="108"/>
        <v>910.78</v>
      </c>
      <c r="W199" s="121">
        <f t="shared" si="109"/>
        <v>910.78</v>
      </c>
      <c r="X199" s="119">
        <f t="shared" si="110"/>
        <v>0</v>
      </c>
      <c r="Y199" s="120">
        <f t="shared" si="111"/>
        <v>76.596597999999986</v>
      </c>
      <c r="Z199" s="122">
        <f t="shared" si="112"/>
        <v>76.596597999999986</v>
      </c>
      <c r="AA199" s="119">
        <f t="shared" si="113"/>
        <v>0</v>
      </c>
      <c r="AB199" s="120">
        <f t="shared" si="114"/>
        <v>834.183402</v>
      </c>
      <c r="AC199" s="122">
        <f t="shared" si="115"/>
        <v>834.183402</v>
      </c>
      <c r="AD199" s="94">
        <f t="shared" si="116"/>
        <v>0</v>
      </c>
      <c r="AE199" s="123">
        <f t="shared" si="117"/>
        <v>910.78</v>
      </c>
      <c r="AF199" s="94">
        <f t="shared" si="118"/>
        <v>910.78</v>
      </c>
      <c r="AG199" s="94">
        <f t="shared" si="119"/>
        <v>0</v>
      </c>
      <c r="AH199" s="123">
        <f t="shared" si="120"/>
        <v>76.596597999999986</v>
      </c>
      <c r="AI199" s="94">
        <f t="shared" si="121"/>
        <v>76.596597999999986</v>
      </c>
      <c r="AJ199" s="94">
        <f t="shared" si="122"/>
        <v>0</v>
      </c>
      <c r="AK199" s="94">
        <f t="shared" si="123"/>
        <v>834.183402</v>
      </c>
      <c r="AL199" s="93">
        <f t="shared" si="124"/>
        <v>834.183402</v>
      </c>
      <c r="AM199" s="138" t="str">
        <f>VLOOKUP(S199,Factors!$F$4:$G$5971,2,FALSE)</f>
        <v>customers-ind</v>
      </c>
    </row>
    <row r="200" spans="1:39" hidden="1" outlineLevel="3" x14ac:dyDescent="0.25">
      <c r="A200" t="s">
        <v>7020</v>
      </c>
      <c r="B200" t="s">
        <v>119</v>
      </c>
      <c r="C200" t="s">
        <v>120</v>
      </c>
      <c r="D200" t="s">
        <v>175</v>
      </c>
      <c r="E200" t="s">
        <v>176</v>
      </c>
      <c r="F200">
        <v>60.35</v>
      </c>
      <c r="R200">
        <f>SUM(F200:Q200)</f>
        <v>60.35</v>
      </c>
      <c r="S200" s="92" t="s">
        <v>6563</v>
      </c>
      <c r="T200" s="80">
        <f>VLOOKUP(S200,Factors!$F$4:$H$5971,3,FALSE)</f>
        <v>8.4099999999999994E-2</v>
      </c>
      <c r="U200" s="119">
        <f t="shared" si="107"/>
        <v>0</v>
      </c>
      <c r="V200" s="120">
        <f t="shared" si="108"/>
        <v>0</v>
      </c>
      <c r="W200" s="121">
        <f t="shared" si="109"/>
        <v>0</v>
      </c>
      <c r="X200" s="119">
        <f t="shared" si="110"/>
        <v>0</v>
      </c>
      <c r="Y200" s="120">
        <f t="shared" si="111"/>
        <v>0</v>
      </c>
      <c r="Z200" s="122">
        <f t="shared" si="112"/>
        <v>0</v>
      </c>
      <c r="AA200" s="119">
        <f t="shared" si="113"/>
        <v>0</v>
      </c>
      <c r="AB200" s="120">
        <f t="shared" si="114"/>
        <v>0</v>
      </c>
      <c r="AC200" s="122">
        <f t="shared" si="115"/>
        <v>0</v>
      </c>
      <c r="AD200" s="94">
        <f t="shared" si="116"/>
        <v>0</v>
      </c>
      <c r="AE200" s="123">
        <f t="shared" si="117"/>
        <v>60.35</v>
      </c>
      <c r="AF200" s="94">
        <f t="shared" si="118"/>
        <v>60.35</v>
      </c>
      <c r="AG200" s="94">
        <f t="shared" si="119"/>
        <v>0</v>
      </c>
      <c r="AH200" s="123">
        <f t="shared" si="120"/>
        <v>5.0754349999999997</v>
      </c>
      <c r="AI200" s="94">
        <f t="shared" si="121"/>
        <v>5.0754349999999997</v>
      </c>
      <c r="AJ200" s="94">
        <f t="shared" si="122"/>
        <v>0</v>
      </c>
      <c r="AK200" s="94">
        <f t="shared" si="123"/>
        <v>55.274565000000003</v>
      </c>
      <c r="AL200" s="93">
        <f t="shared" si="124"/>
        <v>55.274565000000003</v>
      </c>
      <c r="AM200" s="138" t="str">
        <f>VLOOKUP(S200,Factors!$F$4:$G$5971,2,FALSE)</f>
        <v>customers-ind</v>
      </c>
    </row>
    <row r="201" spans="1:39" hidden="1" outlineLevel="3" x14ac:dyDescent="0.25">
      <c r="A201" t="s">
        <v>7020</v>
      </c>
      <c r="B201" t="s">
        <v>132</v>
      </c>
      <c r="C201" t="s">
        <v>133</v>
      </c>
      <c r="D201" t="s">
        <v>175</v>
      </c>
      <c r="E201" t="s">
        <v>176</v>
      </c>
      <c r="R201">
        <f>SUM(F201:Q201)</f>
        <v>0</v>
      </c>
      <c r="S201" s="92" t="s">
        <v>7088</v>
      </c>
      <c r="T201" s="80">
        <f>VLOOKUP(S201,Factors!$F$4:$H$5971,3,FALSE)</f>
        <v>8.4099999999999994E-2</v>
      </c>
      <c r="U201" s="119">
        <f t="shared" si="107"/>
        <v>0</v>
      </c>
      <c r="V201" s="120">
        <f t="shared" si="108"/>
        <v>0</v>
      </c>
      <c r="W201" s="121">
        <f t="shared" si="109"/>
        <v>0</v>
      </c>
      <c r="X201" s="119">
        <f t="shared" si="110"/>
        <v>0</v>
      </c>
      <c r="Y201" s="120">
        <f t="shared" si="111"/>
        <v>0</v>
      </c>
      <c r="Z201" s="122">
        <f t="shared" si="112"/>
        <v>0</v>
      </c>
      <c r="AA201" s="119">
        <f t="shared" si="113"/>
        <v>0</v>
      </c>
      <c r="AB201" s="120">
        <f t="shared" si="114"/>
        <v>0</v>
      </c>
      <c r="AC201" s="122">
        <f t="shared" si="115"/>
        <v>0</v>
      </c>
      <c r="AD201" s="94">
        <f t="shared" si="116"/>
        <v>0</v>
      </c>
      <c r="AE201" s="123">
        <f t="shared" si="117"/>
        <v>0</v>
      </c>
      <c r="AF201" s="94">
        <f t="shared" si="118"/>
        <v>0</v>
      </c>
      <c r="AG201" s="94">
        <f t="shared" si="119"/>
        <v>0</v>
      </c>
      <c r="AH201" s="123">
        <f t="shared" si="120"/>
        <v>0</v>
      </c>
      <c r="AI201" s="94">
        <f t="shared" si="121"/>
        <v>0</v>
      </c>
      <c r="AJ201" s="94">
        <f t="shared" si="122"/>
        <v>0</v>
      </c>
      <c r="AK201" s="94">
        <f t="shared" si="123"/>
        <v>0</v>
      </c>
      <c r="AL201" s="93">
        <f t="shared" si="124"/>
        <v>0</v>
      </c>
      <c r="AM201" s="138" t="str">
        <f>VLOOKUP(S201,Factors!$F$4:$G$5971,2,FALSE)</f>
        <v>Customers-Ind</v>
      </c>
    </row>
    <row r="202" spans="1:39" hidden="1" outlineLevel="2" collapsed="1" x14ac:dyDescent="0.25">
      <c r="S202" s="92"/>
      <c r="T202" s="80"/>
      <c r="U202" s="119">
        <f t="shared" ref="U202:AL202" si="129">SUBTOTAL(9,U197:U201)</f>
        <v>0</v>
      </c>
      <c r="V202" s="120">
        <f t="shared" si="129"/>
        <v>2346.69</v>
      </c>
      <c r="W202" s="121">
        <f t="shared" si="129"/>
        <v>2346.69</v>
      </c>
      <c r="X202" s="119">
        <f t="shared" si="129"/>
        <v>0</v>
      </c>
      <c r="Y202" s="120">
        <f t="shared" si="129"/>
        <v>197.356629</v>
      </c>
      <c r="Z202" s="122">
        <f t="shared" si="129"/>
        <v>197.356629</v>
      </c>
      <c r="AA202" s="119">
        <f t="shared" si="129"/>
        <v>0</v>
      </c>
      <c r="AB202" s="120">
        <f t="shared" si="129"/>
        <v>2149.3333710000002</v>
      </c>
      <c r="AC202" s="122">
        <f t="shared" si="129"/>
        <v>2149.3333710000002</v>
      </c>
      <c r="AD202" s="94">
        <f t="shared" si="129"/>
        <v>0</v>
      </c>
      <c r="AE202" s="123">
        <f t="shared" si="129"/>
        <v>3285.7400000000002</v>
      </c>
      <c r="AF202" s="94">
        <f t="shared" si="129"/>
        <v>3285.7400000000002</v>
      </c>
      <c r="AG202" s="94">
        <f t="shared" si="129"/>
        <v>0</v>
      </c>
      <c r="AH202" s="123">
        <f t="shared" si="129"/>
        <v>276.33073400000001</v>
      </c>
      <c r="AI202" s="94">
        <f t="shared" si="129"/>
        <v>276.33073400000001</v>
      </c>
      <c r="AJ202" s="94">
        <f t="shared" si="129"/>
        <v>0</v>
      </c>
      <c r="AK202" s="94">
        <f t="shared" si="129"/>
        <v>3009.4092660000006</v>
      </c>
      <c r="AL202" s="93">
        <f t="shared" si="129"/>
        <v>3009.4092660000006</v>
      </c>
      <c r="AM202" s="139" t="s">
        <v>7144</v>
      </c>
    </row>
    <row r="203" spans="1:39" hidden="1" outlineLevel="3" x14ac:dyDescent="0.25">
      <c r="A203" t="s">
        <v>7020</v>
      </c>
      <c r="B203" t="s">
        <v>96</v>
      </c>
      <c r="C203" t="s">
        <v>97</v>
      </c>
      <c r="D203" t="s">
        <v>173</v>
      </c>
      <c r="E203" t="s">
        <v>174</v>
      </c>
      <c r="F203">
        <v>31.64</v>
      </c>
      <c r="R203">
        <f>SUM(F203:Q203)</f>
        <v>31.64</v>
      </c>
      <c r="S203" s="92" t="s">
        <v>7087</v>
      </c>
      <c r="T203" s="80">
        <f>VLOOKUP(S203,Factors!$F$4:$H$5971,3,FALSE)</f>
        <v>0</v>
      </c>
      <c r="U203" s="119">
        <f t="shared" si="107"/>
        <v>0</v>
      </c>
      <c r="V203" s="120">
        <f t="shared" si="108"/>
        <v>0</v>
      </c>
      <c r="W203" s="121">
        <f t="shared" si="109"/>
        <v>0</v>
      </c>
      <c r="X203" s="119">
        <f t="shared" si="110"/>
        <v>0</v>
      </c>
      <c r="Y203" s="120">
        <f t="shared" si="111"/>
        <v>0</v>
      </c>
      <c r="Z203" s="122">
        <f t="shared" si="112"/>
        <v>0</v>
      </c>
      <c r="AA203" s="119">
        <f t="shared" si="113"/>
        <v>0</v>
      </c>
      <c r="AB203" s="120">
        <f t="shared" si="114"/>
        <v>0</v>
      </c>
      <c r="AC203" s="122">
        <f t="shared" si="115"/>
        <v>0</v>
      </c>
      <c r="AD203" s="94">
        <f t="shared" si="116"/>
        <v>31.64</v>
      </c>
      <c r="AE203" s="123">
        <f t="shared" si="117"/>
        <v>0</v>
      </c>
      <c r="AF203" s="94">
        <f t="shared" si="118"/>
        <v>31.64</v>
      </c>
      <c r="AG203" s="94">
        <f t="shared" si="119"/>
        <v>0</v>
      </c>
      <c r="AH203" s="123">
        <f t="shared" si="120"/>
        <v>0</v>
      </c>
      <c r="AI203" s="94">
        <f t="shared" si="121"/>
        <v>0</v>
      </c>
      <c r="AJ203" s="94">
        <f t="shared" si="122"/>
        <v>31.64</v>
      </c>
      <c r="AK203" s="94">
        <f t="shared" si="123"/>
        <v>0</v>
      </c>
      <c r="AL203" s="93">
        <f t="shared" si="124"/>
        <v>31.64</v>
      </c>
      <c r="AM203" s="138" t="str">
        <f>VLOOKUP(S203,Factors!$F$4:$G$5971,2,FALSE)</f>
        <v>Direct-OR</v>
      </c>
    </row>
    <row r="204" spans="1:39" hidden="1" outlineLevel="3" x14ac:dyDescent="0.25">
      <c r="A204" t="s">
        <v>7020</v>
      </c>
      <c r="B204" t="s">
        <v>96</v>
      </c>
      <c r="C204" t="s">
        <v>97</v>
      </c>
      <c r="D204" t="s">
        <v>177</v>
      </c>
      <c r="E204" t="s">
        <v>178</v>
      </c>
      <c r="F204">
        <v>745.21</v>
      </c>
      <c r="G204">
        <v>704.97</v>
      </c>
      <c r="R204">
        <f>SUM(F204:Q204)</f>
        <v>1450.18</v>
      </c>
      <c r="S204" s="92" t="s">
        <v>5027</v>
      </c>
      <c r="T204" s="80">
        <f>VLOOKUP(S204,Factors!$F$4:$H$5971,3,FALSE)</f>
        <v>0</v>
      </c>
      <c r="U204" s="119">
        <f t="shared" si="107"/>
        <v>704.97</v>
      </c>
      <c r="V204" s="120">
        <f t="shared" si="108"/>
        <v>0</v>
      </c>
      <c r="W204" s="121">
        <f t="shared" si="109"/>
        <v>704.97</v>
      </c>
      <c r="X204" s="119">
        <f t="shared" si="110"/>
        <v>0</v>
      </c>
      <c r="Y204" s="120">
        <f t="shared" si="111"/>
        <v>0</v>
      </c>
      <c r="Z204" s="122">
        <f t="shared" si="112"/>
        <v>0</v>
      </c>
      <c r="AA204" s="119">
        <f t="shared" si="113"/>
        <v>704.97</v>
      </c>
      <c r="AB204" s="120">
        <f t="shared" si="114"/>
        <v>0</v>
      </c>
      <c r="AC204" s="122">
        <f t="shared" si="115"/>
        <v>704.97</v>
      </c>
      <c r="AD204" s="94">
        <f t="shared" si="116"/>
        <v>1450.18</v>
      </c>
      <c r="AE204" s="123">
        <f t="shared" si="117"/>
        <v>0</v>
      </c>
      <c r="AF204" s="94">
        <f t="shared" si="118"/>
        <v>1450.18</v>
      </c>
      <c r="AG204" s="94">
        <f t="shared" si="119"/>
        <v>0</v>
      </c>
      <c r="AH204" s="123">
        <f t="shared" si="120"/>
        <v>0</v>
      </c>
      <c r="AI204" s="94">
        <f t="shared" si="121"/>
        <v>0</v>
      </c>
      <c r="AJ204" s="94">
        <f t="shared" si="122"/>
        <v>1450.18</v>
      </c>
      <c r="AK204" s="94">
        <f t="shared" si="123"/>
        <v>0</v>
      </c>
      <c r="AL204" s="93">
        <f t="shared" si="124"/>
        <v>1450.18</v>
      </c>
      <c r="AM204" s="138" t="str">
        <f>VLOOKUP(S204,Factors!$F$4:$G$5971,2,FALSE)</f>
        <v>Direct-OR</v>
      </c>
    </row>
    <row r="205" spans="1:39" hidden="1" outlineLevel="2" collapsed="1" x14ac:dyDescent="0.25">
      <c r="S205" s="92"/>
      <c r="T205" s="80"/>
      <c r="U205" s="119">
        <f t="shared" ref="U205:AL205" si="130">SUBTOTAL(9,U203:U204)</f>
        <v>704.97</v>
      </c>
      <c r="V205" s="120">
        <f t="shared" si="130"/>
        <v>0</v>
      </c>
      <c r="W205" s="121">
        <f t="shared" si="130"/>
        <v>704.97</v>
      </c>
      <c r="X205" s="119">
        <f t="shared" si="130"/>
        <v>0</v>
      </c>
      <c r="Y205" s="120">
        <f t="shared" si="130"/>
        <v>0</v>
      </c>
      <c r="Z205" s="122">
        <f t="shared" si="130"/>
        <v>0</v>
      </c>
      <c r="AA205" s="119">
        <f t="shared" si="130"/>
        <v>704.97</v>
      </c>
      <c r="AB205" s="120">
        <f t="shared" si="130"/>
        <v>0</v>
      </c>
      <c r="AC205" s="122">
        <f t="shared" si="130"/>
        <v>704.97</v>
      </c>
      <c r="AD205" s="94">
        <f t="shared" si="130"/>
        <v>1481.8200000000002</v>
      </c>
      <c r="AE205" s="123">
        <f t="shared" si="130"/>
        <v>0</v>
      </c>
      <c r="AF205" s="94">
        <f t="shared" si="130"/>
        <v>1481.8200000000002</v>
      </c>
      <c r="AG205" s="94">
        <f t="shared" si="130"/>
        <v>0</v>
      </c>
      <c r="AH205" s="123">
        <f t="shared" si="130"/>
        <v>0</v>
      </c>
      <c r="AI205" s="94">
        <f t="shared" si="130"/>
        <v>0</v>
      </c>
      <c r="AJ205" s="94">
        <f t="shared" si="130"/>
        <v>1481.8200000000002</v>
      </c>
      <c r="AK205" s="94">
        <f t="shared" si="130"/>
        <v>0</v>
      </c>
      <c r="AL205" s="93">
        <f t="shared" si="130"/>
        <v>1481.8200000000002</v>
      </c>
      <c r="AM205" s="139" t="s">
        <v>7135</v>
      </c>
    </row>
    <row r="206" spans="1:39" hidden="1" outlineLevel="3" x14ac:dyDescent="0.25">
      <c r="A206" t="s">
        <v>7020</v>
      </c>
      <c r="B206" t="s">
        <v>35</v>
      </c>
      <c r="C206" t="s">
        <v>36</v>
      </c>
      <c r="D206" t="s">
        <v>171</v>
      </c>
      <c r="E206" t="s">
        <v>172</v>
      </c>
      <c r="F206">
        <v>1469.27</v>
      </c>
      <c r="G206">
        <v>293.91000000000003</v>
      </c>
      <c r="R206">
        <f>SUM(F206:Q206)</f>
        <v>1763.18</v>
      </c>
      <c r="S206" s="92" t="s">
        <v>1003</v>
      </c>
      <c r="T206" s="80">
        <f>VLOOKUP(S206,Factors!$F$4:$H$5971,3,FALSE)</f>
        <v>8.4599999999999995E-2</v>
      </c>
      <c r="U206" s="119">
        <f t="shared" si="107"/>
        <v>0</v>
      </c>
      <c r="V206" s="120">
        <f t="shared" si="108"/>
        <v>293.91000000000003</v>
      </c>
      <c r="W206" s="121">
        <f t="shared" si="109"/>
        <v>293.91000000000003</v>
      </c>
      <c r="X206" s="119">
        <f t="shared" si="110"/>
        <v>0</v>
      </c>
      <c r="Y206" s="120">
        <f t="shared" si="111"/>
        <v>24.864786000000002</v>
      </c>
      <c r="Z206" s="122">
        <f t="shared" si="112"/>
        <v>24.864786000000002</v>
      </c>
      <c r="AA206" s="119">
        <f t="shared" si="113"/>
        <v>0</v>
      </c>
      <c r="AB206" s="120">
        <f t="shared" si="114"/>
        <v>269.04521400000004</v>
      </c>
      <c r="AC206" s="122">
        <f t="shared" si="115"/>
        <v>269.04521400000004</v>
      </c>
      <c r="AD206" s="94">
        <f t="shared" si="116"/>
        <v>0</v>
      </c>
      <c r="AE206" s="123">
        <f t="shared" si="117"/>
        <v>1763.18</v>
      </c>
      <c r="AF206" s="94">
        <f t="shared" si="118"/>
        <v>1763.18</v>
      </c>
      <c r="AG206" s="94">
        <f t="shared" si="119"/>
        <v>0</v>
      </c>
      <c r="AH206" s="123">
        <f t="shared" si="120"/>
        <v>149.16502800000001</v>
      </c>
      <c r="AI206" s="94">
        <f t="shared" si="121"/>
        <v>149.16502800000001</v>
      </c>
      <c r="AJ206" s="94">
        <f t="shared" si="122"/>
        <v>0</v>
      </c>
      <c r="AK206" s="94">
        <f t="shared" si="123"/>
        <v>1614.0149719999999</v>
      </c>
      <c r="AL206" s="93">
        <f t="shared" si="124"/>
        <v>1614.0149719999999</v>
      </c>
      <c r="AM206" s="138" t="str">
        <f>VLOOKUP(S206,Factors!$F$4:$G$5971,2,FALSE)</f>
        <v>Sendout Volumes</v>
      </c>
    </row>
    <row r="207" spans="1:39" hidden="1" outlineLevel="3" x14ac:dyDescent="0.25">
      <c r="A207" t="s">
        <v>7020</v>
      </c>
      <c r="B207" t="s">
        <v>35</v>
      </c>
      <c r="C207" t="s">
        <v>36</v>
      </c>
      <c r="D207" t="s">
        <v>173</v>
      </c>
      <c r="E207" t="s">
        <v>174</v>
      </c>
      <c r="F207">
        <v>760.14</v>
      </c>
      <c r="G207">
        <v>1435.98</v>
      </c>
      <c r="R207">
        <f>SUM(F207:Q207)</f>
        <v>2196.12</v>
      </c>
      <c r="S207" s="92" t="s">
        <v>1028</v>
      </c>
      <c r="T207" s="80">
        <f>VLOOKUP(S207,Factors!$F$4:$H$5971,3,FALSE)</f>
        <v>8.4599999999999995E-2</v>
      </c>
      <c r="U207" s="119">
        <f t="shared" si="107"/>
        <v>0</v>
      </c>
      <c r="V207" s="120">
        <f t="shared" si="108"/>
        <v>1435.98</v>
      </c>
      <c r="W207" s="121">
        <f t="shared" si="109"/>
        <v>1435.98</v>
      </c>
      <c r="X207" s="119">
        <f t="shared" si="110"/>
        <v>0</v>
      </c>
      <c r="Y207" s="120">
        <f t="shared" si="111"/>
        <v>121.483908</v>
      </c>
      <c r="Z207" s="122">
        <f t="shared" si="112"/>
        <v>121.483908</v>
      </c>
      <c r="AA207" s="119">
        <f t="shared" si="113"/>
        <v>0</v>
      </c>
      <c r="AB207" s="120">
        <f t="shared" si="114"/>
        <v>1314.4960920000001</v>
      </c>
      <c r="AC207" s="122">
        <f t="shared" si="115"/>
        <v>1314.4960920000001</v>
      </c>
      <c r="AD207" s="94">
        <f t="shared" si="116"/>
        <v>0</v>
      </c>
      <c r="AE207" s="123">
        <f t="shared" si="117"/>
        <v>2196.12</v>
      </c>
      <c r="AF207" s="94">
        <f t="shared" si="118"/>
        <v>2196.12</v>
      </c>
      <c r="AG207" s="94">
        <f t="shared" si="119"/>
        <v>0</v>
      </c>
      <c r="AH207" s="123">
        <f t="shared" si="120"/>
        <v>185.79175199999997</v>
      </c>
      <c r="AI207" s="94">
        <f t="shared" si="121"/>
        <v>185.79175199999997</v>
      </c>
      <c r="AJ207" s="94">
        <f t="shared" si="122"/>
        <v>0</v>
      </c>
      <c r="AK207" s="94">
        <f t="shared" si="123"/>
        <v>2010.3282479999998</v>
      </c>
      <c r="AL207" s="93">
        <f t="shared" si="124"/>
        <v>2010.3282479999998</v>
      </c>
      <c r="AM207" s="138" t="str">
        <f>VLOOKUP(S207,Factors!$F$4:$G$5971,2,FALSE)</f>
        <v>Sendout Volumes</v>
      </c>
    </row>
    <row r="208" spans="1:39" hidden="1" outlineLevel="2" collapsed="1" x14ac:dyDescent="0.25">
      <c r="S208" s="92"/>
      <c r="T208" s="80"/>
      <c r="U208" s="119">
        <f t="shared" ref="U208:AL208" si="131">SUBTOTAL(9,U206:U207)</f>
        <v>0</v>
      </c>
      <c r="V208" s="120">
        <f t="shared" si="131"/>
        <v>1729.89</v>
      </c>
      <c r="W208" s="121">
        <f t="shared" si="131"/>
        <v>1729.89</v>
      </c>
      <c r="X208" s="119">
        <f t="shared" si="131"/>
        <v>0</v>
      </c>
      <c r="Y208" s="120">
        <f t="shared" si="131"/>
        <v>146.34869399999999</v>
      </c>
      <c r="Z208" s="122">
        <f t="shared" si="131"/>
        <v>146.34869399999999</v>
      </c>
      <c r="AA208" s="119">
        <f t="shared" si="131"/>
        <v>0</v>
      </c>
      <c r="AB208" s="120">
        <f t="shared" si="131"/>
        <v>1583.5413060000001</v>
      </c>
      <c r="AC208" s="122">
        <f t="shared" si="131"/>
        <v>1583.5413060000001</v>
      </c>
      <c r="AD208" s="94">
        <f t="shared" si="131"/>
        <v>0</v>
      </c>
      <c r="AE208" s="123">
        <f t="shared" si="131"/>
        <v>3959.3</v>
      </c>
      <c r="AF208" s="94">
        <f t="shared" si="131"/>
        <v>3959.3</v>
      </c>
      <c r="AG208" s="94">
        <f t="shared" si="131"/>
        <v>0</v>
      </c>
      <c r="AH208" s="123">
        <f t="shared" si="131"/>
        <v>334.95677999999998</v>
      </c>
      <c r="AI208" s="94">
        <f t="shared" si="131"/>
        <v>334.95677999999998</v>
      </c>
      <c r="AJ208" s="94">
        <f t="shared" si="131"/>
        <v>0</v>
      </c>
      <c r="AK208" s="94">
        <f t="shared" si="131"/>
        <v>3624.3432199999997</v>
      </c>
      <c r="AL208" s="93">
        <f t="shared" si="131"/>
        <v>3624.3432199999997</v>
      </c>
      <c r="AM208" s="139" t="s">
        <v>7136</v>
      </c>
    </row>
    <row r="209" spans="1:39" hidden="1" outlineLevel="3" x14ac:dyDescent="0.25">
      <c r="A209" t="s">
        <v>7020</v>
      </c>
      <c r="B209" t="s">
        <v>82</v>
      </c>
      <c r="C209" t="s">
        <v>83</v>
      </c>
      <c r="D209" t="s">
        <v>179</v>
      </c>
      <c r="E209" t="s">
        <v>180</v>
      </c>
      <c r="R209">
        <f>SUM(F209:Q209)</f>
        <v>0</v>
      </c>
      <c r="S209" s="92" t="s">
        <v>4545</v>
      </c>
      <c r="T209" s="80">
        <f>VLOOKUP(S209,Factors!$F$4:$H$5971,3,FALSE)</f>
        <v>1.17E-2</v>
      </c>
      <c r="U209" s="119">
        <f t="shared" si="107"/>
        <v>0</v>
      </c>
      <c r="V209" s="120">
        <f t="shared" si="108"/>
        <v>0</v>
      </c>
      <c r="W209" s="121">
        <f t="shared" si="109"/>
        <v>0</v>
      </c>
      <c r="X209" s="119">
        <f t="shared" si="110"/>
        <v>0</v>
      </c>
      <c r="Y209" s="120">
        <f t="shared" si="111"/>
        <v>0</v>
      </c>
      <c r="Z209" s="122">
        <f t="shared" si="112"/>
        <v>0</v>
      </c>
      <c r="AA209" s="119">
        <f t="shared" si="113"/>
        <v>0</v>
      </c>
      <c r="AB209" s="120">
        <f t="shared" si="114"/>
        <v>0</v>
      </c>
      <c r="AC209" s="122">
        <f t="shared" si="115"/>
        <v>0</v>
      </c>
      <c r="AD209" s="94">
        <f t="shared" si="116"/>
        <v>0</v>
      </c>
      <c r="AE209" s="123">
        <f t="shared" si="117"/>
        <v>0</v>
      </c>
      <c r="AF209" s="94">
        <f t="shared" si="118"/>
        <v>0</v>
      </c>
      <c r="AG209" s="94">
        <f t="shared" si="119"/>
        <v>0</v>
      </c>
      <c r="AH209" s="123">
        <f t="shared" si="120"/>
        <v>0</v>
      </c>
      <c r="AI209" s="94">
        <f t="shared" si="121"/>
        <v>0</v>
      </c>
      <c r="AJ209" s="94">
        <f t="shared" si="122"/>
        <v>0</v>
      </c>
      <c r="AK209" s="94">
        <f t="shared" si="123"/>
        <v>0</v>
      </c>
      <c r="AL209" s="93">
        <f t="shared" si="124"/>
        <v>0</v>
      </c>
      <c r="AM209" s="138" t="str">
        <f>VLOOKUP(S209,Factors!$F$4:$G$5971,2,FALSE)</f>
        <v>Transmission</v>
      </c>
    </row>
    <row r="210" spans="1:39" hidden="1" outlineLevel="2" collapsed="1" x14ac:dyDescent="0.25">
      <c r="S210" s="92"/>
      <c r="T210" s="80"/>
      <c r="U210" s="119">
        <f t="shared" ref="U210:AL210" si="132">SUBTOTAL(9,U209:U209)</f>
        <v>0</v>
      </c>
      <c r="V210" s="120">
        <f t="shared" si="132"/>
        <v>0</v>
      </c>
      <c r="W210" s="121">
        <f t="shared" si="132"/>
        <v>0</v>
      </c>
      <c r="X210" s="119">
        <f t="shared" si="132"/>
        <v>0</v>
      </c>
      <c r="Y210" s="120">
        <f t="shared" si="132"/>
        <v>0</v>
      </c>
      <c r="Z210" s="122">
        <f t="shared" si="132"/>
        <v>0</v>
      </c>
      <c r="AA210" s="119">
        <f t="shared" si="132"/>
        <v>0</v>
      </c>
      <c r="AB210" s="120">
        <f t="shared" si="132"/>
        <v>0</v>
      </c>
      <c r="AC210" s="122">
        <f t="shared" si="132"/>
        <v>0</v>
      </c>
      <c r="AD210" s="94">
        <f t="shared" si="132"/>
        <v>0</v>
      </c>
      <c r="AE210" s="123">
        <f t="shared" si="132"/>
        <v>0</v>
      </c>
      <c r="AF210" s="94">
        <f t="shared" si="132"/>
        <v>0</v>
      </c>
      <c r="AG210" s="94">
        <f t="shared" si="132"/>
        <v>0</v>
      </c>
      <c r="AH210" s="123">
        <f t="shared" si="132"/>
        <v>0</v>
      </c>
      <c r="AI210" s="94">
        <f t="shared" si="132"/>
        <v>0</v>
      </c>
      <c r="AJ210" s="94">
        <f t="shared" si="132"/>
        <v>0</v>
      </c>
      <c r="AK210" s="94">
        <f t="shared" si="132"/>
        <v>0</v>
      </c>
      <c r="AL210" s="93">
        <f t="shared" si="132"/>
        <v>0</v>
      </c>
      <c r="AM210" s="139" t="s">
        <v>7138</v>
      </c>
    </row>
    <row r="211" spans="1:39" hidden="1" outlineLevel="1" x14ac:dyDescent="0.25">
      <c r="A211" s="135" t="s">
        <v>7019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7"/>
      <c r="T211" s="128"/>
      <c r="U211" s="129">
        <f t="shared" ref="U211:AL211" si="133">SUBTOTAL(9,U188:U209)</f>
        <v>704.97</v>
      </c>
      <c r="V211" s="130">
        <f t="shared" si="133"/>
        <v>462222.53999999992</v>
      </c>
      <c r="W211" s="131">
        <f t="shared" si="133"/>
        <v>462927.50999999989</v>
      </c>
      <c r="X211" s="129">
        <f t="shared" si="133"/>
        <v>0</v>
      </c>
      <c r="Y211" s="130">
        <f t="shared" si="133"/>
        <v>51610.238246999994</v>
      </c>
      <c r="Z211" s="132">
        <f t="shared" si="133"/>
        <v>51610.238246999994</v>
      </c>
      <c r="AA211" s="129">
        <f t="shared" si="133"/>
        <v>704.97</v>
      </c>
      <c r="AB211" s="130">
        <f t="shared" si="133"/>
        <v>410612.30175300001</v>
      </c>
      <c r="AC211" s="132">
        <f t="shared" si="133"/>
        <v>411317.27175299998</v>
      </c>
      <c r="AD211" s="130">
        <f t="shared" si="133"/>
        <v>1481.8200000000002</v>
      </c>
      <c r="AE211" s="133">
        <f t="shared" si="133"/>
        <v>1048944.3700000001</v>
      </c>
      <c r="AF211" s="130">
        <f t="shared" si="133"/>
        <v>1050426.1900000002</v>
      </c>
      <c r="AG211" s="130">
        <f t="shared" si="133"/>
        <v>0</v>
      </c>
      <c r="AH211" s="133">
        <f t="shared" si="133"/>
        <v>117177.44254100001</v>
      </c>
      <c r="AI211" s="130">
        <f t="shared" si="133"/>
        <v>117177.44254100001</v>
      </c>
      <c r="AJ211" s="130">
        <f t="shared" si="133"/>
        <v>1481.8200000000002</v>
      </c>
      <c r="AK211" s="130">
        <f t="shared" si="133"/>
        <v>931766.92745899991</v>
      </c>
      <c r="AL211" s="134">
        <f t="shared" si="133"/>
        <v>933248.74745899998</v>
      </c>
      <c r="AM211" s="137"/>
    </row>
    <row r="212" spans="1:39" hidden="1" outlineLevel="3" x14ac:dyDescent="0.25">
      <c r="A212" t="s">
        <v>7022</v>
      </c>
      <c r="B212" t="s">
        <v>134</v>
      </c>
      <c r="C212" t="s">
        <v>135</v>
      </c>
      <c r="D212" t="s">
        <v>189</v>
      </c>
      <c r="E212" t="s">
        <v>190</v>
      </c>
      <c r="F212">
        <v>-4791.7299999999996</v>
      </c>
      <c r="G212">
        <v>15697.29</v>
      </c>
      <c r="R212">
        <f>SUM(F212:Q212)</f>
        <v>10905.560000000001</v>
      </c>
      <c r="S212" s="92" t="s">
        <v>5145</v>
      </c>
      <c r="T212" s="80">
        <f>VLOOKUP(S212,Factors!$F$4:$H$5971,3,FALSE)</f>
        <v>0.1124</v>
      </c>
      <c r="U212" s="119">
        <f t="shared" si="107"/>
        <v>0</v>
      </c>
      <c r="V212" s="120">
        <f t="shared" si="108"/>
        <v>15697.29</v>
      </c>
      <c r="W212" s="121">
        <f t="shared" si="109"/>
        <v>15697.29</v>
      </c>
      <c r="X212" s="119">
        <f t="shared" si="110"/>
        <v>0</v>
      </c>
      <c r="Y212" s="120">
        <f t="shared" si="111"/>
        <v>1764.3753960000001</v>
      </c>
      <c r="Z212" s="122">
        <f t="shared" si="112"/>
        <v>1764.3753960000001</v>
      </c>
      <c r="AA212" s="119">
        <f t="shared" si="113"/>
        <v>0</v>
      </c>
      <c r="AB212" s="120">
        <f t="shared" si="114"/>
        <v>13932.914604000001</v>
      </c>
      <c r="AC212" s="122">
        <f t="shared" si="115"/>
        <v>13932.914604000001</v>
      </c>
      <c r="AD212" s="94">
        <f t="shared" si="116"/>
        <v>0</v>
      </c>
      <c r="AE212" s="123">
        <f t="shared" si="117"/>
        <v>10905.560000000001</v>
      </c>
      <c r="AF212" s="94">
        <f t="shared" si="118"/>
        <v>10905.560000000001</v>
      </c>
      <c r="AG212" s="94">
        <f t="shared" si="119"/>
        <v>0</v>
      </c>
      <c r="AH212" s="123">
        <f t="shared" si="120"/>
        <v>1225.7849440000002</v>
      </c>
      <c r="AI212" s="94">
        <f t="shared" si="121"/>
        <v>1225.7849440000002</v>
      </c>
      <c r="AJ212" s="94">
        <f t="shared" si="122"/>
        <v>0</v>
      </c>
      <c r="AK212" s="94">
        <f t="shared" si="123"/>
        <v>9679.7750560000004</v>
      </c>
      <c r="AL212" s="93">
        <f t="shared" si="124"/>
        <v>9679.7750560000004</v>
      </c>
      <c r="AM212" s="138" t="str">
        <f>VLOOKUP(S212,Factors!$F$4:$G$5971,2,FALSE)</f>
        <v>3-factor</v>
      </c>
    </row>
    <row r="213" spans="1:39" hidden="1" outlineLevel="3" x14ac:dyDescent="0.25">
      <c r="A213" t="s">
        <v>7022</v>
      </c>
      <c r="B213" t="s">
        <v>136</v>
      </c>
      <c r="C213" t="s">
        <v>137</v>
      </c>
      <c r="D213" t="s">
        <v>184</v>
      </c>
      <c r="E213" t="s">
        <v>185</v>
      </c>
      <c r="F213">
        <v>8747.91</v>
      </c>
      <c r="G213">
        <v>7403.63</v>
      </c>
      <c r="R213">
        <f>SUM(F213:Q213)</f>
        <v>16151.54</v>
      </c>
      <c r="S213" s="92" t="s">
        <v>5266</v>
      </c>
      <c r="T213" s="80">
        <f>VLOOKUP(S213,Factors!$F$4:$H$5971,3,FALSE)</f>
        <v>0.1124</v>
      </c>
      <c r="U213" s="119">
        <f t="shared" si="107"/>
        <v>0</v>
      </c>
      <c r="V213" s="120">
        <f t="shared" si="108"/>
        <v>7403.63</v>
      </c>
      <c r="W213" s="121">
        <f t="shared" si="109"/>
        <v>7403.63</v>
      </c>
      <c r="X213" s="119">
        <f t="shared" si="110"/>
        <v>0</v>
      </c>
      <c r="Y213" s="120">
        <f t="shared" si="111"/>
        <v>832.16801199999998</v>
      </c>
      <c r="Z213" s="122">
        <f t="shared" si="112"/>
        <v>832.16801199999998</v>
      </c>
      <c r="AA213" s="119">
        <f t="shared" si="113"/>
        <v>0</v>
      </c>
      <c r="AB213" s="120">
        <f t="shared" si="114"/>
        <v>6571.461988</v>
      </c>
      <c r="AC213" s="122">
        <f t="shared" si="115"/>
        <v>6571.461988</v>
      </c>
      <c r="AD213" s="94">
        <f t="shared" si="116"/>
        <v>0</v>
      </c>
      <c r="AE213" s="123">
        <f t="shared" si="117"/>
        <v>16151.54</v>
      </c>
      <c r="AF213" s="94">
        <f t="shared" si="118"/>
        <v>16151.54</v>
      </c>
      <c r="AG213" s="94">
        <f t="shared" si="119"/>
        <v>0</v>
      </c>
      <c r="AH213" s="123">
        <f t="shared" si="120"/>
        <v>1815.4330960000002</v>
      </c>
      <c r="AI213" s="94">
        <f t="shared" si="121"/>
        <v>1815.4330960000002</v>
      </c>
      <c r="AJ213" s="94">
        <f t="shared" si="122"/>
        <v>0</v>
      </c>
      <c r="AK213" s="94">
        <f t="shared" si="123"/>
        <v>14336.106904</v>
      </c>
      <c r="AL213" s="93">
        <f t="shared" si="124"/>
        <v>14336.106904</v>
      </c>
      <c r="AM213" s="138" t="str">
        <f>VLOOKUP(S213,Factors!$F$4:$G$5971,2,FALSE)</f>
        <v>3-factor</v>
      </c>
    </row>
    <row r="214" spans="1:39" hidden="1" outlineLevel="3" x14ac:dyDescent="0.25">
      <c r="A214" t="s">
        <v>7022</v>
      </c>
      <c r="B214" t="s">
        <v>138</v>
      </c>
      <c r="C214" t="s">
        <v>139</v>
      </c>
      <c r="D214" t="s">
        <v>197</v>
      </c>
      <c r="E214" t="s">
        <v>198</v>
      </c>
      <c r="F214">
        <v>8420.9599999999991</v>
      </c>
      <c r="G214">
        <v>7826.45</v>
      </c>
      <c r="R214">
        <f>SUM(F214:Q214)</f>
        <v>16247.41</v>
      </c>
      <c r="S214" s="92" t="s">
        <v>5456</v>
      </c>
      <c r="T214" s="80">
        <f>VLOOKUP(S214,Factors!$F$4:$H$5971,3,FALSE)</f>
        <v>0.1124</v>
      </c>
      <c r="U214" s="119">
        <f t="shared" si="107"/>
        <v>0</v>
      </c>
      <c r="V214" s="120">
        <f t="shared" si="108"/>
        <v>7826.45</v>
      </c>
      <c r="W214" s="121">
        <f t="shared" si="109"/>
        <v>7826.45</v>
      </c>
      <c r="X214" s="119">
        <f t="shared" si="110"/>
        <v>0</v>
      </c>
      <c r="Y214" s="120">
        <f t="shared" si="111"/>
        <v>879.69298000000003</v>
      </c>
      <c r="Z214" s="122">
        <f t="shared" si="112"/>
        <v>879.69298000000003</v>
      </c>
      <c r="AA214" s="119">
        <f t="shared" si="113"/>
        <v>0</v>
      </c>
      <c r="AB214" s="120">
        <f t="shared" si="114"/>
        <v>6946.75702</v>
      </c>
      <c r="AC214" s="122">
        <f t="shared" si="115"/>
        <v>6946.75702</v>
      </c>
      <c r="AD214" s="94">
        <f t="shared" si="116"/>
        <v>0</v>
      </c>
      <c r="AE214" s="123">
        <f t="shared" si="117"/>
        <v>16247.41</v>
      </c>
      <c r="AF214" s="94">
        <f t="shared" si="118"/>
        <v>16247.41</v>
      </c>
      <c r="AG214" s="94">
        <f t="shared" si="119"/>
        <v>0</v>
      </c>
      <c r="AH214" s="123">
        <f t="shared" si="120"/>
        <v>1826.2088839999999</v>
      </c>
      <c r="AI214" s="94">
        <f t="shared" si="121"/>
        <v>1826.2088839999999</v>
      </c>
      <c r="AJ214" s="94">
        <f t="shared" si="122"/>
        <v>0</v>
      </c>
      <c r="AK214" s="94">
        <f t="shared" si="123"/>
        <v>14421.201116</v>
      </c>
      <c r="AL214" s="93">
        <f t="shared" si="124"/>
        <v>14421.201116</v>
      </c>
      <c r="AM214" s="138" t="str">
        <f>VLOOKUP(S214,Factors!$F$4:$G$5971,2,FALSE)</f>
        <v>3-factor</v>
      </c>
    </row>
    <row r="215" spans="1:39" hidden="1" outlineLevel="2" collapsed="1" x14ac:dyDescent="0.25">
      <c r="S215" s="92"/>
      <c r="T215" s="80"/>
      <c r="U215" s="119">
        <f t="shared" ref="U215:AL215" si="134">SUBTOTAL(9,U212:U214)</f>
        <v>0</v>
      </c>
      <c r="V215" s="120">
        <f t="shared" si="134"/>
        <v>30927.370000000003</v>
      </c>
      <c r="W215" s="121">
        <f t="shared" si="134"/>
        <v>30927.370000000003</v>
      </c>
      <c r="X215" s="119">
        <f t="shared" si="134"/>
        <v>0</v>
      </c>
      <c r="Y215" s="120">
        <f t="shared" si="134"/>
        <v>3476.2363880000003</v>
      </c>
      <c r="Z215" s="122">
        <f t="shared" si="134"/>
        <v>3476.2363880000003</v>
      </c>
      <c r="AA215" s="119">
        <f t="shared" si="134"/>
        <v>0</v>
      </c>
      <c r="AB215" s="120">
        <f t="shared" si="134"/>
        <v>27451.133612000001</v>
      </c>
      <c r="AC215" s="122">
        <f t="shared" si="134"/>
        <v>27451.133612000001</v>
      </c>
      <c r="AD215" s="94">
        <f t="shared" si="134"/>
        <v>0</v>
      </c>
      <c r="AE215" s="123">
        <f t="shared" si="134"/>
        <v>43304.51</v>
      </c>
      <c r="AF215" s="94">
        <f t="shared" si="134"/>
        <v>43304.51</v>
      </c>
      <c r="AG215" s="94">
        <f t="shared" si="134"/>
        <v>0</v>
      </c>
      <c r="AH215" s="123">
        <f t="shared" si="134"/>
        <v>4867.4269240000003</v>
      </c>
      <c r="AI215" s="94">
        <f t="shared" si="134"/>
        <v>4867.4269240000003</v>
      </c>
      <c r="AJ215" s="94">
        <f t="shared" si="134"/>
        <v>0</v>
      </c>
      <c r="AK215" s="94">
        <f t="shared" si="134"/>
        <v>38437.083075999995</v>
      </c>
      <c r="AL215" s="93">
        <f t="shared" si="134"/>
        <v>38437.083075999995</v>
      </c>
      <c r="AM215" s="139" t="s">
        <v>7137</v>
      </c>
    </row>
    <row r="216" spans="1:39" hidden="1" outlineLevel="3" x14ac:dyDescent="0.25">
      <c r="A216" t="s">
        <v>7022</v>
      </c>
      <c r="B216" t="s">
        <v>35</v>
      </c>
      <c r="C216" t="s">
        <v>36</v>
      </c>
      <c r="D216" t="s">
        <v>184</v>
      </c>
      <c r="E216" t="s">
        <v>185</v>
      </c>
      <c r="F216">
        <v>21.27</v>
      </c>
      <c r="R216">
        <f t="shared" ref="R216:R225" si="135">SUM(F216:Q216)</f>
        <v>21.27</v>
      </c>
      <c r="S216" s="92" t="s">
        <v>1072</v>
      </c>
      <c r="T216" s="80">
        <f>VLOOKUP(S216,Factors!$F$4:$H$5971,3,FALSE)</f>
        <v>0.1119</v>
      </c>
      <c r="U216" s="119">
        <f t="shared" si="107"/>
        <v>0</v>
      </c>
      <c r="V216" s="120">
        <f t="shared" si="108"/>
        <v>0</v>
      </c>
      <c r="W216" s="121">
        <f t="shared" si="109"/>
        <v>0</v>
      </c>
      <c r="X216" s="119">
        <f t="shared" si="110"/>
        <v>0</v>
      </c>
      <c r="Y216" s="120">
        <f t="shared" si="111"/>
        <v>0</v>
      </c>
      <c r="Z216" s="122">
        <f t="shared" si="112"/>
        <v>0</v>
      </c>
      <c r="AA216" s="119">
        <f t="shared" si="113"/>
        <v>0</v>
      </c>
      <c r="AB216" s="120">
        <f t="shared" si="114"/>
        <v>0</v>
      </c>
      <c r="AC216" s="122">
        <f t="shared" si="115"/>
        <v>0</v>
      </c>
      <c r="AD216" s="94">
        <f t="shared" si="116"/>
        <v>0</v>
      </c>
      <c r="AE216" s="123">
        <f t="shared" si="117"/>
        <v>21.27</v>
      </c>
      <c r="AF216" s="94">
        <f t="shared" si="118"/>
        <v>21.27</v>
      </c>
      <c r="AG216" s="94">
        <f t="shared" si="119"/>
        <v>0</v>
      </c>
      <c r="AH216" s="123">
        <f t="shared" si="120"/>
        <v>2.3801130000000001</v>
      </c>
      <c r="AI216" s="94">
        <f t="shared" si="121"/>
        <v>2.3801130000000001</v>
      </c>
      <c r="AJ216" s="94">
        <f t="shared" si="122"/>
        <v>0</v>
      </c>
      <c r="AK216" s="94">
        <f t="shared" si="123"/>
        <v>18.889886999999998</v>
      </c>
      <c r="AL216" s="93">
        <f t="shared" si="124"/>
        <v>18.889886999999998</v>
      </c>
      <c r="AM216" s="138" t="str">
        <f>VLOOKUP(S216,Factors!$F$4:$G$5971,2,FALSE)</f>
        <v>Customers-All</v>
      </c>
    </row>
    <row r="217" spans="1:39" hidden="1" outlineLevel="3" x14ac:dyDescent="0.25">
      <c r="A217" t="s">
        <v>7022</v>
      </c>
      <c r="B217" t="s">
        <v>166</v>
      </c>
      <c r="C217" t="s">
        <v>167</v>
      </c>
      <c r="D217" t="s">
        <v>184</v>
      </c>
      <c r="E217" t="s">
        <v>185</v>
      </c>
      <c r="F217">
        <v>1593.92</v>
      </c>
      <c r="G217">
        <v>1996.52</v>
      </c>
      <c r="R217">
        <f t="shared" si="135"/>
        <v>3590.44</v>
      </c>
      <c r="S217" s="92" t="s">
        <v>1275</v>
      </c>
      <c r="T217" s="80">
        <f>VLOOKUP(S217,Factors!$F$4:$H$5971,3,FALSE)</f>
        <v>0.1119</v>
      </c>
      <c r="U217" s="119">
        <f t="shared" si="107"/>
        <v>0</v>
      </c>
      <c r="V217" s="120">
        <f t="shared" si="108"/>
        <v>1996.52</v>
      </c>
      <c r="W217" s="121">
        <f t="shared" si="109"/>
        <v>1996.52</v>
      </c>
      <c r="X217" s="119">
        <f t="shared" si="110"/>
        <v>0</v>
      </c>
      <c r="Y217" s="120">
        <f t="shared" si="111"/>
        <v>223.41058799999999</v>
      </c>
      <c r="Z217" s="122">
        <f t="shared" si="112"/>
        <v>223.41058799999999</v>
      </c>
      <c r="AA217" s="119">
        <f t="shared" si="113"/>
        <v>0</v>
      </c>
      <c r="AB217" s="120">
        <f t="shared" si="114"/>
        <v>1773.109412</v>
      </c>
      <c r="AC217" s="122">
        <f t="shared" si="115"/>
        <v>1773.109412</v>
      </c>
      <c r="AD217" s="94">
        <f t="shared" si="116"/>
        <v>0</v>
      </c>
      <c r="AE217" s="123">
        <f t="shared" si="117"/>
        <v>3590.44</v>
      </c>
      <c r="AF217" s="94">
        <f t="shared" si="118"/>
        <v>3590.44</v>
      </c>
      <c r="AG217" s="94">
        <f t="shared" si="119"/>
        <v>0</v>
      </c>
      <c r="AH217" s="123">
        <f t="shared" si="120"/>
        <v>401.77023600000001</v>
      </c>
      <c r="AI217" s="94">
        <f t="shared" si="121"/>
        <v>401.77023600000001</v>
      </c>
      <c r="AJ217" s="94">
        <f t="shared" si="122"/>
        <v>0</v>
      </c>
      <c r="AK217" s="94">
        <f t="shared" si="123"/>
        <v>3188.6697640000002</v>
      </c>
      <c r="AL217" s="93">
        <f t="shared" si="124"/>
        <v>3188.6697640000002</v>
      </c>
      <c r="AM217" s="138" t="str">
        <f>VLOOKUP(S217,Factors!$F$4:$G$5971,2,FALSE)</f>
        <v>Customers-All</v>
      </c>
    </row>
    <row r="218" spans="1:39" hidden="1" outlineLevel="3" x14ac:dyDescent="0.25">
      <c r="A218" t="s">
        <v>7022</v>
      </c>
      <c r="B218" t="s">
        <v>166</v>
      </c>
      <c r="C218" t="s">
        <v>167</v>
      </c>
      <c r="D218" t="s">
        <v>186</v>
      </c>
      <c r="E218" t="s">
        <v>185</v>
      </c>
      <c r="F218">
        <v>52351.43</v>
      </c>
      <c r="G218">
        <v>45615.49</v>
      </c>
      <c r="R218">
        <f t="shared" si="135"/>
        <v>97966.92</v>
      </c>
      <c r="S218" s="92" t="s">
        <v>1284</v>
      </c>
      <c r="T218" s="80">
        <f>VLOOKUP(S218,Factors!$F$4:$H$5971,3,FALSE)</f>
        <v>0.1119</v>
      </c>
      <c r="U218" s="119">
        <f t="shared" si="107"/>
        <v>0</v>
      </c>
      <c r="V218" s="120">
        <f t="shared" si="108"/>
        <v>45615.49</v>
      </c>
      <c r="W218" s="121">
        <f t="shared" si="109"/>
        <v>45615.49</v>
      </c>
      <c r="X218" s="119">
        <f t="shared" si="110"/>
        <v>0</v>
      </c>
      <c r="Y218" s="120">
        <f t="shared" si="111"/>
        <v>5104.3733309999998</v>
      </c>
      <c r="Z218" s="122">
        <f t="shared" si="112"/>
        <v>5104.3733309999998</v>
      </c>
      <c r="AA218" s="119">
        <f t="shared" si="113"/>
        <v>0</v>
      </c>
      <c r="AB218" s="120">
        <f t="shared" si="114"/>
        <v>40511.116668999995</v>
      </c>
      <c r="AC218" s="122">
        <f t="shared" si="115"/>
        <v>40511.116668999995</v>
      </c>
      <c r="AD218" s="94">
        <f t="shared" si="116"/>
        <v>0</v>
      </c>
      <c r="AE218" s="123">
        <f t="shared" si="117"/>
        <v>97966.92</v>
      </c>
      <c r="AF218" s="94">
        <f t="shared" si="118"/>
        <v>97966.92</v>
      </c>
      <c r="AG218" s="94">
        <f t="shared" si="119"/>
        <v>0</v>
      </c>
      <c r="AH218" s="123">
        <f t="shared" si="120"/>
        <v>10962.498347999999</v>
      </c>
      <c r="AI218" s="94">
        <f t="shared" si="121"/>
        <v>10962.498347999999</v>
      </c>
      <c r="AJ218" s="94">
        <f t="shared" si="122"/>
        <v>0</v>
      </c>
      <c r="AK218" s="94">
        <f t="shared" si="123"/>
        <v>87004.421652000005</v>
      </c>
      <c r="AL218" s="93">
        <f t="shared" si="124"/>
        <v>87004.421652000005</v>
      </c>
      <c r="AM218" s="138" t="str">
        <f>VLOOKUP(S218,Factors!$F$4:$G$5971,2,FALSE)</f>
        <v>Customers-All</v>
      </c>
    </row>
    <row r="219" spans="1:39" hidden="1" outlineLevel="3" x14ac:dyDescent="0.25">
      <c r="A219" t="s">
        <v>7022</v>
      </c>
      <c r="B219" t="s">
        <v>187</v>
      </c>
      <c r="C219" t="s">
        <v>188</v>
      </c>
      <c r="D219" t="s">
        <v>189</v>
      </c>
      <c r="E219" t="s">
        <v>190</v>
      </c>
      <c r="G219">
        <v>8.14</v>
      </c>
      <c r="R219">
        <f t="shared" si="135"/>
        <v>8.14</v>
      </c>
      <c r="S219" s="92" t="s">
        <v>4197</v>
      </c>
      <c r="T219" s="80">
        <f>VLOOKUP(S219,Factors!$F$4:$H$5971,3,FALSE)</f>
        <v>0.1119</v>
      </c>
      <c r="U219" s="119">
        <f t="shared" si="107"/>
        <v>0</v>
      </c>
      <c r="V219" s="120">
        <f t="shared" si="108"/>
        <v>8.14</v>
      </c>
      <c r="W219" s="121">
        <f t="shared" si="109"/>
        <v>8.14</v>
      </c>
      <c r="X219" s="119">
        <f t="shared" si="110"/>
        <v>0</v>
      </c>
      <c r="Y219" s="120">
        <f t="shared" si="111"/>
        <v>0.91086600000000006</v>
      </c>
      <c r="Z219" s="122">
        <f t="shared" si="112"/>
        <v>0.91086600000000006</v>
      </c>
      <c r="AA219" s="119">
        <f t="shared" si="113"/>
        <v>0</v>
      </c>
      <c r="AB219" s="120">
        <f t="shared" si="114"/>
        <v>7.2291340000000002</v>
      </c>
      <c r="AC219" s="122">
        <f t="shared" si="115"/>
        <v>7.2291340000000002</v>
      </c>
      <c r="AD219" s="94">
        <f t="shared" si="116"/>
        <v>0</v>
      </c>
      <c r="AE219" s="123">
        <f t="shared" si="117"/>
        <v>8.14</v>
      </c>
      <c r="AF219" s="94">
        <f t="shared" si="118"/>
        <v>8.14</v>
      </c>
      <c r="AG219" s="94">
        <f t="shared" si="119"/>
        <v>0</v>
      </c>
      <c r="AH219" s="123">
        <f t="shared" si="120"/>
        <v>0.91086600000000006</v>
      </c>
      <c r="AI219" s="94">
        <f t="shared" si="121"/>
        <v>0.91086600000000006</v>
      </c>
      <c r="AJ219" s="94">
        <f t="shared" si="122"/>
        <v>0</v>
      </c>
      <c r="AK219" s="94">
        <f t="shared" si="123"/>
        <v>7.2291340000000002</v>
      </c>
      <c r="AL219" s="93">
        <f t="shared" si="124"/>
        <v>7.2291340000000002</v>
      </c>
      <c r="AM219" s="138" t="str">
        <f>VLOOKUP(S219,Factors!$F$4:$G$5971,2,FALSE)</f>
        <v>Customers-All</v>
      </c>
    </row>
    <row r="220" spans="1:39" hidden="1" outlineLevel="3" x14ac:dyDescent="0.25">
      <c r="A220" t="s">
        <v>7022</v>
      </c>
      <c r="B220" t="s">
        <v>119</v>
      </c>
      <c r="C220" t="s">
        <v>120</v>
      </c>
      <c r="D220" t="s">
        <v>191</v>
      </c>
      <c r="E220" t="s">
        <v>192</v>
      </c>
      <c r="G220">
        <v>36.92</v>
      </c>
      <c r="R220">
        <f t="shared" si="135"/>
        <v>36.92</v>
      </c>
      <c r="S220" s="92" t="s">
        <v>6566</v>
      </c>
      <c r="T220" s="80">
        <f>VLOOKUP(S220,Factors!$F$4:$H$5971,3,FALSE)</f>
        <v>0.1119</v>
      </c>
      <c r="U220" s="119">
        <f t="shared" si="107"/>
        <v>0</v>
      </c>
      <c r="V220" s="120">
        <f t="shared" si="108"/>
        <v>36.92</v>
      </c>
      <c r="W220" s="121">
        <f t="shared" si="109"/>
        <v>36.92</v>
      </c>
      <c r="X220" s="119">
        <f t="shared" si="110"/>
        <v>0</v>
      </c>
      <c r="Y220" s="120">
        <f t="shared" si="111"/>
        <v>4.131348</v>
      </c>
      <c r="Z220" s="122">
        <f t="shared" si="112"/>
        <v>4.131348</v>
      </c>
      <c r="AA220" s="119">
        <f t="shared" si="113"/>
        <v>0</v>
      </c>
      <c r="AB220" s="120">
        <f t="shared" si="114"/>
        <v>32.788651999999999</v>
      </c>
      <c r="AC220" s="122">
        <f t="shared" si="115"/>
        <v>32.788651999999999</v>
      </c>
      <c r="AD220" s="94">
        <f t="shared" si="116"/>
        <v>0</v>
      </c>
      <c r="AE220" s="123">
        <f t="shared" si="117"/>
        <v>36.92</v>
      </c>
      <c r="AF220" s="94">
        <f t="shared" si="118"/>
        <v>36.92</v>
      </c>
      <c r="AG220" s="94">
        <f t="shared" si="119"/>
        <v>0</v>
      </c>
      <c r="AH220" s="123">
        <f t="shared" si="120"/>
        <v>4.131348</v>
      </c>
      <c r="AI220" s="94">
        <f t="shared" si="121"/>
        <v>4.131348</v>
      </c>
      <c r="AJ220" s="94">
        <f t="shared" si="122"/>
        <v>0</v>
      </c>
      <c r="AK220" s="94">
        <f t="shared" si="123"/>
        <v>32.788651999999999</v>
      </c>
      <c r="AL220" s="93">
        <f t="shared" si="124"/>
        <v>32.788651999999999</v>
      </c>
      <c r="AM220" s="138" t="str">
        <f>VLOOKUP(S220,Factors!$F$4:$G$5971,2,FALSE)</f>
        <v>customers-all</v>
      </c>
    </row>
    <row r="221" spans="1:39" hidden="1" outlineLevel="3" x14ac:dyDescent="0.25">
      <c r="A221" t="s">
        <v>7022</v>
      </c>
      <c r="B221" t="s">
        <v>119</v>
      </c>
      <c r="C221" t="s">
        <v>120</v>
      </c>
      <c r="D221" t="s">
        <v>189</v>
      </c>
      <c r="E221" t="s">
        <v>190</v>
      </c>
      <c r="F221">
        <v>30116.69</v>
      </c>
      <c r="G221">
        <v>39214.75</v>
      </c>
      <c r="R221">
        <f t="shared" si="135"/>
        <v>69331.44</v>
      </c>
      <c r="S221" s="92" t="s">
        <v>4269</v>
      </c>
      <c r="T221" s="80">
        <f>VLOOKUP(S221,Factors!$F$4:$H$5971,3,FALSE)</f>
        <v>0.1119</v>
      </c>
      <c r="U221" s="119">
        <f t="shared" si="107"/>
        <v>0</v>
      </c>
      <c r="V221" s="120">
        <f t="shared" si="108"/>
        <v>39214.75</v>
      </c>
      <c r="W221" s="121">
        <f t="shared" si="109"/>
        <v>39214.75</v>
      </c>
      <c r="X221" s="119">
        <f t="shared" si="110"/>
        <v>0</v>
      </c>
      <c r="Y221" s="120">
        <f t="shared" si="111"/>
        <v>4388.1305249999996</v>
      </c>
      <c r="Z221" s="122">
        <f t="shared" si="112"/>
        <v>4388.1305249999996</v>
      </c>
      <c r="AA221" s="119">
        <f t="shared" si="113"/>
        <v>0</v>
      </c>
      <c r="AB221" s="120">
        <f t="shared" si="114"/>
        <v>34826.619475</v>
      </c>
      <c r="AC221" s="122">
        <f t="shared" si="115"/>
        <v>34826.619475</v>
      </c>
      <c r="AD221" s="94">
        <f t="shared" si="116"/>
        <v>0</v>
      </c>
      <c r="AE221" s="123">
        <f t="shared" si="117"/>
        <v>69331.44</v>
      </c>
      <c r="AF221" s="94">
        <f t="shared" si="118"/>
        <v>69331.44</v>
      </c>
      <c r="AG221" s="94">
        <f t="shared" si="119"/>
        <v>0</v>
      </c>
      <c r="AH221" s="123">
        <f t="shared" si="120"/>
        <v>7758.1881360000007</v>
      </c>
      <c r="AI221" s="94">
        <f t="shared" si="121"/>
        <v>7758.1881360000007</v>
      </c>
      <c r="AJ221" s="94">
        <f t="shared" si="122"/>
        <v>0</v>
      </c>
      <c r="AK221" s="94">
        <f t="shared" si="123"/>
        <v>61573.251864000005</v>
      </c>
      <c r="AL221" s="93">
        <f t="shared" si="124"/>
        <v>61573.251864000005</v>
      </c>
      <c r="AM221" s="138" t="str">
        <f>VLOOKUP(S221,Factors!$F$4:$G$5971,2,FALSE)</f>
        <v>Customers-All</v>
      </c>
    </row>
    <row r="222" spans="1:39" hidden="1" outlineLevel="3" x14ac:dyDescent="0.25">
      <c r="A222" t="s">
        <v>7022</v>
      </c>
      <c r="B222" t="s">
        <v>119</v>
      </c>
      <c r="C222" t="s">
        <v>120</v>
      </c>
      <c r="D222" t="s">
        <v>184</v>
      </c>
      <c r="E222" t="s">
        <v>185</v>
      </c>
      <c r="F222">
        <v>650297.37</v>
      </c>
      <c r="G222">
        <v>647008.96</v>
      </c>
      <c r="R222">
        <f t="shared" si="135"/>
        <v>1297306.33</v>
      </c>
      <c r="S222" s="92" t="s">
        <v>4292</v>
      </c>
      <c r="T222" s="80">
        <f>VLOOKUP(S222,Factors!$F$4:$H$5971,3,FALSE)</f>
        <v>0.1119</v>
      </c>
      <c r="U222" s="119">
        <f t="shared" si="107"/>
        <v>0</v>
      </c>
      <c r="V222" s="120">
        <f t="shared" si="108"/>
        <v>647008.96</v>
      </c>
      <c r="W222" s="121">
        <f t="shared" si="109"/>
        <v>647008.96</v>
      </c>
      <c r="X222" s="119">
        <f t="shared" si="110"/>
        <v>0</v>
      </c>
      <c r="Y222" s="120">
        <f t="shared" si="111"/>
        <v>72400.302623999989</v>
      </c>
      <c r="Z222" s="122">
        <f t="shared" si="112"/>
        <v>72400.302623999989</v>
      </c>
      <c r="AA222" s="119">
        <f t="shared" si="113"/>
        <v>0</v>
      </c>
      <c r="AB222" s="120">
        <f t="shared" si="114"/>
        <v>574608.65737599996</v>
      </c>
      <c r="AC222" s="122">
        <f t="shared" si="115"/>
        <v>574608.65737599996</v>
      </c>
      <c r="AD222" s="94">
        <f t="shared" si="116"/>
        <v>0</v>
      </c>
      <c r="AE222" s="123">
        <f t="shared" si="117"/>
        <v>1297306.33</v>
      </c>
      <c r="AF222" s="94">
        <f t="shared" si="118"/>
        <v>1297306.33</v>
      </c>
      <c r="AG222" s="94">
        <f t="shared" si="119"/>
        <v>0</v>
      </c>
      <c r="AH222" s="123">
        <f t="shared" si="120"/>
        <v>145168.578327</v>
      </c>
      <c r="AI222" s="94">
        <f t="shared" si="121"/>
        <v>145168.578327</v>
      </c>
      <c r="AJ222" s="94">
        <f t="shared" si="122"/>
        <v>0</v>
      </c>
      <c r="AK222" s="94">
        <f t="shared" si="123"/>
        <v>1152137.7516730002</v>
      </c>
      <c r="AL222" s="93">
        <f t="shared" si="124"/>
        <v>1152137.7516730002</v>
      </c>
      <c r="AM222" s="138" t="str">
        <f>VLOOKUP(S222,Factors!$F$4:$G$5971,2,FALSE)</f>
        <v>Customers-All</v>
      </c>
    </row>
    <row r="223" spans="1:39" hidden="1" outlineLevel="3" x14ac:dyDescent="0.25">
      <c r="A223" t="s">
        <v>7022</v>
      </c>
      <c r="B223" t="s">
        <v>119</v>
      </c>
      <c r="C223" t="s">
        <v>120</v>
      </c>
      <c r="D223" t="s">
        <v>186</v>
      </c>
      <c r="E223" t="s">
        <v>185</v>
      </c>
      <c r="F223">
        <v>37.840000000000003</v>
      </c>
      <c r="G223">
        <v>180.65</v>
      </c>
      <c r="R223">
        <f t="shared" si="135"/>
        <v>218.49</v>
      </c>
      <c r="S223" s="92" t="s">
        <v>4295</v>
      </c>
      <c r="T223" s="80">
        <f>VLOOKUP(S223,Factors!$F$4:$H$5971,3,FALSE)</f>
        <v>0.1119</v>
      </c>
      <c r="U223" s="119">
        <f t="shared" si="107"/>
        <v>0</v>
      </c>
      <c r="V223" s="120">
        <f t="shared" si="108"/>
        <v>180.65</v>
      </c>
      <c r="W223" s="121">
        <f t="shared" si="109"/>
        <v>180.65</v>
      </c>
      <c r="X223" s="119">
        <f t="shared" si="110"/>
        <v>0</v>
      </c>
      <c r="Y223" s="120">
        <f t="shared" si="111"/>
        <v>20.214735000000001</v>
      </c>
      <c r="Z223" s="122">
        <f t="shared" si="112"/>
        <v>20.214735000000001</v>
      </c>
      <c r="AA223" s="119">
        <f t="shared" si="113"/>
        <v>0</v>
      </c>
      <c r="AB223" s="120">
        <f t="shared" si="114"/>
        <v>160.43526500000002</v>
      </c>
      <c r="AC223" s="122">
        <f t="shared" si="115"/>
        <v>160.43526500000002</v>
      </c>
      <c r="AD223" s="94">
        <f t="shared" si="116"/>
        <v>0</v>
      </c>
      <c r="AE223" s="123">
        <f t="shared" si="117"/>
        <v>218.49</v>
      </c>
      <c r="AF223" s="94">
        <f t="shared" si="118"/>
        <v>218.49</v>
      </c>
      <c r="AG223" s="94">
        <f t="shared" si="119"/>
        <v>0</v>
      </c>
      <c r="AH223" s="123">
        <f t="shared" si="120"/>
        <v>24.449031000000002</v>
      </c>
      <c r="AI223" s="94">
        <f t="shared" si="121"/>
        <v>24.449031000000002</v>
      </c>
      <c r="AJ223" s="94">
        <f t="shared" si="122"/>
        <v>0</v>
      </c>
      <c r="AK223" s="94">
        <f t="shared" si="123"/>
        <v>194.04096900000002</v>
      </c>
      <c r="AL223" s="93">
        <f t="shared" si="124"/>
        <v>194.04096900000002</v>
      </c>
      <c r="AM223" s="138" t="str">
        <f>VLOOKUP(S223,Factors!$F$4:$G$5971,2,FALSE)</f>
        <v>Customers-All</v>
      </c>
    </row>
    <row r="224" spans="1:39" hidden="1" outlineLevel="3" x14ac:dyDescent="0.25">
      <c r="A224" t="s">
        <v>7022</v>
      </c>
      <c r="B224" t="s">
        <v>119</v>
      </c>
      <c r="C224" t="s">
        <v>120</v>
      </c>
      <c r="D224" t="s">
        <v>193</v>
      </c>
      <c r="E224" t="s">
        <v>194</v>
      </c>
      <c r="F224">
        <v>237.91</v>
      </c>
      <c r="G224">
        <v>188.76</v>
      </c>
      <c r="R224">
        <f t="shared" si="135"/>
        <v>426.66999999999996</v>
      </c>
      <c r="S224" s="92" t="s">
        <v>4299</v>
      </c>
      <c r="T224" s="80">
        <f>VLOOKUP(S224,Factors!$F$4:$H$5971,3,FALSE)</f>
        <v>0.1119</v>
      </c>
      <c r="U224" s="119">
        <f t="shared" si="107"/>
        <v>0</v>
      </c>
      <c r="V224" s="120">
        <f t="shared" si="108"/>
        <v>188.76</v>
      </c>
      <c r="W224" s="121">
        <f t="shared" si="109"/>
        <v>188.76</v>
      </c>
      <c r="X224" s="119">
        <f t="shared" si="110"/>
        <v>0</v>
      </c>
      <c r="Y224" s="120">
        <f t="shared" si="111"/>
        <v>21.122243999999998</v>
      </c>
      <c r="Z224" s="122">
        <f t="shared" si="112"/>
        <v>21.122243999999998</v>
      </c>
      <c r="AA224" s="119">
        <f t="shared" si="113"/>
        <v>0</v>
      </c>
      <c r="AB224" s="120">
        <f t="shared" si="114"/>
        <v>167.637756</v>
      </c>
      <c r="AC224" s="122">
        <f t="shared" si="115"/>
        <v>167.637756</v>
      </c>
      <c r="AD224" s="94">
        <f t="shared" si="116"/>
        <v>0</v>
      </c>
      <c r="AE224" s="123">
        <f t="shared" si="117"/>
        <v>426.66999999999996</v>
      </c>
      <c r="AF224" s="94">
        <f t="shared" si="118"/>
        <v>426.66999999999996</v>
      </c>
      <c r="AG224" s="94">
        <f t="shared" si="119"/>
        <v>0</v>
      </c>
      <c r="AH224" s="123">
        <f t="shared" si="120"/>
        <v>47.744372999999996</v>
      </c>
      <c r="AI224" s="94">
        <f t="shared" si="121"/>
        <v>47.744372999999996</v>
      </c>
      <c r="AJ224" s="94">
        <f t="shared" si="122"/>
        <v>0</v>
      </c>
      <c r="AK224" s="94">
        <f t="shared" si="123"/>
        <v>378.92562699999996</v>
      </c>
      <c r="AL224" s="93">
        <f t="shared" si="124"/>
        <v>378.92562699999996</v>
      </c>
      <c r="AM224" s="138" t="str">
        <f>VLOOKUP(S224,Factors!$F$4:$G$5971,2,FALSE)</f>
        <v>Customers-All</v>
      </c>
    </row>
    <row r="225" spans="1:39" hidden="1" outlineLevel="3" x14ac:dyDescent="0.25">
      <c r="A225" t="s">
        <v>7022</v>
      </c>
      <c r="B225" t="s">
        <v>195</v>
      </c>
      <c r="C225" t="s">
        <v>196</v>
      </c>
      <c r="D225" t="s">
        <v>189</v>
      </c>
      <c r="E225" t="s">
        <v>190</v>
      </c>
      <c r="F225">
        <v>181540.63</v>
      </c>
      <c r="G225">
        <v>193075.9</v>
      </c>
      <c r="R225">
        <f t="shared" si="135"/>
        <v>374616.53</v>
      </c>
      <c r="S225" s="92" t="s">
        <v>4351</v>
      </c>
      <c r="T225" s="80">
        <f>VLOOKUP(S225,Factors!$F$4:$H$5971,3,FALSE)</f>
        <v>0.1119</v>
      </c>
      <c r="U225" s="119">
        <f t="shared" si="107"/>
        <v>0</v>
      </c>
      <c r="V225" s="120">
        <f t="shared" si="108"/>
        <v>193075.9</v>
      </c>
      <c r="W225" s="121">
        <f t="shared" si="109"/>
        <v>193075.9</v>
      </c>
      <c r="X225" s="119">
        <f t="shared" si="110"/>
        <v>0</v>
      </c>
      <c r="Y225" s="120">
        <f t="shared" si="111"/>
        <v>21605.193209999998</v>
      </c>
      <c r="Z225" s="122">
        <f t="shared" si="112"/>
        <v>21605.193209999998</v>
      </c>
      <c r="AA225" s="119">
        <f t="shared" si="113"/>
        <v>0</v>
      </c>
      <c r="AB225" s="120">
        <f t="shared" si="114"/>
        <v>171470.70679</v>
      </c>
      <c r="AC225" s="122">
        <f t="shared" si="115"/>
        <v>171470.70679</v>
      </c>
      <c r="AD225" s="94">
        <f t="shared" si="116"/>
        <v>0</v>
      </c>
      <c r="AE225" s="123">
        <f t="shared" si="117"/>
        <v>374616.53</v>
      </c>
      <c r="AF225" s="94">
        <f t="shared" si="118"/>
        <v>374616.53</v>
      </c>
      <c r="AG225" s="94">
        <f t="shared" si="119"/>
        <v>0</v>
      </c>
      <c r="AH225" s="123">
        <f t="shared" si="120"/>
        <v>41919.589707000006</v>
      </c>
      <c r="AI225" s="94">
        <f t="shared" si="121"/>
        <v>41919.589707000006</v>
      </c>
      <c r="AJ225" s="94">
        <f t="shared" si="122"/>
        <v>0</v>
      </c>
      <c r="AK225" s="94">
        <f t="shared" si="123"/>
        <v>332696.94029300002</v>
      </c>
      <c r="AL225" s="93">
        <f t="shared" si="124"/>
        <v>332696.94029300002</v>
      </c>
      <c r="AM225" s="138" t="str">
        <f>VLOOKUP(S225,Factors!$F$4:$G$5971,2,FALSE)</f>
        <v>Customers-All</v>
      </c>
    </row>
    <row r="226" spans="1:39" hidden="1" outlineLevel="2" collapsed="1" x14ac:dyDescent="0.25">
      <c r="S226" s="92"/>
      <c r="T226" s="80"/>
      <c r="U226" s="119">
        <f t="shared" ref="U226:AL226" si="136">SUBTOTAL(9,U216:U225)</f>
        <v>0</v>
      </c>
      <c r="V226" s="120">
        <f t="shared" si="136"/>
        <v>927326.09</v>
      </c>
      <c r="W226" s="121">
        <f t="shared" si="136"/>
        <v>927326.09</v>
      </c>
      <c r="X226" s="119">
        <f t="shared" si="136"/>
        <v>0</v>
      </c>
      <c r="Y226" s="120">
        <f t="shared" si="136"/>
        <v>103767.78947099998</v>
      </c>
      <c r="Z226" s="122">
        <f t="shared" si="136"/>
        <v>103767.78947099998</v>
      </c>
      <c r="AA226" s="119">
        <f t="shared" si="136"/>
        <v>0</v>
      </c>
      <c r="AB226" s="120">
        <f t="shared" si="136"/>
        <v>823558.30052899988</v>
      </c>
      <c r="AC226" s="122">
        <f t="shared" si="136"/>
        <v>823558.30052899988</v>
      </c>
      <c r="AD226" s="94">
        <f t="shared" si="136"/>
        <v>0</v>
      </c>
      <c r="AE226" s="123">
        <f t="shared" si="136"/>
        <v>1843523.15</v>
      </c>
      <c r="AF226" s="94">
        <f t="shared" si="136"/>
        <v>1843523.15</v>
      </c>
      <c r="AG226" s="94">
        <f t="shared" si="136"/>
        <v>0</v>
      </c>
      <c r="AH226" s="123">
        <f t="shared" si="136"/>
        <v>206290.24048499999</v>
      </c>
      <c r="AI226" s="94">
        <f t="shared" si="136"/>
        <v>206290.24048499999</v>
      </c>
      <c r="AJ226" s="94">
        <f t="shared" si="136"/>
        <v>0</v>
      </c>
      <c r="AK226" s="94">
        <f t="shared" si="136"/>
        <v>1637232.9095150002</v>
      </c>
      <c r="AL226" s="93">
        <f t="shared" si="136"/>
        <v>1637232.9095150002</v>
      </c>
      <c r="AM226" s="139" t="s">
        <v>7140</v>
      </c>
    </row>
    <row r="227" spans="1:39" hidden="1" outlineLevel="3" x14ac:dyDescent="0.25">
      <c r="A227" t="s">
        <v>7022</v>
      </c>
      <c r="B227" t="s">
        <v>43</v>
      </c>
      <c r="C227" t="s">
        <v>44</v>
      </c>
      <c r="D227" t="s">
        <v>184</v>
      </c>
      <c r="E227" t="s">
        <v>185</v>
      </c>
      <c r="G227">
        <v>89.26</v>
      </c>
      <c r="R227">
        <f>SUM(F227:Q227)</f>
        <v>89.26</v>
      </c>
      <c r="S227" s="92" t="s">
        <v>4742</v>
      </c>
      <c r="T227" s="80">
        <f>VLOOKUP(S227,Factors!$F$4:$H$5971,3,FALSE)</f>
        <v>0</v>
      </c>
      <c r="U227" s="119">
        <f t="shared" si="107"/>
        <v>89.26</v>
      </c>
      <c r="V227" s="120">
        <f t="shared" si="108"/>
        <v>0</v>
      </c>
      <c r="W227" s="121">
        <f t="shared" si="109"/>
        <v>89.26</v>
      </c>
      <c r="X227" s="119">
        <f t="shared" si="110"/>
        <v>0</v>
      </c>
      <c r="Y227" s="120">
        <f t="shared" si="111"/>
        <v>0</v>
      </c>
      <c r="Z227" s="122">
        <f t="shared" si="112"/>
        <v>0</v>
      </c>
      <c r="AA227" s="119">
        <f t="shared" si="113"/>
        <v>89.26</v>
      </c>
      <c r="AB227" s="120">
        <f t="shared" si="114"/>
        <v>0</v>
      </c>
      <c r="AC227" s="122">
        <f t="shared" si="115"/>
        <v>89.26</v>
      </c>
      <c r="AD227" s="94">
        <f t="shared" si="116"/>
        <v>89.26</v>
      </c>
      <c r="AE227" s="123">
        <f t="shared" si="117"/>
        <v>0</v>
      </c>
      <c r="AF227" s="94">
        <f t="shared" si="118"/>
        <v>89.26</v>
      </c>
      <c r="AG227" s="94">
        <f t="shared" si="119"/>
        <v>0</v>
      </c>
      <c r="AH227" s="123">
        <f t="shared" si="120"/>
        <v>0</v>
      </c>
      <c r="AI227" s="94">
        <f t="shared" si="121"/>
        <v>0</v>
      </c>
      <c r="AJ227" s="94">
        <f t="shared" si="122"/>
        <v>89.26</v>
      </c>
      <c r="AK227" s="94">
        <f t="shared" si="123"/>
        <v>0</v>
      </c>
      <c r="AL227" s="93">
        <f t="shared" si="124"/>
        <v>89.26</v>
      </c>
      <c r="AM227" s="138" t="str">
        <f>VLOOKUP(S227,Factors!$F$4:$G$5971,2,FALSE)</f>
        <v>Direct-OR</v>
      </c>
    </row>
    <row r="228" spans="1:39" hidden="1" outlineLevel="3" x14ac:dyDescent="0.25">
      <c r="A228" t="s">
        <v>7022</v>
      </c>
      <c r="B228" t="s">
        <v>96</v>
      </c>
      <c r="C228" t="s">
        <v>97</v>
      </c>
      <c r="D228" t="s">
        <v>184</v>
      </c>
      <c r="E228" t="s">
        <v>185</v>
      </c>
      <c r="F228">
        <v>11032.2</v>
      </c>
      <c r="G228">
        <v>21108.3</v>
      </c>
      <c r="R228">
        <f>SUM(F228:Q228)</f>
        <v>32140.5</v>
      </c>
      <c r="S228" s="92" t="s">
        <v>5028</v>
      </c>
      <c r="T228" s="80">
        <f>VLOOKUP(S228,Factors!$F$4:$H$5971,3,FALSE)</f>
        <v>0</v>
      </c>
      <c r="U228" s="119">
        <f t="shared" si="107"/>
        <v>21108.3</v>
      </c>
      <c r="V228" s="120">
        <f t="shared" si="108"/>
        <v>0</v>
      </c>
      <c r="W228" s="121">
        <f t="shared" si="109"/>
        <v>21108.3</v>
      </c>
      <c r="X228" s="119">
        <f t="shared" si="110"/>
        <v>0</v>
      </c>
      <c r="Y228" s="120">
        <f t="shared" si="111"/>
        <v>0</v>
      </c>
      <c r="Z228" s="122">
        <f t="shared" si="112"/>
        <v>0</v>
      </c>
      <c r="AA228" s="119">
        <f t="shared" si="113"/>
        <v>21108.3</v>
      </c>
      <c r="AB228" s="120">
        <f t="shared" si="114"/>
        <v>0</v>
      </c>
      <c r="AC228" s="122">
        <f t="shared" si="115"/>
        <v>21108.3</v>
      </c>
      <c r="AD228" s="94">
        <f t="shared" si="116"/>
        <v>32140.5</v>
      </c>
      <c r="AE228" s="123">
        <f t="shared" si="117"/>
        <v>0</v>
      </c>
      <c r="AF228" s="94">
        <f t="shared" si="118"/>
        <v>32140.5</v>
      </c>
      <c r="AG228" s="94">
        <f t="shared" si="119"/>
        <v>0</v>
      </c>
      <c r="AH228" s="123">
        <f t="shared" si="120"/>
        <v>0</v>
      </c>
      <c r="AI228" s="94">
        <f t="shared" si="121"/>
        <v>0</v>
      </c>
      <c r="AJ228" s="94">
        <f t="shared" si="122"/>
        <v>32140.5</v>
      </c>
      <c r="AK228" s="94">
        <f t="shared" si="123"/>
        <v>0</v>
      </c>
      <c r="AL228" s="93">
        <f t="shared" si="124"/>
        <v>32140.5</v>
      </c>
      <c r="AM228" s="138" t="str">
        <f>VLOOKUP(S228,Factors!$F$4:$G$5971,2,FALSE)</f>
        <v>Direct-OR</v>
      </c>
    </row>
    <row r="229" spans="1:39" hidden="1" outlineLevel="2" collapsed="1" x14ac:dyDescent="0.25">
      <c r="S229" s="92"/>
      <c r="T229" s="80"/>
      <c r="U229" s="119">
        <f t="shared" ref="U229:AL229" si="137">SUBTOTAL(9,U227:U228)</f>
        <v>21197.559999999998</v>
      </c>
      <c r="V229" s="120">
        <f t="shared" si="137"/>
        <v>0</v>
      </c>
      <c r="W229" s="121">
        <f t="shared" si="137"/>
        <v>21197.559999999998</v>
      </c>
      <c r="X229" s="119">
        <f t="shared" si="137"/>
        <v>0</v>
      </c>
      <c r="Y229" s="120">
        <f t="shared" si="137"/>
        <v>0</v>
      </c>
      <c r="Z229" s="122">
        <f t="shared" si="137"/>
        <v>0</v>
      </c>
      <c r="AA229" s="119">
        <f t="shared" si="137"/>
        <v>21197.559999999998</v>
      </c>
      <c r="AB229" s="120">
        <f t="shared" si="137"/>
        <v>0</v>
      </c>
      <c r="AC229" s="122">
        <f t="shared" si="137"/>
        <v>21197.559999999998</v>
      </c>
      <c r="AD229" s="94">
        <f t="shared" si="137"/>
        <v>32229.759999999998</v>
      </c>
      <c r="AE229" s="123">
        <f t="shared" si="137"/>
        <v>0</v>
      </c>
      <c r="AF229" s="94">
        <f t="shared" si="137"/>
        <v>32229.759999999998</v>
      </c>
      <c r="AG229" s="94">
        <f t="shared" si="137"/>
        <v>0</v>
      </c>
      <c r="AH229" s="123">
        <f t="shared" si="137"/>
        <v>0</v>
      </c>
      <c r="AI229" s="94">
        <f t="shared" si="137"/>
        <v>0</v>
      </c>
      <c r="AJ229" s="94">
        <f t="shared" si="137"/>
        <v>32229.759999999998</v>
      </c>
      <c r="AK229" s="94">
        <f t="shared" si="137"/>
        <v>0</v>
      </c>
      <c r="AL229" s="93">
        <f t="shared" si="137"/>
        <v>32229.759999999998</v>
      </c>
      <c r="AM229" s="139" t="s">
        <v>7135</v>
      </c>
    </row>
    <row r="230" spans="1:39" hidden="1" outlineLevel="3" x14ac:dyDescent="0.25">
      <c r="A230" t="s">
        <v>7022</v>
      </c>
      <c r="B230" t="s">
        <v>127</v>
      </c>
      <c r="C230" t="s">
        <v>128</v>
      </c>
      <c r="D230" t="s">
        <v>184</v>
      </c>
      <c r="E230" t="s">
        <v>185</v>
      </c>
      <c r="F230">
        <v>1670.59</v>
      </c>
      <c r="G230">
        <v>3380.16</v>
      </c>
      <c r="R230">
        <f>SUM(F230:Q230)</f>
        <v>5050.75</v>
      </c>
      <c r="S230" s="92" t="s">
        <v>4645</v>
      </c>
      <c r="T230" s="80">
        <f>VLOOKUP(S230,Factors!$F$4:$H$5971,3,FALSE)</f>
        <v>1</v>
      </c>
      <c r="U230" s="119">
        <f t="shared" si="107"/>
        <v>3380.16</v>
      </c>
      <c r="V230" s="120">
        <f t="shared" si="108"/>
        <v>0</v>
      </c>
      <c r="W230" s="121">
        <f t="shared" si="109"/>
        <v>3380.16</v>
      </c>
      <c r="X230" s="119">
        <f t="shared" si="110"/>
        <v>3380.16</v>
      </c>
      <c r="Y230" s="120">
        <f t="shared" si="111"/>
        <v>0</v>
      </c>
      <c r="Z230" s="122">
        <f t="shared" si="112"/>
        <v>3380.16</v>
      </c>
      <c r="AA230" s="119">
        <f t="shared" si="113"/>
        <v>0</v>
      </c>
      <c r="AB230" s="120">
        <f t="shared" si="114"/>
        <v>0</v>
      </c>
      <c r="AC230" s="122">
        <f t="shared" si="115"/>
        <v>0</v>
      </c>
      <c r="AD230" s="94">
        <f t="shared" si="116"/>
        <v>5050.75</v>
      </c>
      <c r="AE230" s="123">
        <f t="shared" si="117"/>
        <v>0</v>
      </c>
      <c r="AF230" s="94">
        <f t="shared" si="118"/>
        <v>5050.75</v>
      </c>
      <c r="AG230" s="94">
        <f t="shared" si="119"/>
        <v>5050.75</v>
      </c>
      <c r="AH230" s="123">
        <f t="shared" si="120"/>
        <v>0</v>
      </c>
      <c r="AI230" s="94">
        <f t="shared" si="121"/>
        <v>5050.75</v>
      </c>
      <c r="AJ230" s="94">
        <f t="shared" si="122"/>
        <v>0</v>
      </c>
      <c r="AK230" s="94">
        <f t="shared" si="123"/>
        <v>0</v>
      </c>
      <c r="AL230" s="93">
        <f t="shared" si="124"/>
        <v>0</v>
      </c>
      <c r="AM230" s="138" t="str">
        <f>VLOOKUP(S230,Factors!$F$4:$G$5971,2,FALSE)</f>
        <v>Direct-WA</v>
      </c>
    </row>
    <row r="231" spans="1:39" hidden="1" outlineLevel="2" collapsed="1" x14ac:dyDescent="0.25">
      <c r="S231" s="92"/>
      <c r="T231" s="80"/>
      <c r="U231" s="119">
        <f t="shared" ref="U231:AL231" si="138">SUBTOTAL(9,U230:U230)</f>
        <v>3380.16</v>
      </c>
      <c r="V231" s="120">
        <f t="shared" si="138"/>
        <v>0</v>
      </c>
      <c r="W231" s="121">
        <f t="shared" si="138"/>
        <v>3380.16</v>
      </c>
      <c r="X231" s="119">
        <f t="shared" si="138"/>
        <v>3380.16</v>
      </c>
      <c r="Y231" s="120">
        <f t="shared" si="138"/>
        <v>0</v>
      </c>
      <c r="Z231" s="122">
        <f t="shared" si="138"/>
        <v>3380.16</v>
      </c>
      <c r="AA231" s="119">
        <f t="shared" si="138"/>
        <v>0</v>
      </c>
      <c r="AB231" s="120">
        <f t="shared" si="138"/>
        <v>0</v>
      </c>
      <c r="AC231" s="122">
        <f t="shared" si="138"/>
        <v>0</v>
      </c>
      <c r="AD231" s="94">
        <f t="shared" si="138"/>
        <v>5050.75</v>
      </c>
      <c r="AE231" s="123">
        <f t="shared" si="138"/>
        <v>0</v>
      </c>
      <c r="AF231" s="94">
        <f t="shared" si="138"/>
        <v>5050.75</v>
      </c>
      <c r="AG231" s="94">
        <f t="shared" si="138"/>
        <v>5050.75</v>
      </c>
      <c r="AH231" s="123">
        <f t="shared" si="138"/>
        <v>0</v>
      </c>
      <c r="AI231" s="94">
        <f t="shared" si="138"/>
        <v>5050.75</v>
      </c>
      <c r="AJ231" s="94">
        <f t="shared" si="138"/>
        <v>0</v>
      </c>
      <c r="AK231" s="94">
        <f t="shared" si="138"/>
        <v>0</v>
      </c>
      <c r="AL231" s="93">
        <f t="shared" si="138"/>
        <v>0</v>
      </c>
      <c r="AM231" s="139" t="s">
        <v>7141</v>
      </c>
    </row>
    <row r="232" spans="1:39" hidden="1" outlineLevel="3" x14ac:dyDescent="0.25">
      <c r="A232" t="s">
        <v>7022</v>
      </c>
      <c r="B232" t="s">
        <v>132</v>
      </c>
      <c r="C232" t="s">
        <v>133</v>
      </c>
      <c r="D232" t="s">
        <v>184</v>
      </c>
      <c r="E232" t="s">
        <v>185</v>
      </c>
      <c r="F232">
        <v>2051.7399999999998</v>
      </c>
      <c r="G232">
        <v>4215.12</v>
      </c>
      <c r="R232">
        <f>SUM(F232:Q232)</f>
        <v>6266.86</v>
      </c>
      <c r="S232" s="92" t="s">
        <v>5099</v>
      </c>
      <c r="T232" s="80">
        <f>VLOOKUP(S232,Factors!$F$4:$H$5971,3,FALSE)</f>
        <v>6.5216999999999997E-2</v>
      </c>
      <c r="U232" s="119">
        <f t="shared" si="107"/>
        <v>0</v>
      </c>
      <c r="V232" s="120">
        <f t="shared" si="108"/>
        <v>4215.12</v>
      </c>
      <c r="W232" s="121">
        <f t="shared" si="109"/>
        <v>4215.12</v>
      </c>
      <c r="X232" s="119">
        <f t="shared" si="110"/>
        <v>0</v>
      </c>
      <c r="Y232" s="120">
        <f t="shared" si="111"/>
        <v>274.89748104</v>
      </c>
      <c r="Z232" s="122">
        <f t="shared" si="112"/>
        <v>274.89748104</v>
      </c>
      <c r="AA232" s="119">
        <f t="shared" si="113"/>
        <v>0</v>
      </c>
      <c r="AB232" s="120">
        <f t="shared" si="114"/>
        <v>3940.2225189599999</v>
      </c>
      <c r="AC232" s="122">
        <f t="shared" si="115"/>
        <v>3940.2225189599999</v>
      </c>
      <c r="AD232" s="94">
        <f t="shared" si="116"/>
        <v>0</v>
      </c>
      <c r="AE232" s="123">
        <f t="shared" si="117"/>
        <v>6266.86</v>
      </c>
      <c r="AF232" s="94">
        <f t="shared" si="118"/>
        <v>6266.86</v>
      </c>
      <c r="AG232" s="94">
        <f t="shared" si="119"/>
        <v>0</v>
      </c>
      <c r="AH232" s="123">
        <f t="shared" si="120"/>
        <v>408.70580861999997</v>
      </c>
      <c r="AI232" s="94">
        <f t="shared" si="121"/>
        <v>408.70580861999997</v>
      </c>
      <c r="AJ232" s="94">
        <f t="shared" si="122"/>
        <v>0</v>
      </c>
      <c r="AK232" s="94">
        <f t="shared" si="123"/>
        <v>5858.1541913799992</v>
      </c>
      <c r="AL232" s="93">
        <f t="shared" si="124"/>
        <v>5858.1541913799992</v>
      </c>
      <c r="AM232" s="138" t="str">
        <f>VLOOKUP(S232,Factors!$F$4:$G$5971,2,FALSE)</f>
        <v>Perimeter</v>
      </c>
    </row>
    <row r="233" spans="1:39" hidden="1" outlineLevel="2" collapsed="1" x14ac:dyDescent="0.25">
      <c r="S233" s="92"/>
      <c r="T233" s="80"/>
      <c r="U233" s="119">
        <f t="shared" ref="U233:AL233" si="139">SUBTOTAL(9,U232:U232)</f>
        <v>0</v>
      </c>
      <c r="V233" s="120">
        <f t="shared" si="139"/>
        <v>4215.12</v>
      </c>
      <c r="W233" s="121">
        <f t="shared" si="139"/>
        <v>4215.12</v>
      </c>
      <c r="X233" s="119">
        <f t="shared" si="139"/>
        <v>0</v>
      </c>
      <c r="Y233" s="120">
        <f t="shared" si="139"/>
        <v>274.89748104</v>
      </c>
      <c r="Z233" s="122">
        <f t="shared" si="139"/>
        <v>274.89748104</v>
      </c>
      <c r="AA233" s="119">
        <f t="shared" si="139"/>
        <v>0</v>
      </c>
      <c r="AB233" s="120">
        <f t="shared" si="139"/>
        <v>3940.2225189599999</v>
      </c>
      <c r="AC233" s="122">
        <f t="shared" si="139"/>
        <v>3940.2225189599999</v>
      </c>
      <c r="AD233" s="94">
        <f t="shared" si="139"/>
        <v>0</v>
      </c>
      <c r="AE233" s="123">
        <f t="shared" si="139"/>
        <v>6266.86</v>
      </c>
      <c r="AF233" s="94">
        <f t="shared" si="139"/>
        <v>6266.86</v>
      </c>
      <c r="AG233" s="94">
        <f t="shared" si="139"/>
        <v>0</v>
      </c>
      <c r="AH233" s="123">
        <f t="shared" si="139"/>
        <v>408.70580861999997</v>
      </c>
      <c r="AI233" s="94">
        <f t="shared" si="139"/>
        <v>408.70580861999997</v>
      </c>
      <c r="AJ233" s="94">
        <f t="shared" si="139"/>
        <v>0</v>
      </c>
      <c r="AK233" s="94">
        <f t="shared" si="139"/>
        <v>5858.1541913799992</v>
      </c>
      <c r="AL233" s="93">
        <f t="shared" si="139"/>
        <v>5858.1541913799992</v>
      </c>
      <c r="AM233" s="139" t="s">
        <v>7142</v>
      </c>
    </row>
    <row r="234" spans="1:39" hidden="1" outlineLevel="1" x14ac:dyDescent="0.25">
      <c r="A234" s="135" t="s">
        <v>7021</v>
      </c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7"/>
      <c r="T234" s="128"/>
      <c r="U234" s="129">
        <f t="shared" ref="U234:AL234" si="140">SUBTOTAL(9,U212:U232)</f>
        <v>24577.719999999998</v>
      </c>
      <c r="V234" s="130">
        <f t="shared" si="140"/>
        <v>962468.58</v>
      </c>
      <c r="W234" s="131">
        <f t="shared" si="140"/>
        <v>987046.3</v>
      </c>
      <c r="X234" s="129">
        <f t="shared" si="140"/>
        <v>3380.16</v>
      </c>
      <c r="Y234" s="130">
        <f t="shared" si="140"/>
        <v>107518.92334003998</v>
      </c>
      <c r="Z234" s="132">
        <f t="shared" si="140"/>
        <v>110899.08334003999</v>
      </c>
      <c r="AA234" s="129">
        <f t="shared" si="140"/>
        <v>21197.559999999998</v>
      </c>
      <c r="AB234" s="130">
        <f t="shared" si="140"/>
        <v>854949.65665995993</v>
      </c>
      <c r="AC234" s="132">
        <f t="shared" si="140"/>
        <v>876147.21665995999</v>
      </c>
      <c r="AD234" s="130">
        <f t="shared" si="140"/>
        <v>37280.509999999995</v>
      </c>
      <c r="AE234" s="133">
        <f t="shared" si="140"/>
        <v>1893094.5200000003</v>
      </c>
      <c r="AF234" s="130">
        <f t="shared" si="140"/>
        <v>1930375.0300000003</v>
      </c>
      <c r="AG234" s="130">
        <f t="shared" si="140"/>
        <v>5050.75</v>
      </c>
      <c r="AH234" s="133">
        <f t="shared" si="140"/>
        <v>211566.37321761998</v>
      </c>
      <c r="AI234" s="130">
        <f t="shared" si="140"/>
        <v>216617.12321761998</v>
      </c>
      <c r="AJ234" s="130">
        <f t="shared" si="140"/>
        <v>32229.759999999998</v>
      </c>
      <c r="AK234" s="130">
        <f t="shared" si="140"/>
        <v>1681528.1467823801</v>
      </c>
      <c r="AL234" s="134">
        <f t="shared" si="140"/>
        <v>1713757.9067823801</v>
      </c>
      <c r="AM234" s="137"/>
    </row>
    <row r="235" spans="1:39" hidden="1" outlineLevel="3" x14ac:dyDescent="0.25">
      <c r="A235" t="s">
        <v>7024</v>
      </c>
      <c r="B235" t="s">
        <v>136</v>
      </c>
      <c r="C235" t="s">
        <v>137</v>
      </c>
      <c r="D235" t="s">
        <v>204</v>
      </c>
      <c r="E235" t="s">
        <v>205</v>
      </c>
      <c r="F235">
        <v>1158.2</v>
      </c>
      <c r="G235">
        <v>3645.8</v>
      </c>
      <c r="R235">
        <f>SUM(F235:Q235)</f>
        <v>4804</v>
      </c>
      <c r="S235" s="92" t="s">
        <v>5233</v>
      </c>
      <c r="T235" s="80">
        <f>VLOOKUP(S235,Factors!$F$4:$H$5971,3,FALSE)</f>
        <v>0.1124</v>
      </c>
      <c r="U235" s="119">
        <f t="shared" si="107"/>
        <v>0</v>
      </c>
      <c r="V235" s="120">
        <f t="shared" si="108"/>
        <v>3645.8</v>
      </c>
      <c r="W235" s="121">
        <f t="shared" si="109"/>
        <v>3645.8</v>
      </c>
      <c r="X235" s="119">
        <f t="shared" si="110"/>
        <v>0</v>
      </c>
      <c r="Y235" s="120">
        <f t="shared" si="111"/>
        <v>409.78792000000004</v>
      </c>
      <c r="Z235" s="122">
        <f t="shared" si="112"/>
        <v>409.78792000000004</v>
      </c>
      <c r="AA235" s="119">
        <f t="shared" si="113"/>
        <v>0</v>
      </c>
      <c r="AB235" s="120">
        <f t="shared" si="114"/>
        <v>3236.01208</v>
      </c>
      <c r="AC235" s="122">
        <f t="shared" si="115"/>
        <v>3236.01208</v>
      </c>
      <c r="AD235" s="94">
        <f t="shared" si="116"/>
        <v>0</v>
      </c>
      <c r="AE235" s="123">
        <f t="shared" si="117"/>
        <v>4804</v>
      </c>
      <c r="AF235" s="94">
        <f t="shared" si="118"/>
        <v>4804</v>
      </c>
      <c r="AG235" s="94">
        <f t="shared" si="119"/>
        <v>0</v>
      </c>
      <c r="AH235" s="123">
        <f t="shared" si="120"/>
        <v>539.96960000000001</v>
      </c>
      <c r="AI235" s="94">
        <f t="shared" si="121"/>
        <v>539.96960000000001</v>
      </c>
      <c r="AJ235" s="94">
        <f t="shared" si="122"/>
        <v>0</v>
      </c>
      <c r="AK235" s="94">
        <f t="shared" si="123"/>
        <v>4264.0303999999996</v>
      </c>
      <c r="AL235" s="93">
        <f t="shared" si="124"/>
        <v>4264.0303999999996</v>
      </c>
      <c r="AM235" s="138" t="str">
        <f>VLOOKUP(S235,Factors!$F$4:$G$5971,2,FALSE)</f>
        <v>3-factor</v>
      </c>
    </row>
    <row r="236" spans="1:39" hidden="1" outlineLevel="3" x14ac:dyDescent="0.25">
      <c r="A236" t="s">
        <v>7024</v>
      </c>
      <c r="B236" t="s">
        <v>136</v>
      </c>
      <c r="C236" t="s">
        <v>137</v>
      </c>
      <c r="D236" t="s">
        <v>208</v>
      </c>
      <c r="E236" t="s">
        <v>209</v>
      </c>
      <c r="F236">
        <v>68.05</v>
      </c>
      <c r="G236">
        <v>5441.78</v>
      </c>
      <c r="R236">
        <f>SUM(F236:Q236)</f>
        <v>5509.83</v>
      </c>
      <c r="S236" s="92" t="s">
        <v>5250</v>
      </c>
      <c r="T236" s="80">
        <f>VLOOKUP(S236,Factors!$F$4:$H$5971,3,FALSE)</f>
        <v>0.1124</v>
      </c>
      <c r="U236" s="119">
        <f t="shared" si="107"/>
        <v>0</v>
      </c>
      <c r="V236" s="120">
        <f t="shared" si="108"/>
        <v>5441.78</v>
      </c>
      <c r="W236" s="121">
        <f t="shared" si="109"/>
        <v>5441.78</v>
      </c>
      <c r="X236" s="119">
        <f t="shared" si="110"/>
        <v>0</v>
      </c>
      <c r="Y236" s="120">
        <f t="shared" si="111"/>
        <v>611.65607199999999</v>
      </c>
      <c r="Z236" s="122">
        <f t="shared" si="112"/>
        <v>611.65607199999999</v>
      </c>
      <c r="AA236" s="119">
        <f t="shared" si="113"/>
        <v>0</v>
      </c>
      <c r="AB236" s="120">
        <f t="shared" si="114"/>
        <v>4830.123928</v>
      </c>
      <c r="AC236" s="122">
        <f t="shared" si="115"/>
        <v>4830.123928</v>
      </c>
      <c r="AD236" s="94">
        <f t="shared" si="116"/>
        <v>0</v>
      </c>
      <c r="AE236" s="123">
        <f t="shared" si="117"/>
        <v>5509.83</v>
      </c>
      <c r="AF236" s="94">
        <f t="shared" si="118"/>
        <v>5509.83</v>
      </c>
      <c r="AG236" s="94">
        <f t="shared" si="119"/>
        <v>0</v>
      </c>
      <c r="AH236" s="123">
        <f t="shared" si="120"/>
        <v>619.304892</v>
      </c>
      <c r="AI236" s="94">
        <f t="shared" si="121"/>
        <v>619.304892</v>
      </c>
      <c r="AJ236" s="94">
        <f t="shared" si="122"/>
        <v>0</v>
      </c>
      <c r="AK236" s="94">
        <f t="shared" si="123"/>
        <v>4890.5251079999998</v>
      </c>
      <c r="AL236" s="93">
        <f t="shared" si="124"/>
        <v>4890.5251079999998</v>
      </c>
      <c r="AM236" s="138" t="str">
        <f>VLOOKUP(S236,Factors!$F$4:$G$5971,2,FALSE)</f>
        <v>3-factor</v>
      </c>
    </row>
    <row r="237" spans="1:39" hidden="1" outlineLevel="3" x14ac:dyDescent="0.25">
      <c r="A237" t="s">
        <v>7024</v>
      </c>
      <c r="B237" t="s">
        <v>136</v>
      </c>
      <c r="C237" t="s">
        <v>137</v>
      </c>
      <c r="D237" t="s">
        <v>210</v>
      </c>
      <c r="E237" t="s">
        <v>211</v>
      </c>
      <c r="F237">
        <v>196.67</v>
      </c>
      <c r="G237">
        <v>756.86</v>
      </c>
      <c r="R237">
        <f>SUM(F237:Q237)</f>
        <v>953.53</v>
      </c>
      <c r="S237" s="92" t="s">
        <v>5261</v>
      </c>
      <c r="T237" s="80">
        <f>VLOOKUP(S237,Factors!$F$4:$H$5971,3,FALSE)</f>
        <v>0.1124</v>
      </c>
      <c r="U237" s="119">
        <f t="shared" si="107"/>
        <v>0</v>
      </c>
      <c r="V237" s="120">
        <f t="shared" si="108"/>
        <v>756.86</v>
      </c>
      <c r="W237" s="121">
        <f t="shared" si="109"/>
        <v>756.86</v>
      </c>
      <c r="X237" s="119">
        <f t="shared" si="110"/>
        <v>0</v>
      </c>
      <c r="Y237" s="120">
        <f t="shared" si="111"/>
        <v>85.071064000000007</v>
      </c>
      <c r="Z237" s="122">
        <f t="shared" si="112"/>
        <v>85.071064000000007</v>
      </c>
      <c r="AA237" s="119">
        <f t="shared" si="113"/>
        <v>0</v>
      </c>
      <c r="AB237" s="120">
        <f t="shared" si="114"/>
        <v>671.78893600000004</v>
      </c>
      <c r="AC237" s="122">
        <f t="shared" si="115"/>
        <v>671.78893600000004</v>
      </c>
      <c r="AD237" s="94">
        <f t="shared" si="116"/>
        <v>0</v>
      </c>
      <c r="AE237" s="123">
        <f t="shared" si="117"/>
        <v>953.53</v>
      </c>
      <c r="AF237" s="94">
        <f t="shared" si="118"/>
        <v>953.53</v>
      </c>
      <c r="AG237" s="94">
        <f t="shared" si="119"/>
        <v>0</v>
      </c>
      <c r="AH237" s="123">
        <f t="shared" si="120"/>
        <v>107.176772</v>
      </c>
      <c r="AI237" s="94">
        <f t="shared" si="121"/>
        <v>107.176772</v>
      </c>
      <c r="AJ237" s="94">
        <f t="shared" si="122"/>
        <v>0</v>
      </c>
      <c r="AK237" s="94">
        <f t="shared" si="123"/>
        <v>846.35322799999994</v>
      </c>
      <c r="AL237" s="93">
        <f t="shared" si="124"/>
        <v>846.35322799999994</v>
      </c>
      <c r="AM237" s="138" t="str">
        <f>VLOOKUP(S237,Factors!$F$4:$G$5971,2,FALSE)</f>
        <v>3-factor</v>
      </c>
    </row>
    <row r="238" spans="1:39" hidden="1" outlineLevel="3" x14ac:dyDescent="0.25">
      <c r="A238" t="s">
        <v>7024</v>
      </c>
      <c r="B238" t="s">
        <v>138</v>
      </c>
      <c r="C238" t="s">
        <v>139</v>
      </c>
      <c r="D238" t="s">
        <v>222</v>
      </c>
      <c r="E238" t="s">
        <v>223</v>
      </c>
      <c r="F238">
        <v>8840.65</v>
      </c>
      <c r="G238">
        <v>658.72</v>
      </c>
      <c r="R238">
        <f>SUM(F238:Q238)</f>
        <v>9499.369999999999</v>
      </c>
      <c r="S238" s="92" t="s">
        <v>5442</v>
      </c>
      <c r="T238" s="80">
        <f>VLOOKUP(S238,Factors!$F$4:$H$5971,3,FALSE)</f>
        <v>0.1124</v>
      </c>
      <c r="U238" s="119">
        <f t="shared" si="107"/>
        <v>0</v>
      </c>
      <c r="V238" s="120">
        <f t="shared" si="108"/>
        <v>658.72</v>
      </c>
      <c r="W238" s="121">
        <f t="shared" si="109"/>
        <v>658.72</v>
      </c>
      <c r="X238" s="119">
        <f t="shared" si="110"/>
        <v>0</v>
      </c>
      <c r="Y238" s="120">
        <f t="shared" si="111"/>
        <v>74.04012800000001</v>
      </c>
      <c r="Z238" s="122">
        <f t="shared" si="112"/>
        <v>74.04012800000001</v>
      </c>
      <c r="AA238" s="119">
        <f t="shared" si="113"/>
        <v>0</v>
      </c>
      <c r="AB238" s="120">
        <f t="shared" si="114"/>
        <v>584.67987200000005</v>
      </c>
      <c r="AC238" s="122">
        <f t="shared" si="115"/>
        <v>584.67987200000005</v>
      </c>
      <c r="AD238" s="94">
        <f t="shared" si="116"/>
        <v>0</v>
      </c>
      <c r="AE238" s="123">
        <f t="shared" si="117"/>
        <v>9499.369999999999</v>
      </c>
      <c r="AF238" s="94">
        <f t="shared" si="118"/>
        <v>9499.369999999999</v>
      </c>
      <c r="AG238" s="94">
        <f t="shared" si="119"/>
        <v>0</v>
      </c>
      <c r="AH238" s="123">
        <f t="shared" si="120"/>
        <v>1067.7291879999998</v>
      </c>
      <c r="AI238" s="94">
        <f t="shared" si="121"/>
        <v>1067.7291879999998</v>
      </c>
      <c r="AJ238" s="94">
        <f t="shared" si="122"/>
        <v>0</v>
      </c>
      <c r="AK238" s="94">
        <f t="shared" si="123"/>
        <v>8431.6408119999996</v>
      </c>
      <c r="AL238" s="93">
        <f t="shared" si="124"/>
        <v>8431.6408119999996</v>
      </c>
      <c r="AM238" s="138" t="str">
        <f>VLOOKUP(S238,Factors!$F$4:$G$5971,2,FALSE)</f>
        <v>3-factor</v>
      </c>
    </row>
    <row r="239" spans="1:39" hidden="1" outlineLevel="2" collapsed="1" x14ac:dyDescent="0.25">
      <c r="S239" s="92"/>
      <c r="T239" s="80"/>
      <c r="U239" s="119">
        <f t="shared" ref="U239:AL239" si="141">SUBTOTAL(9,U235:U238)</f>
        <v>0</v>
      </c>
      <c r="V239" s="120">
        <f t="shared" si="141"/>
        <v>10503.16</v>
      </c>
      <c r="W239" s="121">
        <f t="shared" si="141"/>
        <v>10503.16</v>
      </c>
      <c r="X239" s="119">
        <f t="shared" si="141"/>
        <v>0</v>
      </c>
      <c r="Y239" s="120">
        <f t="shared" si="141"/>
        <v>1180.5551840000001</v>
      </c>
      <c r="Z239" s="122">
        <f t="shared" si="141"/>
        <v>1180.5551840000001</v>
      </c>
      <c r="AA239" s="119">
        <f t="shared" si="141"/>
        <v>0</v>
      </c>
      <c r="AB239" s="120">
        <f t="shared" si="141"/>
        <v>9322.6048160000009</v>
      </c>
      <c r="AC239" s="122">
        <f t="shared" si="141"/>
        <v>9322.6048160000009</v>
      </c>
      <c r="AD239" s="94">
        <f t="shared" si="141"/>
        <v>0</v>
      </c>
      <c r="AE239" s="123">
        <f t="shared" si="141"/>
        <v>20766.73</v>
      </c>
      <c r="AF239" s="94">
        <f t="shared" si="141"/>
        <v>20766.73</v>
      </c>
      <c r="AG239" s="94">
        <f t="shared" si="141"/>
        <v>0</v>
      </c>
      <c r="AH239" s="123">
        <f t="shared" si="141"/>
        <v>2334.1804519999996</v>
      </c>
      <c r="AI239" s="94">
        <f t="shared" si="141"/>
        <v>2334.1804519999996</v>
      </c>
      <c r="AJ239" s="94">
        <f t="shared" si="141"/>
        <v>0</v>
      </c>
      <c r="AK239" s="94">
        <f t="shared" si="141"/>
        <v>18432.549547999999</v>
      </c>
      <c r="AL239" s="93">
        <f t="shared" si="141"/>
        <v>18432.549547999999</v>
      </c>
      <c r="AM239" s="139" t="s">
        <v>7137</v>
      </c>
    </row>
    <row r="240" spans="1:39" hidden="1" outlineLevel="3" x14ac:dyDescent="0.25">
      <c r="A240" t="s">
        <v>7024</v>
      </c>
      <c r="B240" t="s">
        <v>166</v>
      </c>
      <c r="C240" t="s">
        <v>167</v>
      </c>
      <c r="D240" t="s">
        <v>200</v>
      </c>
      <c r="E240" t="s">
        <v>201</v>
      </c>
      <c r="R240">
        <f t="shared" ref="R240:R252" si="142">SUM(F240:Q240)</f>
        <v>0</v>
      </c>
      <c r="S240" s="92" t="s">
        <v>7089</v>
      </c>
      <c r="T240" s="80">
        <f>VLOOKUP(S240,Factors!$F$4:$H$5971,3,FALSE)</f>
        <v>0.1119</v>
      </c>
      <c r="U240" s="119">
        <f t="shared" si="107"/>
        <v>0</v>
      </c>
      <c r="V240" s="120">
        <f t="shared" si="108"/>
        <v>0</v>
      </c>
      <c r="W240" s="121">
        <f t="shared" si="109"/>
        <v>0</v>
      </c>
      <c r="X240" s="119">
        <f t="shared" si="110"/>
        <v>0</v>
      </c>
      <c r="Y240" s="120">
        <f t="shared" si="111"/>
        <v>0</v>
      </c>
      <c r="Z240" s="122">
        <f t="shared" si="112"/>
        <v>0</v>
      </c>
      <c r="AA240" s="119">
        <f t="shared" si="113"/>
        <v>0</v>
      </c>
      <c r="AB240" s="120">
        <f t="shared" si="114"/>
        <v>0</v>
      </c>
      <c r="AC240" s="122">
        <f t="shared" si="115"/>
        <v>0</v>
      </c>
      <c r="AD240" s="94">
        <f t="shared" si="116"/>
        <v>0</v>
      </c>
      <c r="AE240" s="123">
        <f t="shared" si="117"/>
        <v>0</v>
      </c>
      <c r="AF240" s="94">
        <f t="shared" si="118"/>
        <v>0</v>
      </c>
      <c r="AG240" s="94">
        <f t="shared" si="119"/>
        <v>0</v>
      </c>
      <c r="AH240" s="123">
        <f t="shared" si="120"/>
        <v>0</v>
      </c>
      <c r="AI240" s="94">
        <f t="shared" si="121"/>
        <v>0</v>
      </c>
      <c r="AJ240" s="94">
        <f t="shared" si="122"/>
        <v>0</v>
      </c>
      <c r="AK240" s="94">
        <f t="shared" si="123"/>
        <v>0</v>
      </c>
      <c r="AL240" s="93">
        <f t="shared" si="124"/>
        <v>0</v>
      </c>
      <c r="AM240" s="138" t="str">
        <f>VLOOKUP(S240,Factors!$F$4:$G$5971,2,FALSE)</f>
        <v>customers-all</v>
      </c>
    </row>
    <row r="241" spans="1:39" hidden="1" outlineLevel="3" x14ac:dyDescent="0.25">
      <c r="A241" t="s">
        <v>7024</v>
      </c>
      <c r="B241" t="s">
        <v>166</v>
      </c>
      <c r="C241" t="s">
        <v>167</v>
      </c>
      <c r="D241" t="s">
        <v>202</v>
      </c>
      <c r="E241" t="s">
        <v>203</v>
      </c>
      <c r="F241">
        <v>2452.1</v>
      </c>
      <c r="G241">
        <v>2469.39</v>
      </c>
      <c r="R241">
        <f t="shared" si="142"/>
        <v>4921.49</v>
      </c>
      <c r="S241" s="92" t="s">
        <v>1263</v>
      </c>
      <c r="T241" s="80">
        <f>VLOOKUP(S241,Factors!$F$4:$H$5971,3,FALSE)</f>
        <v>0.1119</v>
      </c>
      <c r="U241" s="119">
        <f t="shared" si="107"/>
        <v>0</v>
      </c>
      <c r="V241" s="120">
        <f t="shared" si="108"/>
        <v>2469.39</v>
      </c>
      <c r="W241" s="121">
        <f t="shared" si="109"/>
        <v>2469.39</v>
      </c>
      <c r="X241" s="119">
        <f t="shared" si="110"/>
        <v>0</v>
      </c>
      <c r="Y241" s="120">
        <f t="shared" si="111"/>
        <v>276.32474099999996</v>
      </c>
      <c r="Z241" s="122">
        <f t="shared" si="112"/>
        <v>276.32474099999996</v>
      </c>
      <c r="AA241" s="119">
        <f t="shared" si="113"/>
        <v>0</v>
      </c>
      <c r="AB241" s="120">
        <f t="shared" si="114"/>
        <v>2193.065259</v>
      </c>
      <c r="AC241" s="122">
        <f t="shared" si="115"/>
        <v>2193.065259</v>
      </c>
      <c r="AD241" s="94">
        <f t="shared" si="116"/>
        <v>0</v>
      </c>
      <c r="AE241" s="123">
        <f t="shared" si="117"/>
        <v>4921.49</v>
      </c>
      <c r="AF241" s="94">
        <f t="shared" si="118"/>
        <v>4921.49</v>
      </c>
      <c r="AG241" s="94">
        <f t="shared" si="119"/>
        <v>0</v>
      </c>
      <c r="AH241" s="123">
        <f t="shared" si="120"/>
        <v>550.71473100000003</v>
      </c>
      <c r="AI241" s="94">
        <f t="shared" si="121"/>
        <v>550.71473100000003</v>
      </c>
      <c r="AJ241" s="94">
        <f t="shared" si="122"/>
        <v>0</v>
      </c>
      <c r="AK241" s="94">
        <f t="shared" si="123"/>
        <v>4370.7752689999998</v>
      </c>
      <c r="AL241" s="93">
        <f t="shared" si="124"/>
        <v>4370.7752689999998</v>
      </c>
      <c r="AM241" s="138" t="str">
        <f>VLOOKUP(S241,Factors!$F$4:$G$5971,2,FALSE)</f>
        <v>Customers-All</v>
      </c>
    </row>
    <row r="242" spans="1:39" hidden="1" outlineLevel="3" x14ac:dyDescent="0.25">
      <c r="A242" t="s">
        <v>7024</v>
      </c>
      <c r="B242" t="s">
        <v>166</v>
      </c>
      <c r="C242" t="s">
        <v>167</v>
      </c>
      <c r="D242" t="s">
        <v>204</v>
      </c>
      <c r="E242" t="s">
        <v>205</v>
      </c>
      <c r="F242">
        <v>1401.2</v>
      </c>
      <c r="G242">
        <v>490.42</v>
      </c>
      <c r="R242">
        <f t="shared" si="142"/>
        <v>1891.6200000000001</v>
      </c>
      <c r="S242" s="92" t="s">
        <v>1262</v>
      </c>
      <c r="T242" s="80">
        <f>VLOOKUP(S242,Factors!$F$4:$H$5971,3,FALSE)</f>
        <v>0.1119</v>
      </c>
      <c r="U242" s="119">
        <f t="shared" si="107"/>
        <v>0</v>
      </c>
      <c r="V242" s="120">
        <f t="shared" si="108"/>
        <v>490.42</v>
      </c>
      <c r="W242" s="121">
        <f t="shared" si="109"/>
        <v>490.42</v>
      </c>
      <c r="X242" s="119">
        <f t="shared" si="110"/>
        <v>0</v>
      </c>
      <c r="Y242" s="120">
        <f t="shared" si="111"/>
        <v>54.877997999999998</v>
      </c>
      <c r="Z242" s="122">
        <f t="shared" si="112"/>
        <v>54.877997999999998</v>
      </c>
      <c r="AA242" s="119">
        <f t="shared" si="113"/>
        <v>0</v>
      </c>
      <c r="AB242" s="120">
        <f t="shared" si="114"/>
        <v>435.54200200000002</v>
      </c>
      <c r="AC242" s="122">
        <f t="shared" si="115"/>
        <v>435.54200200000002</v>
      </c>
      <c r="AD242" s="94">
        <f t="shared" si="116"/>
        <v>0</v>
      </c>
      <c r="AE242" s="123">
        <f t="shared" si="117"/>
        <v>1891.6200000000001</v>
      </c>
      <c r="AF242" s="94">
        <f t="shared" si="118"/>
        <v>1891.6200000000001</v>
      </c>
      <c r="AG242" s="94">
        <f t="shared" si="119"/>
        <v>0</v>
      </c>
      <c r="AH242" s="123">
        <f t="shared" si="120"/>
        <v>211.67227800000001</v>
      </c>
      <c r="AI242" s="94">
        <f t="shared" si="121"/>
        <v>211.67227800000001</v>
      </c>
      <c r="AJ242" s="94">
        <f t="shared" si="122"/>
        <v>0</v>
      </c>
      <c r="AK242" s="94">
        <f t="shared" si="123"/>
        <v>1679.9477220000001</v>
      </c>
      <c r="AL242" s="93">
        <f t="shared" si="124"/>
        <v>1679.9477220000001</v>
      </c>
      <c r="AM242" s="138" t="str">
        <f>VLOOKUP(S242,Factors!$F$4:$G$5971,2,FALSE)</f>
        <v>Customers-All</v>
      </c>
    </row>
    <row r="243" spans="1:39" hidden="1" outlineLevel="3" x14ac:dyDescent="0.25">
      <c r="A243" t="s">
        <v>7024</v>
      </c>
      <c r="B243" t="s">
        <v>166</v>
      </c>
      <c r="C243" t="s">
        <v>167</v>
      </c>
      <c r="D243" t="s">
        <v>208</v>
      </c>
      <c r="E243" t="s">
        <v>209</v>
      </c>
      <c r="G243">
        <v>1400.92</v>
      </c>
      <c r="R243">
        <f t="shared" si="142"/>
        <v>1400.92</v>
      </c>
      <c r="S243" s="92" t="s">
        <v>1273</v>
      </c>
      <c r="T243" s="80">
        <f>VLOOKUP(S243,Factors!$F$4:$H$5971,3,FALSE)</f>
        <v>0.1119</v>
      </c>
      <c r="U243" s="119">
        <f t="shared" si="107"/>
        <v>0</v>
      </c>
      <c r="V243" s="120">
        <f t="shared" si="108"/>
        <v>1400.92</v>
      </c>
      <c r="W243" s="121">
        <f t="shared" si="109"/>
        <v>1400.92</v>
      </c>
      <c r="X243" s="119">
        <f t="shared" si="110"/>
        <v>0</v>
      </c>
      <c r="Y243" s="120">
        <f t="shared" si="111"/>
        <v>156.76294799999999</v>
      </c>
      <c r="Z243" s="122">
        <f t="shared" si="112"/>
        <v>156.76294799999999</v>
      </c>
      <c r="AA243" s="119">
        <f t="shared" si="113"/>
        <v>0</v>
      </c>
      <c r="AB243" s="120">
        <f t="shared" si="114"/>
        <v>1244.157052</v>
      </c>
      <c r="AC243" s="122">
        <f t="shared" si="115"/>
        <v>1244.157052</v>
      </c>
      <c r="AD243" s="94">
        <f t="shared" si="116"/>
        <v>0</v>
      </c>
      <c r="AE243" s="123">
        <f t="shared" si="117"/>
        <v>1400.92</v>
      </c>
      <c r="AF243" s="94">
        <f t="shared" si="118"/>
        <v>1400.92</v>
      </c>
      <c r="AG243" s="94">
        <f t="shared" si="119"/>
        <v>0</v>
      </c>
      <c r="AH243" s="123">
        <f t="shared" si="120"/>
        <v>156.76294799999999</v>
      </c>
      <c r="AI243" s="94">
        <f t="shared" si="121"/>
        <v>156.76294799999999</v>
      </c>
      <c r="AJ243" s="94">
        <f t="shared" si="122"/>
        <v>0</v>
      </c>
      <c r="AK243" s="94">
        <f t="shared" si="123"/>
        <v>1244.157052</v>
      </c>
      <c r="AL243" s="93">
        <f t="shared" si="124"/>
        <v>1244.157052</v>
      </c>
      <c r="AM243" s="138" t="str">
        <f>VLOOKUP(S243,Factors!$F$4:$G$5971,2,FALSE)</f>
        <v>Customers-All</v>
      </c>
    </row>
    <row r="244" spans="1:39" hidden="1" outlineLevel="3" x14ac:dyDescent="0.25">
      <c r="A244" t="s">
        <v>7024</v>
      </c>
      <c r="B244" t="s">
        <v>26</v>
      </c>
      <c r="C244" t="s">
        <v>27</v>
      </c>
      <c r="D244" t="s">
        <v>202</v>
      </c>
      <c r="E244" t="s">
        <v>203</v>
      </c>
      <c r="F244">
        <v>374.04</v>
      </c>
      <c r="G244">
        <v>1059.3599999999999</v>
      </c>
      <c r="R244">
        <f t="shared" si="142"/>
        <v>1433.3999999999999</v>
      </c>
      <c r="S244" s="92" t="s">
        <v>6936</v>
      </c>
      <c r="T244" s="80">
        <f>VLOOKUP(S244,Factors!$F$4:$H$5971,3,FALSE)</f>
        <v>0.1119</v>
      </c>
      <c r="U244" s="119">
        <f t="shared" si="107"/>
        <v>0</v>
      </c>
      <c r="V244" s="120">
        <f t="shared" si="108"/>
        <v>1059.3599999999999</v>
      </c>
      <c r="W244" s="121">
        <f t="shared" si="109"/>
        <v>1059.3599999999999</v>
      </c>
      <c r="X244" s="119">
        <f t="shared" si="110"/>
        <v>0</v>
      </c>
      <c r="Y244" s="120">
        <f t="shared" si="111"/>
        <v>118.54238399999998</v>
      </c>
      <c r="Z244" s="122">
        <f t="shared" si="112"/>
        <v>118.54238399999998</v>
      </c>
      <c r="AA244" s="119">
        <f t="shared" si="113"/>
        <v>0</v>
      </c>
      <c r="AB244" s="120">
        <f t="shared" si="114"/>
        <v>940.81761599999993</v>
      </c>
      <c r="AC244" s="122">
        <f t="shared" si="115"/>
        <v>940.81761599999993</v>
      </c>
      <c r="AD244" s="94">
        <f t="shared" si="116"/>
        <v>0</v>
      </c>
      <c r="AE244" s="123">
        <f t="shared" si="117"/>
        <v>1433.3999999999999</v>
      </c>
      <c r="AF244" s="94">
        <f t="shared" si="118"/>
        <v>1433.3999999999999</v>
      </c>
      <c r="AG244" s="94">
        <f t="shared" si="119"/>
        <v>0</v>
      </c>
      <c r="AH244" s="123">
        <f t="shared" si="120"/>
        <v>160.39746</v>
      </c>
      <c r="AI244" s="94">
        <f t="shared" si="121"/>
        <v>160.39746</v>
      </c>
      <c r="AJ244" s="94">
        <f t="shared" si="122"/>
        <v>0</v>
      </c>
      <c r="AK244" s="94">
        <f t="shared" si="123"/>
        <v>1273.00254</v>
      </c>
      <c r="AL244" s="93">
        <f t="shared" si="124"/>
        <v>1273.00254</v>
      </c>
      <c r="AM244" s="138" t="str">
        <f>VLOOKUP(S244,Factors!$F$4:$G$5971,2,FALSE)</f>
        <v>Customers-All</v>
      </c>
    </row>
    <row r="245" spans="1:39" hidden="1" outlineLevel="3" x14ac:dyDescent="0.25">
      <c r="A245" t="s">
        <v>7024</v>
      </c>
      <c r="B245" t="s">
        <v>187</v>
      </c>
      <c r="C245" t="s">
        <v>188</v>
      </c>
      <c r="D245" t="s">
        <v>202</v>
      </c>
      <c r="E245" t="s">
        <v>203</v>
      </c>
      <c r="F245">
        <v>58.81</v>
      </c>
      <c r="R245">
        <f t="shared" si="142"/>
        <v>58.81</v>
      </c>
      <c r="S245" s="92" t="s">
        <v>7091</v>
      </c>
      <c r="T245" s="80">
        <f>VLOOKUP(S245,Factors!$F$4:$H$5971,3,FALSE)</f>
        <v>0.1119</v>
      </c>
      <c r="U245" s="119">
        <f t="shared" si="107"/>
        <v>0</v>
      </c>
      <c r="V245" s="120">
        <f t="shared" si="108"/>
        <v>0</v>
      </c>
      <c r="W245" s="121">
        <f t="shared" si="109"/>
        <v>0</v>
      </c>
      <c r="X245" s="119">
        <f t="shared" si="110"/>
        <v>0</v>
      </c>
      <c r="Y245" s="120">
        <f t="shared" si="111"/>
        <v>0</v>
      </c>
      <c r="Z245" s="122">
        <f t="shared" si="112"/>
        <v>0</v>
      </c>
      <c r="AA245" s="119">
        <f t="shared" si="113"/>
        <v>0</v>
      </c>
      <c r="AB245" s="120">
        <f t="shared" si="114"/>
        <v>0</v>
      </c>
      <c r="AC245" s="122">
        <f t="shared" si="115"/>
        <v>0</v>
      </c>
      <c r="AD245" s="94">
        <f t="shared" si="116"/>
        <v>0</v>
      </c>
      <c r="AE245" s="123">
        <f t="shared" si="117"/>
        <v>58.81</v>
      </c>
      <c r="AF245" s="94">
        <f t="shared" si="118"/>
        <v>58.81</v>
      </c>
      <c r="AG245" s="94">
        <f t="shared" si="119"/>
        <v>0</v>
      </c>
      <c r="AH245" s="123">
        <f t="shared" si="120"/>
        <v>6.5808390000000001</v>
      </c>
      <c r="AI245" s="94">
        <f t="shared" si="121"/>
        <v>6.5808390000000001</v>
      </c>
      <c r="AJ245" s="94">
        <f t="shared" si="122"/>
        <v>0</v>
      </c>
      <c r="AK245" s="94">
        <f t="shared" si="123"/>
        <v>52.229161000000005</v>
      </c>
      <c r="AL245" s="93">
        <f t="shared" si="124"/>
        <v>52.229161000000005</v>
      </c>
      <c r="AM245" s="138" t="str">
        <f>VLOOKUP(S245,Factors!$F$4:$G$5971,2,FALSE)</f>
        <v>customers-all</v>
      </c>
    </row>
    <row r="246" spans="1:39" hidden="1" outlineLevel="3" x14ac:dyDescent="0.25">
      <c r="A246" t="s">
        <v>7024</v>
      </c>
      <c r="B246" t="s">
        <v>119</v>
      </c>
      <c r="C246" t="s">
        <v>120</v>
      </c>
      <c r="D246" t="s">
        <v>202</v>
      </c>
      <c r="E246" t="s">
        <v>203</v>
      </c>
      <c r="F246">
        <v>1460.1</v>
      </c>
      <c r="G246">
        <v>380.27</v>
      </c>
      <c r="R246">
        <f t="shared" si="142"/>
        <v>1840.37</v>
      </c>
      <c r="S246" s="92" t="s">
        <v>4237</v>
      </c>
      <c r="T246" s="80">
        <f>VLOOKUP(S246,Factors!$F$4:$H$5971,3,FALSE)</f>
        <v>0.1119</v>
      </c>
      <c r="U246" s="119">
        <f t="shared" si="107"/>
        <v>0</v>
      </c>
      <c r="V246" s="120">
        <f t="shared" si="108"/>
        <v>380.27</v>
      </c>
      <c r="W246" s="121">
        <f t="shared" si="109"/>
        <v>380.27</v>
      </c>
      <c r="X246" s="119">
        <f t="shared" si="110"/>
        <v>0</v>
      </c>
      <c r="Y246" s="120">
        <f t="shared" si="111"/>
        <v>42.552212999999995</v>
      </c>
      <c r="Z246" s="122">
        <f t="shared" si="112"/>
        <v>42.552212999999995</v>
      </c>
      <c r="AA246" s="119">
        <f t="shared" si="113"/>
        <v>0</v>
      </c>
      <c r="AB246" s="120">
        <f t="shared" si="114"/>
        <v>337.71778699999999</v>
      </c>
      <c r="AC246" s="122">
        <f t="shared" si="115"/>
        <v>337.71778699999999</v>
      </c>
      <c r="AD246" s="94">
        <f t="shared" si="116"/>
        <v>0</v>
      </c>
      <c r="AE246" s="123">
        <f t="shared" si="117"/>
        <v>1840.37</v>
      </c>
      <c r="AF246" s="94">
        <f t="shared" si="118"/>
        <v>1840.37</v>
      </c>
      <c r="AG246" s="94">
        <f t="shared" si="119"/>
        <v>0</v>
      </c>
      <c r="AH246" s="123">
        <f t="shared" si="120"/>
        <v>205.93740299999999</v>
      </c>
      <c r="AI246" s="94">
        <f t="shared" si="121"/>
        <v>205.93740299999999</v>
      </c>
      <c r="AJ246" s="94">
        <f t="shared" si="122"/>
        <v>0</v>
      </c>
      <c r="AK246" s="94">
        <f t="shared" si="123"/>
        <v>1634.432597</v>
      </c>
      <c r="AL246" s="93">
        <f t="shared" si="124"/>
        <v>1634.432597</v>
      </c>
      <c r="AM246" s="138" t="str">
        <f>VLOOKUP(S246,Factors!$F$4:$G$5971,2,FALSE)</f>
        <v>Customers-All</v>
      </c>
    </row>
    <row r="247" spans="1:39" hidden="1" outlineLevel="3" x14ac:dyDescent="0.25">
      <c r="A247" t="s">
        <v>7024</v>
      </c>
      <c r="B247" t="s">
        <v>119</v>
      </c>
      <c r="C247" t="s">
        <v>120</v>
      </c>
      <c r="D247" t="s">
        <v>204</v>
      </c>
      <c r="E247" t="s">
        <v>205</v>
      </c>
      <c r="F247">
        <v>14088.58</v>
      </c>
      <c r="G247">
        <v>4528.9799999999996</v>
      </c>
      <c r="R247">
        <f t="shared" si="142"/>
        <v>18617.559999999998</v>
      </c>
      <c r="S247" s="92" t="s">
        <v>4243</v>
      </c>
      <c r="T247" s="80">
        <f>VLOOKUP(S247,Factors!$F$4:$H$5971,3,FALSE)</f>
        <v>0.1119</v>
      </c>
      <c r="U247" s="119">
        <f t="shared" si="107"/>
        <v>0</v>
      </c>
      <c r="V247" s="120">
        <f t="shared" si="108"/>
        <v>4528.9799999999996</v>
      </c>
      <c r="W247" s="121">
        <f t="shared" si="109"/>
        <v>4528.9799999999996</v>
      </c>
      <c r="X247" s="119">
        <f t="shared" si="110"/>
        <v>0</v>
      </c>
      <c r="Y247" s="120">
        <f t="shared" si="111"/>
        <v>506.79286199999996</v>
      </c>
      <c r="Z247" s="122">
        <f t="shared" si="112"/>
        <v>506.79286199999996</v>
      </c>
      <c r="AA247" s="119">
        <f t="shared" si="113"/>
        <v>0</v>
      </c>
      <c r="AB247" s="120">
        <f t="shared" si="114"/>
        <v>4022.1871379999998</v>
      </c>
      <c r="AC247" s="122">
        <f t="shared" si="115"/>
        <v>4022.1871379999998</v>
      </c>
      <c r="AD247" s="94">
        <f t="shared" si="116"/>
        <v>0</v>
      </c>
      <c r="AE247" s="123">
        <f t="shared" si="117"/>
        <v>18617.559999999998</v>
      </c>
      <c r="AF247" s="94">
        <f t="shared" si="118"/>
        <v>18617.559999999998</v>
      </c>
      <c r="AG247" s="94">
        <f t="shared" si="119"/>
        <v>0</v>
      </c>
      <c r="AH247" s="123">
        <f t="shared" si="120"/>
        <v>2083.3049639999999</v>
      </c>
      <c r="AI247" s="94">
        <f t="shared" si="121"/>
        <v>2083.3049639999999</v>
      </c>
      <c r="AJ247" s="94">
        <f t="shared" si="122"/>
        <v>0</v>
      </c>
      <c r="AK247" s="94">
        <f t="shared" si="123"/>
        <v>16534.255035999999</v>
      </c>
      <c r="AL247" s="93">
        <f t="shared" si="124"/>
        <v>16534.255035999999</v>
      </c>
      <c r="AM247" s="138" t="str">
        <f>VLOOKUP(S247,Factors!$F$4:$G$5971,2,FALSE)</f>
        <v>Customers-All</v>
      </c>
    </row>
    <row r="248" spans="1:39" hidden="1" outlineLevel="3" x14ac:dyDescent="0.25">
      <c r="A248" t="s">
        <v>7024</v>
      </c>
      <c r="B248" t="s">
        <v>119</v>
      </c>
      <c r="C248" t="s">
        <v>120</v>
      </c>
      <c r="D248" t="s">
        <v>206</v>
      </c>
      <c r="E248" t="s">
        <v>207</v>
      </c>
      <c r="F248">
        <v>561.75</v>
      </c>
      <c r="G248">
        <v>144.44999999999999</v>
      </c>
      <c r="R248">
        <f t="shared" si="142"/>
        <v>706.2</v>
      </c>
      <c r="S248" s="92" t="s">
        <v>4259</v>
      </c>
      <c r="T248" s="80">
        <f>VLOOKUP(S248,Factors!$F$4:$H$5971,3,FALSE)</f>
        <v>0.1119</v>
      </c>
      <c r="U248" s="119">
        <f t="shared" si="107"/>
        <v>0</v>
      </c>
      <c r="V248" s="120">
        <f t="shared" si="108"/>
        <v>144.44999999999999</v>
      </c>
      <c r="W248" s="121">
        <f t="shared" si="109"/>
        <v>144.44999999999999</v>
      </c>
      <c r="X248" s="119">
        <f t="shared" si="110"/>
        <v>0</v>
      </c>
      <c r="Y248" s="120">
        <f t="shared" si="111"/>
        <v>16.163954999999998</v>
      </c>
      <c r="Z248" s="122">
        <f t="shared" si="112"/>
        <v>16.163954999999998</v>
      </c>
      <c r="AA248" s="119">
        <f t="shared" si="113"/>
        <v>0</v>
      </c>
      <c r="AB248" s="120">
        <f t="shared" si="114"/>
        <v>128.286045</v>
      </c>
      <c r="AC248" s="122">
        <f t="shared" si="115"/>
        <v>128.286045</v>
      </c>
      <c r="AD248" s="94">
        <f t="shared" si="116"/>
        <v>0</v>
      </c>
      <c r="AE248" s="123">
        <f t="shared" si="117"/>
        <v>706.2</v>
      </c>
      <c r="AF248" s="94">
        <f t="shared" si="118"/>
        <v>706.2</v>
      </c>
      <c r="AG248" s="94">
        <f t="shared" si="119"/>
        <v>0</v>
      </c>
      <c r="AH248" s="123">
        <f t="shared" si="120"/>
        <v>79.023780000000002</v>
      </c>
      <c r="AI248" s="94">
        <f t="shared" si="121"/>
        <v>79.023780000000002</v>
      </c>
      <c r="AJ248" s="94">
        <f t="shared" si="122"/>
        <v>0</v>
      </c>
      <c r="AK248" s="94">
        <f t="shared" si="123"/>
        <v>627.17622000000006</v>
      </c>
      <c r="AL248" s="93">
        <f t="shared" si="124"/>
        <v>627.17622000000006</v>
      </c>
      <c r="AM248" s="138" t="str">
        <f>VLOOKUP(S248,Factors!$F$4:$G$5971,2,FALSE)</f>
        <v>Customers-All</v>
      </c>
    </row>
    <row r="249" spans="1:39" hidden="1" outlineLevel="3" x14ac:dyDescent="0.25">
      <c r="A249" t="s">
        <v>7024</v>
      </c>
      <c r="B249" t="s">
        <v>119</v>
      </c>
      <c r="C249" t="s">
        <v>120</v>
      </c>
      <c r="D249" t="s">
        <v>208</v>
      </c>
      <c r="E249" t="s">
        <v>209</v>
      </c>
      <c r="F249">
        <v>1444.48</v>
      </c>
      <c r="G249">
        <v>378.77</v>
      </c>
      <c r="R249">
        <f t="shared" si="142"/>
        <v>1823.25</v>
      </c>
      <c r="S249" s="92" t="s">
        <v>4276</v>
      </c>
      <c r="T249" s="80">
        <f>VLOOKUP(S249,Factors!$F$4:$H$5971,3,FALSE)</f>
        <v>0.1119</v>
      </c>
      <c r="U249" s="119">
        <f t="shared" si="107"/>
        <v>0</v>
      </c>
      <c r="V249" s="120">
        <f t="shared" si="108"/>
        <v>378.77</v>
      </c>
      <c r="W249" s="121">
        <f t="shared" si="109"/>
        <v>378.77</v>
      </c>
      <c r="X249" s="119">
        <f t="shared" si="110"/>
        <v>0</v>
      </c>
      <c r="Y249" s="120">
        <f t="shared" si="111"/>
        <v>42.384363</v>
      </c>
      <c r="Z249" s="122">
        <f t="shared" si="112"/>
        <v>42.384363</v>
      </c>
      <c r="AA249" s="119">
        <f t="shared" si="113"/>
        <v>0</v>
      </c>
      <c r="AB249" s="120">
        <f t="shared" si="114"/>
        <v>336.38563699999997</v>
      </c>
      <c r="AC249" s="122">
        <f t="shared" si="115"/>
        <v>336.38563699999997</v>
      </c>
      <c r="AD249" s="94">
        <f t="shared" si="116"/>
        <v>0</v>
      </c>
      <c r="AE249" s="123">
        <f t="shared" si="117"/>
        <v>1823.25</v>
      </c>
      <c r="AF249" s="94">
        <f t="shared" si="118"/>
        <v>1823.25</v>
      </c>
      <c r="AG249" s="94">
        <f t="shared" si="119"/>
        <v>0</v>
      </c>
      <c r="AH249" s="123">
        <f t="shared" si="120"/>
        <v>204.02167499999999</v>
      </c>
      <c r="AI249" s="94">
        <f t="shared" si="121"/>
        <v>204.02167499999999</v>
      </c>
      <c r="AJ249" s="94">
        <f t="shared" si="122"/>
        <v>0</v>
      </c>
      <c r="AK249" s="94">
        <f t="shared" si="123"/>
        <v>1619.228325</v>
      </c>
      <c r="AL249" s="93">
        <f t="shared" si="124"/>
        <v>1619.228325</v>
      </c>
      <c r="AM249" s="138" t="str">
        <f>VLOOKUP(S249,Factors!$F$4:$G$5971,2,FALSE)</f>
        <v>Customers-All</v>
      </c>
    </row>
    <row r="250" spans="1:39" hidden="1" outlineLevel="3" x14ac:dyDescent="0.25">
      <c r="A250" t="s">
        <v>7024</v>
      </c>
      <c r="B250" t="s">
        <v>119</v>
      </c>
      <c r="C250" t="s">
        <v>120</v>
      </c>
      <c r="D250" t="s">
        <v>210</v>
      </c>
      <c r="E250" t="s">
        <v>211</v>
      </c>
      <c r="F250">
        <v>3118.26</v>
      </c>
      <c r="G250">
        <v>3987</v>
      </c>
      <c r="R250">
        <f t="shared" si="142"/>
        <v>7105.26</v>
      </c>
      <c r="S250" s="92" t="s">
        <v>4283</v>
      </c>
      <c r="T250" s="80">
        <f>VLOOKUP(S250,Factors!$F$4:$H$5971,3,FALSE)</f>
        <v>0.1119</v>
      </c>
      <c r="U250" s="119">
        <f t="shared" si="107"/>
        <v>0</v>
      </c>
      <c r="V250" s="120">
        <f t="shared" si="108"/>
        <v>3987</v>
      </c>
      <c r="W250" s="121">
        <f t="shared" si="109"/>
        <v>3987</v>
      </c>
      <c r="X250" s="119">
        <f t="shared" si="110"/>
        <v>0</v>
      </c>
      <c r="Y250" s="120">
        <f t="shared" si="111"/>
        <v>446.14530000000002</v>
      </c>
      <c r="Z250" s="122">
        <f t="shared" si="112"/>
        <v>446.14530000000002</v>
      </c>
      <c r="AA250" s="119">
        <f t="shared" si="113"/>
        <v>0</v>
      </c>
      <c r="AB250" s="120">
        <f t="shared" si="114"/>
        <v>3540.8546999999999</v>
      </c>
      <c r="AC250" s="122">
        <f t="shared" si="115"/>
        <v>3540.8546999999999</v>
      </c>
      <c r="AD250" s="94">
        <f t="shared" si="116"/>
        <v>0</v>
      </c>
      <c r="AE250" s="123">
        <f t="shared" si="117"/>
        <v>7105.26</v>
      </c>
      <c r="AF250" s="94">
        <f t="shared" si="118"/>
        <v>7105.26</v>
      </c>
      <c r="AG250" s="94">
        <f t="shared" si="119"/>
        <v>0</v>
      </c>
      <c r="AH250" s="123">
        <f t="shared" si="120"/>
        <v>795.07859400000007</v>
      </c>
      <c r="AI250" s="94">
        <f t="shared" si="121"/>
        <v>795.07859400000007</v>
      </c>
      <c r="AJ250" s="94">
        <f t="shared" si="122"/>
        <v>0</v>
      </c>
      <c r="AK250" s="94">
        <f t="shared" si="123"/>
        <v>6310.1814059999997</v>
      </c>
      <c r="AL250" s="93">
        <f t="shared" si="124"/>
        <v>6310.1814059999997</v>
      </c>
      <c r="AM250" s="138" t="str">
        <f>VLOOKUP(S250,Factors!$F$4:$G$5971,2,FALSE)</f>
        <v>Customers-All</v>
      </c>
    </row>
    <row r="251" spans="1:39" hidden="1" outlineLevel="3" x14ac:dyDescent="0.25">
      <c r="A251" t="s">
        <v>7024</v>
      </c>
      <c r="B251" t="s">
        <v>119</v>
      </c>
      <c r="C251" t="s">
        <v>120</v>
      </c>
      <c r="D251" t="s">
        <v>212</v>
      </c>
      <c r="E251" t="s">
        <v>213</v>
      </c>
      <c r="G251">
        <v>17.45</v>
      </c>
      <c r="R251">
        <f t="shared" si="142"/>
        <v>17.45</v>
      </c>
      <c r="S251" s="92" t="s">
        <v>4306</v>
      </c>
      <c r="T251" s="80">
        <f>VLOOKUP(S251,Factors!$F$4:$H$5971,3,FALSE)</f>
        <v>0.1119</v>
      </c>
      <c r="U251" s="119">
        <f t="shared" si="107"/>
        <v>0</v>
      </c>
      <c r="V251" s="120">
        <f t="shared" si="108"/>
        <v>17.45</v>
      </c>
      <c r="W251" s="121">
        <f t="shared" si="109"/>
        <v>17.45</v>
      </c>
      <c r="X251" s="119">
        <f t="shared" si="110"/>
        <v>0</v>
      </c>
      <c r="Y251" s="120">
        <f t="shared" si="111"/>
        <v>1.9526549999999998</v>
      </c>
      <c r="Z251" s="122">
        <f t="shared" si="112"/>
        <v>1.9526549999999998</v>
      </c>
      <c r="AA251" s="119">
        <f t="shared" si="113"/>
        <v>0</v>
      </c>
      <c r="AB251" s="120">
        <f t="shared" si="114"/>
        <v>15.497344999999999</v>
      </c>
      <c r="AC251" s="122">
        <f t="shared" si="115"/>
        <v>15.497344999999999</v>
      </c>
      <c r="AD251" s="94">
        <f t="shared" si="116"/>
        <v>0</v>
      </c>
      <c r="AE251" s="123">
        <f t="shared" si="117"/>
        <v>17.45</v>
      </c>
      <c r="AF251" s="94">
        <f t="shared" si="118"/>
        <v>17.45</v>
      </c>
      <c r="AG251" s="94">
        <f t="shared" si="119"/>
        <v>0</v>
      </c>
      <c r="AH251" s="123">
        <f t="shared" si="120"/>
        <v>1.9526549999999998</v>
      </c>
      <c r="AI251" s="94">
        <f t="shared" si="121"/>
        <v>1.9526549999999998</v>
      </c>
      <c r="AJ251" s="94">
        <f t="shared" si="122"/>
        <v>0</v>
      </c>
      <c r="AK251" s="94">
        <f t="shared" si="123"/>
        <v>15.497344999999999</v>
      </c>
      <c r="AL251" s="93">
        <f t="shared" si="124"/>
        <v>15.497344999999999</v>
      </c>
      <c r="AM251" s="138" t="str">
        <f>VLOOKUP(S251,Factors!$F$4:$G$5971,2,FALSE)</f>
        <v>Customers-All</v>
      </c>
    </row>
    <row r="252" spans="1:39" hidden="1" outlineLevel="3" x14ac:dyDescent="0.25">
      <c r="A252" t="s">
        <v>7024</v>
      </c>
      <c r="B252" t="s">
        <v>119</v>
      </c>
      <c r="C252" t="s">
        <v>120</v>
      </c>
      <c r="D252" t="s">
        <v>220</v>
      </c>
      <c r="E252" t="s">
        <v>221</v>
      </c>
      <c r="F252">
        <v>329.77</v>
      </c>
      <c r="G252">
        <v>3701.98</v>
      </c>
      <c r="R252">
        <f t="shared" si="142"/>
        <v>4031.75</v>
      </c>
      <c r="S252" s="92" t="s">
        <v>4307</v>
      </c>
      <c r="T252" s="80">
        <f>VLOOKUP(S252,Factors!$F$4:$H$5971,3,FALSE)</f>
        <v>0.1119</v>
      </c>
      <c r="U252" s="119">
        <f t="shared" si="107"/>
        <v>0</v>
      </c>
      <c r="V252" s="120">
        <f t="shared" si="108"/>
        <v>3701.98</v>
      </c>
      <c r="W252" s="121">
        <f t="shared" si="109"/>
        <v>3701.98</v>
      </c>
      <c r="X252" s="119">
        <f t="shared" si="110"/>
        <v>0</v>
      </c>
      <c r="Y252" s="120">
        <f t="shared" si="111"/>
        <v>414.25156199999998</v>
      </c>
      <c r="Z252" s="122">
        <f t="shared" si="112"/>
        <v>414.25156199999998</v>
      </c>
      <c r="AA252" s="119">
        <f t="shared" si="113"/>
        <v>0</v>
      </c>
      <c r="AB252" s="120">
        <f t="shared" si="114"/>
        <v>3287.7284380000001</v>
      </c>
      <c r="AC252" s="122">
        <f t="shared" si="115"/>
        <v>3287.7284380000001</v>
      </c>
      <c r="AD252" s="94">
        <f t="shared" si="116"/>
        <v>0</v>
      </c>
      <c r="AE252" s="123">
        <f t="shared" si="117"/>
        <v>4031.75</v>
      </c>
      <c r="AF252" s="94">
        <f t="shared" si="118"/>
        <v>4031.75</v>
      </c>
      <c r="AG252" s="94">
        <f t="shared" si="119"/>
        <v>0</v>
      </c>
      <c r="AH252" s="123">
        <f t="shared" si="120"/>
        <v>451.15282500000001</v>
      </c>
      <c r="AI252" s="94">
        <f t="shared" si="121"/>
        <v>451.15282500000001</v>
      </c>
      <c r="AJ252" s="94">
        <f t="shared" si="122"/>
        <v>0</v>
      </c>
      <c r="AK252" s="94">
        <f t="shared" si="123"/>
        <v>3580.5971749999999</v>
      </c>
      <c r="AL252" s="93">
        <f t="shared" si="124"/>
        <v>3580.5971749999999</v>
      </c>
      <c r="AM252" s="138" t="str">
        <f>VLOOKUP(S252,Factors!$F$4:$G$5971,2,FALSE)</f>
        <v>Customers-All</v>
      </c>
    </row>
    <row r="253" spans="1:39" hidden="1" outlineLevel="2" collapsed="1" x14ac:dyDescent="0.25">
      <c r="S253" s="92"/>
      <c r="T253" s="80"/>
      <c r="U253" s="119">
        <f t="shared" ref="U253:AL253" si="143">SUBTOTAL(9,U240:U252)</f>
        <v>0</v>
      </c>
      <c r="V253" s="120">
        <f t="shared" si="143"/>
        <v>18558.990000000002</v>
      </c>
      <c r="W253" s="121">
        <f t="shared" si="143"/>
        <v>18558.990000000002</v>
      </c>
      <c r="X253" s="119">
        <f t="shared" si="143"/>
        <v>0</v>
      </c>
      <c r="Y253" s="120">
        <f t="shared" si="143"/>
        <v>2076.7509809999997</v>
      </c>
      <c r="Z253" s="122">
        <f t="shared" si="143"/>
        <v>2076.7509809999997</v>
      </c>
      <c r="AA253" s="119">
        <f t="shared" si="143"/>
        <v>0</v>
      </c>
      <c r="AB253" s="120">
        <f t="shared" si="143"/>
        <v>16482.239019000001</v>
      </c>
      <c r="AC253" s="122">
        <f t="shared" si="143"/>
        <v>16482.239019000001</v>
      </c>
      <c r="AD253" s="94">
        <f t="shared" si="143"/>
        <v>0</v>
      </c>
      <c r="AE253" s="123">
        <f t="shared" si="143"/>
        <v>43848.079999999994</v>
      </c>
      <c r="AF253" s="94">
        <f t="shared" si="143"/>
        <v>43848.079999999994</v>
      </c>
      <c r="AG253" s="94">
        <f t="shared" si="143"/>
        <v>0</v>
      </c>
      <c r="AH253" s="123">
        <f t="shared" si="143"/>
        <v>4906.600152</v>
      </c>
      <c r="AI253" s="94">
        <f t="shared" si="143"/>
        <v>4906.600152</v>
      </c>
      <c r="AJ253" s="94">
        <f t="shared" si="143"/>
        <v>0</v>
      </c>
      <c r="AK253" s="94">
        <f t="shared" si="143"/>
        <v>38941.479848000003</v>
      </c>
      <c r="AL253" s="93">
        <f t="shared" si="143"/>
        <v>38941.479848000003</v>
      </c>
      <c r="AM253" s="139" t="s">
        <v>7145</v>
      </c>
    </row>
    <row r="254" spans="1:39" hidden="1" outlineLevel="3" x14ac:dyDescent="0.25">
      <c r="A254" t="s">
        <v>7024</v>
      </c>
      <c r="B254" t="s">
        <v>216</v>
      </c>
      <c r="C254" t="s">
        <v>217</v>
      </c>
      <c r="D254" t="s">
        <v>202</v>
      </c>
      <c r="E254" t="s">
        <v>203</v>
      </c>
      <c r="F254">
        <v>374.56</v>
      </c>
      <c r="G254">
        <v>291.32</v>
      </c>
      <c r="R254">
        <f>SUM(F254:Q254)</f>
        <v>665.88</v>
      </c>
      <c r="S254" s="92" t="s">
        <v>7090</v>
      </c>
      <c r="T254" s="80">
        <f>VLOOKUP(S254,Factors!$F$4:$H$5971,3,FALSE)</f>
        <v>8.4099999999999994E-2</v>
      </c>
      <c r="U254" s="119">
        <f t="shared" si="107"/>
        <v>0</v>
      </c>
      <c r="V254" s="120">
        <f t="shared" si="108"/>
        <v>291.32</v>
      </c>
      <c r="W254" s="121">
        <f t="shared" si="109"/>
        <v>291.32</v>
      </c>
      <c r="X254" s="119">
        <f t="shared" si="110"/>
        <v>0</v>
      </c>
      <c r="Y254" s="120">
        <f t="shared" si="111"/>
        <v>24.500011999999998</v>
      </c>
      <c r="Z254" s="122">
        <f t="shared" si="112"/>
        <v>24.500011999999998</v>
      </c>
      <c r="AA254" s="119">
        <f t="shared" si="113"/>
        <v>0</v>
      </c>
      <c r="AB254" s="120">
        <f t="shared" si="114"/>
        <v>266.81998799999997</v>
      </c>
      <c r="AC254" s="122">
        <f t="shared" si="115"/>
        <v>266.81998799999997</v>
      </c>
      <c r="AD254" s="94">
        <f t="shared" si="116"/>
        <v>0</v>
      </c>
      <c r="AE254" s="123">
        <f t="shared" si="117"/>
        <v>665.88</v>
      </c>
      <c r="AF254" s="94">
        <f t="shared" si="118"/>
        <v>665.88</v>
      </c>
      <c r="AG254" s="94">
        <f t="shared" si="119"/>
        <v>0</v>
      </c>
      <c r="AH254" s="123">
        <f t="shared" si="120"/>
        <v>56.000507999999996</v>
      </c>
      <c r="AI254" s="94">
        <f t="shared" si="121"/>
        <v>56.000507999999996</v>
      </c>
      <c r="AJ254" s="94">
        <f t="shared" si="122"/>
        <v>0</v>
      </c>
      <c r="AK254" s="94">
        <f t="shared" si="123"/>
        <v>609.87949200000003</v>
      </c>
      <c r="AL254" s="93">
        <f t="shared" si="124"/>
        <v>609.87949200000003</v>
      </c>
      <c r="AM254" s="138" t="str">
        <f>VLOOKUP(S254,Factors!$F$4:$G$5971,2,FALSE)</f>
        <v>customers-ind</v>
      </c>
    </row>
    <row r="255" spans="1:39" hidden="1" outlineLevel="2" collapsed="1" x14ac:dyDescent="0.25">
      <c r="S255" s="92"/>
      <c r="T255" s="80"/>
      <c r="U255" s="119">
        <f t="shared" ref="U255:AL255" si="144">SUBTOTAL(9,U254:U254)</f>
        <v>0</v>
      </c>
      <c r="V255" s="120">
        <f t="shared" si="144"/>
        <v>291.32</v>
      </c>
      <c r="W255" s="121">
        <f t="shared" si="144"/>
        <v>291.32</v>
      </c>
      <c r="X255" s="119">
        <f t="shared" si="144"/>
        <v>0</v>
      </c>
      <c r="Y255" s="120">
        <f t="shared" si="144"/>
        <v>24.500011999999998</v>
      </c>
      <c r="Z255" s="122">
        <f t="shared" si="144"/>
        <v>24.500011999999998</v>
      </c>
      <c r="AA255" s="119">
        <f t="shared" si="144"/>
        <v>0</v>
      </c>
      <c r="AB255" s="120">
        <f t="shared" si="144"/>
        <v>266.81998799999997</v>
      </c>
      <c r="AC255" s="122">
        <f t="shared" si="144"/>
        <v>266.81998799999997</v>
      </c>
      <c r="AD255" s="94">
        <f t="shared" si="144"/>
        <v>0</v>
      </c>
      <c r="AE255" s="123">
        <f t="shared" si="144"/>
        <v>665.88</v>
      </c>
      <c r="AF255" s="94">
        <f t="shared" si="144"/>
        <v>665.88</v>
      </c>
      <c r="AG255" s="94">
        <f t="shared" si="144"/>
        <v>0</v>
      </c>
      <c r="AH255" s="123">
        <f t="shared" si="144"/>
        <v>56.000507999999996</v>
      </c>
      <c r="AI255" s="94">
        <f t="shared" si="144"/>
        <v>56.000507999999996</v>
      </c>
      <c r="AJ255" s="94">
        <f t="shared" si="144"/>
        <v>0</v>
      </c>
      <c r="AK255" s="94">
        <f t="shared" si="144"/>
        <v>609.87949200000003</v>
      </c>
      <c r="AL255" s="93">
        <f t="shared" si="144"/>
        <v>609.87949200000003</v>
      </c>
      <c r="AM255" s="139" t="s">
        <v>7146</v>
      </c>
    </row>
    <row r="256" spans="1:39" hidden="1" outlineLevel="3" x14ac:dyDescent="0.25">
      <c r="A256" t="s">
        <v>7024</v>
      </c>
      <c r="B256" t="s">
        <v>43</v>
      </c>
      <c r="C256" t="s">
        <v>44</v>
      </c>
      <c r="D256" t="s">
        <v>202</v>
      </c>
      <c r="E256" t="s">
        <v>203</v>
      </c>
      <c r="F256">
        <v>771.1</v>
      </c>
      <c r="G256">
        <v>521.83000000000004</v>
      </c>
      <c r="R256">
        <f t="shared" ref="R256:R269" si="145">SUM(F256:Q256)</f>
        <v>1292.93</v>
      </c>
      <c r="S256" s="92" t="s">
        <v>4687</v>
      </c>
      <c r="T256" s="80">
        <f>VLOOKUP(S256,Factors!$F$4:$H$5971,3,FALSE)</f>
        <v>0</v>
      </c>
      <c r="U256" s="119">
        <f t="shared" si="107"/>
        <v>521.83000000000004</v>
      </c>
      <c r="V256" s="120">
        <f t="shared" si="108"/>
        <v>0</v>
      </c>
      <c r="W256" s="121">
        <f t="shared" si="109"/>
        <v>521.83000000000004</v>
      </c>
      <c r="X256" s="119">
        <f t="shared" si="110"/>
        <v>0</v>
      </c>
      <c r="Y256" s="120">
        <f t="shared" si="111"/>
        <v>0</v>
      </c>
      <c r="Z256" s="122">
        <f t="shared" si="112"/>
        <v>0</v>
      </c>
      <c r="AA256" s="119">
        <f t="shared" si="113"/>
        <v>521.83000000000004</v>
      </c>
      <c r="AB256" s="120">
        <f t="shared" si="114"/>
        <v>0</v>
      </c>
      <c r="AC256" s="122">
        <f t="shared" si="115"/>
        <v>521.83000000000004</v>
      </c>
      <c r="AD256" s="94">
        <f t="shared" si="116"/>
        <v>1292.93</v>
      </c>
      <c r="AE256" s="123">
        <f t="shared" si="117"/>
        <v>0</v>
      </c>
      <c r="AF256" s="94">
        <f t="shared" si="118"/>
        <v>1292.93</v>
      </c>
      <c r="AG256" s="94">
        <f t="shared" si="119"/>
        <v>0</v>
      </c>
      <c r="AH256" s="123">
        <f t="shared" si="120"/>
        <v>0</v>
      </c>
      <c r="AI256" s="94">
        <f t="shared" si="121"/>
        <v>0</v>
      </c>
      <c r="AJ256" s="94">
        <f t="shared" si="122"/>
        <v>1292.93</v>
      </c>
      <c r="AK256" s="94">
        <f t="shared" si="123"/>
        <v>0</v>
      </c>
      <c r="AL256" s="93">
        <f t="shared" si="124"/>
        <v>1292.93</v>
      </c>
      <c r="AM256" s="138" t="str">
        <f>VLOOKUP(S256,Factors!$F$4:$G$5971,2,FALSE)</f>
        <v>Direct-OR</v>
      </c>
    </row>
    <row r="257" spans="1:39" hidden="1" outlineLevel="3" x14ac:dyDescent="0.25">
      <c r="A257" t="s">
        <v>7024</v>
      </c>
      <c r="B257" t="s">
        <v>43</v>
      </c>
      <c r="C257" t="s">
        <v>44</v>
      </c>
      <c r="D257" t="s">
        <v>204</v>
      </c>
      <c r="E257" t="s">
        <v>205</v>
      </c>
      <c r="F257">
        <v>450.53</v>
      </c>
      <c r="G257">
        <v>2347.19</v>
      </c>
      <c r="R257">
        <f t="shared" si="145"/>
        <v>2797.7200000000003</v>
      </c>
      <c r="S257" s="92" t="s">
        <v>4695</v>
      </c>
      <c r="T257" s="80">
        <f>VLOOKUP(S257,Factors!$F$4:$H$5971,3,FALSE)</f>
        <v>0</v>
      </c>
      <c r="U257" s="119">
        <f t="shared" si="107"/>
        <v>2347.19</v>
      </c>
      <c r="V257" s="120">
        <f t="shared" si="108"/>
        <v>0</v>
      </c>
      <c r="W257" s="121">
        <f t="shared" si="109"/>
        <v>2347.19</v>
      </c>
      <c r="X257" s="119">
        <f t="shared" si="110"/>
        <v>0</v>
      </c>
      <c r="Y257" s="120">
        <f t="shared" si="111"/>
        <v>0</v>
      </c>
      <c r="Z257" s="122">
        <f t="shared" si="112"/>
        <v>0</v>
      </c>
      <c r="AA257" s="119">
        <f t="shared" si="113"/>
        <v>2347.19</v>
      </c>
      <c r="AB257" s="120">
        <f t="shared" si="114"/>
        <v>0</v>
      </c>
      <c r="AC257" s="122">
        <f t="shared" si="115"/>
        <v>2347.19</v>
      </c>
      <c r="AD257" s="94">
        <f t="shared" si="116"/>
        <v>2797.7200000000003</v>
      </c>
      <c r="AE257" s="123">
        <f t="shared" si="117"/>
        <v>0</v>
      </c>
      <c r="AF257" s="94">
        <f t="shared" si="118"/>
        <v>2797.7200000000003</v>
      </c>
      <c r="AG257" s="94">
        <f t="shared" si="119"/>
        <v>0</v>
      </c>
      <c r="AH257" s="123">
        <f t="shared" si="120"/>
        <v>0</v>
      </c>
      <c r="AI257" s="94">
        <f t="shared" si="121"/>
        <v>0</v>
      </c>
      <c r="AJ257" s="94">
        <f t="shared" si="122"/>
        <v>2797.7200000000003</v>
      </c>
      <c r="AK257" s="94">
        <f t="shared" si="123"/>
        <v>0</v>
      </c>
      <c r="AL257" s="93">
        <f t="shared" si="124"/>
        <v>2797.7200000000003</v>
      </c>
      <c r="AM257" s="138" t="str">
        <f>VLOOKUP(S257,Factors!$F$4:$G$5971,2,FALSE)</f>
        <v>Direct-OR</v>
      </c>
    </row>
    <row r="258" spans="1:39" hidden="1" outlineLevel="3" x14ac:dyDescent="0.25">
      <c r="A258" t="s">
        <v>7024</v>
      </c>
      <c r="B258" t="s">
        <v>43</v>
      </c>
      <c r="C258" t="s">
        <v>44</v>
      </c>
      <c r="D258" t="s">
        <v>206</v>
      </c>
      <c r="E258" t="s">
        <v>207</v>
      </c>
      <c r="F258">
        <v>272.2</v>
      </c>
      <c r="R258">
        <f t="shared" si="145"/>
        <v>272.2</v>
      </c>
      <c r="S258" s="92" t="s">
        <v>4701</v>
      </c>
      <c r="T258" s="80">
        <f>VLOOKUP(S258,Factors!$F$4:$H$5971,3,FALSE)</f>
        <v>0</v>
      </c>
      <c r="U258" s="119">
        <f t="shared" si="107"/>
        <v>0</v>
      </c>
      <c r="V258" s="120">
        <f t="shared" si="108"/>
        <v>0</v>
      </c>
      <c r="W258" s="121">
        <f t="shared" si="109"/>
        <v>0</v>
      </c>
      <c r="X258" s="119">
        <f t="shared" si="110"/>
        <v>0</v>
      </c>
      <c r="Y258" s="120">
        <f t="shared" si="111"/>
        <v>0</v>
      </c>
      <c r="Z258" s="122">
        <f t="shared" si="112"/>
        <v>0</v>
      </c>
      <c r="AA258" s="119">
        <f t="shared" si="113"/>
        <v>0</v>
      </c>
      <c r="AB258" s="120">
        <f t="shared" si="114"/>
        <v>0</v>
      </c>
      <c r="AC258" s="122">
        <f t="shared" si="115"/>
        <v>0</v>
      </c>
      <c r="AD258" s="94">
        <f t="shared" si="116"/>
        <v>272.2</v>
      </c>
      <c r="AE258" s="123">
        <f t="shared" si="117"/>
        <v>0</v>
      </c>
      <c r="AF258" s="94">
        <f t="shared" si="118"/>
        <v>272.2</v>
      </c>
      <c r="AG258" s="94">
        <f t="shared" si="119"/>
        <v>0</v>
      </c>
      <c r="AH258" s="123">
        <f t="shared" si="120"/>
        <v>0</v>
      </c>
      <c r="AI258" s="94">
        <f t="shared" si="121"/>
        <v>0</v>
      </c>
      <c r="AJ258" s="94">
        <f t="shared" si="122"/>
        <v>272.2</v>
      </c>
      <c r="AK258" s="94">
        <f t="shared" si="123"/>
        <v>0</v>
      </c>
      <c r="AL258" s="93">
        <f t="shared" si="124"/>
        <v>272.2</v>
      </c>
      <c r="AM258" s="138" t="str">
        <f>VLOOKUP(S258,Factors!$F$4:$G$5971,2,FALSE)</f>
        <v>Direct-OR</v>
      </c>
    </row>
    <row r="259" spans="1:39" hidden="1" outlineLevel="3" x14ac:dyDescent="0.25">
      <c r="A259" t="s">
        <v>7024</v>
      </c>
      <c r="B259" t="s">
        <v>43</v>
      </c>
      <c r="C259" t="s">
        <v>44</v>
      </c>
      <c r="D259" t="s">
        <v>208</v>
      </c>
      <c r="E259" t="s">
        <v>209</v>
      </c>
      <c r="G259">
        <v>9604.5400000000009</v>
      </c>
      <c r="R259">
        <f t="shared" si="145"/>
        <v>9604.5400000000009</v>
      </c>
      <c r="S259" s="92" t="s">
        <v>4718</v>
      </c>
      <c r="T259" s="80">
        <f>VLOOKUP(S259,Factors!$F$4:$H$5971,3,FALSE)</f>
        <v>0</v>
      </c>
      <c r="U259" s="119">
        <f t="shared" si="107"/>
        <v>9604.5400000000009</v>
      </c>
      <c r="V259" s="120">
        <f t="shared" si="108"/>
        <v>0</v>
      </c>
      <c r="W259" s="121">
        <f t="shared" si="109"/>
        <v>9604.5400000000009</v>
      </c>
      <c r="X259" s="119">
        <f t="shared" si="110"/>
        <v>0</v>
      </c>
      <c r="Y259" s="120">
        <f t="shared" si="111"/>
        <v>0</v>
      </c>
      <c r="Z259" s="122">
        <f t="shared" si="112"/>
        <v>0</v>
      </c>
      <c r="AA259" s="119">
        <f t="shared" si="113"/>
        <v>9604.5400000000009</v>
      </c>
      <c r="AB259" s="120">
        <f t="shared" si="114"/>
        <v>0</v>
      </c>
      <c r="AC259" s="122">
        <f t="shared" si="115"/>
        <v>9604.5400000000009</v>
      </c>
      <c r="AD259" s="94">
        <f t="shared" si="116"/>
        <v>9604.5400000000009</v>
      </c>
      <c r="AE259" s="123">
        <f t="shared" si="117"/>
        <v>0</v>
      </c>
      <c r="AF259" s="94">
        <f t="shared" si="118"/>
        <v>9604.5400000000009</v>
      </c>
      <c r="AG259" s="94">
        <f t="shared" si="119"/>
        <v>0</v>
      </c>
      <c r="AH259" s="123">
        <f t="shared" si="120"/>
        <v>0</v>
      </c>
      <c r="AI259" s="94">
        <f t="shared" si="121"/>
        <v>0</v>
      </c>
      <c r="AJ259" s="94">
        <f t="shared" si="122"/>
        <v>9604.5400000000009</v>
      </c>
      <c r="AK259" s="94">
        <f t="shared" si="123"/>
        <v>0</v>
      </c>
      <c r="AL259" s="93">
        <f t="shared" si="124"/>
        <v>9604.5400000000009</v>
      </c>
      <c r="AM259" s="138" t="str">
        <f>VLOOKUP(S259,Factors!$F$4:$G$5971,2,FALSE)</f>
        <v>Direct-OR</v>
      </c>
    </row>
    <row r="260" spans="1:39" hidden="1" outlineLevel="3" x14ac:dyDescent="0.25">
      <c r="A260" t="s">
        <v>7024</v>
      </c>
      <c r="B260" t="s">
        <v>43</v>
      </c>
      <c r="C260" t="s">
        <v>44</v>
      </c>
      <c r="D260" t="s">
        <v>210</v>
      </c>
      <c r="E260" t="s">
        <v>211</v>
      </c>
      <c r="F260">
        <v>1025.6099999999999</v>
      </c>
      <c r="G260">
        <v>1073.6500000000001</v>
      </c>
      <c r="R260">
        <f t="shared" si="145"/>
        <v>2099.2600000000002</v>
      </c>
      <c r="S260" s="92" t="s">
        <v>4735</v>
      </c>
      <c r="T260" s="80">
        <f>VLOOKUP(S260,Factors!$F$4:$H$5971,3,FALSE)</f>
        <v>0</v>
      </c>
      <c r="U260" s="119">
        <f t="shared" si="107"/>
        <v>1073.6500000000001</v>
      </c>
      <c r="V260" s="120">
        <f t="shared" si="108"/>
        <v>0</v>
      </c>
      <c r="W260" s="121">
        <f t="shared" si="109"/>
        <v>1073.6500000000001</v>
      </c>
      <c r="X260" s="119">
        <f t="shared" si="110"/>
        <v>0</v>
      </c>
      <c r="Y260" s="120">
        <f t="shared" si="111"/>
        <v>0</v>
      </c>
      <c r="Z260" s="122">
        <f t="shared" si="112"/>
        <v>0</v>
      </c>
      <c r="AA260" s="119">
        <f t="shared" si="113"/>
        <v>1073.6500000000001</v>
      </c>
      <c r="AB260" s="120">
        <f t="shared" si="114"/>
        <v>0</v>
      </c>
      <c r="AC260" s="122">
        <f t="shared" si="115"/>
        <v>1073.6500000000001</v>
      </c>
      <c r="AD260" s="94">
        <f t="shared" si="116"/>
        <v>2099.2600000000002</v>
      </c>
      <c r="AE260" s="123">
        <f t="shared" si="117"/>
        <v>0</v>
      </c>
      <c r="AF260" s="94">
        <f t="shared" si="118"/>
        <v>2099.2600000000002</v>
      </c>
      <c r="AG260" s="94">
        <f t="shared" si="119"/>
        <v>0</v>
      </c>
      <c r="AH260" s="123">
        <f t="shared" si="120"/>
        <v>0</v>
      </c>
      <c r="AI260" s="94">
        <f t="shared" si="121"/>
        <v>0</v>
      </c>
      <c r="AJ260" s="94">
        <f t="shared" si="122"/>
        <v>2099.2600000000002</v>
      </c>
      <c r="AK260" s="94">
        <f t="shared" si="123"/>
        <v>0</v>
      </c>
      <c r="AL260" s="93">
        <f t="shared" si="124"/>
        <v>2099.2600000000002</v>
      </c>
      <c r="AM260" s="138" t="str">
        <f>VLOOKUP(S260,Factors!$F$4:$G$5971,2,FALSE)</f>
        <v>Direct-OR</v>
      </c>
    </row>
    <row r="261" spans="1:39" hidden="1" outlineLevel="3" x14ac:dyDescent="0.25">
      <c r="A261" t="s">
        <v>7024</v>
      </c>
      <c r="B261" t="s">
        <v>43</v>
      </c>
      <c r="C261" t="s">
        <v>44</v>
      </c>
      <c r="D261" t="s">
        <v>214</v>
      </c>
      <c r="E261" t="s">
        <v>215</v>
      </c>
      <c r="G261">
        <v>374.18</v>
      </c>
      <c r="R261">
        <f t="shared" si="145"/>
        <v>374.18</v>
      </c>
      <c r="S261" s="92" t="s">
        <v>4759</v>
      </c>
      <c r="T261" s="80">
        <f>VLOOKUP(S261,Factors!$F$4:$H$5971,3,FALSE)</f>
        <v>0</v>
      </c>
      <c r="U261" s="119">
        <f t="shared" si="107"/>
        <v>374.18</v>
      </c>
      <c r="V261" s="120">
        <f t="shared" si="108"/>
        <v>0</v>
      </c>
      <c r="W261" s="121">
        <f t="shared" si="109"/>
        <v>374.18</v>
      </c>
      <c r="X261" s="119">
        <f t="shared" si="110"/>
        <v>0</v>
      </c>
      <c r="Y261" s="120">
        <f t="shared" si="111"/>
        <v>0</v>
      </c>
      <c r="Z261" s="122">
        <f t="shared" si="112"/>
        <v>0</v>
      </c>
      <c r="AA261" s="119">
        <f t="shared" si="113"/>
        <v>374.18</v>
      </c>
      <c r="AB261" s="120">
        <f t="shared" si="114"/>
        <v>0</v>
      </c>
      <c r="AC261" s="122">
        <f t="shared" si="115"/>
        <v>374.18</v>
      </c>
      <c r="AD261" s="94">
        <f t="shared" si="116"/>
        <v>374.18</v>
      </c>
      <c r="AE261" s="123">
        <f t="shared" si="117"/>
        <v>0</v>
      </c>
      <c r="AF261" s="94">
        <f t="shared" si="118"/>
        <v>374.18</v>
      </c>
      <c r="AG261" s="94">
        <f t="shared" si="119"/>
        <v>0</v>
      </c>
      <c r="AH261" s="123">
        <f t="shared" si="120"/>
        <v>0</v>
      </c>
      <c r="AI261" s="94">
        <f t="shared" si="121"/>
        <v>0</v>
      </c>
      <c r="AJ261" s="94">
        <f t="shared" si="122"/>
        <v>374.18</v>
      </c>
      <c r="AK261" s="94">
        <f t="shared" si="123"/>
        <v>0</v>
      </c>
      <c r="AL261" s="93">
        <f t="shared" si="124"/>
        <v>374.18</v>
      </c>
      <c r="AM261" s="138" t="str">
        <f>VLOOKUP(S261,Factors!$F$4:$G$5971,2,FALSE)</f>
        <v>Direct-OR</v>
      </c>
    </row>
    <row r="262" spans="1:39" hidden="1" outlineLevel="3" x14ac:dyDescent="0.25">
      <c r="A262" t="s">
        <v>7024</v>
      </c>
      <c r="B262" t="s">
        <v>96</v>
      </c>
      <c r="C262" t="s">
        <v>97</v>
      </c>
      <c r="D262" t="s">
        <v>200</v>
      </c>
      <c r="E262" t="s">
        <v>201</v>
      </c>
      <c r="G262">
        <v>121.13</v>
      </c>
      <c r="R262">
        <f t="shared" si="145"/>
        <v>121.13</v>
      </c>
      <c r="S262" s="92" t="s">
        <v>4915</v>
      </c>
      <c r="T262" s="80">
        <f>VLOOKUP(S262,Factors!$F$4:$H$5971,3,FALSE)</f>
        <v>0</v>
      </c>
      <c r="U262" s="119">
        <f t="shared" si="107"/>
        <v>121.13</v>
      </c>
      <c r="V262" s="120">
        <f t="shared" si="108"/>
        <v>0</v>
      </c>
      <c r="W262" s="121">
        <f t="shared" si="109"/>
        <v>121.13</v>
      </c>
      <c r="X262" s="119">
        <f t="shared" si="110"/>
        <v>0</v>
      </c>
      <c r="Y262" s="120">
        <f t="shared" si="111"/>
        <v>0</v>
      </c>
      <c r="Z262" s="122">
        <f t="shared" si="112"/>
        <v>0</v>
      </c>
      <c r="AA262" s="119">
        <f t="shared" si="113"/>
        <v>121.13</v>
      </c>
      <c r="AB262" s="120">
        <f t="shared" si="114"/>
        <v>0</v>
      </c>
      <c r="AC262" s="122">
        <f t="shared" si="115"/>
        <v>121.13</v>
      </c>
      <c r="AD262" s="94">
        <f t="shared" si="116"/>
        <v>121.13</v>
      </c>
      <c r="AE262" s="123">
        <f t="shared" si="117"/>
        <v>0</v>
      </c>
      <c r="AF262" s="94">
        <f t="shared" si="118"/>
        <v>121.13</v>
      </c>
      <c r="AG262" s="94">
        <f t="shared" si="119"/>
        <v>0</v>
      </c>
      <c r="AH262" s="123">
        <f t="shared" si="120"/>
        <v>0</v>
      </c>
      <c r="AI262" s="94">
        <f t="shared" si="121"/>
        <v>0</v>
      </c>
      <c r="AJ262" s="94">
        <f t="shared" si="122"/>
        <v>121.13</v>
      </c>
      <c r="AK262" s="94">
        <f t="shared" si="123"/>
        <v>0</v>
      </c>
      <c r="AL262" s="93">
        <f t="shared" si="124"/>
        <v>121.13</v>
      </c>
      <c r="AM262" s="138" t="str">
        <f>VLOOKUP(S262,Factors!$F$4:$G$5971,2,FALSE)</f>
        <v>Direct-OR</v>
      </c>
    </row>
    <row r="263" spans="1:39" hidden="1" outlineLevel="3" x14ac:dyDescent="0.25">
      <c r="A263" t="s">
        <v>7024</v>
      </c>
      <c r="B263" t="s">
        <v>96</v>
      </c>
      <c r="C263" t="s">
        <v>97</v>
      </c>
      <c r="D263" t="s">
        <v>202</v>
      </c>
      <c r="E263" t="s">
        <v>203</v>
      </c>
      <c r="F263">
        <v>1756.45</v>
      </c>
      <c r="G263">
        <v>2562.09</v>
      </c>
      <c r="R263">
        <f t="shared" si="145"/>
        <v>4318.54</v>
      </c>
      <c r="S263" s="92" t="s">
        <v>4950</v>
      </c>
      <c r="T263" s="80">
        <f>VLOOKUP(S263,Factors!$F$4:$H$5971,3,FALSE)</f>
        <v>0</v>
      </c>
      <c r="U263" s="119">
        <f t="shared" si="107"/>
        <v>2562.09</v>
      </c>
      <c r="V263" s="120">
        <f t="shared" si="108"/>
        <v>0</v>
      </c>
      <c r="W263" s="121">
        <f t="shared" si="109"/>
        <v>2562.09</v>
      </c>
      <c r="X263" s="119">
        <f t="shared" si="110"/>
        <v>0</v>
      </c>
      <c r="Y263" s="120">
        <f t="shared" si="111"/>
        <v>0</v>
      </c>
      <c r="Z263" s="122">
        <f t="shared" si="112"/>
        <v>0</v>
      </c>
      <c r="AA263" s="119">
        <f t="shared" si="113"/>
        <v>2562.09</v>
      </c>
      <c r="AB263" s="120">
        <f t="shared" si="114"/>
        <v>0</v>
      </c>
      <c r="AC263" s="122">
        <f t="shared" si="115"/>
        <v>2562.09</v>
      </c>
      <c r="AD263" s="94">
        <f t="shared" si="116"/>
        <v>4318.54</v>
      </c>
      <c r="AE263" s="123">
        <f t="shared" si="117"/>
        <v>0</v>
      </c>
      <c r="AF263" s="94">
        <f t="shared" si="118"/>
        <v>4318.54</v>
      </c>
      <c r="AG263" s="94">
        <f t="shared" si="119"/>
        <v>0</v>
      </c>
      <c r="AH263" s="123">
        <f t="shared" si="120"/>
        <v>0</v>
      </c>
      <c r="AI263" s="94">
        <f t="shared" si="121"/>
        <v>0</v>
      </c>
      <c r="AJ263" s="94">
        <f t="shared" si="122"/>
        <v>4318.54</v>
      </c>
      <c r="AK263" s="94">
        <f t="shared" si="123"/>
        <v>0</v>
      </c>
      <c r="AL263" s="93">
        <f t="shared" si="124"/>
        <v>4318.54</v>
      </c>
      <c r="AM263" s="138" t="str">
        <f>VLOOKUP(S263,Factors!$F$4:$G$5971,2,FALSE)</f>
        <v>Direct-OR</v>
      </c>
    </row>
    <row r="264" spans="1:39" hidden="1" outlineLevel="3" x14ac:dyDescent="0.25">
      <c r="A264" t="s">
        <v>7024</v>
      </c>
      <c r="B264" t="s">
        <v>96</v>
      </c>
      <c r="C264" t="s">
        <v>97</v>
      </c>
      <c r="D264" t="s">
        <v>204</v>
      </c>
      <c r="E264" t="s">
        <v>205</v>
      </c>
      <c r="F264">
        <v>2810.74</v>
      </c>
      <c r="G264">
        <v>3339.81</v>
      </c>
      <c r="R264">
        <f t="shared" si="145"/>
        <v>6150.5499999999993</v>
      </c>
      <c r="S264" s="92" t="s">
        <v>4963</v>
      </c>
      <c r="T264" s="80">
        <f>VLOOKUP(S264,Factors!$F$4:$H$5971,3,FALSE)</f>
        <v>0</v>
      </c>
      <c r="U264" s="119">
        <f t="shared" si="107"/>
        <v>3339.81</v>
      </c>
      <c r="V264" s="120">
        <f t="shared" si="108"/>
        <v>0</v>
      </c>
      <c r="W264" s="121">
        <f t="shared" si="109"/>
        <v>3339.81</v>
      </c>
      <c r="X264" s="119">
        <f t="shared" si="110"/>
        <v>0</v>
      </c>
      <c r="Y264" s="120">
        <f t="shared" si="111"/>
        <v>0</v>
      </c>
      <c r="Z264" s="122">
        <f t="shared" si="112"/>
        <v>0</v>
      </c>
      <c r="AA264" s="119">
        <f t="shared" si="113"/>
        <v>3339.81</v>
      </c>
      <c r="AB264" s="120">
        <f t="shared" si="114"/>
        <v>0</v>
      </c>
      <c r="AC264" s="122">
        <f t="shared" si="115"/>
        <v>3339.81</v>
      </c>
      <c r="AD264" s="94">
        <f t="shared" si="116"/>
        <v>6150.5499999999993</v>
      </c>
      <c r="AE264" s="123">
        <f t="shared" si="117"/>
        <v>0</v>
      </c>
      <c r="AF264" s="94">
        <f t="shared" si="118"/>
        <v>6150.5499999999993</v>
      </c>
      <c r="AG264" s="94">
        <f t="shared" si="119"/>
        <v>0</v>
      </c>
      <c r="AH264" s="123">
        <f t="shared" si="120"/>
        <v>0</v>
      </c>
      <c r="AI264" s="94">
        <f t="shared" si="121"/>
        <v>0</v>
      </c>
      <c r="AJ264" s="94">
        <f t="shared" si="122"/>
        <v>6150.5499999999993</v>
      </c>
      <c r="AK264" s="94">
        <f t="shared" si="123"/>
        <v>0</v>
      </c>
      <c r="AL264" s="93">
        <f t="shared" si="124"/>
        <v>6150.5499999999993</v>
      </c>
      <c r="AM264" s="138" t="str">
        <f>VLOOKUP(S264,Factors!$F$4:$G$5971,2,FALSE)</f>
        <v>Direct-OR</v>
      </c>
    </row>
    <row r="265" spans="1:39" hidden="1" outlineLevel="3" x14ac:dyDescent="0.25">
      <c r="A265" t="s">
        <v>7024</v>
      </c>
      <c r="B265" t="s">
        <v>96</v>
      </c>
      <c r="C265" t="s">
        <v>97</v>
      </c>
      <c r="D265" t="s">
        <v>222</v>
      </c>
      <c r="E265" t="s">
        <v>223</v>
      </c>
      <c r="F265">
        <v>3574.05</v>
      </c>
      <c r="G265">
        <v>-1197.45</v>
      </c>
      <c r="R265">
        <f t="shared" si="145"/>
        <v>2376.6000000000004</v>
      </c>
      <c r="S265" s="92" t="s">
        <v>4992</v>
      </c>
      <c r="T265" s="80">
        <f>VLOOKUP(S265,Factors!$F$4:$H$5971,3,FALSE)</f>
        <v>0</v>
      </c>
      <c r="U265" s="119">
        <f t="shared" si="107"/>
        <v>-1197.45</v>
      </c>
      <c r="V265" s="120">
        <f t="shared" si="108"/>
        <v>0</v>
      </c>
      <c r="W265" s="121">
        <f t="shared" si="109"/>
        <v>-1197.45</v>
      </c>
      <c r="X265" s="119">
        <f t="shared" si="110"/>
        <v>0</v>
      </c>
      <c r="Y265" s="120">
        <f t="shared" si="111"/>
        <v>0</v>
      </c>
      <c r="Z265" s="122">
        <f t="shared" si="112"/>
        <v>0</v>
      </c>
      <c r="AA265" s="119">
        <f t="shared" si="113"/>
        <v>-1197.45</v>
      </c>
      <c r="AB265" s="120">
        <f t="shared" si="114"/>
        <v>0</v>
      </c>
      <c r="AC265" s="122">
        <f t="shared" si="115"/>
        <v>-1197.45</v>
      </c>
      <c r="AD265" s="94">
        <f t="shared" si="116"/>
        <v>2376.6000000000004</v>
      </c>
      <c r="AE265" s="123">
        <f t="shared" si="117"/>
        <v>0</v>
      </c>
      <c r="AF265" s="94">
        <f t="shared" si="118"/>
        <v>2376.6000000000004</v>
      </c>
      <c r="AG265" s="94">
        <f t="shared" si="119"/>
        <v>0</v>
      </c>
      <c r="AH265" s="123">
        <f t="shared" si="120"/>
        <v>0</v>
      </c>
      <c r="AI265" s="94">
        <f t="shared" si="121"/>
        <v>0</v>
      </c>
      <c r="AJ265" s="94">
        <f t="shared" si="122"/>
        <v>2376.6000000000004</v>
      </c>
      <c r="AK265" s="94">
        <f t="shared" si="123"/>
        <v>0</v>
      </c>
      <c r="AL265" s="93">
        <f t="shared" si="124"/>
        <v>2376.6000000000004</v>
      </c>
      <c r="AM265" s="138" t="str">
        <f>VLOOKUP(S265,Factors!$F$4:$G$5971,2,FALSE)</f>
        <v>Direct-OR</v>
      </c>
    </row>
    <row r="266" spans="1:39" hidden="1" outlineLevel="3" x14ac:dyDescent="0.25">
      <c r="A266" t="s">
        <v>7024</v>
      </c>
      <c r="B266" t="s">
        <v>96</v>
      </c>
      <c r="C266" t="s">
        <v>97</v>
      </c>
      <c r="D266" t="s">
        <v>208</v>
      </c>
      <c r="E266" t="s">
        <v>209</v>
      </c>
      <c r="F266">
        <v>5891.95</v>
      </c>
      <c r="G266">
        <v>1178.75</v>
      </c>
      <c r="R266">
        <f t="shared" si="145"/>
        <v>7070.7</v>
      </c>
      <c r="S266" s="92" t="s">
        <v>5000</v>
      </c>
      <c r="T266" s="80">
        <f>VLOOKUP(S266,Factors!$F$4:$H$5971,3,FALSE)</f>
        <v>0</v>
      </c>
      <c r="U266" s="119">
        <f t="shared" ref="U266:U345" si="146">IF(LEFT(AM266,6)="Direct", G266,0)</f>
        <v>1178.75</v>
      </c>
      <c r="V266" s="120">
        <f t="shared" ref="V266:V345" si="147">G266-U266</f>
        <v>0</v>
      </c>
      <c r="W266" s="121">
        <f t="shared" ref="W266:W345" si="148">U266+V266</f>
        <v>1178.75</v>
      </c>
      <c r="X266" s="119">
        <f t="shared" ref="X266:X345" si="149">IF(LEFT(AM266,9)="Direct-WA", G266,0)</f>
        <v>0</v>
      </c>
      <c r="Y266" s="120">
        <f t="shared" ref="Y266:Y345" si="150">IF(LEFT(AM266,9)="Direct-WA",0,G266*T266)</f>
        <v>0</v>
      </c>
      <c r="Z266" s="122">
        <f t="shared" ref="Z266:Z345" si="151">X266+Y266</f>
        <v>0</v>
      </c>
      <c r="AA266" s="119">
        <f t="shared" ref="AA266:AA345" si="152">IF(LEFT(AM266,9)="Direct-OR", G266,0)</f>
        <v>1178.75</v>
      </c>
      <c r="AB266" s="120">
        <f t="shared" ref="AB266:AB345" si="153">IF(LEFT(AM266,9)="Direct-OR",0,V266-Y266)</f>
        <v>0</v>
      </c>
      <c r="AC266" s="122">
        <f t="shared" ref="AC266:AC345" si="154">AA266+AB266</f>
        <v>1178.75</v>
      </c>
      <c r="AD266" s="94">
        <f t="shared" ref="AD266:AD345" si="155">IF(LEFT(AM266,6)="Direct", R266,0)</f>
        <v>7070.7</v>
      </c>
      <c r="AE266" s="123">
        <f t="shared" ref="AE266:AE345" si="156">R266-AD266</f>
        <v>0</v>
      </c>
      <c r="AF266" s="94">
        <f t="shared" ref="AF266:AF345" si="157">AD266+AE266</f>
        <v>7070.7</v>
      </c>
      <c r="AG266" s="94">
        <f t="shared" ref="AG266:AG345" si="158">IF(LEFT(AM266,9)="Direct-WA", R266,0)</f>
        <v>0</v>
      </c>
      <c r="AH266" s="123">
        <f t="shared" ref="AH266:AH345" si="159">IF(LEFT(AM266,9)="Direct-WA",0,R266*T266)</f>
        <v>0</v>
      </c>
      <c r="AI266" s="94">
        <f t="shared" ref="AI266:AI345" si="160">AG266+AH266</f>
        <v>0</v>
      </c>
      <c r="AJ266" s="94">
        <f t="shared" ref="AJ266:AJ345" si="161">IF(LEFT(AM266,9)="Direct-OR", R266,0)</f>
        <v>7070.7</v>
      </c>
      <c r="AK266" s="94">
        <f t="shared" ref="AK266:AK345" si="162">IF(LEFT(AM266,9)="Direct-OR",0,AF266-AI266)</f>
        <v>0</v>
      </c>
      <c r="AL266" s="93">
        <f t="shared" ref="AL266:AL345" si="163">AJ266+AK266</f>
        <v>7070.7</v>
      </c>
      <c r="AM266" s="138" t="str">
        <f>VLOOKUP(S266,Factors!$F$4:$G$5971,2,FALSE)</f>
        <v>Direct-OR</v>
      </c>
    </row>
    <row r="267" spans="1:39" hidden="1" outlineLevel="3" x14ac:dyDescent="0.25">
      <c r="A267" t="s">
        <v>7024</v>
      </c>
      <c r="B267" t="s">
        <v>96</v>
      </c>
      <c r="C267" t="s">
        <v>97</v>
      </c>
      <c r="D267" t="s">
        <v>210</v>
      </c>
      <c r="E267" t="s">
        <v>211</v>
      </c>
      <c r="F267">
        <v>4279.97</v>
      </c>
      <c r="G267">
        <v>7505.54</v>
      </c>
      <c r="R267">
        <f t="shared" si="145"/>
        <v>11785.51</v>
      </c>
      <c r="S267" s="92" t="s">
        <v>5022</v>
      </c>
      <c r="T267" s="80">
        <f>VLOOKUP(S267,Factors!$F$4:$H$5971,3,FALSE)</f>
        <v>0</v>
      </c>
      <c r="U267" s="119">
        <f t="shared" si="146"/>
        <v>7505.54</v>
      </c>
      <c r="V267" s="120">
        <f t="shared" si="147"/>
        <v>0</v>
      </c>
      <c r="W267" s="121">
        <f t="shared" si="148"/>
        <v>7505.54</v>
      </c>
      <c r="X267" s="119">
        <f t="shared" si="149"/>
        <v>0</v>
      </c>
      <c r="Y267" s="120">
        <f t="shared" si="150"/>
        <v>0</v>
      </c>
      <c r="Z267" s="122">
        <f t="shared" si="151"/>
        <v>0</v>
      </c>
      <c r="AA267" s="119">
        <f t="shared" si="152"/>
        <v>7505.54</v>
      </c>
      <c r="AB267" s="120">
        <f t="shared" si="153"/>
        <v>0</v>
      </c>
      <c r="AC267" s="122">
        <f t="shared" si="154"/>
        <v>7505.54</v>
      </c>
      <c r="AD267" s="94">
        <f t="shared" si="155"/>
        <v>11785.51</v>
      </c>
      <c r="AE267" s="123">
        <f t="shared" si="156"/>
        <v>0</v>
      </c>
      <c r="AF267" s="94">
        <f t="shared" si="157"/>
        <v>11785.51</v>
      </c>
      <c r="AG267" s="94">
        <f t="shared" si="158"/>
        <v>0</v>
      </c>
      <c r="AH267" s="123">
        <f t="shared" si="159"/>
        <v>0</v>
      </c>
      <c r="AI267" s="94">
        <f t="shared" si="160"/>
        <v>0</v>
      </c>
      <c r="AJ267" s="94">
        <f t="shared" si="161"/>
        <v>11785.51</v>
      </c>
      <c r="AK267" s="94">
        <f t="shared" si="162"/>
        <v>0</v>
      </c>
      <c r="AL267" s="93">
        <f t="shared" si="163"/>
        <v>11785.51</v>
      </c>
      <c r="AM267" s="138" t="str">
        <f>VLOOKUP(S267,Factors!$F$4:$G$5971,2,FALSE)</f>
        <v>Direct-OR</v>
      </c>
    </row>
    <row r="268" spans="1:39" hidden="1" outlineLevel="3" x14ac:dyDescent="0.25">
      <c r="A268" t="s">
        <v>7024</v>
      </c>
      <c r="B268" t="s">
        <v>96</v>
      </c>
      <c r="C268" t="s">
        <v>97</v>
      </c>
      <c r="D268" t="s">
        <v>212</v>
      </c>
      <c r="E268" t="s">
        <v>213</v>
      </c>
      <c r="F268">
        <v>165.06</v>
      </c>
      <c r="R268">
        <f t="shared" si="145"/>
        <v>165.06</v>
      </c>
      <c r="S268" s="92" t="s">
        <v>5041</v>
      </c>
      <c r="T268" s="80">
        <f>VLOOKUP(S268,Factors!$F$4:$H$5971,3,FALSE)</f>
        <v>0</v>
      </c>
      <c r="U268" s="119">
        <f t="shared" si="146"/>
        <v>0</v>
      </c>
      <c r="V268" s="120">
        <f t="shared" si="147"/>
        <v>0</v>
      </c>
      <c r="W268" s="121">
        <f t="shared" si="148"/>
        <v>0</v>
      </c>
      <c r="X268" s="119">
        <f t="shared" si="149"/>
        <v>0</v>
      </c>
      <c r="Y268" s="120">
        <f t="shared" si="150"/>
        <v>0</v>
      </c>
      <c r="Z268" s="122">
        <f t="shared" si="151"/>
        <v>0</v>
      </c>
      <c r="AA268" s="119">
        <f t="shared" si="152"/>
        <v>0</v>
      </c>
      <c r="AB268" s="120">
        <f t="shared" si="153"/>
        <v>0</v>
      </c>
      <c r="AC268" s="122">
        <f t="shared" si="154"/>
        <v>0</v>
      </c>
      <c r="AD268" s="94">
        <f t="shared" si="155"/>
        <v>165.06</v>
      </c>
      <c r="AE268" s="123">
        <f t="shared" si="156"/>
        <v>0</v>
      </c>
      <c r="AF268" s="94">
        <f t="shared" si="157"/>
        <v>165.06</v>
      </c>
      <c r="AG268" s="94">
        <f t="shared" si="158"/>
        <v>0</v>
      </c>
      <c r="AH268" s="123">
        <f t="shared" si="159"/>
        <v>0</v>
      </c>
      <c r="AI268" s="94">
        <f t="shared" si="160"/>
        <v>0</v>
      </c>
      <c r="AJ268" s="94">
        <f t="shared" si="161"/>
        <v>165.06</v>
      </c>
      <c r="AK268" s="94">
        <f t="shared" si="162"/>
        <v>0</v>
      </c>
      <c r="AL268" s="93">
        <f t="shared" si="163"/>
        <v>165.06</v>
      </c>
      <c r="AM268" s="138" t="str">
        <f>VLOOKUP(S268,Factors!$F$4:$G$5971,2,FALSE)</f>
        <v>Direct-OR</v>
      </c>
    </row>
    <row r="269" spans="1:39" hidden="1" outlineLevel="3" x14ac:dyDescent="0.25">
      <c r="A269" t="s">
        <v>7024</v>
      </c>
      <c r="B269" t="s">
        <v>96</v>
      </c>
      <c r="C269" t="s">
        <v>97</v>
      </c>
      <c r="D269" t="s">
        <v>214</v>
      </c>
      <c r="E269" t="s">
        <v>215</v>
      </c>
      <c r="F269">
        <v>1304.31</v>
      </c>
      <c r="G269">
        <v>756.45</v>
      </c>
      <c r="R269">
        <f t="shared" si="145"/>
        <v>2060.7600000000002</v>
      </c>
      <c r="S269" s="92" t="s">
        <v>5048</v>
      </c>
      <c r="T269" s="80">
        <f>VLOOKUP(S269,Factors!$F$4:$H$5971,3,FALSE)</f>
        <v>0</v>
      </c>
      <c r="U269" s="119">
        <f t="shared" si="146"/>
        <v>756.45</v>
      </c>
      <c r="V269" s="120">
        <f t="shared" si="147"/>
        <v>0</v>
      </c>
      <c r="W269" s="121">
        <f t="shared" si="148"/>
        <v>756.45</v>
      </c>
      <c r="X269" s="119">
        <f t="shared" si="149"/>
        <v>0</v>
      </c>
      <c r="Y269" s="120">
        <f t="shared" si="150"/>
        <v>0</v>
      </c>
      <c r="Z269" s="122">
        <f t="shared" si="151"/>
        <v>0</v>
      </c>
      <c r="AA269" s="119">
        <f t="shared" si="152"/>
        <v>756.45</v>
      </c>
      <c r="AB269" s="120">
        <f t="shared" si="153"/>
        <v>0</v>
      </c>
      <c r="AC269" s="122">
        <f t="shared" si="154"/>
        <v>756.45</v>
      </c>
      <c r="AD269" s="94">
        <f t="shared" si="155"/>
        <v>2060.7600000000002</v>
      </c>
      <c r="AE269" s="123">
        <f t="shared" si="156"/>
        <v>0</v>
      </c>
      <c r="AF269" s="94">
        <f t="shared" si="157"/>
        <v>2060.7600000000002</v>
      </c>
      <c r="AG269" s="94">
        <f t="shared" si="158"/>
        <v>0</v>
      </c>
      <c r="AH269" s="123">
        <f t="shared" si="159"/>
        <v>0</v>
      </c>
      <c r="AI269" s="94">
        <f t="shared" si="160"/>
        <v>0</v>
      </c>
      <c r="AJ269" s="94">
        <f t="shared" si="161"/>
        <v>2060.7600000000002</v>
      </c>
      <c r="AK269" s="94">
        <f t="shared" si="162"/>
        <v>0</v>
      </c>
      <c r="AL269" s="93">
        <f t="shared" si="163"/>
        <v>2060.7600000000002</v>
      </c>
      <c r="AM269" s="138" t="str">
        <f>VLOOKUP(S269,Factors!$F$4:$G$5971,2,FALSE)</f>
        <v>Direct-OR</v>
      </c>
    </row>
    <row r="270" spans="1:39" hidden="1" outlineLevel="2" collapsed="1" x14ac:dyDescent="0.25">
      <c r="S270" s="92"/>
      <c r="T270" s="80"/>
      <c r="U270" s="119">
        <f t="shared" ref="U270:AL270" si="164">SUBTOTAL(9,U256:U269)</f>
        <v>28187.710000000003</v>
      </c>
      <c r="V270" s="120">
        <f t="shared" si="164"/>
        <v>0</v>
      </c>
      <c r="W270" s="121">
        <f t="shared" si="164"/>
        <v>28187.710000000003</v>
      </c>
      <c r="X270" s="119">
        <f t="shared" si="164"/>
        <v>0</v>
      </c>
      <c r="Y270" s="120">
        <f t="shared" si="164"/>
        <v>0</v>
      </c>
      <c r="Z270" s="122">
        <f t="shared" si="164"/>
        <v>0</v>
      </c>
      <c r="AA270" s="119">
        <f t="shared" si="164"/>
        <v>28187.710000000003</v>
      </c>
      <c r="AB270" s="120">
        <f t="shared" si="164"/>
        <v>0</v>
      </c>
      <c r="AC270" s="122">
        <f t="shared" si="164"/>
        <v>28187.710000000003</v>
      </c>
      <c r="AD270" s="94">
        <f t="shared" si="164"/>
        <v>50489.68</v>
      </c>
      <c r="AE270" s="123">
        <f t="shared" si="164"/>
        <v>0</v>
      </c>
      <c r="AF270" s="94">
        <f t="shared" si="164"/>
        <v>50489.68</v>
      </c>
      <c r="AG270" s="94">
        <f t="shared" si="164"/>
        <v>0</v>
      </c>
      <c r="AH270" s="123">
        <f t="shared" si="164"/>
        <v>0</v>
      </c>
      <c r="AI270" s="94">
        <f t="shared" si="164"/>
        <v>0</v>
      </c>
      <c r="AJ270" s="94">
        <f t="shared" si="164"/>
        <v>50489.68</v>
      </c>
      <c r="AK270" s="94">
        <f t="shared" si="164"/>
        <v>0</v>
      </c>
      <c r="AL270" s="93">
        <f t="shared" si="164"/>
        <v>50489.68</v>
      </c>
      <c r="AM270" s="139" t="s">
        <v>7135</v>
      </c>
    </row>
    <row r="271" spans="1:39" hidden="1" outlineLevel="3" x14ac:dyDescent="0.25">
      <c r="A271" t="s">
        <v>7024</v>
      </c>
      <c r="B271" t="s">
        <v>218</v>
      </c>
      <c r="C271" t="s">
        <v>219</v>
      </c>
      <c r="D271" t="s">
        <v>204</v>
      </c>
      <c r="E271" t="s">
        <v>205</v>
      </c>
      <c r="G271">
        <v>1038.74</v>
      </c>
      <c r="R271">
        <f t="shared" ref="R271:R276" si="165">SUM(F271:Q271)</f>
        <v>1038.74</v>
      </c>
      <c r="S271" s="92" t="s">
        <v>2727</v>
      </c>
      <c r="T271" s="80">
        <f>VLOOKUP(S271,Factors!$F$4:$H$5971,3,FALSE)</f>
        <v>1</v>
      </c>
      <c r="U271" s="119">
        <f t="shared" si="146"/>
        <v>1038.74</v>
      </c>
      <c r="V271" s="120">
        <f t="shared" si="147"/>
        <v>0</v>
      </c>
      <c r="W271" s="121">
        <f t="shared" si="148"/>
        <v>1038.74</v>
      </c>
      <c r="X271" s="119">
        <f t="shared" si="149"/>
        <v>1038.74</v>
      </c>
      <c r="Y271" s="120">
        <f t="shared" si="150"/>
        <v>0</v>
      </c>
      <c r="Z271" s="122">
        <f t="shared" si="151"/>
        <v>1038.74</v>
      </c>
      <c r="AA271" s="119">
        <f t="shared" si="152"/>
        <v>0</v>
      </c>
      <c r="AB271" s="120">
        <f t="shared" si="153"/>
        <v>0</v>
      </c>
      <c r="AC271" s="122">
        <f t="shared" si="154"/>
        <v>0</v>
      </c>
      <c r="AD271" s="94">
        <f t="shared" si="155"/>
        <v>1038.74</v>
      </c>
      <c r="AE271" s="123">
        <f t="shared" si="156"/>
        <v>0</v>
      </c>
      <c r="AF271" s="94">
        <f t="shared" si="157"/>
        <v>1038.74</v>
      </c>
      <c r="AG271" s="94">
        <f t="shared" si="158"/>
        <v>1038.74</v>
      </c>
      <c r="AH271" s="123">
        <f t="shared" si="159"/>
        <v>0</v>
      </c>
      <c r="AI271" s="94">
        <f t="shared" si="160"/>
        <v>1038.74</v>
      </c>
      <c r="AJ271" s="94">
        <f t="shared" si="161"/>
        <v>0</v>
      </c>
      <c r="AK271" s="94">
        <f t="shared" si="162"/>
        <v>0</v>
      </c>
      <c r="AL271" s="93">
        <f t="shared" si="163"/>
        <v>0</v>
      </c>
      <c r="AM271" s="138" t="str">
        <f>VLOOKUP(S271,Factors!$F$4:$G$5971,2,FALSE)</f>
        <v>Direct-WA</v>
      </c>
    </row>
    <row r="272" spans="1:39" hidden="1" outlineLevel="3" x14ac:dyDescent="0.25">
      <c r="A272" t="s">
        <v>7024</v>
      </c>
      <c r="B272" t="s">
        <v>218</v>
      </c>
      <c r="C272" t="s">
        <v>219</v>
      </c>
      <c r="D272" t="s">
        <v>208</v>
      </c>
      <c r="E272" t="s">
        <v>209</v>
      </c>
      <c r="G272">
        <v>1905.18</v>
      </c>
      <c r="R272">
        <f t="shared" si="165"/>
        <v>1905.18</v>
      </c>
      <c r="S272" s="92" t="s">
        <v>2732</v>
      </c>
      <c r="T272" s="80">
        <f>VLOOKUP(S272,Factors!$F$4:$H$5971,3,FALSE)</f>
        <v>1</v>
      </c>
      <c r="U272" s="119">
        <f t="shared" si="146"/>
        <v>1905.18</v>
      </c>
      <c r="V272" s="120">
        <f t="shared" si="147"/>
        <v>0</v>
      </c>
      <c r="W272" s="121">
        <f t="shared" si="148"/>
        <v>1905.18</v>
      </c>
      <c r="X272" s="119">
        <f t="shared" si="149"/>
        <v>1905.18</v>
      </c>
      <c r="Y272" s="120">
        <f t="shared" si="150"/>
        <v>0</v>
      </c>
      <c r="Z272" s="122">
        <f t="shared" si="151"/>
        <v>1905.18</v>
      </c>
      <c r="AA272" s="119">
        <f t="shared" si="152"/>
        <v>0</v>
      </c>
      <c r="AB272" s="120">
        <f t="shared" si="153"/>
        <v>0</v>
      </c>
      <c r="AC272" s="122">
        <f t="shared" si="154"/>
        <v>0</v>
      </c>
      <c r="AD272" s="94">
        <f t="shared" si="155"/>
        <v>1905.18</v>
      </c>
      <c r="AE272" s="123">
        <f t="shared" si="156"/>
        <v>0</v>
      </c>
      <c r="AF272" s="94">
        <f t="shared" si="157"/>
        <v>1905.18</v>
      </c>
      <c r="AG272" s="94">
        <f t="shared" si="158"/>
        <v>1905.18</v>
      </c>
      <c r="AH272" s="123">
        <f t="shared" si="159"/>
        <v>0</v>
      </c>
      <c r="AI272" s="94">
        <f t="shared" si="160"/>
        <v>1905.18</v>
      </c>
      <c r="AJ272" s="94">
        <f t="shared" si="161"/>
        <v>0</v>
      </c>
      <c r="AK272" s="94">
        <f t="shared" si="162"/>
        <v>0</v>
      </c>
      <c r="AL272" s="93">
        <f t="shared" si="163"/>
        <v>0</v>
      </c>
      <c r="AM272" s="138" t="str">
        <f>VLOOKUP(S272,Factors!$F$4:$G$5971,2,FALSE)</f>
        <v>Direct-WA</v>
      </c>
    </row>
    <row r="273" spans="1:39" hidden="1" outlineLevel="3" x14ac:dyDescent="0.25">
      <c r="A273" t="s">
        <v>7024</v>
      </c>
      <c r="B273" t="s">
        <v>127</v>
      </c>
      <c r="C273" t="s">
        <v>128</v>
      </c>
      <c r="D273" t="s">
        <v>204</v>
      </c>
      <c r="E273" t="s">
        <v>205</v>
      </c>
      <c r="G273">
        <v>340.87</v>
      </c>
      <c r="R273">
        <f t="shared" si="165"/>
        <v>340.87</v>
      </c>
      <c r="S273" s="92" t="s">
        <v>4610</v>
      </c>
      <c r="T273" s="80">
        <f>VLOOKUP(S273,Factors!$F$4:$H$5971,3,FALSE)</f>
        <v>1</v>
      </c>
      <c r="U273" s="119">
        <f t="shared" si="146"/>
        <v>340.87</v>
      </c>
      <c r="V273" s="120">
        <f t="shared" si="147"/>
        <v>0</v>
      </c>
      <c r="W273" s="121">
        <f t="shared" si="148"/>
        <v>340.87</v>
      </c>
      <c r="X273" s="119">
        <f t="shared" si="149"/>
        <v>340.87</v>
      </c>
      <c r="Y273" s="120">
        <f t="shared" si="150"/>
        <v>0</v>
      </c>
      <c r="Z273" s="122">
        <f t="shared" si="151"/>
        <v>340.87</v>
      </c>
      <c r="AA273" s="119">
        <f t="shared" si="152"/>
        <v>0</v>
      </c>
      <c r="AB273" s="120">
        <f t="shared" si="153"/>
        <v>0</v>
      </c>
      <c r="AC273" s="122">
        <f t="shared" si="154"/>
        <v>0</v>
      </c>
      <c r="AD273" s="94">
        <f t="shared" si="155"/>
        <v>340.87</v>
      </c>
      <c r="AE273" s="123">
        <f t="shared" si="156"/>
        <v>0</v>
      </c>
      <c r="AF273" s="94">
        <f t="shared" si="157"/>
        <v>340.87</v>
      </c>
      <c r="AG273" s="94">
        <f t="shared" si="158"/>
        <v>340.87</v>
      </c>
      <c r="AH273" s="123">
        <f t="shared" si="159"/>
        <v>0</v>
      </c>
      <c r="AI273" s="94">
        <f t="shared" si="160"/>
        <v>340.87</v>
      </c>
      <c r="AJ273" s="94">
        <f t="shared" si="161"/>
        <v>0</v>
      </c>
      <c r="AK273" s="94">
        <f t="shared" si="162"/>
        <v>0</v>
      </c>
      <c r="AL273" s="93">
        <f t="shared" si="163"/>
        <v>0</v>
      </c>
      <c r="AM273" s="138" t="str">
        <f>VLOOKUP(S273,Factors!$F$4:$G$5971,2,FALSE)</f>
        <v>direct-wa</v>
      </c>
    </row>
    <row r="274" spans="1:39" hidden="1" outlineLevel="3" x14ac:dyDescent="0.25">
      <c r="A274" t="s">
        <v>7024</v>
      </c>
      <c r="B274" t="s">
        <v>127</v>
      </c>
      <c r="C274" t="s">
        <v>128</v>
      </c>
      <c r="D274" t="s">
        <v>222</v>
      </c>
      <c r="E274" t="s">
        <v>223</v>
      </c>
      <c r="F274">
        <v>-413.54</v>
      </c>
      <c r="G274">
        <v>-623.04</v>
      </c>
      <c r="R274">
        <f t="shared" si="165"/>
        <v>-1036.58</v>
      </c>
      <c r="S274" s="92" t="s">
        <v>4620</v>
      </c>
      <c r="T274" s="80">
        <f>VLOOKUP(S274,Factors!$F$4:$H$5971,3,FALSE)</f>
        <v>1</v>
      </c>
      <c r="U274" s="119">
        <f t="shared" si="146"/>
        <v>-623.04</v>
      </c>
      <c r="V274" s="120">
        <f t="shared" si="147"/>
        <v>0</v>
      </c>
      <c r="W274" s="121">
        <f t="shared" si="148"/>
        <v>-623.04</v>
      </c>
      <c r="X274" s="119">
        <f t="shared" si="149"/>
        <v>-623.04</v>
      </c>
      <c r="Y274" s="120">
        <f t="shared" si="150"/>
        <v>0</v>
      </c>
      <c r="Z274" s="122">
        <f t="shared" si="151"/>
        <v>-623.04</v>
      </c>
      <c r="AA274" s="119">
        <f t="shared" si="152"/>
        <v>0</v>
      </c>
      <c r="AB274" s="120">
        <f t="shared" si="153"/>
        <v>0</v>
      </c>
      <c r="AC274" s="122">
        <f t="shared" si="154"/>
        <v>0</v>
      </c>
      <c r="AD274" s="94">
        <f t="shared" si="155"/>
        <v>-1036.58</v>
      </c>
      <c r="AE274" s="123">
        <f t="shared" si="156"/>
        <v>0</v>
      </c>
      <c r="AF274" s="94">
        <f t="shared" si="157"/>
        <v>-1036.58</v>
      </c>
      <c r="AG274" s="94">
        <f t="shared" si="158"/>
        <v>-1036.58</v>
      </c>
      <c r="AH274" s="123">
        <f t="shared" si="159"/>
        <v>0</v>
      </c>
      <c r="AI274" s="94">
        <f t="shared" si="160"/>
        <v>-1036.58</v>
      </c>
      <c r="AJ274" s="94">
        <f t="shared" si="161"/>
        <v>0</v>
      </c>
      <c r="AK274" s="94">
        <f t="shared" si="162"/>
        <v>0</v>
      </c>
      <c r="AL274" s="93">
        <f t="shared" si="163"/>
        <v>0</v>
      </c>
      <c r="AM274" s="138" t="str">
        <f>VLOOKUP(S274,Factors!$F$4:$G$5971,2,FALSE)</f>
        <v>direct-wa</v>
      </c>
    </row>
    <row r="275" spans="1:39" hidden="1" outlineLevel="3" x14ac:dyDescent="0.25">
      <c r="A275" t="s">
        <v>7024</v>
      </c>
      <c r="B275" t="s">
        <v>127</v>
      </c>
      <c r="C275" t="s">
        <v>128</v>
      </c>
      <c r="D275" t="s">
        <v>208</v>
      </c>
      <c r="E275" t="s">
        <v>209</v>
      </c>
      <c r="G275">
        <v>611.24</v>
      </c>
      <c r="R275">
        <f t="shared" si="165"/>
        <v>611.24</v>
      </c>
      <c r="S275" s="92" t="s">
        <v>4624</v>
      </c>
      <c r="T275" s="80">
        <f>VLOOKUP(S275,Factors!$F$4:$H$5971,3,FALSE)</f>
        <v>1</v>
      </c>
      <c r="U275" s="119">
        <f t="shared" si="146"/>
        <v>611.24</v>
      </c>
      <c r="V275" s="120">
        <f t="shared" si="147"/>
        <v>0</v>
      </c>
      <c r="W275" s="121">
        <f t="shared" si="148"/>
        <v>611.24</v>
      </c>
      <c r="X275" s="119">
        <f t="shared" si="149"/>
        <v>611.24</v>
      </c>
      <c r="Y275" s="120">
        <f t="shared" si="150"/>
        <v>0</v>
      </c>
      <c r="Z275" s="122">
        <f t="shared" si="151"/>
        <v>611.24</v>
      </c>
      <c r="AA275" s="119">
        <f t="shared" si="152"/>
        <v>0</v>
      </c>
      <c r="AB275" s="120">
        <f t="shared" si="153"/>
        <v>0</v>
      </c>
      <c r="AC275" s="122">
        <f t="shared" si="154"/>
        <v>0</v>
      </c>
      <c r="AD275" s="94">
        <f t="shared" si="155"/>
        <v>611.24</v>
      </c>
      <c r="AE275" s="123">
        <f t="shared" si="156"/>
        <v>0</v>
      </c>
      <c r="AF275" s="94">
        <f t="shared" si="157"/>
        <v>611.24</v>
      </c>
      <c r="AG275" s="94">
        <f t="shared" si="158"/>
        <v>611.24</v>
      </c>
      <c r="AH275" s="123">
        <f t="shared" si="159"/>
        <v>0</v>
      </c>
      <c r="AI275" s="94">
        <f t="shared" si="160"/>
        <v>611.24</v>
      </c>
      <c r="AJ275" s="94">
        <f t="shared" si="161"/>
        <v>0</v>
      </c>
      <c r="AK275" s="94">
        <f t="shared" si="162"/>
        <v>0</v>
      </c>
      <c r="AL275" s="93">
        <f t="shared" si="163"/>
        <v>0</v>
      </c>
      <c r="AM275" s="138" t="str">
        <f>VLOOKUP(S275,Factors!$F$4:$G$5971,2,FALSE)</f>
        <v>direct-wa</v>
      </c>
    </row>
    <row r="276" spans="1:39" hidden="1" outlineLevel="3" x14ac:dyDescent="0.25">
      <c r="A276" t="s">
        <v>7024</v>
      </c>
      <c r="B276" t="s">
        <v>127</v>
      </c>
      <c r="C276" t="s">
        <v>128</v>
      </c>
      <c r="D276" t="s">
        <v>210</v>
      </c>
      <c r="E276" t="s">
        <v>211</v>
      </c>
      <c r="F276">
        <v>643.70000000000005</v>
      </c>
      <c r="G276">
        <v>713.09</v>
      </c>
      <c r="R276">
        <f t="shared" si="165"/>
        <v>1356.79</v>
      </c>
      <c r="S276" s="92" t="s">
        <v>4638</v>
      </c>
      <c r="T276" s="80">
        <f>VLOOKUP(S276,Factors!$F$4:$H$5971,3,FALSE)</f>
        <v>1</v>
      </c>
      <c r="U276" s="119">
        <f t="shared" si="146"/>
        <v>713.09</v>
      </c>
      <c r="V276" s="120">
        <f t="shared" si="147"/>
        <v>0</v>
      </c>
      <c r="W276" s="121">
        <f t="shared" si="148"/>
        <v>713.09</v>
      </c>
      <c r="X276" s="119">
        <f t="shared" si="149"/>
        <v>713.09</v>
      </c>
      <c r="Y276" s="120">
        <f t="shared" si="150"/>
        <v>0</v>
      </c>
      <c r="Z276" s="122">
        <f t="shared" si="151"/>
        <v>713.09</v>
      </c>
      <c r="AA276" s="119">
        <f t="shared" si="152"/>
        <v>0</v>
      </c>
      <c r="AB276" s="120">
        <f t="shared" si="153"/>
        <v>0</v>
      </c>
      <c r="AC276" s="122">
        <f t="shared" si="154"/>
        <v>0</v>
      </c>
      <c r="AD276" s="94">
        <f t="shared" si="155"/>
        <v>1356.79</v>
      </c>
      <c r="AE276" s="123">
        <f t="shared" si="156"/>
        <v>0</v>
      </c>
      <c r="AF276" s="94">
        <f t="shared" si="157"/>
        <v>1356.79</v>
      </c>
      <c r="AG276" s="94">
        <f t="shared" si="158"/>
        <v>1356.79</v>
      </c>
      <c r="AH276" s="123">
        <f t="shared" si="159"/>
        <v>0</v>
      </c>
      <c r="AI276" s="94">
        <f t="shared" si="160"/>
        <v>1356.79</v>
      </c>
      <c r="AJ276" s="94">
        <f t="shared" si="161"/>
        <v>0</v>
      </c>
      <c r="AK276" s="94">
        <f t="shared" si="162"/>
        <v>0</v>
      </c>
      <c r="AL276" s="93">
        <f t="shared" si="163"/>
        <v>0</v>
      </c>
      <c r="AM276" s="138" t="str">
        <f>VLOOKUP(S276,Factors!$F$4:$G$5971,2,FALSE)</f>
        <v>Direct-WA</v>
      </c>
    </row>
    <row r="277" spans="1:39" hidden="1" outlineLevel="2" collapsed="1" x14ac:dyDescent="0.25">
      <c r="S277" s="92"/>
      <c r="T277" s="80"/>
      <c r="U277" s="119">
        <f t="shared" ref="U277:AL277" si="166">SUBTOTAL(9,U271:U276)</f>
        <v>3986.08</v>
      </c>
      <c r="V277" s="120">
        <f t="shared" si="166"/>
        <v>0</v>
      </c>
      <c r="W277" s="121">
        <f t="shared" si="166"/>
        <v>3986.08</v>
      </c>
      <c r="X277" s="119">
        <f t="shared" si="166"/>
        <v>3986.08</v>
      </c>
      <c r="Y277" s="120">
        <f t="shared" si="166"/>
        <v>0</v>
      </c>
      <c r="Z277" s="122">
        <f t="shared" si="166"/>
        <v>3986.08</v>
      </c>
      <c r="AA277" s="119">
        <f t="shared" si="166"/>
        <v>0</v>
      </c>
      <c r="AB277" s="120">
        <f t="shared" si="166"/>
        <v>0</v>
      </c>
      <c r="AC277" s="122">
        <f t="shared" si="166"/>
        <v>0</v>
      </c>
      <c r="AD277" s="94">
        <f t="shared" si="166"/>
        <v>4216.24</v>
      </c>
      <c r="AE277" s="123">
        <f t="shared" si="166"/>
        <v>0</v>
      </c>
      <c r="AF277" s="94">
        <f t="shared" si="166"/>
        <v>4216.24</v>
      </c>
      <c r="AG277" s="94">
        <f t="shared" si="166"/>
        <v>4216.24</v>
      </c>
      <c r="AH277" s="123">
        <f t="shared" si="166"/>
        <v>0</v>
      </c>
      <c r="AI277" s="94">
        <f t="shared" si="166"/>
        <v>4216.24</v>
      </c>
      <c r="AJ277" s="94">
        <f t="shared" si="166"/>
        <v>0</v>
      </c>
      <c r="AK277" s="94">
        <f t="shared" si="166"/>
        <v>0</v>
      </c>
      <c r="AL277" s="93">
        <f t="shared" si="166"/>
        <v>0</v>
      </c>
      <c r="AM277" s="139" t="s">
        <v>7141</v>
      </c>
    </row>
    <row r="278" spans="1:39" hidden="1" outlineLevel="3" x14ac:dyDescent="0.25">
      <c r="A278" t="s">
        <v>7024</v>
      </c>
      <c r="B278" t="s">
        <v>132</v>
      </c>
      <c r="C278" t="s">
        <v>133</v>
      </c>
      <c r="D278" t="s">
        <v>200</v>
      </c>
      <c r="E278" t="s">
        <v>201</v>
      </c>
      <c r="G278">
        <v>140.12</v>
      </c>
      <c r="R278">
        <f t="shared" ref="R278:R284" si="167">SUM(F278:Q278)</f>
        <v>140.12</v>
      </c>
      <c r="S278" s="92" t="s">
        <v>6481</v>
      </c>
      <c r="T278" s="80">
        <f>VLOOKUP(S278,Factors!$F$4:$H$5971,3,FALSE)</f>
        <v>6.5216999999999997E-2</v>
      </c>
      <c r="U278" s="119">
        <f t="shared" si="146"/>
        <v>0</v>
      </c>
      <c r="V278" s="120">
        <f t="shared" si="147"/>
        <v>140.12</v>
      </c>
      <c r="W278" s="121">
        <f t="shared" si="148"/>
        <v>140.12</v>
      </c>
      <c r="X278" s="119">
        <f t="shared" si="149"/>
        <v>0</v>
      </c>
      <c r="Y278" s="120">
        <f t="shared" si="150"/>
        <v>9.13820604</v>
      </c>
      <c r="Z278" s="122">
        <f t="shared" si="151"/>
        <v>9.13820604</v>
      </c>
      <c r="AA278" s="119">
        <f t="shared" si="152"/>
        <v>0</v>
      </c>
      <c r="AB278" s="120">
        <f t="shared" si="153"/>
        <v>130.98179396</v>
      </c>
      <c r="AC278" s="122">
        <f t="shared" si="154"/>
        <v>130.98179396</v>
      </c>
      <c r="AD278" s="94">
        <f t="shared" si="155"/>
        <v>0</v>
      </c>
      <c r="AE278" s="123">
        <f t="shared" si="156"/>
        <v>140.12</v>
      </c>
      <c r="AF278" s="94">
        <f t="shared" si="157"/>
        <v>140.12</v>
      </c>
      <c r="AG278" s="94">
        <f t="shared" si="158"/>
        <v>0</v>
      </c>
      <c r="AH278" s="123">
        <f t="shared" si="159"/>
        <v>9.13820604</v>
      </c>
      <c r="AI278" s="94">
        <f t="shared" si="160"/>
        <v>9.13820604</v>
      </c>
      <c r="AJ278" s="94">
        <f t="shared" si="161"/>
        <v>0</v>
      </c>
      <c r="AK278" s="94">
        <f t="shared" si="162"/>
        <v>130.98179396</v>
      </c>
      <c r="AL278" s="93">
        <f t="shared" si="163"/>
        <v>130.98179396</v>
      </c>
      <c r="AM278" s="138" t="str">
        <f>VLOOKUP(S278,Factors!$F$4:$G$5971,2,FALSE)</f>
        <v>Perimeter</v>
      </c>
    </row>
    <row r="279" spans="1:39" hidden="1" outlineLevel="3" x14ac:dyDescent="0.25">
      <c r="A279" t="s">
        <v>7024</v>
      </c>
      <c r="B279" t="s">
        <v>132</v>
      </c>
      <c r="C279" t="s">
        <v>133</v>
      </c>
      <c r="D279" t="s">
        <v>202</v>
      </c>
      <c r="E279" t="s">
        <v>203</v>
      </c>
      <c r="F279">
        <v>132.4</v>
      </c>
      <c r="G279">
        <v>-132.4</v>
      </c>
      <c r="R279">
        <f t="shared" si="167"/>
        <v>0</v>
      </c>
      <c r="S279" s="92" t="s">
        <v>5088</v>
      </c>
      <c r="T279" s="80">
        <f>VLOOKUP(S279,Factors!$F$4:$H$5971,3,FALSE)</f>
        <v>6.5216999999999997E-2</v>
      </c>
      <c r="U279" s="119">
        <f t="shared" si="146"/>
        <v>0</v>
      </c>
      <c r="V279" s="120">
        <f t="shared" si="147"/>
        <v>-132.4</v>
      </c>
      <c r="W279" s="121">
        <f t="shared" si="148"/>
        <v>-132.4</v>
      </c>
      <c r="X279" s="119">
        <f t="shared" si="149"/>
        <v>0</v>
      </c>
      <c r="Y279" s="120">
        <f t="shared" si="150"/>
        <v>-8.6347307999999998</v>
      </c>
      <c r="Z279" s="122">
        <f t="shared" si="151"/>
        <v>-8.6347307999999998</v>
      </c>
      <c r="AA279" s="119">
        <f t="shared" si="152"/>
        <v>0</v>
      </c>
      <c r="AB279" s="120">
        <f t="shared" si="153"/>
        <v>-123.76526920000001</v>
      </c>
      <c r="AC279" s="122">
        <f t="shared" si="154"/>
        <v>-123.76526920000001</v>
      </c>
      <c r="AD279" s="94">
        <f t="shared" si="155"/>
        <v>0</v>
      </c>
      <c r="AE279" s="123">
        <f t="shared" si="156"/>
        <v>0</v>
      </c>
      <c r="AF279" s="94">
        <f t="shared" si="157"/>
        <v>0</v>
      </c>
      <c r="AG279" s="94">
        <f t="shared" si="158"/>
        <v>0</v>
      </c>
      <c r="AH279" s="123">
        <f t="shared" si="159"/>
        <v>0</v>
      </c>
      <c r="AI279" s="94">
        <f t="shared" si="160"/>
        <v>0</v>
      </c>
      <c r="AJ279" s="94">
        <f t="shared" si="161"/>
        <v>0</v>
      </c>
      <c r="AK279" s="94">
        <f t="shared" si="162"/>
        <v>0</v>
      </c>
      <c r="AL279" s="93">
        <f t="shared" si="163"/>
        <v>0</v>
      </c>
      <c r="AM279" s="138" t="str">
        <f>VLOOKUP(S279,Factors!$F$4:$G$5971,2,FALSE)</f>
        <v>Perimeter</v>
      </c>
    </row>
    <row r="280" spans="1:39" hidden="1" outlineLevel="3" x14ac:dyDescent="0.25">
      <c r="A280" t="s">
        <v>7024</v>
      </c>
      <c r="B280" t="s">
        <v>132</v>
      </c>
      <c r="C280" t="s">
        <v>133</v>
      </c>
      <c r="D280" t="s">
        <v>204</v>
      </c>
      <c r="E280" t="s">
        <v>205</v>
      </c>
      <c r="F280">
        <v>436.38</v>
      </c>
      <c r="G280">
        <v>2713.74</v>
      </c>
      <c r="R280">
        <f t="shared" si="167"/>
        <v>3150.12</v>
      </c>
      <c r="S280" s="92" t="s">
        <v>5089</v>
      </c>
      <c r="T280" s="80">
        <f>VLOOKUP(S280,Factors!$F$4:$H$5971,3,FALSE)</f>
        <v>6.5216999999999997E-2</v>
      </c>
      <c r="U280" s="119">
        <f t="shared" si="146"/>
        <v>0</v>
      </c>
      <c r="V280" s="120">
        <f t="shared" si="147"/>
        <v>2713.74</v>
      </c>
      <c r="W280" s="121">
        <f t="shared" si="148"/>
        <v>2713.74</v>
      </c>
      <c r="X280" s="119">
        <f t="shared" si="149"/>
        <v>0</v>
      </c>
      <c r="Y280" s="120">
        <f t="shared" si="150"/>
        <v>176.98198157999997</v>
      </c>
      <c r="Z280" s="122">
        <f t="shared" si="151"/>
        <v>176.98198157999997</v>
      </c>
      <c r="AA280" s="119">
        <f t="shared" si="152"/>
        <v>0</v>
      </c>
      <c r="AB280" s="120">
        <f t="shared" si="153"/>
        <v>2536.7580184199996</v>
      </c>
      <c r="AC280" s="122">
        <f t="shared" si="154"/>
        <v>2536.7580184199996</v>
      </c>
      <c r="AD280" s="94">
        <f t="shared" si="155"/>
        <v>0</v>
      </c>
      <c r="AE280" s="123">
        <f t="shared" si="156"/>
        <v>3150.12</v>
      </c>
      <c r="AF280" s="94">
        <f t="shared" si="157"/>
        <v>3150.12</v>
      </c>
      <c r="AG280" s="94">
        <f t="shared" si="158"/>
        <v>0</v>
      </c>
      <c r="AH280" s="123">
        <f t="shared" si="159"/>
        <v>205.44137603999999</v>
      </c>
      <c r="AI280" s="94">
        <f t="shared" si="160"/>
        <v>205.44137603999999</v>
      </c>
      <c r="AJ280" s="94">
        <f t="shared" si="161"/>
        <v>0</v>
      </c>
      <c r="AK280" s="94">
        <f t="shared" si="162"/>
        <v>2944.6786239600001</v>
      </c>
      <c r="AL280" s="93">
        <f t="shared" si="163"/>
        <v>2944.6786239600001</v>
      </c>
      <c r="AM280" s="138" t="str">
        <f>VLOOKUP(S280,Factors!$F$4:$G$5971,2,FALSE)</f>
        <v>Perimeter</v>
      </c>
    </row>
    <row r="281" spans="1:39" hidden="1" outlineLevel="3" x14ac:dyDescent="0.25">
      <c r="A281" t="s">
        <v>7024</v>
      </c>
      <c r="B281" t="s">
        <v>132</v>
      </c>
      <c r="C281" t="s">
        <v>133</v>
      </c>
      <c r="D281" t="s">
        <v>206</v>
      </c>
      <c r="E281" t="s">
        <v>207</v>
      </c>
      <c r="F281">
        <v>264.8</v>
      </c>
      <c r="G281">
        <v>202.46</v>
      </c>
      <c r="R281">
        <f t="shared" si="167"/>
        <v>467.26</v>
      </c>
      <c r="S281" s="92" t="s">
        <v>5092</v>
      </c>
      <c r="T281" s="80">
        <f>VLOOKUP(S281,Factors!$F$4:$H$5971,3,FALSE)</f>
        <v>6.5216999999999997E-2</v>
      </c>
      <c r="U281" s="119">
        <f t="shared" si="146"/>
        <v>0</v>
      </c>
      <c r="V281" s="120">
        <f t="shared" si="147"/>
        <v>202.46</v>
      </c>
      <c r="W281" s="121">
        <f t="shared" si="148"/>
        <v>202.46</v>
      </c>
      <c r="X281" s="119">
        <f t="shared" si="149"/>
        <v>0</v>
      </c>
      <c r="Y281" s="120">
        <f t="shared" si="150"/>
        <v>13.20383382</v>
      </c>
      <c r="Z281" s="122">
        <f t="shared" si="151"/>
        <v>13.20383382</v>
      </c>
      <c r="AA281" s="119">
        <f t="shared" si="152"/>
        <v>0</v>
      </c>
      <c r="AB281" s="120">
        <f t="shared" si="153"/>
        <v>189.25616618000001</v>
      </c>
      <c r="AC281" s="122">
        <f t="shared" si="154"/>
        <v>189.25616618000001</v>
      </c>
      <c r="AD281" s="94">
        <f t="shared" si="155"/>
        <v>0</v>
      </c>
      <c r="AE281" s="123">
        <f t="shared" si="156"/>
        <v>467.26</v>
      </c>
      <c r="AF281" s="94">
        <f t="shared" si="157"/>
        <v>467.26</v>
      </c>
      <c r="AG281" s="94">
        <f t="shared" si="158"/>
        <v>0</v>
      </c>
      <c r="AH281" s="123">
        <f t="shared" si="159"/>
        <v>30.473295419999999</v>
      </c>
      <c r="AI281" s="94">
        <f t="shared" si="160"/>
        <v>30.473295419999999</v>
      </c>
      <c r="AJ281" s="94">
        <f t="shared" si="161"/>
        <v>0</v>
      </c>
      <c r="AK281" s="94">
        <f t="shared" si="162"/>
        <v>436.78670457999999</v>
      </c>
      <c r="AL281" s="93">
        <f t="shared" si="163"/>
        <v>436.78670457999999</v>
      </c>
      <c r="AM281" s="138" t="str">
        <f>VLOOKUP(S281,Factors!$F$4:$G$5971,2,FALSE)</f>
        <v>Perimeter</v>
      </c>
    </row>
    <row r="282" spans="1:39" hidden="1" outlineLevel="3" x14ac:dyDescent="0.25">
      <c r="A282" t="s">
        <v>7024</v>
      </c>
      <c r="B282" t="s">
        <v>132</v>
      </c>
      <c r="C282" t="s">
        <v>133</v>
      </c>
      <c r="D282" t="s">
        <v>208</v>
      </c>
      <c r="E282" t="s">
        <v>209</v>
      </c>
      <c r="F282">
        <v>124.68</v>
      </c>
      <c r="R282">
        <f t="shared" si="167"/>
        <v>124.68</v>
      </c>
      <c r="S282" s="92" t="s">
        <v>5094</v>
      </c>
      <c r="T282" s="80">
        <f>VLOOKUP(S282,Factors!$F$4:$H$5971,3,FALSE)</f>
        <v>6.5216999999999997E-2</v>
      </c>
      <c r="U282" s="119">
        <f t="shared" si="146"/>
        <v>0</v>
      </c>
      <c r="V282" s="120">
        <f t="shared" si="147"/>
        <v>0</v>
      </c>
      <c r="W282" s="121">
        <f t="shared" si="148"/>
        <v>0</v>
      </c>
      <c r="X282" s="119">
        <f t="shared" si="149"/>
        <v>0</v>
      </c>
      <c r="Y282" s="120">
        <f t="shared" si="150"/>
        <v>0</v>
      </c>
      <c r="Z282" s="122">
        <f t="shared" si="151"/>
        <v>0</v>
      </c>
      <c r="AA282" s="119">
        <f t="shared" si="152"/>
        <v>0</v>
      </c>
      <c r="AB282" s="120">
        <f t="shared" si="153"/>
        <v>0</v>
      </c>
      <c r="AC282" s="122">
        <f t="shared" si="154"/>
        <v>0</v>
      </c>
      <c r="AD282" s="94">
        <f t="shared" si="155"/>
        <v>0</v>
      </c>
      <c r="AE282" s="123">
        <f t="shared" si="156"/>
        <v>124.68</v>
      </c>
      <c r="AF282" s="94">
        <f t="shared" si="157"/>
        <v>124.68</v>
      </c>
      <c r="AG282" s="94">
        <f t="shared" si="158"/>
        <v>0</v>
      </c>
      <c r="AH282" s="123">
        <f t="shared" si="159"/>
        <v>8.1312555599999996</v>
      </c>
      <c r="AI282" s="94">
        <f t="shared" si="160"/>
        <v>8.1312555599999996</v>
      </c>
      <c r="AJ282" s="94">
        <f t="shared" si="161"/>
        <v>0</v>
      </c>
      <c r="AK282" s="94">
        <f t="shared" si="162"/>
        <v>116.54874444000001</v>
      </c>
      <c r="AL282" s="93">
        <f t="shared" si="163"/>
        <v>116.54874444000001</v>
      </c>
      <c r="AM282" s="138" t="str">
        <f>VLOOKUP(S282,Factors!$F$4:$G$5971,2,FALSE)</f>
        <v>Perimeter</v>
      </c>
    </row>
    <row r="283" spans="1:39" hidden="1" outlineLevel="3" x14ac:dyDescent="0.25">
      <c r="A283" t="s">
        <v>7024</v>
      </c>
      <c r="B283" t="s">
        <v>132</v>
      </c>
      <c r="C283" t="s">
        <v>133</v>
      </c>
      <c r="D283" t="s">
        <v>210</v>
      </c>
      <c r="E283" t="s">
        <v>211</v>
      </c>
      <c r="F283">
        <v>1569.5</v>
      </c>
      <c r="G283">
        <v>591.94000000000005</v>
      </c>
      <c r="R283">
        <f t="shared" si="167"/>
        <v>2161.44</v>
      </c>
      <c r="S283" s="92" t="s">
        <v>5096</v>
      </c>
      <c r="T283" s="80">
        <f>VLOOKUP(S283,Factors!$F$4:$H$5971,3,FALSE)</f>
        <v>6.5216999999999997E-2</v>
      </c>
      <c r="U283" s="119">
        <f t="shared" si="146"/>
        <v>0</v>
      </c>
      <c r="V283" s="120">
        <f t="shared" si="147"/>
        <v>591.94000000000005</v>
      </c>
      <c r="W283" s="121">
        <f t="shared" si="148"/>
        <v>591.94000000000005</v>
      </c>
      <c r="X283" s="119">
        <f t="shared" si="149"/>
        <v>0</v>
      </c>
      <c r="Y283" s="120">
        <f t="shared" si="150"/>
        <v>38.604550979999999</v>
      </c>
      <c r="Z283" s="122">
        <f t="shared" si="151"/>
        <v>38.604550979999999</v>
      </c>
      <c r="AA283" s="119">
        <f t="shared" si="152"/>
        <v>0</v>
      </c>
      <c r="AB283" s="120">
        <f t="shared" si="153"/>
        <v>553.33544902000006</v>
      </c>
      <c r="AC283" s="122">
        <f t="shared" si="154"/>
        <v>553.33544902000006</v>
      </c>
      <c r="AD283" s="94">
        <f t="shared" si="155"/>
        <v>0</v>
      </c>
      <c r="AE283" s="123">
        <f t="shared" si="156"/>
        <v>2161.44</v>
      </c>
      <c r="AF283" s="94">
        <f t="shared" si="157"/>
        <v>2161.44</v>
      </c>
      <c r="AG283" s="94">
        <f t="shared" si="158"/>
        <v>0</v>
      </c>
      <c r="AH283" s="123">
        <f t="shared" si="159"/>
        <v>140.96263248</v>
      </c>
      <c r="AI283" s="94">
        <f t="shared" si="160"/>
        <v>140.96263248</v>
      </c>
      <c r="AJ283" s="94">
        <f t="shared" si="161"/>
        <v>0</v>
      </c>
      <c r="AK283" s="94">
        <f t="shared" si="162"/>
        <v>2020.4773675200001</v>
      </c>
      <c r="AL283" s="93">
        <f t="shared" si="163"/>
        <v>2020.4773675200001</v>
      </c>
      <c r="AM283" s="138" t="str">
        <f>VLOOKUP(S283,Factors!$F$4:$G$5971,2,FALSE)</f>
        <v>Perimeter</v>
      </c>
    </row>
    <row r="284" spans="1:39" hidden="1" outlineLevel="3" x14ac:dyDescent="0.25">
      <c r="A284" t="s">
        <v>7024</v>
      </c>
      <c r="B284" t="s">
        <v>132</v>
      </c>
      <c r="C284" t="s">
        <v>133</v>
      </c>
      <c r="D284" t="s">
        <v>214</v>
      </c>
      <c r="E284" t="s">
        <v>215</v>
      </c>
      <c r="F284">
        <v>1474.57</v>
      </c>
      <c r="G284">
        <v>455.09</v>
      </c>
      <c r="R284">
        <f t="shared" si="167"/>
        <v>1929.6599999999999</v>
      </c>
      <c r="S284" s="92" t="s">
        <v>5107</v>
      </c>
      <c r="T284" s="80">
        <f>VLOOKUP(S284,Factors!$F$4:$H$5971,3,FALSE)</f>
        <v>6.5216999999999997E-2</v>
      </c>
      <c r="U284" s="119">
        <f t="shared" si="146"/>
        <v>0</v>
      </c>
      <c r="V284" s="120">
        <f t="shared" si="147"/>
        <v>455.09</v>
      </c>
      <c r="W284" s="121">
        <f t="shared" si="148"/>
        <v>455.09</v>
      </c>
      <c r="X284" s="119">
        <f t="shared" si="149"/>
        <v>0</v>
      </c>
      <c r="Y284" s="120">
        <f t="shared" si="150"/>
        <v>29.679604529999995</v>
      </c>
      <c r="Z284" s="122">
        <f t="shared" si="151"/>
        <v>29.679604529999995</v>
      </c>
      <c r="AA284" s="119">
        <f t="shared" si="152"/>
        <v>0</v>
      </c>
      <c r="AB284" s="120">
        <f t="shared" si="153"/>
        <v>425.41039546999997</v>
      </c>
      <c r="AC284" s="122">
        <f t="shared" si="154"/>
        <v>425.41039546999997</v>
      </c>
      <c r="AD284" s="94">
        <f t="shared" si="155"/>
        <v>0</v>
      </c>
      <c r="AE284" s="123">
        <f t="shared" si="156"/>
        <v>1929.6599999999999</v>
      </c>
      <c r="AF284" s="94">
        <f t="shared" si="157"/>
        <v>1929.6599999999999</v>
      </c>
      <c r="AG284" s="94">
        <f t="shared" si="158"/>
        <v>0</v>
      </c>
      <c r="AH284" s="123">
        <f t="shared" si="159"/>
        <v>125.84663621999998</v>
      </c>
      <c r="AI284" s="94">
        <f t="shared" si="160"/>
        <v>125.84663621999998</v>
      </c>
      <c r="AJ284" s="94">
        <f t="shared" si="161"/>
        <v>0</v>
      </c>
      <c r="AK284" s="94">
        <f t="shared" si="162"/>
        <v>1803.8133637799999</v>
      </c>
      <c r="AL284" s="93">
        <f t="shared" si="163"/>
        <v>1803.8133637799999</v>
      </c>
      <c r="AM284" s="138" t="str">
        <f>VLOOKUP(S284,Factors!$F$4:$G$5971,2,FALSE)</f>
        <v>Perimeter</v>
      </c>
    </row>
    <row r="285" spans="1:39" hidden="1" outlineLevel="2" collapsed="1" x14ac:dyDescent="0.25">
      <c r="S285" s="92"/>
      <c r="T285" s="80"/>
      <c r="U285" s="119">
        <f t="shared" ref="U285:AL285" si="168">SUBTOTAL(9,U278:U284)</f>
        <v>0</v>
      </c>
      <c r="V285" s="120">
        <f t="shared" si="168"/>
        <v>3970.95</v>
      </c>
      <c r="W285" s="121">
        <f t="shared" si="168"/>
        <v>3970.95</v>
      </c>
      <c r="X285" s="119">
        <f t="shared" si="168"/>
        <v>0</v>
      </c>
      <c r="Y285" s="120">
        <f t="shared" si="168"/>
        <v>258.97344614999997</v>
      </c>
      <c r="Z285" s="122">
        <f t="shared" si="168"/>
        <v>258.97344614999997</v>
      </c>
      <c r="AA285" s="119">
        <f t="shared" si="168"/>
        <v>0</v>
      </c>
      <c r="AB285" s="120">
        <f t="shared" si="168"/>
        <v>3711.9765538499996</v>
      </c>
      <c r="AC285" s="122">
        <f t="shared" si="168"/>
        <v>3711.9765538499996</v>
      </c>
      <c r="AD285" s="94">
        <f t="shared" si="168"/>
        <v>0</v>
      </c>
      <c r="AE285" s="123">
        <f t="shared" si="168"/>
        <v>7973.28</v>
      </c>
      <c r="AF285" s="94">
        <f t="shared" si="168"/>
        <v>7973.28</v>
      </c>
      <c r="AG285" s="94">
        <f t="shared" si="168"/>
        <v>0</v>
      </c>
      <c r="AH285" s="123">
        <f t="shared" si="168"/>
        <v>519.99340175999998</v>
      </c>
      <c r="AI285" s="94">
        <f t="shared" si="168"/>
        <v>519.99340175999998</v>
      </c>
      <c r="AJ285" s="94">
        <f t="shared" si="168"/>
        <v>0</v>
      </c>
      <c r="AK285" s="94">
        <f t="shared" si="168"/>
        <v>7453.2865982400008</v>
      </c>
      <c r="AL285" s="93">
        <f t="shared" si="168"/>
        <v>7453.2865982400008</v>
      </c>
      <c r="AM285" s="139" t="s">
        <v>7142</v>
      </c>
    </row>
    <row r="286" spans="1:39" hidden="1" outlineLevel="3" x14ac:dyDescent="0.25">
      <c r="A286" t="s">
        <v>7024</v>
      </c>
      <c r="B286" t="s">
        <v>35</v>
      </c>
      <c r="C286" t="s">
        <v>36</v>
      </c>
      <c r="D286" t="s">
        <v>200</v>
      </c>
      <c r="E286" t="s">
        <v>201</v>
      </c>
      <c r="F286">
        <v>191.08</v>
      </c>
      <c r="G286">
        <v>581.03</v>
      </c>
      <c r="R286">
        <f t="shared" ref="R286:R293" si="169">SUM(F286:Q286)</f>
        <v>772.11</v>
      </c>
      <c r="S286" s="92" t="s">
        <v>1048</v>
      </c>
      <c r="T286" s="80">
        <f>VLOOKUP(S286,Factors!$F$4:$H$5971,3,FALSE)</f>
        <v>8.4599999999999995E-2</v>
      </c>
      <c r="U286" s="119">
        <f t="shared" si="146"/>
        <v>0</v>
      </c>
      <c r="V286" s="120">
        <f t="shared" si="147"/>
        <v>581.03</v>
      </c>
      <c r="W286" s="121">
        <f t="shared" si="148"/>
        <v>581.03</v>
      </c>
      <c r="X286" s="119">
        <f t="shared" si="149"/>
        <v>0</v>
      </c>
      <c r="Y286" s="120">
        <f t="shared" si="150"/>
        <v>49.155137999999994</v>
      </c>
      <c r="Z286" s="122">
        <f t="shared" si="151"/>
        <v>49.155137999999994</v>
      </c>
      <c r="AA286" s="119">
        <f t="shared" si="152"/>
        <v>0</v>
      </c>
      <c r="AB286" s="120">
        <f t="shared" si="153"/>
        <v>531.87486200000001</v>
      </c>
      <c r="AC286" s="122">
        <f t="shared" si="154"/>
        <v>531.87486200000001</v>
      </c>
      <c r="AD286" s="94">
        <f t="shared" si="155"/>
        <v>0</v>
      </c>
      <c r="AE286" s="123">
        <f t="shared" si="156"/>
        <v>772.11</v>
      </c>
      <c r="AF286" s="94">
        <f t="shared" si="157"/>
        <v>772.11</v>
      </c>
      <c r="AG286" s="94">
        <f t="shared" si="158"/>
        <v>0</v>
      </c>
      <c r="AH286" s="123">
        <f t="shared" si="159"/>
        <v>65.320505999999995</v>
      </c>
      <c r="AI286" s="94">
        <f t="shared" si="160"/>
        <v>65.320505999999995</v>
      </c>
      <c r="AJ286" s="94">
        <f t="shared" si="161"/>
        <v>0</v>
      </c>
      <c r="AK286" s="94">
        <f t="shared" si="162"/>
        <v>706.78949399999999</v>
      </c>
      <c r="AL286" s="93">
        <f t="shared" si="163"/>
        <v>706.78949399999999</v>
      </c>
      <c r="AM286" s="138" t="str">
        <f>VLOOKUP(S286,Factors!$F$4:$G$5971,2,FALSE)</f>
        <v>Sendout Volumes</v>
      </c>
    </row>
    <row r="287" spans="1:39" hidden="1" outlineLevel="3" x14ac:dyDescent="0.25">
      <c r="A287" t="s">
        <v>7024</v>
      </c>
      <c r="B287" t="s">
        <v>35</v>
      </c>
      <c r="C287" t="s">
        <v>36</v>
      </c>
      <c r="D287" t="s">
        <v>202</v>
      </c>
      <c r="E287" t="s">
        <v>203</v>
      </c>
      <c r="F287">
        <v>917.62</v>
      </c>
      <c r="G287">
        <v>535.25</v>
      </c>
      <c r="R287">
        <f t="shared" si="169"/>
        <v>1452.87</v>
      </c>
      <c r="S287" s="92" t="s">
        <v>994</v>
      </c>
      <c r="T287" s="80">
        <f>VLOOKUP(S287,Factors!$F$4:$H$5971,3,FALSE)</f>
        <v>8.4599999999999995E-2</v>
      </c>
      <c r="U287" s="119">
        <f t="shared" si="146"/>
        <v>0</v>
      </c>
      <c r="V287" s="120">
        <f t="shared" si="147"/>
        <v>535.25</v>
      </c>
      <c r="W287" s="121">
        <f t="shared" si="148"/>
        <v>535.25</v>
      </c>
      <c r="X287" s="119">
        <f t="shared" si="149"/>
        <v>0</v>
      </c>
      <c r="Y287" s="120">
        <f t="shared" si="150"/>
        <v>45.282149999999994</v>
      </c>
      <c r="Z287" s="122">
        <f t="shared" si="151"/>
        <v>45.282149999999994</v>
      </c>
      <c r="AA287" s="119">
        <f t="shared" si="152"/>
        <v>0</v>
      </c>
      <c r="AB287" s="120">
        <f t="shared" si="153"/>
        <v>489.96785</v>
      </c>
      <c r="AC287" s="122">
        <f t="shared" si="154"/>
        <v>489.96785</v>
      </c>
      <c r="AD287" s="94">
        <f t="shared" si="155"/>
        <v>0</v>
      </c>
      <c r="AE287" s="123">
        <f t="shared" si="156"/>
        <v>1452.87</v>
      </c>
      <c r="AF287" s="94">
        <f t="shared" si="157"/>
        <v>1452.87</v>
      </c>
      <c r="AG287" s="94">
        <f t="shared" si="158"/>
        <v>0</v>
      </c>
      <c r="AH287" s="123">
        <f t="shared" si="159"/>
        <v>122.91280199999999</v>
      </c>
      <c r="AI287" s="94">
        <f t="shared" si="160"/>
        <v>122.91280199999999</v>
      </c>
      <c r="AJ287" s="94">
        <f t="shared" si="161"/>
        <v>0</v>
      </c>
      <c r="AK287" s="94">
        <f t="shared" si="162"/>
        <v>1329.9571979999998</v>
      </c>
      <c r="AL287" s="93">
        <f t="shared" si="163"/>
        <v>1329.9571979999998</v>
      </c>
      <c r="AM287" s="138" t="str">
        <f>VLOOKUP(S287,Factors!$F$4:$G$5971,2,FALSE)</f>
        <v>Sendout Volumes</v>
      </c>
    </row>
    <row r="288" spans="1:39" hidden="1" outlineLevel="3" x14ac:dyDescent="0.25">
      <c r="A288" t="s">
        <v>7024</v>
      </c>
      <c r="B288" t="s">
        <v>35</v>
      </c>
      <c r="C288" t="s">
        <v>36</v>
      </c>
      <c r="D288" t="s">
        <v>204</v>
      </c>
      <c r="E288" t="s">
        <v>205</v>
      </c>
      <c r="F288">
        <v>4159.83</v>
      </c>
      <c r="G288">
        <v>931.38</v>
      </c>
      <c r="R288">
        <f t="shared" si="169"/>
        <v>5091.21</v>
      </c>
      <c r="S288" s="92" t="s">
        <v>1037</v>
      </c>
      <c r="T288" s="80">
        <f>VLOOKUP(S288,Factors!$F$4:$H$5971,3,FALSE)</f>
        <v>8.4599999999999995E-2</v>
      </c>
      <c r="U288" s="119">
        <f t="shared" si="146"/>
        <v>0</v>
      </c>
      <c r="V288" s="120">
        <f t="shared" si="147"/>
        <v>931.38</v>
      </c>
      <c r="W288" s="121">
        <f t="shared" si="148"/>
        <v>931.38</v>
      </c>
      <c r="X288" s="119">
        <f t="shared" si="149"/>
        <v>0</v>
      </c>
      <c r="Y288" s="120">
        <f t="shared" si="150"/>
        <v>78.794747999999998</v>
      </c>
      <c r="Z288" s="122">
        <f t="shared" si="151"/>
        <v>78.794747999999998</v>
      </c>
      <c r="AA288" s="119">
        <f t="shared" si="152"/>
        <v>0</v>
      </c>
      <c r="AB288" s="120">
        <f t="shared" si="153"/>
        <v>852.58525199999997</v>
      </c>
      <c r="AC288" s="122">
        <f t="shared" si="154"/>
        <v>852.58525199999997</v>
      </c>
      <c r="AD288" s="94">
        <f t="shared" si="155"/>
        <v>0</v>
      </c>
      <c r="AE288" s="123">
        <f t="shared" si="156"/>
        <v>5091.21</v>
      </c>
      <c r="AF288" s="94">
        <f t="shared" si="157"/>
        <v>5091.21</v>
      </c>
      <c r="AG288" s="94">
        <f t="shared" si="158"/>
        <v>0</v>
      </c>
      <c r="AH288" s="123">
        <f t="shared" si="159"/>
        <v>430.71636599999999</v>
      </c>
      <c r="AI288" s="94">
        <f t="shared" si="160"/>
        <v>430.71636599999999</v>
      </c>
      <c r="AJ288" s="94">
        <f t="shared" si="161"/>
        <v>0</v>
      </c>
      <c r="AK288" s="94">
        <f t="shared" si="162"/>
        <v>4660.4936340000004</v>
      </c>
      <c r="AL288" s="93">
        <f t="shared" si="163"/>
        <v>4660.4936340000004</v>
      </c>
      <c r="AM288" s="138" t="str">
        <f>VLOOKUP(S288,Factors!$F$4:$G$5971,2,FALSE)</f>
        <v>Sendout Volumes</v>
      </c>
    </row>
    <row r="289" spans="1:39" hidden="1" outlineLevel="3" x14ac:dyDescent="0.25">
      <c r="A289" t="s">
        <v>7024</v>
      </c>
      <c r="B289" t="s">
        <v>35</v>
      </c>
      <c r="C289" t="s">
        <v>36</v>
      </c>
      <c r="D289" t="s">
        <v>206</v>
      </c>
      <c r="E289" t="s">
        <v>207</v>
      </c>
      <c r="F289">
        <v>5298.92</v>
      </c>
      <c r="G289">
        <v>1998.82</v>
      </c>
      <c r="R289">
        <f t="shared" si="169"/>
        <v>7297.74</v>
      </c>
      <c r="S289" s="92" t="s">
        <v>1007</v>
      </c>
      <c r="T289" s="80">
        <f>VLOOKUP(S289,Factors!$F$4:$H$5971,3,FALSE)</f>
        <v>8.4599999999999995E-2</v>
      </c>
      <c r="U289" s="119">
        <f t="shared" si="146"/>
        <v>0</v>
      </c>
      <c r="V289" s="120">
        <f t="shared" si="147"/>
        <v>1998.82</v>
      </c>
      <c r="W289" s="121">
        <f t="shared" si="148"/>
        <v>1998.82</v>
      </c>
      <c r="X289" s="119">
        <f t="shared" si="149"/>
        <v>0</v>
      </c>
      <c r="Y289" s="120">
        <f t="shared" si="150"/>
        <v>169.10017199999999</v>
      </c>
      <c r="Z289" s="122">
        <f t="shared" si="151"/>
        <v>169.10017199999999</v>
      </c>
      <c r="AA289" s="119">
        <f t="shared" si="152"/>
        <v>0</v>
      </c>
      <c r="AB289" s="120">
        <f t="shared" si="153"/>
        <v>1829.719828</v>
      </c>
      <c r="AC289" s="122">
        <f t="shared" si="154"/>
        <v>1829.719828</v>
      </c>
      <c r="AD289" s="94">
        <f t="shared" si="155"/>
        <v>0</v>
      </c>
      <c r="AE289" s="123">
        <f t="shared" si="156"/>
        <v>7297.74</v>
      </c>
      <c r="AF289" s="94">
        <f t="shared" si="157"/>
        <v>7297.74</v>
      </c>
      <c r="AG289" s="94">
        <f t="shared" si="158"/>
        <v>0</v>
      </c>
      <c r="AH289" s="123">
        <f t="shared" si="159"/>
        <v>617.38880399999994</v>
      </c>
      <c r="AI289" s="94">
        <f t="shared" si="160"/>
        <v>617.38880399999994</v>
      </c>
      <c r="AJ289" s="94">
        <f t="shared" si="161"/>
        <v>0</v>
      </c>
      <c r="AK289" s="94">
        <f t="shared" si="162"/>
        <v>6680.3511959999996</v>
      </c>
      <c r="AL289" s="93">
        <f t="shared" si="163"/>
        <v>6680.3511959999996</v>
      </c>
      <c r="AM289" s="138" t="str">
        <f>VLOOKUP(S289,Factors!$F$4:$G$5971,2,FALSE)</f>
        <v>Sendout Volumes</v>
      </c>
    </row>
    <row r="290" spans="1:39" hidden="1" outlineLevel="3" x14ac:dyDescent="0.25">
      <c r="A290" t="s">
        <v>7024</v>
      </c>
      <c r="B290" t="s">
        <v>35</v>
      </c>
      <c r="C290" t="s">
        <v>36</v>
      </c>
      <c r="D290" t="s">
        <v>208</v>
      </c>
      <c r="E290" t="s">
        <v>209</v>
      </c>
      <c r="F290">
        <v>229.42</v>
      </c>
      <c r="R290">
        <f t="shared" si="169"/>
        <v>229.42</v>
      </c>
      <c r="S290" s="92" t="s">
        <v>1063</v>
      </c>
      <c r="T290" s="80">
        <f>VLOOKUP(S290,Factors!$F$4:$H$5971,3,FALSE)</f>
        <v>8.4599999999999995E-2</v>
      </c>
      <c r="U290" s="119">
        <f t="shared" si="146"/>
        <v>0</v>
      </c>
      <c r="V290" s="120">
        <f t="shared" si="147"/>
        <v>0</v>
      </c>
      <c r="W290" s="121">
        <f t="shared" si="148"/>
        <v>0</v>
      </c>
      <c r="X290" s="119">
        <f t="shared" si="149"/>
        <v>0</v>
      </c>
      <c r="Y290" s="120">
        <f t="shared" si="150"/>
        <v>0</v>
      </c>
      <c r="Z290" s="122">
        <f t="shared" si="151"/>
        <v>0</v>
      </c>
      <c r="AA290" s="119">
        <f t="shared" si="152"/>
        <v>0</v>
      </c>
      <c r="AB290" s="120">
        <f t="shared" si="153"/>
        <v>0</v>
      </c>
      <c r="AC290" s="122">
        <f t="shared" si="154"/>
        <v>0</v>
      </c>
      <c r="AD290" s="94">
        <f t="shared" si="155"/>
        <v>0</v>
      </c>
      <c r="AE290" s="123">
        <f t="shared" si="156"/>
        <v>229.42</v>
      </c>
      <c r="AF290" s="94">
        <f t="shared" si="157"/>
        <v>229.42</v>
      </c>
      <c r="AG290" s="94">
        <f t="shared" si="158"/>
        <v>0</v>
      </c>
      <c r="AH290" s="123">
        <f t="shared" si="159"/>
        <v>19.408931999999997</v>
      </c>
      <c r="AI290" s="94">
        <f t="shared" si="160"/>
        <v>19.408931999999997</v>
      </c>
      <c r="AJ290" s="94">
        <f t="shared" si="161"/>
        <v>0</v>
      </c>
      <c r="AK290" s="94">
        <f t="shared" si="162"/>
        <v>210.01106799999999</v>
      </c>
      <c r="AL290" s="93">
        <f t="shared" si="163"/>
        <v>210.01106799999999</v>
      </c>
      <c r="AM290" s="138" t="str">
        <f>VLOOKUP(S290,Factors!$F$4:$G$5971,2,FALSE)</f>
        <v>Sendout Volumes</v>
      </c>
    </row>
    <row r="291" spans="1:39" hidden="1" outlineLevel="3" x14ac:dyDescent="0.25">
      <c r="A291" t="s">
        <v>7024</v>
      </c>
      <c r="B291" t="s">
        <v>35</v>
      </c>
      <c r="C291" t="s">
        <v>36</v>
      </c>
      <c r="D291" t="s">
        <v>210</v>
      </c>
      <c r="E291" t="s">
        <v>211</v>
      </c>
      <c r="F291">
        <v>1776.84</v>
      </c>
      <c r="G291">
        <v>3257.16</v>
      </c>
      <c r="R291">
        <f t="shared" si="169"/>
        <v>5034</v>
      </c>
      <c r="S291" s="92" t="s">
        <v>1089</v>
      </c>
      <c r="T291" s="80">
        <f>VLOOKUP(S291,Factors!$F$4:$H$5971,3,FALSE)</f>
        <v>8.4599999999999995E-2</v>
      </c>
      <c r="U291" s="119">
        <f t="shared" si="146"/>
        <v>0</v>
      </c>
      <c r="V291" s="120">
        <f t="shared" si="147"/>
        <v>3257.16</v>
      </c>
      <c r="W291" s="121">
        <f t="shared" si="148"/>
        <v>3257.16</v>
      </c>
      <c r="X291" s="119">
        <f t="shared" si="149"/>
        <v>0</v>
      </c>
      <c r="Y291" s="120">
        <f t="shared" si="150"/>
        <v>275.55573599999997</v>
      </c>
      <c r="Z291" s="122">
        <f t="shared" si="151"/>
        <v>275.55573599999997</v>
      </c>
      <c r="AA291" s="119">
        <f t="shared" si="152"/>
        <v>0</v>
      </c>
      <c r="AB291" s="120">
        <f t="shared" si="153"/>
        <v>2981.6042640000001</v>
      </c>
      <c r="AC291" s="122">
        <f t="shared" si="154"/>
        <v>2981.6042640000001</v>
      </c>
      <c r="AD291" s="94">
        <f t="shared" si="155"/>
        <v>0</v>
      </c>
      <c r="AE291" s="123">
        <f t="shared" si="156"/>
        <v>5034</v>
      </c>
      <c r="AF291" s="94">
        <f t="shared" si="157"/>
        <v>5034</v>
      </c>
      <c r="AG291" s="94">
        <f t="shared" si="158"/>
        <v>0</v>
      </c>
      <c r="AH291" s="123">
        <f t="shared" si="159"/>
        <v>425.87639999999999</v>
      </c>
      <c r="AI291" s="94">
        <f t="shared" si="160"/>
        <v>425.87639999999999</v>
      </c>
      <c r="AJ291" s="94">
        <f t="shared" si="161"/>
        <v>0</v>
      </c>
      <c r="AK291" s="94">
        <f t="shared" si="162"/>
        <v>4608.1235999999999</v>
      </c>
      <c r="AL291" s="93">
        <f t="shared" si="163"/>
        <v>4608.1235999999999</v>
      </c>
      <c r="AM291" s="138" t="str">
        <f>VLOOKUP(S291,Factors!$F$4:$G$5971,2,FALSE)</f>
        <v>Sendout Volumes</v>
      </c>
    </row>
    <row r="292" spans="1:39" hidden="1" outlineLevel="3" x14ac:dyDescent="0.25">
      <c r="A292" t="s">
        <v>7024</v>
      </c>
      <c r="B292" t="s">
        <v>35</v>
      </c>
      <c r="C292" t="s">
        <v>36</v>
      </c>
      <c r="D292" t="s">
        <v>212</v>
      </c>
      <c r="E292" t="s">
        <v>213</v>
      </c>
      <c r="F292">
        <v>255.42</v>
      </c>
      <c r="G292">
        <v>12713.55</v>
      </c>
      <c r="R292">
        <f t="shared" si="169"/>
        <v>12968.97</v>
      </c>
      <c r="S292" s="92" t="s">
        <v>1083</v>
      </c>
      <c r="T292" s="80">
        <f>VLOOKUP(S292,Factors!$F$4:$H$5971,3,FALSE)</f>
        <v>8.4599999999999995E-2</v>
      </c>
      <c r="U292" s="119">
        <f t="shared" si="146"/>
        <v>0</v>
      </c>
      <c r="V292" s="120">
        <f t="shared" si="147"/>
        <v>12713.55</v>
      </c>
      <c r="W292" s="121">
        <f t="shared" si="148"/>
        <v>12713.55</v>
      </c>
      <c r="X292" s="119">
        <f t="shared" si="149"/>
        <v>0</v>
      </c>
      <c r="Y292" s="120">
        <f t="shared" si="150"/>
        <v>1075.5663299999999</v>
      </c>
      <c r="Z292" s="122">
        <f t="shared" si="151"/>
        <v>1075.5663299999999</v>
      </c>
      <c r="AA292" s="119">
        <f t="shared" si="152"/>
        <v>0</v>
      </c>
      <c r="AB292" s="120">
        <f t="shared" si="153"/>
        <v>11637.98367</v>
      </c>
      <c r="AC292" s="122">
        <f t="shared" si="154"/>
        <v>11637.98367</v>
      </c>
      <c r="AD292" s="94">
        <f t="shared" si="155"/>
        <v>0</v>
      </c>
      <c r="AE292" s="123">
        <f t="shared" si="156"/>
        <v>12968.97</v>
      </c>
      <c r="AF292" s="94">
        <f t="shared" si="157"/>
        <v>12968.97</v>
      </c>
      <c r="AG292" s="94">
        <f t="shared" si="158"/>
        <v>0</v>
      </c>
      <c r="AH292" s="123">
        <f t="shared" si="159"/>
        <v>1097.1748619999998</v>
      </c>
      <c r="AI292" s="94">
        <f t="shared" si="160"/>
        <v>1097.1748619999998</v>
      </c>
      <c r="AJ292" s="94">
        <f t="shared" si="161"/>
        <v>0</v>
      </c>
      <c r="AK292" s="94">
        <f t="shared" si="162"/>
        <v>11871.795137999999</v>
      </c>
      <c r="AL292" s="93">
        <f t="shared" si="163"/>
        <v>11871.795137999999</v>
      </c>
      <c r="AM292" s="138" t="str">
        <f>VLOOKUP(S292,Factors!$F$4:$G$5971,2,FALSE)</f>
        <v>Sendout Volumes</v>
      </c>
    </row>
    <row r="293" spans="1:39" hidden="1" outlineLevel="3" x14ac:dyDescent="0.25">
      <c r="A293" t="s">
        <v>7024</v>
      </c>
      <c r="B293" t="s">
        <v>35</v>
      </c>
      <c r="C293" t="s">
        <v>36</v>
      </c>
      <c r="D293" t="s">
        <v>214</v>
      </c>
      <c r="E293" t="s">
        <v>215</v>
      </c>
      <c r="F293">
        <v>665.07</v>
      </c>
      <c r="G293">
        <v>797.6</v>
      </c>
      <c r="R293">
        <f t="shared" si="169"/>
        <v>1462.67</v>
      </c>
      <c r="S293" s="92" t="s">
        <v>1076</v>
      </c>
      <c r="T293" s="80">
        <f>VLOOKUP(S293,Factors!$F$4:$H$5971,3,FALSE)</f>
        <v>8.4599999999999995E-2</v>
      </c>
      <c r="U293" s="119">
        <f t="shared" si="146"/>
        <v>0</v>
      </c>
      <c r="V293" s="120">
        <f t="shared" si="147"/>
        <v>797.6</v>
      </c>
      <c r="W293" s="121">
        <f t="shared" si="148"/>
        <v>797.6</v>
      </c>
      <c r="X293" s="119">
        <f t="shared" si="149"/>
        <v>0</v>
      </c>
      <c r="Y293" s="120">
        <f t="shared" si="150"/>
        <v>67.476959999999991</v>
      </c>
      <c r="Z293" s="122">
        <f t="shared" si="151"/>
        <v>67.476959999999991</v>
      </c>
      <c r="AA293" s="119">
        <f t="shared" si="152"/>
        <v>0</v>
      </c>
      <c r="AB293" s="120">
        <f t="shared" si="153"/>
        <v>730.12304000000006</v>
      </c>
      <c r="AC293" s="122">
        <f t="shared" si="154"/>
        <v>730.12304000000006</v>
      </c>
      <c r="AD293" s="94">
        <f t="shared" si="155"/>
        <v>0</v>
      </c>
      <c r="AE293" s="123">
        <f t="shared" si="156"/>
        <v>1462.67</v>
      </c>
      <c r="AF293" s="94">
        <f t="shared" si="157"/>
        <v>1462.67</v>
      </c>
      <c r="AG293" s="94">
        <f t="shared" si="158"/>
        <v>0</v>
      </c>
      <c r="AH293" s="123">
        <f t="shared" si="159"/>
        <v>123.741882</v>
      </c>
      <c r="AI293" s="94">
        <f t="shared" si="160"/>
        <v>123.741882</v>
      </c>
      <c r="AJ293" s="94">
        <f t="shared" si="161"/>
        <v>0</v>
      </c>
      <c r="AK293" s="94">
        <f t="shared" si="162"/>
        <v>1338.928118</v>
      </c>
      <c r="AL293" s="93">
        <f t="shared" si="163"/>
        <v>1338.928118</v>
      </c>
      <c r="AM293" s="138" t="str">
        <f>VLOOKUP(S293,Factors!$F$4:$G$5971,2,FALSE)</f>
        <v>sendout volumes</v>
      </c>
    </row>
    <row r="294" spans="1:39" hidden="1" outlineLevel="2" collapsed="1" x14ac:dyDescent="0.25">
      <c r="S294" s="92"/>
      <c r="T294" s="80"/>
      <c r="U294" s="119">
        <f t="shared" ref="U294:AL294" si="170">SUBTOTAL(9,U286:U293)</f>
        <v>0</v>
      </c>
      <c r="V294" s="120">
        <f t="shared" si="170"/>
        <v>20814.789999999997</v>
      </c>
      <c r="W294" s="121">
        <f t="shared" si="170"/>
        <v>20814.789999999997</v>
      </c>
      <c r="X294" s="119">
        <f t="shared" si="170"/>
        <v>0</v>
      </c>
      <c r="Y294" s="120">
        <f t="shared" si="170"/>
        <v>1760.9312339999997</v>
      </c>
      <c r="Z294" s="122">
        <f t="shared" si="170"/>
        <v>1760.9312339999997</v>
      </c>
      <c r="AA294" s="119">
        <f t="shared" si="170"/>
        <v>0</v>
      </c>
      <c r="AB294" s="120">
        <f t="shared" si="170"/>
        <v>19053.858765999998</v>
      </c>
      <c r="AC294" s="122">
        <f t="shared" si="170"/>
        <v>19053.858765999998</v>
      </c>
      <c r="AD294" s="94">
        <f t="shared" si="170"/>
        <v>0</v>
      </c>
      <c r="AE294" s="123">
        <f t="shared" si="170"/>
        <v>34308.99</v>
      </c>
      <c r="AF294" s="94">
        <f t="shared" si="170"/>
        <v>34308.99</v>
      </c>
      <c r="AG294" s="94">
        <f t="shared" si="170"/>
        <v>0</v>
      </c>
      <c r="AH294" s="123">
        <f t="shared" si="170"/>
        <v>2902.5405539999997</v>
      </c>
      <c r="AI294" s="94">
        <f t="shared" si="170"/>
        <v>2902.5405539999997</v>
      </c>
      <c r="AJ294" s="94">
        <f t="shared" si="170"/>
        <v>0</v>
      </c>
      <c r="AK294" s="94">
        <f t="shared" si="170"/>
        <v>31406.449445999995</v>
      </c>
      <c r="AL294" s="93">
        <f t="shared" si="170"/>
        <v>31406.449445999995</v>
      </c>
      <c r="AM294" s="139" t="s">
        <v>7136</v>
      </c>
    </row>
    <row r="295" spans="1:39" hidden="1" outlineLevel="3" x14ac:dyDescent="0.25">
      <c r="A295" t="s">
        <v>7024</v>
      </c>
      <c r="B295" t="s">
        <v>82</v>
      </c>
      <c r="C295" t="s">
        <v>83</v>
      </c>
      <c r="D295" t="s">
        <v>204</v>
      </c>
      <c r="E295" t="s">
        <v>205</v>
      </c>
      <c r="G295">
        <v>16454.580000000002</v>
      </c>
      <c r="R295">
        <f>SUM(F295:Q295)</f>
        <v>16454.580000000002</v>
      </c>
      <c r="S295" s="92" t="s">
        <v>4478</v>
      </c>
      <c r="T295" s="80">
        <f>VLOOKUP(S295,Factors!$F$4:$H$5971,3,FALSE)</f>
        <v>1.17E-2</v>
      </c>
      <c r="U295" s="119">
        <f t="shared" si="146"/>
        <v>0</v>
      </c>
      <c r="V295" s="120">
        <f t="shared" si="147"/>
        <v>16454.580000000002</v>
      </c>
      <c r="W295" s="121">
        <f t="shared" si="148"/>
        <v>16454.580000000002</v>
      </c>
      <c r="X295" s="119">
        <f t="shared" si="149"/>
        <v>0</v>
      </c>
      <c r="Y295" s="120">
        <f t="shared" si="150"/>
        <v>192.51858600000003</v>
      </c>
      <c r="Z295" s="122">
        <f t="shared" si="151"/>
        <v>192.51858600000003</v>
      </c>
      <c r="AA295" s="119">
        <f t="shared" si="152"/>
        <v>0</v>
      </c>
      <c r="AB295" s="120">
        <f t="shared" si="153"/>
        <v>16262.061414000002</v>
      </c>
      <c r="AC295" s="122">
        <f t="shared" si="154"/>
        <v>16262.061414000002</v>
      </c>
      <c r="AD295" s="94">
        <f t="shared" si="155"/>
        <v>0</v>
      </c>
      <c r="AE295" s="123">
        <f t="shared" si="156"/>
        <v>16454.580000000002</v>
      </c>
      <c r="AF295" s="94">
        <f t="shared" si="157"/>
        <v>16454.580000000002</v>
      </c>
      <c r="AG295" s="94">
        <f t="shared" si="158"/>
        <v>0</v>
      </c>
      <c r="AH295" s="123">
        <f t="shared" si="159"/>
        <v>192.51858600000003</v>
      </c>
      <c r="AI295" s="94">
        <f t="shared" si="160"/>
        <v>192.51858600000003</v>
      </c>
      <c r="AJ295" s="94">
        <f t="shared" si="161"/>
        <v>0</v>
      </c>
      <c r="AK295" s="94">
        <f t="shared" si="162"/>
        <v>16262.061414000002</v>
      </c>
      <c r="AL295" s="93">
        <f t="shared" si="163"/>
        <v>16262.061414000002</v>
      </c>
      <c r="AM295" s="138" t="str">
        <f>VLOOKUP(S295,Factors!$F$4:$G$5971,2,FALSE)</f>
        <v>Transmission</v>
      </c>
    </row>
    <row r="296" spans="1:39" hidden="1" outlineLevel="3" x14ac:dyDescent="0.25">
      <c r="A296" t="s">
        <v>7024</v>
      </c>
      <c r="B296" t="s">
        <v>82</v>
      </c>
      <c r="C296" t="s">
        <v>83</v>
      </c>
      <c r="D296" t="s">
        <v>206</v>
      </c>
      <c r="E296" t="s">
        <v>207</v>
      </c>
      <c r="F296">
        <v>543.87</v>
      </c>
      <c r="G296">
        <v>271.94</v>
      </c>
      <c r="R296">
        <f>SUM(F296:Q296)</f>
        <v>815.81</v>
      </c>
      <c r="S296" s="92" t="s">
        <v>4491</v>
      </c>
      <c r="T296" s="80">
        <f>VLOOKUP(S296,Factors!$F$4:$H$5971,3,FALSE)</f>
        <v>1.17E-2</v>
      </c>
      <c r="U296" s="119">
        <f t="shared" si="146"/>
        <v>0</v>
      </c>
      <c r="V296" s="120">
        <f t="shared" si="147"/>
        <v>271.94</v>
      </c>
      <c r="W296" s="121">
        <f t="shared" si="148"/>
        <v>271.94</v>
      </c>
      <c r="X296" s="119">
        <f t="shared" si="149"/>
        <v>0</v>
      </c>
      <c r="Y296" s="120">
        <f t="shared" si="150"/>
        <v>3.1816979999999999</v>
      </c>
      <c r="Z296" s="122">
        <f t="shared" si="151"/>
        <v>3.1816979999999999</v>
      </c>
      <c r="AA296" s="119">
        <f t="shared" si="152"/>
        <v>0</v>
      </c>
      <c r="AB296" s="120">
        <f t="shared" si="153"/>
        <v>268.75830200000001</v>
      </c>
      <c r="AC296" s="122">
        <f t="shared" si="154"/>
        <v>268.75830200000001</v>
      </c>
      <c r="AD296" s="94">
        <f t="shared" si="155"/>
        <v>0</v>
      </c>
      <c r="AE296" s="123">
        <f t="shared" si="156"/>
        <v>815.81</v>
      </c>
      <c r="AF296" s="94">
        <f t="shared" si="157"/>
        <v>815.81</v>
      </c>
      <c r="AG296" s="94">
        <f t="shared" si="158"/>
        <v>0</v>
      </c>
      <c r="AH296" s="123">
        <f t="shared" si="159"/>
        <v>9.5449769999999994</v>
      </c>
      <c r="AI296" s="94">
        <f t="shared" si="160"/>
        <v>9.5449769999999994</v>
      </c>
      <c r="AJ296" s="94">
        <f t="shared" si="161"/>
        <v>0</v>
      </c>
      <c r="AK296" s="94">
        <f t="shared" si="162"/>
        <v>806.26502299999993</v>
      </c>
      <c r="AL296" s="93">
        <f t="shared" si="163"/>
        <v>806.26502299999993</v>
      </c>
      <c r="AM296" s="138" t="str">
        <f>VLOOKUP(S296,Factors!$F$4:$G$5971,2,FALSE)</f>
        <v>Transmission</v>
      </c>
    </row>
    <row r="297" spans="1:39" hidden="1" outlineLevel="3" x14ac:dyDescent="0.25">
      <c r="A297" t="s">
        <v>7024</v>
      </c>
      <c r="B297" t="s">
        <v>82</v>
      </c>
      <c r="C297" t="s">
        <v>83</v>
      </c>
      <c r="D297" t="s">
        <v>208</v>
      </c>
      <c r="E297" t="s">
        <v>209</v>
      </c>
      <c r="F297">
        <v>619.34</v>
      </c>
      <c r="G297">
        <v>3724.41</v>
      </c>
      <c r="R297">
        <f>SUM(F297:Q297)</f>
        <v>4343.75</v>
      </c>
      <c r="S297" s="92" t="s">
        <v>4510</v>
      </c>
      <c r="T297" s="80">
        <f>VLOOKUP(S297,Factors!$F$4:$H$5971,3,FALSE)</f>
        <v>1.17E-2</v>
      </c>
      <c r="U297" s="119">
        <f t="shared" si="146"/>
        <v>0</v>
      </c>
      <c r="V297" s="120">
        <f t="shared" si="147"/>
        <v>3724.41</v>
      </c>
      <c r="W297" s="121">
        <f t="shared" si="148"/>
        <v>3724.41</v>
      </c>
      <c r="X297" s="119">
        <f t="shared" si="149"/>
        <v>0</v>
      </c>
      <c r="Y297" s="120">
        <f t="shared" si="150"/>
        <v>43.575597000000002</v>
      </c>
      <c r="Z297" s="122">
        <f t="shared" si="151"/>
        <v>43.575597000000002</v>
      </c>
      <c r="AA297" s="119">
        <f t="shared" si="152"/>
        <v>0</v>
      </c>
      <c r="AB297" s="120">
        <f t="shared" si="153"/>
        <v>3680.8344029999998</v>
      </c>
      <c r="AC297" s="122">
        <f t="shared" si="154"/>
        <v>3680.8344029999998</v>
      </c>
      <c r="AD297" s="94">
        <f t="shared" si="155"/>
        <v>0</v>
      </c>
      <c r="AE297" s="123">
        <f t="shared" si="156"/>
        <v>4343.75</v>
      </c>
      <c r="AF297" s="94">
        <f t="shared" si="157"/>
        <v>4343.75</v>
      </c>
      <c r="AG297" s="94">
        <f t="shared" si="158"/>
        <v>0</v>
      </c>
      <c r="AH297" s="123">
        <f t="shared" si="159"/>
        <v>50.821874999999999</v>
      </c>
      <c r="AI297" s="94">
        <f t="shared" si="160"/>
        <v>50.821874999999999</v>
      </c>
      <c r="AJ297" s="94">
        <f t="shared" si="161"/>
        <v>0</v>
      </c>
      <c r="AK297" s="94">
        <f t="shared" si="162"/>
        <v>4292.9281250000004</v>
      </c>
      <c r="AL297" s="93">
        <f t="shared" si="163"/>
        <v>4292.9281250000004</v>
      </c>
      <c r="AM297" s="138" t="str">
        <f>VLOOKUP(S297,Factors!$F$4:$G$5971,2,FALSE)</f>
        <v>Transmission</v>
      </c>
    </row>
    <row r="298" spans="1:39" hidden="1" outlineLevel="3" x14ac:dyDescent="0.25">
      <c r="A298" t="s">
        <v>7024</v>
      </c>
      <c r="B298" t="s">
        <v>82</v>
      </c>
      <c r="C298" t="s">
        <v>83</v>
      </c>
      <c r="D298" t="s">
        <v>210</v>
      </c>
      <c r="E298" t="s">
        <v>211</v>
      </c>
      <c r="F298">
        <v>407.9</v>
      </c>
      <c r="G298">
        <v>76.47</v>
      </c>
      <c r="R298">
        <f>SUM(F298:Q298)</f>
        <v>484.37</v>
      </c>
      <c r="S298" s="92" t="s">
        <v>4531</v>
      </c>
      <c r="T298" s="80">
        <f>VLOOKUP(S298,Factors!$F$4:$H$5971,3,FALSE)</f>
        <v>1.17E-2</v>
      </c>
      <c r="U298" s="119">
        <f t="shared" si="146"/>
        <v>0</v>
      </c>
      <c r="V298" s="120">
        <f t="shared" si="147"/>
        <v>76.47</v>
      </c>
      <c r="W298" s="121">
        <f t="shared" si="148"/>
        <v>76.47</v>
      </c>
      <c r="X298" s="119">
        <f t="shared" si="149"/>
        <v>0</v>
      </c>
      <c r="Y298" s="120">
        <f t="shared" si="150"/>
        <v>0.89469900000000002</v>
      </c>
      <c r="Z298" s="122">
        <f t="shared" si="151"/>
        <v>0.89469900000000002</v>
      </c>
      <c r="AA298" s="119">
        <f t="shared" si="152"/>
        <v>0</v>
      </c>
      <c r="AB298" s="120">
        <f t="shared" si="153"/>
        <v>75.575300999999996</v>
      </c>
      <c r="AC298" s="122">
        <f t="shared" si="154"/>
        <v>75.575300999999996</v>
      </c>
      <c r="AD298" s="94">
        <f t="shared" si="155"/>
        <v>0</v>
      </c>
      <c r="AE298" s="123">
        <f t="shared" si="156"/>
        <v>484.37</v>
      </c>
      <c r="AF298" s="94">
        <f t="shared" si="157"/>
        <v>484.37</v>
      </c>
      <c r="AG298" s="94">
        <f t="shared" si="158"/>
        <v>0</v>
      </c>
      <c r="AH298" s="123">
        <f t="shared" si="159"/>
        <v>5.6671290000000001</v>
      </c>
      <c r="AI298" s="94">
        <f t="shared" si="160"/>
        <v>5.6671290000000001</v>
      </c>
      <c r="AJ298" s="94">
        <f t="shared" si="161"/>
        <v>0</v>
      </c>
      <c r="AK298" s="94">
        <f t="shared" si="162"/>
        <v>478.70287100000002</v>
      </c>
      <c r="AL298" s="93">
        <f t="shared" si="163"/>
        <v>478.70287100000002</v>
      </c>
      <c r="AM298" s="138" t="str">
        <f>VLOOKUP(S298,Factors!$F$4:$G$5971,2,FALSE)</f>
        <v>Transmission</v>
      </c>
    </row>
    <row r="299" spans="1:39" hidden="1" outlineLevel="2" collapsed="1" x14ac:dyDescent="0.25">
      <c r="S299" s="92"/>
      <c r="T299" s="80"/>
      <c r="U299" s="119">
        <f t="shared" ref="U299:AL299" si="171">SUBTOTAL(9,U295:U298)</f>
        <v>0</v>
      </c>
      <c r="V299" s="120">
        <f t="shared" si="171"/>
        <v>20527.400000000001</v>
      </c>
      <c r="W299" s="121">
        <f t="shared" si="171"/>
        <v>20527.400000000001</v>
      </c>
      <c r="X299" s="119">
        <f t="shared" si="171"/>
        <v>0</v>
      </c>
      <c r="Y299" s="120">
        <f t="shared" si="171"/>
        <v>240.17058000000003</v>
      </c>
      <c r="Z299" s="122">
        <f t="shared" si="171"/>
        <v>240.17058000000003</v>
      </c>
      <c r="AA299" s="119">
        <f t="shared" si="171"/>
        <v>0</v>
      </c>
      <c r="AB299" s="120">
        <f t="shared" si="171"/>
        <v>20287.229420000003</v>
      </c>
      <c r="AC299" s="122">
        <f t="shared" si="171"/>
        <v>20287.229420000003</v>
      </c>
      <c r="AD299" s="94">
        <f t="shared" si="171"/>
        <v>0</v>
      </c>
      <c r="AE299" s="123">
        <f t="shared" si="171"/>
        <v>22098.510000000002</v>
      </c>
      <c r="AF299" s="94">
        <f t="shared" si="171"/>
        <v>22098.510000000002</v>
      </c>
      <c r="AG299" s="94">
        <f t="shared" si="171"/>
        <v>0</v>
      </c>
      <c r="AH299" s="123">
        <f t="shared" si="171"/>
        <v>258.55256700000001</v>
      </c>
      <c r="AI299" s="94">
        <f t="shared" si="171"/>
        <v>258.55256700000001</v>
      </c>
      <c r="AJ299" s="94">
        <f t="shared" si="171"/>
        <v>0</v>
      </c>
      <c r="AK299" s="94">
        <f t="shared" si="171"/>
        <v>21839.957433000003</v>
      </c>
      <c r="AL299" s="93">
        <f t="shared" si="171"/>
        <v>21839.957433000003</v>
      </c>
      <c r="AM299" s="139" t="s">
        <v>7138</v>
      </c>
    </row>
    <row r="300" spans="1:39" hidden="1" outlineLevel="1" x14ac:dyDescent="0.25">
      <c r="A300" s="135" t="s">
        <v>7023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7"/>
      <c r="T300" s="128"/>
      <c r="U300" s="129">
        <f t="shared" ref="U300:AL300" si="172">SUBTOTAL(9,U235:U298)</f>
        <v>32173.790000000005</v>
      </c>
      <c r="V300" s="130">
        <f t="shared" si="172"/>
        <v>74666.610000000015</v>
      </c>
      <c r="W300" s="131">
        <f t="shared" si="172"/>
        <v>106840.40000000002</v>
      </c>
      <c r="X300" s="129">
        <f t="shared" si="172"/>
        <v>3986.08</v>
      </c>
      <c r="Y300" s="130">
        <f t="shared" si="172"/>
        <v>5541.8814371500002</v>
      </c>
      <c r="Z300" s="132">
        <f t="shared" si="172"/>
        <v>9527.9614371500011</v>
      </c>
      <c r="AA300" s="129">
        <f t="shared" si="172"/>
        <v>28187.710000000003</v>
      </c>
      <c r="AB300" s="130">
        <f t="shared" si="172"/>
        <v>69124.72856285001</v>
      </c>
      <c r="AC300" s="132">
        <f t="shared" si="172"/>
        <v>97312.438562850002</v>
      </c>
      <c r="AD300" s="130">
        <f t="shared" si="172"/>
        <v>54705.919999999998</v>
      </c>
      <c r="AE300" s="133">
        <f t="shared" si="172"/>
        <v>129661.46999999999</v>
      </c>
      <c r="AF300" s="130">
        <f t="shared" si="172"/>
        <v>184367.38999999996</v>
      </c>
      <c r="AG300" s="130">
        <f t="shared" si="172"/>
        <v>4216.24</v>
      </c>
      <c r="AH300" s="133">
        <f t="shared" si="172"/>
        <v>10977.867634759998</v>
      </c>
      <c r="AI300" s="130">
        <f t="shared" si="172"/>
        <v>15194.107634760001</v>
      </c>
      <c r="AJ300" s="130">
        <f t="shared" si="172"/>
        <v>50489.68</v>
      </c>
      <c r="AK300" s="130">
        <f t="shared" si="172"/>
        <v>118683.60236524002</v>
      </c>
      <c r="AL300" s="134">
        <f t="shared" si="172"/>
        <v>169173.28236524001</v>
      </c>
      <c r="AM300" s="137"/>
    </row>
    <row r="301" spans="1:39" hidden="1" outlineLevel="3" x14ac:dyDescent="0.25">
      <c r="A301" t="s">
        <v>7026</v>
      </c>
      <c r="B301" t="s">
        <v>229</v>
      </c>
      <c r="C301" t="s">
        <v>230</v>
      </c>
      <c r="D301" t="s">
        <v>227</v>
      </c>
      <c r="E301" t="s">
        <v>228</v>
      </c>
      <c r="F301">
        <v>7239.95</v>
      </c>
      <c r="G301">
        <v>9218.9599999999991</v>
      </c>
      <c r="R301">
        <f>SUM(F301:Q301)</f>
        <v>16458.91</v>
      </c>
      <c r="S301" s="92" t="s">
        <v>5917</v>
      </c>
      <c r="T301" s="80">
        <f>VLOOKUP(S301,Factors!$F$4:$H$5971,3,FALSE)</f>
        <v>0.1124</v>
      </c>
      <c r="U301" s="119">
        <f t="shared" si="146"/>
        <v>0</v>
      </c>
      <c r="V301" s="120">
        <f t="shared" si="147"/>
        <v>9218.9599999999991</v>
      </c>
      <c r="W301" s="121">
        <f t="shared" si="148"/>
        <v>9218.9599999999991</v>
      </c>
      <c r="X301" s="119">
        <f t="shared" si="149"/>
        <v>0</v>
      </c>
      <c r="Y301" s="120">
        <f t="shared" si="150"/>
        <v>1036.211104</v>
      </c>
      <c r="Z301" s="122">
        <f t="shared" si="151"/>
        <v>1036.211104</v>
      </c>
      <c r="AA301" s="119">
        <f t="shared" si="152"/>
        <v>0</v>
      </c>
      <c r="AB301" s="120">
        <f t="shared" si="153"/>
        <v>8182.7488959999991</v>
      </c>
      <c r="AC301" s="122">
        <f t="shared" si="154"/>
        <v>8182.7488959999991</v>
      </c>
      <c r="AD301" s="94">
        <f t="shared" si="155"/>
        <v>0</v>
      </c>
      <c r="AE301" s="123">
        <f t="shared" si="156"/>
        <v>16458.91</v>
      </c>
      <c r="AF301" s="94">
        <f t="shared" si="157"/>
        <v>16458.91</v>
      </c>
      <c r="AG301" s="94">
        <f t="shared" si="158"/>
        <v>0</v>
      </c>
      <c r="AH301" s="123">
        <f t="shared" si="159"/>
        <v>1849.9814839999999</v>
      </c>
      <c r="AI301" s="94">
        <f t="shared" si="160"/>
        <v>1849.9814839999999</v>
      </c>
      <c r="AJ301" s="94">
        <f t="shared" si="161"/>
        <v>0</v>
      </c>
      <c r="AK301" s="94">
        <f t="shared" si="162"/>
        <v>14608.928516</v>
      </c>
      <c r="AL301" s="93">
        <f t="shared" si="163"/>
        <v>14608.928516</v>
      </c>
      <c r="AM301" s="138" t="str">
        <f>VLOOKUP(S301,Factors!$F$4:$G$5971,2,FALSE)</f>
        <v>3-factor</v>
      </c>
    </row>
    <row r="302" spans="1:39" hidden="1" outlineLevel="2" collapsed="1" x14ac:dyDescent="0.25">
      <c r="S302" s="92"/>
      <c r="T302" s="80"/>
      <c r="U302" s="119">
        <f t="shared" ref="U302:AL302" si="173">SUBTOTAL(9,U301:U301)</f>
        <v>0</v>
      </c>
      <c r="V302" s="120">
        <f t="shared" si="173"/>
        <v>9218.9599999999991</v>
      </c>
      <c r="W302" s="121">
        <f t="shared" si="173"/>
        <v>9218.9599999999991</v>
      </c>
      <c r="X302" s="119">
        <f t="shared" si="173"/>
        <v>0</v>
      </c>
      <c r="Y302" s="120">
        <f t="shared" si="173"/>
        <v>1036.211104</v>
      </c>
      <c r="Z302" s="122">
        <f t="shared" si="173"/>
        <v>1036.211104</v>
      </c>
      <c r="AA302" s="119">
        <f t="shared" si="173"/>
        <v>0</v>
      </c>
      <c r="AB302" s="120">
        <f t="shared" si="173"/>
        <v>8182.7488959999991</v>
      </c>
      <c r="AC302" s="122">
        <f t="shared" si="173"/>
        <v>8182.7488959999991</v>
      </c>
      <c r="AD302" s="94">
        <f t="shared" si="173"/>
        <v>0</v>
      </c>
      <c r="AE302" s="123">
        <f t="shared" si="173"/>
        <v>16458.91</v>
      </c>
      <c r="AF302" s="94">
        <f t="shared" si="173"/>
        <v>16458.91</v>
      </c>
      <c r="AG302" s="94">
        <f t="shared" si="173"/>
        <v>0</v>
      </c>
      <c r="AH302" s="123">
        <f t="shared" si="173"/>
        <v>1849.9814839999999</v>
      </c>
      <c r="AI302" s="94">
        <f t="shared" si="173"/>
        <v>1849.9814839999999</v>
      </c>
      <c r="AJ302" s="94">
        <f t="shared" si="173"/>
        <v>0</v>
      </c>
      <c r="AK302" s="94">
        <f t="shared" si="173"/>
        <v>14608.928516</v>
      </c>
      <c r="AL302" s="93">
        <f t="shared" si="173"/>
        <v>14608.928516</v>
      </c>
      <c r="AM302" s="139" t="s">
        <v>7137</v>
      </c>
    </row>
    <row r="303" spans="1:39" hidden="1" outlineLevel="3" x14ac:dyDescent="0.25">
      <c r="A303" t="s">
        <v>7026</v>
      </c>
      <c r="B303" t="s">
        <v>225</v>
      </c>
      <c r="C303" t="s">
        <v>226</v>
      </c>
      <c r="D303" t="s">
        <v>227</v>
      </c>
      <c r="E303" t="s">
        <v>228</v>
      </c>
      <c r="F303">
        <v>2777.78</v>
      </c>
      <c r="G303">
        <v>2514.67</v>
      </c>
      <c r="R303">
        <f>SUM(F303:Q303)</f>
        <v>5292.4500000000007</v>
      </c>
      <c r="S303" s="92" t="s">
        <v>5419</v>
      </c>
      <c r="T303" s="80">
        <f>VLOOKUP(S303,Factors!$F$4:$H$5971,3,FALSE)</f>
        <v>0.25209999999999999</v>
      </c>
      <c r="U303" s="119">
        <f t="shared" si="146"/>
        <v>0</v>
      </c>
      <c r="V303" s="120">
        <f t="shared" si="147"/>
        <v>2514.67</v>
      </c>
      <c r="W303" s="121">
        <f t="shared" si="148"/>
        <v>2514.67</v>
      </c>
      <c r="X303" s="119">
        <f t="shared" si="149"/>
        <v>0</v>
      </c>
      <c r="Y303" s="120">
        <f t="shared" si="150"/>
        <v>633.948307</v>
      </c>
      <c r="Z303" s="122">
        <f t="shared" si="151"/>
        <v>633.948307</v>
      </c>
      <c r="AA303" s="119">
        <f t="shared" si="152"/>
        <v>0</v>
      </c>
      <c r="AB303" s="120">
        <f t="shared" si="153"/>
        <v>1880.721693</v>
      </c>
      <c r="AC303" s="122">
        <f t="shared" si="154"/>
        <v>1880.721693</v>
      </c>
      <c r="AD303" s="94">
        <f t="shared" si="155"/>
        <v>0</v>
      </c>
      <c r="AE303" s="123">
        <f t="shared" si="156"/>
        <v>5292.4500000000007</v>
      </c>
      <c r="AF303" s="94">
        <f t="shared" si="157"/>
        <v>5292.4500000000007</v>
      </c>
      <c r="AG303" s="94">
        <f t="shared" si="158"/>
        <v>0</v>
      </c>
      <c r="AH303" s="123">
        <f t="shared" si="159"/>
        <v>1334.2266450000002</v>
      </c>
      <c r="AI303" s="94">
        <f t="shared" si="160"/>
        <v>1334.2266450000002</v>
      </c>
      <c r="AJ303" s="94">
        <f t="shared" si="161"/>
        <v>0</v>
      </c>
      <c r="AK303" s="94">
        <f t="shared" si="162"/>
        <v>3958.2233550000005</v>
      </c>
      <c r="AL303" s="93">
        <f t="shared" si="163"/>
        <v>3958.2233550000005</v>
      </c>
      <c r="AM303" s="138" t="str">
        <f>VLOOKUP(S303,Factors!$F$4:$G$5971,2,FALSE)</f>
        <v>Customers-The Dalles</v>
      </c>
    </row>
    <row r="304" spans="1:39" hidden="1" outlineLevel="2" collapsed="1" x14ac:dyDescent="0.25">
      <c r="S304" s="92"/>
      <c r="T304" s="80"/>
      <c r="U304" s="119">
        <f t="shared" ref="U304:AL304" si="174">SUBTOTAL(9,U303:U303)</f>
        <v>0</v>
      </c>
      <c r="V304" s="120">
        <f t="shared" si="174"/>
        <v>2514.67</v>
      </c>
      <c r="W304" s="121">
        <f t="shared" si="174"/>
        <v>2514.67</v>
      </c>
      <c r="X304" s="119">
        <f t="shared" si="174"/>
        <v>0</v>
      </c>
      <c r="Y304" s="120">
        <f t="shared" si="174"/>
        <v>633.948307</v>
      </c>
      <c r="Z304" s="122">
        <f t="shared" si="174"/>
        <v>633.948307</v>
      </c>
      <c r="AA304" s="119">
        <f t="shared" si="174"/>
        <v>0</v>
      </c>
      <c r="AB304" s="120">
        <f t="shared" si="174"/>
        <v>1880.721693</v>
      </c>
      <c r="AC304" s="122">
        <f t="shared" si="174"/>
        <v>1880.721693</v>
      </c>
      <c r="AD304" s="94">
        <f t="shared" si="174"/>
        <v>0</v>
      </c>
      <c r="AE304" s="123">
        <f t="shared" si="174"/>
        <v>5292.4500000000007</v>
      </c>
      <c r="AF304" s="94">
        <f t="shared" si="174"/>
        <v>5292.4500000000007</v>
      </c>
      <c r="AG304" s="94">
        <f t="shared" si="174"/>
        <v>0</v>
      </c>
      <c r="AH304" s="123">
        <f t="shared" si="174"/>
        <v>1334.2266450000002</v>
      </c>
      <c r="AI304" s="94">
        <f t="shared" si="174"/>
        <v>1334.2266450000002</v>
      </c>
      <c r="AJ304" s="94">
        <f t="shared" si="174"/>
        <v>0</v>
      </c>
      <c r="AK304" s="94">
        <f t="shared" si="174"/>
        <v>3958.2233550000005</v>
      </c>
      <c r="AL304" s="93">
        <f t="shared" si="174"/>
        <v>3958.2233550000005</v>
      </c>
      <c r="AM304" s="139" t="s">
        <v>7147</v>
      </c>
    </row>
    <row r="305" spans="1:39" hidden="1" outlineLevel="1" x14ac:dyDescent="0.25">
      <c r="A305" s="135" t="s">
        <v>7025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7"/>
      <c r="T305" s="128"/>
      <c r="U305" s="129">
        <f t="shared" ref="U305:AL305" si="175">SUBTOTAL(9,U301:U303)</f>
        <v>0</v>
      </c>
      <c r="V305" s="130">
        <f t="shared" si="175"/>
        <v>11733.63</v>
      </c>
      <c r="W305" s="131">
        <f t="shared" si="175"/>
        <v>11733.63</v>
      </c>
      <c r="X305" s="129">
        <f t="shared" si="175"/>
        <v>0</v>
      </c>
      <c r="Y305" s="130">
        <f t="shared" si="175"/>
        <v>1670.1594110000001</v>
      </c>
      <c r="Z305" s="132">
        <f t="shared" si="175"/>
        <v>1670.1594110000001</v>
      </c>
      <c r="AA305" s="129">
        <f t="shared" si="175"/>
        <v>0</v>
      </c>
      <c r="AB305" s="130">
        <f t="shared" si="175"/>
        <v>10063.470588999999</v>
      </c>
      <c r="AC305" s="132">
        <f t="shared" si="175"/>
        <v>10063.470588999999</v>
      </c>
      <c r="AD305" s="130">
        <f t="shared" si="175"/>
        <v>0</v>
      </c>
      <c r="AE305" s="133">
        <f t="shared" si="175"/>
        <v>21751.360000000001</v>
      </c>
      <c r="AF305" s="130">
        <f t="shared" si="175"/>
        <v>21751.360000000001</v>
      </c>
      <c r="AG305" s="130">
        <f t="shared" si="175"/>
        <v>0</v>
      </c>
      <c r="AH305" s="133">
        <f t="shared" si="175"/>
        <v>3184.2081290000001</v>
      </c>
      <c r="AI305" s="130">
        <f t="shared" si="175"/>
        <v>3184.2081290000001</v>
      </c>
      <c r="AJ305" s="130">
        <f t="shared" si="175"/>
        <v>0</v>
      </c>
      <c r="AK305" s="130">
        <f t="shared" si="175"/>
        <v>18567.151871000002</v>
      </c>
      <c r="AL305" s="134">
        <f t="shared" si="175"/>
        <v>18567.151871000002</v>
      </c>
      <c r="AM305" s="137"/>
    </row>
    <row r="306" spans="1:39" hidden="1" outlineLevel="3" x14ac:dyDescent="0.25">
      <c r="A306" t="s">
        <v>7028</v>
      </c>
      <c r="B306" t="s">
        <v>237</v>
      </c>
      <c r="C306" t="s">
        <v>238</v>
      </c>
      <c r="D306" t="s">
        <v>234</v>
      </c>
      <c r="E306" t="s">
        <v>235</v>
      </c>
      <c r="F306">
        <v>63064.11</v>
      </c>
      <c r="G306">
        <v>65420.82</v>
      </c>
      <c r="R306">
        <f t="shared" ref="R306:R317" si="176">SUM(F306:Q306)</f>
        <v>128484.93</v>
      </c>
      <c r="S306" s="92" t="s">
        <v>4808</v>
      </c>
      <c r="T306" s="80">
        <f>VLOOKUP(S306,Factors!$F$4:$H$5971,3,FALSE)</f>
        <v>0.1124</v>
      </c>
      <c r="U306" s="119">
        <f t="shared" si="146"/>
        <v>0</v>
      </c>
      <c r="V306" s="120">
        <f t="shared" si="147"/>
        <v>65420.82</v>
      </c>
      <c r="W306" s="121">
        <f t="shared" si="148"/>
        <v>65420.82</v>
      </c>
      <c r="X306" s="119">
        <f t="shared" si="149"/>
        <v>0</v>
      </c>
      <c r="Y306" s="120">
        <f t="shared" si="150"/>
        <v>7353.3001679999998</v>
      </c>
      <c r="Z306" s="122">
        <f t="shared" si="151"/>
        <v>7353.3001679999998</v>
      </c>
      <c r="AA306" s="119">
        <f t="shared" si="152"/>
        <v>0</v>
      </c>
      <c r="AB306" s="120">
        <f t="shared" si="153"/>
        <v>58067.519831999998</v>
      </c>
      <c r="AC306" s="122">
        <f t="shared" si="154"/>
        <v>58067.519831999998</v>
      </c>
      <c r="AD306" s="94">
        <f t="shared" si="155"/>
        <v>0</v>
      </c>
      <c r="AE306" s="123">
        <f t="shared" si="156"/>
        <v>128484.93</v>
      </c>
      <c r="AF306" s="94">
        <f t="shared" si="157"/>
        <v>128484.93</v>
      </c>
      <c r="AG306" s="94">
        <f t="shared" si="158"/>
        <v>0</v>
      </c>
      <c r="AH306" s="123">
        <f t="shared" si="159"/>
        <v>14441.706131999999</v>
      </c>
      <c r="AI306" s="94">
        <f t="shared" si="160"/>
        <v>14441.706131999999</v>
      </c>
      <c r="AJ306" s="94">
        <f t="shared" si="161"/>
        <v>0</v>
      </c>
      <c r="AK306" s="94">
        <f t="shared" si="162"/>
        <v>114043.223868</v>
      </c>
      <c r="AL306" s="93">
        <f t="shared" si="163"/>
        <v>114043.223868</v>
      </c>
      <c r="AM306" s="138" t="str">
        <f>VLOOKUP(S306,Factors!$F$4:$G$5971,2,FALSE)</f>
        <v>3-factor</v>
      </c>
    </row>
    <row r="307" spans="1:39" hidden="1" outlineLevel="3" x14ac:dyDescent="0.25">
      <c r="A307" t="s">
        <v>7028</v>
      </c>
      <c r="B307" t="s">
        <v>237</v>
      </c>
      <c r="C307" t="s">
        <v>238</v>
      </c>
      <c r="D307" t="s">
        <v>232</v>
      </c>
      <c r="E307" t="s">
        <v>233</v>
      </c>
      <c r="F307">
        <v>20057.2</v>
      </c>
      <c r="G307">
        <v>10672.84</v>
      </c>
      <c r="R307">
        <f t="shared" si="176"/>
        <v>30730.04</v>
      </c>
      <c r="S307" s="92" t="s">
        <v>4813</v>
      </c>
      <c r="T307" s="80">
        <f>VLOOKUP(S307,Factors!$F$4:$H$5971,3,FALSE)</f>
        <v>0.1124</v>
      </c>
      <c r="U307" s="119">
        <f t="shared" si="146"/>
        <v>0</v>
      </c>
      <c r="V307" s="120">
        <f t="shared" si="147"/>
        <v>10672.84</v>
      </c>
      <c r="W307" s="121">
        <f t="shared" si="148"/>
        <v>10672.84</v>
      </c>
      <c r="X307" s="119">
        <f t="shared" si="149"/>
        <v>0</v>
      </c>
      <c r="Y307" s="120">
        <f t="shared" si="150"/>
        <v>1199.6272160000001</v>
      </c>
      <c r="Z307" s="122">
        <f t="shared" si="151"/>
        <v>1199.6272160000001</v>
      </c>
      <c r="AA307" s="119">
        <f t="shared" si="152"/>
        <v>0</v>
      </c>
      <c r="AB307" s="120">
        <f t="shared" si="153"/>
        <v>9473.2127839999994</v>
      </c>
      <c r="AC307" s="122">
        <f t="shared" si="154"/>
        <v>9473.2127839999994</v>
      </c>
      <c r="AD307" s="94">
        <f t="shared" si="155"/>
        <v>0</v>
      </c>
      <c r="AE307" s="123">
        <f t="shared" si="156"/>
        <v>30730.04</v>
      </c>
      <c r="AF307" s="94">
        <f t="shared" si="157"/>
        <v>30730.04</v>
      </c>
      <c r="AG307" s="94">
        <f t="shared" si="158"/>
        <v>0</v>
      </c>
      <c r="AH307" s="123">
        <f t="shared" si="159"/>
        <v>3454.0564960000002</v>
      </c>
      <c r="AI307" s="94">
        <f t="shared" si="160"/>
        <v>3454.0564960000002</v>
      </c>
      <c r="AJ307" s="94">
        <f t="shared" si="161"/>
        <v>0</v>
      </c>
      <c r="AK307" s="94">
        <f t="shared" si="162"/>
        <v>27275.983504</v>
      </c>
      <c r="AL307" s="93">
        <f t="shared" si="163"/>
        <v>27275.983504</v>
      </c>
      <c r="AM307" s="138" t="str">
        <f>VLOOKUP(S307,Factors!$F$4:$G$5971,2,FALSE)</f>
        <v>3-factor</v>
      </c>
    </row>
    <row r="308" spans="1:39" hidden="1" outlineLevel="3" x14ac:dyDescent="0.25">
      <c r="A308" t="s">
        <v>7028</v>
      </c>
      <c r="B308" t="s">
        <v>237</v>
      </c>
      <c r="C308" t="s">
        <v>238</v>
      </c>
      <c r="D308" t="s">
        <v>236</v>
      </c>
      <c r="E308" t="s">
        <v>233</v>
      </c>
      <c r="F308">
        <v>334.95</v>
      </c>
      <c r="R308">
        <f t="shared" si="176"/>
        <v>334.95</v>
      </c>
      <c r="S308" s="92" t="s">
        <v>4814</v>
      </c>
      <c r="T308" s="80">
        <f>VLOOKUP(S308,Factors!$F$4:$H$5971,3,FALSE)</f>
        <v>0.1124</v>
      </c>
      <c r="U308" s="119">
        <f t="shared" si="146"/>
        <v>0</v>
      </c>
      <c r="V308" s="120">
        <f t="shared" si="147"/>
        <v>0</v>
      </c>
      <c r="W308" s="121">
        <f t="shared" si="148"/>
        <v>0</v>
      </c>
      <c r="X308" s="119">
        <f t="shared" si="149"/>
        <v>0</v>
      </c>
      <c r="Y308" s="120">
        <f t="shared" si="150"/>
        <v>0</v>
      </c>
      <c r="Z308" s="122">
        <f t="shared" si="151"/>
        <v>0</v>
      </c>
      <c r="AA308" s="119">
        <f t="shared" si="152"/>
        <v>0</v>
      </c>
      <c r="AB308" s="120">
        <f t="shared" si="153"/>
        <v>0</v>
      </c>
      <c r="AC308" s="122">
        <f t="shared" si="154"/>
        <v>0</v>
      </c>
      <c r="AD308" s="94">
        <f t="shared" si="155"/>
        <v>0</v>
      </c>
      <c r="AE308" s="123">
        <f t="shared" si="156"/>
        <v>334.95</v>
      </c>
      <c r="AF308" s="94">
        <f t="shared" si="157"/>
        <v>334.95</v>
      </c>
      <c r="AG308" s="94">
        <f t="shared" si="158"/>
        <v>0</v>
      </c>
      <c r="AH308" s="123">
        <f t="shared" si="159"/>
        <v>37.648379999999996</v>
      </c>
      <c r="AI308" s="94">
        <f t="shared" si="160"/>
        <v>37.648379999999996</v>
      </c>
      <c r="AJ308" s="94">
        <f t="shared" si="161"/>
        <v>0</v>
      </c>
      <c r="AK308" s="94">
        <f t="shared" si="162"/>
        <v>297.30162000000001</v>
      </c>
      <c r="AL308" s="93">
        <f t="shared" si="163"/>
        <v>297.30162000000001</v>
      </c>
      <c r="AM308" s="138" t="str">
        <f>VLOOKUP(S308,Factors!$F$4:$G$5971,2,FALSE)</f>
        <v>3-factor</v>
      </c>
    </row>
    <row r="309" spans="1:39" hidden="1" outlineLevel="3" x14ac:dyDescent="0.25">
      <c r="A309" t="s">
        <v>7028</v>
      </c>
      <c r="B309" t="s">
        <v>239</v>
      </c>
      <c r="C309" t="s">
        <v>240</v>
      </c>
      <c r="D309" t="s">
        <v>234</v>
      </c>
      <c r="E309" t="s">
        <v>235</v>
      </c>
      <c r="F309">
        <v>11232.01</v>
      </c>
      <c r="G309">
        <v>10718.31</v>
      </c>
      <c r="R309">
        <f t="shared" si="176"/>
        <v>21950.32</v>
      </c>
      <c r="S309" s="92" t="s">
        <v>4847</v>
      </c>
      <c r="T309" s="80">
        <f>VLOOKUP(S309,Factors!$F$4:$H$5971,3,FALSE)</f>
        <v>0.1124</v>
      </c>
      <c r="U309" s="119">
        <f t="shared" si="146"/>
        <v>0</v>
      </c>
      <c r="V309" s="120">
        <f t="shared" si="147"/>
        <v>10718.31</v>
      </c>
      <c r="W309" s="121">
        <f t="shared" si="148"/>
        <v>10718.31</v>
      </c>
      <c r="X309" s="119">
        <f t="shared" si="149"/>
        <v>0</v>
      </c>
      <c r="Y309" s="120">
        <f t="shared" si="150"/>
        <v>1204.7380439999999</v>
      </c>
      <c r="Z309" s="122">
        <f t="shared" si="151"/>
        <v>1204.7380439999999</v>
      </c>
      <c r="AA309" s="119">
        <f t="shared" si="152"/>
        <v>0</v>
      </c>
      <c r="AB309" s="120">
        <f t="shared" si="153"/>
        <v>9513.5719559999998</v>
      </c>
      <c r="AC309" s="122">
        <f t="shared" si="154"/>
        <v>9513.5719559999998</v>
      </c>
      <c r="AD309" s="94">
        <f t="shared" si="155"/>
        <v>0</v>
      </c>
      <c r="AE309" s="123">
        <f t="shared" si="156"/>
        <v>21950.32</v>
      </c>
      <c r="AF309" s="94">
        <f t="shared" si="157"/>
        <v>21950.32</v>
      </c>
      <c r="AG309" s="94">
        <f t="shared" si="158"/>
        <v>0</v>
      </c>
      <c r="AH309" s="123">
        <f t="shared" si="159"/>
        <v>2467.215968</v>
      </c>
      <c r="AI309" s="94">
        <f t="shared" si="160"/>
        <v>2467.215968</v>
      </c>
      <c r="AJ309" s="94">
        <f t="shared" si="161"/>
        <v>0</v>
      </c>
      <c r="AK309" s="94">
        <f t="shared" si="162"/>
        <v>19483.104031999999</v>
      </c>
      <c r="AL309" s="93">
        <f t="shared" si="163"/>
        <v>19483.104031999999</v>
      </c>
      <c r="AM309" s="138" t="str">
        <f>VLOOKUP(S309,Factors!$F$4:$G$5971,2,FALSE)</f>
        <v>3-factor</v>
      </c>
    </row>
    <row r="310" spans="1:39" hidden="1" outlineLevel="3" x14ac:dyDescent="0.25">
      <c r="A310" t="s">
        <v>7028</v>
      </c>
      <c r="B310" t="s">
        <v>239</v>
      </c>
      <c r="C310" t="s">
        <v>240</v>
      </c>
      <c r="D310" t="s">
        <v>232</v>
      </c>
      <c r="E310" t="s">
        <v>233</v>
      </c>
      <c r="R310">
        <f t="shared" si="176"/>
        <v>0</v>
      </c>
      <c r="S310" s="92" t="s">
        <v>4852</v>
      </c>
      <c r="T310" s="80">
        <f>VLOOKUP(S310,Factors!$F$4:$H$5971,3,FALSE)</f>
        <v>0.1124</v>
      </c>
      <c r="U310" s="119">
        <f t="shared" si="146"/>
        <v>0</v>
      </c>
      <c r="V310" s="120">
        <f t="shared" si="147"/>
        <v>0</v>
      </c>
      <c r="W310" s="121">
        <f t="shared" si="148"/>
        <v>0</v>
      </c>
      <c r="X310" s="119">
        <f t="shared" si="149"/>
        <v>0</v>
      </c>
      <c r="Y310" s="120">
        <f t="shared" si="150"/>
        <v>0</v>
      </c>
      <c r="Z310" s="122">
        <f t="shared" si="151"/>
        <v>0</v>
      </c>
      <c r="AA310" s="119">
        <f t="shared" si="152"/>
        <v>0</v>
      </c>
      <c r="AB310" s="120">
        <f t="shared" si="153"/>
        <v>0</v>
      </c>
      <c r="AC310" s="122">
        <f t="shared" si="154"/>
        <v>0</v>
      </c>
      <c r="AD310" s="94">
        <f t="shared" si="155"/>
        <v>0</v>
      </c>
      <c r="AE310" s="123">
        <f t="shared" si="156"/>
        <v>0</v>
      </c>
      <c r="AF310" s="94">
        <f t="shared" si="157"/>
        <v>0</v>
      </c>
      <c r="AG310" s="94">
        <f t="shared" si="158"/>
        <v>0</v>
      </c>
      <c r="AH310" s="123">
        <f t="shared" si="159"/>
        <v>0</v>
      </c>
      <c r="AI310" s="94">
        <f t="shared" si="160"/>
        <v>0</v>
      </c>
      <c r="AJ310" s="94">
        <f t="shared" si="161"/>
        <v>0</v>
      </c>
      <c r="AK310" s="94">
        <f t="shared" si="162"/>
        <v>0</v>
      </c>
      <c r="AL310" s="93">
        <f t="shared" si="163"/>
        <v>0</v>
      </c>
      <c r="AM310" s="138" t="str">
        <f>VLOOKUP(S310,Factors!$F$4:$G$5971,2,FALSE)</f>
        <v>3-factor</v>
      </c>
    </row>
    <row r="311" spans="1:39" hidden="1" outlineLevel="3" x14ac:dyDescent="0.25">
      <c r="A311" t="s">
        <v>7028</v>
      </c>
      <c r="B311" t="s">
        <v>239</v>
      </c>
      <c r="C311" t="s">
        <v>240</v>
      </c>
      <c r="D311" t="s">
        <v>236</v>
      </c>
      <c r="E311" t="s">
        <v>233</v>
      </c>
      <c r="F311">
        <v>131.91999999999999</v>
      </c>
      <c r="R311">
        <f t="shared" si="176"/>
        <v>131.91999999999999</v>
      </c>
      <c r="S311" s="92" t="s">
        <v>4853</v>
      </c>
      <c r="T311" s="80">
        <f>VLOOKUP(S311,Factors!$F$4:$H$5971,3,FALSE)</f>
        <v>0.1124</v>
      </c>
      <c r="U311" s="119">
        <f t="shared" si="146"/>
        <v>0</v>
      </c>
      <c r="V311" s="120">
        <f t="shared" si="147"/>
        <v>0</v>
      </c>
      <c r="W311" s="121">
        <f t="shared" si="148"/>
        <v>0</v>
      </c>
      <c r="X311" s="119">
        <f t="shared" si="149"/>
        <v>0</v>
      </c>
      <c r="Y311" s="120">
        <f t="shared" si="150"/>
        <v>0</v>
      </c>
      <c r="Z311" s="122">
        <f t="shared" si="151"/>
        <v>0</v>
      </c>
      <c r="AA311" s="119">
        <f t="shared" si="152"/>
        <v>0</v>
      </c>
      <c r="AB311" s="120">
        <f t="shared" si="153"/>
        <v>0</v>
      </c>
      <c r="AC311" s="122">
        <f t="shared" si="154"/>
        <v>0</v>
      </c>
      <c r="AD311" s="94">
        <f t="shared" si="155"/>
        <v>0</v>
      </c>
      <c r="AE311" s="123">
        <f t="shared" si="156"/>
        <v>131.91999999999999</v>
      </c>
      <c r="AF311" s="94">
        <f t="shared" si="157"/>
        <v>131.91999999999999</v>
      </c>
      <c r="AG311" s="94">
        <f t="shared" si="158"/>
        <v>0</v>
      </c>
      <c r="AH311" s="123">
        <f t="shared" si="159"/>
        <v>14.827807999999999</v>
      </c>
      <c r="AI311" s="94">
        <f t="shared" si="160"/>
        <v>14.827807999999999</v>
      </c>
      <c r="AJ311" s="94">
        <f t="shared" si="161"/>
        <v>0</v>
      </c>
      <c r="AK311" s="94">
        <f t="shared" si="162"/>
        <v>117.09219199999998</v>
      </c>
      <c r="AL311" s="93">
        <f t="shared" si="163"/>
        <v>117.09219199999998</v>
      </c>
      <c r="AM311" s="138" t="str">
        <f>VLOOKUP(S311,Factors!$F$4:$G$5971,2,FALSE)</f>
        <v>3-factor</v>
      </c>
    </row>
    <row r="312" spans="1:39" hidden="1" outlineLevel="3" x14ac:dyDescent="0.25">
      <c r="A312" t="s">
        <v>7028</v>
      </c>
      <c r="B312" t="s">
        <v>134</v>
      </c>
      <c r="C312" t="s">
        <v>135</v>
      </c>
      <c r="D312" t="s">
        <v>245</v>
      </c>
      <c r="E312" t="s">
        <v>246</v>
      </c>
      <c r="F312">
        <v>480.86</v>
      </c>
      <c r="R312">
        <f t="shared" si="176"/>
        <v>480.86</v>
      </c>
      <c r="S312" s="92" t="s">
        <v>5136</v>
      </c>
      <c r="T312" s="80">
        <f>VLOOKUP(S312,Factors!$F$4:$H$5971,3,FALSE)</f>
        <v>0.1124</v>
      </c>
      <c r="U312" s="119">
        <f t="shared" si="146"/>
        <v>0</v>
      </c>
      <c r="V312" s="120">
        <f t="shared" si="147"/>
        <v>0</v>
      </c>
      <c r="W312" s="121">
        <f t="shared" si="148"/>
        <v>0</v>
      </c>
      <c r="X312" s="119">
        <f t="shared" si="149"/>
        <v>0</v>
      </c>
      <c r="Y312" s="120">
        <f t="shared" si="150"/>
        <v>0</v>
      </c>
      <c r="Z312" s="122">
        <f t="shared" si="151"/>
        <v>0</v>
      </c>
      <c r="AA312" s="119">
        <f t="shared" si="152"/>
        <v>0</v>
      </c>
      <c r="AB312" s="120">
        <f t="shared" si="153"/>
        <v>0</v>
      </c>
      <c r="AC312" s="122">
        <f t="shared" si="154"/>
        <v>0</v>
      </c>
      <c r="AD312" s="94">
        <f t="shared" si="155"/>
        <v>0</v>
      </c>
      <c r="AE312" s="123">
        <f t="shared" si="156"/>
        <v>480.86</v>
      </c>
      <c r="AF312" s="94">
        <f t="shared" si="157"/>
        <v>480.86</v>
      </c>
      <c r="AG312" s="94">
        <f t="shared" si="158"/>
        <v>0</v>
      </c>
      <c r="AH312" s="123">
        <f t="shared" si="159"/>
        <v>54.048664000000002</v>
      </c>
      <c r="AI312" s="94">
        <f t="shared" si="160"/>
        <v>54.048664000000002</v>
      </c>
      <c r="AJ312" s="94">
        <f t="shared" si="161"/>
        <v>0</v>
      </c>
      <c r="AK312" s="94">
        <f t="shared" si="162"/>
        <v>426.81133599999998</v>
      </c>
      <c r="AL312" s="93">
        <f t="shared" si="163"/>
        <v>426.81133599999998</v>
      </c>
      <c r="AM312" s="138" t="str">
        <f>VLOOKUP(S312,Factors!$F$4:$G$5971,2,FALSE)</f>
        <v>3-factor</v>
      </c>
    </row>
    <row r="313" spans="1:39" hidden="1" outlineLevel="3" x14ac:dyDescent="0.25">
      <c r="A313" t="s">
        <v>7028</v>
      </c>
      <c r="B313" t="s">
        <v>247</v>
      </c>
      <c r="C313" t="s">
        <v>248</v>
      </c>
      <c r="D313" t="s">
        <v>245</v>
      </c>
      <c r="E313" t="s">
        <v>246</v>
      </c>
      <c r="F313">
        <v>67601.009999999995</v>
      </c>
      <c r="G313">
        <v>93516.75</v>
      </c>
      <c r="R313">
        <f t="shared" si="176"/>
        <v>161117.76000000001</v>
      </c>
      <c r="S313" s="92" t="s">
        <v>5173</v>
      </c>
      <c r="T313" s="80">
        <f>VLOOKUP(S313,Factors!$F$4:$H$5971,3,FALSE)</f>
        <v>0.1124</v>
      </c>
      <c r="U313" s="119">
        <f t="shared" si="146"/>
        <v>0</v>
      </c>
      <c r="V313" s="120">
        <f t="shared" si="147"/>
        <v>93516.75</v>
      </c>
      <c r="W313" s="121">
        <f t="shared" si="148"/>
        <v>93516.75</v>
      </c>
      <c r="X313" s="119">
        <f t="shared" si="149"/>
        <v>0</v>
      </c>
      <c r="Y313" s="120">
        <f t="shared" si="150"/>
        <v>10511.2827</v>
      </c>
      <c r="Z313" s="122">
        <f t="shared" si="151"/>
        <v>10511.2827</v>
      </c>
      <c r="AA313" s="119">
        <f t="shared" si="152"/>
        <v>0</v>
      </c>
      <c r="AB313" s="120">
        <f t="shared" si="153"/>
        <v>83005.467300000004</v>
      </c>
      <c r="AC313" s="122">
        <f t="shared" si="154"/>
        <v>83005.467300000004</v>
      </c>
      <c r="AD313" s="94">
        <f t="shared" si="155"/>
        <v>0</v>
      </c>
      <c r="AE313" s="123">
        <f t="shared" si="156"/>
        <v>161117.76000000001</v>
      </c>
      <c r="AF313" s="94">
        <f t="shared" si="157"/>
        <v>161117.76000000001</v>
      </c>
      <c r="AG313" s="94">
        <f t="shared" si="158"/>
        <v>0</v>
      </c>
      <c r="AH313" s="123">
        <f t="shared" si="159"/>
        <v>18109.636224000002</v>
      </c>
      <c r="AI313" s="94">
        <f t="shared" si="160"/>
        <v>18109.636224000002</v>
      </c>
      <c r="AJ313" s="94">
        <f t="shared" si="161"/>
        <v>0</v>
      </c>
      <c r="AK313" s="94">
        <f t="shared" si="162"/>
        <v>143008.12377599999</v>
      </c>
      <c r="AL313" s="93">
        <f t="shared" si="163"/>
        <v>143008.12377599999</v>
      </c>
      <c r="AM313" s="138" t="str">
        <f>VLOOKUP(S313,Factors!$F$4:$G$5971,2,FALSE)</f>
        <v>3-factor</v>
      </c>
    </row>
    <row r="314" spans="1:39" hidden="1" outlineLevel="3" x14ac:dyDescent="0.25">
      <c r="A314" t="s">
        <v>7028</v>
      </c>
      <c r="B314" t="s">
        <v>247</v>
      </c>
      <c r="C314" t="s">
        <v>248</v>
      </c>
      <c r="D314" t="s">
        <v>234</v>
      </c>
      <c r="E314" t="s">
        <v>235</v>
      </c>
      <c r="F314">
        <v>11759.08</v>
      </c>
      <c r="G314">
        <v>16407.689999999999</v>
      </c>
      <c r="R314">
        <f t="shared" si="176"/>
        <v>28166.769999999997</v>
      </c>
      <c r="S314" s="92" t="s">
        <v>5183</v>
      </c>
      <c r="T314" s="80">
        <f>VLOOKUP(S314,Factors!$F$4:$H$5971,3,FALSE)</f>
        <v>0.1124</v>
      </c>
      <c r="U314" s="119">
        <f t="shared" si="146"/>
        <v>0</v>
      </c>
      <c r="V314" s="120">
        <f t="shared" si="147"/>
        <v>16407.689999999999</v>
      </c>
      <c r="W314" s="121">
        <f t="shared" si="148"/>
        <v>16407.689999999999</v>
      </c>
      <c r="X314" s="119">
        <f t="shared" si="149"/>
        <v>0</v>
      </c>
      <c r="Y314" s="120">
        <f t="shared" si="150"/>
        <v>1844.2243559999999</v>
      </c>
      <c r="Z314" s="122">
        <f t="shared" si="151"/>
        <v>1844.2243559999999</v>
      </c>
      <c r="AA314" s="119">
        <f t="shared" si="152"/>
        <v>0</v>
      </c>
      <c r="AB314" s="120">
        <f t="shared" si="153"/>
        <v>14563.465643999998</v>
      </c>
      <c r="AC314" s="122">
        <f t="shared" si="154"/>
        <v>14563.465643999998</v>
      </c>
      <c r="AD314" s="94">
        <f t="shared" si="155"/>
        <v>0</v>
      </c>
      <c r="AE314" s="123">
        <f t="shared" si="156"/>
        <v>28166.769999999997</v>
      </c>
      <c r="AF314" s="94">
        <f t="shared" si="157"/>
        <v>28166.769999999997</v>
      </c>
      <c r="AG314" s="94">
        <f t="shared" si="158"/>
        <v>0</v>
      </c>
      <c r="AH314" s="123">
        <f t="shared" si="159"/>
        <v>3165.9449479999998</v>
      </c>
      <c r="AI314" s="94">
        <f t="shared" si="160"/>
        <v>3165.9449479999998</v>
      </c>
      <c r="AJ314" s="94">
        <f t="shared" si="161"/>
        <v>0</v>
      </c>
      <c r="AK314" s="94">
        <f t="shared" si="162"/>
        <v>25000.825051999997</v>
      </c>
      <c r="AL314" s="93">
        <f t="shared" si="163"/>
        <v>25000.825051999997</v>
      </c>
      <c r="AM314" s="138" t="str">
        <f>VLOOKUP(S314,Factors!$F$4:$G$5971,2,FALSE)</f>
        <v>3-factor</v>
      </c>
    </row>
    <row r="315" spans="1:39" hidden="1" outlineLevel="3" x14ac:dyDescent="0.25">
      <c r="A315" t="s">
        <v>7028</v>
      </c>
      <c r="B315" t="s">
        <v>247</v>
      </c>
      <c r="C315" t="s">
        <v>248</v>
      </c>
      <c r="D315" t="s">
        <v>241</v>
      </c>
      <c r="E315" t="s">
        <v>242</v>
      </c>
      <c r="R315">
        <f t="shared" si="176"/>
        <v>0</v>
      </c>
      <c r="S315" s="92" t="s">
        <v>5191</v>
      </c>
      <c r="T315" s="80">
        <f>VLOOKUP(S315,Factors!$F$4:$H$5971,3,FALSE)</f>
        <v>0.1124</v>
      </c>
      <c r="U315" s="119">
        <f t="shared" si="146"/>
        <v>0</v>
      </c>
      <c r="V315" s="120">
        <f t="shared" si="147"/>
        <v>0</v>
      </c>
      <c r="W315" s="121">
        <f t="shared" si="148"/>
        <v>0</v>
      </c>
      <c r="X315" s="119">
        <f t="shared" si="149"/>
        <v>0</v>
      </c>
      <c r="Y315" s="120">
        <f t="shared" si="150"/>
        <v>0</v>
      </c>
      <c r="Z315" s="122">
        <f t="shared" si="151"/>
        <v>0</v>
      </c>
      <c r="AA315" s="119">
        <f t="shared" si="152"/>
        <v>0</v>
      </c>
      <c r="AB315" s="120">
        <f t="shared" si="153"/>
        <v>0</v>
      </c>
      <c r="AC315" s="122">
        <f t="shared" si="154"/>
        <v>0</v>
      </c>
      <c r="AD315" s="94">
        <f t="shared" si="155"/>
        <v>0</v>
      </c>
      <c r="AE315" s="123">
        <f t="shared" si="156"/>
        <v>0</v>
      </c>
      <c r="AF315" s="94">
        <f t="shared" si="157"/>
        <v>0</v>
      </c>
      <c r="AG315" s="94">
        <f t="shared" si="158"/>
        <v>0</v>
      </c>
      <c r="AH315" s="123">
        <f t="shared" si="159"/>
        <v>0</v>
      </c>
      <c r="AI315" s="94">
        <f t="shared" si="160"/>
        <v>0</v>
      </c>
      <c r="AJ315" s="94">
        <f t="shared" si="161"/>
        <v>0</v>
      </c>
      <c r="AK315" s="94">
        <f t="shared" si="162"/>
        <v>0</v>
      </c>
      <c r="AL315" s="93">
        <f t="shared" si="163"/>
        <v>0</v>
      </c>
      <c r="AM315" s="138" t="str">
        <f>VLOOKUP(S315,Factors!$F$4:$G$5971,2,FALSE)</f>
        <v>3-factor</v>
      </c>
    </row>
    <row r="316" spans="1:39" hidden="1" outlineLevel="3" x14ac:dyDescent="0.25">
      <c r="A316" t="s">
        <v>7028</v>
      </c>
      <c r="B316" t="s">
        <v>136</v>
      </c>
      <c r="C316" t="s">
        <v>137</v>
      </c>
      <c r="D316" t="s">
        <v>232</v>
      </c>
      <c r="E316" t="s">
        <v>233</v>
      </c>
      <c r="F316">
        <v>2618</v>
      </c>
      <c r="G316">
        <v>2559.3200000000002</v>
      </c>
      <c r="R316">
        <f t="shared" si="176"/>
        <v>5177.32</v>
      </c>
      <c r="S316" s="92" t="s">
        <v>5269</v>
      </c>
      <c r="T316" s="80">
        <f>VLOOKUP(S316,Factors!$F$4:$H$5971,3,FALSE)</f>
        <v>0.1124</v>
      </c>
      <c r="U316" s="119">
        <f t="shared" si="146"/>
        <v>0</v>
      </c>
      <c r="V316" s="120">
        <f t="shared" si="147"/>
        <v>2559.3200000000002</v>
      </c>
      <c r="W316" s="121">
        <f t="shared" si="148"/>
        <v>2559.3200000000002</v>
      </c>
      <c r="X316" s="119">
        <f t="shared" si="149"/>
        <v>0</v>
      </c>
      <c r="Y316" s="120">
        <f t="shared" si="150"/>
        <v>287.66756800000002</v>
      </c>
      <c r="Z316" s="122">
        <f t="shared" si="151"/>
        <v>287.66756800000002</v>
      </c>
      <c r="AA316" s="119">
        <f t="shared" si="152"/>
        <v>0</v>
      </c>
      <c r="AB316" s="120">
        <f t="shared" si="153"/>
        <v>2271.6524320000003</v>
      </c>
      <c r="AC316" s="122">
        <f t="shared" si="154"/>
        <v>2271.6524320000003</v>
      </c>
      <c r="AD316" s="94">
        <f t="shared" si="155"/>
        <v>0</v>
      </c>
      <c r="AE316" s="123">
        <f t="shared" si="156"/>
        <v>5177.32</v>
      </c>
      <c r="AF316" s="94">
        <f t="shared" si="157"/>
        <v>5177.32</v>
      </c>
      <c r="AG316" s="94">
        <f t="shared" si="158"/>
        <v>0</v>
      </c>
      <c r="AH316" s="123">
        <f t="shared" si="159"/>
        <v>581.93076799999994</v>
      </c>
      <c r="AI316" s="94">
        <f t="shared" si="160"/>
        <v>581.93076799999994</v>
      </c>
      <c r="AJ316" s="94">
        <f t="shared" si="161"/>
        <v>0</v>
      </c>
      <c r="AK316" s="94">
        <f t="shared" si="162"/>
        <v>4595.3892319999995</v>
      </c>
      <c r="AL316" s="93">
        <f t="shared" si="163"/>
        <v>4595.3892319999995</v>
      </c>
      <c r="AM316" s="138" t="str">
        <f>VLOOKUP(S316,Factors!$F$4:$G$5971,2,FALSE)</f>
        <v>3-factor</v>
      </c>
    </row>
    <row r="317" spans="1:39" hidden="1" outlineLevel="3" x14ac:dyDescent="0.25">
      <c r="A317" t="s">
        <v>7028</v>
      </c>
      <c r="B317" t="s">
        <v>249</v>
      </c>
      <c r="C317" t="s">
        <v>250</v>
      </c>
      <c r="D317" t="s">
        <v>232</v>
      </c>
      <c r="E317" t="s">
        <v>233</v>
      </c>
      <c r="F317">
        <v>21757.01</v>
      </c>
      <c r="G317">
        <v>23572.39</v>
      </c>
      <c r="R317">
        <f t="shared" si="176"/>
        <v>45329.399999999994</v>
      </c>
      <c r="S317" s="92" t="s">
        <v>5663</v>
      </c>
      <c r="T317" s="80">
        <f>VLOOKUP(S317,Factors!$F$4:$H$5971,3,FALSE)</f>
        <v>0.1124</v>
      </c>
      <c r="U317" s="119">
        <f t="shared" si="146"/>
        <v>0</v>
      </c>
      <c r="V317" s="120">
        <f t="shared" si="147"/>
        <v>23572.39</v>
      </c>
      <c r="W317" s="121">
        <f t="shared" si="148"/>
        <v>23572.39</v>
      </c>
      <c r="X317" s="119">
        <f t="shared" si="149"/>
        <v>0</v>
      </c>
      <c r="Y317" s="120">
        <f t="shared" si="150"/>
        <v>2649.5366359999998</v>
      </c>
      <c r="Z317" s="122">
        <f t="shared" si="151"/>
        <v>2649.5366359999998</v>
      </c>
      <c r="AA317" s="119">
        <f t="shared" si="152"/>
        <v>0</v>
      </c>
      <c r="AB317" s="120">
        <f t="shared" si="153"/>
        <v>20922.853363999999</v>
      </c>
      <c r="AC317" s="122">
        <f t="shared" si="154"/>
        <v>20922.853363999999</v>
      </c>
      <c r="AD317" s="94">
        <f t="shared" si="155"/>
        <v>0</v>
      </c>
      <c r="AE317" s="123">
        <f t="shared" si="156"/>
        <v>45329.399999999994</v>
      </c>
      <c r="AF317" s="94">
        <f t="shared" si="157"/>
        <v>45329.399999999994</v>
      </c>
      <c r="AG317" s="94">
        <f t="shared" si="158"/>
        <v>0</v>
      </c>
      <c r="AH317" s="123">
        <f t="shared" si="159"/>
        <v>5095.0245599999989</v>
      </c>
      <c r="AI317" s="94">
        <f t="shared" si="160"/>
        <v>5095.0245599999989</v>
      </c>
      <c r="AJ317" s="94">
        <f t="shared" si="161"/>
        <v>0</v>
      </c>
      <c r="AK317" s="94">
        <f t="shared" si="162"/>
        <v>40234.375439999996</v>
      </c>
      <c r="AL317" s="93">
        <f t="shared" si="163"/>
        <v>40234.375439999996</v>
      </c>
      <c r="AM317" s="138" t="str">
        <f>VLOOKUP(S317,Factors!$F$4:$G$5971,2,FALSE)</f>
        <v>3-factor</v>
      </c>
    </row>
    <row r="318" spans="1:39" hidden="1" outlineLevel="2" collapsed="1" x14ac:dyDescent="0.25">
      <c r="S318" s="92"/>
      <c r="T318" s="80"/>
      <c r="U318" s="119">
        <f t="shared" ref="U318:AL318" si="177">SUBTOTAL(9,U306:U317)</f>
        <v>0</v>
      </c>
      <c r="V318" s="120">
        <f t="shared" si="177"/>
        <v>222868.12</v>
      </c>
      <c r="W318" s="121">
        <f t="shared" si="177"/>
        <v>222868.12</v>
      </c>
      <c r="X318" s="119">
        <f t="shared" si="177"/>
        <v>0</v>
      </c>
      <c r="Y318" s="120">
        <f t="shared" si="177"/>
        <v>25050.376688</v>
      </c>
      <c r="Z318" s="122">
        <f t="shared" si="177"/>
        <v>25050.376688</v>
      </c>
      <c r="AA318" s="119">
        <f t="shared" si="177"/>
        <v>0</v>
      </c>
      <c r="AB318" s="120">
        <f t="shared" si="177"/>
        <v>197817.74331200004</v>
      </c>
      <c r="AC318" s="122">
        <f t="shared" si="177"/>
        <v>197817.74331200004</v>
      </c>
      <c r="AD318" s="94">
        <f t="shared" si="177"/>
        <v>0</v>
      </c>
      <c r="AE318" s="123">
        <f t="shared" si="177"/>
        <v>421904.27</v>
      </c>
      <c r="AF318" s="94">
        <f t="shared" si="177"/>
        <v>421904.27</v>
      </c>
      <c r="AG318" s="94">
        <f t="shared" si="177"/>
        <v>0</v>
      </c>
      <c r="AH318" s="123">
        <f t="shared" si="177"/>
        <v>47422.039947999998</v>
      </c>
      <c r="AI318" s="94">
        <f t="shared" si="177"/>
        <v>47422.039947999998</v>
      </c>
      <c r="AJ318" s="94">
        <f t="shared" si="177"/>
        <v>0</v>
      </c>
      <c r="AK318" s="94">
        <f t="shared" si="177"/>
        <v>374482.23005200003</v>
      </c>
      <c r="AL318" s="93">
        <f t="shared" si="177"/>
        <v>374482.23005200003</v>
      </c>
      <c r="AM318" s="139" t="s">
        <v>7137</v>
      </c>
    </row>
    <row r="319" spans="1:39" hidden="1" outlineLevel="3" x14ac:dyDescent="0.25">
      <c r="A319" t="s">
        <v>7028</v>
      </c>
      <c r="B319" t="s">
        <v>43</v>
      </c>
      <c r="C319" t="s">
        <v>44</v>
      </c>
      <c r="D319" t="s">
        <v>232</v>
      </c>
      <c r="E319" t="s">
        <v>233</v>
      </c>
      <c r="F319">
        <v>68258.740000000005</v>
      </c>
      <c r="G319">
        <v>130619.81</v>
      </c>
      <c r="R319">
        <f t="shared" ref="R319:R327" si="178">SUM(F319:Q319)</f>
        <v>198878.55</v>
      </c>
      <c r="S319" s="92" t="s">
        <v>4748</v>
      </c>
      <c r="T319" s="80">
        <f>VLOOKUP(S319,Factors!$F$4:$H$5971,3,FALSE)</f>
        <v>0</v>
      </c>
      <c r="U319" s="119">
        <f t="shared" si="146"/>
        <v>130619.81</v>
      </c>
      <c r="V319" s="120">
        <f t="shared" si="147"/>
        <v>0</v>
      </c>
      <c r="W319" s="121">
        <f t="shared" si="148"/>
        <v>130619.81</v>
      </c>
      <c r="X319" s="119">
        <f t="shared" si="149"/>
        <v>0</v>
      </c>
      <c r="Y319" s="120">
        <f t="shared" si="150"/>
        <v>0</v>
      </c>
      <c r="Z319" s="122">
        <f t="shared" si="151"/>
        <v>0</v>
      </c>
      <c r="AA319" s="119">
        <f t="shared" si="152"/>
        <v>130619.81</v>
      </c>
      <c r="AB319" s="120">
        <f t="shared" si="153"/>
        <v>0</v>
      </c>
      <c r="AC319" s="122">
        <f t="shared" si="154"/>
        <v>130619.81</v>
      </c>
      <c r="AD319" s="94">
        <f t="shared" si="155"/>
        <v>198878.55</v>
      </c>
      <c r="AE319" s="123">
        <f t="shared" si="156"/>
        <v>0</v>
      </c>
      <c r="AF319" s="94">
        <f t="shared" si="157"/>
        <v>198878.55</v>
      </c>
      <c r="AG319" s="94">
        <f t="shared" si="158"/>
        <v>0</v>
      </c>
      <c r="AH319" s="123">
        <f t="shared" si="159"/>
        <v>0</v>
      </c>
      <c r="AI319" s="94">
        <f t="shared" si="160"/>
        <v>0</v>
      </c>
      <c r="AJ319" s="94">
        <f t="shared" si="161"/>
        <v>198878.55</v>
      </c>
      <c r="AK319" s="94">
        <f t="shared" si="162"/>
        <v>0</v>
      </c>
      <c r="AL319" s="93">
        <f t="shared" si="163"/>
        <v>198878.55</v>
      </c>
      <c r="AM319" s="138" t="str">
        <f>VLOOKUP(S319,Factors!$F$4:$G$5971,2,FALSE)</f>
        <v>Direct-OR</v>
      </c>
    </row>
    <row r="320" spans="1:39" hidden="1" outlineLevel="3" x14ac:dyDescent="0.25">
      <c r="A320" t="s">
        <v>7028</v>
      </c>
      <c r="B320" t="s">
        <v>43</v>
      </c>
      <c r="C320" t="s">
        <v>44</v>
      </c>
      <c r="D320" t="s">
        <v>236</v>
      </c>
      <c r="E320" t="s">
        <v>233</v>
      </c>
      <c r="F320">
        <v>-150.31</v>
      </c>
      <c r="G320">
        <v>-694.06</v>
      </c>
      <c r="R320">
        <f t="shared" si="178"/>
        <v>-844.36999999999989</v>
      </c>
      <c r="S320" s="92" t="s">
        <v>4749</v>
      </c>
      <c r="T320" s="80">
        <f>VLOOKUP(S320,Factors!$F$4:$H$5971,3,FALSE)</f>
        <v>0</v>
      </c>
      <c r="U320" s="119">
        <f t="shared" si="146"/>
        <v>-694.06</v>
      </c>
      <c r="V320" s="120">
        <f t="shared" si="147"/>
        <v>0</v>
      </c>
      <c r="W320" s="121">
        <f t="shared" si="148"/>
        <v>-694.06</v>
      </c>
      <c r="X320" s="119">
        <f t="shared" si="149"/>
        <v>0</v>
      </c>
      <c r="Y320" s="120">
        <f t="shared" si="150"/>
        <v>0</v>
      </c>
      <c r="Z320" s="122">
        <f t="shared" si="151"/>
        <v>0</v>
      </c>
      <c r="AA320" s="119">
        <f t="shared" si="152"/>
        <v>-694.06</v>
      </c>
      <c r="AB320" s="120">
        <f t="shared" si="153"/>
        <v>0</v>
      </c>
      <c r="AC320" s="122">
        <f t="shared" si="154"/>
        <v>-694.06</v>
      </c>
      <c r="AD320" s="94">
        <f t="shared" si="155"/>
        <v>-844.36999999999989</v>
      </c>
      <c r="AE320" s="123">
        <f t="shared" si="156"/>
        <v>0</v>
      </c>
      <c r="AF320" s="94">
        <f t="shared" si="157"/>
        <v>-844.36999999999989</v>
      </c>
      <c r="AG320" s="94">
        <f t="shared" si="158"/>
        <v>0</v>
      </c>
      <c r="AH320" s="123">
        <f t="shared" si="159"/>
        <v>0</v>
      </c>
      <c r="AI320" s="94">
        <f t="shared" si="160"/>
        <v>0</v>
      </c>
      <c r="AJ320" s="94">
        <f t="shared" si="161"/>
        <v>-844.36999999999989</v>
      </c>
      <c r="AK320" s="94">
        <f t="shared" si="162"/>
        <v>0</v>
      </c>
      <c r="AL320" s="93">
        <f t="shared" si="163"/>
        <v>-844.36999999999989</v>
      </c>
      <c r="AM320" s="138" t="str">
        <f>VLOOKUP(S320,Factors!$F$4:$G$5971,2,FALSE)</f>
        <v>Direct-OR</v>
      </c>
    </row>
    <row r="321" spans="1:39" hidden="1" outlineLevel="3" x14ac:dyDescent="0.25">
      <c r="A321" t="s">
        <v>7028</v>
      </c>
      <c r="B321" t="s">
        <v>92</v>
      </c>
      <c r="C321" t="s">
        <v>93</v>
      </c>
      <c r="D321" t="s">
        <v>241</v>
      </c>
      <c r="E321" t="s">
        <v>242</v>
      </c>
      <c r="F321">
        <v>127740.61</v>
      </c>
      <c r="G321">
        <v>237456.97</v>
      </c>
      <c r="R321">
        <f t="shared" si="178"/>
        <v>365197.58</v>
      </c>
      <c r="S321" s="92" t="s">
        <v>4889</v>
      </c>
      <c r="T321" s="80">
        <f>VLOOKUP(S321,Factors!$F$4:$H$5971,3,FALSE)</f>
        <v>0</v>
      </c>
      <c r="U321" s="119">
        <f t="shared" si="146"/>
        <v>237456.97</v>
      </c>
      <c r="V321" s="120">
        <f t="shared" si="147"/>
        <v>0</v>
      </c>
      <c r="W321" s="121">
        <f t="shared" si="148"/>
        <v>237456.97</v>
      </c>
      <c r="X321" s="119">
        <f t="shared" si="149"/>
        <v>0</v>
      </c>
      <c r="Y321" s="120">
        <f t="shared" si="150"/>
        <v>0</v>
      </c>
      <c r="Z321" s="122">
        <f t="shared" si="151"/>
        <v>0</v>
      </c>
      <c r="AA321" s="119">
        <f t="shared" si="152"/>
        <v>237456.97</v>
      </c>
      <c r="AB321" s="120">
        <f t="shared" si="153"/>
        <v>0</v>
      </c>
      <c r="AC321" s="122">
        <f t="shared" si="154"/>
        <v>237456.97</v>
      </c>
      <c r="AD321" s="94">
        <f t="shared" si="155"/>
        <v>365197.58</v>
      </c>
      <c r="AE321" s="123">
        <f t="shared" si="156"/>
        <v>0</v>
      </c>
      <c r="AF321" s="94">
        <f t="shared" si="157"/>
        <v>365197.58</v>
      </c>
      <c r="AG321" s="94">
        <f t="shared" si="158"/>
        <v>0</v>
      </c>
      <c r="AH321" s="123">
        <f t="shared" si="159"/>
        <v>0</v>
      </c>
      <c r="AI321" s="94">
        <f t="shared" si="160"/>
        <v>0</v>
      </c>
      <c r="AJ321" s="94">
        <f t="shared" si="161"/>
        <v>365197.58</v>
      </c>
      <c r="AK321" s="94">
        <f t="shared" si="162"/>
        <v>0</v>
      </c>
      <c r="AL321" s="93">
        <f t="shared" si="163"/>
        <v>365197.58</v>
      </c>
      <c r="AM321" s="138" t="str">
        <f>VLOOKUP(S321,Factors!$F$4:$G$5971,2,FALSE)</f>
        <v>Direct-OR</v>
      </c>
    </row>
    <row r="322" spans="1:39" hidden="1" outlineLevel="3" x14ac:dyDescent="0.25">
      <c r="A322" t="s">
        <v>7028</v>
      </c>
      <c r="B322" t="s">
        <v>92</v>
      </c>
      <c r="C322" t="s">
        <v>93</v>
      </c>
      <c r="D322" t="s">
        <v>232</v>
      </c>
      <c r="E322" t="s">
        <v>233</v>
      </c>
      <c r="F322">
        <v>3869.67</v>
      </c>
      <c r="G322">
        <v>5186.57</v>
      </c>
      <c r="R322">
        <f t="shared" si="178"/>
        <v>9056.24</v>
      </c>
      <c r="S322" s="92" t="s">
        <v>4899</v>
      </c>
      <c r="T322" s="80">
        <f>VLOOKUP(S322,Factors!$F$4:$H$5971,3,FALSE)</f>
        <v>0</v>
      </c>
      <c r="U322" s="119">
        <f t="shared" si="146"/>
        <v>5186.57</v>
      </c>
      <c r="V322" s="120">
        <f t="shared" si="147"/>
        <v>0</v>
      </c>
      <c r="W322" s="121">
        <f t="shared" si="148"/>
        <v>5186.57</v>
      </c>
      <c r="X322" s="119">
        <f t="shared" si="149"/>
        <v>0</v>
      </c>
      <c r="Y322" s="120">
        <f t="shared" si="150"/>
        <v>0</v>
      </c>
      <c r="Z322" s="122">
        <f t="shared" si="151"/>
        <v>0</v>
      </c>
      <c r="AA322" s="119">
        <f t="shared" si="152"/>
        <v>5186.57</v>
      </c>
      <c r="AB322" s="120">
        <f t="shared" si="153"/>
        <v>0</v>
      </c>
      <c r="AC322" s="122">
        <f t="shared" si="154"/>
        <v>5186.57</v>
      </c>
      <c r="AD322" s="94">
        <f t="shared" si="155"/>
        <v>9056.24</v>
      </c>
      <c r="AE322" s="123">
        <f t="shared" si="156"/>
        <v>0</v>
      </c>
      <c r="AF322" s="94">
        <f t="shared" si="157"/>
        <v>9056.24</v>
      </c>
      <c r="AG322" s="94">
        <f t="shared" si="158"/>
        <v>0</v>
      </c>
      <c r="AH322" s="123">
        <f t="shared" si="159"/>
        <v>0</v>
      </c>
      <c r="AI322" s="94">
        <f t="shared" si="160"/>
        <v>0</v>
      </c>
      <c r="AJ322" s="94">
        <f t="shared" si="161"/>
        <v>9056.24</v>
      </c>
      <c r="AK322" s="94">
        <f t="shared" si="162"/>
        <v>0</v>
      </c>
      <c r="AL322" s="93">
        <f t="shared" si="163"/>
        <v>9056.24</v>
      </c>
      <c r="AM322" s="138" t="str">
        <f>VLOOKUP(S322,Factors!$F$4:$G$5971,2,FALSE)</f>
        <v>Direct-OR</v>
      </c>
    </row>
    <row r="323" spans="1:39" hidden="1" outlineLevel="3" x14ac:dyDescent="0.25">
      <c r="A323" t="s">
        <v>7028</v>
      </c>
      <c r="B323" t="s">
        <v>92</v>
      </c>
      <c r="C323" t="s">
        <v>93</v>
      </c>
      <c r="D323" t="s">
        <v>243</v>
      </c>
      <c r="E323" t="s">
        <v>244</v>
      </c>
      <c r="F323">
        <v>641.97</v>
      </c>
      <c r="G323">
        <v>855.97</v>
      </c>
      <c r="R323">
        <f t="shared" si="178"/>
        <v>1497.94</v>
      </c>
      <c r="S323" s="92" t="s">
        <v>6603</v>
      </c>
      <c r="T323" s="80">
        <f>VLOOKUP(S323,Factors!$F$4:$H$5971,3,FALSE)</f>
        <v>0</v>
      </c>
      <c r="U323" s="119">
        <f t="shared" si="146"/>
        <v>855.97</v>
      </c>
      <c r="V323" s="120">
        <f t="shared" si="147"/>
        <v>0</v>
      </c>
      <c r="W323" s="121">
        <f t="shared" si="148"/>
        <v>855.97</v>
      </c>
      <c r="X323" s="119">
        <f t="shared" si="149"/>
        <v>0</v>
      </c>
      <c r="Y323" s="120">
        <f t="shared" si="150"/>
        <v>0</v>
      </c>
      <c r="Z323" s="122">
        <f t="shared" si="151"/>
        <v>0</v>
      </c>
      <c r="AA323" s="119">
        <f t="shared" si="152"/>
        <v>855.97</v>
      </c>
      <c r="AB323" s="120">
        <f t="shared" si="153"/>
        <v>0</v>
      </c>
      <c r="AC323" s="122">
        <f t="shared" si="154"/>
        <v>855.97</v>
      </c>
      <c r="AD323" s="94">
        <f t="shared" si="155"/>
        <v>1497.94</v>
      </c>
      <c r="AE323" s="123">
        <f t="shared" si="156"/>
        <v>0</v>
      </c>
      <c r="AF323" s="94">
        <f t="shared" si="157"/>
        <v>1497.94</v>
      </c>
      <c r="AG323" s="94">
        <f t="shared" si="158"/>
        <v>0</v>
      </c>
      <c r="AH323" s="123">
        <f t="shared" si="159"/>
        <v>0</v>
      </c>
      <c r="AI323" s="94">
        <f t="shared" si="160"/>
        <v>0</v>
      </c>
      <c r="AJ323" s="94">
        <f t="shared" si="161"/>
        <v>1497.94</v>
      </c>
      <c r="AK323" s="94">
        <f t="shared" si="162"/>
        <v>0</v>
      </c>
      <c r="AL323" s="93">
        <f t="shared" si="163"/>
        <v>1497.94</v>
      </c>
      <c r="AM323" s="138" t="str">
        <f>VLOOKUP(S323,Factors!$F$4:$G$5971,2,FALSE)</f>
        <v>direct-or</v>
      </c>
    </row>
    <row r="324" spans="1:39" hidden="1" outlineLevel="3" x14ac:dyDescent="0.25">
      <c r="A324" t="s">
        <v>7028</v>
      </c>
      <c r="B324" t="s">
        <v>96</v>
      </c>
      <c r="C324" t="s">
        <v>97</v>
      </c>
      <c r="D324" t="s">
        <v>245</v>
      </c>
      <c r="E324" t="s">
        <v>246</v>
      </c>
      <c r="F324">
        <v>1758</v>
      </c>
      <c r="G324">
        <v>1758</v>
      </c>
      <c r="R324">
        <f t="shared" si="178"/>
        <v>3516</v>
      </c>
      <c r="S324" s="92" t="s">
        <v>4941</v>
      </c>
      <c r="T324" s="80">
        <f>VLOOKUP(S324,Factors!$F$4:$H$5971,3,FALSE)</f>
        <v>0</v>
      </c>
      <c r="U324" s="119">
        <f t="shared" si="146"/>
        <v>1758</v>
      </c>
      <c r="V324" s="120">
        <f t="shared" si="147"/>
        <v>0</v>
      </c>
      <c r="W324" s="121">
        <f t="shared" si="148"/>
        <v>1758</v>
      </c>
      <c r="X324" s="119">
        <f t="shared" si="149"/>
        <v>0</v>
      </c>
      <c r="Y324" s="120">
        <f t="shared" si="150"/>
        <v>0</v>
      </c>
      <c r="Z324" s="122">
        <f t="shared" si="151"/>
        <v>0</v>
      </c>
      <c r="AA324" s="119">
        <f t="shared" si="152"/>
        <v>1758</v>
      </c>
      <c r="AB324" s="120">
        <f t="shared" si="153"/>
        <v>0</v>
      </c>
      <c r="AC324" s="122">
        <f t="shared" si="154"/>
        <v>1758</v>
      </c>
      <c r="AD324" s="94">
        <f t="shared" si="155"/>
        <v>3516</v>
      </c>
      <c r="AE324" s="123">
        <f t="shared" si="156"/>
        <v>0</v>
      </c>
      <c r="AF324" s="94">
        <f t="shared" si="157"/>
        <v>3516</v>
      </c>
      <c r="AG324" s="94">
        <f t="shared" si="158"/>
        <v>0</v>
      </c>
      <c r="AH324" s="123">
        <f t="shared" si="159"/>
        <v>0</v>
      </c>
      <c r="AI324" s="94">
        <f t="shared" si="160"/>
        <v>0</v>
      </c>
      <c r="AJ324" s="94">
        <f t="shared" si="161"/>
        <v>3516</v>
      </c>
      <c r="AK324" s="94">
        <f t="shared" si="162"/>
        <v>0</v>
      </c>
      <c r="AL324" s="93">
        <f t="shared" si="163"/>
        <v>3516</v>
      </c>
      <c r="AM324" s="138" t="str">
        <f>VLOOKUP(S324,Factors!$F$4:$G$5971,2,FALSE)</f>
        <v>Direct-OR</v>
      </c>
    </row>
    <row r="325" spans="1:39" hidden="1" outlineLevel="3" x14ac:dyDescent="0.25">
      <c r="A325" t="s">
        <v>7028</v>
      </c>
      <c r="B325" t="s">
        <v>96</v>
      </c>
      <c r="C325" t="s">
        <v>97</v>
      </c>
      <c r="D325" t="s">
        <v>241</v>
      </c>
      <c r="E325" t="s">
        <v>242</v>
      </c>
      <c r="F325">
        <v>187.5</v>
      </c>
      <c r="G325">
        <v>319.01</v>
      </c>
      <c r="R325">
        <f t="shared" si="178"/>
        <v>506.51</v>
      </c>
      <c r="S325" s="92" t="s">
        <v>5003</v>
      </c>
      <c r="T325" s="80">
        <f>VLOOKUP(S325,Factors!$F$4:$H$5971,3,FALSE)</f>
        <v>0</v>
      </c>
      <c r="U325" s="119">
        <f t="shared" si="146"/>
        <v>319.01</v>
      </c>
      <c r="V325" s="120">
        <f t="shared" si="147"/>
        <v>0</v>
      </c>
      <c r="W325" s="121">
        <f t="shared" si="148"/>
        <v>319.01</v>
      </c>
      <c r="X325" s="119">
        <f t="shared" si="149"/>
        <v>0</v>
      </c>
      <c r="Y325" s="120">
        <f t="shared" si="150"/>
        <v>0</v>
      </c>
      <c r="Z325" s="122">
        <f t="shared" si="151"/>
        <v>0</v>
      </c>
      <c r="AA325" s="119">
        <f t="shared" si="152"/>
        <v>319.01</v>
      </c>
      <c r="AB325" s="120">
        <f t="shared" si="153"/>
        <v>0</v>
      </c>
      <c r="AC325" s="122">
        <f t="shared" si="154"/>
        <v>319.01</v>
      </c>
      <c r="AD325" s="94">
        <f t="shared" si="155"/>
        <v>506.51</v>
      </c>
      <c r="AE325" s="123">
        <f t="shared" si="156"/>
        <v>0</v>
      </c>
      <c r="AF325" s="94">
        <f t="shared" si="157"/>
        <v>506.51</v>
      </c>
      <c r="AG325" s="94">
        <f t="shared" si="158"/>
        <v>0</v>
      </c>
      <c r="AH325" s="123">
        <f t="shared" si="159"/>
        <v>0</v>
      </c>
      <c r="AI325" s="94">
        <f t="shared" si="160"/>
        <v>0</v>
      </c>
      <c r="AJ325" s="94">
        <f t="shared" si="161"/>
        <v>506.51</v>
      </c>
      <c r="AK325" s="94">
        <f t="shared" si="162"/>
        <v>0</v>
      </c>
      <c r="AL325" s="93">
        <f t="shared" si="163"/>
        <v>506.51</v>
      </c>
      <c r="AM325" s="138" t="str">
        <f>VLOOKUP(S325,Factors!$F$4:$G$5971,2,FALSE)</f>
        <v>Direct-OR</v>
      </c>
    </row>
    <row r="326" spans="1:39" hidden="1" outlineLevel="3" x14ac:dyDescent="0.25">
      <c r="A326" t="s">
        <v>7028</v>
      </c>
      <c r="B326" t="s">
        <v>96</v>
      </c>
      <c r="C326" t="s">
        <v>97</v>
      </c>
      <c r="D326" t="s">
        <v>232</v>
      </c>
      <c r="E326" t="s">
        <v>233</v>
      </c>
      <c r="F326">
        <v>14949.85</v>
      </c>
      <c r="G326">
        <v>36339.57</v>
      </c>
      <c r="R326">
        <f t="shared" si="178"/>
        <v>51289.42</v>
      </c>
      <c r="S326" s="92" t="s">
        <v>5035</v>
      </c>
      <c r="T326" s="80">
        <f>VLOOKUP(S326,Factors!$F$4:$H$5971,3,FALSE)</f>
        <v>0</v>
      </c>
      <c r="U326" s="119">
        <f t="shared" si="146"/>
        <v>36339.57</v>
      </c>
      <c r="V326" s="120">
        <f t="shared" si="147"/>
        <v>0</v>
      </c>
      <c r="W326" s="121">
        <f t="shared" si="148"/>
        <v>36339.57</v>
      </c>
      <c r="X326" s="119">
        <f t="shared" si="149"/>
        <v>0</v>
      </c>
      <c r="Y326" s="120">
        <f t="shared" si="150"/>
        <v>0</v>
      </c>
      <c r="Z326" s="122">
        <f t="shared" si="151"/>
        <v>0</v>
      </c>
      <c r="AA326" s="119">
        <f t="shared" si="152"/>
        <v>36339.57</v>
      </c>
      <c r="AB326" s="120">
        <f t="shared" si="153"/>
        <v>0</v>
      </c>
      <c r="AC326" s="122">
        <f t="shared" si="154"/>
        <v>36339.57</v>
      </c>
      <c r="AD326" s="94">
        <f t="shared" si="155"/>
        <v>51289.42</v>
      </c>
      <c r="AE326" s="123">
        <f t="shared" si="156"/>
        <v>0</v>
      </c>
      <c r="AF326" s="94">
        <f t="shared" si="157"/>
        <v>51289.42</v>
      </c>
      <c r="AG326" s="94">
        <f t="shared" si="158"/>
        <v>0</v>
      </c>
      <c r="AH326" s="123">
        <f t="shared" si="159"/>
        <v>0</v>
      </c>
      <c r="AI326" s="94">
        <f t="shared" si="160"/>
        <v>0</v>
      </c>
      <c r="AJ326" s="94">
        <f t="shared" si="161"/>
        <v>51289.42</v>
      </c>
      <c r="AK326" s="94">
        <f t="shared" si="162"/>
        <v>0</v>
      </c>
      <c r="AL326" s="93">
        <f t="shared" si="163"/>
        <v>51289.42</v>
      </c>
      <c r="AM326" s="138" t="str">
        <f>VLOOKUP(S326,Factors!$F$4:$G$5971,2,FALSE)</f>
        <v>Direct-OR</v>
      </c>
    </row>
    <row r="327" spans="1:39" hidden="1" outlineLevel="3" x14ac:dyDescent="0.25">
      <c r="A327" t="s">
        <v>7028</v>
      </c>
      <c r="B327" t="s">
        <v>96</v>
      </c>
      <c r="C327" t="s">
        <v>97</v>
      </c>
      <c r="D327" t="s">
        <v>236</v>
      </c>
      <c r="E327" t="s">
        <v>233</v>
      </c>
      <c r="F327">
        <v>226.25</v>
      </c>
      <c r="R327">
        <f t="shared" si="178"/>
        <v>226.25</v>
      </c>
      <c r="S327" s="92" t="s">
        <v>6604</v>
      </c>
      <c r="T327" s="80">
        <f>VLOOKUP(S327,Factors!$F$4:$H$5971,3,FALSE)</f>
        <v>0</v>
      </c>
      <c r="U327" s="119">
        <f t="shared" si="146"/>
        <v>0</v>
      </c>
      <c r="V327" s="120">
        <f t="shared" si="147"/>
        <v>0</v>
      </c>
      <c r="W327" s="121">
        <f t="shared" si="148"/>
        <v>0</v>
      </c>
      <c r="X327" s="119">
        <f t="shared" si="149"/>
        <v>0</v>
      </c>
      <c r="Y327" s="120">
        <f t="shared" si="150"/>
        <v>0</v>
      </c>
      <c r="Z327" s="122">
        <f t="shared" si="151"/>
        <v>0</v>
      </c>
      <c r="AA327" s="119">
        <f t="shared" si="152"/>
        <v>0</v>
      </c>
      <c r="AB327" s="120">
        <f t="shared" si="153"/>
        <v>0</v>
      </c>
      <c r="AC327" s="122">
        <f t="shared" si="154"/>
        <v>0</v>
      </c>
      <c r="AD327" s="94">
        <f t="shared" si="155"/>
        <v>226.25</v>
      </c>
      <c r="AE327" s="123">
        <f t="shared" si="156"/>
        <v>0</v>
      </c>
      <c r="AF327" s="94">
        <f t="shared" si="157"/>
        <v>226.25</v>
      </c>
      <c r="AG327" s="94">
        <f t="shared" si="158"/>
        <v>0</v>
      </c>
      <c r="AH327" s="123">
        <f t="shared" si="159"/>
        <v>0</v>
      </c>
      <c r="AI327" s="94">
        <f t="shared" si="160"/>
        <v>0</v>
      </c>
      <c r="AJ327" s="94">
        <f t="shared" si="161"/>
        <v>226.25</v>
      </c>
      <c r="AK327" s="94">
        <f t="shared" si="162"/>
        <v>0</v>
      </c>
      <c r="AL327" s="93">
        <f t="shared" si="163"/>
        <v>226.25</v>
      </c>
      <c r="AM327" s="138" t="str">
        <f>VLOOKUP(S327,Factors!$F$4:$G$5971,2,FALSE)</f>
        <v>direct-or</v>
      </c>
    </row>
    <row r="328" spans="1:39" hidden="1" outlineLevel="2" collapsed="1" x14ac:dyDescent="0.25">
      <c r="S328" s="92"/>
      <c r="T328" s="80"/>
      <c r="U328" s="119">
        <f t="shared" ref="U328:AL328" si="179">SUBTOTAL(9,U319:U327)</f>
        <v>411841.83999999997</v>
      </c>
      <c r="V328" s="120">
        <f t="shared" si="179"/>
        <v>0</v>
      </c>
      <c r="W328" s="121">
        <f t="shared" si="179"/>
        <v>411841.83999999997</v>
      </c>
      <c r="X328" s="119">
        <f t="shared" si="179"/>
        <v>0</v>
      </c>
      <c r="Y328" s="120">
        <f t="shared" si="179"/>
        <v>0</v>
      </c>
      <c r="Z328" s="122">
        <f t="shared" si="179"/>
        <v>0</v>
      </c>
      <c r="AA328" s="119">
        <f t="shared" si="179"/>
        <v>411841.83999999997</v>
      </c>
      <c r="AB328" s="120">
        <f t="shared" si="179"/>
        <v>0</v>
      </c>
      <c r="AC328" s="122">
        <f t="shared" si="179"/>
        <v>411841.83999999997</v>
      </c>
      <c r="AD328" s="94">
        <f t="shared" si="179"/>
        <v>629324.12</v>
      </c>
      <c r="AE328" s="123">
        <f t="shared" si="179"/>
        <v>0</v>
      </c>
      <c r="AF328" s="94">
        <f t="shared" si="179"/>
        <v>629324.12</v>
      </c>
      <c r="AG328" s="94">
        <f t="shared" si="179"/>
        <v>0</v>
      </c>
      <c r="AH328" s="123">
        <f t="shared" si="179"/>
        <v>0</v>
      </c>
      <c r="AI328" s="94">
        <f t="shared" si="179"/>
        <v>0</v>
      </c>
      <c r="AJ328" s="94">
        <f t="shared" si="179"/>
        <v>629324.12</v>
      </c>
      <c r="AK328" s="94">
        <f t="shared" si="179"/>
        <v>0</v>
      </c>
      <c r="AL328" s="93">
        <f t="shared" si="179"/>
        <v>629324.12</v>
      </c>
      <c r="AM328" s="139" t="s">
        <v>7135</v>
      </c>
    </row>
    <row r="329" spans="1:39" hidden="1" outlineLevel="3" x14ac:dyDescent="0.25">
      <c r="A329" t="s">
        <v>7028</v>
      </c>
      <c r="B329" t="s">
        <v>218</v>
      </c>
      <c r="C329" t="s">
        <v>219</v>
      </c>
      <c r="D329" t="s">
        <v>232</v>
      </c>
      <c r="E329" t="s">
        <v>233</v>
      </c>
      <c r="F329">
        <v>190.84</v>
      </c>
      <c r="G329">
        <v>-3021.9</v>
      </c>
      <c r="R329">
        <f>SUM(F329:Q329)</f>
        <v>-2831.06</v>
      </c>
      <c r="S329" s="92" t="s">
        <v>2740</v>
      </c>
      <c r="T329" s="80">
        <f>VLOOKUP(S329,Factors!$F$4:$H$5971,3,FALSE)</f>
        <v>1</v>
      </c>
      <c r="U329" s="119">
        <f t="shared" si="146"/>
        <v>-3021.9</v>
      </c>
      <c r="V329" s="120">
        <f t="shared" si="147"/>
        <v>0</v>
      </c>
      <c r="W329" s="121">
        <f t="shared" si="148"/>
        <v>-3021.9</v>
      </c>
      <c r="X329" s="119">
        <f t="shared" si="149"/>
        <v>-3021.9</v>
      </c>
      <c r="Y329" s="120">
        <f t="shared" si="150"/>
        <v>0</v>
      </c>
      <c r="Z329" s="122">
        <f t="shared" si="151"/>
        <v>-3021.9</v>
      </c>
      <c r="AA329" s="119">
        <f t="shared" si="152"/>
        <v>0</v>
      </c>
      <c r="AB329" s="120">
        <f t="shared" si="153"/>
        <v>0</v>
      </c>
      <c r="AC329" s="122">
        <f t="shared" si="154"/>
        <v>0</v>
      </c>
      <c r="AD329" s="94">
        <f t="shared" si="155"/>
        <v>-2831.06</v>
      </c>
      <c r="AE329" s="123">
        <f t="shared" si="156"/>
        <v>0</v>
      </c>
      <c r="AF329" s="94">
        <f t="shared" si="157"/>
        <v>-2831.06</v>
      </c>
      <c r="AG329" s="94">
        <f t="shared" si="158"/>
        <v>-2831.06</v>
      </c>
      <c r="AH329" s="123">
        <f t="shared" si="159"/>
        <v>0</v>
      </c>
      <c r="AI329" s="94">
        <f t="shared" si="160"/>
        <v>-2831.06</v>
      </c>
      <c r="AJ329" s="94">
        <f t="shared" si="161"/>
        <v>0</v>
      </c>
      <c r="AK329" s="94">
        <f t="shared" si="162"/>
        <v>0</v>
      </c>
      <c r="AL329" s="93">
        <f t="shared" si="163"/>
        <v>0</v>
      </c>
      <c r="AM329" s="138" t="str">
        <f>VLOOKUP(S329,Factors!$F$4:$G$5971,2,FALSE)</f>
        <v>Direct-WA</v>
      </c>
    </row>
    <row r="330" spans="1:39" hidden="1" outlineLevel="3" x14ac:dyDescent="0.25">
      <c r="A330" t="s">
        <v>7028</v>
      </c>
      <c r="B330" t="s">
        <v>127</v>
      </c>
      <c r="C330" t="s">
        <v>128</v>
      </c>
      <c r="D330" t="s">
        <v>232</v>
      </c>
      <c r="E330" t="s">
        <v>233</v>
      </c>
      <c r="F330">
        <v>2829.95</v>
      </c>
      <c r="G330">
        <v>4006.16</v>
      </c>
      <c r="R330">
        <f>SUM(F330:Q330)</f>
        <v>6836.11</v>
      </c>
      <c r="S330" s="92" t="s">
        <v>4646</v>
      </c>
      <c r="T330" s="80">
        <f>VLOOKUP(S330,Factors!$F$4:$H$5971,3,FALSE)</f>
        <v>1</v>
      </c>
      <c r="U330" s="119">
        <f t="shared" si="146"/>
        <v>4006.16</v>
      </c>
      <c r="V330" s="120">
        <f t="shared" si="147"/>
        <v>0</v>
      </c>
      <c r="W330" s="121">
        <f t="shared" si="148"/>
        <v>4006.16</v>
      </c>
      <c r="X330" s="119">
        <f t="shared" si="149"/>
        <v>4006.16</v>
      </c>
      <c r="Y330" s="120">
        <f t="shared" si="150"/>
        <v>0</v>
      </c>
      <c r="Z330" s="122">
        <f t="shared" si="151"/>
        <v>4006.16</v>
      </c>
      <c r="AA330" s="119">
        <f t="shared" si="152"/>
        <v>0</v>
      </c>
      <c r="AB330" s="120">
        <f t="shared" si="153"/>
        <v>0</v>
      </c>
      <c r="AC330" s="122">
        <f t="shared" si="154"/>
        <v>0</v>
      </c>
      <c r="AD330" s="94">
        <f t="shared" si="155"/>
        <v>6836.11</v>
      </c>
      <c r="AE330" s="123">
        <f t="shared" si="156"/>
        <v>0</v>
      </c>
      <c r="AF330" s="94">
        <f t="shared" si="157"/>
        <v>6836.11</v>
      </c>
      <c r="AG330" s="94">
        <f t="shared" si="158"/>
        <v>6836.11</v>
      </c>
      <c r="AH330" s="123">
        <f t="shared" si="159"/>
        <v>0</v>
      </c>
      <c r="AI330" s="94">
        <f t="shared" si="160"/>
        <v>6836.11</v>
      </c>
      <c r="AJ330" s="94">
        <f t="shared" si="161"/>
        <v>0</v>
      </c>
      <c r="AK330" s="94">
        <f t="shared" si="162"/>
        <v>0</v>
      </c>
      <c r="AL330" s="93">
        <f t="shared" si="163"/>
        <v>0</v>
      </c>
      <c r="AM330" s="138" t="str">
        <f>VLOOKUP(S330,Factors!$F$4:$G$5971,2,FALSE)</f>
        <v>Direct-WA</v>
      </c>
    </row>
    <row r="331" spans="1:39" hidden="1" outlineLevel="2" collapsed="1" x14ac:dyDescent="0.25">
      <c r="S331" s="92"/>
      <c r="T331" s="80"/>
      <c r="U331" s="119">
        <f t="shared" ref="U331:AL331" si="180">SUBTOTAL(9,U329:U330)</f>
        <v>984.25999999999976</v>
      </c>
      <c r="V331" s="120">
        <f t="shared" si="180"/>
        <v>0</v>
      </c>
      <c r="W331" s="121">
        <f t="shared" si="180"/>
        <v>984.25999999999976</v>
      </c>
      <c r="X331" s="119">
        <f t="shared" si="180"/>
        <v>984.25999999999976</v>
      </c>
      <c r="Y331" s="120">
        <f t="shared" si="180"/>
        <v>0</v>
      </c>
      <c r="Z331" s="122">
        <f t="shared" si="180"/>
        <v>984.25999999999976</v>
      </c>
      <c r="AA331" s="119">
        <f t="shared" si="180"/>
        <v>0</v>
      </c>
      <c r="AB331" s="120">
        <f t="shared" si="180"/>
        <v>0</v>
      </c>
      <c r="AC331" s="122">
        <f t="shared" si="180"/>
        <v>0</v>
      </c>
      <c r="AD331" s="94">
        <f t="shared" si="180"/>
        <v>4005.0499999999997</v>
      </c>
      <c r="AE331" s="123">
        <f t="shared" si="180"/>
        <v>0</v>
      </c>
      <c r="AF331" s="94">
        <f t="shared" si="180"/>
        <v>4005.0499999999997</v>
      </c>
      <c r="AG331" s="94">
        <f t="shared" si="180"/>
        <v>4005.0499999999997</v>
      </c>
      <c r="AH331" s="123">
        <f t="shared" si="180"/>
        <v>0</v>
      </c>
      <c r="AI331" s="94">
        <f t="shared" si="180"/>
        <v>4005.0499999999997</v>
      </c>
      <c r="AJ331" s="94">
        <f t="shared" si="180"/>
        <v>0</v>
      </c>
      <c r="AK331" s="94">
        <f t="shared" si="180"/>
        <v>0</v>
      </c>
      <c r="AL331" s="93">
        <f t="shared" si="180"/>
        <v>0</v>
      </c>
      <c r="AM331" s="139" t="s">
        <v>7141</v>
      </c>
    </row>
    <row r="332" spans="1:39" hidden="1" outlineLevel="3" x14ac:dyDescent="0.25">
      <c r="A332" t="s">
        <v>7028</v>
      </c>
      <c r="B332" t="s">
        <v>132</v>
      </c>
      <c r="C332" t="s">
        <v>133</v>
      </c>
      <c r="D332" t="s">
        <v>232</v>
      </c>
      <c r="E332" t="s">
        <v>233</v>
      </c>
      <c r="F332">
        <v>7006.24</v>
      </c>
      <c r="G332">
        <v>15889.21</v>
      </c>
      <c r="R332">
        <f>SUM(F332:Q332)</f>
        <v>22895.449999999997</v>
      </c>
      <c r="S332" s="92" t="s">
        <v>5103</v>
      </c>
      <c r="T332" s="80">
        <f>VLOOKUP(S332,Factors!$F$4:$H$5971,3,FALSE)</f>
        <v>6.5216999999999997E-2</v>
      </c>
      <c r="U332" s="119">
        <f t="shared" si="146"/>
        <v>0</v>
      </c>
      <c r="V332" s="120">
        <f t="shared" si="147"/>
        <v>15889.21</v>
      </c>
      <c r="W332" s="121">
        <f t="shared" si="148"/>
        <v>15889.21</v>
      </c>
      <c r="X332" s="119">
        <f t="shared" si="149"/>
        <v>0</v>
      </c>
      <c r="Y332" s="120">
        <f t="shared" si="150"/>
        <v>1036.2466085699998</v>
      </c>
      <c r="Z332" s="122">
        <f t="shared" si="151"/>
        <v>1036.2466085699998</v>
      </c>
      <c r="AA332" s="119">
        <f t="shared" si="152"/>
        <v>0</v>
      </c>
      <c r="AB332" s="120">
        <f t="shared" si="153"/>
        <v>14852.963391429999</v>
      </c>
      <c r="AC332" s="122">
        <f t="shared" si="154"/>
        <v>14852.963391429999</v>
      </c>
      <c r="AD332" s="94">
        <f t="shared" si="155"/>
        <v>0</v>
      </c>
      <c r="AE332" s="123">
        <f t="shared" si="156"/>
        <v>22895.449999999997</v>
      </c>
      <c r="AF332" s="94">
        <f t="shared" si="157"/>
        <v>22895.449999999997</v>
      </c>
      <c r="AG332" s="94">
        <f t="shared" si="158"/>
        <v>0</v>
      </c>
      <c r="AH332" s="123">
        <f t="shared" si="159"/>
        <v>1493.1725626499997</v>
      </c>
      <c r="AI332" s="94">
        <f t="shared" si="160"/>
        <v>1493.1725626499997</v>
      </c>
      <c r="AJ332" s="94">
        <f t="shared" si="161"/>
        <v>0</v>
      </c>
      <c r="AK332" s="94">
        <f t="shared" si="162"/>
        <v>21402.277437349996</v>
      </c>
      <c r="AL332" s="93">
        <f t="shared" si="163"/>
        <v>21402.277437349996</v>
      </c>
      <c r="AM332" s="138" t="str">
        <f>VLOOKUP(S332,Factors!$F$4:$G$5971,2,FALSE)</f>
        <v>Perimeter</v>
      </c>
    </row>
    <row r="333" spans="1:39" hidden="1" outlineLevel="2" collapsed="1" x14ac:dyDescent="0.25">
      <c r="S333" s="92"/>
      <c r="T333" s="80"/>
      <c r="U333" s="119">
        <f t="shared" ref="U333:AL333" si="181">SUBTOTAL(9,U332:U332)</f>
        <v>0</v>
      </c>
      <c r="V333" s="120">
        <f t="shared" si="181"/>
        <v>15889.21</v>
      </c>
      <c r="W333" s="121">
        <f t="shared" si="181"/>
        <v>15889.21</v>
      </c>
      <c r="X333" s="119">
        <f t="shared" si="181"/>
        <v>0</v>
      </c>
      <c r="Y333" s="120">
        <f t="shared" si="181"/>
        <v>1036.2466085699998</v>
      </c>
      <c r="Z333" s="122">
        <f t="shared" si="181"/>
        <v>1036.2466085699998</v>
      </c>
      <c r="AA333" s="119">
        <f t="shared" si="181"/>
        <v>0</v>
      </c>
      <c r="AB333" s="120">
        <f t="shared" si="181"/>
        <v>14852.963391429999</v>
      </c>
      <c r="AC333" s="122">
        <f t="shared" si="181"/>
        <v>14852.963391429999</v>
      </c>
      <c r="AD333" s="94">
        <f t="shared" si="181"/>
        <v>0</v>
      </c>
      <c r="AE333" s="123">
        <f t="shared" si="181"/>
        <v>22895.449999999997</v>
      </c>
      <c r="AF333" s="94">
        <f t="shared" si="181"/>
        <v>22895.449999999997</v>
      </c>
      <c r="AG333" s="94">
        <f t="shared" si="181"/>
        <v>0</v>
      </c>
      <c r="AH333" s="123">
        <f t="shared" si="181"/>
        <v>1493.1725626499997</v>
      </c>
      <c r="AI333" s="94">
        <f t="shared" si="181"/>
        <v>1493.1725626499997</v>
      </c>
      <c r="AJ333" s="94">
        <f t="shared" si="181"/>
        <v>0</v>
      </c>
      <c r="AK333" s="94">
        <f t="shared" si="181"/>
        <v>21402.277437349996</v>
      </c>
      <c r="AL333" s="93">
        <f t="shared" si="181"/>
        <v>21402.277437349996</v>
      </c>
      <c r="AM333" s="139" t="s">
        <v>7142</v>
      </c>
    </row>
    <row r="334" spans="1:39" hidden="1" outlineLevel="3" x14ac:dyDescent="0.25">
      <c r="A334" t="s">
        <v>7028</v>
      </c>
      <c r="B334" t="s">
        <v>82</v>
      </c>
      <c r="C334" t="s">
        <v>83</v>
      </c>
      <c r="D334" t="s">
        <v>234</v>
      </c>
      <c r="E334" t="s">
        <v>235</v>
      </c>
      <c r="F334">
        <v>74.47</v>
      </c>
      <c r="R334">
        <f>SUM(F334:Q334)</f>
        <v>74.47</v>
      </c>
      <c r="S334" s="92" t="s">
        <v>4503</v>
      </c>
      <c r="T334" s="80">
        <f>VLOOKUP(S334,Factors!$F$4:$H$5971,3,FALSE)</f>
        <v>1.17E-2</v>
      </c>
      <c r="U334" s="119">
        <f t="shared" si="146"/>
        <v>0</v>
      </c>
      <c r="V334" s="120">
        <f t="shared" si="147"/>
        <v>0</v>
      </c>
      <c r="W334" s="121">
        <f t="shared" si="148"/>
        <v>0</v>
      </c>
      <c r="X334" s="119">
        <f t="shared" si="149"/>
        <v>0</v>
      </c>
      <c r="Y334" s="120">
        <f t="shared" si="150"/>
        <v>0</v>
      </c>
      <c r="Z334" s="122">
        <f t="shared" si="151"/>
        <v>0</v>
      </c>
      <c r="AA334" s="119">
        <f t="shared" si="152"/>
        <v>0</v>
      </c>
      <c r="AB334" s="120">
        <f t="shared" si="153"/>
        <v>0</v>
      </c>
      <c r="AC334" s="122">
        <f t="shared" si="154"/>
        <v>0</v>
      </c>
      <c r="AD334" s="94">
        <f t="shared" si="155"/>
        <v>0</v>
      </c>
      <c r="AE334" s="123">
        <f t="shared" si="156"/>
        <v>74.47</v>
      </c>
      <c r="AF334" s="94">
        <f t="shared" si="157"/>
        <v>74.47</v>
      </c>
      <c r="AG334" s="94">
        <f t="shared" si="158"/>
        <v>0</v>
      </c>
      <c r="AH334" s="123">
        <f t="shared" si="159"/>
        <v>0.87129900000000005</v>
      </c>
      <c r="AI334" s="94">
        <f t="shared" si="160"/>
        <v>0.87129900000000005</v>
      </c>
      <c r="AJ334" s="94">
        <f t="shared" si="161"/>
        <v>0</v>
      </c>
      <c r="AK334" s="94">
        <f t="shared" si="162"/>
        <v>73.598701000000005</v>
      </c>
      <c r="AL334" s="93">
        <f t="shared" si="163"/>
        <v>73.598701000000005</v>
      </c>
      <c r="AM334" s="138" t="str">
        <f>VLOOKUP(S334,Factors!$F$4:$G$5971,2,FALSE)</f>
        <v>Transmission</v>
      </c>
    </row>
    <row r="335" spans="1:39" hidden="1" outlineLevel="3" x14ac:dyDescent="0.25">
      <c r="A335" t="s">
        <v>7028</v>
      </c>
      <c r="B335" t="s">
        <v>82</v>
      </c>
      <c r="C335" t="s">
        <v>83</v>
      </c>
      <c r="D335" t="s">
        <v>232</v>
      </c>
      <c r="E335" t="s">
        <v>233</v>
      </c>
      <c r="F335">
        <v>11671.97</v>
      </c>
      <c r="G335">
        <v>13890.67</v>
      </c>
      <c r="R335">
        <f>SUM(F335:Q335)</f>
        <v>25562.639999999999</v>
      </c>
      <c r="S335" s="92" t="s">
        <v>4546</v>
      </c>
      <c r="T335" s="80">
        <f>VLOOKUP(S335,Factors!$F$4:$H$5971,3,FALSE)</f>
        <v>1.17E-2</v>
      </c>
      <c r="U335" s="119">
        <f t="shared" si="146"/>
        <v>0</v>
      </c>
      <c r="V335" s="120">
        <f t="shared" si="147"/>
        <v>13890.67</v>
      </c>
      <c r="W335" s="121">
        <f t="shared" si="148"/>
        <v>13890.67</v>
      </c>
      <c r="X335" s="119">
        <f t="shared" si="149"/>
        <v>0</v>
      </c>
      <c r="Y335" s="120">
        <f t="shared" si="150"/>
        <v>162.520839</v>
      </c>
      <c r="Z335" s="122">
        <f t="shared" si="151"/>
        <v>162.520839</v>
      </c>
      <c r="AA335" s="119">
        <f t="shared" si="152"/>
        <v>0</v>
      </c>
      <c r="AB335" s="120">
        <f t="shared" si="153"/>
        <v>13728.149160999999</v>
      </c>
      <c r="AC335" s="122">
        <f t="shared" si="154"/>
        <v>13728.149160999999</v>
      </c>
      <c r="AD335" s="94">
        <f t="shared" si="155"/>
        <v>0</v>
      </c>
      <c r="AE335" s="123">
        <f t="shared" si="156"/>
        <v>25562.639999999999</v>
      </c>
      <c r="AF335" s="94">
        <f t="shared" si="157"/>
        <v>25562.639999999999</v>
      </c>
      <c r="AG335" s="94">
        <f t="shared" si="158"/>
        <v>0</v>
      </c>
      <c r="AH335" s="123">
        <f t="shared" si="159"/>
        <v>299.08288800000003</v>
      </c>
      <c r="AI335" s="94">
        <f t="shared" si="160"/>
        <v>299.08288800000003</v>
      </c>
      <c r="AJ335" s="94">
        <f t="shared" si="161"/>
        <v>0</v>
      </c>
      <c r="AK335" s="94">
        <f t="shared" si="162"/>
        <v>25263.557111999999</v>
      </c>
      <c r="AL335" s="93">
        <f t="shared" si="163"/>
        <v>25263.557111999999</v>
      </c>
      <c r="AM335" s="138" t="str">
        <f>VLOOKUP(S335,Factors!$F$4:$G$5971,2,FALSE)</f>
        <v>Transmission</v>
      </c>
    </row>
    <row r="336" spans="1:39" hidden="1" outlineLevel="3" x14ac:dyDescent="0.25">
      <c r="A336" t="s">
        <v>7028</v>
      </c>
      <c r="B336" t="s">
        <v>82</v>
      </c>
      <c r="C336" t="s">
        <v>83</v>
      </c>
      <c r="D336" t="s">
        <v>236</v>
      </c>
      <c r="E336" t="s">
        <v>233</v>
      </c>
      <c r="F336">
        <v>33.9</v>
      </c>
      <c r="R336">
        <f>SUM(F336:Q336)</f>
        <v>33.9</v>
      </c>
      <c r="S336" s="92" t="s">
        <v>4548</v>
      </c>
      <c r="T336" s="80">
        <f>VLOOKUP(S336,Factors!$F$4:$H$5971,3,FALSE)</f>
        <v>1.17E-2</v>
      </c>
      <c r="U336" s="119">
        <f t="shared" si="146"/>
        <v>0</v>
      </c>
      <c r="V336" s="120">
        <f t="shared" si="147"/>
        <v>0</v>
      </c>
      <c r="W336" s="121">
        <f t="shared" si="148"/>
        <v>0</v>
      </c>
      <c r="X336" s="119">
        <f t="shared" si="149"/>
        <v>0</v>
      </c>
      <c r="Y336" s="120">
        <f t="shared" si="150"/>
        <v>0</v>
      </c>
      <c r="Z336" s="122">
        <f t="shared" si="151"/>
        <v>0</v>
      </c>
      <c r="AA336" s="119">
        <f t="shared" si="152"/>
        <v>0</v>
      </c>
      <c r="AB336" s="120">
        <f t="shared" si="153"/>
        <v>0</v>
      </c>
      <c r="AC336" s="122">
        <f t="shared" si="154"/>
        <v>0</v>
      </c>
      <c r="AD336" s="94">
        <f t="shared" si="155"/>
        <v>0</v>
      </c>
      <c r="AE336" s="123">
        <f t="shared" si="156"/>
        <v>33.9</v>
      </c>
      <c r="AF336" s="94">
        <f t="shared" si="157"/>
        <v>33.9</v>
      </c>
      <c r="AG336" s="94">
        <f t="shared" si="158"/>
        <v>0</v>
      </c>
      <c r="AH336" s="123">
        <f t="shared" si="159"/>
        <v>0.39662999999999998</v>
      </c>
      <c r="AI336" s="94">
        <f t="shared" si="160"/>
        <v>0.39662999999999998</v>
      </c>
      <c r="AJ336" s="94">
        <f t="shared" si="161"/>
        <v>0</v>
      </c>
      <c r="AK336" s="94">
        <f t="shared" si="162"/>
        <v>33.503369999999997</v>
      </c>
      <c r="AL336" s="93">
        <f t="shared" si="163"/>
        <v>33.503369999999997</v>
      </c>
      <c r="AM336" s="138" t="str">
        <f>VLOOKUP(S336,Factors!$F$4:$G$5971,2,FALSE)</f>
        <v>Transmission</v>
      </c>
    </row>
    <row r="337" spans="1:39" hidden="1" outlineLevel="2" collapsed="1" x14ac:dyDescent="0.25">
      <c r="S337" s="92"/>
      <c r="T337" s="80"/>
      <c r="U337" s="119">
        <f t="shared" ref="U337:AL337" si="182">SUBTOTAL(9,U334:U336)</f>
        <v>0</v>
      </c>
      <c r="V337" s="120">
        <f t="shared" si="182"/>
        <v>13890.67</v>
      </c>
      <c r="W337" s="121">
        <f t="shared" si="182"/>
        <v>13890.67</v>
      </c>
      <c r="X337" s="119">
        <f t="shared" si="182"/>
        <v>0</v>
      </c>
      <c r="Y337" s="120">
        <f t="shared" si="182"/>
        <v>162.520839</v>
      </c>
      <c r="Z337" s="122">
        <f t="shared" si="182"/>
        <v>162.520839</v>
      </c>
      <c r="AA337" s="119">
        <f t="shared" si="182"/>
        <v>0</v>
      </c>
      <c r="AB337" s="120">
        <f t="shared" si="182"/>
        <v>13728.149160999999</v>
      </c>
      <c r="AC337" s="122">
        <f t="shared" si="182"/>
        <v>13728.149160999999</v>
      </c>
      <c r="AD337" s="94">
        <f t="shared" si="182"/>
        <v>0</v>
      </c>
      <c r="AE337" s="123">
        <f t="shared" si="182"/>
        <v>25671.010000000002</v>
      </c>
      <c r="AF337" s="94">
        <f t="shared" si="182"/>
        <v>25671.010000000002</v>
      </c>
      <c r="AG337" s="94">
        <f t="shared" si="182"/>
        <v>0</v>
      </c>
      <c r="AH337" s="123">
        <f t="shared" si="182"/>
        <v>300.35081700000006</v>
      </c>
      <c r="AI337" s="94">
        <f t="shared" si="182"/>
        <v>300.35081700000006</v>
      </c>
      <c r="AJ337" s="94">
        <f t="shared" si="182"/>
        <v>0</v>
      </c>
      <c r="AK337" s="94">
        <f t="shared" si="182"/>
        <v>25370.659182999996</v>
      </c>
      <c r="AL337" s="93">
        <f t="shared" si="182"/>
        <v>25370.659182999996</v>
      </c>
      <c r="AM337" s="139" t="s">
        <v>7138</v>
      </c>
    </row>
    <row r="338" spans="1:39" hidden="1" outlineLevel="1" x14ac:dyDescent="0.25">
      <c r="A338" s="135" t="s">
        <v>7027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7"/>
      <c r="T338" s="128"/>
      <c r="U338" s="129">
        <f t="shared" ref="U338:AL338" si="183">SUBTOTAL(9,U306:U336)</f>
        <v>412826.09999999992</v>
      </c>
      <c r="V338" s="130">
        <f t="shared" si="183"/>
        <v>252648</v>
      </c>
      <c r="W338" s="131">
        <f t="shared" si="183"/>
        <v>665474.09999999986</v>
      </c>
      <c r="X338" s="129">
        <f t="shared" si="183"/>
        <v>984.25999999999976</v>
      </c>
      <c r="Y338" s="130">
        <f t="shared" si="183"/>
        <v>26249.144135570001</v>
      </c>
      <c r="Z338" s="132">
        <f t="shared" si="183"/>
        <v>27233.404135569999</v>
      </c>
      <c r="AA338" s="129">
        <f t="shared" si="183"/>
        <v>411841.83999999997</v>
      </c>
      <c r="AB338" s="130">
        <f t="shared" si="183"/>
        <v>226398.85586443005</v>
      </c>
      <c r="AC338" s="132">
        <f t="shared" si="183"/>
        <v>638240.69586442993</v>
      </c>
      <c r="AD338" s="130">
        <f t="shared" si="183"/>
        <v>633329.16999999993</v>
      </c>
      <c r="AE338" s="133">
        <f t="shared" si="183"/>
        <v>470470.73000000004</v>
      </c>
      <c r="AF338" s="130">
        <f t="shared" si="183"/>
        <v>1103799.8999999997</v>
      </c>
      <c r="AG338" s="130">
        <f t="shared" si="183"/>
        <v>4005.0499999999997</v>
      </c>
      <c r="AH338" s="133">
        <f t="shared" si="183"/>
        <v>49215.563327649994</v>
      </c>
      <c r="AI338" s="130">
        <f t="shared" si="183"/>
        <v>53220.613327649997</v>
      </c>
      <c r="AJ338" s="130">
        <f t="shared" si="183"/>
        <v>629324.12</v>
      </c>
      <c r="AK338" s="130">
        <f t="shared" si="183"/>
        <v>421255.16667235002</v>
      </c>
      <c r="AL338" s="134">
        <f t="shared" si="183"/>
        <v>1050579.28667235</v>
      </c>
      <c r="AM338" s="137"/>
    </row>
    <row r="339" spans="1:39" hidden="1" outlineLevel="3" x14ac:dyDescent="0.25">
      <c r="A339" t="s">
        <v>7030</v>
      </c>
      <c r="B339" t="s">
        <v>43</v>
      </c>
      <c r="C339" t="s">
        <v>44</v>
      </c>
      <c r="D339" t="s">
        <v>264</v>
      </c>
      <c r="E339" t="s">
        <v>265</v>
      </c>
      <c r="R339">
        <f>SUM(F339:Q339)</f>
        <v>0</v>
      </c>
      <c r="S339" s="92" t="s">
        <v>4727</v>
      </c>
      <c r="T339" s="80">
        <f>VLOOKUP(S339,Factors!$F$4:$H$5971,3,FALSE)</f>
        <v>0.1124</v>
      </c>
      <c r="U339" s="119">
        <f t="shared" si="146"/>
        <v>0</v>
      </c>
      <c r="V339" s="120">
        <f t="shared" si="147"/>
        <v>0</v>
      </c>
      <c r="W339" s="121">
        <f t="shared" si="148"/>
        <v>0</v>
      </c>
      <c r="X339" s="119">
        <f t="shared" si="149"/>
        <v>0</v>
      </c>
      <c r="Y339" s="120">
        <f t="shared" si="150"/>
        <v>0</v>
      </c>
      <c r="Z339" s="122">
        <f t="shared" si="151"/>
        <v>0</v>
      </c>
      <c r="AA339" s="119">
        <f t="shared" si="152"/>
        <v>0</v>
      </c>
      <c r="AB339" s="120">
        <f t="shared" si="153"/>
        <v>0</v>
      </c>
      <c r="AC339" s="122">
        <f t="shared" si="154"/>
        <v>0</v>
      </c>
      <c r="AD339" s="94">
        <f t="shared" si="155"/>
        <v>0</v>
      </c>
      <c r="AE339" s="123">
        <f t="shared" si="156"/>
        <v>0</v>
      </c>
      <c r="AF339" s="94">
        <f t="shared" si="157"/>
        <v>0</v>
      </c>
      <c r="AG339" s="94">
        <f t="shared" si="158"/>
        <v>0</v>
      </c>
      <c r="AH339" s="123">
        <f t="shared" si="159"/>
        <v>0</v>
      </c>
      <c r="AI339" s="94">
        <f t="shared" si="160"/>
        <v>0</v>
      </c>
      <c r="AJ339" s="94">
        <f t="shared" si="161"/>
        <v>0</v>
      </c>
      <c r="AK339" s="94">
        <f t="shared" si="162"/>
        <v>0</v>
      </c>
      <c r="AL339" s="93">
        <f t="shared" si="163"/>
        <v>0</v>
      </c>
      <c r="AM339" s="138" t="str">
        <f>VLOOKUP(S339,Factors!$F$4:$G$5971,2,FALSE)</f>
        <v>3-factor</v>
      </c>
    </row>
    <row r="340" spans="1:39" hidden="1" outlineLevel="3" x14ac:dyDescent="0.25">
      <c r="A340" t="s">
        <v>7030</v>
      </c>
      <c r="B340" t="s">
        <v>136</v>
      </c>
      <c r="C340" t="s">
        <v>137</v>
      </c>
      <c r="D340" t="s">
        <v>254</v>
      </c>
      <c r="E340" t="s">
        <v>255</v>
      </c>
      <c r="F340">
        <v>249.7</v>
      </c>
      <c r="G340">
        <v>382.58</v>
      </c>
      <c r="R340">
        <f>SUM(F340:Q340)</f>
        <v>632.28</v>
      </c>
      <c r="S340" s="92" t="s">
        <v>5214</v>
      </c>
      <c r="T340" s="80">
        <f>VLOOKUP(S340,Factors!$F$4:$H$5971,3,FALSE)</f>
        <v>0.1124</v>
      </c>
      <c r="U340" s="119">
        <f t="shared" si="146"/>
        <v>0</v>
      </c>
      <c r="V340" s="120">
        <f t="shared" si="147"/>
        <v>382.58</v>
      </c>
      <c r="W340" s="121">
        <f t="shared" si="148"/>
        <v>382.58</v>
      </c>
      <c r="X340" s="119">
        <f t="shared" si="149"/>
        <v>0</v>
      </c>
      <c r="Y340" s="120">
        <f t="shared" si="150"/>
        <v>43.001992000000001</v>
      </c>
      <c r="Z340" s="122">
        <f t="shared" si="151"/>
        <v>43.001992000000001</v>
      </c>
      <c r="AA340" s="119">
        <f t="shared" si="152"/>
        <v>0</v>
      </c>
      <c r="AB340" s="120">
        <f t="shared" si="153"/>
        <v>339.57800799999995</v>
      </c>
      <c r="AC340" s="122">
        <f t="shared" si="154"/>
        <v>339.57800799999995</v>
      </c>
      <c r="AD340" s="94">
        <f t="shared" si="155"/>
        <v>0</v>
      </c>
      <c r="AE340" s="123">
        <f t="shared" si="156"/>
        <v>632.28</v>
      </c>
      <c r="AF340" s="94">
        <f t="shared" si="157"/>
        <v>632.28</v>
      </c>
      <c r="AG340" s="94">
        <f t="shared" si="158"/>
        <v>0</v>
      </c>
      <c r="AH340" s="123">
        <f t="shared" si="159"/>
        <v>71.068271999999993</v>
      </c>
      <c r="AI340" s="94">
        <f t="shared" si="160"/>
        <v>71.068271999999993</v>
      </c>
      <c r="AJ340" s="94">
        <f t="shared" si="161"/>
        <v>0</v>
      </c>
      <c r="AK340" s="94">
        <f t="shared" si="162"/>
        <v>561.21172799999999</v>
      </c>
      <c r="AL340" s="93">
        <f t="shared" si="163"/>
        <v>561.21172799999999</v>
      </c>
      <c r="AM340" s="138" t="str">
        <f>VLOOKUP(S340,Factors!$F$4:$G$5971,2,FALSE)</f>
        <v>3-factor</v>
      </c>
    </row>
    <row r="341" spans="1:39" hidden="1" outlineLevel="3" x14ac:dyDescent="0.25">
      <c r="A341" t="s">
        <v>7030</v>
      </c>
      <c r="B341" t="s">
        <v>138</v>
      </c>
      <c r="C341" t="s">
        <v>139</v>
      </c>
      <c r="D341" t="s">
        <v>268</v>
      </c>
      <c r="E341" t="s">
        <v>269</v>
      </c>
      <c r="F341">
        <v>1678.15</v>
      </c>
      <c r="G341">
        <v>1560.2</v>
      </c>
      <c r="R341">
        <f>SUM(F341:Q341)</f>
        <v>3238.3500000000004</v>
      </c>
      <c r="S341" s="92" t="s">
        <v>5457</v>
      </c>
      <c r="T341" s="80">
        <f>VLOOKUP(S341,Factors!$F$4:$H$5971,3,FALSE)</f>
        <v>0.1124</v>
      </c>
      <c r="U341" s="119">
        <f t="shared" si="146"/>
        <v>0</v>
      </c>
      <c r="V341" s="120">
        <f t="shared" si="147"/>
        <v>1560.2</v>
      </c>
      <c r="W341" s="121">
        <f t="shared" si="148"/>
        <v>1560.2</v>
      </c>
      <c r="X341" s="119">
        <f t="shared" si="149"/>
        <v>0</v>
      </c>
      <c r="Y341" s="120">
        <f t="shared" si="150"/>
        <v>175.36648</v>
      </c>
      <c r="Z341" s="122">
        <f t="shared" si="151"/>
        <v>175.36648</v>
      </c>
      <c r="AA341" s="119">
        <f t="shared" si="152"/>
        <v>0</v>
      </c>
      <c r="AB341" s="120">
        <f t="shared" si="153"/>
        <v>1384.8335200000001</v>
      </c>
      <c r="AC341" s="122">
        <f t="shared" si="154"/>
        <v>1384.8335200000001</v>
      </c>
      <c r="AD341" s="94">
        <f t="shared" si="155"/>
        <v>0</v>
      </c>
      <c r="AE341" s="123">
        <f t="shared" si="156"/>
        <v>3238.3500000000004</v>
      </c>
      <c r="AF341" s="94">
        <f t="shared" si="157"/>
        <v>3238.3500000000004</v>
      </c>
      <c r="AG341" s="94">
        <f t="shared" si="158"/>
        <v>0</v>
      </c>
      <c r="AH341" s="123">
        <f t="shared" si="159"/>
        <v>363.99054000000007</v>
      </c>
      <c r="AI341" s="94">
        <f t="shared" si="160"/>
        <v>363.99054000000007</v>
      </c>
      <c r="AJ341" s="94">
        <f t="shared" si="161"/>
        <v>0</v>
      </c>
      <c r="AK341" s="94">
        <f t="shared" si="162"/>
        <v>2874.3594600000001</v>
      </c>
      <c r="AL341" s="93">
        <f t="shared" si="163"/>
        <v>2874.3594600000001</v>
      </c>
      <c r="AM341" s="138" t="str">
        <f>VLOOKUP(S341,Factors!$F$4:$G$5971,2,FALSE)</f>
        <v>3-factor</v>
      </c>
    </row>
    <row r="342" spans="1:39" hidden="1" outlineLevel="2" collapsed="1" x14ac:dyDescent="0.25">
      <c r="S342" s="92"/>
      <c r="T342" s="80"/>
      <c r="U342" s="119">
        <f t="shared" ref="U342:AL342" si="184">SUBTOTAL(9,U339:U341)</f>
        <v>0</v>
      </c>
      <c r="V342" s="120">
        <f t="shared" si="184"/>
        <v>1942.78</v>
      </c>
      <c r="W342" s="121">
        <f t="shared" si="184"/>
        <v>1942.78</v>
      </c>
      <c r="X342" s="119">
        <f t="shared" si="184"/>
        <v>0</v>
      </c>
      <c r="Y342" s="120">
        <f t="shared" si="184"/>
        <v>218.368472</v>
      </c>
      <c r="Z342" s="122">
        <f t="shared" si="184"/>
        <v>218.368472</v>
      </c>
      <c r="AA342" s="119">
        <f t="shared" si="184"/>
        <v>0</v>
      </c>
      <c r="AB342" s="120">
        <f t="shared" si="184"/>
        <v>1724.4115280000001</v>
      </c>
      <c r="AC342" s="122">
        <f t="shared" si="184"/>
        <v>1724.4115280000001</v>
      </c>
      <c r="AD342" s="94">
        <f t="shared" si="184"/>
        <v>0</v>
      </c>
      <c r="AE342" s="123">
        <f t="shared" si="184"/>
        <v>3870.63</v>
      </c>
      <c r="AF342" s="94">
        <f t="shared" si="184"/>
        <v>3870.63</v>
      </c>
      <c r="AG342" s="94">
        <f t="shared" si="184"/>
        <v>0</v>
      </c>
      <c r="AH342" s="123">
        <f t="shared" si="184"/>
        <v>435.05881200000005</v>
      </c>
      <c r="AI342" s="94">
        <f t="shared" si="184"/>
        <v>435.05881200000005</v>
      </c>
      <c r="AJ342" s="94">
        <f t="shared" si="184"/>
        <v>0</v>
      </c>
      <c r="AK342" s="94">
        <f t="shared" si="184"/>
        <v>3435.5711879999999</v>
      </c>
      <c r="AL342" s="93">
        <f t="shared" si="184"/>
        <v>3435.5711879999999</v>
      </c>
      <c r="AM342" s="139" t="s">
        <v>7137</v>
      </c>
    </row>
    <row r="343" spans="1:39" hidden="1" outlineLevel="3" x14ac:dyDescent="0.25">
      <c r="A343" t="s">
        <v>7030</v>
      </c>
      <c r="B343" t="s">
        <v>43</v>
      </c>
      <c r="C343" t="s">
        <v>44</v>
      </c>
      <c r="D343" t="s">
        <v>254</v>
      </c>
      <c r="E343" t="s">
        <v>255</v>
      </c>
      <c r="F343">
        <v>105917.58</v>
      </c>
      <c r="G343">
        <v>96215.05</v>
      </c>
      <c r="R343">
        <f t="shared" ref="R343:R350" si="185">SUM(F343:Q343)</f>
        <v>202132.63</v>
      </c>
      <c r="S343" s="92" t="s">
        <v>4665</v>
      </c>
      <c r="T343" s="80">
        <f>VLOOKUP(S343,Factors!$F$4:$H$5971,3,FALSE)</f>
        <v>0</v>
      </c>
      <c r="U343" s="119">
        <f t="shared" si="146"/>
        <v>96215.05</v>
      </c>
      <c r="V343" s="120">
        <f t="shared" si="147"/>
        <v>0</v>
      </c>
      <c r="W343" s="121">
        <f t="shared" si="148"/>
        <v>96215.05</v>
      </c>
      <c r="X343" s="119">
        <f t="shared" si="149"/>
        <v>0</v>
      </c>
      <c r="Y343" s="120">
        <f t="shared" si="150"/>
        <v>0</v>
      </c>
      <c r="Z343" s="122">
        <f t="shared" si="151"/>
        <v>0</v>
      </c>
      <c r="AA343" s="119">
        <f t="shared" si="152"/>
        <v>96215.05</v>
      </c>
      <c r="AB343" s="120">
        <f t="shared" si="153"/>
        <v>0</v>
      </c>
      <c r="AC343" s="122">
        <f t="shared" si="154"/>
        <v>96215.05</v>
      </c>
      <c r="AD343" s="94">
        <f t="shared" si="155"/>
        <v>202132.63</v>
      </c>
      <c r="AE343" s="123">
        <f t="shared" si="156"/>
        <v>0</v>
      </c>
      <c r="AF343" s="94">
        <f t="shared" si="157"/>
        <v>202132.63</v>
      </c>
      <c r="AG343" s="94">
        <f t="shared" si="158"/>
        <v>0</v>
      </c>
      <c r="AH343" s="123">
        <f t="shared" si="159"/>
        <v>0</v>
      </c>
      <c r="AI343" s="94">
        <f t="shared" si="160"/>
        <v>0</v>
      </c>
      <c r="AJ343" s="94">
        <f t="shared" si="161"/>
        <v>202132.63</v>
      </c>
      <c r="AK343" s="94">
        <f t="shared" si="162"/>
        <v>0</v>
      </c>
      <c r="AL343" s="93">
        <f t="shared" si="163"/>
        <v>202132.63</v>
      </c>
      <c r="AM343" s="138" t="str">
        <f>VLOOKUP(S343,Factors!$F$4:$G$5971,2,FALSE)</f>
        <v>Direct-OR</v>
      </c>
    </row>
    <row r="344" spans="1:39" hidden="1" outlineLevel="3" x14ac:dyDescent="0.25">
      <c r="A344" t="s">
        <v>7030</v>
      </c>
      <c r="B344" t="s">
        <v>43</v>
      </c>
      <c r="C344" t="s">
        <v>44</v>
      </c>
      <c r="D344" t="s">
        <v>252</v>
      </c>
      <c r="E344" t="s">
        <v>253</v>
      </c>
      <c r="F344">
        <v>21.98</v>
      </c>
      <c r="G344">
        <v>13405.3</v>
      </c>
      <c r="R344">
        <f t="shared" si="185"/>
        <v>13427.279999999999</v>
      </c>
      <c r="S344" s="92" t="s">
        <v>4770</v>
      </c>
      <c r="T344" s="80">
        <f>VLOOKUP(S344,Factors!$F$4:$H$5971,3,FALSE)</f>
        <v>0</v>
      </c>
      <c r="U344" s="119">
        <f t="shared" si="146"/>
        <v>13405.3</v>
      </c>
      <c r="V344" s="120">
        <f t="shared" si="147"/>
        <v>0</v>
      </c>
      <c r="W344" s="121">
        <f t="shared" si="148"/>
        <v>13405.3</v>
      </c>
      <c r="X344" s="119">
        <f t="shared" si="149"/>
        <v>0</v>
      </c>
      <c r="Y344" s="120">
        <f t="shared" si="150"/>
        <v>0</v>
      </c>
      <c r="Z344" s="122">
        <f t="shared" si="151"/>
        <v>0</v>
      </c>
      <c r="AA344" s="119">
        <f t="shared" si="152"/>
        <v>13405.3</v>
      </c>
      <c r="AB344" s="120">
        <f t="shared" si="153"/>
        <v>0</v>
      </c>
      <c r="AC344" s="122">
        <f t="shared" si="154"/>
        <v>13405.3</v>
      </c>
      <c r="AD344" s="94">
        <f t="shared" si="155"/>
        <v>13427.279999999999</v>
      </c>
      <c r="AE344" s="123">
        <f t="shared" si="156"/>
        <v>0</v>
      </c>
      <c r="AF344" s="94">
        <f t="shared" si="157"/>
        <v>13427.279999999999</v>
      </c>
      <c r="AG344" s="94">
        <f t="shared" si="158"/>
        <v>0</v>
      </c>
      <c r="AH344" s="123">
        <f t="shared" si="159"/>
        <v>0</v>
      </c>
      <c r="AI344" s="94">
        <f t="shared" si="160"/>
        <v>0</v>
      </c>
      <c r="AJ344" s="94">
        <f t="shared" si="161"/>
        <v>13427.279999999999</v>
      </c>
      <c r="AK344" s="94">
        <f t="shared" si="162"/>
        <v>0</v>
      </c>
      <c r="AL344" s="93">
        <f t="shared" si="163"/>
        <v>13427.279999999999</v>
      </c>
      <c r="AM344" s="138" t="str">
        <f>VLOOKUP(S344,Factors!$F$4:$G$5971,2,FALSE)</f>
        <v>Direct-OR</v>
      </c>
    </row>
    <row r="345" spans="1:39" hidden="1" outlineLevel="3" x14ac:dyDescent="0.25">
      <c r="A345" t="s">
        <v>7030</v>
      </c>
      <c r="B345" t="s">
        <v>96</v>
      </c>
      <c r="C345" t="s">
        <v>97</v>
      </c>
      <c r="D345" t="s">
        <v>254</v>
      </c>
      <c r="E345" t="s">
        <v>255</v>
      </c>
      <c r="F345">
        <v>9183.0499999999993</v>
      </c>
      <c r="G345">
        <v>14027.93</v>
      </c>
      <c r="R345">
        <f t="shared" si="185"/>
        <v>23210.98</v>
      </c>
      <c r="S345" s="92" t="s">
        <v>4912</v>
      </c>
      <c r="T345" s="80">
        <f>VLOOKUP(S345,Factors!$F$4:$H$5971,3,FALSE)</f>
        <v>0</v>
      </c>
      <c r="U345" s="119">
        <f t="shared" si="146"/>
        <v>14027.93</v>
      </c>
      <c r="V345" s="120">
        <f t="shared" si="147"/>
        <v>0</v>
      </c>
      <c r="W345" s="121">
        <f t="shared" si="148"/>
        <v>14027.93</v>
      </c>
      <c r="X345" s="119">
        <f t="shared" si="149"/>
        <v>0</v>
      </c>
      <c r="Y345" s="120">
        <f t="shared" si="150"/>
        <v>0</v>
      </c>
      <c r="Z345" s="122">
        <f t="shared" si="151"/>
        <v>0</v>
      </c>
      <c r="AA345" s="119">
        <f t="shared" si="152"/>
        <v>14027.93</v>
      </c>
      <c r="AB345" s="120">
        <f t="shared" si="153"/>
        <v>0</v>
      </c>
      <c r="AC345" s="122">
        <f t="shared" si="154"/>
        <v>14027.93</v>
      </c>
      <c r="AD345" s="94">
        <f t="shared" si="155"/>
        <v>23210.98</v>
      </c>
      <c r="AE345" s="123">
        <f t="shared" si="156"/>
        <v>0</v>
      </c>
      <c r="AF345" s="94">
        <f t="shared" si="157"/>
        <v>23210.98</v>
      </c>
      <c r="AG345" s="94">
        <f t="shared" si="158"/>
        <v>0</v>
      </c>
      <c r="AH345" s="123">
        <f t="shared" si="159"/>
        <v>0</v>
      </c>
      <c r="AI345" s="94">
        <f t="shared" si="160"/>
        <v>0</v>
      </c>
      <c r="AJ345" s="94">
        <f t="shared" si="161"/>
        <v>23210.98</v>
      </c>
      <c r="AK345" s="94">
        <f t="shared" si="162"/>
        <v>0</v>
      </c>
      <c r="AL345" s="93">
        <f t="shared" si="163"/>
        <v>23210.98</v>
      </c>
      <c r="AM345" s="138" t="str">
        <f>VLOOKUP(S345,Factors!$F$4:$G$5971,2,FALSE)</f>
        <v>Direct-OR</v>
      </c>
    </row>
    <row r="346" spans="1:39" hidden="1" outlineLevel="3" x14ac:dyDescent="0.25">
      <c r="A346" t="s">
        <v>7030</v>
      </c>
      <c r="B346" t="s">
        <v>96</v>
      </c>
      <c r="C346" t="s">
        <v>97</v>
      </c>
      <c r="D346" t="s">
        <v>262</v>
      </c>
      <c r="E346" t="s">
        <v>263</v>
      </c>
      <c r="F346">
        <v>97518</v>
      </c>
      <c r="G346">
        <v>2222.92</v>
      </c>
      <c r="R346">
        <f t="shared" si="185"/>
        <v>99740.92</v>
      </c>
      <c r="S346" s="92" t="s">
        <v>4920</v>
      </c>
      <c r="T346" s="80">
        <f>VLOOKUP(S346,Factors!$F$4:$H$5971,3,FALSE)</f>
        <v>0</v>
      </c>
      <c r="U346" s="119">
        <f t="shared" ref="U346:U438" si="186">IF(LEFT(AM346,6)="Direct", G346,0)</f>
        <v>2222.92</v>
      </c>
      <c r="V346" s="120">
        <f t="shared" ref="V346:V438" si="187">G346-U346</f>
        <v>0</v>
      </c>
      <c r="W346" s="121">
        <f t="shared" ref="W346:W438" si="188">U346+V346</f>
        <v>2222.92</v>
      </c>
      <c r="X346" s="119">
        <f t="shared" ref="X346:X438" si="189">IF(LEFT(AM346,9)="Direct-WA", G346,0)</f>
        <v>0</v>
      </c>
      <c r="Y346" s="120">
        <f t="shared" ref="Y346:Y438" si="190">IF(LEFT(AM346,9)="Direct-WA",0,G346*T346)</f>
        <v>0</v>
      </c>
      <c r="Z346" s="122">
        <f t="shared" ref="Z346:Z438" si="191">X346+Y346</f>
        <v>0</v>
      </c>
      <c r="AA346" s="119">
        <f t="shared" ref="AA346:AA438" si="192">IF(LEFT(AM346,9)="Direct-OR", G346,0)</f>
        <v>2222.92</v>
      </c>
      <c r="AB346" s="120">
        <f t="shared" ref="AB346:AB438" si="193">IF(LEFT(AM346,9)="Direct-OR",0,V346-Y346)</f>
        <v>0</v>
      </c>
      <c r="AC346" s="122">
        <f t="shared" ref="AC346:AC438" si="194">AA346+AB346</f>
        <v>2222.92</v>
      </c>
      <c r="AD346" s="94">
        <f t="shared" ref="AD346:AD438" si="195">IF(LEFT(AM346,6)="Direct", R346,0)</f>
        <v>99740.92</v>
      </c>
      <c r="AE346" s="123">
        <f t="shared" ref="AE346:AE438" si="196">R346-AD346</f>
        <v>0</v>
      </c>
      <c r="AF346" s="94">
        <f t="shared" ref="AF346:AF438" si="197">AD346+AE346</f>
        <v>99740.92</v>
      </c>
      <c r="AG346" s="94">
        <f t="shared" ref="AG346:AG438" si="198">IF(LEFT(AM346,9)="Direct-WA", R346,0)</f>
        <v>0</v>
      </c>
      <c r="AH346" s="123">
        <f t="shared" ref="AH346:AH438" si="199">IF(LEFT(AM346,9)="Direct-WA",0,R346*T346)</f>
        <v>0</v>
      </c>
      <c r="AI346" s="94">
        <f t="shared" ref="AI346:AI438" si="200">AG346+AH346</f>
        <v>0</v>
      </c>
      <c r="AJ346" s="94">
        <f t="shared" ref="AJ346:AJ438" si="201">IF(LEFT(AM346,9)="Direct-OR", R346,0)</f>
        <v>99740.92</v>
      </c>
      <c r="AK346" s="94">
        <f t="shared" ref="AK346:AK438" si="202">IF(LEFT(AM346,9)="Direct-OR",0,AF346-AI346)</f>
        <v>0</v>
      </c>
      <c r="AL346" s="93">
        <f t="shared" ref="AL346:AL438" si="203">AJ346+AK346</f>
        <v>99740.92</v>
      </c>
      <c r="AM346" s="138" t="str">
        <f>VLOOKUP(S346,Factors!$F$4:$G$5971,2,FALSE)</f>
        <v>Direct-OR</v>
      </c>
    </row>
    <row r="347" spans="1:39" hidden="1" outlineLevel="3" x14ac:dyDescent="0.25">
      <c r="A347" t="s">
        <v>7030</v>
      </c>
      <c r="B347" t="s">
        <v>96</v>
      </c>
      <c r="C347" t="s">
        <v>97</v>
      </c>
      <c r="D347" t="s">
        <v>266</v>
      </c>
      <c r="E347" t="s">
        <v>267</v>
      </c>
      <c r="F347">
        <v>39152.44</v>
      </c>
      <c r="G347">
        <v>37027.839999999997</v>
      </c>
      <c r="R347">
        <f t="shared" si="185"/>
        <v>76180.28</v>
      </c>
      <c r="S347" s="92" t="s">
        <v>4946</v>
      </c>
      <c r="T347" s="80">
        <f>VLOOKUP(S347,Factors!$F$4:$H$5971,3,FALSE)</f>
        <v>0</v>
      </c>
      <c r="U347" s="119">
        <f t="shared" si="186"/>
        <v>37027.839999999997</v>
      </c>
      <c r="V347" s="120">
        <f t="shared" si="187"/>
        <v>0</v>
      </c>
      <c r="W347" s="121">
        <f t="shared" si="188"/>
        <v>37027.839999999997</v>
      </c>
      <c r="X347" s="119">
        <f t="shared" si="189"/>
        <v>0</v>
      </c>
      <c r="Y347" s="120">
        <f t="shared" si="190"/>
        <v>0</v>
      </c>
      <c r="Z347" s="122">
        <f t="shared" si="191"/>
        <v>0</v>
      </c>
      <c r="AA347" s="119">
        <f t="shared" si="192"/>
        <v>37027.839999999997</v>
      </c>
      <c r="AB347" s="120">
        <f t="shared" si="193"/>
        <v>0</v>
      </c>
      <c r="AC347" s="122">
        <f t="shared" si="194"/>
        <v>37027.839999999997</v>
      </c>
      <c r="AD347" s="94">
        <f t="shared" si="195"/>
        <v>76180.28</v>
      </c>
      <c r="AE347" s="123">
        <f t="shared" si="196"/>
        <v>0</v>
      </c>
      <c r="AF347" s="94">
        <f t="shared" si="197"/>
        <v>76180.28</v>
      </c>
      <c r="AG347" s="94">
        <f t="shared" si="198"/>
        <v>0</v>
      </c>
      <c r="AH347" s="123">
        <f t="shared" si="199"/>
        <v>0</v>
      </c>
      <c r="AI347" s="94">
        <f t="shared" si="200"/>
        <v>0</v>
      </c>
      <c r="AJ347" s="94">
        <f t="shared" si="201"/>
        <v>76180.28</v>
      </c>
      <c r="AK347" s="94">
        <f t="shared" si="202"/>
        <v>0</v>
      </c>
      <c r="AL347" s="93">
        <f t="shared" si="203"/>
        <v>76180.28</v>
      </c>
      <c r="AM347" s="138" t="str">
        <f>VLOOKUP(S347,Factors!$F$4:$G$5971,2,FALSE)</f>
        <v>Direct-OR</v>
      </c>
    </row>
    <row r="348" spans="1:39" hidden="1" outlineLevel="3" x14ac:dyDescent="0.25">
      <c r="A348" t="s">
        <v>7030</v>
      </c>
      <c r="B348" t="s">
        <v>96</v>
      </c>
      <c r="C348" t="s">
        <v>97</v>
      </c>
      <c r="D348" t="s">
        <v>256</v>
      </c>
      <c r="E348" t="s">
        <v>257</v>
      </c>
      <c r="F348">
        <v>250</v>
      </c>
      <c r="G348">
        <v>250</v>
      </c>
      <c r="R348">
        <f t="shared" si="185"/>
        <v>500</v>
      </c>
      <c r="S348" s="92" t="s">
        <v>4955</v>
      </c>
      <c r="T348" s="80">
        <f>VLOOKUP(S348,Factors!$F$4:$H$5971,3,FALSE)</f>
        <v>0</v>
      </c>
      <c r="U348" s="119">
        <f t="shared" si="186"/>
        <v>250</v>
      </c>
      <c r="V348" s="120">
        <f t="shared" si="187"/>
        <v>0</v>
      </c>
      <c r="W348" s="121">
        <f t="shared" si="188"/>
        <v>250</v>
      </c>
      <c r="X348" s="119">
        <f t="shared" si="189"/>
        <v>0</v>
      </c>
      <c r="Y348" s="120">
        <f t="shared" si="190"/>
        <v>0</v>
      </c>
      <c r="Z348" s="122">
        <f t="shared" si="191"/>
        <v>0</v>
      </c>
      <c r="AA348" s="119">
        <f t="shared" si="192"/>
        <v>250</v>
      </c>
      <c r="AB348" s="120">
        <f t="shared" si="193"/>
        <v>0</v>
      </c>
      <c r="AC348" s="122">
        <f t="shared" si="194"/>
        <v>250</v>
      </c>
      <c r="AD348" s="94">
        <f t="shared" si="195"/>
        <v>500</v>
      </c>
      <c r="AE348" s="123">
        <f t="shared" si="196"/>
        <v>0</v>
      </c>
      <c r="AF348" s="94">
        <f t="shared" si="197"/>
        <v>500</v>
      </c>
      <c r="AG348" s="94">
        <f t="shared" si="198"/>
        <v>0</v>
      </c>
      <c r="AH348" s="123">
        <f t="shared" si="199"/>
        <v>0</v>
      </c>
      <c r="AI348" s="94">
        <f t="shared" si="200"/>
        <v>0</v>
      </c>
      <c r="AJ348" s="94">
        <f t="shared" si="201"/>
        <v>500</v>
      </c>
      <c r="AK348" s="94">
        <f t="shared" si="202"/>
        <v>0</v>
      </c>
      <c r="AL348" s="93">
        <f t="shared" si="203"/>
        <v>500</v>
      </c>
      <c r="AM348" s="138" t="str">
        <f>VLOOKUP(S348,Factors!$F$4:$G$5971,2,FALSE)</f>
        <v>Direct-OR</v>
      </c>
    </row>
    <row r="349" spans="1:39" hidden="1" outlineLevel="3" x14ac:dyDescent="0.25">
      <c r="A349" t="s">
        <v>7030</v>
      </c>
      <c r="B349" t="s">
        <v>96</v>
      </c>
      <c r="C349" t="s">
        <v>97</v>
      </c>
      <c r="D349" t="s">
        <v>258</v>
      </c>
      <c r="E349" t="s">
        <v>259</v>
      </c>
      <c r="R349">
        <f t="shared" si="185"/>
        <v>0</v>
      </c>
      <c r="S349" s="92" t="s">
        <v>4956</v>
      </c>
      <c r="T349" s="80">
        <f>VLOOKUP(S349,Factors!$F$4:$H$5971,3,FALSE)</f>
        <v>0</v>
      </c>
      <c r="U349" s="119">
        <f t="shared" si="186"/>
        <v>0</v>
      </c>
      <c r="V349" s="120">
        <f t="shared" si="187"/>
        <v>0</v>
      </c>
      <c r="W349" s="121">
        <f t="shared" si="188"/>
        <v>0</v>
      </c>
      <c r="X349" s="119">
        <f t="shared" si="189"/>
        <v>0</v>
      </c>
      <c r="Y349" s="120">
        <f t="shared" si="190"/>
        <v>0</v>
      </c>
      <c r="Z349" s="122">
        <f t="shared" si="191"/>
        <v>0</v>
      </c>
      <c r="AA349" s="119">
        <f t="shared" si="192"/>
        <v>0</v>
      </c>
      <c r="AB349" s="120">
        <f t="shared" si="193"/>
        <v>0</v>
      </c>
      <c r="AC349" s="122">
        <f t="shared" si="194"/>
        <v>0</v>
      </c>
      <c r="AD349" s="94">
        <f t="shared" si="195"/>
        <v>0</v>
      </c>
      <c r="AE349" s="123">
        <f t="shared" si="196"/>
        <v>0</v>
      </c>
      <c r="AF349" s="94">
        <f t="shared" si="197"/>
        <v>0</v>
      </c>
      <c r="AG349" s="94">
        <f t="shared" si="198"/>
        <v>0</v>
      </c>
      <c r="AH349" s="123">
        <f t="shared" si="199"/>
        <v>0</v>
      </c>
      <c r="AI349" s="94">
        <f t="shared" si="200"/>
        <v>0</v>
      </c>
      <c r="AJ349" s="94">
        <f t="shared" si="201"/>
        <v>0</v>
      </c>
      <c r="AK349" s="94">
        <f t="shared" si="202"/>
        <v>0</v>
      </c>
      <c r="AL349" s="93">
        <f t="shared" si="203"/>
        <v>0</v>
      </c>
      <c r="AM349" s="138" t="str">
        <f>VLOOKUP(S349,Factors!$F$4:$G$5971,2,FALSE)</f>
        <v>Direct-OR</v>
      </c>
    </row>
    <row r="350" spans="1:39" hidden="1" outlineLevel="3" x14ac:dyDescent="0.25">
      <c r="A350" t="s">
        <v>7030</v>
      </c>
      <c r="B350" t="s">
        <v>96</v>
      </c>
      <c r="C350" t="s">
        <v>97</v>
      </c>
      <c r="D350" t="s">
        <v>260</v>
      </c>
      <c r="E350" t="s">
        <v>261</v>
      </c>
      <c r="F350">
        <v>18643.04</v>
      </c>
      <c r="G350">
        <v>13839.06</v>
      </c>
      <c r="R350">
        <f t="shared" si="185"/>
        <v>32482.1</v>
      </c>
      <c r="S350" s="92" t="s">
        <v>4957</v>
      </c>
      <c r="T350" s="80">
        <f>VLOOKUP(S350,Factors!$F$4:$H$5971,3,FALSE)</f>
        <v>0</v>
      </c>
      <c r="U350" s="119">
        <f t="shared" si="186"/>
        <v>13839.06</v>
      </c>
      <c r="V350" s="120">
        <f t="shared" si="187"/>
        <v>0</v>
      </c>
      <c r="W350" s="121">
        <f t="shared" si="188"/>
        <v>13839.06</v>
      </c>
      <c r="X350" s="119">
        <f t="shared" si="189"/>
        <v>0</v>
      </c>
      <c r="Y350" s="120">
        <f t="shared" si="190"/>
        <v>0</v>
      </c>
      <c r="Z350" s="122">
        <f t="shared" si="191"/>
        <v>0</v>
      </c>
      <c r="AA350" s="119">
        <f t="shared" si="192"/>
        <v>13839.06</v>
      </c>
      <c r="AB350" s="120">
        <f t="shared" si="193"/>
        <v>0</v>
      </c>
      <c r="AC350" s="122">
        <f t="shared" si="194"/>
        <v>13839.06</v>
      </c>
      <c r="AD350" s="94">
        <f t="shared" si="195"/>
        <v>32482.1</v>
      </c>
      <c r="AE350" s="123">
        <f t="shared" si="196"/>
        <v>0</v>
      </c>
      <c r="AF350" s="94">
        <f t="shared" si="197"/>
        <v>32482.1</v>
      </c>
      <c r="AG350" s="94">
        <f t="shared" si="198"/>
        <v>0</v>
      </c>
      <c r="AH350" s="123">
        <f t="shared" si="199"/>
        <v>0</v>
      </c>
      <c r="AI350" s="94">
        <f t="shared" si="200"/>
        <v>0</v>
      </c>
      <c r="AJ350" s="94">
        <f t="shared" si="201"/>
        <v>32482.1</v>
      </c>
      <c r="AK350" s="94">
        <f t="shared" si="202"/>
        <v>0</v>
      </c>
      <c r="AL350" s="93">
        <f t="shared" si="203"/>
        <v>32482.1</v>
      </c>
      <c r="AM350" s="138" t="str">
        <f>VLOOKUP(S350,Factors!$F$4:$G$5971,2,FALSE)</f>
        <v>Direct-OR</v>
      </c>
    </row>
    <row r="351" spans="1:39" hidden="1" outlineLevel="2" collapsed="1" x14ac:dyDescent="0.25">
      <c r="S351" s="92"/>
      <c r="T351" s="80"/>
      <c r="U351" s="119">
        <f t="shared" ref="U351:AL351" si="204">SUBTOTAL(9,U343:U350)</f>
        <v>176988.09999999998</v>
      </c>
      <c r="V351" s="120">
        <f t="shared" si="204"/>
        <v>0</v>
      </c>
      <c r="W351" s="121">
        <f t="shared" si="204"/>
        <v>176988.09999999998</v>
      </c>
      <c r="X351" s="119">
        <f t="shared" si="204"/>
        <v>0</v>
      </c>
      <c r="Y351" s="120">
        <f t="shared" si="204"/>
        <v>0</v>
      </c>
      <c r="Z351" s="122">
        <f t="shared" si="204"/>
        <v>0</v>
      </c>
      <c r="AA351" s="119">
        <f t="shared" si="204"/>
        <v>176988.09999999998</v>
      </c>
      <c r="AB351" s="120">
        <f t="shared" si="204"/>
        <v>0</v>
      </c>
      <c r="AC351" s="122">
        <f t="shared" si="204"/>
        <v>176988.09999999998</v>
      </c>
      <c r="AD351" s="94">
        <f t="shared" si="204"/>
        <v>447674.18999999994</v>
      </c>
      <c r="AE351" s="123">
        <f t="shared" si="204"/>
        <v>0</v>
      </c>
      <c r="AF351" s="94">
        <f t="shared" si="204"/>
        <v>447674.18999999994</v>
      </c>
      <c r="AG351" s="94">
        <f t="shared" si="204"/>
        <v>0</v>
      </c>
      <c r="AH351" s="123">
        <f t="shared" si="204"/>
        <v>0</v>
      </c>
      <c r="AI351" s="94">
        <f t="shared" si="204"/>
        <v>0</v>
      </c>
      <c r="AJ351" s="94">
        <f t="shared" si="204"/>
        <v>447674.18999999994</v>
      </c>
      <c r="AK351" s="94">
        <f t="shared" si="204"/>
        <v>0</v>
      </c>
      <c r="AL351" s="93">
        <f t="shared" si="204"/>
        <v>447674.18999999994</v>
      </c>
      <c r="AM351" s="139" t="s">
        <v>7135</v>
      </c>
    </row>
    <row r="352" spans="1:39" hidden="1" outlineLevel="3" x14ac:dyDescent="0.25">
      <c r="A352" t="s">
        <v>7030</v>
      </c>
      <c r="B352" t="s">
        <v>218</v>
      </c>
      <c r="C352" t="s">
        <v>219</v>
      </c>
      <c r="D352" t="s">
        <v>252</v>
      </c>
      <c r="E352" t="s">
        <v>253</v>
      </c>
      <c r="G352">
        <v>3812.94</v>
      </c>
      <c r="R352">
        <f>SUM(F352:Q352)</f>
        <v>3812.94</v>
      </c>
      <c r="S352" s="92" t="s">
        <v>2747</v>
      </c>
      <c r="T352" s="80">
        <f>VLOOKUP(S352,Factors!$F$4:$H$5971,3,FALSE)</f>
        <v>1</v>
      </c>
      <c r="U352" s="119">
        <f t="shared" si="186"/>
        <v>3812.94</v>
      </c>
      <c r="V352" s="120">
        <f t="shared" si="187"/>
        <v>0</v>
      </c>
      <c r="W352" s="121">
        <f t="shared" si="188"/>
        <v>3812.94</v>
      </c>
      <c r="X352" s="119">
        <f t="shared" si="189"/>
        <v>3812.94</v>
      </c>
      <c r="Y352" s="120">
        <f t="shared" si="190"/>
        <v>0</v>
      </c>
      <c r="Z352" s="122">
        <f t="shared" si="191"/>
        <v>3812.94</v>
      </c>
      <c r="AA352" s="119">
        <f t="shared" si="192"/>
        <v>0</v>
      </c>
      <c r="AB352" s="120">
        <f t="shared" si="193"/>
        <v>0</v>
      </c>
      <c r="AC352" s="122">
        <f t="shared" si="194"/>
        <v>0</v>
      </c>
      <c r="AD352" s="94">
        <f t="shared" si="195"/>
        <v>3812.94</v>
      </c>
      <c r="AE352" s="123">
        <f t="shared" si="196"/>
        <v>0</v>
      </c>
      <c r="AF352" s="94">
        <f t="shared" si="197"/>
        <v>3812.94</v>
      </c>
      <c r="AG352" s="94">
        <f t="shared" si="198"/>
        <v>3812.94</v>
      </c>
      <c r="AH352" s="123">
        <f t="shared" si="199"/>
        <v>0</v>
      </c>
      <c r="AI352" s="94">
        <f t="shared" si="200"/>
        <v>3812.94</v>
      </c>
      <c r="AJ352" s="94">
        <f t="shared" si="201"/>
        <v>0</v>
      </c>
      <c r="AK352" s="94">
        <f t="shared" si="202"/>
        <v>0</v>
      </c>
      <c r="AL352" s="93">
        <f t="shared" si="203"/>
        <v>0</v>
      </c>
      <c r="AM352" s="138" t="str">
        <f>VLOOKUP(S352,Factors!$F$4:$G$5971,2,FALSE)</f>
        <v>Direct-WA</v>
      </c>
    </row>
    <row r="353" spans="1:39" hidden="1" outlineLevel="3" x14ac:dyDescent="0.25">
      <c r="A353" t="s">
        <v>7030</v>
      </c>
      <c r="B353" t="s">
        <v>127</v>
      </c>
      <c r="C353" t="s">
        <v>128</v>
      </c>
      <c r="D353" t="s">
        <v>262</v>
      </c>
      <c r="E353" t="s">
        <v>263</v>
      </c>
      <c r="F353">
        <v>2072.2399999999998</v>
      </c>
      <c r="G353">
        <v>1186.1400000000001</v>
      </c>
      <c r="R353">
        <f>SUM(F353:Q353)</f>
        <v>3258.38</v>
      </c>
      <c r="S353" s="92" t="s">
        <v>4592</v>
      </c>
      <c r="T353" s="80">
        <f>VLOOKUP(S353,Factors!$F$4:$H$5971,3,FALSE)</f>
        <v>1</v>
      </c>
      <c r="U353" s="119">
        <f t="shared" si="186"/>
        <v>1186.1400000000001</v>
      </c>
      <c r="V353" s="120">
        <f t="shared" si="187"/>
        <v>0</v>
      </c>
      <c r="W353" s="121">
        <f t="shared" si="188"/>
        <v>1186.1400000000001</v>
      </c>
      <c r="X353" s="119">
        <f t="shared" si="189"/>
        <v>1186.1400000000001</v>
      </c>
      <c r="Y353" s="120">
        <f t="shared" si="190"/>
        <v>0</v>
      </c>
      <c r="Z353" s="122">
        <f t="shared" si="191"/>
        <v>1186.1400000000001</v>
      </c>
      <c r="AA353" s="119">
        <f t="shared" si="192"/>
        <v>0</v>
      </c>
      <c r="AB353" s="120">
        <f t="shared" si="193"/>
        <v>0</v>
      </c>
      <c r="AC353" s="122">
        <f t="shared" si="194"/>
        <v>0</v>
      </c>
      <c r="AD353" s="94">
        <f t="shared" si="195"/>
        <v>3258.38</v>
      </c>
      <c r="AE353" s="123">
        <f t="shared" si="196"/>
        <v>0</v>
      </c>
      <c r="AF353" s="94">
        <f t="shared" si="197"/>
        <v>3258.38</v>
      </c>
      <c r="AG353" s="94">
        <f t="shared" si="198"/>
        <v>3258.38</v>
      </c>
      <c r="AH353" s="123">
        <f t="shared" si="199"/>
        <v>0</v>
      </c>
      <c r="AI353" s="94">
        <f t="shared" si="200"/>
        <v>3258.38</v>
      </c>
      <c r="AJ353" s="94">
        <f t="shared" si="201"/>
        <v>0</v>
      </c>
      <c r="AK353" s="94">
        <f t="shared" si="202"/>
        <v>0</v>
      </c>
      <c r="AL353" s="93">
        <f t="shared" si="203"/>
        <v>0</v>
      </c>
      <c r="AM353" s="138" t="str">
        <f>VLOOKUP(S353,Factors!$F$4:$G$5971,2,FALSE)</f>
        <v>Direct-WA</v>
      </c>
    </row>
    <row r="354" spans="1:39" hidden="1" outlineLevel="3" x14ac:dyDescent="0.25">
      <c r="A354" t="s">
        <v>7030</v>
      </c>
      <c r="B354" t="s">
        <v>127</v>
      </c>
      <c r="C354" t="s">
        <v>128</v>
      </c>
      <c r="D354" t="s">
        <v>260</v>
      </c>
      <c r="E354" t="s">
        <v>261</v>
      </c>
      <c r="F354">
        <v>286.33</v>
      </c>
      <c r="G354">
        <v>5664.48</v>
      </c>
      <c r="R354">
        <f>SUM(F354:Q354)</f>
        <v>5950.8099999999995</v>
      </c>
      <c r="S354" s="92" t="s">
        <v>4608</v>
      </c>
      <c r="T354" s="80">
        <f>VLOOKUP(S354,Factors!$F$4:$H$5971,3,FALSE)</f>
        <v>1</v>
      </c>
      <c r="U354" s="119">
        <f t="shared" si="186"/>
        <v>5664.48</v>
      </c>
      <c r="V354" s="120">
        <f t="shared" si="187"/>
        <v>0</v>
      </c>
      <c r="W354" s="121">
        <f t="shared" si="188"/>
        <v>5664.48</v>
      </c>
      <c r="X354" s="119">
        <f t="shared" si="189"/>
        <v>5664.48</v>
      </c>
      <c r="Y354" s="120">
        <f t="shared" si="190"/>
        <v>0</v>
      </c>
      <c r="Z354" s="122">
        <f t="shared" si="191"/>
        <v>5664.48</v>
      </c>
      <c r="AA354" s="119">
        <f t="shared" si="192"/>
        <v>0</v>
      </c>
      <c r="AB354" s="120">
        <f t="shared" si="193"/>
        <v>0</v>
      </c>
      <c r="AC354" s="122">
        <f t="shared" si="194"/>
        <v>0</v>
      </c>
      <c r="AD354" s="94">
        <f t="shared" si="195"/>
        <v>5950.8099999999995</v>
      </c>
      <c r="AE354" s="123">
        <f t="shared" si="196"/>
        <v>0</v>
      </c>
      <c r="AF354" s="94">
        <f t="shared" si="197"/>
        <v>5950.8099999999995</v>
      </c>
      <c r="AG354" s="94">
        <f t="shared" si="198"/>
        <v>5950.8099999999995</v>
      </c>
      <c r="AH354" s="123">
        <f t="shared" si="199"/>
        <v>0</v>
      </c>
      <c r="AI354" s="94">
        <f t="shared" si="200"/>
        <v>5950.8099999999995</v>
      </c>
      <c r="AJ354" s="94">
        <f t="shared" si="201"/>
        <v>0</v>
      </c>
      <c r="AK354" s="94">
        <f t="shared" si="202"/>
        <v>0</v>
      </c>
      <c r="AL354" s="93">
        <f t="shared" si="203"/>
        <v>0</v>
      </c>
      <c r="AM354" s="138" t="str">
        <f>VLOOKUP(S354,Factors!$F$4:$G$5971,2,FALSE)</f>
        <v>Direct-WA</v>
      </c>
    </row>
    <row r="355" spans="1:39" hidden="1" outlineLevel="2" collapsed="1" x14ac:dyDescent="0.25">
      <c r="S355" s="92"/>
      <c r="T355" s="80"/>
      <c r="U355" s="119">
        <f t="shared" ref="U355:AL355" si="205">SUBTOTAL(9,U352:U354)</f>
        <v>10663.56</v>
      </c>
      <c r="V355" s="120">
        <f t="shared" si="205"/>
        <v>0</v>
      </c>
      <c r="W355" s="121">
        <f t="shared" si="205"/>
        <v>10663.56</v>
      </c>
      <c r="X355" s="119">
        <f t="shared" si="205"/>
        <v>10663.56</v>
      </c>
      <c r="Y355" s="120">
        <f t="shared" si="205"/>
        <v>0</v>
      </c>
      <c r="Z355" s="122">
        <f t="shared" si="205"/>
        <v>10663.56</v>
      </c>
      <c r="AA355" s="119">
        <f t="shared" si="205"/>
        <v>0</v>
      </c>
      <c r="AB355" s="120">
        <f t="shared" si="205"/>
        <v>0</v>
      </c>
      <c r="AC355" s="122">
        <f t="shared" si="205"/>
        <v>0</v>
      </c>
      <c r="AD355" s="94">
        <f t="shared" si="205"/>
        <v>13022.13</v>
      </c>
      <c r="AE355" s="123">
        <f t="shared" si="205"/>
        <v>0</v>
      </c>
      <c r="AF355" s="94">
        <f t="shared" si="205"/>
        <v>13022.13</v>
      </c>
      <c r="AG355" s="94">
        <f t="shared" si="205"/>
        <v>13022.13</v>
      </c>
      <c r="AH355" s="123">
        <f t="shared" si="205"/>
        <v>0</v>
      </c>
      <c r="AI355" s="94">
        <f t="shared" si="205"/>
        <v>13022.13</v>
      </c>
      <c r="AJ355" s="94">
        <f t="shared" si="205"/>
        <v>0</v>
      </c>
      <c r="AK355" s="94">
        <f t="shared" si="205"/>
        <v>0</v>
      </c>
      <c r="AL355" s="93">
        <f t="shared" si="205"/>
        <v>0</v>
      </c>
      <c r="AM355" s="139" t="s">
        <v>7141</v>
      </c>
    </row>
    <row r="356" spans="1:39" hidden="1" outlineLevel="3" x14ac:dyDescent="0.25">
      <c r="A356" t="s">
        <v>7030</v>
      </c>
      <c r="B356" t="s">
        <v>270</v>
      </c>
      <c r="C356" t="s">
        <v>271</v>
      </c>
      <c r="D356" t="s">
        <v>254</v>
      </c>
      <c r="E356" t="s">
        <v>255</v>
      </c>
      <c r="R356">
        <f>SUM(F356:Q356)</f>
        <v>0</v>
      </c>
      <c r="S356" s="92" t="s">
        <v>7092</v>
      </c>
      <c r="T356" s="80">
        <f>VLOOKUP(S356,Factors!$F$4:$H$5971,3,FALSE)</f>
        <v>0.10765</v>
      </c>
      <c r="U356" s="119">
        <f t="shared" si="186"/>
        <v>0</v>
      </c>
      <c r="V356" s="120">
        <f t="shared" si="187"/>
        <v>0</v>
      </c>
      <c r="W356" s="121">
        <f t="shared" si="188"/>
        <v>0</v>
      </c>
      <c r="X356" s="119">
        <f t="shared" si="189"/>
        <v>0</v>
      </c>
      <c r="Y356" s="120">
        <f t="shared" si="190"/>
        <v>0</v>
      </c>
      <c r="Z356" s="122">
        <f t="shared" si="191"/>
        <v>0</v>
      </c>
      <c r="AA356" s="119">
        <f t="shared" si="192"/>
        <v>0</v>
      </c>
      <c r="AB356" s="120">
        <f t="shared" si="193"/>
        <v>0</v>
      </c>
      <c r="AC356" s="122">
        <f t="shared" si="194"/>
        <v>0</v>
      </c>
      <c r="AD356" s="94">
        <f t="shared" si="195"/>
        <v>0</v>
      </c>
      <c r="AE356" s="123">
        <f t="shared" si="196"/>
        <v>0</v>
      </c>
      <c r="AF356" s="94">
        <f t="shared" si="197"/>
        <v>0</v>
      </c>
      <c r="AG356" s="94">
        <f t="shared" si="198"/>
        <v>0</v>
      </c>
      <c r="AH356" s="123">
        <f t="shared" si="199"/>
        <v>0</v>
      </c>
      <c r="AI356" s="94">
        <f t="shared" si="200"/>
        <v>0</v>
      </c>
      <c r="AJ356" s="94">
        <f t="shared" si="201"/>
        <v>0</v>
      </c>
      <c r="AK356" s="94">
        <f t="shared" si="202"/>
        <v>0</v>
      </c>
      <c r="AL356" s="93">
        <f t="shared" si="203"/>
        <v>0</v>
      </c>
      <c r="AM356" s="138" t="str">
        <f>VLOOKUP(S356,Factors!$F$4:$G$5971,2,FALSE)</f>
        <v>Employee Cost</v>
      </c>
    </row>
    <row r="357" spans="1:39" hidden="1" outlineLevel="2" collapsed="1" x14ac:dyDescent="0.25">
      <c r="S357" s="92"/>
      <c r="T357" s="80"/>
      <c r="U357" s="119">
        <f t="shared" ref="U357:AL357" si="206">SUBTOTAL(9,U356:U356)</f>
        <v>0</v>
      </c>
      <c r="V357" s="120">
        <f t="shared" si="206"/>
        <v>0</v>
      </c>
      <c r="W357" s="121">
        <f t="shared" si="206"/>
        <v>0</v>
      </c>
      <c r="X357" s="119">
        <f t="shared" si="206"/>
        <v>0</v>
      </c>
      <c r="Y357" s="120">
        <f t="shared" si="206"/>
        <v>0</v>
      </c>
      <c r="Z357" s="122">
        <f t="shared" si="206"/>
        <v>0</v>
      </c>
      <c r="AA357" s="119">
        <f t="shared" si="206"/>
        <v>0</v>
      </c>
      <c r="AB357" s="120">
        <f t="shared" si="206"/>
        <v>0</v>
      </c>
      <c r="AC357" s="122">
        <f t="shared" si="206"/>
        <v>0</v>
      </c>
      <c r="AD357" s="94">
        <f t="shared" si="206"/>
        <v>0</v>
      </c>
      <c r="AE357" s="123">
        <f t="shared" si="206"/>
        <v>0</v>
      </c>
      <c r="AF357" s="94">
        <f t="shared" si="206"/>
        <v>0</v>
      </c>
      <c r="AG357" s="94">
        <f t="shared" si="206"/>
        <v>0</v>
      </c>
      <c r="AH357" s="123">
        <f t="shared" si="206"/>
        <v>0</v>
      </c>
      <c r="AI357" s="94">
        <f t="shared" si="206"/>
        <v>0</v>
      </c>
      <c r="AJ357" s="94">
        <f t="shared" si="206"/>
        <v>0</v>
      </c>
      <c r="AK357" s="94">
        <f t="shared" si="206"/>
        <v>0</v>
      </c>
      <c r="AL357" s="93">
        <f t="shared" si="206"/>
        <v>0</v>
      </c>
      <c r="AM357" s="139" t="s">
        <v>7148</v>
      </c>
    </row>
    <row r="358" spans="1:39" hidden="1" outlineLevel="3" x14ac:dyDescent="0.25">
      <c r="A358" t="s">
        <v>7030</v>
      </c>
      <c r="B358" t="s">
        <v>132</v>
      </c>
      <c r="C358" t="s">
        <v>133</v>
      </c>
      <c r="D358" t="s">
        <v>262</v>
      </c>
      <c r="E358" t="s">
        <v>263</v>
      </c>
      <c r="F358">
        <v>2304.1999999999998</v>
      </c>
      <c r="G358">
        <v>2475.02</v>
      </c>
      <c r="R358">
        <f>SUM(F358:Q358)</f>
        <v>4779.2199999999993</v>
      </c>
      <c r="S358" s="92" t="s">
        <v>6668</v>
      </c>
      <c r="T358" s="80">
        <f>VLOOKUP(S358,Factors!$F$4:$H$5971,3,FALSE)</f>
        <v>6.5216999999999997E-2</v>
      </c>
      <c r="U358" s="119">
        <f t="shared" si="186"/>
        <v>0</v>
      </c>
      <c r="V358" s="120">
        <f t="shared" si="187"/>
        <v>2475.02</v>
      </c>
      <c r="W358" s="121">
        <f t="shared" si="188"/>
        <v>2475.02</v>
      </c>
      <c r="X358" s="119">
        <f t="shared" si="189"/>
        <v>0</v>
      </c>
      <c r="Y358" s="120">
        <f t="shared" si="190"/>
        <v>161.41337934000001</v>
      </c>
      <c r="Z358" s="122">
        <f t="shared" si="191"/>
        <v>161.41337934000001</v>
      </c>
      <c r="AA358" s="119">
        <f t="shared" si="192"/>
        <v>0</v>
      </c>
      <c r="AB358" s="120">
        <f t="shared" si="193"/>
        <v>2313.6066206599999</v>
      </c>
      <c r="AC358" s="122">
        <f t="shared" si="194"/>
        <v>2313.6066206599999</v>
      </c>
      <c r="AD358" s="94">
        <f t="shared" si="195"/>
        <v>0</v>
      </c>
      <c r="AE358" s="123">
        <f t="shared" si="196"/>
        <v>4779.2199999999993</v>
      </c>
      <c r="AF358" s="94">
        <f t="shared" si="197"/>
        <v>4779.2199999999993</v>
      </c>
      <c r="AG358" s="94">
        <f t="shared" si="198"/>
        <v>0</v>
      </c>
      <c r="AH358" s="123">
        <f t="shared" si="199"/>
        <v>311.68639073999992</v>
      </c>
      <c r="AI358" s="94">
        <f t="shared" si="200"/>
        <v>311.68639073999992</v>
      </c>
      <c r="AJ358" s="94">
        <f t="shared" si="201"/>
        <v>0</v>
      </c>
      <c r="AK358" s="94">
        <f t="shared" si="202"/>
        <v>4467.5336092599991</v>
      </c>
      <c r="AL358" s="93">
        <f t="shared" si="203"/>
        <v>4467.5336092599991</v>
      </c>
      <c r="AM358" s="138" t="str">
        <f>VLOOKUP(S358,Factors!$F$4:$G$5971,2,FALSE)</f>
        <v>Perimeter</v>
      </c>
    </row>
    <row r="359" spans="1:39" hidden="1" outlineLevel="3" x14ac:dyDescent="0.25">
      <c r="A359" t="s">
        <v>7030</v>
      </c>
      <c r="B359" t="s">
        <v>132</v>
      </c>
      <c r="C359" t="s">
        <v>133</v>
      </c>
      <c r="D359" t="s">
        <v>266</v>
      </c>
      <c r="E359" t="s">
        <v>267</v>
      </c>
      <c r="R359">
        <f>SUM(F359:Q359)</f>
        <v>0</v>
      </c>
      <c r="S359" s="92" t="s">
        <v>6482</v>
      </c>
      <c r="T359" s="80">
        <f>VLOOKUP(S359,Factors!$F$4:$H$5971,3,FALSE)</f>
        <v>6.5216999999999997E-2</v>
      </c>
      <c r="U359" s="119">
        <f t="shared" si="186"/>
        <v>0</v>
      </c>
      <c r="V359" s="120">
        <f t="shared" si="187"/>
        <v>0</v>
      </c>
      <c r="W359" s="121">
        <f t="shared" si="188"/>
        <v>0</v>
      </c>
      <c r="X359" s="119">
        <f t="shared" si="189"/>
        <v>0</v>
      </c>
      <c r="Y359" s="120">
        <f t="shared" si="190"/>
        <v>0</v>
      </c>
      <c r="Z359" s="122">
        <f t="shared" si="191"/>
        <v>0</v>
      </c>
      <c r="AA359" s="119">
        <f t="shared" si="192"/>
        <v>0</v>
      </c>
      <c r="AB359" s="120">
        <f t="shared" si="193"/>
        <v>0</v>
      </c>
      <c r="AC359" s="122">
        <f t="shared" si="194"/>
        <v>0</v>
      </c>
      <c r="AD359" s="94">
        <f t="shared" si="195"/>
        <v>0</v>
      </c>
      <c r="AE359" s="123">
        <f t="shared" si="196"/>
        <v>0</v>
      </c>
      <c r="AF359" s="94">
        <f t="shared" si="197"/>
        <v>0</v>
      </c>
      <c r="AG359" s="94">
        <f t="shared" si="198"/>
        <v>0</v>
      </c>
      <c r="AH359" s="123">
        <f t="shared" si="199"/>
        <v>0</v>
      </c>
      <c r="AI359" s="94">
        <f t="shared" si="200"/>
        <v>0</v>
      </c>
      <c r="AJ359" s="94">
        <f t="shared" si="201"/>
        <v>0</v>
      </c>
      <c r="AK359" s="94">
        <f t="shared" si="202"/>
        <v>0</v>
      </c>
      <c r="AL359" s="93">
        <f t="shared" si="203"/>
        <v>0</v>
      </c>
      <c r="AM359" s="138" t="str">
        <f>VLOOKUP(S359,Factors!$F$4:$G$5971,2,FALSE)</f>
        <v>Perimeter</v>
      </c>
    </row>
    <row r="360" spans="1:39" hidden="1" outlineLevel="3" x14ac:dyDescent="0.25">
      <c r="A360" t="s">
        <v>7030</v>
      </c>
      <c r="B360" t="s">
        <v>132</v>
      </c>
      <c r="C360" t="s">
        <v>133</v>
      </c>
      <c r="D360" t="s">
        <v>260</v>
      </c>
      <c r="E360" t="s">
        <v>261</v>
      </c>
      <c r="F360">
        <v>6110.35</v>
      </c>
      <c r="R360">
        <f>SUM(F360:Q360)</f>
        <v>6110.35</v>
      </c>
      <c r="S360" s="92" t="s">
        <v>6539</v>
      </c>
      <c r="T360" s="80">
        <f>VLOOKUP(S360,Factors!$F$4:$H$5971,3,FALSE)</f>
        <v>6.5216999999999997E-2</v>
      </c>
      <c r="U360" s="119">
        <f t="shared" si="186"/>
        <v>0</v>
      </c>
      <c r="V360" s="120">
        <f t="shared" si="187"/>
        <v>0</v>
      </c>
      <c r="W360" s="121">
        <f t="shared" si="188"/>
        <v>0</v>
      </c>
      <c r="X360" s="119">
        <f t="shared" si="189"/>
        <v>0</v>
      </c>
      <c r="Y360" s="120">
        <f t="shared" si="190"/>
        <v>0</v>
      </c>
      <c r="Z360" s="122">
        <f t="shared" si="191"/>
        <v>0</v>
      </c>
      <c r="AA360" s="119">
        <f t="shared" si="192"/>
        <v>0</v>
      </c>
      <c r="AB360" s="120">
        <f t="shared" si="193"/>
        <v>0</v>
      </c>
      <c r="AC360" s="122">
        <f t="shared" si="194"/>
        <v>0</v>
      </c>
      <c r="AD360" s="94">
        <f t="shared" si="195"/>
        <v>0</v>
      </c>
      <c r="AE360" s="123">
        <f t="shared" si="196"/>
        <v>6110.35</v>
      </c>
      <c r="AF360" s="94">
        <f t="shared" si="197"/>
        <v>6110.35</v>
      </c>
      <c r="AG360" s="94">
        <f t="shared" si="198"/>
        <v>0</v>
      </c>
      <c r="AH360" s="123">
        <f t="shared" si="199"/>
        <v>398.49869595000001</v>
      </c>
      <c r="AI360" s="94">
        <f t="shared" si="200"/>
        <v>398.49869595000001</v>
      </c>
      <c r="AJ360" s="94">
        <f t="shared" si="201"/>
        <v>0</v>
      </c>
      <c r="AK360" s="94">
        <f t="shared" si="202"/>
        <v>5711.8513040500002</v>
      </c>
      <c r="AL360" s="93">
        <f t="shared" si="203"/>
        <v>5711.8513040500002</v>
      </c>
      <c r="AM360" s="138" t="str">
        <f>VLOOKUP(S360,Factors!$F$4:$G$5971,2,FALSE)</f>
        <v>Perimeter</v>
      </c>
    </row>
    <row r="361" spans="1:39" hidden="1" outlineLevel="2" collapsed="1" x14ac:dyDescent="0.25">
      <c r="S361" s="92"/>
      <c r="T361" s="80"/>
      <c r="U361" s="119">
        <f t="shared" ref="U361:AL361" si="207">SUBTOTAL(9,U358:U360)</f>
        <v>0</v>
      </c>
      <c r="V361" s="120">
        <f t="shared" si="207"/>
        <v>2475.02</v>
      </c>
      <c r="W361" s="121">
        <f t="shared" si="207"/>
        <v>2475.02</v>
      </c>
      <c r="X361" s="119">
        <f t="shared" si="207"/>
        <v>0</v>
      </c>
      <c r="Y361" s="120">
        <f t="shared" si="207"/>
        <v>161.41337934000001</v>
      </c>
      <c r="Z361" s="122">
        <f t="shared" si="207"/>
        <v>161.41337934000001</v>
      </c>
      <c r="AA361" s="119">
        <f t="shared" si="207"/>
        <v>0</v>
      </c>
      <c r="AB361" s="120">
        <f t="shared" si="207"/>
        <v>2313.6066206599999</v>
      </c>
      <c r="AC361" s="122">
        <f t="shared" si="207"/>
        <v>2313.6066206599999</v>
      </c>
      <c r="AD361" s="94">
        <f t="shared" si="207"/>
        <v>0</v>
      </c>
      <c r="AE361" s="123">
        <f t="shared" si="207"/>
        <v>10889.57</v>
      </c>
      <c r="AF361" s="94">
        <f t="shared" si="207"/>
        <v>10889.57</v>
      </c>
      <c r="AG361" s="94">
        <f t="shared" si="207"/>
        <v>0</v>
      </c>
      <c r="AH361" s="123">
        <f t="shared" si="207"/>
        <v>710.18508668999993</v>
      </c>
      <c r="AI361" s="94">
        <f t="shared" si="207"/>
        <v>710.18508668999993</v>
      </c>
      <c r="AJ361" s="94">
        <f t="shared" si="207"/>
        <v>0</v>
      </c>
      <c r="AK361" s="94">
        <f t="shared" si="207"/>
        <v>10179.384913309999</v>
      </c>
      <c r="AL361" s="93">
        <f t="shared" si="207"/>
        <v>10179.384913309999</v>
      </c>
      <c r="AM361" s="139" t="s">
        <v>7142</v>
      </c>
    </row>
    <row r="362" spans="1:39" hidden="1" outlineLevel="3" x14ac:dyDescent="0.25">
      <c r="A362" t="s">
        <v>7030</v>
      </c>
      <c r="B362" t="s">
        <v>82</v>
      </c>
      <c r="C362" t="s">
        <v>83</v>
      </c>
      <c r="D362" t="s">
        <v>254</v>
      </c>
      <c r="E362" t="s">
        <v>255</v>
      </c>
      <c r="G362">
        <v>201.14</v>
      </c>
      <c r="R362">
        <f>SUM(F362:Q362)</f>
        <v>201.14</v>
      </c>
      <c r="S362" s="92" t="s">
        <v>4437</v>
      </c>
      <c r="T362" s="80">
        <f>VLOOKUP(S362,Factors!$F$4:$H$5971,3,FALSE)</f>
        <v>1.17E-2</v>
      </c>
      <c r="U362" s="119">
        <f t="shared" si="186"/>
        <v>0</v>
      </c>
      <c r="V362" s="120">
        <f t="shared" si="187"/>
        <v>201.14</v>
      </c>
      <c r="W362" s="121">
        <f t="shared" si="188"/>
        <v>201.14</v>
      </c>
      <c r="X362" s="119">
        <f t="shared" si="189"/>
        <v>0</v>
      </c>
      <c r="Y362" s="120">
        <f t="shared" si="190"/>
        <v>2.3533379999999999</v>
      </c>
      <c r="Z362" s="122">
        <f t="shared" si="191"/>
        <v>2.3533379999999999</v>
      </c>
      <c r="AA362" s="119">
        <f t="shared" si="192"/>
        <v>0</v>
      </c>
      <c r="AB362" s="120">
        <f t="shared" si="193"/>
        <v>198.78666199999998</v>
      </c>
      <c r="AC362" s="122">
        <f t="shared" si="194"/>
        <v>198.78666199999998</v>
      </c>
      <c r="AD362" s="94">
        <f t="shared" si="195"/>
        <v>0</v>
      </c>
      <c r="AE362" s="123">
        <f t="shared" si="196"/>
        <v>201.14</v>
      </c>
      <c r="AF362" s="94">
        <f t="shared" si="197"/>
        <v>201.14</v>
      </c>
      <c r="AG362" s="94">
        <f t="shared" si="198"/>
        <v>0</v>
      </c>
      <c r="AH362" s="123">
        <f t="shared" si="199"/>
        <v>2.3533379999999999</v>
      </c>
      <c r="AI362" s="94">
        <f t="shared" si="200"/>
        <v>2.3533379999999999</v>
      </c>
      <c r="AJ362" s="94">
        <f t="shared" si="201"/>
        <v>0</v>
      </c>
      <c r="AK362" s="94">
        <f t="shared" si="202"/>
        <v>198.78666199999998</v>
      </c>
      <c r="AL362" s="93">
        <f t="shared" si="203"/>
        <v>198.78666199999998</v>
      </c>
      <c r="AM362" s="138" t="str">
        <f>VLOOKUP(S362,Factors!$F$4:$G$5971,2,FALSE)</f>
        <v>Transmission</v>
      </c>
    </row>
    <row r="363" spans="1:39" hidden="1" outlineLevel="3" x14ac:dyDescent="0.25">
      <c r="A363" t="s">
        <v>7030</v>
      </c>
      <c r="B363" t="s">
        <v>82</v>
      </c>
      <c r="C363" t="s">
        <v>83</v>
      </c>
      <c r="D363" t="s">
        <v>256</v>
      </c>
      <c r="E363" t="s">
        <v>257</v>
      </c>
      <c r="F363">
        <v>646.22</v>
      </c>
      <c r="G363">
        <v>1919.62</v>
      </c>
      <c r="R363">
        <f>SUM(F363:Q363)</f>
        <v>2565.84</v>
      </c>
      <c r="S363" s="92" t="s">
        <v>4472</v>
      </c>
      <c r="T363" s="80">
        <f>VLOOKUP(S363,Factors!$F$4:$H$5971,3,FALSE)</f>
        <v>1.17E-2</v>
      </c>
      <c r="U363" s="119">
        <f t="shared" si="186"/>
        <v>0</v>
      </c>
      <c r="V363" s="120">
        <f t="shared" si="187"/>
        <v>1919.62</v>
      </c>
      <c r="W363" s="121">
        <f t="shared" si="188"/>
        <v>1919.62</v>
      </c>
      <c r="X363" s="119">
        <f t="shared" si="189"/>
        <v>0</v>
      </c>
      <c r="Y363" s="120">
        <f t="shared" si="190"/>
        <v>22.459554000000001</v>
      </c>
      <c r="Z363" s="122">
        <f t="shared" si="191"/>
        <v>22.459554000000001</v>
      </c>
      <c r="AA363" s="119">
        <f t="shared" si="192"/>
        <v>0</v>
      </c>
      <c r="AB363" s="120">
        <f t="shared" si="193"/>
        <v>1897.1604459999999</v>
      </c>
      <c r="AC363" s="122">
        <f t="shared" si="194"/>
        <v>1897.1604459999999</v>
      </c>
      <c r="AD363" s="94">
        <f t="shared" si="195"/>
        <v>0</v>
      </c>
      <c r="AE363" s="123">
        <f t="shared" si="196"/>
        <v>2565.84</v>
      </c>
      <c r="AF363" s="94">
        <f t="shared" si="197"/>
        <v>2565.84</v>
      </c>
      <c r="AG363" s="94">
        <f t="shared" si="198"/>
        <v>0</v>
      </c>
      <c r="AH363" s="123">
        <f t="shared" si="199"/>
        <v>30.020328000000003</v>
      </c>
      <c r="AI363" s="94">
        <f t="shared" si="200"/>
        <v>30.020328000000003</v>
      </c>
      <c r="AJ363" s="94">
        <f t="shared" si="201"/>
        <v>0</v>
      </c>
      <c r="AK363" s="94">
        <f t="shared" si="202"/>
        <v>2535.8196720000001</v>
      </c>
      <c r="AL363" s="93">
        <f t="shared" si="203"/>
        <v>2535.8196720000001</v>
      </c>
      <c r="AM363" s="138" t="str">
        <f>VLOOKUP(S363,Factors!$F$4:$G$5971,2,FALSE)</f>
        <v>Transmission</v>
      </c>
    </row>
    <row r="364" spans="1:39" hidden="1" outlineLevel="3" x14ac:dyDescent="0.25">
      <c r="A364" t="s">
        <v>7030</v>
      </c>
      <c r="B364" t="s">
        <v>82</v>
      </c>
      <c r="C364" t="s">
        <v>83</v>
      </c>
      <c r="D364" t="s">
        <v>258</v>
      </c>
      <c r="E364" t="s">
        <v>259</v>
      </c>
      <c r="F364">
        <v>592</v>
      </c>
      <c r="G364">
        <v>48.72</v>
      </c>
      <c r="R364">
        <f>SUM(F364:Q364)</f>
        <v>640.72</v>
      </c>
      <c r="S364" s="92" t="s">
        <v>4473</v>
      </c>
      <c r="T364" s="80">
        <f>VLOOKUP(S364,Factors!$F$4:$H$5971,3,FALSE)</f>
        <v>1.17E-2</v>
      </c>
      <c r="U364" s="119">
        <f t="shared" si="186"/>
        <v>0</v>
      </c>
      <c r="V364" s="120">
        <f t="shared" si="187"/>
        <v>48.72</v>
      </c>
      <c r="W364" s="121">
        <f t="shared" si="188"/>
        <v>48.72</v>
      </c>
      <c r="X364" s="119">
        <f t="shared" si="189"/>
        <v>0</v>
      </c>
      <c r="Y364" s="120">
        <f t="shared" si="190"/>
        <v>0.57002399999999998</v>
      </c>
      <c r="Z364" s="122">
        <f t="shared" si="191"/>
        <v>0.57002399999999998</v>
      </c>
      <c r="AA364" s="119">
        <f t="shared" si="192"/>
        <v>0</v>
      </c>
      <c r="AB364" s="120">
        <f t="shared" si="193"/>
        <v>48.149976000000002</v>
      </c>
      <c r="AC364" s="122">
        <f t="shared" si="194"/>
        <v>48.149976000000002</v>
      </c>
      <c r="AD364" s="94">
        <f t="shared" si="195"/>
        <v>0</v>
      </c>
      <c r="AE364" s="123">
        <f t="shared" si="196"/>
        <v>640.72</v>
      </c>
      <c r="AF364" s="94">
        <f t="shared" si="197"/>
        <v>640.72</v>
      </c>
      <c r="AG364" s="94">
        <f t="shared" si="198"/>
        <v>0</v>
      </c>
      <c r="AH364" s="123">
        <f t="shared" si="199"/>
        <v>7.4964240000000002</v>
      </c>
      <c r="AI364" s="94">
        <f t="shared" si="200"/>
        <v>7.4964240000000002</v>
      </c>
      <c r="AJ364" s="94">
        <f t="shared" si="201"/>
        <v>0</v>
      </c>
      <c r="AK364" s="94">
        <f t="shared" si="202"/>
        <v>633.22357599999998</v>
      </c>
      <c r="AL364" s="93">
        <f t="shared" si="203"/>
        <v>633.22357599999998</v>
      </c>
      <c r="AM364" s="138" t="str">
        <f>VLOOKUP(S364,Factors!$F$4:$G$5971,2,FALSE)</f>
        <v>Transmission</v>
      </c>
    </row>
    <row r="365" spans="1:39" hidden="1" outlineLevel="3" x14ac:dyDescent="0.25">
      <c r="A365" t="s">
        <v>7030</v>
      </c>
      <c r="B365" t="s">
        <v>82</v>
      </c>
      <c r="C365" t="s">
        <v>83</v>
      </c>
      <c r="D365" t="s">
        <v>260</v>
      </c>
      <c r="E365" t="s">
        <v>261</v>
      </c>
      <c r="R365">
        <f>SUM(F365:Q365)</f>
        <v>0</v>
      </c>
      <c r="S365" s="92" t="s">
        <v>4474</v>
      </c>
      <c r="T365" s="80">
        <f>VLOOKUP(S365,Factors!$F$4:$H$5971,3,FALSE)</f>
        <v>1.17E-2</v>
      </c>
      <c r="U365" s="119">
        <f t="shared" si="186"/>
        <v>0</v>
      </c>
      <c r="V365" s="120">
        <f t="shared" si="187"/>
        <v>0</v>
      </c>
      <c r="W365" s="121">
        <f t="shared" si="188"/>
        <v>0</v>
      </c>
      <c r="X365" s="119">
        <f t="shared" si="189"/>
        <v>0</v>
      </c>
      <c r="Y365" s="120">
        <f t="shared" si="190"/>
        <v>0</v>
      </c>
      <c r="Z365" s="122">
        <f t="shared" si="191"/>
        <v>0</v>
      </c>
      <c r="AA365" s="119">
        <f t="shared" si="192"/>
        <v>0</v>
      </c>
      <c r="AB365" s="120">
        <f t="shared" si="193"/>
        <v>0</v>
      </c>
      <c r="AC365" s="122">
        <f t="shared" si="194"/>
        <v>0</v>
      </c>
      <c r="AD365" s="94">
        <f t="shared" si="195"/>
        <v>0</v>
      </c>
      <c r="AE365" s="123">
        <f t="shared" si="196"/>
        <v>0</v>
      </c>
      <c r="AF365" s="94">
        <f t="shared" si="197"/>
        <v>0</v>
      </c>
      <c r="AG365" s="94">
        <f t="shared" si="198"/>
        <v>0</v>
      </c>
      <c r="AH365" s="123">
        <f t="shared" si="199"/>
        <v>0</v>
      </c>
      <c r="AI365" s="94">
        <f t="shared" si="200"/>
        <v>0</v>
      </c>
      <c r="AJ365" s="94">
        <f t="shared" si="201"/>
        <v>0</v>
      </c>
      <c r="AK365" s="94">
        <f t="shared" si="202"/>
        <v>0</v>
      </c>
      <c r="AL365" s="93">
        <f t="shared" si="203"/>
        <v>0</v>
      </c>
      <c r="AM365" s="138" t="str">
        <f>VLOOKUP(S365,Factors!$F$4:$G$5971,2,FALSE)</f>
        <v>Transmission</v>
      </c>
    </row>
    <row r="366" spans="1:39" hidden="1" outlineLevel="2" collapsed="1" x14ac:dyDescent="0.25">
      <c r="S366" s="92"/>
      <c r="T366" s="80"/>
      <c r="U366" s="119">
        <f t="shared" ref="U366:AL366" si="208">SUBTOTAL(9,U362:U365)</f>
        <v>0</v>
      </c>
      <c r="V366" s="120">
        <f t="shared" si="208"/>
        <v>2169.4799999999996</v>
      </c>
      <c r="W366" s="121">
        <f t="shared" si="208"/>
        <v>2169.4799999999996</v>
      </c>
      <c r="X366" s="119">
        <f t="shared" si="208"/>
        <v>0</v>
      </c>
      <c r="Y366" s="120">
        <f t="shared" si="208"/>
        <v>25.382916000000002</v>
      </c>
      <c r="Z366" s="122">
        <f t="shared" si="208"/>
        <v>25.382916000000002</v>
      </c>
      <c r="AA366" s="119">
        <f t="shared" si="208"/>
        <v>0</v>
      </c>
      <c r="AB366" s="120">
        <f t="shared" si="208"/>
        <v>2144.097084</v>
      </c>
      <c r="AC366" s="122">
        <f t="shared" si="208"/>
        <v>2144.097084</v>
      </c>
      <c r="AD366" s="94">
        <f t="shared" si="208"/>
        <v>0</v>
      </c>
      <c r="AE366" s="123">
        <f t="shared" si="208"/>
        <v>3407.7</v>
      </c>
      <c r="AF366" s="94">
        <f t="shared" si="208"/>
        <v>3407.7</v>
      </c>
      <c r="AG366" s="94">
        <f t="shared" si="208"/>
        <v>0</v>
      </c>
      <c r="AH366" s="123">
        <f t="shared" si="208"/>
        <v>39.870089999999998</v>
      </c>
      <c r="AI366" s="94">
        <f t="shared" si="208"/>
        <v>39.870089999999998</v>
      </c>
      <c r="AJ366" s="94">
        <f t="shared" si="208"/>
        <v>0</v>
      </c>
      <c r="AK366" s="94">
        <f t="shared" si="208"/>
        <v>3367.8299099999999</v>
      </c>
      <c r="AL366" s="93">
        <f t="shared" si="208"/>
        <v>3367.8299099999999</v>
      </c>
      <c r="AM366" s="139" t="s">
        <v>7138</v>
      </c>
    </row>
    <row r="367" spans="1:39" hidden="1" outlineLevel="1" x14ac:dyDescent="0.25">
      <c r="A367" s="135" t="s">
        <v>7029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7"/>
      <c r="T367" s="128"/>
      <c r="U367" s="129">
        <f t="shared" ref="U367:AL367" si="209">SUBTOTAL(9,U339:U365)</f>
        <v>187651.66</v>
      </c>
      <c r="V367" s="130">
        <f t="shared" si="209"/>
        <v>6587.2800000000007</v>
      </c>
      <c r="W367" s="131">
        <f t="shared" si="209"/>
        <v>194238.94000000003</v>
      </c>
      <c r="X367" s="129">
        <f t="shared" si="209"/>
        <v>10663.56</v>
      </c>
      <c r="Y367" s="130">
        <f t="shared" si="209"/>
        <v>405.16476734000003</v>
      </c>
      <c r="Z367" s="132">
        <f t="shared" si="209"/>
        <v>11068.72476734</v>
      </c>
      <c r="AA367" s="129">
        <f t="shared" si="209"/>
        <v>176988.09999999998</v>
      </c>
      <c r="AB367" s="130">
        <f t="shared" si="209"/>
        <v>6182.1152326599995</v>
      </c>
      <c r="AC367" s="132">
        <f t="shared" si="209"/>
        <v>183170.21523265998</v>
      </c>
      <c r="AD367" s="130">
        <f t="shared" si="209"/>
        <v>460696.31999999995</v>
      </c>
      <c r="AE367" s="133">
        <f t="shared" si="209"/>
        <v>18167.900000000001</v>
      </c>
      <c r="AF367" s="130">
        <f t="shared" si="209"/>
        <v>478864.21999999991</v>
      </c>
      <c r="AG367" s="130">
        <f t="shared" si="209"/>
        <v>13022.13</v>
      </c>
      <c r="AH367" s="133">
        <f t="shared" si="209"/>
        <v>1185.1139886899998</v>
      </c>
      <c r="AI367" s="130">
        <f t="shared" si="209"/>
        <v>14207.243988690003</v>
      </c>
      <c r="AJ367" s="130">
        <f t="shared" si="209"/>
        <v>447674.18999999994</v>
      </c>
      <c r="AK367" s="130">
        <f t="shared" si="209"/>
        <v>16982.78601131</v>
      </c>
      <c r="AL367" s="134">
        <f t="shared" si="209"/>
        <v>464656.97601131001</v>
      </c>
      <c r="AM367" s="137"/>
    </row>
    <row r="368" spans="1:39" hidden="1" outlineLevel="3" x14ac:dyDescent="0.25">
      <c r="A368" t="s">
        <v>7032</v>
      </c>
      <c r="B368" t="s">
        <v>283</v>
      </c>
      <c r="C368" t="s">
        <v>284</v>
      </c>
      <c r="D368" t="s">
        <v>273</v>
      </c>
      <c r="E368" t="s">
        <v>274</v>
      </c>
      <c r="R368">
        <f>SUM(F368:Q368)</f>
        <v>0</v>
      </c>
      <c r="S368" s="92" t="s">
        <v>2093</v>
      </c>
      <c r="T368" s="80">
        <f>VLOOKUP(S368,Factors!$F$4:$H$5971,3,FALSE)</f>
        <v>0.1124</v>
      </c>
      <c r="U368" s="119">
        <f t="shared" si="186"/>
        <v>0</v>
      </c>
      <c r="V368" s="120">
        <f t="shared" si="187"/>
        <v>0</v>
      </c>
      <c r="W368" s="121">
        <f t="shared" si="188"/>
        <v>0</v>
      </c>
      <c r="X368" s="119">
        <f t="shared" si="189"/>
        <v>0</v>
      </c>
      <c r="Y368" s="120">
        <f t="shared" si="190"/>
        <v>0</v>
      </c>
      <c r="Z368" s="122">
        <f t="shared" si="191"/>
        <v>0</v>
      </c>
      <c r="AA368" s="119">
        <f t="shared" si="192"/>
        <v>0</v>
      </c>
      <c r="AB368" s="120">
        <f t="shared" si="193"/>
        <v>0</v>
      </c>
      <c r="AC368" s="122">
        <f t="shared" si="194"/>
        <v>0</v>
      </c>
      <c r="AD368" s="94">
        <f t="shared" si="195"/>
        <v>0</v>
      </c>
      <c r="AE368" s="123">
        <f t="shared" si="196"/>
        <v>0</v>
      </c>
      <c r="AF368" s="94">
        <f t="shared" si="197"/>
        <v>0</v>
      </c>
      <c r="AG368" s="94">
        <f t="shared" si="198"/>
        <v>0</v>
      </c>
      <c r="AH368" s="123">
        <f t="shared" si="199"/>
        <v>0</v>
      </c>
      <c r="AI368" s="94">
        <f t="shared" si="200"/>
        <v>0</v>
      </c>
      <c r="AJ368" s="94">
        <f t="shared" si="201"/>
        <v>0</v>
      </c>
      <c r="AK368" s="94">
        <f t="shared" si="202"/>
        <v>0</v>
      </c>
      <c r="AL368" s="93">
        <f t="shared" si="203"/>
        <v>0</v>
      </c>
      <c r="AM368" s="138" t="str">
        <f>VLOOKUP(S368,Factors!$F$4:$G$5971,2,FALSE)</f>
        <v>3-factor</v>
      </c>
    </row>
    <row r="369" spans="1:39" hidden="1" outlineLevel="3" x14ac:dyDescent="0.25">
      <c r="A369" t="s">
        <v>7032</v>
      </c>
      <c r="B369" t="s">
        <v>43</v>
      </c>
      <c r="C369" t="s">
        <v>44</v>
      </c>
      <c r="D369" t="s">
        <v>273</v>
      </c>
      <c r="E369" t="s">
        <v>274</v>
      </c>
      <c r="F369">
        <v>18.7</v>
      </c>
      <c r="R369">
        <f>SUM(F369:Q369)</f>
        <v>18.7</v>
      </c>
      <c r="S369" s="92" t="s">
        <v>4669</v>
      </c>
      <c r="T369" s="80">
        <f>VLOOKUP(S369,Factors!$F$4:$H$5971,3,FALSE)</f>
        <v>0.1124</v>
      </c>
      <c r="U369" s="119">
        <f t="shared" si="186"/>
        <v>0</v>
      </c>
      <c r="V369" s="120">
        <f t="shared" si="187"/>
        <v>0</v>
      </c>
      <c r="W369" s="121">
        <f t="shared" si="188"/>
        <v>0</v>
      </c>
      <c r="X369" s="119">
        <f t="shared" si="189"/>
        <v>0</v>
      </c>
      <c r="Y369" s="120">
        <f t="shared" si="190"/>
        <v>0</v>
      </c>
      <c r="Z369" s="122">
        <f t="shared" si="191"/>
        <v>0</v>
      </c>
      <c r="AA369" s="119">
        <f t="shared" si="192"/>
        <v>0</v>
      </c>
      <c r="AB369" s="120">
        <f t="shared" si="193"/>
        <v>0</v>
      </c>
      <c r="AC369" s="122">
        <f t="shared" si="194"/>
        <v>0</v>
      </c>
      <c r="AD369" s="94">
        <f t="shared" si="195"/>
        <v>0</v>
      </c>
      <c r="AE369" s="123">
        <f t="shared" si="196"/>
        <v>18.7</v>
      </c>
      <c r="AF369" s="94">
        <f t="shared" si="197"/>
        <v>18.7</v>
      </c>
      <c r="AG369" s="94">
        <f t="shared" si="198"/>
        <v>0</v>
      </c>
      <c r="AH369" s="123">
        <f t="shared" si="199"/>
        <v>2.10188</v>
      </c>
      <c r="AI369" s="94">
        <f t="shared" si="200"/>
        <v>2.10188</v>
      </c>
      <c r="AJ369" s="94">
        <f t="shared" si="201"/>
        <v>0</v>
      </c>
      <c r="AK369" s="94">
        <f t="shared" si="202"/>
        <v>16.598119999999998</v>
      </c>
      <c r="AL369" s="93">
        <f t="shared" si="203"/>
        <v>16.598119999999998</v>
      </c>
      <c r="AM369" s="138" t="str">
        <f>VLOOKUP(S369,Factors!$F$4:$G$5971,2,FALSE)</f>
        <v>3-factor</v>
      </c>
    </row>
    <row r="370" spans="1:39" hidden="1" outlineLevel="3" x14ac:dyDescent="0.25">
      <c r="A370" t="s">
        <v>7032</v>
      </c>
      <c r="B370" t="s">
        <v>134</v>
      </c>
      <c r="C370" t="s">
        <v>135</v>
      </c>
      <c r="D370" t="s">
        <v>273</v>
      </c>
      <c r="E370" t="s">
        <v>274</v>
      </c>
      <c r="F370">
        <v>210.95</v>
      </c>
      <c r="G370">
        <v>-210.95</v>
      </c>
      <c r="R370">
        <f>SUM(F370:Q370)</f>
        <v>0</v>
      </c>
      <c r="S370" s="92" t="s">
        <v>6540</v>
      </c>
      <c r="T370" s="80">
        <f>VLOOKUP(S370,Factors!$F$4:$H$5971,3,FALSE)</f>
        <v>0.1124</v>
      </c>
      <c r="U370" s="119">
        <f t="shared" si="186"/>
        <v>0</v>
      </c>
      <c r="V370" s="120">
        <f t="shared" si="187"/>
        <v>-210.95</v>
      </c>
      <c r="W370" s="121">
        <f t="shared" si="188"/>
        <v>-210.95</v>
      </c>
      <c r="X370" s="119">
        <f t="shared" si="189"/>
        <v>0</v>
      </c>
      <c r="Y370" s="120">
        <f t="shared" si="190"/>
        <v>-23.71078</v>
      </c>
      <c r="Z370" s="122">
        <f t="shared" si="191"/>
        <v>-23.71078</v>
      </c>
      <c r="AA370" s="119">
        <f t="shared" si="192"/>
        <v>0</v>
      </c>
      <c r="AB370" s="120">
        <f t="shared" si="193"/>
        <v>-187.23921999999999</v>
      </c>
      <c r="AC370" s="122">
        <f t="shared" si="194"/>
        <v>-187.23921999999999</v>
      </c>
      <c r="AD370" s="94">
        <f t="shared" si="195"/>
        <v>0</v>
      </c>
      <c r="AE370" s="123">
        <f t="shared" si="196"/>
        <v>0</v>
      </c>
      <c r="AF370" s="94">
        <f t="shared" si="197"/>
        <v>0</v>
      </c>
      <c r="AG370" s="94">
        <f t="shared" si="198"/>
        <v>0</v>
      </c>
      <c r="AH370" s="123">
        <f t="shared" si="199"/>
        <v>0</v>
      </c>
      <c r="AI370" s="94">
        <f t="shared" si="200"/>
        <v>0</v>
      </c>
      <c r="AJ370" s="94">
        <f t="shared" si="201"/>
        <v>0</v>
      </c>
      <c r="AK370" s="94">
        <f t="shared" si="202"/>
        <v>0</v>
      </c>
      <c r="AL370" s="93">
        <f t="shared" si="203"/>
        <v>0</v>
      </c>
      <c r="AM370" s="138" t="str">
        <f>VLOOKUP(S370,Factors!$F$4:$G$5971,2,FALSE)</f>
        <v>3-factor</v>
      </c>
    </row>
    <row r="371" spans="1:39" hidden="1" outlineLevel="3" x14ac:dyDescent="0.25">
      <c r="A371" t="s">
        <v>7032</v>
      </c>
      <c r="B371" t="s">
        <v>138</v>
      </c>
      <c r="C371" t="s">
        <v>139</v>
      </c>
      <c r="D371" t="s">
        <v>285</v>
      </c>
      <c r="E371" t="s">
        <v>286</v>
      </c>
      <c r="F371">
        <v>1620.6</v>
      </c>
      <c r="G371">
        <v>1511.55</v>
      </c>
      <c r="R371">
        <f>SUM(F371:Q371)</f>
        <v>3132.1499999999996</v>
      </c>
      <c r="S371" s="92" t="s">
        <v>5458</v>
      </c>
      <c r="T371" s="80">
        <f>VLOOKUP(S371,Factors!$F$4:$H$5971,3,FALSE)</f>
        <v>0.1124</v>
      </c>
      <c r="U371" s="119">
        <f t="shared" si="186"/>
        <v>0</v>
      </c>
      <c r="V371" s="120">
        <f t="shared" si="187"/>
        <v>1511.55</v>
      </c>
      <c r="W371" s="121">
        <f t="shared" si="188"/>
        <v>1511.55</v>
      </c>
      <c r="X371" s="119">
        <f t="shared" si="189"/>
        <v>0</v>
      </c>
      <c r="Y371" s="120">
        <f t="shared" si="190"/>
        <v>169.89821999999998</v>
      </c>
      <c r="Z371" s="122">
        <f t="shared" si="191"/>
        <v>169.89821999999998</v>
      </c>
      <c r="AA371" s="119">
        <f t="shared" si="192"/>
        <v>0</v>
      </c>
      <c r="AB371" s="120">
        <f t="shared" si="193"/>
        <v>1341.6517799999999</v>
      </c>
      <c r="AC371" s="122">
        <f t="shared" si="194"/>
        <v>1341.6517799999999</v>
      </c>
      <c r="AD371" s="94">
        <f t="shared" si="195"/>
        <v>0</v>
      </c>
      <c r="AE371" s="123">
        <f t="shared" si="196"/>
        <v>3132.1499999999996</v>
      </c>
      <c r="AF371" s="94">
        <f t="shared" si="197"/>
        <v>3132.1499999999996</v>
      </c>
      <c r="AG371" s="94">
        <f t="shared" si="198"/>
        <v>0</v>
      </c>
      <c r="AH371" s="123">
        <f t="shared" si="199"/>
        <v>352.05365999999998</v>
      </c>
      <c r="AI371" s="94">
        <f t="shared" si="200"/>
        <v>352.05365999999998</v>
      </c>
      <c r="AJ371" s="94">
        <f t="shared" si="201"/>
        <v>0</v>
      </c>
      <c r="AK371" s="94">
        <f t="shared" si="202"/>
        <v>2780.0963399999996</v>
      </c>
      <c r="AL371" s="93">
        <f t="shared" si="203"/>
        <v>2780.0963399999996</v>
      </c>
      <c r="AM371" s="138" t="str">
        <f>VLOOKUP(S371,Factors!$F$4:$G$5971,2,FALSE)</f>
        <v>3-factor</v>
      </c>
    </row>
    <row r="372" spans="1:39" hidden="1" outlineLevel="2" collapsed="1" x14ac:dyDescent="0.25">
      <c r="S372" s="92"/>
      <c r="T372" s="80"/>
      <c r="U372" s="119">
        <f t="shared" ref="U372:AL372" si="210">SUBTOTAL(9,U368:U371)</f>
        <v>0</v>
      </c>
      <c r="V372" s="120">
        <f t="shared" si="210"/>
        <v>1300.5999999999999</v>
      </c>
      <c r="W372" s="121">
        <f t="shared" si="210"/>
        <v>1300.5999999999999</v>
      </c>
      <c r="X372" s="119">
        <f t="shared" si="210"/>
        <v>0</v>
      </c>
      <c r="Y372" s="120">
        <f t="shared" si="210"/>
        <v>146.18743999999998</v>
      </c>
      <c r="Z372" s="122">
        <f t="shared" si="210"/>
        <v>146.18743999999998</v>
      </c>
      <c r="AA372" s="119">
        <f t="shared" si="210"/>
        <v>0</v>
      </c>
      <c r="AB372" s="120">
        <f t="shared" si="210"/>
        <v>1154.41256</v>
      </c>
      <c r="AC372" s="122">
        <f t="shared" si="210"/>
        <v>1154.41256</v>
      </c>
      <c r="AD372" s="94">
        <f t="shared" si="210"/>
        <v>0</v>
      </c>
      <c r="AE372" s="123">
        <f t="shared" si="210"/>
        <v>3150.8499999999995</v>
      </c>
      <c r="AF372" s="94">
        <f t="shared" si="210"/>
        <v>3150.8499999999995</v>
      </c>
      <c r="AG372" s="94">
        <f t="shared" si="210"/>
        <v>0</v>
      </c>
      <c r="AH372" s="123">
        <f t="shared" si="210"/>
        <v>354.15553999999997</v>
      </c>
      <c r="AI372" s="94">
        <f t="shared" si="210"/>
        <v>354.15553999999997</v>
      </c>
      <c r="AJ372" s="94">
        <f t="shared" si="210"/>
        <v>0</v>
      </c>
      <c r="AK372" s="94">
        <f t="shared" si="210"/>
        <v>2796.6944599999997</v>
      </c>
      <c r="AL372" s="93">
        <f t="shared" si="210"/>
        <v>2796.6944599999997</v>
      </c>
      <c r="AM372" s="139" t="s">
        <v>7137</v>
      </c>
    </row>
    <row r="373" spans="1:39" hidden="1" outlineLevel="3" x14ac:dyDescent="0.25">
      <c r="A373" t="s">
        <v>7032</v>
      </c>
      <c r="B373" t="s">
        <v>96</v>
      </c>
      <c r="C373" t="s">
        <v>97</v>
      </c>
      <c r="D373" t="s">
        <v>280</v>
      </c>
      <c r="E373" t="s">
        <v>278</v>
      </c>
      <c r="R373">
        <f>SUM(F373:Q373)</f>
        <v>0</v>
      </c>
      <c r="S373" s="92" t="s">
        <v>4929</v>
      </c>
      <c r="T373" s="80">
        <f>VLOOKUP(S373,Factors!$F$4:$H$5971,3,FALSE)</f>
        <v>0</v>
      </c>
      <c r="U373" s="119">
        <f t="shared" si="186"/>
        <v>0</v>
      </c>
      <c r="V373" s="120">
        <f t="shared" si="187"/>
        <v>0</v>
      </c>
      <c r="W373" s="121">
        <f t="shared" si="188"/>
        <v>0</v>
      </c>
      <c r="X373" s="119">
        <f t="shared" si="189"/>
        <v>0</v>
      </c>
      <c r="Y373" s="120">
        <f t="shared" si="190"/>
        <v>0</v>
      </c>
      <c r="Z373" s="122">
        <f t="shared" si="191"/>
        <v>0</v>
      </c>
      <c r="AA373" s="119">
        <f t="shared" si="192"/>
        <v>0</v>
      </c>
      <c r="AB373" s="120">
        <f t="shared" si="193"/>
        <v>0</v>
      </c>
      <c r="AC373" s="122">
        <f t="shared" si="194"/>
        <v>0</v>
      </c>
      <c r="AD373" s="94">
        <f t="shared" si="195"/>
        <v>0</v>
      </c>
      <c r="AE373" s="123">
        <f t="shared" si="196"/>
        <v>0</v>
      </c>
      <c r="AF373" s="94">
        <f t="shared" si="197"/>
        <v>0</v>
      </c>
      <c r="AG373" s="94">
        <f t="shared" si="198"/>
        <v>0</v>
      </c>
      <c r="AH373" s="123">
        <f t="shared" si="199"/>
        <v>0</v>
      </c>
      <c r="AI373" s="94">
        <f t="shared" si="200"/>
        <v>0</v>
      </c>
      <c r="AJ373" s="94">
        <f t="shared" si="201"/>
        <v>0</v>
      </c>
      <c r="AK373" s="94">
        <f t="shared" si="202"/>
        <v>0</v>
      </c>
      <c r="AL373" s="93">
        <f t="shared" si="203"/>
        <v>0</v>
      </c>
      <c r="AM373" s="138" t="str">
        <f>VLOOKUP(S373,Factors!$F$4:$G$5971,2,FALSE)</f>
        <v>Direct-OR</v>
      </c>
    </row>
    <row r="374" spans="1:39" hidden="1" outlineLevel="2" collapsed="1" x14ac:dyDescent="0.25">
      <c r="S374" s="92"/>
      <c r="T374" s="80"/>
      <c r="U374" s="119">
        <f t="shared" ref="U374:AL374" si="211">SUBTOTAL(9,U373:U373)</f>
        <v>0</v>
      </c>
      <c r="V374" s="120">
        <f t="shared" si="211"/>
        <v>0</v>
      </c>
      <c r="W374" s="121">
        <f t="shared" si="211"/>
        <v>0</v>
      </c>
      <c r="X374" s="119">
        <f t="shared" si="211"/>
        <v>0</v>
      </c>
      <c r="Y374" s="120">
        <f t="shared" si="211"/>
        <v>0</v>
      </c>
      <c r="Z374" s="122">
        <f t="shared" si="211"/>
        <v>0</v>
      </c>
      <c r="AA374" s="119">
        <f t="shared" si="211"/>
        <v>0</v>
      </c>
      <c r="AB374" s="120">
        <f t="shared" si="211"/>
        <v>0</v>
      </c>
      <c r="AC374" s="122">
        <f t="shared" si="211"/>
        <v>0</v>
      </c>
      <c r="AD374" s="94">
        <f t="shared" si="211"/>
        <v>0</v>
      </c>
      <c r="AE374" s="123">
        <f t="shared" si="211"/>
        <v>0</v>
      </c>
      <c r="AF374" s="94">
        <f t="shared" si="211"/>
        <v>0</v>
      </c>
      <c r="AG374" s="94">
        <f t="shared" si="211"/>
        <v>0</v>
      </c>
      <c r="AH374" s="123">
        <f t="shared" si="211"/>
        <v>0</v>
      </c>
      <c r="AI374" s="94">
        <f t="shared" si="211"/>
        <v>0</v>
      </c>
      <c r="AJ374" s="94">
        <f t="shared" si="211"/>
        <v>0</v>
      </c>
      <c r="AK374" s="94">
        <f t="shared" si="211"/>
        <v>0</v>
      </c>
      <c r="AL374" s="93">
        <f t="shared" si="211"/>
        <v>0</v>
      </c>
      <c r="AM374" s="139" t="s">
        <v>7135</v>
      </c>
    </row>
    <row r="375" spans="1:39" hidden="1" outlineLevel="3" x14ac:dyDescent="0.25">
      <c r="A375" t="s">
        <v>7032</v>
      </c>
      <c r="B375" t="s">
        <v>35</v>
      </c>
      <c r="C375" t="s">
        <v>36</v>
      </c>
      <c r="D375" t="s">
        <v>273</v>
      </c>
      <c r="E375" t="s">
        <v>274</v>
      </c>
      <c r="F375">
        <v>135862.81</v>
      </c>
      <c r="G375">
        <v>100288.95</v>
      </c>
      <c r="R375">
        <f t="shared" ref="R375:R380" si="212">SUM(F375:Q375)</f>
        <v>236151.76</v>
      </c>
      <c r="S375" s="92" t="s">
        <v>996</v>
      </c>
      <c r="T375" s="80">
        <f>VLOOKUP(S375,Factors!$F$4:$H$5971,3,FALSE)</f>
        <v>8.4599999999999995E-2</v>
      </c>
      <c r="U375" s="119">
        <f t="shared" si="186"/>
        <v>0</v>
      </c>
      <c r="V375" s="120">
        <f t="shared" si="187"/>
        <v>100288.95</v>
      </c>
      <c r="W375" s="121">
        <f t="shared" si="188"/>
        <v>100288.95</v>
      </c>
      <c r="X375" s="119">
        <f t="shared" si="189"/>
        <v>0</v>
      </c>
      <c r="Y375" s="120">
        <f t="shared" si="190"/>
        <v>8484.4451699999991</v>
      </c>
      <c r="Z375" s="122">
        <f t="shared" si="191"/>
        <v>8484.4451699999991</v>
      </c>
      <c r="AA375" s="119">
        <f t="shared" si="192"/>
        <v>0</v>
      </c>
      <c r="AB375" s="120">
        <f t="shared" si="193"/>
        <v>91804.504829999991</v>
      </c>
      <c r="AC375" s="122">
        <f t="shared" si="194"/>
        <v>91804.504829999991</v>
      </c>
      <c r="AD375" s="94">
        <f t="shared" si="195"/>
        <v>0</v>
      </c>
      <c r="AE375" s="123">
        <f t="shared" si="196"/>
        <v>236151.76</v>
      </c>
      <c r="AF375" s="94">
        <f t="shared" si="197"/>
        <v>236151.76</v>
      </c>
      <c r="AG375" s="94">
        <f t="shared" si="198"/>
        <v>0</v>
      </c>
      <c r="AH375" s="123">
        <f t="shared" si="199"/>
        <v>19978.438896</v>
      </c>
      <c r="AI375" s="94">
        <f t="shared" si="200"/>
        <v>19978.438896</v>
      </c>
      <c r="AJ375" s="94">
        <f t="shared" si="201"/>
        <v>0</v>
      </c>
      <c r="AK375" s="94">
        <f t="shared" si="202"/>
        <v>216173.321104</v>
      </c>
      <c r="AL375" s="93">
        <f t="shared" si="203"/>
        <v>216173.321104</v>
      </c>
      <c r="AM375" s="138" t="str">
        <f>VLOOKUP(S375,Factors!$F$4:$G$5971,2,FALSE)</f>
        <v>Sendout Volumes</v>
      </c>
    </row>
    <row r="376" spans="1:39" hidden="1" outlineLevel="3" x14ac:dyDescent="0.25">
      <c r="A376" t="s">
        <v>7032</v>
      </c>
      <c r="B376" t="s">
        <v>35</v>
      </c>
      <c r="C376" t="s">
        <v>36</v>
      </c>
      <c r="D376" t="s">
        <v>275</v>
      </c>
      <c r="E376" t="s">
        <v>276</v>
      </c>
      <c r="F376">
        <v>8331.1200000000008</v>
      </c>
      <c r="G376">
        <v>13114.15</v>
      </c>
      <c r="R376">
        <f t="shared" si="212"/>
        <v>21445.27</v>
      </c>
      <c r="S376" s="92" t="s">
        <v>980</v>
      </c>
      <c r="T376" s="80">
        <f>VLOOKUP(S376,Factors!$F$4:$H$5971,3,FALSE)</f>
        <v>8.4599999999999995E-2</v>
      </c>
      <c r="U376" s="119">
        <f t="shared" si="186"/>
        <v>0</v>
      </c>
      <c r="V376" s="120">
        <f t="shared" si="187"/>
        <v>13114.15</v>
      </c>
      <c r="W376" s="121">
        <f t="shared" si="188"/>
        <v>13114.15</v>
      </c>
      <c r="X376" s="119">
        <f t="shared" si="189"/>
        <v>0</v>
      </c>
      <c r="Y376" s="120">
        <f t="shared" si="190"/>
        <v>1109.4570899999999</v>
      </c>
      <c r="Z376" s="122">
        <f t="shared" si="191"/>
        <v>1109.4570899999999</v>
      </c>
      <c r="AA376" s="119">
        <f t="shared" si="192"/>
        <v>0</v>
      </c>
      <c r="AB376" s="120">
        <f t="shared" si="193"/>
        <v>12004.69291</v>
      </c>
      <c r="AC376" s="122">
        <f t="shared" si="194"/>
        <v>12004.69291</v>
      </c>
      <c r="AD376" s="94">
        <f t="shared" si="195"/>
        <v>0</v>
      </c>
      <c r="AE376" s="123">
        <f t="shared" si="196"/>
        <v>21445.27</v>
      </c>
      <c r="AF376" s="94">
        <f t="shared" si="197"/>
        <v>21445.27</v>
      </c>
      <c r="AG376" s="94">
        <f t="shared" si="198"/>
        <v>0</v>
      </c>
      <c r="AH376" s="123">
        <f t="shared" si="199"/>
        <v>1814.2698419999999</v>
      </c>
      <c r="AI376" s="94">
        <f t="shared" si="200"/>
        <v>1814.2698419999999</v>
      </c>
      <c r="AJ376" s="94">
        <f t="shared" si="201"/>
        <v>0</v>
      </c>
      <c r="AK376" s="94">
        <f t="shared" si="202"/>
        <v>19631.000157999999</v>
      </c>
      <c r="AL376" s="93">
        <f t="shared" si="203"/>
        <v>19631.000157999999</v>
      </c>
      <c r="AM376" s="138" t="str">
        <f>VLOOKUP(S376,Factors!$F$4:$G$5971,2,FALSE)</f>
        <v>Sendout Volumes</v>
      </c>
    </row>
    <row r="377" spans="1:39" hidden="1" outlineLevel="3" x14ac:dyDescent="0.25">
      <c r="A377" t="s">
        <v>7032</v>
      </c>
      <c r="B377" t="s">
        <v>35</v>
      </c>
      <c r="C377" t="s">
        <v>36</v>
      </c>
      <c r="D377" t="s">
        <v>277</v>
      </c>
      <c r="E377" t="s">
        <v>278</v>
      </c>
      <c r="F377">
        <v>8710.9500000000007</v>
      </c>
      <c r="G377">
        <v>7098.18</v>
      </c>
      <c r="R377">
        <f t="shared" si="212"/>
        <v>15809.130000000001</v>
      </c>
      <c r="S377" s="92" t="s">
        <v>1030</v>
      </c>
      <c r="T377" s="80">
        <f>VLOOKUP(S377,Factors!$F$4:$H$5971,3,FALSE)</f>
        <v>8.4599999999999995E-2</v>
      </c>
      <c r="U377" s="119">
        <f t="shared" si="186"/>
        <v>0</v>
      </c>
      <c r="V377" s="120">
        <f t="shared" si="187"/>
        <v>7098.18</v>
      </c>
      <c r="W377" s="121">
        <f t="shared" si="188"/>
        <v>7098.18</v>
      </c>
      <c r="X377" s="119">
        <f t="shared" si="189"/>
        <v>0</v>
      </c>
      <c r="Y377" s="120">
        <f t="shared" si="190"/>
        <v>600.50602800000001</v>
      </c>
      <c r="Z377" s="122">
        <f t="shared" si="191"/>
        <v>600.50602800000001</v>
      </c>
      <c r="AA377" s="119">
        <f t="shared" si="192"/>
        <v>0</v>
      </c>
      <c r="AB377" s="120">
        <f t="shared" si="193"/>
        <v>6497.6739720000005</v>
      </c>
      <c r="AC377" s="122">
        <f t="shared" si="194"/>
        <v>6497.6739720000005</v>
      </c>
      <c r="AD377" s="94">
        <f t="shared" si="195"/>
        <v>0</v>
      </c>
      <c r="AE377" s="123">
        <f t="shared" si="196"/>
        <v>15809.130000000001</v>
      </c>
      <c r="AF377" s="94">
        <f t="shared" si="197"/>
        <v>15809.130000000001</v>
      </c>
      <c r="AG377" s="94">
        <f t="shared" si="198"/>
        <v>0</v>
      </c>
      <c r="AH377" s="123">
        <f t="shared" si="199"/>
        <v>1337.4523979999999</v>
      </c>
      <c r="AI377" s="94">
        <f t="shared" si="200"/>
        <v>1337.4523979999999</v>
      </c>
      <c r="AJ377" s="94">
        <f t="shared" si="201"/>
        <v>0</v>
      </c>
      <c r="AK377" s="94">
        <f t="shared" si="202"/>
        <v>14471.677602000002</v>
      </c>
      <c r="AL377" s="93">
        <f t="shared" si="203"/>
        <v>14471.677602000002</v>
      </c>
      <c r="AM377" s="138" t="str">
        <f>VLOOKUP(S377,Factors!$F$4:$G$5971,2,FALSE)</f>
        <v>Sendout Volumes</v>
      </c>
    </row>
    <row r="378" spans="1:39" hidden="1" outlineLevel="3" x14ac:dyDescent="0.25">
      <c r="A378" t="s">
        <v>7032</v>
      </c>
      <c r="B378" t="s">
        <v>35</v>
      </c>
      <c r="C378" t="s">
        <v>36</v>
      </c>
      <c r="D378" t="s">
        <v>279</v>
      </c>
      <c r="E378" t="s">
        <v>278</v>
      </c>
      <c r="F378">
        <v>1926.08</v>
      </c>
      <c r="G378">
        <v>2678.7</v>
      </c>
      <c r="R378">
        <f t="shared" si="212"/>
        <v>4604.78</v>
      </c>
      <c r="S378" s="92" t="s">
        <v>975</v>
      </c>
      <c r="T378" s="80">
        <f>VLOOKUP(S378,Factors!$F$4:$H$5971,3,FALSE)</f>
        <v>8.4599999999999995E-2</v>
      </c>
      <c r="U378" s="119">
        <f t="shared" si="186"/>
        <v>0</v>
      </c>
      <c r="V378" s="120">
        <f t="shared" si="187"/>
        <v>2678.7</v>
      </c>
      <c r="W378" s="121">
        <f t="shared" si="188"/>
        <v>2678.7</v>
      </c>
      <c r="X378" s="119">
        <f t="shared" si="189"/>
        <v>0</v>
      </c>
      <c r="Y378" s="120">
        <f t="shared" si="190"/>
        <v>226.61801999999997</v>
      </c>
      <c r="Z378" s="122">
        <f t="shared" si="191"/>
        <v>226.61801999999997</v>
      </c>
      <c r="AA378" s="119">
        <f t="shared" si="192"/>
        <v>0</v>
      </c>
      <c r="AB378" s="120">
        <f t="shared" si="193"/>
        <v>2452.0819799999999</v>
      </c>
      <c r="AC378" s="122">
        <f t="shared" si="194"/>
        <v>2452.0819799999999</v>
      </c>
      <c r="AD378" s="94">
        <f t="shared" si="195"/>
        <v>0</v>
      </c>
      <c r="AE378" s="123">
        <f t="shared" si="196"/>
        <v>4604.78</v>
      </c>
      <c r="AF378" s="94">
        <f t="shared" si="197"/>
        <v>4604.78</v>
      </c>
      <c r="AG378" s="94">
        <f t="shared" si="198"/>
        <v>0</v>
      </c>
      <c r="AH378" s="123">
        <f t="shared" si="199"/>
        <v>389.56438799999995</v>
      </c>
      <c r="AI378" s="94">
        <f t="shared" si="200"/>
        <v>389.56438799999995</v>
      </c>
      <c r="AJ378" s="94">
        <f t="shared" si="201"/>
        <v>0</v>
      </c>
      <c r="AK378" s="94">
        <f t="shared" si="202"/>
        <v>4215.215612</v>
      </c>
      <c r="AL378" s="93">
        <f t="shared" si="203"/>
        <v>4215.215612</v>
      </c>
      <c r="AM378" s="138" t="str">
        <f>VLOOKUP(S378,Factors!$F$4:$G$5971,2,FALSE)</f>
        <v>Sendout Volumes</v>
      </c>
    </row>
    <row r="379" spans="1:39" hidden="1" outlineLevel="3" x14ac:dyDescent="0.25">
      <c r="A379" t="s">
        <v>7032</v>
      </c>
      <c r="B379" t="s">
        <v>35</v>
      </c>
      <c r="C379" t="s">
        <v>36</v>
      </c>
      <c r="D379" t="s">
        <v>280</v>
      </c>
      <c r="E379" t="s">
        <v>278</v>
      </c>
      <c r="F379">
        <v>12721.09</v>
      </c>
      <c r="G379">
        <v>7665.4</v>
      </c>
      <c r="R379">
        <f t="shared" si="212"/>
        <v>20386.489999999998</v>
      </c>
      <c r="S379" s="92" t="s">
        <v>1020</v>
      </c>
      <c r="T379" s="80">
        <f>VLOOKUP(S379,Factors!$F$4:$H$5971,3,FALSE)</f>
        <v>8.4599999999999995E-2</v>
      </c>
      <c r="U379" s="119">
        <f t="shared" si="186"/>
        <v>0</v>
      </c>
      <c r="V379" s="120">
        <f t="shared" si="187"/>
        <v>7665.4</v>
      </c>
      <c r="W379" s="121">
        <f t="shared" si="188"/>
        <v>7665.4</v>
      </c>
      <c r="X379" s="119">
        <f t="shared" si="189"/>
        <v>0</v>
      </c>
      <c r="Y379" s="120">
        <f t="shared" si="190"/>
        <v>648.49283999999989</v>
      </c>
      <c r="Z379" s="122">
        <f t="shared" si="191"/>
        <v>648.49283999999989</v>
      </c>
      <c r="AA379" s="119">
        <f t="shared" si="192"/>
        <v>0</v>
      </c>
      <c r="AB379" s="120">
        <f t="shared" si="193"/>
        <v>7016.9071599999997</v>
      </c>
      <c r="AC379" s="122">
        <f t="shared" si="194"/>
        <v>7016.9071599999997</v>
      </c>
      <c r="AD379" s="94">
        <f t="shared" si="195"/>
        <v>0</v>
      </c>
      <c r="AE379" s="123">
        <f t="shared" si="196"/>
        <v>20386.489999999998</v>
      </c>
      <c r="AF379" s="94">
        <f t="shared" si="197"/>
        <v>20386.489999999998</v>
      </c>
      <c r="AG379" s="94">
        <f t="shared" si="198"/>
        <v>0</v>
      </c>
      <c r="AH379" s="123">
        <f t="shared" si="199"/>
        <v>1724.6970539999998</v>
      </c>
      <c r="AI379" s="94">
        <f t="shared" si="200"/>
        <v>1724.6970539999998</v>
      </c>
      <c r="AJ379" s="94">
        <f t="shared" si="201"/>
        <v>0</v>
      </c>
      <c r="AK379" s="94">
        <f t="shared" si="202"/>
        <v>18661.792945999998</v>
      </c>
      <c r="AL379" s="93">
        <f t="shared" si="203"/>
        <v>18661.792945999998</v>
      </c>
      <c r="AM379" s="138" t="str">
        <f>VLOOKUP(S379,Factors!$F$4:$G$5971,2,FALSE)</f>
        <v>Sendout Volumes</v>
      </c>
    </row>
    <row r="380" spans="1:39" hidden="1" outlineLevel="3" x14ac:dyDescent="0.25">
      <c r="A380" t="s">
        <v>7032</v>
      </c>
      <c r="B380" t="s">
        <v>35</v>
      </c>
      <c r="C380" t="s">
        <v>36</v>
      </c>
      <c r="D380" t="s">
        <v>281</v>
      </c>
      <c r="E380" t="s">
        <v>282</v>
      </c>
      <c r="R380">
        <f t="shared" si="212"/>
        <v>0</v>
      </c>
      <c r="S380" s="92" t="s">
        <v>1082</v>
      </c>
      <c r="T380" s="80">
        <f>VLOOKUP(S380,Factors!$F$4:$H$5971,3,FALSE)</f>
        <v>8.4599999999999995E-2</v>
      </c>
      <c r="U380" s="119">
        <f t="shared" si="186"/>
        <v>0</v>
      </c>
      <c r="V380" s="120">
        <f t="shared" si="187"/>
        <v>0</v>
      </c>
      <c r="W380" s="121">
        <f t="shared" si="188"/>
        <v>0</v>
      </c>
      <c r="X380" s="119">
        <f t="shared" si="189"/>
        <v>0</v>
      </c>
      <c r="Y380" s="120">
        <f t="shared" si="190"/>
        <v>0</v>
      </c>
      <c r="Z380" s="122">
        <f t="shared" si="191"/>
        <v>0</v>
      </c>
      <c r="AA380" s="119">
        <f t="shared" si="192"/>
        <v>0</v>
      </c>
      <c r="AB380" s="120">
        <f t="shared" si="193"/>
        <v>0</v>
      </c>
      <c r="AC380" s="122">
        <f t="shared" si="194"/>
        <v>0</v>
      </c>
      <c r="AD380" s="94">
        <f t="shared" si="195"/>
        <v>0</v>
      </c>
      <c r="AE380" s="123">
        <f t="shared" si="196"/>
        <v>0</v>
      </c>
      <c r="AF380" s="94">
        <f t="shared" si="197"/>
        <v>0</v>
      </c>
      <c r="AG380" s="94">
        <f t="shared" si="198"/>
        <v>0</v>
      </c>
      <c r="AH380" s="123">
        <f t="shared" si="199"/>
        <v>0</v>
      </c>
      <c r="AI380" s="94">
        <f t="shared" si="200"/>
        <v>0</v>
      </c>
      <c r="AJ380" s="94">
        <f t="shared" si="201"/>
        <v>0</v>
      </c>
      <c r="AK380" s="94">
        <f t="shared" si="202"/>
        <v>0</v>
      </c>
      <c r="AL380" s="93">
        <f t="shared" si="203"/>
        <v>0</v>
      </c>
      <c r="AM380" s="138" t="str">
        <f>VLOOKUP(S380,Factors!$F$4:$G$5971,2,FALSE)</f>
        <v>Sendout Volumes</v>
      </c>
    </row>
    <row r="381" spans="1:39" hidden="1" outlineLevel="2" collapsed="1" x14ac:dyDescent="0.25">
      <c r="S381" s="92"/>
      <c r="T381" s="80"/>
      <c r="U381" s="119">
        <f t="shared" ref="U381:AL381" si="213">SUBTOTAL(9,U375:U380)</f>
        <v>0</v>
      </c>
      <c r="V381" s="120">
        <f t="shared" si="213"/>
        <v>130845.37999999999</v>
      </c>
      <c r="W381" s="121">
        <f t="shared" si="213"/>
        <v>130845.37999999999</v>
      </c>
      <c r="X381" s="119">
        <f t="shared" si="213"/>
        <v>0</v>
      </c>
      <c r="Y381" s="120">
        <f t="shared" si="213"/>
        <v>11069.519147999999</v>
      </c>
      <c r="Z381" s="122">
        <f t="shared" si="213"/>
        <v>11069.519147999999</v>
      </c>
      <c r="AA381" s="119">
        <f t="shared" si="213"/>
        <v>0</v>
      </c>
      <c r="AB381" s="120">
        <f t="shared" si="213"/>
        <v>119775.860852</v>
      </c>
      <c r="AC381" s="122">
        <f t="shared" si="213"/>
        <v>119775.860852</v>
      </c>
      <c r="AD381" s="94">
        <f t="shared" si="213"/>
        <v>0</v>
      </c>
      <c r="AE381" s="123">
        <f t="shared" si="213"/>
        <v>298397.43</v>
      </c>
      <c r="AF381" s="94">
        <f t="shared" si="213"/>
        <v>298397.43</v>
      </c>
      <c r="AG381" s="94">
        <f t="shared" si="213"/>
        <v>0</v>
      </c>
      <c r="AH381" s="123">
        <f t="shared" si="213"/>
        <v>25244.422578000002</v>
      </c>
      <c r="AI381" s="94">
        <f t="shared" si="213"/>
        <v>25244.422578000002</v>
      </c>
      <c r="AJ381" s="94">
        <f t="shared" si="213"/>
        <v>0</v>
      </c>
      <c r="AK381" s="94">
        <f t="shared" si="213"/>
        <v>273153.007422</v>
      </c>
      <c r="AL381" s="93">
        <f t="shared" si="213"/>
        <v>273153.007422</v>
      </c>
      <c r="AM381" s="139" t="s">
        <v>7136</v>
      </c>
    </row>
    <row r="382" spans="1:39" hidden="1" outlineLevel="3" x14ac:dyDescent="0.25">
      <c r="A382" t="s">
        <v>7032</v>
      </c>
      <c r="B382" t="s">
        <v>77</v>
      </c>
      <c r="C382" t="s">
        <v>78</v>
      </c>
      <c r="D382" t="s">
        <v>281</v>
      </c>
      <c r="E382" t="s">
        <v>282</v>
      </c>
      <c r="F382">
        <v>22406.34</v>
      </c>
      <c r="G382">
        <v>31064.13</v>
      </c>
      <c r="R382">
        <f>SUM(F382:Q382)</f>
        <v>53470.47</v>
      </c>
      <c r="S382" s="92" t="s">
        <v>4106</v>
      </c>
      <c r="T382" s="80">
        <f>VLOOKUP(S382,Factors!$F$4:$H$5971,3,FALSE)</f>
        <v>0.12766</v>
      </c>
      <c r="U382" s="119">
        <f t="shared" si="186"/>
        <v>0</v>
      </c>
      <c r="V382" s="120">
        <f t="shared" si="187"/>
        <v>31064.13</v>
      </c>
      <c r="W382" s="121">
        <f t="shared" si="188"/>
        <v>31064.13</v>
      </c>
      <c r="X382" s="119">
        <f t="shared" si="189"/>
        <v>0</v>
      </c>
      <c r="Y382" s="120">
        <f t="shared" si="190"/>
        <v>3965.6468358000002</v>
      </c>
      <c r="Z382" s="122">
        <f t="shared" si="191"/>
        <v>3965.6468358000002</v>
      </c>
      <c r="AA382" s="119">
        <f t="shared" si="192"/>
        <v>0</v>
      </c>
      <c r="AB382" s="120">
        <f t="shared" si="193"/>
        <v>27098.483164199999</v>
      </c>
      <c r="AC382" s="122">
        <f t="shared" si="194"/>
        <v>27098.483164199999</v>
      </c>
      <c r="AD382" s="94">
        <f t="shared" si="195"/>
        <v>0</v>
      </c>
      <c r="AE382" s="123">
        <f t="shared" si="196"/>
        <v>53470.47</v>
      </c>
      <c r="AF382" s="94">
        <f t="shared" si="197"/>
        <v>53470.47</v>
      </c>
      <c r="AG382" s="94">
        <f t="shared" si="198"/>
        <v>0</v>
      </c>
      <c r="AH382" s="123">
        <f t="shared" si="199"/>
        <v>6826.0402002000001</v>
      </c>
      <c r="AI382" s="94">
        <f t="shared" si="200"/>
        <v>6826.0402002000001</v>
      </c>
      <c r="AJ382" s="94">
        <f t="shared" si="201"/>
        <v>0</v>
      </c>
      <c r="AK382" s="94">
        <f t="shared" si="202"/>
        <v>46644.429799800004</v>
      </c>
      <c r="AL382" s="93">
        <f t="shared" si="203"/>
        <v>46644.429799800004</v>
      </c>
      <c r="AM382" s="138" t="str">
        <f>VLOOKUP(S382,Factors!$F$4:$G$5971,2,FALSE)</f>
        <v>Telemetering</v>
      </c>
    </row>
    <row r="383" spans="1:39" hidden="1" outlineLevel="3" x14ac:dyDescent="0.25">
      <c r="A383" t="s">
        <v>7032</v>
      </c>
      <c r="B383" t="s">
        <v>43</v>
      </c>
      <c r="C383" t="s">
        <v>44</v>
      </c>
      <c r="D383" t="s">
        <v>281</v>
      </c>
      <c r="E383" t="s">
        <v>282</v>
      </c>
      <c r="F383">
        <v>610.69000000000005</v>
      </c>
      <c r="R383">
        <f>SUM(F383:Q383)</f>
        <v>610.69000000000005</v>
      </c>
      <c r="S383" s="92" t="s">
        <v>4750</v>
      </c>
      <c r="T383" s="80">
        <f>VLOOKUP(S383,Factors!$F$4:$H$5971,3,FALSE)</f>
        <v>0.12766</v>
      </c>
      <c r="U383" s="119">
        <f t="shared" si="186"/>
        <v>0</v>
      </c>
      <c r="V383" s="120">
        <f t="shared" si="187"/>
        <v>0</v>
      </c>
      <c r="W383" s="121">
        <f t="shared" si="188"/>
        <v>0</v>
      </c>
      <c r="X383" s="119">
        <f t="shared" si="189"/>
        <v>0</v>
      </c>
      <c r="Y383" s="120">
        <f t="shared" si="190"/>
        <v>0</v>
      </c>
      <c r="Z383" s="122">
        <f t="shared" si="191"/>
        <v>0</v>
      </c>
      <c r="AA383" s="119">
        <f t="shared" si="192"/>
        <v>0</v>
      </c>
      <c r="AB383" s="120">
        <f t="shared" si="193"/>
        <v>0</v>
      </c>
      <c r="AC383" s="122">
        <f t="shared" si="194"/>
        <v>0</v>
      </c>
      <c r="AD383" s="94">
        <f t="shared" si="195"/>
        <v>0</v>
      </c>
      <c r="AE383" s="123">
        <f t="shared" si="196"/>
        <v>610.69000000000005</v>
      </c>
      <c r="AF383" s="94">
        <f t="shared" si="197"/>
        <v>610.69000000000005</v>
      </c>
      <c r="AG383" s="94">
        <f t="shared" si="198"/>
        <v>0</v>
      </c>
      <c r="AH383" s="123">
        <f t="shared" si="199"/>
        <v>77.960685400000003</v>
      </c>
      <c r="AI383" s="94">
        <f t="shared" si="200"/>
        <v>77.960685400000003</v>
      </c>
      <c r="AJ383" s="94">
        <f t="shared" si="201"/>
        <v>0</v>
      </c>
      <c r="AK383" s="94">
        <f t="shared" si="202"/>
        <v>532.72931460000007</v>
      </c>
      <c r="AL383" s="93">
        <f t="shared" si="203"/>
        <v>532.72931460000007</v>
      </c>
      <c r="AM383" s="138" t="str">
        <f>VLOOKUP(S383,Factors!$F$4:$G$5971,2,FALSE)</f>
        <v>Telemetering</v>
      </c>
    </row>
    <row r="384" spans="1:39" hidden="1" outlineLevel="2" collapsed="1" x14ac:dyDescent="0.25">
      <c r="S384" s="92"/>
      <c r="T384" s="80"/>
      <c r="U384" s="119">
        <f t="shared" ref="U384:AL384" si="214">SUBTOTAL(9,U382:U383)</f>
        <v>0</v>
      </c>
      <c r="V384" s="120">
        <f t="shared" si="214"/>
        <v>31064.13</v>
      </c>
      <c r="W384" s="121">
        <f t="shared" si="214"/>
        <v>31064.13</v>
      </c>
      <c r="X384" s="119">
        <f t="shared" si="214"/>
        <v>0</v>
      </c>
      <c r="Y384" s="120">
        <f t="shared" si="214"/>
        <v>3965.6468358000002</v>
      </c>
      <c r="Z384" s="122">
        <f t="shared" si="214"/>
        <v>3965.6468358000002</v>
      </c>
      <c r="AA384" s="119">
        <f t="shared" si="214"/>
        <v>0</v>
      </c>
      <c r="AB384" s="120">
        <f t="shared" si="214"/>
        <v>27098.483164199999</v>
      </c>
      <c r="AC384" s="122">
        <f t="shared" si="214"/>
        <v>27098.483164199999</v>
      </c>
      <c r="AD384" s="94">
        <f t="shared" si="214"/>
        <v>0</v>
      </c>
      <c r="AE384" s="123">
        <f t="shared" si="214"/>
        <v>54081.16</v>
      </c>
      <c r="AF384" s="94">
        <f t="shared" si="214"/>
        <v>54081.16</v>
      </c>
      <c r="AG384" s="94">
        <f t="shared" si="214"/>
        <v>0</v>
      </c>
      <c r="AH384" s="123">
        <f t="shared" si="214"/>
        <v>6904.0008856000004</v>
      </c>
      <c r="AI384" s="94">
        <f t="shared" si="214"/>
        <v>6904.0008856000004</v>
      </c>
      <c r="AJ384" s="94">
        <f t="shared" si="214"/>
        <v>0</v>
      </c>
      <c r="AK384" s="94">
        <f t="shared" si="214"/>
        <v>47177.159114400005</v>
      </c>
      <c r="AL384" s="93">
        <f t="shared" si="214"/>
        <v>47177.159114400005</v>
      </c>
      <c r="AM384" s="139" t="s">
        <v>7143</v>
      </c>
    </row>
    <row r="385" spans="1:39" hidden="1" outlineLevel="3" x14ac:dyDescent="0.25">
      <c r="A385" t="s">
        <v>7032</v>
      </c>
      <c r="B385" t="s">
        <v>82</v>
      </c>
      <c r="C385" t="s">
        <v>83</v>
      </c>
      <c r="D385" t="s">
        <v>273</v>
      </c>
      <c r="E385" t="s">
        <v>274</v>
      </c>
      <c r="R385">
        <f>SUM(F385:Q385)</f>
        <v>0</v>
      </c>
      <c r="S385" s="92" t="s">
        <v>4446</v>
      </c>
      <c r="T385" s="80">
        <f>VLOOKUP(S385,Factors!$F$4:$H$5971,3,FALSE)</f>
        <v>1.17E-2</v>
      </c>
      <c r="U385" s="119">
        <f t="shared" si="186"/>
        <v>0</v>
      </c>
      <c r="V385" s="120">
        <f t="shared" si="187"/>
        <v>0</v>
      </c>
      <c r="W385" s="121">
        <f t="shared" si="188"/>
        <v>0</v>
      </c>
      <c r="X385" s="119">
        <f t="shared" si="189"/>
        <v>0</v>
      </c>
      <c r="Y385" s="120">
        <f t="shared" si="190"/>
        <v>0</v>
      </c>
      <c r="Z385" s="122">
        <f t="shared" si="191"/>
        <v>0</v>
      </c>
      <c r="AA385" s="119">
        <f t="shared" si="192"/>
        <v>0</v>
      </c>
      <c r="AB385" s="120">
        <f t="shared" si="193"/>
        <v>0</v>
      </c>
      <c r="AC385" s="122">
        <f t="shared" si="194"/>
        <v>0</v>
      </c>
      <c r="AD385" s="94">
        <f t="shared" si="195"/>
        <v>0</v>
      </c>
      <c r="AE385" s="123">
        <f t="shared" si="196"/>
        <v>0</v>
      </c>
      <c r="AF385" s="94">
        <f t="shared" si="197"/>
        <v>0</v>
      </c>
      <c r="AG385" s="94">
        <f t="shared" si="198"/>
        <v>0</v>
      </c>
      <c r="AH385" s="123">
        <f t="shared" si="199"/>
        <v>0</v>
      </c>
      <c r="AI385" s="94">
        <f t="shared" si="200"/>
        <v>0</v>
      </c>
      <c r="AJ385" s="94">
        <f t="shared" si="201"/>
        <v>0</v>
      </c>
      <c r="AK385" s="94">
        <f t="shared" si="202"/>
        <v>0</v>
      </c>
      <c r="AL385" s="93">
        <f t="shared" si="203"/>
        <v>0</v>
      </c>
      <c r="AM385" s="138" t="str">
        <f>VLOOKUP(S385,Factors!$F$4:$G$5971,2,FALSE)</f>
        <v>Transmission</v>
      </c>
    </row>
    <row r="386" spans="1:39" hidden="1" outlineLevel="2" collapsed="1" x14ac:dyDescent="0.25">
      <c r="S386" s="92"/>
      <c r="T386" s="80"/>
      <c r="U386" s="119">
        <f t="shared" ref="U386:AL386" si="215">SUBTOTAL(9,U385:U385)</f>
        <v>0</v>
      </c>
      <c r="V386" s="120">
        <f t="shared" si="215"/>
        <v>0</v>
      </c>
      <c r="W386" s="121">
        <f t="shared" si="215"/>
        <v>0</v>
      </c>
      <c r="X386" s="119">
        <f t="shared" si="215"/>
        <v>0</v>
      </c>
      <c r="Y386" s="120">
        <f t="shared" si="215"/>
        <v>0</v>
      </c>
      <c r="Z386" s="122">
        <f t="shared" si="215"/>
        <v>0</v>
      </c>
      <c r="AA386" s="119">
        <f t="shared" si="215"/>
        <v>0</v>
      </c>
      <c r="AB386" s="120">
        <f t="shared" si="215"/>
        <v>0</v>
      </c>
      <c r="AC386" s="122">
        <f t="shared" si="215"/>
        <v>0</v>
      </c>
      <c r="AD386" s="94">
        <f t="shared" si="215"/>
        <v>0</v>
      </c>
      <c r="AE386" s="123">
        <f t="shared" si="215"/>
        <v>0</v>
      </c>
      <c r="AF386" s="94">
        <f t="shared" si="215"/>
        <v>0</v>
      </c>
      <c r="AG386" s="94">
        <f t="shared" si="215"/>
        <v>0</v>
      </c>
      <c r="AH386" s="123">
        <f t="shared" si="215"/>
        <v>0</v>
      </c>
      <c r="AI386" s="94">
        <f t="shared" si="215"/>
        <v>0</v>
      </c>
      <c r="AJ386" s="94">
        <f t="shared" si="215"/>
        <v>0</v>
      </c>
      <c r="AK386" s="94">
        <f t="shared" si="215"/>
        <v>0</v>
      </c>
      <c r="AL386" s="93">
        <f t="shared" si="215"/>
        <v>0</v>
      </c>
      <c r="AM386" s="139" t="s">
        <v>7138</v>
      </c>
    </row>
    <row r="387" spans="1:39" hidden="1" outlineLevel="1" x14ac:dyDescent="0.25">
      <c r="A387" s="135" t="s">
        <v>7031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7"/>
      <c r="T387" s="128"/>
      <c r="U387" s="129">
        <f t="shared" ref="U387:AL387" si="216">SUBTOTAL(9,U368:U385)</f>
        <v>0</v>
      </c>
      <c r="V387" s="130">
        <f t="shared" si="216"/>
        <v>163210.11000000002</v>
      </c>
      <c r="W387" s="131">
        <f t="shared" si="216"/>
        <v>163210.11000000002</v>
      </c>
      <c r="X387" s="129">
        <f t="shared" si="216"/>
        <v>0</v>
      </c>
      <c r="Y387" s="130">
        <f t="shared" si="216"/>
        <v>15181.353423799997</v>
      </c>
      <c r="Z387" s="132">
        <f t="shared" si="216"/>
        <v>15181.353423799997</v>
      </c>
      <c r="AA387" s="129">
        <f t="shared" si="216"/>
        <v>0</v>
      </c>
      <c r="AB387" s="130">
        <f t="shared" si="216"/>
        <v>148028.75657619999</v>
      </c>
      <c r="AC387" s="132">
        <f t="shared" si="216"/>
        <v>148028.75657619999</v>
      </c>
      <c r="AD387" s="130">
        <f t="shared" si="216"/>
        <v>0</v>
      </c>
      <c r="AE387" s="133">
        <f t="shared" si="216"/>
        <v>355629.44</v>
      </c>
      <c r="AF387" s="130">
        <f t="shared" si="216"/>
        <v>355629.44</v>
      </c>
      <c r="AG387" s="130">
        <f t="shared" si="216"/>
        <v>0</v>
      </c>
      <c r="AH387" s="133">
        <f t="shared" si="216"/>
        <v>32502.579003600003</v>
      </c>
      <c r="AI387" s="130">
        <f t="shared" si="216"/>
        <v>32502.579003600003</v>
      </c>
      <c r="AJ387" s="130">
        <f t="shared" si="216"/>
        <v>0</v>
      </c>
      <c r="AK387" s="130">
        <f t="shared" si="216"/>
        <v>323126.86099640001</v>
      </c>
      <c r="AL387" s="134">
        <f t="shared" si="216"/>
        <v>323126.86099640001</v>
      </c>
      <c r="AM387" s="137"/>
    </row>
    <row r="388" spans="1:39" hidden="1" outlineLevel="3" x14ac:dyDescent="0.25">
      <c r="A388" t="s">
        <v>7034</v>
      </c>
      <c r="B388" t="s">
        <v>151</v>
      </c>
      <c r="C388" t="s">
        <v>152</v>
      </c>
      <c r="D388" t="s">
        <v>290</v>
      </c>
      <c r="E388" t="s">
        <v>291</v>
      </c>
      <c r="F388">
        <v>55.17</v>
      </c>
      <c r="G388">
        <v>55.07</v>
      </c>
      <c r="R388">
        <f>SUM(F388:Q388)</f>
        <v>110.24000000000001</v>
      </c>
      <c r="S388" s="92" t="s">
        <v>5310</v>
      </c>
      <c r="T388" s="80">
        <f>VLOOKUP(S388,Factors!$F$4:$H$5971,3,FALSE)</f>
        <v>0.1124</v>
      </c>
      <c r="U388" s="119">
        <f t="shared" si="186"/>
        <v>0</v>
      </c>
      <c r="V388" s="120">
        <f t="shared" si="187"/>
        <v>55.07</v>
      </c>
      <c r="W388" s="121">
        <f t="shared" si="188"/>
        <v>55.07</v>
      </c>
      <c r="X388" s="119">
        <f t="shared" si="189"/>
        <v>0</v>
      </c>
      <c r="Y388" s="120">
        <f t="shared" si="190"/>
        <v>6.1898679999999997</v>
      </c>
      <c r="Z388" s="122">
        <f t="shared" si="191"/>
        <v>6.1898679999999997</v>
      </c>
      <c r="AA388" s="119">
        <f t="shared" si="192"/>
        <v>0</v>
      </c>
      <c r="AB388" s="120">
        <f t="shared" si="193"/>
        <v>48.880132000000003</v>
      </c>
      <c r="AC388" s="122">
        <f t="shared" si="194"/>
        <v>48.880132000000003</v>
      </c>
      <c r="AD388" s="94">
        <f t="shared" si="195"/>
        <v>0</v>
      </c>
      <c r="AE388" s="123">
        <f t="shared" si="196"/>
        <v>110.24000000000001</v>
      </c>
      <c r="AF388" s="94">
        <f t="shared" si="197"/>
        <v>110.24000000000001</v>
      </c>
      <c r="AG388" s="94">
        <f t="shared" si="198"/>
        <v>0</v>
      </c>
      <c r="AH388" s="123">
        <f t="shared" si="199"/>
        <v>12.390976</v>
      </c>
      <c r="AI388" s="94">
        <f t="shared" si="200"/>
        <v>12.390976</v>
      </c>
      <c r="AJ388" s="94">
        <f t="shared" si="201"/>
        <v>0</v>
      </c>
      <c r="AK388" s="94">
        <f t="shared" si="202"/>
        <v>97.849024000000014</v>
      </c>
      <c r="AL388" s="93">
        <f t="shared" si="203"/>
        <v>97.849024000000014</v>
      </c>
      <c r="AM388" s="138" t="str">
        <f>VLOOKUP(S388,Factors!$F$4:$G$5971,2,FALSE)</f>
        <v>3-factor</v>
      </c>
    </row>
    <row r="389" spans="1:39" hidden="1" outlineLevel="2" collapsed="1" x14ac:dyDescent="0.25">
      <c r="S389" s="92"/>
      <c r="T389" s="80"/>
      <c r="U389" s="119">
        <f t="shared" ref="U389:AL389" si="217">SUBTOTAL(9,U388:U388)</f>
        <v>0</v>
      </c>
      <c r="V389" s="120">
        <f t="shared" si="217"/>
        <v>55.07</v>
      </c>
      <c r="W389" s="121">
        <f t="shared" si="217"/>
        <v>55.07</v>
      </c>
      <c r="X389" s="119">
        <f t="shared" si="217"/>
        <v>0</v>
      </c>
      <c r="Y389" s="120">
        <f t="shared" si="217"/>
        <v>6.1898679999999997</v>
      </c>
      <c r="Z389" s="122">
        <f t="shared" si="217"/>
        <v>6.1898679999999997</v>
      </c>
      <c r="AA389" s="119">
        <f t="shared" si="217"/>
        <v>0</v>
      </c>
      <c r="AB389" s="120">
        <f t="shared" si="217"/>
        <v>48.880132000000003</v>
      </c>
      <c r="AC389" s="122">
        <f t="shared" si="217"/>
        <v>48.880132000000003</v>
      </c>
      <c r="AD389" s="94">
        <f t="shared" si="217"/>
        <v>0</v>
      </c>
      <c r="AE389" s="123">
        <f t="shared" si="217"/>
        <v>110.24000000000001</v>
      </c>
      <c r="AF389" s="94">
        <f t="shared" si="217"/>
        <v>110.24000000000001</v>
      </c>
      <c r="AG389" s="94">
        <f t="shared" si="217"/>
        <v>0</v>
      </c>
      <c r="AH389" s="123">
        <f t="shared" si="217"/>
        <v>12.390976</v>
      </c>
      <c r="AI389" s="94">
        <f t="shared" si="217"/>
        <v>12.390976</v>
      </c>
      <c r="AJ389" s="94">
        <f t="shared" si="217"/>
        <v>0</v>
      </c>
      <c r="AK389" s="94">
        <f t="shared" si="217"/>
        <v>97.849024000000014</v>
      </c>
      <c r="AL389" s="93">
        <f t="shared" si="217"/>
        <v>97.849024000000014</v>
      </c>
      <c r="AM389" s="139" t="s">
        <v>7137</v>
      </c>
    </row>
    <row r="390" spans="1:39" hidden="1" outlineLevel="3" x14ac:dyDescent="0.25">
      <c r="A390" t="s">
        <v>7034</v>
      </c>
      <c r="B390" t="s">
        <v>43</v>
      </c>
      <c r="C390" t="s">
        <v>44</v>
      </c>
      <c r="D390" t="s">
        <v>290</v>
      </c>
      <c r="E390" t="s">
        <v>291</v>
      </c>
      <c r="G390">
        <v>144.28</v>
      </c>
      <c r="R390">
        <f>SUM(F390:Q390)</f>
        <v>144.28</v>
      </c>
      <c r="S390" s="92" t="s">
        <v>7093</v>
      </c>
      <c r="T390" s="80">
        <f>VLOOKUP(S390,Factors!$F$4:$H$5971,3,FALSE)</f>
        <v>0</v>
      </c>
      <c r="U390" s="119">
        <f t="shared" si="186"/>
        <v>144.28</v>
      </c>
      <c r="V390" s="120">
        <f t="shared" si="187"/>
        <v>0</v>
      </c>
      <c r="W390" s="121">
        <f t="shared" si="188"/>
        <v>144.28</v>
      </c>
      <c r="X390" s="119">
        <f t="shared" si="189"/>
        <v>0</v>
      </c>
      <c r="Y390" s="120">
        <f t="shared" si="190"/>
        <v>0</v>
      </c>
      <c r="Z390" s="122">
        <f t="shared" si="191"/>
        <v>0</v>
      </c>
      <c r="AA390" s="119">
        <f t="shared" si="192"/>
        <v>144.28</v>
      </c>
      <c r="AB390" s="120">
        <f t="shared" si="193"/>
        <v>0</v>
      </c>
      <c r="AC390" s="122">
        <f t="shared" si="194"/>
        <v>144.28</v>
      </c>
      <c r="AD390" s="94">
        <f t="shared" si="195"/>
        <v>144.28</v>
      </c>
      <c r="AE390" s="123">
        <f t="shared" si="196"/>
        <v>0</v>
      </c>
      <c r="AF390" s="94">
        <f t="shared" si="197"/>
        <v>144.28</v>
      </c>
      <c r="AG390" s="94">
        <f t="shared" si="198"/>
        <v>0</v>
      </c>
      <c r="AH390" s="123">
        <f t="shared" si="199"/>
        <v>0</v>
      </c>
      <c r="AI390" s="94">
        <f t="shared" si="200"/>
        <v>0</v>
      </c>
      <c r="AJ390" s="94">
        <f t="shared" si="201"/>
        <v>144.28</v>
      </c>
      <c r="AK390" s="94">
        <f t="shared" si="202"/>
        <v>0</v>
      </c>
      <c r="AL390" s="93">
        <f t="shared" si="203"/>
        <v>144.28</v>
      </c>
      <c r="AM390" s="138" t="str">
        <f>VLOOKUP(S390,Factors!$F$4:$G$5971,2,FALSE)</f>
        <v>direct-or</v>
      </c>
    </row>
    <row r="391" spans="1:39" hidden="1" outlineLevel="3" x14ac:dyDescent="0.25">
      <c r="A391" t="s">
        <v>7034</v>
      </c>
      <c r="B391" t="s">
        <v>96</v>
      </c>
      <c r="C391" t="s">
        <v>97</v>
      </c>
      <c r="D391" t="s">
        <v>290</v>
      </c>
      <c r="E391" t="s">
        <v>291</v>
      </c>
      <c r="G391">
        <v>8915.1299999999992</v>
      </c>
      <c r="R391">
        <f>SUM(F391:Q391)</f>
        <v>8915.1299999999992</v>
      </c>
      <c r="S391" s="92" t="s">
        <v>6514</v>
      </c>
      <c r="T391" s="80">
        <f>VLOOKUP(S391,Factors!$F$4:$H$5971,3,FALSE)</f>
        <v>0</v>
      </c>
      <c r="U391" s="119">
        <f t="shared" si="186"/>
        <v>8915.1299999999992</v>
      </c>
      <c r="V391" s="120">
        <f t="shared" si="187"/>
        <v>0</v>
      </c>
      <c r="W391" s="121">
        <f t="shared" si="188"/>
        <v>8915.1299999999992</v>
      </c>
      <c r="X391" s="119">
        <f t="shared" si="189"/>
        <v>0</v>
      </c>
      <c r="Y391" s="120">
        <f t="shared" si="190"/>
        <v>0</v>
      </c>
      <c r="Z391" s="122">
        <f t="shared" si="191"/>
        <v>0</v>
      </c>
      <c r="AA391" s="119">
        <f t="shared" si="192"/>
        <v>8915.1299999999992</v>
      </c>
      <c r="AB391" s="120">
        <f t="shared" si="193"/>
        <v>0</v>
      </c>
      <c r="AC391" s="122">
        <f t="shared" si="194"/>
        <v>8915.1299999999992</v>
      </c>
      <c r="AD391" s="94">
        <f t="shared" si="195"/>
        <v>8915.1299999999992</v>
      </c>
      <c r="AE391" s="123">
        <f t="shared" si="196"/>
        <v>0</v>
      </c>
      <c r="AF391" s="94">
        <f t="shared" si="197"/>
        <v>8915.1299999999992</v>
      </c>
      <c r="AG391" s="94">
        <f t="shared" si="198"/>
        <v>0</v>
      </c>
      <c r="AH391" s="123">
        <f t="shared" si="199"/>
        <v>0</v>
      </c>
      <c r="AI391" s="94">
        <f t="shared" si="200"/>
        <v>0</v>
      </c>
      <c r="AJ391" s="94">
        <f t="shared" si="201"/>
        <v>8915.1299999999992</v>
      </c>
      <c r="AK391" s="94">
        <f t="shared" si="202"/>
        <v>0</v>
      </c>
      <c r="AL391" s="93">
        <f t="shared" si="203"/>
        <v>8915.1299999999992</v>
      </c>
      <c r="AM391" s="138" t="str">
        <f>VLOOKUP(S391,Factors!$F$4:$G$5971,2,FALSE)</f>
        <v>direct-or</v>
      </c>
    </row>
    <row r="392" spans="1:39" hidden="1" outlineLevel="2" collapsed="1" x14ac:dyDescent="0.25">
      <c r="S392" s="92"/>
      <c r="T392" s="80"/>
      <c r="U392" s="119">
        <f t="shared" ref="U392:AL392" si="218">SUBTOTAL(9,U390:U391)</f>
        <v>9059.41</v>
      </c>
      <c r="V392" s="120">
        <f t="shared" si="218"/>
        <v>0</v>
      </c>
      <c r="W392" s="121">
        <f t="shared" si="218"/>
        <v>9059.41</v>
      </c>
      <c r="X392" s="119">
        <f t="shared" si="218"/>
        <v>0</v>
      </c>
      <c r="Y392" s="120">
        <f t="shared" si="218"/>
        <v>0</v>
      </c>
      <c r="Z392" s="122">
        <f t="shared" si="218"/>
        <v>0</v>
      </c>
      <c r="AA392" s="119">
        <f t="shared" si="218"/>
        <v>9059.41</v>
      </c>
      <c r="AB392" s="120">
        <f t="shared" si="218"/>
        <v>0</v>
      </c>
      <c r="AC392" s="122">
        <f t="shared" si="218"/>
        <v>9059.41</v>
      </c>
      <c r="AD392" s="94">
        <f t="shared" si="218"/>
        <v>9059.41</v>
      </c>
      <c r="AE392" s="123">
        <f t="shared" si="218"/>
        <v>0</v>
      </c>
      <c r="AF392" s="94">
        <f t="shared" si="218"/>
        <v>9059.41</v>
      </c>
      <c r="AG392" s="94">
        <f t="shared" si="218"/>
        <v>0</v>
      </c>
      <c r="AH392" s="123">
        <f t="shared" si="218"/>
        <v>0</v>
      </c>
      <c r="AI392" s="94">
        <f t="shared" si="218"/>
        <v>0</v>
      </c>
      <c r="AJ392" s="94">
        <f t="shared" si="218"/>
        <v>9059.41</v>
      </c>
      <c r="AK392" s="94">
        <f t="shared" si="218"/>
        <v>0</v>
      </c>
      <c r="AL392" s="93">
        <f t="shared" si="218"/>
        <v>9059.41</v>
      </c>
      <c r="AM392" s="139" t="s">
        <v>7149</v>
      </c>
    </row>
    <row r="393" spans="1:39" hidden="1" outlineLevel="3" x14ac:dyDescent="0.25">
      <c r="A393" t="s">
        <v>7034</v>
      </c>
      <c r="B393" t="s">
        <v>35</v>
      </c>
      <c r="C393" t="s">
        <v>36</v>
      </c>
      <c r="D393" t="s">
        <v>288</v>
      </c>
      <c r="E393" t="s">
        <v>289</v>
      </c>
      <c r="F393">
        <v>10573.48</v>
      </c>
      <c r="G393">
        <v>12548.12</v>
      </c>
      <c r="R393">
        <f>SUM(F393:Q393)</f>
        <v>23121.599999999999</v>
      </c>
      <c r="S393" s="92" t="s">
        <v>1046</v>
      </c>
      <c r="T393" s="80">
        <f>VLOOKUP(S393,Factors!$F$4:$H$5971,3,FALSE)</f>
        <v>8.4599999999999995E-2</v>
      </c>
      <c r="U393" s="119">
        <f t="shared" si="186"/>
        <v>0</v>
      </c>
      <c r="V393" s="120">
        <f t="shared" si="187"/>
        <v>12548.12</v>
      </c>
      <c r="W393" s="121">
        <f t="shared" si="188"/>
        <v>12548.12</v>
      </c>
      <c r="X393" s="119">
        <f t="shared" si="189"/>
        <v>0</v>
      </c>
      <c r="Y393" s="120">
        <f t="shared" si="190"/>
        <v>1061.570952</v>
      </c>
      <c r="Z393" s="122">
        <f t="shared" si="191"/>
        <v>1061.570952</v>
      </c>
      <c r="AA393" s="119">
        <f t="shared" si="192"/>
        <v>0</v>
      </c>
      <c r="AB393" s="120">
        <f t="shared" si="193"/>
        <v>11486.549048000001</v>
      </c>
      <c r="AC393" s="122">
        <f t="shared" si="194"/>
        <v>11486.549048000001</v>
      </c>
      <c r="AD393" s="94">
        <f t="shared" si="195"/>
        <v>0</v>
      </c>
      <c r="AE393" s="123">
        <f t="shared" si="196"/>
        <v>23121.599999999999</v>
      </c>
      <c r="AF393" s="94">
        <f t="shared" si="197"/>
        <v>23121.599999999999</v>
      </c>
      <c r="AG393" s="94">
        <f t="shared" si="198"/>
        <v>0</v>
      </c>
      <c r="AH393" s="123">
        <f t="shared" si="199"/>
        <v>1956.0873599999998</v>
      </c>
      <c r="AI393" s="94">
        <f t="shared" si="200"/>
        <v>1956.0873599999998</v>
      </c>
      <c r="AJ393" s="94">
        <f t="shared" si="201"/>
        <v>0</v>
      </c>
      <c r="AK393" s="94">
        <f t="shared" si="202"/>
        <v>21165.512639999997</v>
      </c>
      <c r="AL393" s="93">
        <f t="shared" si="203"/>
        <v>21165.512639999997</v>
      </c>
      <c r="AM393" s="138" t="str">
        <f>VLOOKUP(S393,Factors!$F$4:$G$5971,2,FALSE)</f>
        <v>Sendout Volumes</v>
      </c>
    </row>
    <row r="394" spans="1:39" hidden="1" outlineLevel="3" x14ac:dyDescent="0.25">
      <c r="A394" t="s">
        <v>7034</v>
      </c>
      <c r="B394" t="s">
        <v>35</v>
      </c>
      <c r="C394" t="s">
        <v>36</v>
      </c>
      <c r="D394" t="s">
        <v>290</v>
      </c>
      <c r="E394" t="s">
        <v>291</v>
      </c>
      <c r="G394">
        <v>1100.95</v>
      </c>
      <c r="R394">
        <f>SUM(F394:Q394)</f>
        <v>1100.95</v>
      </c>
      <c r="S394" s="92" t="s">
        <v>1064</v>
      </c>
      <c r="T394" s="80">
        <f>VLOOKUP(S394,Factors!$F$4:$H$5971,3,FALSE)</f>
        <v>8.4599999999999995E-2</v>
      </c>
      <c r="U394" s="119">
        <f t="shared" si="186"/>
        <v>0</v>
      </c>
      <c r="V394" s="120">
        <f t="shared" si="187"/>
        <v>1100.95</v>
      </c>
      <c r="W394" s="121">
        <f t="shared" si="188"/>
        <v>1100.95</v>
      </c>
      <c r="X394" s="119">
        <f t="shared" si="189"/>
        <v>0</v>
      </c>
      <c r="Y394" s="120">
        <f t="shared" si="190"/>
        <v>93.140370000000004</v>
      </c>
      <c r="Z394" s="122">
        <f t="shared" si="191"/>
        <v>93.140370000000004</v>
      </c>
      <c r="AA394" s="119">
        <f t="shared" si="192"/>
        <v>0</v>
      </c>
      <c r="AB394" s="120">
        <f t="shared" si="193"/>
        <v>1007.8096300000001</v>
      </c>
      <c r="AC394" s="122">
        <f t="shared" si="194"/>
        <v>1007.8096300000001</v>
      </c>
      <c r="AD394" s="94">
        <f t="shared" si="195"/>
        <v>0</v>
      </c>
      <c r="AE394" s="123">
        <f t="shared" si="196"/>
        <v>1100.95</v>
      </c>
      <c r="AF394" s="94">
        <f t="shared" si="197"/>
        <v>1100.95</v>
      </c>
      <c r="AG394" s="94">
        <f t="shared" si="198"/>
        <v>0</v>
      </c>
      <c r="AH394" s="123">
        <f t="shared" si="199"/>
        <v>93.140370000000004</v>
      </c>
      <c r="AI394" s="94">
        <f t="shared" si="200"/>
        <v>93.140370000000004</v>
      </c>
      <c r="AJ394" s="94">
        <f t="shared" si="201"/>
        <v>0</v>
      </c>
      <c r="AK394" s="94">
        <f t="shared" si="202"/>
        <v>1007.8096300000001</v>
      </c>
      <c r="AL394" s="93">
        <f t="shared" si="203"/>
        <v>1007.8096300000001</v>
      </c>
      <c r="AM394" s="138" t="str">
        <f>VLOOKUP(S394,Factors!$F$4:$G$5971,2,FALSE)</f>
        <v>sendout volumes</v>
      </c>
    </row>
    <row r="395" spans="1:39" hidden="1" outlineLevel="2" collapsed="1" x14ac:dyDescent="0.25">
      <c r="S395" s="92"/>
      <c r="T395" s="80"/>
      <c r="U395" s="119">
        <f t="shared" ref="U395:AL395" si="219">SUBTOTAL(9,U393:U394)</f>
        <v>0</v>
      </c>
      <c r="V395" s="120">
        <f t="shared" si="219"/>
        <v>13649.070000000002</v>
      </c>
      <c r="W395" s="121">
        <f t="shared" si="219"/>
        <v>13649.070000000002</v>
      </c>
      <c r="X395" s="119">
        <f t="shared" si="219"/>
        <v>0</v>
      </c>
      <c r="Y395" s="120">
        <f t="shared" si="219"/>
        <v>1154.7113220000001</v>
      </c>
      <c r="Z395" s="122">
        <f t="shared" si="219"/>
        <v>1154.7113220000001</v>
      </c>
      <c r="AA395" s="119">
        <f t="shared" si="219"/>
        <v>0</v>
      </c>
      <c r="AB395" s="120">
        <f t="shared" si="219"/>
        <v>12494.358678000001</v>
      </c>
      <c r="AC395" s="122">
        <f t="shared" si="219"/>
        <v>12494.358678000001</v>
      </c>
      <c r="AD395" s="94">
        <f t="shared" si="219"/>
        <v>0</v>
      </c>
      <c r="AE395" s="123">
        <f t="shared" si="219"/>
        <v>24222.55</v>
      </c>
      <c r="AF395" s="94">
        <f t="shared" si="219"/>
        <v>24222.55</v>
      </c>
      <c r="AG395" s="94">
        <f t="shared" si="219"/>
        <v>0</v>
      </c>
      <c r="AH395" s="123">
        <f t="shared" si="219"/>
        <v>2049.2277299999996</v>
      </c>
      <c r="AI395" s="94">
        <f t="shared" si="219"/>
        <v>2049.2277299999996</v>
      </c>
      <c r="AJ395" s="94">
        <f t="shared" si="219"/>
        <v>0</v>
      </c>
      <c r="AK395" s="94">
        <f t="shared" si="219"/>
        <v>22173.322269999997</v>
      </c>
      <c r="AL395" s="93">
        <f t="shared" si="219"/>
        <v>22173.322269999997</v>
      </c>
      <c r="AM395" s="139" t="s">
        <v>7136</v>
      </c>
    </row>
    <row r="396" spans="1:39" hidden="1" outlineLevel="1" x14ac:dyDescent="0.25">
      <c r="A396" s="135" t="s">
        <v>7033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7"/>
      <c r="T396" s="128"/>
      <c r="U396" s="129">
        <f t="shared" ref="U396:AL396" si="220">SUBTOTAL(9,U388:U394)</f>
        <v>9059.41</v>
      </c>
      <c r="V396" s="130">
        <f t="shared" si="220"/>
        <v>13704.140000000001</v>
      </c>
      <c r="W396" s="131">
        <f t="shared" si="220"/>
        <v>22763.55</v>
      </c>
      <c r="X396" s="129">
        <f t="shared" si="220"/>
        <v>0</v>
      </c>
      <c r="Y396" s="130">
        <f t="shared" si="220"/>
        <v>1160.90119</v>
      </c>
      <c r="Z396" s="132">
        <f t="shared" si="220"/>
        <v>1160.90119</v>
      </c>
      <c r="AA396" s="129">
        <f t="shared" si="220"/>
        <v>9059.41</v>
      </c>
      <c r="AB396" s="130">
        <f t="shared" si="220"/>
        <v>12543.238810000001</v>
      </c>
      <c r="AC396" s="132">
        <f t="shared" si="220"/>
        <v>21602.648810000002</v>
      </c>
      <c r="AD396" s="130">
        <f t="shared" si="220"/>
        <v>9059.41</v>
      </c>
      <c r="AE396" s="133">
        <f t="shared" si="220"/>
        <v>24332.79</v>
      </c>
      <c r="AF396" s="130">
        <f t="shared" si="220"/>
        <v>33392.199999999997</v>
      </c>
      <c r="AG396" s="130">
        <f t="shared" si="220"/>
        <v>0</v>
      </c>
      <c r="AH396" s="133">
        <f t="shared" si="220"/>
        <v>2061.6187059999997</v>
      </c>
      <c r="AI396" s="130">
        <f t="shared" si="220"/>
        <v>2061.6187059999997</v>
      </c>
      <c r="AJ396" s="130">
        <f t="shared" si="220"/>
        <v>9059.41</v>
      </c>
      <c r="AK396" s="130">
        <f t="shared" si="220"/>
        <v>22271.171293999996</v>
      </c>
      <c r="AL396" s="134">
        <f t="shared" si="220"/>
        <v>31330.581293999996</v>
      </c>
      <c r="AM396" s="137"/>
    </row>
    <row r="397" spans="1:39" hidden="1" outlineLevel="3" x14ac:dyDescent="0.25">
      <c r="A397" t="s">
        <v>7036</v>
      </c>
      <c r="B397" t="s">
        <v>96</v>
      </c>
      <c r="C397" t="s">
        <v>97</v>
      </c>
      <c r="D397" t="s">
        <v>293</v>
      </c>
      <c r="E397" t="s">
        <v>294</v>
      </c>
      <c r="R397">
        <f>SUM(F397:Q397)</f>
        <v>0</v>
      </c>
      <c r="S397" s="92" t="s">
        <v>5036</v>
      </c>
      <c r="T397" s="80">
        <f>VLOOKUP(S397,Factors!$F$4:$H$5971,3,FALSE)</f>
        <v>0.1124</v>
      </c>
      <c r="U397" s="119">
        <f t="shared" si="186"/>
        <v>0</v>
      </c>
      <c r="V397" s="120">
        <f t="shared" si="187"/>
        <v>0</v>
      </c>
      <c r="W397" s="121">
        <f t="shared" si="188"/>
        <v>0</v>
      </c>
      <c r="X397" s="119">
        <f t="shared" si="189"/>
        <v>0</v>
      </c>
      <c r="Y397" s="120">
        <f t="shared" si="190"/>
        <v>0</v>
      </c>
      <c r="Z397" s="122">
        <f t="shared" si="191"/>
        <v>0</v>
      </c>
      <c r="AA397" s="119">
        <f t="shared" si="192"/>
        <v>0</v>
      </c>
      <c r="AB397" s="120">
        <f t="shared" si="193"/>
        <v>0</v>
      </c>
      <c r="AC397" s="122">
        <f t="shared" si="194"/>
        <v>0</v>
      </c>
      <c r="AD397" s="94">
        <f t="shared" si="195"/>
        <v>0</v>
      </c>
      <c r="AE397" s="123">
        <f t="shared" si="196"/>
        <v>0</v>
      </c>
      <c r="AF397" s="94">
        <f t="shared" si="197"/>
        <v>0</v>
      </c>
      <c r="AG397" s="94">
        <f t="shared" si="198"/>
        <v>0</v>
      </c>
      <c r="AH397" s="123">
        <f t="shared" si="199"/>
        <v>0</v>
      </c>
      <c r="AI397" s="94">
        <f t="shared" si="200"/>
        <v>0</v>
      </c>
      <c r="AJ397" s="94">
        <f t="shared" si="201"/>
        <v>0</v>
      </c>
      <c r="AK397" s="94">
        <f t="shared" si="202"/>
        <v>0</v>
      </c>
      <c r="AL397" s="93">
        <f t="shared" si="203"/>
        <v>0</v>
      </c>
      <c r="AM397" s="138" t="str">
        <f>VLOOKUP(S397,Factors!$F$4:$G$5971,2,FALSE)</f>
        <v>3-factor</v>
      </c>
    </row>
    <row r="398" spans="1:39" hidden="1" outlineLevel="2" collapsed="1" x14ac:dyDescent="0.25">
      <c r="S398" s="92"/>
      <c r="T398" s="80"/>
      <c r="U398" s="119">
        <f t="shared" ref="U398:AL398" si="221">SUBTOTAL(9,U397:U397)</f>
        <v>0</v>
      </c>
      <c r="V398" s="120">
        <f t="shared" si="221"/>
        <v>0</v>
      </c>
      <c r="W398" s="121">
        <f t="shared" si="221"/>
        <v>0</v>
      </c>
      <c r="X398" s="119">
        <f t="shared" si="221"/>
        <v>0</v>
      </c>
      <c r="Y398" s="120">
        <f t="shared" si="221"/>
        <v>0</v>
      </c>
      <c r="Z398" s="122">
        <f t="shared" si="221"/>
        <v>0</v>
      </c>
      <c r="AA398" s="119">
        <f t="shared" si="221"/>
        <v>0</v>
      </c>
      <c r="AB398" s="120">
        <f t="shared" si="221"/>
        <v>0</v>
      </c>
      <c r="AC398" s="122">
        <f t="shared" si="221"/>
        <v>0</v>
      </c>
      <c r="AD398" s="94">
        <f t="shared" si="221"/>
        <v>0</v>
      </c>
      <c r="AE398" s="123">
        <f t="shared" si="221"/>
        <v>0</v>
      </c>
      <c r="AF398" s="94">
        <f t="shared" si="221"/>
        <v>0</v>
      </c>
      <c r="AG398" s="94">
        <f t="shared" si="221"/>
        <v>0</v>
      </c>
      <c r="AH398" s="123">
        <f t="shared" si="221"/>
        <v>0</v>
      </c>
      <c r="AI398" s="94">
        <f t="shared" si="221"/>
        <v>0</v>
      </c>
      <c r="AJ398" s="94">
        <f t="shared" si="221"/>
        <v>0</v>
      </c>
      <c r="AK398" s="94">
        <f t="shared" si="221"/>
        <v>0</v>
      </c>
      <c r="AL398" s="93">
        <f t="shared" si="221"/>
        <v>0</v>
      </c>
      <c r="AM398" s="139" t="s">
        <v>7137</v>
      </c>
    </row>
    <row r="399" spans="1:39" hidden="1" outlineLevel="3" x14ac:dyDescent="0.25">
      <c r="A399" t="s">
        <v>7036</v>
      </c>
      <c r="B399" t="s">
        <v>96</v>
      </c>
      <c r="C399" t="s">
        <v>97</v>
      </c>
      <c r="D399" t="s">
        <v>297</v>
      </c>
      <c r="E399" t="s">
        <v>298</v>
      </c>
      <c r="G399">
        <v>-562.79999999999995</v>
      </c>
      <c r="R399">
        <f>SUM(F399:Q399)</f>
        <v>-562.79999999999995</v>
      </c>
      <c r="S399" s="92" t="s">
        <v>4918</v>
      </c>
      <c r="T399" s="80">
        <f>VLOOKUP(S399,Factors!$F$4:$H$5971,3,FALSE)</f>
        <v>0</v>
      </c>
      <c r="U399" s="119">
        <f t="shared" si="186"/>
        <v>-562.79999999999995</v>
      </c>
      <c r="V399" s="120">
        <f t="shared" si="187"/>
        <v>0</v>
      </c>
      <c r="W399" s="121">
        <f t="shared" si="188"/>
        <v>-562.79999999999995</v>
      </c>
      <c r="X399" s="119">
        <f t="shared" si="189"/>
        <v>0</v>
      </c>
      <c r="Y399" s="120">
        <f t="shared" si="190"/>
        <v>0</v>
      </c>
      <c r="Z399" s="122">
        <f t="shared" si="191"/>
        <v>0</v>
      </c>
      <c r="AA399" s="119">
        <f t="shared" si="192"/>
        <v>-562.79999999999995</v>
      </c>
      <c r="AB399" s="120">
        <f t="shared" si="193"/>
        <v>0</v>
      </c>
      <c r="AC399" s="122">
        <f t="shared" si="194"/>
        <v>-562.79999999999995</v>
      </c>
      <c r="AD399" s="94">
        <f t="shared" si="195"/>
        <v>-562.79999999999995</v>
      </c>
      <c r="AE399" s="123">
        <f t="shared" si="196"/>
        <v>0</v>
      </c>
      <c r="AF399" s="94">
        <f t="shared" si="197"/>
        <v>-562.79999999999995</v>
      </c>
      <c r="AG399" s="94">
        <f t="shared" si="198"/>
        <v>0</v>
      </c>
      <c r="AH399" s="123">
        <f t="shared" si="199"/>
        <v>0</v>
      </c>
      <c r="AI399" s="94">
        <f t="shared" si="200"/>
        <v>0</v>
      </c>
      <c r="AJ399" s="94">
        <f t="shared" si="201"/>
        <v>-562.79999999999995</v>
      </c>
      <c r="AK399" s="94">
        <f t="shared" si="202"/>
        <v>0</v>
      </c>
      <c r="AL399" s="93">
        <f t="shared" si="203"/>
        <v>-562.79999999999995</v>
      </c>
      <c r="AM399" s="138" t="str">
        <f>VLOOKUP(S399,Factors!$F$4:$G$5971,2,FALSE)</f>
        <v>Direct-OR</v>
      </c>
    </row>
    <row r="400" spans="1:39" hidden="1" outlineLevel="3" x14ac:dyDescent="0.25">
      <c r="A400" t="s">
        <v>7036</v>
      </c>
      <c r="B400" t="s">
        <v>96</v>
      </c>
      <c r="C400" t="s">
        <v>97</v>
      </c>
      <c r="D400" t="s">
        <v>299</v>
      </c>
      <c r="E400" t="s">
        <v>300</v>
      </c>
      <c r="R400">
        <f>SUM(F400:Q400)</f>
        <v>0</v>
      </c>
      <c r="S400" s="92" t="s">
        <v>5024</v>
      </c>
      <c r="T400" s="80">
        <f>VLOOKUP(S400,Factors!$F$4:$H$5971,3,FALSE)</f>
        <v>0</v>
      </c>
      <c r="U400" s="119">
        <f t="shared" si="186"/>
        <v>0</v>
      </c>
      <c r="V400" s="120">
        <f t="shared" si="187"/>
        <v>0</v>
      </c>
      <c r="W400" s="121">
        <f t="shared" si="188"/>
        <v>0</v>
      </c>
      <c r="X400" s="119">
        <f t="shared" si="189"/>
        <v>0</v>
      </c>
      <c r="Y400" s="120">
        <f t="shared" si="190"/>
        <v>0</v>
      </c>
      <c r="Z400" s="122">
        <f t="shared" si="191"/>
        <v>0</v>
      </c>
      <c r="AA400" s="119">
        <f t="shared" si="192"/>
        <v>0</v>
      </c>
      <c r="AB400" s="120">
        <f t="shared" si="193"/>
        <v>0</v>
      </c>
      <c r="AC400" s="122">
        <f t="shared" si="194"/>
        <v>0</v>
      </c>
      <c r="AD400" s="94">
        <f t="shared" si="195"/>
        <v>0</v>
      </c>
      <c r="AE400" s="123">
        <f t="shared" si="196"/>
        <v>0</v>
      </c>
      <c r="AF400" s="94">
        <f t="shared" si="197"/>
        <v>0</v>
      </c>
      <c r="AG400" s="94">
        <f t="shared" si="198"/>
        <v>0</v>
      </c>
      <c r="AH400" s="123">
        <f t="shared" si="199"/>
        <v>0</v>
      </c>
      <c r="AI400" s="94">
        <f t="shared" si="200"/>
        <v>0</v>
      </c>
      <c r="AJ400" s="94">
        <f t="shared" si="201"/>
        <v>0</v>
      </c>
      <c r="AK400" s="94">
        <f t="shared" si="202"/>
        <v>0</v>
      </c>
      <c r="AL400" s="93">
        <f t="shared" si="203"/>
        <v>0</v>
      </c>
      <c r="AM400" s="138" t="str">
        <f>VLOOKUP(S400,Factors!$F$4:$G$5971,2,FALSE)</f>
        <v>Direct-OR</v>
      </c>
    </row>
    <row r="401" spans="1:39" hidden="1" outlineLevel="3" x14ac:dyDescent="0.25">
      <c r="A401" t="s">
        <v>7036</v>
      </c>
      <c r="B401" t="s">
        <v>96</v>
      </c>
      <c r="C401" t="s">
        <v>97</v>
      </c>
      <c r="D401" t="s">
        <v>301</v>
      </c>
      <c r="E401" t="s">
        <v>302</v>
      </c>
      <c r="F401">
        <v>25787.25</v>
      </c>
      <c r="G401">
        <v>47339.35</v>
      </c>
      <c r="R401">
        <f>SUM(F401:Q401)</f>
        <v>73126.600000000006</v>
      </c>
      <c r="S401" s="92" t="s">
        <v>5025</v>
      </c>
      <c r="T401" s="80">
        <f>VLOOKUP(S401,Factors!$F$4:$H$5971,3,FALSE)</f>
        <v>0</v>
      </c>
      <c r="U401" s="119">
        <f t="shared" si="186"/>
        <v>47339.35</v>
      </c>
      <c r="V401" s="120">
        <f t="shared" si="187"/>
        <v>0</v>
      </c>
      <c r="W401" s="121">
        <f t="shared" si="188"/>
        <v>47339.35</v>
      </c>
      <c r="X401" s="119">
        <f t="shared" si="189"/>
        <v>0</v>
      </c>
      <c r="Y401" s="120">
        <f t="shared" si="190"/>
        <v>0</v>
      </c>
      <c r="Z401" s="122">
        <f t="shared" si="191"/>
        <v>0</v>
      </c>
      <c r="AA401" s="119">
        <f t="shared" si="192"/>
        <v>47339.35</v>
      </c>
      <c r="AB401" s="120">
        <f t="shared" si="193"/>
        <v>0</v>
      </c>
      <c r="AC401" s="122">
        <f t="shared" si="194"/>
        <v>47339.35</v>
      </c>
      <c r="AD401" s="94">
        <f t="shared" si="195"/>
        <v>73126.600000000006</v>
      </c>
      <c r="AE401" s="123">
        <f t="shared" si="196"/>
        <v>0</v>
      </c>
      <c r="AF401" s="94">
        <f t="shared" si="197"/>
        <v>73126.600000000006</v>
      </c>
      <c r="AG401" s="94">
        <f t="shared" si="198"/>
        <v>0</v>
      </c>
      <c r="AH401" s="123">
        <f t="shared" si="199"/>
        <v>0</v>
      </c>
      <c r="AI401" s="94">
        <f t="shared" si="200"/>
        <v>0</v>
      </c>
      <c r="AJ401" s="94">
        <f t="shared" si="201"/>
        <v>73126.600000000006</v>
      </c>
      <c r="AK401" s="94">
        <f t="shared" si="202"/>
        <v>0</v>
      </c>
      <c r="AL401" s="93">
        <f t="shared" si="203"/>
        <v>73126.600000000006</v>
      </c>
      <c r="AM401" s="138" t="str">
        <f>VLOOKUP(S401,Factors!$F$4:$G$5971,2,FALSE)</f>
        <v>Direct-OR</v>
      </c>
    </row>
    <row r="402" spans="1:39" hidden="1" outlineLevel="3" x14ac:dyDescent="0.25">
      <c r="A402" t="s">
        <v>7036</v>
      </c>
      <c r="B402" t="s">
        <v>96</v>
      </c>
      <c r="C402" t="s">
        <v>97</v>
      </c>
      <c r="D402" t="s">
        <v>295</v>
      </c>
      <c r="E402" t="s">
        <v>296</v>
      </c>
      <c r="F402">
        <v>26720.78</v>
      </c>
      <c r="G402">
        <v>10398.33</v>
      </c>
      <c r="R402">
        <f>SUM(F402:Q402)</f>
        <v>37119.11</v>
      </c>
      <c r="S402" s="92" t="s">
        <v>5026</v>
      </c>
      <c r="T402" s="80">
        <f>VLOOKUP(S402,Factors!$F$4:$H$5971,3,FALSE)</f>
        <v>0</v>
      </c>
      <c r="U402" s="119">
        <f t="shared" si="186"/>
        <v>10398.33</v>
      </c>
      <c r="V402" s="120">
        <f t="shared" si="187"/>
        <v>0</v>
      </c>
      <c r="W402" s="121">
        <f t="shared" si="188"/>
        <v>10398.33</v>
      </c>
      <c r="X402" s="119">
        <f t="shared" si="189"/>
        <v>0</v>
      </c>
      <c r="Y402" s="120">
        <f t="shared" si="190"/>
        <v>0</v>
      </c>
      <c r="Z402" s="122">
        <f t="shared" si="191"/>
        <v>0</v>
      </c>
      <c r="AA402" s="119">
        <f t="shared" si="192"/>
        <v>10398.33</v>
      </c>
      <c r="AB402" s="120">
        <f t="shared" si="193"/>
        <v>0</v>
      </c>
      <c r="AC402" s="122">
        <f t="shared" si="194"/>
        <v>10398.33</v>
      </c>
      <c r="AD402" s="94">
        <f t="shared" si="195"/>
        <v>37119.11</v>
      </c>
      <c r="AE402" s="123">
        <f t="shared" si="196"/>
        <v>0</v>
      </c>
      <c r="AF402" s="94">
        <f t="shared" si="197"/>
        <v>37119.11</v>
      </c>
      <c r="AG402" s="94">
        <f t="shared" si="198"/>
        <v>0</v>
      </c>
      <c r="AH402" s="123">
        <f t="shared" si="199"/>
        <v>0</v>
      </c>
      <c r="AI402" s="94">
        <f t="shared" si="200"/>
        <v>0</v>
      </c>
      <c r="AJ402" s="94">
        <f t="shared" si="201"/>
        <v>37119.11</v>
      </c>
      <c r="AK402" s="94">
        <f t="shared" si="202"/>
        <v>0</v>
      </c>
      <c r="AL402" s="93">
        <f t="shared" si="203"/>
        <v>37119.11</v>
      </c>
      <c r="AM402" s="138" t="str">
        <f>VLOOKUP(S402,Factors!$F$4:$G$5971,2,FALSE)</f>
        <v>Direct-OR</v>
      </c>
    </row>
    <row r="403" spans="1:39" hidden="1" outlineLevel="3" x14ac:dyDescent="0.25">
      <c r="A403" t="s">
        <v>7036</v>
      </c>
      <c r="B403" t="s">
        <v>96</v>
      </c>
      <c r="C403" t="s">
        <v>97</v>
      </c>
      <c r="D403" t="s">
        <v>303</v>
      </c>
      <c r="E403" t="s">
        <v>304</v>
      </c>
      <c r="R403">
        <f>SUM(F403:Q403)</f>
        <v>0</v>
      </c>
      <c r="S403" s="92" t="s">
        <v>4911</v>
      </c>
      <c r="T403" s="80">
        <f>VLOOKUP(S403,Factors!$F$4:$H$5971,3,FALSE)</f>
        <v>0</v>
      </c>
      <c r="U403" s="119">
        <f t="shared" si="186"/>
        <v>0</v>
      </c>
      <c r="V403" s="120">
        <f t="shared" si="187"/>
        <v>0</v>
      </c>
      <c r="W403" s="121">
        <f t="shared" si="188"/>
        <v>0</v>
      </c>
      <c r="X403" s="119">
        <f t="shared" si="189"/>
        <v>0</v>
      </c>
      <c r="Y403" s="120">
        <f t="shared" si="190"/>
        <v>0</v>
      </c>
      <c r="Z403" s="122">
        <f t="shared" si="191"/>
        <v>0</v>
      </c>
      <c r="AA403" s="119">
        <f t="shared" si="192"/>
        <v>0</v>
      </c>
      <c r="AB403" s="120">
        <f t="shared" si="193"/>
        <v>0</v>
      </c>
      <c r="AC403" s="122">
        <f t="shared" si="194"/>
        <v>0</v>
      </c>
      <c r="AD403" s="94">
        <f t="shared" si="195"/>
        <v>0</v>
      </c>
      <c r="AE403" s="123">
        <f t="shared" si="196"/>
        <v>0</v>
      </c>
      <c r="AF403" s="94">
        <f t="shared" si="197"/>
        <v>0</v>
      </c>
      <c r="AG403" s="94">
        <f t="shared" si="198"/>
        <v>0</v>
      </c>
      <c r="AH403" s="123">
        <f t="shared" si="199"/>
        <v>0</v>
      </c>
      <c r="AI403" s="94">
        <f t="shared" si="200"/>
        <v>0</v>
      </c>
      <c r="AJ403" s="94">
        <f t="shared" si="201"/>
        <v>0</v>
      </c>
      <c r="AK403" s="94">
        <f t="shared" si="202"/>
        <v>0</v>
      </c>
      <c r="AL403" s="93">
        <f t="shared" si="203"/>
        <v>0</v>
      </c>
      <c r="AM403" s="138" t="str">
        <f>VLOOKUP(S403,Factors!$F$4:$G$5971,2,FALSE)</f>
        <v>Direct-OR</v>
      </c>
    </row>
    <row r="404" spans="1:39" hidden="1" outlineLevel="2" collapsed="1" x14ac:dyDescent="0.25">
      <c r="S404" s="92"/>
      <c r="T404" s="80"/>
      <c r="U404" s="119">
        <f t="shared" ref="U404:AL404" si="222">SUBTOTAL(9,U399:U403)</f>
        <v>57174.879999999997</v>
      </c>
      <c r="V404" s="120">
        <f t="shared" si="222"/>
        <v>0</v>
      </c>
      <c r="W404" s="121">
        <f t="shared" si="222"/>
        <v>57174.879999999997</v>
      </c>
      <c r="X404" s="119">
        <f t="shared" si="222"/>
        <v>0</v>
      </c>
      <c r="Y404" s="120">
        <f t="shared" si="222"/>
        <v>0</v>
      </c>
      <c r="Z404" s="122">
        <f t="shared" si="222"/>
        <v>0</v>
      </c>
      <c r="AA404" s="119">
        <f t="shared" si="222"/>
        <v>57174.879999999997</v>
      </c>
      <c r="AB404" s="120">
        <f t="shared" si="222"/>
        <v>0</v>
      </c>
      <c r="AC404" s="122">
        <f t="shared" si="222"/>
        <v>57174.879999999997</v>
      </c>
      <c r="AD404" s="94">
        <f t="shared" si="222"/>
        <v>109682.91</v>
      </c>
      <c r="AE404" s="123">
        <f t="shared" si="222"/>
        <v>0</v>
      </c>
      <c r="AF404" s="94">
        <f t="shared" si="222"/>
        <v>109682.91</v>
      </c>
      <c r="AG404" s="94">
        <f t="shared" si="222"/>
        <v>0</v>
      </c>
      <c r="AH404" s="123">
        <f t="shared" si="222"/>
        <v>0</v>
      </c>
      <c r="AI404" s="94">
        <f t="shared" si="222"/>
        <v>0</v>
      </c>
      <c r="AJ404" s="94">
        <f t="shared" si="222"/>
        <v>109682.91</v>
      </c>
      <c r="AK404" s="94">
        <f t="shared" si="222"/>
        <v>0</v>
      </c>
      <c r="AL404" s="93">
        <f t="shared" si="222"/>
        <v>109682.91</v>
      </c>
      <c r="AM404" s="139" t="s">
        <v>7135</v>
      </c>
    </row>
    <row r="405" spans="1:39" hidden="1" outlineLevel="3" x14ac:dyDescent="0.25">
      <c r="A405" t="s">
        <v>7036</v>
      </c>
      <c r="B405" t="s">
        <v>127</v>
      </c>
      <c r="C405" t="s">
        <v>128</v>
      </c>
      <c r="D405" t="s">
        <v>295</v>
      </c>
      <c r="E405" t="s">
        <v>296</v>
      </c>
      <c r="F405">
        <v>955.76</v>
      </c>
      <c r="G405">
        <v>617.21</v>
      </c>
      <c r="R405">
        <f>SUM(F405:Q405)</f>
        <v>1572.97</v>
      </c>
      <c r="S405" s="92" t="s">
        <v>4642</v>
      </c>
      <c r="T405" s="80">
        <f>VLOOKUP(S405,Factors!$F$4:$H$5971,3,FALSE)</f>
        <v>1</v>
      </c>
      <c r="U405" s="119">
        <f t="shared" si="186"/>
        <v>617.21</v>
      </c>
      <c r="V405" s="120">
        <f t="shared" si="187"/>
        <v>0</v>
      </c>
      <c r="W405" s="121">
        <f t="shared" si="188"/>
        <v>617.21</v>
      </c>
      <c r="X405" s="119">
        <f t="shared" si="189"/>
        <v>617.21</v>
      </c>
      <c r="Y405" s="120">
        <f t="shared" si="190"/>
        <v>0</v>
      </c>
      <c r="Z405" s="122">
        <f t="shared" si="191"/>
        <v>617.21</v>
      </c>
      <c r="AA405" s="119">
        <f t="shared" si="192"/>
        <v>0</v>
      </c>
      <c r="AB405" s="120">
        <f t="shared" si="193"/>
        <v>0</v>
      </c>
      <c r="AC405" s="122">
        <f t="shared" si="194"/>
        <v>0</v>
      </c>
      <c r="AD405" s="94">
        <f t="shared" si="195"/>
        <v>1572.97</v>
      </c>
      <c r="AE405" s="123">
        <f t="shared" si="196"/>
        <v>0</v>
      </c>
      <c r="AF405" s="94">
        <f t="shared" si="197"/>
        <v>1572.97</v>
      </c>
      <c r="AG405" s="94">
        <f t="shared" si="198"/>
        <v>1572.97</v>
      </c>
      <c r="AH405" s="123">
        <f t="shared" si="199"/>
        <v>0</v>
      </c>
      <c r="AI405" s="94">
        <f t="shared" si="200"/>
        <v>1572.97</v>
      </c>
      <c r="AJ405" s="94">
        <f t="shared" si="201"/>
        <v>0</v>
      </c>
      <c r="AK405" s="94">
        <f t="shared" si="202"/>
        <v>0</v>
      </c>
      <c r="AL405" s="93">
        <f t="shared" si="203"/>
        <v>0</v>
      </c>
      <c r="AM405" s="138" t="str">
        <f>VLOOKUP(S405,Factors!$F$4:$G$5971,2,FALSE)</f>
        <v>Direct-WA</v>
      </c>
    </row>
    <row r="406" spans="1:39" hidden="1" outlineLevel="2" collapsed="1" x14ac:dyDescent="0.25">
      <c r="S406" s="92"/>
      <c r="T406" s="80"/>
      <c r="U406" s="119">
        <f t="shared" ref="U406:AL406" si="223">SUBTOTAL(9,U405:U405)</f>
        <v>617.21</v>
      </c>
      <c r="V406" s="120">
        <f t="shared" si="223"/>
        <v>0</v>
      </c>
      <c r="W406" s="121">
        <f t="shared" si="223"/>
        <v>617.21</v>
      </c>
      <c r="X406" s="119">
        <f t="shared" si="223"/>
        <v>617.21</v>
      </c>
      <c r="Y406" s="120">
        <f t="shared" si="223"/>
        <v>0</v>
      </c>
      <c r="Z406" s="122">
        <f t="shared" si="223"/>
        <v>617.21</v>
      </c>
      <c r="AA406" s="119">
        <f t="shared" si="223"/>
        <v>0</v>
      </c>
      <c r="AB406" s="120">
        <f t="shared" si="223"/>
        <v>0</v>
      </c>
      <c r="AC406" s="122">
        <f t="shared" si="223"/>
        <v>0</v>
      </c>
      <c r="AD406" s="94">
        <f t="shared" si="223"/>
        <v>1572.97</v>
      </c>
      <c r="AE406" s="123">
        <f t="shared" si="223"/>
        <v>0</v>
      </c>
      <c r="AF406" s="94">
        <f t="shared" si="223"/>
        <v>1572.97</v>
      </c>
      <c r="AG406" s="94">
        <f t="shared" si="223"/>
        <v>1572.97</v>
      </c>
      <c r="AH406" s="123">
        <f t="shared" si="223"/>
        <v>0</v>
      </c>
      <c r="AI406" s="94">
        <f t="shared" si="223"/>
        <v>1572.97</v>
      </c>
      <c r="AJ406" s="94">
        <f t="shared" si="223"/>
        <v>0</v>
      </c>
      <c r="AK406" s="94">
        <f t="shared" si="223"/>
        <v>0</v>
      </c>
      <c r="AL406" s="93">
        <f t="shared" si="223"/>
        <v>0</v>
      </c>
      <c r="AM406" s="139" t="s">
        <v>7141</v>
      </c>
    </row>
    <row r="407" spans="1:39" hidden="1" outlineLevel="3" x14ac:dyDescent="0.25">
      <c r="A407" t="s">
        <v>7036</v>
      </c>
      <c r="B407" t="s">
        <v>132</v>
      </c>
      <c r="C407" t="s">
        <v>133</v>
      </c>
      <c r="D407" t="s">
        <v>301</v>
      </c>
      <c r="E407" t="s">
        <v>302</v>
      </c>
      <c r="F407">
        <v>4439.2299999999996</v>
      </c>
      <c r="G407">
        <v>8490.75</v>
      </c>
      <c r="R407">
        <f>SUM(F407:Q407)</f>
        <v>12929.98</v>
      </c>
      <c r="S407" s="92" t="s">
        <v>6610</v>
      </c>
      <c r="T407" s="80">
        <f>VLOOKUP(S407,Factors!$F$4:$H$5971,3,FALSE)</f>
        <v>6.5216999999999997E-2</v>
      </c>
      <c r="U407" s="119">
        <f t="shared" si="186"/>
        <v>0</v>
      </c>
      <c r="V407" s="120">
        <f t="shared" si="187"/>
        <v>8490.75</v>
      </c>
      <c r="W407" s="121">
        <f t="shared" si="188"/>
        <v>8490.75</v>
      </c>
      <c r="X407" s="119">
        <f t="shared" si="189"/>
        <v>0</v>
      </c>
      <c r="Y407" s="120">
        <f t="shared" si="190"/>
        <v>553.74124274999997</v>
      </c>
      <c r="Z407" s="122">
        <f t="shared" si="191"/>
        <v>553.74124274999997</v>
      </c>
      <c r="AA407" s="119">
        <f t="shared" si="192"/>
        <v>0</v>
      </c>
      <c r="AB407" s="120">
        <f t="shared" si="193"/>
        <v>7937.0087572499997</v>
      </c>
      <c r="AC407" s="122">
        <f t="shared" si="194"/>
        <v>7937.0087572499997</v>
      </c>
      <c r="AD407" s="94">
        <f t="shared" si="195"/>
        <v>0</v>
      </c>
      <c r="AE407" s="123">
        <f t="shared" si="196"/>
        <v>12929.98</v>
      </c>
      <c r="AF407" s="94">
        <f t="shared" si="197"/>
        <v>12929.98</v>
      </c>
      <c r="AG407" s="94">
        <f t="shared" si="198"/>
        <v>0</v>
      </c>
      <c r="AH407" s="123">
        <f t="shared" si="199"/>
        <v>843.25450565999995</v>
      </c>
      <c r="AI407" s="94">
        <f t="shared" si="200"/>
        <v>843.25450565999995</v>
      </c>
      <c r="AJ407" s="94">
        <f t="shared" si="201"/>
        <v>0</v>
      </c>
      <c r="AK407" s="94">
        <f t="shared" si="202"/>
        <v>12086.72549434</v>
      </c>
      <c r="AL407" s="93">
        <f t="shared" si="203"/>
        <v>12086.72549434</v>
      </c>
      <c r="AM407" s="138" t="str">
        <f>VLOOKUP(S407,Factors!$F$4:$G$5971,2,FALSE)</f>
        <v>Perimeter</v>
      </c>
    </row>
    <row r="408" spans="1:39" hidden="1" outlineLevel="3" x14ac:dyDescent="0.25">
      <c r="A408" t="s">
        <v>7036</v>
      </c>
      <c r="B408" t="s">
        <v>132</v>
      </c>
      <c r="C408" t="s">
        <v>133</v>
      </c>
      <c r="D408" t="s">
        <v>295</v>
      </c>
      <c r="E408" t="s">
        <v>296</v>
      </c>
      <c r="F408">
        <v>1044.74</v>
      </c>
      <c r="G408">
        <v>719.9</v>
      </c>
      <c r="R408">
        <f>SUM(F408:Q408)</f>
        <v>1764.6399999999999</v>
      </c>
      <c r="S408" s="92" t="s">
        <v>6484</v>
      </c>
      <c r="T408" s="80">
        <f>VLOOKUP(S408,Factors!$F$4:$H$5971,3,FALSE)</f>
        <v>6.5216999999999997E-2</v>
      </c>
      <c r="U408" s="119">
        <f t="shared" si="186"/>
        <v>0</v>
      </c>
      <c r="V408" s="120">
        <f t="shared" si="187"/>
        <v>719.9</v>
      </c>
      <c r="W408" s="121">
        <f t="shared" si="188"/>
        <v>719.9</v>
      </c>
      <c r="X408" s="119">
        <f t="shared" si="189"/>
        <v>0</v>
      </c>
      <c r="Y408" s="120">
        <f t="shared" si="190"/>
        <v>46.949718299999994</v>
      </c>
      <c r="Z408" s="122">
        <f t="shared" si="191"/>
        <v>46.949718299999994</v>
      </c>
      <c r="AA408" s="119">
        <f t="shared" si="192"/>
        <v>0</v>
      </c>
      <c r="AB408" s="120">
        <f t="shared" si="193"/>
        <v>672.95028170000001</v>
      </c>
      <c r="AC408" s="122">
        <f t="shared" si="194"/>
        <v>672.95028170000001</v>
      </c>
      <c r="AD408" s="94">
        <f t="shared" si="195"/>
        <v>0</v>
      </c>
      <c r="AE408" s="123">
        <f t="shared" si="196"/>
        <v>1764.6399999999999</v>
      </c>
      <c r="AF408" s="94">
        <f t="shared" si="197"/>
        <v>1764.6399999999999</v>
      </c>
      <c r="AG408" s="94">
        <f t="shared" si="198"/>
        <v>0</v>
      </c>
      <c r="AH408" s="123">
        <f t="shared" si="199"/>
        <v>115.08452687999998</v>
      </c>
      <c r="AI408" s="94">
        <f t="shared" si="200"/>
        <v>115.08452687999998</v>
      </c>
      <c r="AJ408" s="94">
        <f t="shared" si="201"/>
        <v>0</v>
      </c>
      <c r="AK408" s="94">
        <f t="shared" si="202"/>
        <v>1649.55547312</v>
      </c>
      <c r="AL408" s="93">
        <f t="shared" si="203"/>
        <v>1649.55547312</v>
      </c>
      <c r="AM408" s="138" t="str">
        <f>VLOOKUP(S408,Factors!$F$4:$G$5971,2,FALSE)</f>
        <v>Perimeter</v>
      </c>
    </row>
    <row r="409" spans="1:39" hidden="1" outlineLevel="2" collapsed="1" x14ac:dyDescent="0.25">
      <c r="S409" s="92"/>
      <c r="T409" s="80"/>
      <c r="U409" s="119">
        <f t="shared" ref="U409:AL409" si="224">SUBTOTAL(9,U407:U408)</f>
        <v>0</v>
      </c>
      <c r="V409" s="120">
        <f t="shared" si="224"/>
        <v>9210.65</v>
      </c>
      <c r="W409" s="121">
        <f t="shared" si="224"/>
        <v>9210.65</v>
      </c>
      <c r="X409" s="119">
        <f t="shared" si="224"/>
        <v>0</v>
      </c>
      <c r="Y409" s="120">
        <f t="shared" si="224"/>
        <v>600.69096104999994</v>
      </c>
      <c r="Z409" s="122">
        <f t="shared" si="224"/>
        <v>600.69096104999994</v>
      </c>
      <c r="AA409" s="119">
        <f t="shared" si="224"/>
        <v>0</v>
      </c>
      <c r="AB409" s="120">
        <f t="shared" si="224"/>
        <v>8609.959038949999</v>
      </c>
      <c r="AC409" s="122">
        <f t="shared" si="224"/>
        <v>8609.959038949999</v>
      </c>
      <c r="AD409" s="94">
        <f t="shared" si="224"/>
        <v>0</v>
      </c>
      <c r="AE409" s="123">
        <f t="shared" si="224"/>
        <v>14694.619999999999</v>
      </c>
      <c r="AF409" s="94">
        <f t="shared" si="224"/>
        <v>14694.619999999999</v>
      </c>
      <c r="AG409" s="94">
        <f t="shared" si="224"/>
        <v>0</v>
      </c>
      <c r="AH409" s="123">
        <f t="shared" si="224"/>
        <v>958.33903253999995</v>
      </c>
      <c r="AI409" s="94">
        <f t="shared" si="224"/>
        <v>958.33903253999995</v>
      </c>
      <c r="AJ409" s="94">
        <f t="shared" si="224"/>
        <v>0</v>
      </c>
      <c r="AK409" s="94">
        <f t="shared" si="224"/>
        <v>13736.280967459999</v>
      </c>
      <c r="AL409" s="93">
        <f t="shared" si="224"/>
        <v>13736.280967459999</v>
      </c>
      <c r="AM409" s="139" t="s">
        <v>7142</v>
      </c>
    </row>
    <row r="410" spans="1:39" hidden="1" outlineLevel="3" x14ac:dyDescent="0.25">
      <c r="A410" t="s">
        <v>7036</v>
      </c>
      <c r="B410" t="s">
        <v>35</v>
      </c>
      <c r="C410" t="s">
        <v>36</v>
      </c>
      <c r="D410" t="s">
        <v>293</v>
      </c>
      <c r="E410" t="s">
        <v>294</v>
      </c>
      <c r="F410">
        <v>10154.5</v>
      </c>
      <c r="G410">
        <v>12194.89</v>
      </c>
      <c r="R410">
        <f>SUM(F410:Q410)</f>
        <v>22349.39</v>
      </c>
      <c r="S410" s="92" t="s">
        <v>1079</v>
      </c>
      <c r="T410" s="80">
        <f>VLOOKUP(S410,Factors!$F$4:$H$5971,3,FALSE)</f>
        <v>8.4599999999999995E-2</v>
      </c>
      <c r="U410" s="119">
        <f t="shared" si="186"/>
        <v>0</v>
      </c>
      <c r="V410" s="120">
        <f t="shared" si="187"/>
        <v>12194.89</v>
      </c>
      <c r="W410" s="121">
        <f t="shared" si="188"/>
        <v>12194.89</v>
      </c>
      <c r="X410" s="119">
        <f t="shared" si="189"/>
        <v>0</v>
      </c>
      <c r="Y410" s="120">
        <f t="shared" si="190"/>
        <v>1031.687694</v>
      </c>
      <c r="Z410" s="122">
        <f t="shared" si="191"/>
        <v>1031.687694</v>
      </c>
      <c r="AA410" s="119">
        <f t="shared" si="192"/>
        <v>0</v>
      </c>
      <c r="AB410" s="120">
        <f t="shared" si="193"/>
        <v>11163.202305999999</v>
      </c>
      <c r="AC410" s="122">
        <f t="shared" si="194"/>
        <v>11163.202305999999</v>
      </c>
      <c r="AD410" s="94">
        <f t="shared" si="195"/>
        <v>0</v>
      </c>
      <c r="AE410" s="123">
        <f t="shared" si="196"/>
        <v>22349.39</v>
      </c>
      <c r="AF410" s="94">
        <f t="shared" si="197"/>
        <v>22349.39</v>
      </c>
      <c r="AG410" s="94">
        <f t="shared" si="198"/>
        <v>0</v>
      </c>
      <c r="AH410" s="123">
        <f t="shared" si="199"/>
        <v>1890.7583939999997</v>
      </c>
      <c r="AI410" s="94">
        <f t="shared" si="200"/>
        <v>1890.7583939999997</v>
      </c>
      <c r="AJ410" s="94">
        <f t="shared" si="201"/>
        <v>0</v>
      </c>
      <c r="AK410" s="94">
        <f t="shared" si="202"/>
        <v>20458.631605999999</v>
      </c>
      <c r="AL410" s="93">
        <f t="shared" si="203"/>
        <v>20458.631605999999</v>
      </c>
      <c r="AM410" s="138" t="str">
        <f>VLOOKUP(S410,Factors!$F$4:$G$5971,2,FALSE)</f>
        <v>Sendout Volumes</v>
      </c>
    </row>
    <row r="411" spans="1:39" hidden="1" outlineLevel="2" collapsed="1" x14ac:dyDescent="0.25">
      <c r="S411" s="92"/>
      <c r="T411" s="80"/>
      <c r="U411" s="119">
        <f t="shared" ref="U411:AL411" si="225">SUBTOTAL(9,U410:U410)</f>
        <v>0</v>
      </c>
      <c r="V411" s="120">
        <f t="shared" si="225"/>
        <v>12194.89</v>
      </c>
      <c r="W411" s="121">
        <f t="shared" si="225"/>
        <v>12194.89</v>
      </c>
      <c r="X411" s="119">
        <f t="shared" si="225"/>
        <v>0</v>
      </c>
      <c r="Y411" s="120">
        <f t="shared" si="225"/>
        <v>1031.687694</v>
      </c>
      <c r="Z411" s="122">
        <f t="shared" si="225"/>
        <v>1031.687694</v>
      </c>
      <c r="AA411" s="119">
        <f t="shared" si="225"/>
        <v>0</v>
      </c>
      <c r="AB411" s="120">
        <f t="shared" si="225"/>
        <v>11163.202305999999</v>
      </c>
      <c r="AC411" s="122">
        <f t="shared" si="225"/>
        <v>11163.202305999999</v>
      </c>
      <c r="AD411" s="94">
        <f t="shared" si="225"/>
        <v>0</v>
      </c>
      <c r="AE411" s="123">
        <f t="shared" si="225"/>
        <v>22349.39</v>
      </c>
      <c r="AF411" s="94">
        <f t="shared" si="225"/>
        <v>22349.39</v>
      </c>
      <c r="AG411" s="94">
        <f t="shared" si="225"/>
        <v>0</v>
      </c>
      <c r="AH411" s="123">
        <f t="shared" si="225"/>
        <v>1890.7583939999997</v>
      </c>
      <c r="AI411" s="94">
        <f t="shared" si="225"/>
        <v>1890.7583939999997</v>
      </c>
      <c r="AJ411" s="94">
        <f t="shared" si="225"/>
        <v>0</v>
      </c>
      <c r="AK411" s="94">
        <f t="shared" si="225"/>
        <v>20458.631605999999</v>
      </c>
      <c r="AL411" s="93">
        <f t="shared" si="225"/>
        <v>20458.631605999999</v>
      </c>
      <c r="AM411" s="139" t="s">
        <v>7136</v>
      </c>
    </row>
    <row r="412" spans="1:39" hidden="1" outlineLevel="3" x14ac:dyDescent="0.25">
      <c r="A412" t="s">
        <v>7036</v>
      </c>
      <c r="B412" t="s">
        <v>82</v>
      </c>
      <c r="C412" t="s">
        <v>83</v>
      </c>
      <c r="D412" t="s">
        <v>295</v>
      </c>
      <c r="E412" t="s">
        <v>296</v>
      </c>
      <c r="F412">
        <v>592.24</v>
      </c>
      <c r="G412">
        <v>1016.46</v>
      </c>
      <c r="R412">
        <f>SUM(F412:Q412)</f>
        <v>1608.7</v>
      </c>
      <c r="S412" s="92" t="s">
        <v>4536</v>
      </c>
      <c r="T412" s="80">
        <f>VLOOKUP(S412,Factors!$F$4:$H$5971,3,FALSE)</f>
        <v>1.17E-2</v>
      </c>
      <c r="U412" s="119">
        <f t="shared" si="186"/>
        <v>0</v>
      </c>
      <c r="V412" s="120">
        <f t="shared" si="187"/>
        <v>1016.46</v>
      </c>
      <c r="W412" s="121">
        <f t="shared" si="188"/>
        <v>1016.46</v>
      </c>
      <c r="X412" s="119">
        <f t="shared" si="189"/>
        <v>0</v>
      </c>
      <c r="Y412" s="120">
        <f t="shared" si="190"/>
        <v>11.892582000000001</v>
      </c>
      <c r="Z412" s="122">
        <f t="shared" si="191"/>
        <v>11.892582000000001</v>
      </c>
      <c r="AA412" s="119">
        <f t="shared" si="192"/>
        <v>0</v>
      </c>
      <c r="AB412" s="120">
        <f t="shared" si="193"/>
        <v>1004.5674180000001</v>
      </c>
      <c r="AC412" s="122">
        <f t="shared" si="194"/>
        <v>1004.5674180000001</v>
      </c>
      <c r="AD412" s="94">
        <f t="shared" si="195"/>
        <v>0</v>
      </c>
      <c r="AE412" s="123">
        <f t="shared" si="196"/>
        <v>1608.7</v>
      </c>
      <c r="AF412" s="94">
        <f t="shared" si="197"/>
        <v>1608.7</v>
      </c>
      <c r="AG412" s="94">
        <f t="shared" si="198"/>
        <v>0</v>
      </c>
      <c r="AH412" s="123">
        <f t="shared" si="199"/>
        <v>18.82179</v>
      </c>
      <c r="AI412" s="94">
        <f t="shared" si="200"/>
        <v>18.82179</v>
      </c>
      <c r="AJ412" s="94">
        <f t="shared" si="201"/>
        <v>0</v>
      </c>
      <c r="AK412" s="94">
        <f t="shared" si="202"/>
        <v>1589.8782100000001</v>
      </c>
      <c r="AL412" s="93">
        <f t="shared" si="203"/>
        <v>1589.8782100000001</v>
      </c>
      <c r="AM412" s="138" t="str">
        <f>VLOOKUP(S412,Factors!$F$4:$G$5971,2,FALSE)</f>
        <v>Transmission</v>
      </c>
    </row>
    <row r="413" spans="1:39" hidden="1" outlineLevel="2" collapsed="1" x14ac:dyDescent="0.25">
      <c r="S413" s="92"/>
      <c r="T413" s="80"/>
      <c r="U413" s="119">
        <f t="shared" ref="U413:AL413" si="226">SUBTOTAL(9,U412:U412)</f>
        <v>0</v>
      </c>
      <c r="V413" s="120">
        <f t="shared" si="226"/>
        <v>1016.46</v>
      </c>
      <c r="W413" s="121">
        <f t="shared" si="226"/>
        <v>1016.46</v>
      </c>
      <c r="X413" s="119">
        <f t="shared" si="226"/>
        <v>0</v>
      </c>
      <c r="Y413" s="120">
        <f t="shared" si="226"/>
        <v>11.892582000000001</v>
      </c>
      <c r="Z413" s="122">
        <f t="shared" si="226"/>
        <v>11.892582000000001</v>
      </c>
      <c r="AA413" s="119">
        <f t="shared" si="226"/>
        <v>0</v>
      </c>
      <c r="AB413" s="120">
        <f t="shared" si="226"/>
        <v>1004.5674180000001</v>
      </c>
      <c r="AC413" s="122">
        <f t="shared" si="226"/>
        <v>1004.5674180000001</v>
      </c>
      <c r="AD413" s="94">
        <f t="shared" si="226"/>
        <v>0</v>
      </c>
      <c r="AE413" s="123">
        <f t="shared" si="226"/>
        <v>1608.7</v>
      </c>
      <c r="AF413" s="94">
        <f t="shared" si="226"/>
        <v>1608.7</v>
      </c>
      <c r="AG413" s="94">
        <f t="shared" si="226"/>
        <v>0</v>
      </c>
      <c r="AH413" s="123">
        <f t="shared" si="226"/>
        <v>18.82179</v>
      </c>
      <c r="AI413" s="94">
        <f t="shared" si="226"/>
        <v>18.82179</v>
      </c>
      <c r="AJ413" s="94">
        <f t="shared" si="226"/>
        <v>0</v>
      </c>
      <c r="AK413" s="94">
        <f t="shared" si="226"/>
        <v>1589.8782100000001</v>
      </c>
      <c r="AL413" s="93">
        <f t="shared" si="226"/>
        <v>1589.8782100000001</v>
      </c>
      <c r="AM413" s="139" t="s">
        <v>7138</v>
      </c>
    </row>
    <row r="414" spans="1:39" hidden="1" outlineLevel="1" x14ac:dyDescent="0.25">
      <c r="A414" s="135" t="s">
        <v>7035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7"/>
      <c r="T414" s="128"/>
      <c r="U414" s="129">
        <f t="shared" ref="U414:AL414" si="227">SUBTOTAL(9,U397:U412)</f>
        <v>57792.09</v>
      </c>
      <c r="V414" s="130">
        <f t="shared" si="227"/>
        <v>22422</v>
      </c>
      <c r="W414" s="131">
        <f t="shared" si="227"/>
        <v>80214.09</v>
      </c>
      <c r="X414" s="129">
        <f t="shared" si="227"/>
        <v>617.21</v>
      </c>
      <c r="Y414" s="130">
        <f t="shared" si="227"/>
        <v>1644.2712370499999</v>
      </c>
      <c r="Z414" s="132">
        <f t="shared" si="227"/>
        <v>2261.4812370499999</v>
      </c>
      <c r="AA414" s="129">
        <f t="shared" si="227"/>
        <v>57174.879999999997</v>
      </c>
      <c r="AB414" s="130">
        <f t="shared" si="227"/>
        <v>20777.728762949999</v>
      </c>
      <c r="AC414" s="132">
        <f t="shared" si="227"/>
        <v>77952.608762950011</v>
      </c>
      <c r="AD414" s="130">
        <f t="shared" si="227"/>
        <v>111255.88</v>
      </c>
      <c r="AE414" s="133">
        <f t="shared" si="227"/>
        <v>38652.709999999992</v>
      </c>
      <c r="AF414" s="130">
        <f t="shared" si="227"/>
        <v>149908.59000000003</v>
      </c>
      <c r="AG414" s="130">
        <f t="shared" si="227"/>
        <v>1572.97</v>
      </c>
      <c r="AH414" s="133">
        <f t="shared" si="227"/>
        <v>2867.9192165399995</v>
      </c>
      <c r="AI414" s="130">
        <f t="shared" si="227"/>
        <v>4440.8892165399993</v>
      </c>
      <c r="AJ414" s="130">
        <f t="shared" si="227"/>
        <v>109682.91</v>
      </c>
      <c r="AK414" s="130">
        <f t="shared" si="227"/>
        <v>35784.790783459997</v>
      </c>
      <c r="AL414" s="134">
        <f t="shared" si="227"/>
        <v>145467.70078345999</v>
      </c>
      <c r="AM414" s="137"/>
    </row>
    <row r="415" spans="1:39" hidden="1" outlineLevel="3" x14ac:dyDescent="0.25">
      <c r="A415" t="s">
        <v>7038</v>
      </c>
      <c r="B415" t="s">
        <v>335</v>
      </c>
      <c r="C415" t="s">
        <v>336</v>
      </c>
      <c r="D415" t="s">
        <v>334</v>
      </c>
      <c r="E415" t="s">
        <v>333</v>
      </c>
      <c r="G415">
        <v>3763.84</v>
      </c>
      <c r="R415">
        <f>SUM(F415:Q415)</f>
        <v>3763.84</v>
      </c>
      <c r="S415" s="92" t="s">
        <v>2159</v>
      </c>
      <c r="T415" s="80">
        <f>VLOOKUP(S415,Factors!$F$4:$H$5971,3,FALSE)</f>
        <v>0.1124</v>
      </c>
      <c r="U415" s="119">
        <f t="shared" si="186"/>
        <v>0</v>
      </c>
      <c r="V415" s="120">
        <f t="shared" si="187"/>
        <v>3763.84</v>
      </c>
      <c r="W415" s="121">
        <f t="shared" si="188"/>
        <v>3763.84</v>
      </c>
      <c r="X415" s="119">
        <f t="shared" si="189"/>
        <v>0</v>
      </c>
      <c r="Y415" s="120">
        <f t="shared" si="190"/>
        <v>423.05561600000004</v>
      </c>
      <c r="Z415" s="122">
        <f t="shared" si="191"/>
        <v>423.05561600000004</v>
      </c>
      <c r="AA415" s="119">
        <f t="shared" si="192"/>
        <v>0</v>
      </c>
      <c r="AB415" s="120">
        <f t="shared" si="193"/>
        <v>3340.784384</v>
      </c>
      <c r="AC415" s="122">
        <f t="shared" si="194"/>
        <v>3340.784384</v>
      </c>
      <c r="AD415" s="94">
        <f t="shared" si="195"/>
        <v>0</v>
      </c>
      <c r="AE415" s="123">
        <f t="shared" si="196"/>
        <v>3763.84</v>
      </c>
      <c r="AF415" s="94">
        <f t="shared" si="197"/>
        <v>3763.84</v>
      </c>
      <c r="AG415" s="94">
        <f t="shared" si="198"/>
        <v>0</v>
      </c>
      <c r="AH415" s="123">
        <f t="shared" si="199"/>
        <v>423.05561600000004</v>
      </c>
      <c r="AI415" s="94">
        <f t="shared" si="200"/>
        <v>423.05561600000004</v>
      </c>
      <c r="AJ415" s="94">
        <f t="shared" si="201"/>
        <v>0</v>
      </c>
      <c r="AK415" s="94">
        <f t="shared" si="202"/>
        <v>3340.784384</v>
      </c>
      <c r="AL415" s="93">
        <f t="shared" si="203"/>
        <v>3340.784384</v>
      </c>
      <c r="AM415" s="138" t="str">
        <f>VLOOKUP(S415,Factors!$F$4:$G$5971,2,FALSE)</f>
        <v>3-factor</v>
      </c>
    </row>
    <row r="416" spans="1:39" hidden="1" outlineLevel="3" x14ac:dyDescent="0.25">
      <c r="A416" t="s">
        <v>7038</v>
      </c>
      <c r="B416" t="s">
        <v>136</v>
      </c>
      <c r="C416" t="s">
        <v>137</v>
      </c>
      <c r="D416" t="s">
        <v>325</v>
      </c>
      <c r="E416" t="s">
        <v>326</v>
      </c>
      <c r="G416">
        <v>34.869999999999997</v>
      </c>
      <c r="R416">
        <f>SUM(F416:Q416)</f>
        <v>34.869999999999997</v>
      </c>
      <c r="S416" s="92" t="s">
        <v>6487</v>
      </c>
      <c r="T416" s="80">
        <f>VLOOKUP(S416,Factors!$F$4:$H$5971,3,FALSE)</f>
        <v>0.1124</v>
      </c>
      <c r="U416" s="119">
        <f t="shared" si="186"/>
        <v>0</v>
      </c>
      <c r="V416" s="120">
        <f t="shared" si="187"/>
        <v>34.869999999999997</v>
      </c>
      <c r="W416" s="121">
        <f t="shared" si="188"/>
        <v>34.869999999999997</v>
      </c>
      <c r="X416" s="119">
        <f t="shared" si="189"/>
        <v>0</v>
      </c>
      <c r="Y416" s="120">
        <f t="shared" si="190"/>
        <v>3.9193879999999996</v>
      </c>
      <c r="Z416" s="122">
        <f t="shared" si="191"/>
        <v>3.9193879999999996</v>
      </c>
      <c r="AA416" s="119">
        <f t="shared" si="192"/>
        <v>0</v>
      </c>
      <c r="AB416" s="120">
        <f t="shared" si="193"/>
        <v>30.950612</v>
      </c>
      <c r="AC416" s="122">
        <f t="shared" si="194"/>
        <v>30.950612</v>
      </c>
      <c r="AD416" s="94">
        <f t="shared" si="195"/>
        <v>0</v>
      </c>
      <c r="AE416" s="123">
        <f t="shared" si="196"/>
        <v>34.869999999999997</v>
      </c>
      <c r="AF416" s="94">
        <f t="shared" si="197"/>
        <v>34.869999999999997</v>
      </c>
      <c r="AG416" s="94">
        <f t="shared" si="198"/>
        <v>0</v>
      </c>
      <c r="AH416" s="123">
        <f t="shared" si="199"/>
        <v>3.9193879999999996</v>
      </c>
      <c r="AI416" s="94">
        <f t="shared" si="200"/>
        <v>3.9193879999999996</v>
      </c>
      <c r="AJ416" s="94">
        <f t="shared" si="201"/>
        <v>0</v>
      </c>
      <c r="AK416" s="94">
        <f t="shared" si="202"/>
        <v>30.950612</v>
      </c>
      <c r="AL416" s="93">
        <f t="shared" si="203"/>
        <v>30.950612</v>
      </c>
      <c r="AM416" s="138" t="str">
        <f>VLOOKUP(S416,Factors!$F$4:$G$5971,2,FALSE)</f>
        <v>3-Factor</v>
      </c>
    </row>
    <row r="417" spans="1:39" hidden="1" outlineLevel="2" collapsed="1" x14ac:dyDescent="0.25">
      <c r="S417" s="92"/>
      <c r="T417" s="80"/>
      <c r="U417" s="119">
        <f t="shared" ref="U417:AL417" si="228">SUBTOTAL(9,U415:U416)</f>
        <v>0</v>
      </c>
      <c r="V417" s="120">
        <f t="shared" si="228"/>
        <v>3798.71</v>
      </c>
      <c r="W417" s="121">
        <f t="shared" si="228"/>
        <v>3798.71</v>
      </c>
      <c r="X417" s="119">
        <f t="shared" si="228"/>
        <v>0</v>
      </c>
      <c r="Y417" s="120">
        <f t="shared" si="228"/>
        <v>426.97500400000007</v>
      </c>
      <c r="Z417" s="122">
        <f t="shared" si="228"/>
        <v>426.97500400000007</v>
      </c>
      <c r="AA417" s="119">
        <f t="shared" si="228"/>
        <v>0</v>
      </c>
      <c r="AB417" s="120">
        <f t="shared" si="228"/>
        <v>3371.7349960000001</v>
      </c>
      <c r="AC417" s="122">
        <f t="shared" si="228"/>
        <v>3371.7349960000001</v>
      </c>
      <c r="AD417" s="94">
        <f t="shared" si="228"/>
        <v>0</v>
      </c>
      <c r="AE417" s="123">
        <f t="shared" si="228"/>
        <v>3798.71</v>
      </c>
      <c r="AF417" s="94">
        <f t="shared" si="228"/>
        <v>3798.71</v>
      </c>
      <c r="AG417" s="94">
        <f t="shared" si="228"/>
        <v>0</v>
      </c>
      <c r="AH417" s="123">
        <f t="shared" si="228"/>
        <v>426.97500400000007</v>
      </c>
      <c r="AI417" s="94">
        <f t="shared" si="228"/>
        <v>426.97500400000007</v>
      </c>
      <c r="AJ417" s="94">
        <f t="shared" si="228"/>
        <v>0</v>
      </c>
      <c r="AK417" s="94">
        <f t="shared" si="228"/>
        <v>3371.7349960000001</v>
      </c>
      <c r="AL417" s="93">
        <f t="shared" si="228"/>
        <v>3371.7349960000001</v>
      </c>
      <c r="AM417" s="139" t="s">
        <v>7137</v>
      </c>
    </row>
    <row r="418" spans="1:39" hidden="1" outlineLevel="3" x14ac:dyDescent="0.25">
      <c r="A418" t="s">
        <v>7038</v>
      </c>
      <c r="B418" t="s">
        <v>35</v>
      </c>
      <c r="C418" t="s">
        <v>36</v>
      </c>
      <c r="D418" t="s">
        <v>308</v>
      </c>
      <c r="E418" t="s">
        <v>309</v>
      </c>
      <c r="G418">
        <v>953.89</v>
      </c>
      <c r="R418">
        <f t="shared" ref="R418:R424" si="229">SUM(F418:Q418)</f>
        <v>953.89</v>
      </c>
      <c r="S418" s="92" t="s">
        <v>1011</v>
      </c>
      <c r="T418" s="80">
        <f>VLOOKUP(S418,Factors!$F$4:$H$5971,3,FALSE)</f>
        <v>0.1119</v>
      </c>
      <c r="U418" s="119">
        <f t="shared" si="186"/>
        <v>0</v>
      </c>
      <c r="V418" s="120">
        <f t="shared" si="187"/>
        <v>953.89</v>
      </c>
      <c r="W418" s="121">
        <f t="shared" si="188"/>
        <v>953.89</v>
      </c>
      <c r="X418" s="119">
        <f t="shared" si="189"/>
        <v>0</v>
      </c>
      <c r="Y418" s="120">
        <f t="shared" si="190"/>
        <v>106.740291</v>
      </c>
      <c r="Z418" s="122">
        <f t="shared" si="191"/>
        <v>106.740291</v>
      </c>
      <c r="AA418" s="119">
        <f t="shared" si="192"/>
        <v>0</v>
      </c>
      <c r="AB418" s="120">
        <f t="shared" si="193"/>
        <v>847.14970900000003</v>
      </c>
      <c r="AC418" s="122">
        <f t="shared" si="194"/>
        <v>847.14970900000003</v>
      </c>
      <c r="AD418" s="94">
        <f t="shared" si="195"/>
        <v>0</v>
      </c>
      <c r="AE418" s="123">
        <f t="shared" si="196"/>
        <v>953.89</v>
      </c>
      <c r="AF418" s="94">
        <f t="shared" si="197"/>
        <v>953.89</v>
      </c>
      <c r="AG418" s="94">
        <f t="shared" si="198"/>
        <v>0</v>
      </c>
      <c r="AH418" s="123">
        <f t="shared" si="199"/>
        <v>106.740291</v>
      </c>
      <c r="AI418" s="94">
        <f t="shared" si="200"/>
        <v>106.740291</v>
      </c>
      <c r="AJ418" s="94">
        <f t="shared" si="201"/>
        <v>0</v>
      </c>
      <c r="AK418" s="94">
        <f t="shared" si="202"/>
        <v>847.14970900000003</v>
      </c>
      <c r="AL418" s="93">
        <f t="shared" si="203"/>
        <v>847.14970900000003</v>
      </c>
      <c r="AM418" s="138" t="str">
        <f>VLOOKUP(S418,Factors!$F$4:$G$5971,2,FALSE)</f>
        <v>Customers-All</v>
      </c>
    </row>
    <row r="419" spans="1:39" hidden="1" outlineLevel="3" x14ac:dyDescent="0.25">
      <c r="A419" t="s">
        <v>7038</v>
      </c>
      <c r="B419" t="s">
        <v>166</v>
      </c>
      <c r="C419" t="s">
        <v>167</v>
      </c>
      <c r="D419" t="s">
        <v>325</v>
      </c>
      <c r="E419" t="s">
        <v>326</v>
      </c>
      <c r="F419">
        <v>1383.7</v>
      </c>
      <c r="G419">
        <v>858.26</v>
      </c>
      <c r="R419">
        <f t="shared" si="229"/>
        <v>2241.96</v>
      </c>
      <c r="S419" s="92" t="s">
        <v>1285</v>
      </c>
      <c r="T419" s="80">
        <f>VLOOKUP(S419,Factors!$F$4:$H$5971,3,FALSE)</f>
        <v>0.1119</v>
      </c>
      <c r="U419" s="119">
        <f t="shared" si="186"/>
        <v>0</v>
      </c>
      <c r="V419" s="120">
        <f t="shared" si="187"/>
        <v>858.26</v>
      </c>
      <c r="W419" s="121">
        <f t="shared" si="188"/>
        <v>858.26</v>
      </c>
      <c r="X419" s="119">
        <f t="shared" si="189"/>
        <v>0</v>
      </c>
      <c r="Y419" s="120">
        <f t="shared" si="190"/>
        <v>96.039293999999998</v>
      </c>
      <c r="Z419" s="122">
        <f t="shared" si="191"/>
        <v>96.039293999999998</v>
      </c>
      <c r="AA419" s="119">
        <f t="shared" si="192"/>
        <v>0</v>
      </c>
      <c r="AB419" s="120">
        <f t="shared" si="193"/>
        <v>762.22070599999995</v>
      </c>
      <c r="AC419" s="122">
        <f t="shared" si="194"/>
        <v>762.22070599999995</v>
      </c>
      <c r="AD419" s="94">
        <f t="shared" si="195"/>
        <v>0</v>
      </c>
      <c r="AE419" s="123">
        <f t="shared" si="196"/>
        <v>2241.96</v>
      </c>
      <c r="AF419" s="94">
        <f t="shared" si="197"/>
        <v>2241.96</v>
      </c>
      <c r="AG419" s="94">
        <f t="shared" si="198"/>
        <v>0</v>
      </c>
      <c r="AH419" s="123">
        <f t="shared" si="199"/>
        <v>250.87532400000001</v>
      </c>
      <c r="AI419" s="94">
        <f t="shared" si="200"/>
        <v>250.87532400000001</v>
      </c>
      <c r="AJ419" s="94">
        <f t="shared" si="201"/>
        <v>0</v>
      </c>
      <c r="AK419" s="94">
        <f t="shared" si="202"/>
        <v>1991.0846759999999</v>
      </c>
      <c r="AL419" s="93">
        <f t="shared" si="203"/>
        <v>1991.0846759999999</v>
      </c>
      <c r="AM419" s="138" t="str">
        <f>VLOOKUP(S419,Factors!$F$4:$G$5971,2,FALSE)</f>
        <v>Customers-All</v>
      </c>
    </row>
    <row r="420" spans="1:39" hidden="1" outlineLevel="3" x14ac:dyDescent="0.25">
      <c r="A420" t="s">
        <v>7038</v>
      </c>
      <c r="B420" t="s">
        <v>283</v>
      </c>
      <c r="C420" t="s">
        <v>284</v>
      </c>
      <c r="D420" t="s">
        <v>329</v>
      </c>
      <c r="E420" t="s">
        <v>330</v>
      </c>
      <c r="F420">
        <v>3793.25</v>
      </c>
      <c r="G420">
        <v>1587.87</v>
      </c>
      <c r="R420">
        <f t="shared" si="229"/>
        <v>5381.12</v>
      </c>
      <c r="S420" s="92" t="s">
        <v>2102</v>
      </c>
      <c r="T420" s="80">
        <f>VLOOKUP(S420,Factors!$F$4:$H$5971,3,FALSE)</f>
        <v>0.1119</v>
      </c>
      <c r="U420" s="119">
        <f t="shared" si="186"/>
        <v>0</v>
      </c>
      <c r="V420" s="120">
        <f t="shared" si="187"/>
        <v>1587.87</v>
      </c>
      <c r="W420" s="121">
        <f t="shared" si="188"/>
        <v>1587.87</v>
      </c>
      <c r="X420" s="119">
        <f t="shared" si="189"/>
        <v>0</v>
      </c>
      <c r="Y420" s="120">
        <f t="shared" si="190"/>
        <v>177.68265299999999</v>
      </c>
      <c r="Z420" s="122">
        <f t="shared" si="191"/>
        <v>177.68265299999999</v>
      </c>
      <c r="AA420" s="119">
        <f t="shared" si="192"/>
        <v>0</v>
      </c>
      <c r="AB420" s="120">
        <f t="shared" si="193"/>
        <v>1410.1873469999998</v>
      </c>
      <c r="AC420" s="122">
        <f t="shared" si="194"/>
        <v>1410.1873469999998</v>
      </c>
      <c r="AD420" s="94">
        <f t="shared" si="195"/>
        <v>0</v>
      </c>
      <c r="AE420" s="123">
        <f t="shared" si="196"/>
        <v>5381.12</v>
      </c>
      <c r="AF420" s="94">
        <f t="shared" si="197"/>
        <v>5381.12</v>
      </c>
      <c r="AG420" s="94">
        <f t="shared" si="198"/>
        <v>0</v>
      </c>
      <c r="AH420" s="123">
        <f t="shared" si="199"/>
        <v>602.14732800000002</v>
      </c>
      <c r="AI420" s="94">
        <f t="shared" si="200"/>
        <v>602.14732800000002</v>
      </c>
      <c r="AJ420" s="94">
        <f t="shared" si="201"/>
        <v>0</v>
      </c>
      <c r="AK420" s="94">
        <f t="shared" si="202"/>
        <v>4778.9726719999999</v>
      </c>
      <c r="AL420" s="93">
        <f t="shared" si="203"/>
        <v>4778.9726719999999</v>
      </c>
      <c r="AM420" s="138" t="str">
        <f>VLOOKUP(S420,Factors!$F$4:$G$5971,2,FALSE)</f>
        <v>Customers-All</v>
      </c>
    </row>
    <row r="421" spans="1:39" hidden="1" outlineLevel="3" x14ac:dyDescent="0.25">
      <c r="A421" t="s">
        <v>7038</v>
      </c>
      <c r="B421" t="s">
        <v>283</v>
      </c>
      <c r="C421" t="s">
        <v>284</v>
      </c>
      <c r="D421" t="s">
        <v>331</v>
      </c>
      <c r="E421" t="s">
        <v>330</v>
      </c>
      <c r="F421">
        <v>27293.33</v>
      </c>
      <c r="G421">
        <v>999.77</v>
      </c>
      <c r="R421">
        <f t="shared" si="229"/>
        <v>28293.100000000002</v>
      </c>
      <c r="S421" s="92" t="s">
        <v>2103</v>
      </c>
      <c r="T421" s="80">
        <f>VLOOKUP(S421,Factors!$F$4:$H$5971,3,FALSE)</f>
        <v>0.1119</v>
      </c>
      <c r="U421" s="119">
        <f t="shared" si="186"/>
        <v>0</v>
      </c>
      <c r="V421" s="120">
        <f t="shared" si="187"/>
        <v>999.77</v>
      </c>
      <c r="W421" s="121">
        <f t="shared" si="188"/>
        <v>999.77</v>
      </c>
      <c r="X421" s="119">
        <f t="shared" si="189"/>
        <v>0</v>
      </c>
      <c r="Y421" s="120">
        <f t="shared" si="190"/>
        <v>111.874263</v>
      </c>
      <c r="Z421" s="122">
        <f t="shared" si="191"/>
        <v>111.874263</v>
      </c>
      <c r="AA421" s="119">
        <f t="shared" si="192"/>
        <v>0</v>
      </c>
      <c r="AB421" s="120">
        <f t="shared" si="193"/>
        <v>887.89573699999994</v>
      </c>
      <c r="AC421" s="122">
        <f t="shared" si="194"/>
        <v>887.89573699999994</v>
      </c>
      <c r="AD421" s="94">
        <f t="shared" si="195"/>
        <v>0</v>
      </c>
      <c r="AE421" s="123">
        <f t="shared" si="196"/>
        <v>28293.100000000002</v>
      </c>
      <c r="AF421" s="94">
        <f t="shared" si="197"/>
        <v>28293.100000000002</v>
      </c>
      <c r="AG421" s="94">
        <f t="shared" si="198"/>
        <v>0</v>
      </c>
      <c r="AH421" s="123">
        <f t="shared" si="199"/>
        <v>3165.9978900000001</v>
      </c>
      <c r="AI421" s="94">
        <f t="shared" si="200"/>
        <v>3165.9978900000001</v>
      </c>
      <c r="AJ421" s="94">
        <f t="shared" si="201"/>
        <v>0</v>
      </c>
      <c r="AK421" s="94">
        <f t="shared" si="202"/>
        <v>25127.102110000003</v>
      </c>
      <c r="AL421" s="93">
        <f t="shared" si="203"/>
        <v>25127.102110000003</v>
      </c>
      <c r="AM421" s="138" t="str">
        <f>VLOOKUP(S421,Factors!$F$4:$G$5971,2,FALSE)</f>
        <v>Customers-All</v>
      </c>
    </row>
    <row r="422" spans="1:39" hidden="1" outlineLevel="3" x14ac:dyDescent="0.25">
      <c r="A422" t="s">
        <v>7038</v>
      </c>
      <c r="B422" t="s">
        <v>119</v>
      </c>
      <c r="C422" t="s">
        <v>120</v>
      </c>
      <c r="D422" t="s">
        <v>306</v>
      </c>
      <c r="E422" t="s">
        <v>307</v>
      </c>
      <c r="F422">
        <v>131.44999999999999</v>
      </c>
      <c r="R422">
        <f t="shared" si="229"/>
        <v>131.44999999999999</v>
      </c>
      <c r="S422" s="92" t="s">
        <v>6542</v>
      </c>
      <c r="T422" s="80">
        <f>VLOOKUP(S422,Factors!$F$4:$H$5971,3,FALSE)</f>
        <v>0.1119</v>
      </c>
      <c r="U422" s="119">
        <f t="shared" si="186"/>
        <v>0</v>
      </c>
      <c r="V422" s="120">
        <f t="shared" si="187"/>
        <v>0</v>
      </c>
      <c r="W422" s="121">
        <f t="shared" si="188"/>
        <v>0</v>
      </c>
      <c r="X422" s="119">
        <f t="shared" si="189"/>
        <v>0</v>
      </c>
      <c r="Y422" s="120">
        <f t="shared" si="190"/>
        <v>0</v>
      </c>
      <c r="Z422" s="122">
        <f t="shared" si="191"/>
        <v>0</v>
      </c>
      <c r="AA422" s="119">
        <f t="shared" si="192"/>
        <v>0</v>
      </c>
      <c r="AB422" s="120">
        <f t="shared" si="193"/>
        <v>0</v>
      </c>
      <c r="AC422" s="122">
        <f t="shared" si="194"/>
        <v>0</v>
      </c>
      <c r="AD422" s="94">
        <f t="shared" si="195"/>
        <v>0</v>
      </c>
      <c r="AE422" s="123">
        <f t="shared" si="196"/>
        <v>131.44999999999999</v>
      </c>
      <c r="AF422" s="94">
        <f t="shared" si="197"/>
        <v>131.44999999999999</v>
      </c>
      <c r="AG422" s="94">
        <f t="shared" si="198"/>
        <v>0</v>
      </c>
      <c r="AH422" s="123">
        <f t="shared" si="199"/>
        <v>14.709254999999999</v>
      </c>
      <c r="AI422" s="94">
        <f t="shared" si="200"/>
        <v>14.709254999999999</v>
      </c>
      <c r="AJ422" s="94">
        <f t="shared" si="201"/>
        <v>0</v>
      </c>
      <c r="AK422" s="94">
        <f t="shared" si="202"/>
        <v>116.74074499999999</v>
      </c>
      <c r="AL422" s="93">
        <f t="shared" si="203"/>
        <v>116.74074499999999</v>
      </c>
      <c r="AM422" s="138" t="str">
        <f>VLOOKUP(S422,Factors!$F$4:$G$5971,2,FALSE)</f>
        <v>customers-all</v>
      </c>
    </row>
    <row r="423" spans="1:39" hidden="1" outlineLevel="3" x14ac:dyDescent="0.25">
      <c r="A423" t="s">
        <v>7038</v>
      </c>
      <c r="B423" t="s">
        <v>119</v>
      </c>
      <c r="C423" t="s">
        <v>120</v>
      </c>
      <c r="D423" t="s">
        <v>308</v>
      </c>
      <c r="E423" t="s">
        <v>309</v>
      </c>
      <c r="R423">
        <f t="shared" si="229"/>
        <v>0</v>
      </c>
      <c r="S423" s="92" t="s">
        <v>4230</v>
      </c>
      <c r="T423" s="80">
        <f>VLOOKUP(S423,Factors!$F$4:$H$5971,3,FALSE)</f>
        <v>0.1119</v>
      </c>
      <c r="U423" s="119">
        <f t="shared" si="186"/>
        <v>0</v>
      </c>
      <c r="V423" s="120">
        <f t="shared" si="187"/>
        <v>0</v>
      </c>
      <c r="W423" s="121">
        <f t="shared" si="188"/>
        <v>0</v>
      </c>
      <c r="X423" s="119">
        <f t="shared" si="189"/>
        <v>0</v>
      </c>
      <c r="Y423" s="120">
        <f t="shared" si="190"/>
        <v>0</v>
      </c>
      <c r="Z423" s="122">
        <f t="shared" si="191"/>
        <v>0</v>
      </c>
      <c r="AA423" s="119">
        <f t="shared" si="192"/>
        <v>0</v>
      </c>
      <c r="AB423" s="120">
        <f t="shared" si="193"/>
        <v>0</v>
      </c>
      <c r="AC423" s="122">
        <f t="shared" si="194"/>
        <v>0</v>
      </c>
      <c r="AD423" s="94">
        <f t="shared" si="195"/>
        <v>0</v>
      </c>
      <c r="AE423" s="123">
        <f t="shared" si="196"/>
        <v>0</v>
      </c>
      <c r="AF423" s="94">
        <f t="shared" si="197"/>
        <v>0</v>
      </c>
      <c r="AG423" s="94">
        <f t="shared" si="198"/>
        <v>0</v>
      </c>
      <c r="AH423" s="123">
        <f t="shared" si="199"/>
        <v>0</v>
      </c>
      <c r="AI423" s="94">
        <f t="shared" si="200"/>
        <v>0</v>
      </c>
      <c r="AJ423" s="94">
        <f t="shared" si="201"/>
        <v>0</v>
      </c>
      <c r="AK423" s="94">
        <f t="shared" si="202"/>
        <v>0</v>
      </c>
      <c r="AL423" s="93">
        <f t="shared" si="203"/>
        <v>0</v>
      </c>
      <c r="AM423" s="138" t="str">
        <f>VLOOKUP(S423,Factors!$F$4:$G$5971,2,FALSE)</f>
        <v>Customers-All</v>
      </c>
    </row>
    <row r="424" spans="1:39" hidden="1" outlineLevel="3" x14ac:dyDescent="0.25">
      <c r="A424" t="s">
        <v>7038</v>
      </c>
      <c r="B424" t="s">
        <v>119</v>
      </c>
      <c r="C424" t="s">
        <v>120</v>
      </c>
      <c r="D424" t="s">
        <v>325</v>
      </c>
      <c r="E424" t="s">
        <v>326</v>
      </c>
      <c r="F424">
        <v>160606.54</v>
      </c>
      <c r="G424">
        <v>99874.559999999998</v>
      </c>
      <c r="R424">
        <f t="shared" si="229"/>
        <v>260481.1</v>
      </c>
      <c r="S424" s="92" t="s">
        <v>4293</v>
      </c>
      <c r="T424" s="80">
        <f>VLOOKUP(S424,Factors!$F$4:$H$5971,3,FALSE)</f>
        <v>0.1119</v>
      </c>
      <c r="U424" s="119">
        <f t="shared" si="186"/>
        <v>0</v>
      </c>
      <c r="V424" s="120">
        <f t="shared" si="187"/>
        <v>99874.559999999998</v>
      </c>
      <c r="W424" s="121">
        <f t="shared" si="188"/>
        <v>99874.559999999998</v>
      </c>
      <c r="X424" s="119">
        <f t="shared" si="189"/>
        <v>0</v>
      </c>
      <c r="Y424" s="120">
        <f t="shared" si="190"/>
        <v>11175.963264</v>
      </c>
      <c r="Z424" s="122">
        <f t="shared" si="191"/>
        <v>11175.963264</v>
      </c>
      <c r="AA424" s="119">
        <f t="shared" si="192"/>
        <v>0</v>
      </c>
      <c r="AB424" s="120">
        <f t="shared" si="193"/>
        <v>88698.596735999992</v>
      </c>
      <c r="AC424" s="122">
        <f t="shared" si="194"/>
        <v>88698.596735999992</v>
      </c>
      <c r="AD424" s="94">
        <f t="shared" si="195"/>
        <v>0</v>
      </c>
      <c r="AE424" s="123">
        <f t="shared" si="196"/>
        <v>260481.1</v>
      </c>
      <c r="AF424" s="94">
        <f t="shared" si="197"/>
        <v>260481.1</v>
      </c>
      <c r="AG424" s="94">
        <f t="shared" si="198"/>
        <v>0</v>
      </c>
      <c r="AH424" s="123">
        <f t="shared" si="199"/>
        <v>29147.83509</v>
      </c>
      <c r="AI424" s="94">
        <f t="shared" si="200"/>
        <v>29147.83509</v>
      </c>
      <c r="AJ424" s="94">
        <f t="shared" si="201"/>
        <v>0</v>
      </c>
      <c r="AK424" s="94">
        <f t="shared" si="202"/>
        <v>231333.26491</v>
      </c>
      <c r="AL424" s="93">
        <f t="shared" si="203"/>
        <v>231333.26491</v>
      </c>
      <c r="AM424" s="138" t="str">
        <f>VLOOKUP(S424,Factors!$F$4:$G$5971,2,FALSE)</f>
        <v>Customers-All</v>
      </c>
    </row>
    <row r="425" spans="1:39" hidden="1" outlineLevel="2" collapsed="1" x14ac:dyDescent="0.25">
      <c r="S425" s="92"/>
      <c r="T425" s="80"/>
      <c r="U425" s="119">
        <f t="shared" ref="U425:AL425" si="230">SUBTOTAL(9,U418:U424)</f>
        <v>0</v>
      </c>
      <c r="V425" s="120">
        <f t="shared" si="230"/>
        <v>104274.34999999999</v>
      </c>
      <c r="W425" s="121">
        <f t="shared" si="230"/>
        <v>104274.34999999999</v>
      </c>
      <c r="X425" s="119">
        <f t="shared" si="230"/>
        <v>0</v>
      </c>
      <c r="Y425" s="120">
        <f t="shared" si="230"/>
        <v>11668.299765</v>
      </c>
      <c r="Z425" s="122">
        <f t="shared" si="230"/>
        <v>11668.299765</v>
      </c>
      <c r="AA425" s="119">
        <f t="shared" si="230"/>
        <v>0</v>
      </c>
      <c r="AB425" s="120">
        <f t="shared" si="230"/>
        <v>92606.050234999988</v>
      </c>
      <c r="AC425" s="122">
        <f t="shared" si="230"/>
        <v>92606.050234999988</v>
      </c>
      <c r="AD425" s="94">
        <f t="shared" si="230"/>
        <v>0</v>
      </c>
      <c r="AE425" s="123">
        <f t="shared" si="230"/>
        <v>297482.62</v>
      </c>
      <c r="AF425" s="94">
        <f t="shared" si="230"/>
        <v>297482.62</v>
      </c>
      <c r="AG425" s="94">
        <f t="shared" si="230"/>
        <v>0</v>
      </c>
      <c r="AH425" s="123">
        <f t="shared" si="230"/>
        <v>33288.305178000002</v>
      </c>
      <c r="AI425" s="94">
        <f t="shared" si="230"/>
        <v>33288.305178000002</v>
      </c>
      <c r="AJ425" s="94">
        <f t="shared" si="230"/>
        <v>0</v>
      </c>
      <c r="AK425" s="94">
        <f t="shared" si="230"/>
        <v>264194.31482199999</v>
      </c>
      <c r="AL425" s="93">
        <f t="shared" si="230"/>
        <v>264194.31482199999</v>
      </c>
      <c r="AM425" s="139" t="s">
        <v>7140</v>
      </c>
    </row>
    <row r="426" spans="1:39" hidden="1" outlineLevel="3" x14ac:dyDescent="0.25">
      <c r="A426" t="s">
        <v>7038</v>
      </c>
      <c r="B426" t="s">
        <v>283</v>
      </c>
      <c r="C426" t="s">
        <v>284</v>
      </c>
      <c r="D426" t="s">
        <v>332</v>
      </c>
      <c r="E426" t="s">
        <v>333</v>
      </c>
      <c r="F426">
        <v>5841</v>
      </c>
      <c r="G426">
        <v>4683.92</v>
      </c>
      <c r="R426">
        <f>SUM(F426:Q426)</f>
        <v>10524.92</v>
      </c>
      <c r="S426" s="92" t="s">
        <v>2113</v>
      </c>
      <c r="T426" s="80">
        <f>VLOOKUP(S426,Factors!$F$4:$H$5971,3,FALSE)</f>
        <v>0.1032</v>
      </c>
      <c r="U426" s="119">
        <f t="shared" si="186"/>
        <v>0</v>
      </c>
      <c r="V426" s="120">
        <f t="shared" si="187"/>
        <v>4683.92</v>
      </c>
      <c r="W426" s="121">
        <f t="shared" si="188"/>
        <v>4683.92</v>
      </c>
      <c r="X426" s="119">
        <f t="shared" si="189"/>
        <v>0</v>
      </c>
      <c r="Y426" s="120">
        <f t="shared" si="190"/>
        <v>483.38054399999999</v>
      </c>
      <c r="Z426" s="122">
        <f t="shared" si="191"/>
        <v>483.38054399999999</v>
      </c>
      <c r="AA426" s="119">
        <f t="shared" si="192"/>
        <v>0</v>
      </c>
      <c r="AB426" s="120">
        <f t="shared" si="193"/>
        <v>4200.5394560000004</v>
      </c>
      <c r="AC426" s="122">
        <f t="shared" si="194"/>
        <v>4200.5394560000004</v>
      </c>
      <c r="AD426" s="94">
        <f t="shared" si="195"/>
        <v>0</v>
      </c>
      <c r="AE426" s="123">
        <f t="shared" si="196"/>
        <v>10524.92</v>
      </c>
      <c r="AF426" s="94">
        <f t="shared" si="197"/>
        <v>10524.92</v>
      </c>
      <c r="AG426" s="94">
        <f t="shared" si="198"/>
        <v>0</v>
      </c>
      <c r="AH426" s="123">
        <f t="shared" si="199"/>
        <v>1086.171744</v>
      </c>
      <c r="AI426" s="94">
        <f t="shared" si="200"/>
        <v>1086.171744</v>
      </c>
      <c r="AJ426" s="94">
        <f t="shared" si="201"/>
        <v>0</v>
      </c>
      <c r="AK426" s="94">
        <f t="shared" si="202"/>
        <v>9438.7482560000008</v>
      </c>
      <c r="AL426" s="93">
        <f t="shared" si="203"/>
        <v>9438.7482560000008</v>
      </c>
      <c r="AM426" s="138" t="str">
        <f>VLOOKUP(S426,Factors!$F$4:$G$5971,2,FALSE)</f>
        <v>Customers-Comm</v>
      </c>
    </row>
    <row r="427" spans="1:39" hidden="1" outlineLevel="2" collapsed="1" x14ac:dyDescent="0.25">
      <c r="S427" s="92"/>
      <c r="T427" s="80"/>
      <c r="U427" s="119">
        <f t="shared" ref="U427:AL427" si="231">SUBTOTAL(9,U426:U426)</f>
        <v>0</v>
      </c>
      <c r="V427" s="120">
        <f t="shared" si="231"/>
        <v>4683.92</v>
      </c>
      <c r="W427" s="121">
        <f t="shared" si="231"/>
        <v>4683.92</v>
      </c>
      <c r="X427" s="119">
        <f t="shared" si="231"/>
        <v>0</v>
      </c>
      <c r="Y427" s="120">
        <f t="shared" si="231"/>
        <v>483.38054399999999</v>
      </c>
      <c r="Z427" s="122">
        <f t="shared" si="231"/>
        <v>483.38054399999999</v>
      </c>
      <c r="AA427" s="119">
        <f t="shared" si="231"/>
        <v>0</v>
      </c>
      <c r="AB427" s="120">
        <f t="shared" si="231"/>
        <v>4200.5394560000004</v>
      </c>
      <c r="AC427" s="122">
        <f t="shared" si="231"/>
        <v>4200.5394560000004</v>
      </c>
      <c r="AD427" s="94">
        <f t="shared" si="231"/>
        <v>0</v>
      </c>
      <c r="AE427" s="123">
        <f t="shared" si="231"/>
        <v>10524.92</v>
      </c>
      <c r="AF427" s="94">
        <f t="shared" si="231"/>
        <v>10524.92</v>
      </c>
      <c r="AG427" s="94">
        <f t="shared" si="231"/>
        <v>0</v>
      </c>
      <c r="AH427" s="123">
        <f t="shared" si="231"/>
        <v>1086.171744</v>
      </c>
      <c r="AI427" s="94">
        <f t="shared" si="231"/>
        <v>1086.171744</v>
      </c>
      <c r="AJ427" s="94">
        <f t="shared" si="231"/>
        <v>0</v>
      </c>
      <c r="AK427" s="94">
        <f t="shared" si="231"/>
        <v>9438.7482560000008</v>
      </c>
      <c r="AL427" s="93">
        <f t="shared" si="231"/>
        <v>9438.7482560000008</v>
      </c>
      <c r="AM427" s="139" t="s">
        <v>7150</v>
      </c>
    </row>
    <row r="428" spans="1:39" hidden="1" outlineLevel="3" x14ac:dyDescent="0.25">
      <c r="A428" t="s">
        <v>7038</v>
      </c>
      <c r="B428" t="s">
        <v>283</v>
      </c>
      <c r="C428" t="s">
        <v>284</v>
      </c>
      <c r="D428" t="s">
        <v>334</v>
      </c>
      <c r="E428" t="s">
        <v>333</v>
      </c>
      <c r="F428">
        <v>10658.5</v>
      </c>
      <c r="G428">
        <v>11758.51</v>
      </c>
      <c r="R428">
        <f>SUM(F428:Q428)</f>
        <v>22417.010000000002</v>
      </c>
      <c r="S428" s="92" t="s">
        <v>2114</v>
      </c>
      <c r="T428" s="80">
        <f>VLOOKUP(S428,Factors!$F$4:$H$5971,3,FALSE)</f>
        <v>8.4099999999999994E-2</v>
      </c>
      <c r="U428" s="119">
        <f t="shared" si="186"/>
        <v>0</v>
      </c>
      <c r="V428" s="120">
        <f t="shared" si="187"/>
        <v>11758.51</v>
      </c>
      <c r="W428" s="121">
        <f t="shared" si="188"/>
        <v>11758.51</v>
      </c>
      <c r="X428" s="119">
        <f t="shared" si="189"/>
        <v>0</v>
      </c>
      <c r="Y428" s="120">
        <f t="shared" si="190"/>
        <v>988.89069099999995</v>
      </c>
      <c r="Z428" s="122">
        <f t="shared" si="191"/>
        <v>988.89069099999995</v>
      </c>
      <c r="AA428" s="119">
        <f t="shared" si="192"/>
        <v>0</v>
      </c>
      <c r="AB428" s="120">
        <f t="shared" si="193"/>
        <v>10769.619309</v>
      </c>
      <c r="AC428" s="122">
        <f t="shared" si="194"/>
        <v>10769.619309</v>
      </c>
      <c r="AD428" s="94">
        <f t="shared" si="195"/>
        <v>0</v>
      </c>
      <c r="AE428" s="123">
        <f t="shared" si="196"/>
        <v>22417.010000000002</v>
      </c>
      <c r="AF428" s="94">
        <f t="shared" si="197"/>
        <v>22417.010000000002</v>
      </c>
      <c r="AG428" s="94">
        <f t="shared" si="198"/>
        <v>0</v>
      </c>
      <c r="AH428" s="123">
        <f t="shared" si="199"/>
        <v>1885.2705410000001</v>
      </c>
      <c r="AI428" s="94">
        <f t="shared" si="200"/>
        <v>1885.2705410000001</v>
      </c>
      <c r="AJ428" s="94">
        <f t="shared" si="201"/>
        <v>0</v>
      </c>
      <c r="AK428" s="94">
        <f t="shared" si="202"/>
        <v>20531.739459</v>
      </c>
      <c r="AL428" s="93">
        <f t="shared" si="203"/>
        <v>20531.739459</v>
      </c>
      <c r="AM428" s="138" t="str">
        <f>VLOOKUP(S428,Factors!$F$4:$G$5971,2,FALSE)</f>
        <v>Customers-Ind</v>
      </c>
    </row>
    <row r="429" spans="1:39" hidden="1" outlineLevel="2" collapsed="1" x14ac:dyDescent="0.25">
      <c r="S429" s="92"/>
      <c r="T429" s="80"/>
      <c r="U429" s="119">
        <f t="shared" ref="U429:AL429" si="232">SUBTOTAL(9,U428:U428)</f>
        <v>0</v>
      </c>
      <c r="V429" s="120">
        <f t="shared" si="232"/>
        <v>11758.51</v>
      </c>
      <c r="W429" s="121">
        <f t="shared" si="232"/>
        <v>11758.51</v>
      </c>
      <c r="X429" s="119">
        <f t="shared" si="232"/>
        <v>0</v>
      </c>
      <c r="Y429" s="120">
        <f t="shared" si="232"/>
        <v>988.89069099999995</v>
      </c>
      <c r="Z429" s="122">
        <f t="shared" si="232"/>
        <v>988.89069099999995</v>
      </c>
      <c r="AA429" s="119">
        <f t="shared" si="232"/>
        <v>0</v>
      </c>
      <c r="AB429" s="120">
        <f t="shared" si="232"/>
        <v>10769.619309</v>
      </c>
      <c r="AC429" s="122">
        <f t="shared" si="232"/>
        <v>10769.619309</v>
      </c>
      <c r="AD429" s="94">
        <f t="shared" si="232"/>
        <v>0</v>
      </c>
      <c r="AE429" s="123">
        <f t="shared" si="232"/>
        <v>22417.010000000002</v>
      </c>
      <c r="AF429" s="94">
        <f t="shared" si="232"/>
        <v>22417.010000000002</v>
      </c>
      <c r="AG429" s="94">
        <f t="shared" si="232"/>
        <v>0</v>
      </c>
      <c r="AH429" s="123">
        <f t="shared" si="232"/>
        <v>1885.2705410000001</v>
      </c>
      <c r="AI429" s="94">
        <f t="shared" si="232"/>
        <v>1885.2705410000001</v>
      </c>
      <c r="AJ429" s="94">
        <f t="shared" si="232"/>
        <v>0</v>
      </c>
      <c r="AK429" s="94">
        <f t="shared" si="232"/>
        <v>20531.739459</v>
      </c>
      <c r="AL429" s="93">
        <f t="shared" si="232"/>
        <v>20531.739459</v>
      </c>
      <c r="AM429" s="139" t="s">
        <v>7144</v>
      </c>
    </row>
    <row r="430" spans="1:39" hidden="1" outlineLevel="3" x14ac:dyDescent="0.25">
      <c r="A430" t="s">
        <v>7038</v>
      </c>
      <c r="B430" t="s">
        <v>283</v>
      </c>
      <c r="C430" t="s">
        <v>284</v>
      </c>
      <c r="D430" t="s">
        <v>327</v>
      </c>
      <c r="E430" t="s">
        <v>328</v>
      </c>
      <c r="F430">
        <v>18830.900000000001</v>
      </c>
      <c r="G430">
        <v>20917.349999999999</v>
      </c>
      <c r="R430">
        <f>SUM(F430:Q430)</f>
        <v>39748.25</v>
      </c>
      <c r="S430" s="92" t="s">
        <v>2098</v>
      </c>
      <c r="T430" s="80">
        <f>VLOOKUP(S430,Factors!$F$4:$H$5971,3,FALSE)</f>
        <v>0.1128</v>
      </c>
      <c r="U430" s="119">
        <f t="shared" si="186"/>
        <v>0</v>
      </c>
      <c r="V430" s="120">
        <f t="shared" si="187"/>
        <v>20917.349999999999</v>
      </c>
      <c r="W430" s="121">
        <f t="shared" si="188"/>
        <v>20917.349999999999</v>
      </c>
      <c r="X430" s="119">
        <f t="shared" si="189"/>
        <v>0</v>
      </c>
      <c r="Y430" s="120">
        <f t="shared" si="190"/>
        <v>2359.4770799999997</v>
      </c>
      <c r="Z430" s="122">
        <f t="shared" si="191"/>
        <v>2359.4770799999997</v>
      </c>
      <c r="AA430" s="119">
        <f t="shared" si="192"/>
        <v>0</v>
      </c>
      <c r="AB430" s="120">
        <f t="shared" si="193"/>
        <v>18557.872919999998</v>
      </c>
      <c r="AC430" s="122">
        <f t="shared" si="194"/>
        <v>18557.872919999998</v>
      </c>
      <c r="AD430" s="94">
        <f t="shared" si="195"/>
        <v>0</v>
      </c>
      <c r="AE430" s="123">
        <f t="shared" si="196"/>
        <v>39748.25</v>
      </c>
      <c r="AF430" s="94">
        <f t="shared" si="197"/>
        <v>39748.25</v>
      </c>
      <c r="AG430" s="94">
        <f t="shared" si="198"/>
        <v>0</v>
      </c>
      <c r="AH430" s="123">
        <f t="shared" si="199"/>
        <v>4483.6026000000002</v>
      </c>
      <c r="AI430" s="94">
        <f t="shared" si="200"/>
        <v>4483.6026000000002</v>
      </c>
      <c r="AJ430" s="94">
        <f t="shared" si="201"/>
        <v>0</v>
      </c>
      <c r="AK430" s="94">
        <f t="shared" si="202"/>
        <v>35264.647400000002</v>
      </c>
      <c r="AL430" s="93">
        <f t="shared" si="203"/>
        <v>35264.647400000002</v>
      </c>
      <c r="AM430" s="138" t="str">
        <f>VLOOKUP(S430,Factors!$F$4:$G$5971,2,FALSE)</f>
        <v>Customers-Res</v>
      </c>
    </row>
    <row r="431" spans="1:39" hidden="1" outlineLevel="2" collapsed="1" x14ac:dyDescent="0.25">
      <c r="S431" s="92"/>
      <c r="T431" s="80"/>
      <c r="U431" s="119">
        <f t="shared" ref="U431:AL431" si="233">SUBTOTAL(9,U430:U430)</f>
        <v>0</v>
      </c>
      <c r="V431" s="120">
        <f t="shared" si="233"/>
        <v>20917.349999999999</v>
      </c>
      <c r="W431" s="121">
        <f t="shared" si="233"/>
        <v>20917.349999999999</v>
      </c>
      <c r="X431" s="119">
        <f t="shared" si="233"/>
        <v>0</v>
      </c>
      <c r="Y431" s="120">
        <f t="shared" si="233"/>
        <v>2359.4770799999997</v>
      </c>
      <c r="Z431" s="122">
        <f t="shared" si="233"/>
        <v>2359.4770799999997</v>
      </c>
      <c r="AA431" s="119">
        <f t="shared" si="233"/>
        <v>0</v>
      </c>
      <c r="AB431" s="120">
        <f t="shared" si="233"/>
        <v>18557.872919999998</v>
      </c>
      <c r="AC431" s="122">
        <f t="shared" si="233"/>
        <v>18557.872919999998</v>
      </c>
      <c r="AD431" s="94">
        <f t="shared" si="233"/>
        <v>0</v>
      </c>
      <c r="AE431" s="123">
        <f t="shared" si="233"/>
        <v>39748.25</v>
      </c>
      <c r="AF431" s="94">
        <f t="shared" si="233"/>
        <v>39748.25</v>
      </c>
      <c r="AG431" s="94">
        <f t="shared" si="233"/>
        <v>0</v>
      </c>
      <c r="AH431" s="123">
        <f t="shared" si="233"/>
        <v>4483.6026000000002</v>
      </c>
      <c r="AI431" s="94">
        <f t="shared" si="233"/>
        <v>4483.6026000000002</v>
      </c>
      <c r="AJ431" s="94">
        <f t="shared" si="233"/>
        <v>0</v>
      </c>
      <c r="AK431" s="94">
        <f t="shared" si="233"/>
        <v>35264.647400000002</v>
      </c>
      <c r="AL431" s="93">
        <f t="shared" si="233"/>
        <v>35264.647400000002</v>
      </c>
      <c r="AM431" s="139" t="s">
        <v>7151</v>
      </c>
    </row>
    <row r="432" spans="1:39" hidden="1" outlineLevel="3" x14ac:dyDescent="0.25">
      <c r="A432" t="s">
        <v>7038</v>
      </c>
      <c r="B432" t="s">
        <v>43</v>
      </c>
      <c r="C432" t="s">
        <v>44</v>
      </c>
      <c r="D432" t="s">
        <v>332</v>
      </c>
      <c r="E432" t="s">
        <v>333</v>
      </c>
      <c r="R432">
        <f>SUM(F432:Q432)</f>
        <v>0</v>
      </c>
      <c r="S432" s="92" t="s">
        <v>7094</v>
      </c>
      <c r="T432" s="80">
        <f>VLOOKUP(S432,Factors!$F$4:$H$5971,3,FALSE)</f>
        <v>0</v>
      </c>
      <c r="U432" s="119">
        <f t="shared" si="186"/>
        <v>0</v>
      </c>
      <c r="V432" s="120">
        <f t="shared" si="187"/>
        <v>0</v>
      </c>
      <c r="W432" s="121">
        <f t="shared" si="188"/>
        <v>0</v>
      </c>
      <c r="X432" s="119">
        <f t="shared" si="189"/>
        <v>0</v>
      </c>
      <c r="Y432" s="120">
        <f t="shared" si="190"/>
        <v>0</v>
      </c>
      <c r="Z432" s="122">
        <f t="shared" si="191"/>
        <v>0</v>
      </c>
      <c r="AA432" s="119">
        <f t="shared" si="192"/>
        <v>0</v>
      </c>
      <c r="AB432" s="120">
        <f t="shared" si="193"/>
        <v>0</v>
      </c>
      <c r="AC432" s="122">
        <f t="shared" si="194"/>
        <v>0</v>
      </c>
      <c r="AD432" s="94">
        <f t="shared" si="195"/>
        <v>0</v>
      </c>
      <c r="AE432" s="123">
        <f t="shared" si="196"/>
        <v>0</v>
      </c>
      <c r="AF432" s="94">
        <f t="shared" si="197"/>
        <v>0</v>
      </c>
      <c r="AG432" s="94">
        <f t="shared" si="198"/>
        <v>0</v>
      </c>
      <c r="AH432" s="123">
        <f t="shared" si="199"/>
        <v>0</v>
      </c>
      <c r="AI432" s="94">
        <f t="shared" si="200"/>
        <v>0</v>
      </c>
      <c r="AJ432" s="94">
        <f t="shared" si="201"/>
        <v>0</v>
      </c>
      <c r="AK432" s="94">
        <f t="shared" si="202"/>
        <v>0</v>
      </c>
      <c r="AL432" s="93">
        <f t="shared" si="203"/>
        <v>0</v>
      </c>
      <c r="AM432" s="138" t="str">
        <f>VLOOKUP(S432,Factors!$F$4:$G$5971,2,FALSE)</f>
        <v>direct-or</v>
      </c>
    </row>
    <row r="433" spans="1:39" hidden="1" outlineLevel="3" x14ac:dyDescent="0.25">
      <c r="A433" t="s">
        <v>7038</v>
      </c>
      <c r="B433" t="s">
        <v>96</v>
      </c>
      <c r="C433" t="s">
        <v>97</v>
      </c>
      <c r="D433" t="s">
        <v>313</v>
      </c>
      <c r="E433" t="s">
        <v>314</v>
      </c>
      <c r="F433">
        <v>-83.08</v>
      </c>
      <c r="G433">
        <v>46.9</v>
      </c>
      <c r="R433">
        <f>SUM(F433:Q433)</f>
        <v>-36.18</v>
      </c>
      <c r="S433" s="92" t="s">
        <v>4969</v>
      </c>
      <c r="T433" s="80">
        <f>VLOOKUP(S433,Factors!$F$4:$H$5971,3,FALSE)</f>
        <v>0</v>
      </c>
      <c r="U433" s="119">
        <f t="shared" si="186"/>
        <v>46.9</v>
      </c>
      <c r="V433" s="120">
        <f t="shared" si="187"/>
        <v>0</v>
      </c>
      <c r="W433" s="121">
        <f t="shared" si="188"/>
        <v>46.9</v>
      </c>
      <c r="X433" s="119">
        <f t="shared" si="189"/>
        <v>0</v>
      </c>
      <c r="Y433" s="120">
        <f t="shared" si="190"/>
        <v>0</v>
      </c>
      <c r="Z433" s="122">
        <f t="shared" si="191"/>
        <v>0</v>
      </c>
      <c r="AA433" s="119">
        <f t="shared" si="192"/>
        <v>46.9</v>
      </c>
      <c r="AB433" s="120">
        <f t="shared" si="193"/>
        <v>0</v>
      </c>
      <c r="AC433" s="122">
        <f t="shared" si="194"/>
        <v>46.9</v>
      </c>
      <c r="AD433" s="94">
        <f t="shared" si="195"/>
        <v>-36.18</v>
      </c>
      <c r="AE433" s="123">
        <f t="shared" si="196"/>
        <v>0</v>
      </c>
      <c r="AF433" s="94">
        <f t="shared" si="197"/>
        <v>-36.18</v>
      </c>
      <c r="AG433" s="94">
        <f t="shared" si="198"/>
        <v>0</v>
      </c>
      <c r="AH433" s="123">
        <f t="shared" si="199"/>
        <v>0</v>
      </c>
      <c r="AI433" s="94">
        <f t="shared" si="200"/>
        <v>0</v>
      </c>
      <c r="AJ433" s="94">
        <f t="shared" si="201"/>
        <v>-36.18</v>
      </c>
      <c r="AK433" s="94">
        <f t="shared" si="202"/>
        <v>0</v>
      </c>
      <c r="AL433" s="93">
        <f t="shared" si="203"/>
        <v>-36.18</v>
      </c>
      <c r="AM433" s="138" t="str">
        <f>VLOOKUP(S433,Factors!$F$4:$G$5971,2,FALSE)</f>
        <v>Direct-OR</v>
      </c>
    </row>
    <row r="434" spans="1:39" hidden="1" outlineLevel="3" x14ac:dyDescent="0.25">
      <c r="A434" t="s">
        <v>7038</v>
      </c>
      <c r="B434" t="s">
        <v>96</v>
      </c>
      <c r="C434" t="s">
        <v>97</v>
      </c>
      <c r="D434" t="s">
        <v>325</v>
      </c>
      <c r="E434" t="s">
        <v>326</v>
      </c>
      <c r="F434">
        <v>248.25</v>
      </c>
      <c r="G434">
        <v>382</v>
      </c>
      <c r="R434">
        <f>SUM(F434:Q434)</f>
        <v>630.25</v>
      </c>
      <c r="S434" s="92" t="s">
        <v>6486</v>
      </c>
      <c r="T434" s="80">
        <f>VLOOKUP(S434,Factors!$F$4:$H$5971,3,FALSE)</f>
        <v>0</v>
      </c>
      <c r="U434" s="119">
        <f t="shared" si="186"/>
        <v>382</v>
      </c>
      <c r="V434" s="120">
        <f t="shared" si="187"/>
        <v>0</v>
      </c>
      <c r="W434" s="121">
        <f t="shared" si="188"/>
        <v>382</v>
      </c>
      <c r="X434" s="119">
        <f t="shared" si="189"/>
        <v>0</v>
      </c>
      <c r="Y434" s="120">
        <f t="shared" si="190"/>
        <v>0</v>
      </c>
      <c r="Z434" s="122">
        <f t="shared" si="191"/>
        <v>0</v>
      </c>
      <c r="AA434" s="119">
        <f t="shared" si="192"/>
        <v>382</v>
      </c>
      <c r="AB434" s="120">
        <f t="shared" si="193"/>
        <v>0</v>
      </c>
      <c r="AC434" s="122">
        <f t="shared" si="194"/>
        <v>382</v>
      </c>
      <c r="AD434" s="94">
        <f t="shared" si="195"/>
        <v>630.25</v>
      </c>
      <c r="AE434" s="123">
        <f t="shared" si="196"/>
        <v>0</v>
      </c>
      <c r="AF434" s="94">
        <f t="shared" si="197"/>
        <v>630.25</v>
      </c>
      <c r="AG434" s="94">
        <f t="shared" si="198"/>
        <v>0</v>
      </c>
      <c r="AH434" s="123">
        <f t="shared" si="199"/>
        <v>0</v>
      </c>
      <c r="AI434" s="94">
        <f t="shared" si="200"/>
        <v>0</v>
      </c>
      <c r="AJ434" s="94">
        <f t="shared" si="201"/>
        <v>630.25</v>
      </c>
      <c r="AK434" s="94">
        <f t="shared" si="202"/>
        <v>0</v>
      </c>
      <c r="AL434" s="93">
        <f t="shared" si="203"/>
        <v>630.25</v>
      </c>
      <c r="AM434" s="138" t="str">
        <f>VLOOKUP(S434,Factors!$F$4:$G$5971,2,FALSE)</f>
        <v>direct-or</v>
      </c>
    </row>
    <row r="435" spans="1:39" hidden="1" outlineLevel="2" collapsed="1" x14ac:dyDescent="0.25">
      <c r="S435" s="92"/>
      <c r="T435" s="80"/>
      <c r="U435" s="119">
        <f t="shared" ref="U435:AL435" si="234">SUBTOTAL(9,U432:U434)</f>
        <v>428.9</v>
      </c>
      <c r="V435" s="120">
        <f t="shared" si="234"/>
        <v>0</v>
      </c>
      <c r="W435" s="121">
        <f t="shared" si="234"/>
        <v>428.9</v>
      </c>
      <c r="X435" s="119">
        <f t="shared" si="234"/>
        <v>0</v>
      </c>
      <c r="Y435" s="120">
        <f t="shared" si="234"/>
        <v>0</v>
      </c>
      <c r="Z435" s="122">
        <f t="shared" si="234"/>
        <v>0</v>
      </c>
      <c r="AA435" s="119">
        <f t="shared" si="234"/>
        <v>428.9</v>
      </c>
      <c r="AB435" s="120">
        <f t="shared" si="234"/>
        <v>0</v>
      </c>
      <c r="AC435" s="122">
        <f t="shared" si="234"/>
        <v>428.9</v>
      </c>
      <c r="AD435" s="94">
        <f t="shared" si="234"/>
        <v>594.07000000000005</v>
      </c>
      <c r="AE435" s="123">
        <f t="shared" si="234"/>
        <v>0</v>
      </c>
      <c r="AF435" s="94">
        <f t="shared" si="234"/>
        <v>594.07000000000005</v>
      </c>
      <c r="AG435" s="94">
        <f t="shared" si="234"/>
        <v>0</v>
      </c>
      <c r="AH435" s="123">
        <f t="shared" si="234"/>
        <v>0</v>
      </c>
      <c r="AI435" s="94">
        <f t="shared" si="234"/>
        <v>0</v>
      </c>
      <c r="AJ435" s="94">
        <f t="shared" si="234"/>
        <v>594.07000000000005</v>
      </c>
      <c r="AK435" s="94">
        <f t="shared" si="234"/>
        <v>0</v>
      </c>
      <c r="AL435" s="93">
        <f t="shared" si="234"/>
        <v>594.07000000000005</v>
      </c>
      <c r="AM435" s="139" t="s">
        <v>7149</v>
      </c>
    </row>
    <row r="436" spans="1:39" hidden="1" outlineLevel="3" x14ac:dyDescent="0.25">
      <c r="A436" t="s">
        <v>7038</v>
      </c>
      <c r="B436" t="s">
        <v>35</v>
      </c>
      <c r="C436" t="s">
        <v>36</v>
      </c>
      <c r="D436" t="s">
        <v>306</v>
      </c>
      <c r="E436" t="s">
        <v>307</v>
      </c>
      <c r="F436">
        <v>23025.11</v>
      </c>
      <c r="G436">
        <v>23302.66</v>
      </c>
      <c r="R436">
        <f t="shared" ref="R436:R444" si="235">SUM(F436:Q436)</f>
        <v>46327.770000000004</v>
      </c>
      <c r="S436" s="92" t="s">
        <v>1021</v>
      </c>
      <c r="T436" s="80">
        <f>VLOOKUP(S436,Factors!$F$4:$H$5971,3,FALSE)</f>
        <v>8.4599999999999995E-2</v>
      </c>
      <c r="U436" s="119">
        <f t="shared" si="186"/>
        <v>0</v>
      </c>
      <c r="V436" s="120">
        <f t="shared" si="187"/>
        <v>23302.66</v>
      </c>
      <c r="W436" s="121">
        <f t="shared" si="188"/>
        <v>23302.66</v>
      </c>
      <c r="X436" s="119">
        <f t="shared" si="189"/>
        <v>0</v>
      </c>
      <c r="Y436" s="120">
        <f t="shared" si="190"/>
        <v>1971.4050359999999</v>
      </c>
      <c r="Z436" s="122">
        <f t="shared" si="191"/>
        <v>1971.4050359999999</v>
      </c>
      <c r="AA436" s="119">
        <f t="shared" si="192"/>
        <v>0</v>
      </c>
      <c r="AB436" s="120">
        <f t="shared" si="193"/>
        <v>21331.254964</v>
      </c>
      <c r="AC436" s="122">
        <f t="shared" si="194"/>
        <v>21331.254964</v>
      </c>
      <c r="AD436" s="94">
        <f t="shared" si="195"/>
        <v>0</v>
      </c>
      <c r="AE436" s="123">
        <f t="shared" si="196"/>
        <v>46327.770000000004</v>
      </c>
      <c r="AF436" s="94">
        <f t="shared" si="197"/>
        <v>46327.770000000004</v>
      </c>
      <c r="AG436" s="94">
        <f t="shared" si="198"/>
        <v>0</v>
      </c>
      <c r="AH436" s="123">
        <f t="shared" si="199"/>
        <v>3919.329342</v>
      </c>
      <c r="AI436" s="94">
        <f t="shared" si="200"/>
        <v>3919.329342</v>
      </c>
      <c r="AJ436" s="94">
        <f t="shared" si="201"/>
        <v>0</v>
      </c>
      <c r="AK436" s="94">
        <f t="shared" si="202"/>
        <v>42408.440658000007</v>
      </c>
      <c r="AL436" s="93">
        <f t="shared" si="203"/>
        <v>42408.440658000007</v>
      </c>
      <c r="AM436" s="138" t="str">
        <f>VLOOKUP(S436,Factors!$F$4:$G$5971,2,FALSE)</f>
        <v>Sendout Volumes</v>
      </c>
    </row>
    <row r="437" spans="1:39" hidden="1" outlineLevel="3" x14ac:dyDescent="0.25">
      <c r="A437" t="s">
        <v>7038</v>
      </c>
      <c r="B437" t="s">
        <v>35</v>
      </c>
      <c r="C437" t="s">
        <v>36</v>
      </c>
      <c r="D437" t="s">
        <v>310</v>
      </c>
      <c r="E437" t="s">
        <v>309</v>
      </c>
      <c r="F437">
        <v>24678.639999999999</v>
      </c>
      <c r="G437">
        <v>17893.080000000002</v>
      </c>
      <c r="R437">
        <f t="shared" si="235"/>
        <v>42571.72</v>
      </c>
      <c r="S437" s="92" t="s">
        <v>1018</v>
      </c>
      <c r="T437" s="80">
        <f>VLOOKUP(S437,Factors!$F$4:$H$5971,3,FALSE)</f>
        <v>8.4599999999999995E-2</v>
      </c>
      <c r="U437" s="119">
        <f t="shared" si="186"/>
        <v>0</v>
      </c>
      <c r="V437" s="120">
        <f t="shared" si="187"/>
        <v>17893.080000000002</v>
      </c>
      <c r="W437" s="121">
        <f t="shared" si="188"/>
        <v>17893.080000000002</v>
      </c>
      <c r="X437" s="119">
        <f t="shared" si="189"/>
        <v>0</v>
      </c>
      <c r="Y437" s="120">
        <f t="shared" si="190"/>
        <v>1513.7545680000001</v>
      </c>
      <c r="Z437" s="122">
        <f t="shared" si="191"/>
        <v>1513.7545680000001</v>
      </c>
      <c r="AA437" s="119">
        <f t="shared" si="192"/>
        <v>0</v>
      </c>
      <c r="AB437" s="120">
        <f t="shared" si="193"/>
        <v>16379.325432000001</v>
      </c>
      <c r="AC437" s="122">
        <f t="shared" si="194"/>
        <v>16379.325432000001</v>
      </c>
      <c r="AD437" s="94">
        <f t="shared" si="195"/>
        <v>0</v>
      </c>
      <c r="AE437" s="123">
        <f t="shared" si="196"/>
        <v>42571.72</v>
      </c>
      <c r="AF437" s="94">
        <f t="shared" si="197"/>
        <v>42571.72</v>
      </c>
      <c r="AG437" s="94">
        <f t="shared" si="198"/>
        <v>0</v>
      </c>
      <c r="AH437" s="123">
        <f t="shared" si="199"/>
        <v>3601.5675120000001</v>
      </c>
      <c r="AI437" s="94">
        <f t="shared" si="200"/>
        <v>3601.5675120000001</v>
      </c>
      <c r="AJ437" s="94">
        <f t="shared" si="201"/>
        <v>0</v>
      </c>
      <c r="AK437" s="94">
        <f t="shared" si="202"/>
        <v>38970.152488</v>
      </c>
      <c r="AL437" s="93">
        <f t="shared" si="203"/>
        <v>38970.152488</v>
      </c>
      <c r="AM437" s="138" t="str">
        <f>VLOOKUP(S437,Factors!$F$4:$G$5971,2,FALSE)</f>
        <v>Sendout Volumes</v>
      </c>
    </row>
    <row r="438" spans="1:39" hidden="1" outlineLevel="3" x14ac:dyDescent="0.25">
      <c r="A438" t="s">
        <v>7038</v>
      </c>
      <c r="B438" t="s">
        <v>35</v>
      </c>
      <c r="C438" t="s">
        <v>36</v>
      </c>
      <c r="D438" t="s">
        <v>311</v>
      </c>
      <c r="E438" t="s">
        <v>312</v>
      </c>
      <c r="F438">
        <v>1528.89</v>
      </c>
      <c r="G438">
        <v>2987.33</v>
      </c>
      <c r="R438">
        <f t="shared" si="235"/>
        <v>4516.22</v>
      </c>
      <c r="S438" s="92" t="s">
        <v>1031</v>
      </c>
      <c r="T438" s="80">
        <f>VLOOKUP(S438,Factors!$F$4:$H$5971,3,FALSE)</f>
        <v>8.4599999999999995E-2</v>
      </c>
      <c r="U438" s="119">
        <f t="shared" si="186"/>
        <v>0</v>
      </c>
      <c r="V438" s="120">
        <f t="shared" si="187"/>
        <v>2987.33</v>
      </c>
      <c r="W438" s="121">
        <f t="shared" si="188"/>
        <v>2987.33</v>
      </c>
      <c r="X438" s="119">
        <f t="shared" si="189"/>
        <v>0</v>
      </c>
      <c r="Y438" s="120">
        <f t="shared" si="190"/>
        <v>252.72811799999997</v>
      </c>
      <c r="Z438" s="122">
        <f t="shared" si="191"/>
        <v>252.72811799999997</v>
      </c>
      <c r="AA438" s="119">
        <f t="shared" si="192"/>
        <v>0</v>
      </c>
      <c r="AB438" s="120">
        <f t="shared" si="193"/>
        <v>2734.6018819999999</v>
      </c>
      <c r="AC438" s="122">
        <f t="shared" si="194"/>
        <v>2734.6018819999999</v>
      </c>
      <c r="AD438" s="94">
        <f t="shared" si="195"/>
        <v>0</v>
      </c>
      <c r="AE438" s="123">
        <f t="shared" si="196"/>
        <v>4516.22</v>
      </c>
      <c r="AF438" s="94">
        <f t="shared" si="197"/>
        <v>4516.22</v>
      </c>
      <c r="AG438" s="94">
        <f t="shared" si="198"/>
        <v>0</v>
      </c>
      <c r="AH438" s="123">
        <f t="shared" si="199"/>
        <v>382.07221199999998</v>
      </c>
      <c r="AI438" s="94">
        <f t="shared" si="200"/>
        <v>382.07221199999998</v>
      </c>
      <c r="AJ438" s="94">
        <f t="shared" si="201"/>
        <v>0</v>
      </c>
      <c r="AK438" s="94">
        <f t="shared" si="202"/>
        <v>4134.1477880000002</v>
      </c>
      <c r="AL438" s="93">
        <f t="shared" si="203"/>
        <v>4134.1477880000002</v>
      </c>
      <c r="AM438" s="138" t="str">
        <f>VLOOKUP(S438,Factors!$F$4:$G$5971,2,FALSE)</f>
        <v>Sendout Volumes</v>
      </c>
    </row>
    <row r="439" spans="1:39" hidden="1" outlineLevel="3" x14ac:dyDescent="0.25">
      <c r="A439" t="s">
        <v>7038</v>
      </c>
      <c r="B439" t="s">
        <v>35</v>
      </c>
      <c r="C439" t="s">
        <v>36</v>
      </c>
      <c r="D439" t="s">
        <v>313</v>
      </c>
      <c r="E439" t="s">
        <v>314</v>
      </c>
      <c r="F439">
        <v>369.02</v>
      </c>
      <c r="G439">
        <v>-1564.3</v>
      </c>
      <c r="R439">
        <f t="shared" si="235"/>
        <v>-1195.28</v>
      </c>
      <c r="S439" s="92" t="s">
        <v>1041</v>
      </c>
      <c r="T439" s="80">
        <f>VLOOKUP(S439,Factors!$F$4:$H$5971,3,FALSE)</f>
        <v>8.4599999999999995E-2</v>
      </c>
      <c r="U439" s="119">
        <f t="shared" ref="U439:U530" si="236">IF(LEFT(AM439,6)="Direct", G439,0)</f>
        <v>0</v>
      </c>
      <c r="V439" s="120">
        <f t="shared" ref="V439:V530" si="237">G439-U439</f>
        <v>-1564.3</v>
      </c>
      <c r="W439" s="121">
        <f t="shared" ref="W439:W530" si="238">U439+V439</f>
        <v>-1564.3</v>
      </c>
      <c r="X439" s="119">
        <f t="shared" ref="X439:X530" si="239">IF(LEFT(AM439,9)="Direct-WA", G439,0)</f>
        <v>0</v>
      </c>
      <c r="Y439" s="120">
        <f t="shared" ref="Y439:Y530" si="240">IF(LEFT(AM439,9)="Direct-WA",0,G439*T439)</f>
        <v>-132.33977999999999</v>
      </c>
      <c r="Z439" s="122">
        <f t="shared" ref="Z439:Z530" si="241">X439+Y439</f>
        <v>-132.33977999999999</v>
      </c>
      <c r="AA439" s="119">
        <f t="shared" ref="AA439:AA530" si="242">IF(LEFT(AM439,9)="Direct-OR", G439,0)</f>
        <v>0</v>
      </c>
      <c r="AB439" s="120">
        <f t="shared" ref="AB439:AB530" si="243">IF(LEFT(AM439,9)="Direct-OR",0,V439-Y439)</f>
        <v>-1431.9602199999999</v>
      </c>
      <c r="AC439" s="122">
        <f t="shared" ref="AC439:AC530" si="244">AA439+AB439</f>
        <v>-1431.9602199999999</v>
      </c>
      <c r="AD439" s="94">
        <f t="shared" ref="AD439:AD530" si="245">IF(LEFT(AM439,6)="Direct", R439,0)</f>
        <v>0</v>
      </c>
      <c r="AE439" s="123">
        <f t="shared" ref="AE439:AE530" si="246">R439-AD439</f>
        <v>-1195.28</v>
      </c>
      <c r="AF439" s="94">
        <f t="shared" ref="AF439:AF530" si="247">AD439+AE439</f>
        <v>-1195.28</v>
      </c>
      <c r="AG439" s="94">
        <f t="shared" ref="AG439:AG530" si="248">IF(LEFT(AM439,9)="Direct-WA", R439,0)</f>
        <v>0</v>
      </c>
      <c r="AH439" s="123">
        <f t="shared" ref="AH439:AH530" si="249">IF(LEFT(AM439,9)="Direct-WA",0,R439*T439)</f>
        <v>-101.12068799999999</v>
      </c>
      <c r="AI439" s="94">
        <f t="shared" ref="AI439:AI530" si="250">AG439+AH439</f>
        <v>-101.12068799999999</v>
      </c>
      <c r="AJ439" s="94">
        <f t="shared" ref="AJ439:AJ530" si="251">IF(LEFT(AM439,9)="Direct-OR", R439,0)</f>
        <v>0</v>
      </c>
      <c r="AK439" s="94">
        <f t="shared" ref="AK439:AK530" si="252">IF(LEFT(AM439,9)="Direct-OR",0,AF439-AI439)</f>
        <v>-1094.159312</v>
      </c>
      <c r="AL439" s="93">
        <f t="shared" ref="AL439:AL530" si="253">AJ439+AK439</f>
        <v>-1094.159312</v>
      </c>
      <c r="AM439" s="138" t="str">
        <f>VLOOKUP(S439,Factors!$F$4:$G$5971,2,FALSE)</f>
        <v>Sendout Volumes</v>
      </c>
    </row>
    <row r="440" spans="1:39" hidden="1" outlineLevel="3" x14ac:dyDescent="0.25">
      <c r="A440" t="s">
        <v>7038</v>
      </c>
      <c r="B440" t="s">
        <v>35</v>
      </c>
      <c r="C440" t="s">
        <v>36</v>
      </c>
      <c r="D440" t="s">
        <v>315</v>
      </c>
      <c r="E440" t="s">
        <v>316</v>
      </c>
      <c r="F440">
        <v>4455.16</v>
      </c>
      <c r="G440">
        <v>3487.12</v>
      </c>
      <c r="R440">
        <f t="shared" si="235"/>
        <v>7942.28</v>
      </c>
      <c r="S440" s="92" t="s">
        <v>1022</v>
      </c>
      <c r="T440" s="80">
        <f>VLOOKUP(S440,Factors!$F$4:$H$5971,3,FALSE)</f>
        <v>8.4599999999999995E-2</v>
      </c>
      <c r="U440" s="119">
        <f t="shared" si="236"/>
        <v>0</v>
      </c>
      <c r="V440" s="120">
        <f t="shared" si="237"/>
        <v>3487.12</v>
      </c>
      <c r="W440" s="121">
        <f t="shared" si="238"/>
        <v>3487.12</v>
      </c>
      <c r="X440" s="119">
        <f t="shared" si="239"/>
        <v>0</v>
      </c>
      <c r="Y440" s="120">
        <f t="shared" si="240"/>
        <v>295.01035199999995</v>
      </c>
      <c r="Z440" s="122">
        <f t="shared" si="241"/>
        <v>295.01035199999995</v>
      </c>
      <c r="AA440" s="119">
        <f t="shared" si="242"/>
        <v>0</v>
      </c>
      <c r="AB440" s="120">
        <f t="shared" si="243"/>
        <v>3192.1096480000001</v>
      </c>
      <c r="AC440" s="122">
        <f t="shared" si="244"/>
        <v>3192.1096480000001</v>
      </c>
      <c r="AD440" s="94">
        <f t="shared" si="245"/>
        <v>0</v>
      </c>
      <c r="AE440" s="123">
        <f t="shared" si="246"/>
        <v>7942.28</v>
      </c>
      <c r="AF440" s="94">
        <f t="shared" si="247"/>
        <v>7942.28</v>
      </c>
      <c r="AG440" s="94">
        <f t="shared" si="248"/>
        <v>0</v>
      </c>
      <c r="AH440" s="123">
        <f t="shared" si="249"/>
        <v>671.91688799999997</v>
      </c>
      <c r="AI440" s="94">
        <f t="shared" si="250"/>
        <v>671.91688799999997</v>
      </c>
      <c r="AJ440" s="94">
        <f t="shared" si="251"/>
        <v>0</v>
      </c>
      <c r="AK440" s="94">
        <f t="shared" si="252"/>
        <v>7270.363112</v>
      </c>
      <c r="AL440" s="93">
        <f t="shared" si="253"/>
        <v>7270.363112</v>
      </c>
      <c r="AM440" s="138" t="str">
        <f>VLOOKUP(S440,Factors!$F$4:$G$5971,2,FALSE)</f>
        <v>Sendout Volumes</v>
      </c>
    </row>
    <row r="441" spans="1:39" hidden="1" outlineLevel="3" x14ac:dyDescent="0.25">
      <c r="A441" t="s">
        <v>7038</v>
      </c>
      <c r="B441" t="s">
        <v>35</v>
      </c>
      <c r="C441" t="s">
        <v>36</v>
      </c>
      <c r="D441" t="s">
        <v>317</v>
      </c>
      <c r="E441" t="s">
        <v>318</v>
      </c>
      <c r="F441">
        <v>3751.55</v>
      </c>
      <c r="G441">
        <v>3936.63</v>
      </c>
      <c r="R441">
        <f t="shared" si="235"/>
        <v>7688.18</v>
      </c>
      <c r="S441" s="92" t="s">
        <v>992</v>
      </c>
      <c r="T441" s="80">
        <f>VLOOKUP(S441,Factors!$F$4:$H$5971,3,FALSE)</f>
        <v>8.4599999999999995E-2</v>
      </c>
      <c r="U441" s="119">
        <f t="shared" si="236"/>
        <v>0</v>
      </c>
      <c r="V441" s="120">
        <f t="shared" si="237"/>
        <v>3936.63</v>
      </c>
      <c r="W441" s="121">
        <f t="shared" si="238"/>
        <v>3936.63</v>
      </c>
      <c r="X441" s="119">
        <f t="shared" si="239"/>
        <v>0</v>
      </c>
      <c r="Y441" s="120">
        <f t="shared" si="240"/>
        <v>333.03889799999996</v>
      </c>
      <c r="Z441" s="122">
        <f t="shared" si="241"/>
        <v>333.03889799999996</v>
      </c>
      <c r="AA441" s="119">
        <f t="shared" si="242"/>
        <v>0</v>
      </c>
      <c r="AB441" s="120">
        <f t="shared" si="243"/>
        <v>3603.5911020000003</v>
      </c>
      <c r="AC441" s="122">
        <f t="shared" si="244"/>
        <v>3603.5911020000003</v>
      </c>
      <c r="AD441" s="94">
        <f t="shared" si="245"/>
        <v>0</v>
      </c>
      <c r="AE441" s="123">
        <f t="shared" si="246"/>
        <v>7688.18</v>
      </c>
      <c r="AF441" s="94">
        <f t="shared" si="247"/>
        <v>7688.18</v>
      </c>
      <c r="AG441" s="94">
        <f t="shared" si="248"/>
        <v>0</v>
      </c>
      <c r="AH441" s="123">
        <f t="shared" si="249"/>
        <v>650.420028</v>
      </c>
      <c r="AI441" s="94">
        <f t="shared" si="250"/>
        <v>650.420028</v>
      </c>
      <c r="AJ441" s="94">
        <f t="shared" si="251"/>
        <v>0</v>
      </c>
      <c r="AK441" s="94">
        <f t="shared" si="252"/>
        <v>7037.7599719999998</v>
      </c>
      <c r="AL441" s="93">
        <f t="shared" si="253"/>
        <v>7037.7599719999998</v>
      </c>
      <c r="AM441" s="138" t="str">
        <f>VLOOKUP(S441,Factors!$F$4:$G$5971,2,FALSE)</f>
        <v>Sendout Volumes</v>
      </c>
    </row>
    <row r="442" spans="1:39" hidden="1" outlineLevel="3" x14ac:dyDescent="0.25">
      <c r="A442" t="s">
        <v>7038</v>
      </c>
      <c r="B442" t="s">
        <v>35</v>
      </c>
      <c r="C442" t="s">
        <v>36</v>
      </c>
      <c r="D442" t="s">
        <v>319</v>
      </c>
      <c r="E442" t="s">
        <v>320</v>
      </c>
      <c r="F442">
        <v>235.1</v>
      </c>
      <c r="G442">
        <v>626.94000000000005</v>
      </c>
      <c r="R442">
        <f t="shared" si="235"/>
        <v>862.04000000000008</v>
      </c>
      <c r="S442" s="92" t="s">
        <v>1002</v>
      </c>
      <c r="T442" s="80">
        <f>VLOOKUP(S442,Factors!$F$4:$H$5971,3,FALSE)</f>
        <v>8.4599999999999995E-2</v>
      </c>
      <c r="U442" s="119">
        <f t="shared" si="236"/>
        <v>0</v>
      </c>
      <c r="V442" s="120">
        <f t="shared" si="237"/>
        <v>626.94000000000005</v>
      </c>
      <c r="W442" s="121">
        <f t="shared" si="238"/>
        <v>626.94000000000005</v>
      </c>
      <c r="X442" s="119">
        <f t="shared" si="239"/>
        <v>0</v>
      </c>
      <c r="Y442" s="120">
        <f t="shared" si="240"/>
        <v>53.039124000000001</v>
      </c>
      <c r="Z442" s="122">
        <f t="shared" si="241"/>
        <v>53.039124000000001</v>
      </c>
      <c r="AA442" s="119">
        <f t="shared" si="242"/>
        <v>0</v>
      </c>
      <c r="AB442" s="120">
        <f t="shared" si="243"/>
        <v>573.90087600000004</v>
      </c>
      <c r="AC442" s="122">
        <f t="shared" si="244"/>
        <v>573.90087600000004</v>
      </c>
      <c r="AD442" s="94">
        <f t="shared" si="245"/>
        <v>0</v>
      </c>
      <c r="AE442" s="123">
        <f t="shared" si="246"/>
        <v>862.04000000000008</v>
      </c>
      <c r="AF442" s="94">
        <f t="shared" si="247"/>
        <v>862.04000000000008</v>
      </c>
      <c r="AG442" s="94">
        <f t="shared" si="248"/>
        <v>0</v>
      </c>
      <c r="AH442" s="123">
        <f t="shared" si="249"/>
        <v>72.928584000000001</v>
      </c>
      <c r="AI442" s="94">
        <f t="shared" si="250"/>
        <v>72.928584000000001</v>
      </c>
      <c r="AJ442" s="94">
        <f t="shared" si="251"/>
        <v>0</v>
      </c>
      <c r="AK442" s="94">
        <f t="shared" si="252"/>
        <v>789.11141600000008</v>
      </c>
      <c r="AL442" s="93">
        <f t="shared" si="253"/>
        <v>789.11141600000008</v>
      </c>
      <c r="AM442" s="138" t="str">
        <f>VLOOKUP(S442,Factors!$F$4:$G$5971,2,FALSE)</f>
        <v>Sendout Volumes</v>
      </c>
    </row>
    <row r="443" spans="1:39" hidden="1" outlineLevel="3" x14ac:dyDescent="0.25">
      <c r="A443" t="s">
        <v>7038</v>
      </c>
      <c r="B443" t="s">
        <v>35</v>
      </c>
      <c r="C443" t="s">
        <v>36</v>
      </c>
      <c r="D443" t="s">
        <v>321</v>
      </c>
      <c r="E443" t="s">
        <v>322</v>
      </c>
      <c r="F443">
        <v>38437.46</v>
      </c>
      <c r="G443">
        <v>23606.86</v>
      </c>
      <c r="R443">
        <f t="shared" si="235"/>
        <v>62044.32</v>
      </c>
      <c r="S443" s="92" t="s">
        <v>1016</v>
      </c>
      <c r="T443" s="80">
        <f>VLOOKUP(S443,Factors!$F$4:$H$5971,3,FALSE)</f>
        <v>8.4599999999999995E-2</v>
      </c>
      <c r="U443" s="119">
        <f t="shared" si="236"/>
        <v>0</v>
      </c>
      <c r="V443" s="120">
        <f t="shared" si="237"/>
        <v>23606.86</v>
      </c>
      <c r="W443" s="121">
        <f t="shared" si="238"/>
        <v>23606.86</v>
      </c>
      <c r="X443" s="119">
        <f t="shared" si="239"/>
        <v>0</v>
      </c>
      <c r="Y443" s="120">
        <f t="shared" si="240"/>
        <v>1997.1403559999999</v>
      </c>
      <c r="Z443" s="122">
        <f t="shared" si="241"/>
        <v>1997.1403559999999</v>
      </c>
      <c r="AA443" s="119">
        <f t="shared" si="242"/>
        <v>0</v>
      </c>
      <c r="AB443" s="120">
        <f t="shared" si="243"/>
        <v>21609.719644000001</v>
      </c>
      <c r="AC443" s="122">
        <f t="shared" si="244"/>
        <v>21609.719644000001</v>
      </c>
      <c r="AD443" s="94">
        <f t="shared" si="245"/>
        <v>0</v>
      </c>
      <c r="AE443" s="123">
        <f t="shared" si="246"/>
        <v>62044.32</v>
      </c>
      <c r="AF443" s="94">
        <f t="shared" si="247"/>
        <v>62044.32</v>
      </c>
      <c r="AG443" s="94">
        <f t="shared" si="248"/>
        <v>0</v>
      </c>
      <c r="AH443" s="123">
        <f t="shared" si="249"/>
        <v>5248.9494719999993</v>
      </c>
      <c r="AI443" s="94">
        <f t="shared" si="250"/>
        <v>5248.9494719999993</v>
      </c>
      <c r="AJ443" s="94">
        <f t="shared" si="251"/>
        <v>0</v>
      </c>
      <c r="AK443" s="94">
        <f t="shared" si="252"/>
        <v>56795.370527999999</v>
      </c>
      <c r="AL443" s="93">
        <f t="shared" si="253"/>
        <v>56795.370527999999</v>
      </c>
      <c r="AM443" s="138" t="str">
        <f>VLOOKUP(S443,Factors!$F$4:$G$5971,2,FALSE)</f>
        <v>Sendout Volumes</v>
      </c>
    </row>
    <row r="444" spans="1:39" hidden="1" outlineLevel="3" x14ac:dyDescent="0.25">
      <c r="A444" t="s">
        <v>7038</v>
      </c>
      <c r="B444" t="s">
        <v>35</v>
      </c>
      <c r="C444" t="s">
        <v>36</v>
      </c>
      <c r="D444" t="s">
        <v>323</v>
      </c>
      <c r="E444" t="s">
        <v>324</v>
      </c>
      <c r="F444">
        <v>654.99</v>
      </c>
      <c r="G444">
        <v>366.6</v>
      </c>
      <c r="R444">
        <f t="shared" si="235"/>
        <v>1021.59</v>
      </c>
      <c r="S444" s="92" t="s">
        <v>1017</v>
      </c>
      <c r="T444" s="80">
        <f>VLOOKUP(S444,Factors!$F$4:$H$5971,3,FALSE)</f>
        <v>8.4599999999999995E-2</v>
      </c>
      <c r="U444" s="119">
        <f t="shared" si="236"/>
        <v>0</v>
      </c>
      <c r="V444" s="120">
        <f t="shared" si="237"/>
        <v>366.6</v>
      </c>
      <c r="W444" s="121">
        <f t="shared" si="238"/>
        <v>366.6</v>
      </c>
      <c r="X444" s="119">
        <f t="shared" si="239"/>
        <v>0</v>
      </c>
      <c r="Y444" s="120">
        <f t="shared" si="240"/>
        <v>31.01436</v>
      </c>
      <c r="Z444" s="122">
        <f t="shared" si="241"/>
        <v>31.01436</v>
      </c>
      <c r="AA444" s="119">
        <f t="shared" si="242"/>
        <v>0</v>
      </c>
      <c r="AB444" s="120">
        <f t="shared" si="243"/>
        <v>335.58564000000001</v>
      </c>
      <c r="AC444" s="122">
        <f t="shared" si="244"/>
        <v>335.58564000000001</v>
      </c>
      <c r="AD444" s="94">
        <f t="shared" si="245"/>
        <v>0</v>
      </c>
      <c r="AE444" s="123">
        <f t="shared" si="246"/>
        <v>1021.59</v>
      </c>
      <c r="AF444" s="94">
        <f t="shared" si="247"/>
        <v>1021.59</v>
      </c>
      <c r="AG444" s="94">
        <f t="shared" si="248"/>
        <v>0</v>
      </c>
      <c r="AH444" s="123">
        <f t="shared" si="249"/>
        <v>86.426513999999997</v>
      </c>
      <c r="AI444" s="94">
        <f t="shared" si="250"/>
        <v>86.426513999999997</v>
      </c>
      <c r="AJ444" s="94">
        <f t="shared" si="251"/>
        <v>0</v>
      </c>
      <c r="AK444" s="94">
        <f t="shared" si="252"/>
        <v>935.16348600000003</v>
      </c>
      <c r="AL444" s="93">
        <f t="shared" si="253"/>
        <v>935.16348600000003</v>
      </c>
      <c r="AM444" s="138" t="str">
        <f>VLOOKUP(S444,Factors!$F$4:$G$5971,2,FALSE)</f>
        <v>Sendout Volumes</v>
      </c>
    </row>
    <row r="445" spans="1:39" hidden="1" outlineLevel="2" collapsed="1" x14ac:dyDescent="0.25">
      <c r="S445" s="92"/>
      <c r="T445" s="80"/>
      <c r="U445" s="119">
        <f t="shared" ref="U445:AL445" si="254">SUBTOTAL(9,U436:U444)</f>
        <v>0</v>
      </c>
      <c r="V445" s="120">
        <f t="shared" si="254"/>
        <v>74642.920000000013</v>
      </c>
      <c r="W445" s="121">
        <f t="shared" si="254"/>
        <v>74642.920000000013</v>
      </c>
      <c r="X445" s="119">
        <f t="shared" si="254"/>
        <v>0</v>
      </c>
      <c r="Y445" s="120">
        <f t="shared" si="254"/>
        <v>6314.7910320000001</v>
      </c>
      <c r="Z445" s="122">
        <f t="shared" si="254"/>
        <v>6314.7910320000001</v>
      </c>
      <c r="AA445" s="119">
        <f t="shared" si="254"/>
        <v>0</v>
      </c>
      <c r="AB445" s="120">
        <f t="shared" si="254"/>
        <v>68328.128968000005</v>
      </c>
      <c r="AC445" s="122">
        <f t="shared" si="254"/>
        <v>68328.128968000005</v>
      </c>
      <c r="AD445" s="94">
        <f t="shared" si="254"/>
        <v>0</v>
      </c>
      <c r="AE445" s="123">
        <f t="shared" si="254"/>
        <v>171778.84</v>
      </c>
      <c r="AF445" s="94">
        <f t="shared" si="254"/>
        <v>171778.84</v>
      </c>
      <c r="AG445" s="94">
        <f t="shared" si="254"/>
        <v>0</v>
      </c>
      <c r="AH445" s="123">
        <f t="shared" si="254"/>
        <v>14532.489864000001</v>
      </c>
      <c r="AI445" s="94">
        <f t="shared" si="254"/>
        <v>14532.489864000001</v>
      </c>
      <c r="AJ445" s="94">
        <f t="shared" si="254"/>
        <v>0</v>
      </c>
      <c r="AK445" s="94">
        <f t="shared" si="254"/>
        <v>157246.35013599999</v>
      </c>
      <c r="AL445" s="93">
        <f t="shared" si="254"/>
        <v>157246.35013599999</v>
      </c>
      <c r="AM445" s="139" t="s">
        <v>7136</v>
      </c>
    </row>
    <row r="446" spans="1:39" hidden="1" outlineLevel="3" x14ac:dyDescent="0.25">
      <c r="A446" t="s">
        <v>7038</v>
      </c>
      <c r="B446" t="s">
        <v>82</v>
      </c>
      <c r="C446" t="s">
        <v>83</v>
      </c>
      <c r="D446" t="s">
        <v>337</v>
      </c>
      <c r="E446" t="s">
        <v>338</v>
      </c>
      <c r="F446">
        <v>-440.72</v>
      </c>
      <c r="G446">
        <v>-568.92999999999995</v>
      </c>
      <c r="R446">
        <f>SUM(F446:Q446)</f>
        <v>-1009.65</v>
      </c>
      <c r="S446" s="92" t="s">
        <v>4481</v>
      </c>
      <c r="T446" s="80">
        <f>VLOOKUP(S446,Factors!$F$4:$H$5971,3,FALSE)</f>
        <v>1.17E-2</v>
      </c>
      <c r="U446" s="119">
        <f t="shared" si="236"/>
        <v>0</v>
      </c>
      <c r="V446" s="120">
        <f t="shared" si="237"/>
        <v>-568.92999999999995</v>
      </c>
      <c r="W446" s="121">
        <f t="shared" si="238"/>
        <v>-568.92999999999995</v>
      </c>
      <c r="X446" s="119">
        <f t="shared" si="239"/>
        <v>0</v>
      </c>
      <c r="Y446" s="120">
        <f t="shared" si="240"/>
        <v>-6.6564809999999994</v>
      </c>
      <c r="Z446" s="122">
        <f t="shared" si="241"/>
        <v>-6.6564809999999994</v>
      </c>
      <c r="AA446" s="119">
        <f t="shared" si="242"/>
        <v>0</v>
      </c>
      <c r="AB446" s="120">
        <f t="shared" si="243"/>
        <v>-562.27351899999996</v>
      </c>
      <c r="AC446" s="122">
        <f t="shared" si="244"/>
        <v>-562.27351899999996</v>
      </c>
      <c r="AD446" s="94">
        <f t="shared" si="245"/>
        <v>0</v>
      </c>
      <c r="AE446" s="123">
        <f t="shared" si="246"/>
        <v>-1009.65</v>
      </c>
      <c r="AF446" s="94">
        <f t="shared" si="247"/>
        <v>-1009.65</v>
      </c>
      <c r="AG446" s="94">
        <f t="shared" si="248"/>
        <v>0</v>
      </c>
      <c r="AH446" s="123">
        <f t="shared" si="249"/>
        <v>-11.812905000000001</v>
      </c>
      <c r="AI446" s="94">
        <f t="shared" si="250"/>
        <v>-11.812905000000001</v>
      </c>
      <c r="AJ446" s="94">
        <f t="shared" si="251"/>
        <v>0</v>
      </c>
      <c r="AK446" s="94">
        <f t="shared" si="252"/>
        <v>-997.83709499999998</v>
      </c>
      <c r="AL446" s="93">
        <f t="shared" si="253"/>
        <v>-997.83709499999998</v>
      </c>
      <c r="AM446" s="138" t="str">
        <f>VLOOKUP(S446,Factors!$F$4:$G$5971,2,FALSE)</f>
        <v>Transmission</v>
      </c>
    </row>
    <row r="447" spans="1:39" hidden="1" outlineLevel="3" x14ac:dyDescent="0.25">
      <c r="A447" t="s">
        <v>7038</v>
      </c>
      <c r="B447" t="s">
        <v>82</v>
      </c>
      <c r="C447" t="s">
        <v>83</v>
      </c>
      <c r="D447" t="s">
        <v>313</v>
      </c>
      <c r="E447" t="s">
        <v>314</v>
      </c>
      <c r="F447">
        <v>-35.11</v>
      </c>
      <c r="G447">
        <v>-3852.16</v>
      </c>
      <c r="R447">
        <f>SUM(F447:Q447)</f>
        <v>-3887.27</v>
      </c>
      <c r="S447" s="92" t="s">
        <v>4483</v>
      </c>
      <c r="T447" s="80">
        <f>VLOOKUP(S447,Factors!$F$4:$H$5971,3,FALSE)</f>
        <v>1.17E-2</v>
      </c>
      <c r="U447" s="119">
        <f t="shared" si="236"/>
        <v>0</v>
      </c>
      <c r="V447" s="120">
        <f t="shared" si="237"/>
        <v>-3852.16</v>
      </c>
      <c r="W447" s="121">
        <f t="shared" si="238"/>
        <v>-3852.16</v>
      </c>
      <c r="X447" s="119">
        <f t="shared" si="239"/>
        <v>0</v>
      </c>
      <c r="Y447" s="120">
        <f t="shared" si="240"/>
        <v>-45.070272000000003</v>
      </c>
      <c r="Z447" s="122">
        <f t="shared" si="241"/>
        <v>-45.070272000000003</v>
      </c>
      <c r="AA447" s="119">
        <f t="shared" si="242"/>
        <v>0</v>
      </c>
      <c r="AB447" s="120">
        <f t="shared" si="243"/>
        <v>-3807.0897279999999</v>
      </c>
      <c r="AC447" s="122">
        <f t="shared" si="244"/>
        <v>-3807.0897279999999</v>
      </c>
      <c r="AD447" s="94">
        <f t="shared" si="245"/>
        <v>0</v>
      </c>
      <c r="AE447" s="123">
        <f t="shared" si="246"/>
        <v>-3887.27</v>
      </c>
      <c r="AF447" s="94">
        <f t="shared" si="247"/>
        <v>-3887.27</v>
      </c>
      <c r="AG447" s="94">
        <f t="shared" si="248"/>
        <v>0</v>
      </c>
      <c r="AH447" s="123">
        <f t="shared" si="249"/>
        <v>-45.481059000000002</v>
      </c>
      <c r="AI447" s="94">
        <f t="shared" si="250"/>
        <v>-45.481059000000002</v>
      </c>
      <c r="AJ447" s="94">
        <f t="shared" si="251"/>
        <v>0</v>
      </c>
      <c r="AK447" s="94">
        <f t="shared" si="252"/>
        <v>-3841.7889409999998</v>
      </c>
      <c r="AL447" s="93">
        <f t="shared" si="253"/>
        <v>-3841.7889409999998</v>
      </c>
      <c r="AM447" s="138" t="str">
        <f>VLOOKUP(S447,Factors!$F$4:$G$5971,2,FALSE)</f>
        <v>Transmission</v>
      </c>
    </row>
    <row r="448" spans="1:39" hidden="1" outlineLevel="2" collapsed="1" x14ac:dyDescent="0.25">
      <c r="S448" s="92"/>
      <c r="T448" s="80"/>
      <c r="U448" s="119">
        <f t="shared" ref="U448:AL448" si="255">SUBTOTAL(9,U446:U447)</f>
        <v>0</v>
      </c>
      <c r="V448" s="120">
        <f t="shared" si="255"/>
        <v>-4421.09</v>
      </c>
      <c r="W448" s="121">
        <f t="shared" si="255"/>
        <v>-4421.09</v>
      </c>
      <c r="X448" s="119">
        <f t="shared" si="255"/>
        <v>0</v>
      </c>
      <c r="Y448" s="120">
        <f t="shared" si="255"/>
        <v>-51.726753000000002</v>
      </c>
      <c r="Z448" s="122">
        <f t="shared" si="255"/>
        <v>-51.726753000000002</v>
      </c>
      <c r="AA448" s="119">
        <f t="shared" si="255"/>
        <v>0</v>
      </c>
      <c r="AB448" s="120">
        <f t="shared" si="255"/>
        <v>-4369.3632470000002</v>
      </c>
      <c r="AC448" s="122">
        <f t="shared" si="255"/>
        <v>-4369.3632470000002</v>
      </c>
      <c r="AD448" s="94">
        <f t="shared" si="255"/>
        <v>0</v>
      </c>
      <c r="AE448" s="123">
        <f t="shared" si="255"/>
        <v>-4896.92</v>
      </c>
      <c r="AF448" s="94">
        <f t="shared" si="255"/>
        <v>-4896.92</v>
      </c>
      <c r="AG448" s="94">
        <f t="shared" si="255"/>
        <v>0</v>
      </c>
      <c r="AH448" s="123">
        <f t="shared" si="255"/>
        <v>-57.293964000000003</v>
      </c>
      <c r="AI448" s="94">
        <f t="shared" si="255"/>
        <v>-57.293964000000003</v>
      </c>
      <c r="AJ448" s="94">
        <f t="shared" si="255"/>
        <v>0</v>
      </c>
      <c r="AK448" s="94">
        <f t="shared" si="255"/>
        <v>-4839.6260359999997</v>
      </c>
      <c r="AL448" s="93">
        <f t="shared" si="255"/>
        <v>-4839.6260359999997</v>
      </c>
      <c r="AM448" s="139" t="s">
        <v>7138</v>
      </c>
    </row>
    <row r="449" spans="1:39" hidden="1" outlineLevel="1" x14ac:dyDescent="0.25">
      <c r="A449" s="135" t="s">
        <v>7037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7"/>
      <c r="T449" s="128"/>
      <c r="U449" s="129">
        <f t="shared" ref="U449:AL449" si="256">SUBTOTAL(9,U415:U447)</f>
        <v>428.9</v>
      </c>
      <c r="V449" s="130">
        <f t="shared" si="256"/>
        <v>215654.67000000004</v>
      </c>
      <c r="W449" s="131">
        <f t="shared" si="256"/>
        <v>216083.57</v>
      </c>
      <c r="X449" s="129">
        <f t="shared" si="256"/>
        <v>0</v>
      </c>
      <c r="Y449" s="130">
        <f t="shared" si="256"/>
        <v>22190.087362999999</v>
      </c>
      <c r="Z449" s="132">
        <f t="shared" si="256"/>
        <v>22190.087362999999</v>
      </c>
      <c r="AA449" s="129">
        <f t="shared" si="256"/>
        <v>428.9</v>
      </c>
      <c r="AB449" s="130">
        <f t="shared" si="256"/>
        <v>193464.58263699998</v>
      </c>
      <c r="AC449" s="132">
        <f t="shared" si="256"/>
        <v>193893.48263699998</v>
      </c>
      <c r="AD449" s="130">
        <f t="shared" si="256"/>
        <v>594.07000000000005</v>
      </c>
      <c r="AE449" s="133">
        <f t="shared" si="256"/>
        <v>540853.42999999982</v>
      </c>
      <c r="AF449" s="130">
        <f t="shared" si="256"/>
        <v>541447.49999999988</v>
      </c>
      <c r="AG449" s="130">
        <f t="shared" si="256"/>
        <v>0</v>
      </c>
      <c r="AH449" s="133">
        <f t="shared" si="256"/>
        <v>55645.520966999997</v>
      </c>
      <c r="AI449" s="130">
        <f t="shared" si="256"/>
        <v>55645.520966999997</v>
      </c>
      <c r="AJ449" s="130">
        <f t="shared" si="256"/>
        <v>594.07000000000005</v>
      </c>
      <c r="AK449" s="130">
        <f t="shared" si="256"/>
        <v>485207.909033</v>
      </c>
      <c r="AL449" s="134">
        <f t="shared" si="256"/>
        <v>485801.97903299995</v>
      </c>
      <c r="AM449" s="137"/>
    </row>
    <row r="450" spans="1:39" hidden="1" outlineLevel="3" x14ac:dyDescent="0.25">
      <c r="A450" t="s">
        <v>7040</v>
      </c>
      <c r="B450" t="s">
        <v>138</v>
      </c>
      <c r="C450" t="s">
        <v>139</v>
      </c>
      <c r="D450" t="s">
        <v>346</v>
      </c>
      <c r="E450" t="s">
        <v>347</v>
      </c>
      <c r="F450">
        <v>1523.26</v>
      </c>
      <c r="G450">
        <v>1429.27</v>
      </c>
      <c r="R450">
        <f>SUM(F450:Q450)</f>
        <v>2952.5299999999997</v>
      </c>
      <c r="S450" s="92" t="s">
        <v>5461</v>
      </c>
      <c r="T450" s="80">
        <f>VLOOKUP(S450,Factors!$F$4:$H$5971,3,FALSE)</f>
        <v>0.1124</v>
      </c>
      <c r="U450" s="119">
        <f t="shared" si="236"/>
        <v>0</v>
      </c>
      <c r="V450" s="120">
        <f t="shared" si="237"/>
        <v>1429.27</v>
      </c>
      <c r="W450" s="121">
        <f t="shared" si="238"/>
        <v>1429.27</v>
      </c>
      <c r="X450" s="119">
        <f t="shared" si="239"/>
        <v>0</v>
      </c>
      <c r="Y450" s="120">
        <f t="shared" si="240"/>
        <v>160.64994799999999</v>
      </c>
      <c r="Z450" s="122">
        <f t="shared" si="241"/>
        <v>160.64994799999999</v>
      </c>
      <c r="AA450" s="119">
        <f t="shared" si="242"/>
        <v>0</v>
      </c>
      <c r="AB450" s="120">
        <f t="shared" si="243"/>
        <v>1268.620052</v>
      </c>
      <c r="AC450" s="122">
        <f t="shared" si="244"/>
        <v>1268.620052</v>
      </c>
      <c r="AD450" s="94">
        <f t="shared" si="245"/>
        <v>0</v>
      </c>
      <c r="AE450" s="123">
        <f t="shared" si="246"/>
        <v>2952.5299999999997</v>
      </c>
      <c r="AF450" s="94">
        <f t="shared" si="247"/>
        <v>2952.5299999999997</v>
      </c>
      <c r="AG450" s="94">
        <f t="shared" si="248"/>
        <v>0</v>
      </c>
      <c r="AH450" s="123">
        <f t="shared" si="249"/>
        <v>331.86437199999995</v>
      </c>
      <c r="AI450" s="94">
        <f t="shared" si="250"/>
        <v>331.86437199999995</v>
      </c>
      <c r="AJ450" s="94">
        <f t="shared" si="251"/>
        <v>0</v>
      </c>
      <c r="AK450" s="94">
        <f t="shared" si="252"/>
        <v>2620.6656279999997</v>
      </c>
      <c r="AL450" s="93">
        <f t="shared" si="253"/>
        <v>2620.6656279999997</v>
      </c>
      <c r="AM450" s="138" t="str">
        <f>VLOOKUP(S450,Factors!$F$4:$G$5971,2,FALSE)</f>
        <v>3-factor</v>
      </c>
    </row>
    <row r="451" spans="1:39" hidden="1" outlineLevel="2" collapsed="1" x14ac:dyDescent="0.25">
      <c r="S451" s="92"/>
      <c r="T451" s="80"/>
      <c r="U451" s="119">
        <f t="shared" ref="U451:AL451" si="257">SUBTOTAL(9,U450:U450)</f>
        <v>0</v>
      </c>
      <c r="V451" s="120">
        <f t="shared" si="257"/>
        <v>1429.27</v>
      </c>
      <c r="W451" s="121">
        <f t="shared" si="257"/>
        <v>1429.27</v>
      </c>
      <c r="X451" s="119">
        <f t="shared" si="257"/>
        <v>0</v>
      </c>
      <c r="Y451" s="120">
        <f t="shared" si="257"/>
        <v>160.64994799999999</v>
      </c>
      <c r="Z451" s="122">
        <f t="shared" si="257"/>
        <v>160.64994799999999</v>
      </c>
      <c r="AA451" s="119">
        <f t="shared" si="257"/>
        <v>0</v>
      </c>
      <c r="AB451" s="120">
        <f t="shared" si="257"/>
        <v>1268.620052</v>
      </c>
      <c r="AC451" s="122">
        <f t="shared" si="257"/>
        <v>1268.620052</v>
      </c>
      <c r="AD451" s="94">
        <f t="shared" si="257"/>
        <v>0</v>
      </c>
      <c r="AE451" s="123">
        <f t="shared" si="257"/>
        <v>2952.5299999999997</v>
      </c>
      <c r="AF451" s="94">
        <f t="shared" si="257"/>
        <v>2952.5299999999997</v>
      </c>
      <c r="AG451" s="94">
        <f t="shared" si="257"/>
        <v>0</v>
      </c>
      <c r="AH451" s="123">
        <f t="shared" si="257"/>
        <v>331.86437199999995</v>
      </c>
      <c r="AI451" s="94">
        <f t="shared" si="257"/>
        <v>331.86437199999995</v>
      </c>
      <c r="AJ451" s="94">
        <f t="shared" si="257"/>
        <v>0</v>
      </c>
      <c r="AK451" s="94">
        <f t="shared" si="257"/>
        <v>2620.6656279999997</v>
      </c>
      <c r="AL451" s="93">
        <f t="shared" si="257"/>
        <v>2620.6656279999997</v>
      </c>
      <c r="AM451" s="139" t="s">
        <v>7137</v>
      </c>
    </row>
    <row r="452" spans="1:39" hidden="1" outlineLevel="3" x14ac:dyDescent="0.25">
      <c r="A452" t="s">
        <v>7040</v>
      </c>
      <c r="B452" t="s">
        <v>35</v>
      </c>
      <c r="C452" t="s">
        <v>36</v>
      </c>
      <c r="D452" t="s">
        <v>340</v>
      </c>
      <c r="E452" t="s">
        <v>341</v>
      </c>
      <c r="R452">
        <f>SUM(F452:Q452)</f>
        <v>0</v>
      </c>
      <c r="S452" s="92" t="s">
        <v>7095</v>
      </c>
      <c r="T452" s="80">
        <f>VLOOKUP(S452,Factors!$F$4:$H$5971,3,FALSE)</f>
        <v>0</v>
      </c>
      <c r="U452" s="119">
        <f t="shared" si="236"/>
        <v>0</v>
      </c>
      <c r="V452" s="120">
        <f t="shared" si="237"/>
        <v>0</v>
      </c>
      <c r="W452" s="121">
        <f t="shared" si="238"/>
        <v>0</v>
      </c>
      <c r="X452" s="119">
        <f t="shared" si="239"/>
        <v>0</v>
      </c>
      <c r="Y452" s="120">
        <f t="shared" si="240"/>
        <v>0</v>
      </c>
      <c r="Z452" s="122">
        <f t="shared" si="241"/>
        <v>0</v>
      </c>
      <c r="AA452" s="119">
        <f t="shared" si="242"/>
        <v>0</v>
      </c>
      <c r="AB452" s="120">
        <f t="shared" si="243"/>
        <v>0</v>
      </c>
      <c r="AC452" s="122">
        <f t="shared" si="244"/>
        <v>0</v>
      </c>
      <c r="AD452" s="94">
        <f t="shared" si="245"/>
        <v>0</v>
      </c>
      <c r="AE452" s="123">
        <f t="shared" si="246"/>
        <v>0</v>
      </c>
      <c r="AF452" s="94">
        <f t="shared" si="247"/>
        <v>0</v>
      </c>
      <c r="AG452" s="94">
        <f t="shared" si="248"/>
        <v>0</v>
      </c>
      <c r="AH452" s="123">
        <f t="shared" si="249"/>
        <v>0</v>
      </c>
      <c r="AI452" s="94">
        <f t="shared" si="250"/>
        <v>0</v>
      </c>
      <c r="AJ452" s="94">
        <f t="shared" si="251"/>
        <v>0</v>
      </c>
      <c r="AK452" s="94">
        <f t="shared" si="252"/>
        <v>0</v>
      </c>
      <c r="AL452" s="93">
        <f t="shared" si="253"/>
        <v>0</v>
      </c>
      <c r="AM452" s="138" t="str">
        <f>VLOOKUP(S452,Factors!$F$4:$G$5971,2,FALSE)</f>
        <v>direct-or</v>
      </c>
    </row>
    <row r="453" spans="1:39" hidden="1" outlineLevel="3" x14ac:dyDescent="0.25">
      <c r="A453" t="s">
        <v>7040</v>
      </c>
      <c r="B453" t="s">
        <v>342</v>
      </c>
      <c r="C453" t="s">
        <v>343</v>
      </c>
      <c r="D453" t="s">
        <v>340</v>
      </c>
      <c r="E453" t="s">
        <v>341</v>
      </c>
      <c r="G453">
        <v>515.63</v>
      </c>
      <c r="R453">
        <f>SUM(F453:Q453)</f>
        <v>515.63</v>
      </c>
      <c r="S453" s="92" t="s">
        <v>6887</v>
      </c>
      <c r="T453" s="80">
        <f>VLOOKUP(S453,Factors!$F$4:$H$5971,3,FALSE)</f>
        <v>0</v>
      </c>
      <c r="U453" s="119">
        <f t="shared" si="236"/>
        <v>515.63</v>
      </c>
      <c r="V453" s="120">
        <f t="shared" si="237"/>
        <v>0</v>
      </c>
      <c r="W453" s="121">
        <f t="shared" si="238"/>
        <v>515.63</v>
      </c>
      <c r="X453" s="119">
        <f t="shared" si="239"/>
        <v>0</v>
      </c>
      <c r="Y453" s="120">
        <f t="shared" si="240"/>
        <v>0</v>
      </c>
      <c r="Z453" s="122">
        <f t="shared" si="241"/>
        <v>0</v>
      </c>
      <c r="AA453" s="119">
        <f t="shared" si="242"/>
        <v>515.63</v>
      </c>
      <c r="AB453" s="120">
        <f t="shared" si="243"/>
        <v>0</v>
      </c>
      <c r="AC453" s="122">
        <f t="shared" si="244"/>
        <v>515.63</v>
      </c>
      <c r="AD453" s="94">
        <f t="shared" si="245"/>
        <v>515.63</v>
      </c>
      <c r="AE453" s="123">
        <f t="shared" si="246"/>
        <v>0</v>
      </c>
      <c r="AF453" s="94">
        <f t="shared" si="247"/>
        <v>515.63</v>
      </c>
      <c r="AG453" s="94">
        <f t="shared" si="248"/>
        <v>0</v>
      </c>
      <c r="AH453" s="123">
        <f t="shared" si="249"/>
        <v>0</v>
      </c>
      <c r="AI453" s="94">
        <f t="shared" si="250"/>
        <v>0</v>
      </c>
      <c r="AJ453" s="94">
        <f t="shared" si="251"/>
        <v>515.63</v>
      </c>
      <c r="AK453" s="94">
        <f t="shared" si="252"/>
        <v>0</v>
      </c>
      <c r="AL453" s="93">
        <f t="shared" si="253"/>
        <v>515.63</v>
      </c>
      <c r="AM453" s="138" t="str">
        <f>VLOOKUP(S453,Factors!$F$4:$G$5971,2,FALSE)</f>
        <v>DIRECT-OR</v>
      </c>
    </row>
    <row r="454" spans="1:39" hidden="1" outlineLevel="2" collapsed="1" x14ac:dyDescent="0.25">
      <c r="S454" s="92"/>
      <c r="T454" s="80"/>
      <c r="U454" s="119">
        <f t="shared" ref="U454:AL454" si="258">SUBTOTAL(9,U452:U453)</f>
        <v>515.63</v>
      </c>
      <c r="V454" s="120">
        <f t="shared" si="258"/>
        <v>0</v>
      </c>
      <c r="W454" s="121">
        <f t="shared" si="258"/>
        <v>515.63</v>
      </c>
      <c r="X454" s="119">
        <f t="shared" si="258"/>
        <v>0</v>
      </c>
      <c r="Y454" s="120">
        <f t="shared" si="258"/>
        <v>0</v>
      </c>
      <c r="Z454" s="122">
        <f t="shared" si="258"/>
        <v>0</v>
      </c>
      <c r="AA454" s="119">
        <f t="shared" si="258"/>
        <v>515.63</v>
      </c>
      <c r="AB454" s="120">
        <f t="shared" si="258"/>
        <v>0</v>
      </c>
      <c r="AC454" s="122">
        <f t="shared" si="258"/>
        <v>515.63</v>
      </c>
      <c r="AD454" s="94">
        <f t="shared" si="258"/>
        <v>515.63</v>
      </c>
      <c r="AE454" s="123">
        <f t="shared" si="258"/>
        <v>0</v>
      </c>
      <c r="AF454" s="94">
        <f t="shared" si="258"/>
        <v>515.63</v>
      </c>
      <c r="AG454" s="94">
        <f t="shared" si="258"/>
        <v>0</v>
      </c>
      <c r="AH454" s="123">
        <f t="shared" si="258"/>
        <v>0</v>
      </c>
      <c r="AI454" s="94">
        <f t="shared" si="258"/>
        <v>0</v>
      </c>
      <c r="AJ454" s="94">
        <f t="shared" si="258"/>
        <v>515.63</v>
      </c>
      <c r="AK454" s="94">
        <f t="shared" si="258"/>
        <v>0</v>
      </c>
      <c r="AL454" s="93">
        <f t="shared" si="258"/>
        <v>515.63</v>
      </c>
      <c r="AM454" s="139" t="s">
        <v>7149</v>
      </c>
    </row>
    <row r="455" spans="1:39" hidden="1" outlineLevel="3" x14ac:dyDescent="0.25">
      <c r="A455" t="s">
        <v>7040</v>
      </c>
      <c r="B455" t="s">
        <v>82</v>
      </c>
      <c r="C455" t="s">
        <v>83</v>
      </c>
      <c r="D455" t="s">
        <v>344</v>
      </c>
      <c r="E455" t="s">
        <v>345</v>
      </c>
      <c r="F455">
        <v>403.28</v>
      </c>
      <c r="G455">
        <v>290.01</v>
      </c>
      <c r="R455">
        <f>SUM(F455:Q455)</f>
        <v>693.29</v>
      </c>
      <c r="S455" s="92" t="s">
        <v>4552</v>
      </c>
      <c r="T455" s="80">
        <f>VLOOKUP(S455,Factors!$F$4:$H$5971,3,FALSE)</f>
        <v>1.17E-2</v>
      </c>
      <c r="U455" s="119">
        <f t="shared" si="236"/>
        <v>0</v>
      </c>
      <c r="V455" s="120">
        <f t="shared" si="237"/>
        <v>290.01</v>
      </c>
      <c r="W455" s="121">
        <f t="shared" si="238"/>
        <v>290.01</v>
      </c>
      <c r="X455" s="119">
        <f t="shared" si="239"/>
        <v>0</v>
      </c>
      <c r="Y455" s="120">
        <f t="shared" si="240"/>
        <v>3.3931170000000002</v>
      </c>
      <c r="Z455" s="122">
        <f t="shared" si="241"/>
        <v>3.3931170000000002</v>
      </c>
      <c r="AA455" s="119">
        <f t="shared" si="242"/>
        <v>0</v>
      </c>
      <c r="AB455" s="120">
        <f t="shared" si="243"/>
        <v>286.61688299999997</v>
      </c>
      <c r="AC455" s="122">
        <f t="shared" si="244"/>
        <v>286.61688299999997</v>
      </c>
      <c r="AD455" s="94">
        <f t="shared" si="245"/>
        <v>0</v>
      </c>
      <c r="AE455" s="123">
        <f t="shared" si="246"/>
        <v>693.29</v>
      </c>
      <c r="AF455" s="94">
        <f t="shared" si="247"/>
        <v>693.29</v>
      </c>
      <c r="AG455" s="94">
        <f t="shared" si="248"/>
        <v>0</v>
      </c>
      <c r="AH455" s="123">
        <f t="shared" si="249"/>
        <v>8.1114929999999994</v>
      </c>
      <c r="AI455" s="94">
        <f t="shared" si="250"/>
        <v>8.1114929999999994</v>
      </c>
      <c r="AJ455" s="94">
        <f t="shared" si="251"/>
        <v>0</v>
      </c>
      <c r="AK455" s="94">
        <f t="shared" si="252"/>
        <v>685.17850699999997</v>
      </c>
      <c r="AL455" s="93">
        <f t="shared" si="253"/>
        <v>685.17850699999997</v>
      </c>
      <c r="AM455" s="138" t="str">
        <f>VLOOKUP(S455,Factors!$F$4:$G$5971,2,FALSE)</f>
        <v>Transmission</v>
      </c>
    </row>
    <row r="456" spans="1:39" hidden="1" outlineLevel="2" collapsed="1" x14ac:dyDescent="0.25">
      <c r="S456" s="92"/>
      <c r="T456" s="80"/>
      <c r="U456" s="119">
        <f t="shared" ref="U456:AL456" si="259">SUBTOTAL(9,U455:U455)</f>
        <v>0</v>
      </c>
      <c r="V456" s="120">
        <f t="shared" si="259"/>
        <v>290.01</v>
      </c>
      <c r="W456" s="121">
        <f t="shared" si="259"/>
        <v>290.01</v>
      </c>
      <c r="X456" s="119">
        <f t="shared" si="259"/>
        <v>0</v>
      </c>
      <c r="Y456" s="120">
        <f t="shared" si="259"/>
        <v>3.3931170000000002</v>
      </c>
      <c r="Z456" s="122">
        <f t="shared" si="259"/>
        <v>3.3931170000000002</v>
      </c>
      <c r="AA456" s="119">
        <f t="shared" si="259"/>
        <v>0</v>
      </c>
      <c r="AB456" s="120">
        <f t="shared" si="259"/>
        <v>286.61688299999997</v>
      </c>
      <c r="AC456" s="122">
        <f t="shared" si="259"/>
        <v>286.61688299999997</v>
      </c>
      <c r="AD456" s="94">
        <f t="shared" si="259"/>
        <v>0</v>
      </c>
      <c r="AE456" s="123">
        <f t="shared" si="259"/>
        <v>693.29</v>
      </c>
      <c r="AF456" s="94">
        <f t="shared" si="259"/>
        <v>693.29</v>
      </c>
      <c r="AG456" s="94">
        <f t="shared" si="259"/>
        <v>0</v>
      </c>
      <c r="AH456" s="123">
        <f t="shared" si="259"/>
        <v>8.1114929999999994</v>
      </c>
      <c r="AI456" s="94">
        <f t="shared" si="259"/>
        <v>8.1114929999999994</v>
      </c>
      <c r="AJ456" s="94">
        <f t="shared" si="259"/>
        <v>0</v>
      </c>
      <c r="AK456" s="94">
        <f t="shared" si="259"/>
        <v>685.17850699999997</v>
      </c>
      <c r="AL456" s="93">
        <f t="shared" si="259"/>
        <v>685.17850699999997</v>
      </c>
      <c r="AM456" s="139" t="s">
        <v>7138</v>
      </c>
    </row>
    <row r="457" spans="1:39" hidden="1" outlineLevel="1" x14ac:dyDescent="0.25">
      <c r="A457" s="135" t="s">
        <v>7039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7"/>
      <c r="T457" s="128"/>
      <c r="U457" s="129">
        <f t="shared" ref="U457:AL457" si="260">SUBTOTAL(9,U450:U455)</f>
        <v>515.63</v>
      </c>
      <c r="V457" s="130">
        <f t="shared" si="260"/>
        <v>1719.28</v>
      </c>
      <c r="W457" s="131">
        <f t="shared" si="260"/>
        <v>2234.91</v>
      </c>
      <c r="X457" s="129">
        <f t="shared" si="260"/>
        <v>0</v>
      </c>
      <c r="Y457" s="130">
        <f t="shared" si="260"/>
        <v>164.04306499999998</v>
      </c>
      <c r="Z457" s="132">
        <f t="shared" si="260"/>
        <v>164.04306499999998</v>
      </c>
      <c r="AA457" s="129">
        <f t="shared" si="260"/>
        <v>515.63</v>
      </c>
      <c r="AB457" s="130">
        <f t="shared" si="260"/>
        <v>1555.2369349999999</v>
      </c>
      <c r="AC457" s="132">
        <f t="shared" si="260"/>
        <v>2070.866935</v>
      </c>
      <c r="AD457" s="130">
        <f t="shared" si="260"/>
        <v>515.63</v>
      </c>
      <c r="AE457" s="133">
        <f t="shared" si="260"/>
        <v>3645.8199999999997</v>
      </c>
      <c r="AF457" s="130">
        <f t="shared" si="260"/>
        <v>4161.45</v>
      </c>
      <c r="AG457" s="130">
        <f t="shared" si="260"/>
        <v>0</v>
      </c>
      <c r="AH457" s="133">
        <f t="shared" si="260"/>
        <v>339.97586499999994</v>
      </c>
      <c r="AI457" s="130">
        <f t="shared" si="260"/>
        <v>339.97586499999994</v>
      </c>
      <c r="AJ457" s="130">
        <f t="shared" si="260"/>
        <v>515.63</v>
      </c>
      <c r="AK457" s="130">
        <f t="shared" si="260"/>
        <v>3305.8441349999998</v>
      </c>
      <c r="AL457" s="134">
        <f t="shared" si="260"/>
        <v>3821.4741349999999</v>
      </c>
      <c r="AM457" s="137"/>
    </row>
    <row r="458" spans="1:39" hidden="1" outlineLevel="3" x14ac:dyDescent="0.25">
      <c r="A458" t="s">
        <v>7042</v>
      </c>
      <c r="B458" t="s">
        <v>187</v>
      </c>
      <c r="C458" t="s">
        <v>188</v>
      </c>
      <c r="D458" t="s">
        <v>349</v>
      </c>
      <c r="E458" t="s">
        <v>350</v>
      </c>
      <c r="F458">
        <v>161724.78</v>
      </c>
      <c r="G458">
        <v>161315.38</v>
      </c>
      <c r="R458">
        <f>SUM(F458:Q458)</f>
        <v>323040.16000000003</v>
      </c>
      <c r="S458" s="92" t="s">
        <v>4203</v>
      </c>
      <c r="T458" s="80">
        <f>VLOOKUP(S458,Factors!$F$4:$H$5971,3,FALSE)</f>
        <v>0.1119</v>
      </c>
      <c r="U458" s="119">
        <f t="shared" si="236"/>
        <v>0</v>
      </c>
      <c r="V458" s="120">
        <f t="shared" si="237"/>
        <v>161315.38</v>
      </c>
      <c r="W458" s="121">
        <f t="shared" si="238"/>
        <v>161315.38</v>
      </c>
      <c r="X458" s="119">
        <f t="shared" si="239"/>
        <v>0</v>
      </c>
      <c r="Y458" s="120">
        <f t="shared" si="240"/>
        <v>18051.191021999999</v>
      </c>
      <c r="Z458" s="122">
        <f t="shared" si="241"/>
        <v>18051.191021999999</v>
      </c>
      <c r="AA458" s="119">
        <f t="shared" si="242"/>
        <v>0</v>
      </c>
      <c r="AB458" s="120">
        <f t="shared" si="243"/>
        <v>143264.18897800002</v>
      </c>
      <c r="AC458" s="122">
        <f t="shared" si="244"/>
        <v>143264.18897800002</v>
      </c>
      <c r="AD458" s="94">
        <f t="shared" si="245"/>
        <v>0</v>
      </c>
      <c r="AE458" s="123">
        <f t="shared" si="246"/>
        <v>323040.16000000003</v>
      </c>
      <c r="AF458" s="94">
        <f t="shared" si="247"/>
        <v>323040.16000000003</v>
      </c>
      <c r="AG458" s="94">
        <f t="shared" si="248"/>
        <v>0</v>
      </c>
      <c r="AH458" s="123">
        <f t="shared" si="249"/>
        <v>36148.193904000007</v>
      </c>
      <c r="AI458" s="94">
        <f t="shared" si="250"/>
        <v>36148.193904000007</v>
      </c>
      <c r="AJ458" s="94">
        <f t="shared" si="251"/>
        <v>0</v>
      </c>
      <c r="AK458" s="94">
        <f t="shared" si="252"/>
        <v>286891.96609600005</v>
      </c>
      <c r="AL458" s="93">
        <f t="shared" si="253"/>
        <v>286891.96609600005</v>
      </c>
      <c r="AM458" s="138" t="str">
        <f>VLOOKUP(S458,Factors!$F$4:$G$5971,2,FALSE)</f>
        <v>Customers-All</v>
      </c>
    </row>
    <row r="459" spans="1:39" hidden="1" outlineLevel="2" collapsed="1" x14ac:dyDescent="0.25">
      <c r="S459" s="92"/>
      <c r="T459" s="80"/>
      <c r="U459" s="119">
        <f t="shared" ref="U459:AL459" si="261">SUBTOTAL(9,U458:U458)</f>
        <v>0</v>
      </c>
      <c r="V459" s="120">
        <f t="shared" si="261"/>
        <v>161315.38</v>
      </c>
      <c r="W459" s="121">
        <f t="shared" si="261"/>
        <v>161315.38</v>
      </c>
      <c r="X459" s="119">
        <f t="shared" si="261"/>
        <v>0</v>
      </c>
      <c r="Y459" s="120">
        <f t="shared" si="261"/>
        <v>18051.191021999999</v>
      </c>
      <c r="Z459" s="122">
        <f t="shared" si="261"/>
        <v>18051.191021999999</v>
      </c>
      <c r="AA459" s="119">
        <f t="shared" si="261"/>
        <v>0</v>
      </c>
      <c r="AB459" s="120">
        <f t="shared" si="261"/>
        <v>143264.18897800002</v>
      </c>
      <c r="AC459" s="122">
        <f t="shared" si="261"/>
        <v>143264.18897800002</v>
      </c>
      <c r="AD459" s="94">
        <f t="shared" si="261"/>
        <v>0</v>
      </c>
      <c r="AE459" s="123">
        <f t="shared" si="261"/>
        <v>323040.16000000003</v>
      </c>
      <c r="AF459" s="94">
        <f t="shared" si="261"/>
        <v>323040.16000000003</v>
      </c>
      <c r="AG459" s="94">
        <f t="shared" si="261"/>
        <v>0</v>
      </c>
      <c r="AH459" s="123">
        <f t="shared" si="261"/>
        <v>36148.193904000007</v>
      </c>
      <c r="AI459" s="94">
        <f t="shared" si="261"/>
        <v>36148.193904000007</v>
      </c>
      <c r="AJ459" s="94">
        <f t="shared" si="261"/>
        <v>0</v>
      </c>
      <c r="AK459" s="94">
        <f t="shared" si="261"/>
        <v>286891.96609600005</v>
      </c>
      <c r="AL459" s="93">
        <f t="shared" si="261"/>
        <v>286891.96609600005</v>
      </c>
      <c r="AM459" s="139" t="s">
        <v>7140</v>
      </c>
    </row>
    <row r="460" spans="1:39" hidden="1" outlineLevel="1" x14ac:dyDescent="0.25">
      <c r="A460" s="135" t="s">
        <v>7041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7"/>
      <c r="T460" s="128"/>
      <c r="U460" s="129">
        <f t="shared" ref="U460:AL460" si="262">SUBTOTAL(9,U458:U458)</f>
        <v>0</v>
      </c>
      <c r="V460" s="130">
        <f t="shared" si="262"/>
        <v>161315.38</v>
      </c>
      <c r="W460" s="131">
        <f t="shared" si="262"/>
        <v>161315.38</v>
      </c>
      <c r="X460" s="129">
        <f t="shared" si="262"/>
        <v>0</v>
      </c>
      <c r="Y460" s="130">
        <f t="shared" si="262"/>
        <v>18051.191021999999</v>
      </c>
      <c r="Z460" s="132">
        <f t="shared" si="262"/>
        <v>18051.191021999999</v>
      </c>
      <c r="AA460" s="129">
        <f t="shared" si="262"/>
        <v>0</v>
      </c>
      <c r="AB460" s="130">
        <f t="shared" si="262"/>
        <v>143264.18897800002</v>
      </c>
      <c r="AC460" s="132">
        <f t="shared" si="262"/>
        <v>143264.18897800002</v>
      </c>
      <c r="AD460" s="130">
        <f t="shared" si="262"/>
        <v>0</v>
      </c>
      <c r="AE460" s="133">
        <f t="shared" si="262"/>
        <v>323040.16000000003</v>
      </c>
      <c r="AF460" s="130">
        <f t="shared" si="262"/>
        <v>323040.16000000003</v>
      </c>
      <c r="AG460" s="130">
        <f t="shared" si="262"/>
        <v>0</v>
      </c>
      <c r="AH460" s="133">
        <f t="shared" si="262"/>
        <v>36148.193904000007</v>
      </c>
      <c r="AI460" s="130">
        <f t="shared" si="262"/>
        <v>36148.193904000007</v>
      </c>
      <c r="AJ460" s="130">
        <f t="shared" si="262"/>
        <v>0</v>
      </c>
      <c r="AK460" s="130">
        <f t="shared" si="262"/>
        <v>286891.96609600005</v>
      </c>
      <c r="AL460" s="134">
        <f t="shared" si="262"/>
        <v>286891.96609600005</v>
      </c>
      <c r="AM460" s="137"/>
    </row>
    <row r="461" spans="1:39" hidden="1" outlineLevel="3" x14ac:dyDescent="0.25">
      <c r="A461" t="s">
        <v>7044</v>
      </c>
      <c r="B461" t="s">
        <v>35</v>
      </c>
      <c r="C461" t="s">
        <v>36</v>
      </c>
      <c r="D461" t="s">
        <v>352</v>
      </c>
      <c r="E461" t="s">
        <v>353</v>
      </c>
      <c r="G461">
        <v>638.02</v>
      </c>
      <c r="R461">
        <f>SUM(F461:Q461)</f>
        <v>638.02</v>
      </c>
      <c r="S461" s="92" t="s">
        <v>6674</v>
      </c>
      <c r="T461" s="80">
        <f>VLOOKUP(S461,Factors!$F$4:$H$5971,3,FALSE)</f>
        <v>0.1119</v>
      </c>
      <c r="U461" s="119">
        <f t="shared" si="236"/>
        <v>0</v>
      </c>
      <c r="V461" s="120">
        <f t="shared" si="237"/>
        <v>638.02</v>
      </c>
      <c r="W461" s="121">
        <f t="shared" si="238"/>
        <v>638.02</v>
      </c>
      <c r="X461" s="119">
        <f t="shared" si="239"/>
        <v>0</v>
      </c>
      <c r="Y461" s="120">
        <f t="shared" si="240"/>
        <v>71.394437999999994</v>
      </c>
      <c r="Z461" s="122">
        <f t="shared" si="241"/>
        <v>71.394437999999994</v>
      </c>
      <c r="AA461" s="119">
        <f t="shared" si="242"/>
        <v>0</v>
      </c>
      <c r="AB461" s="120">
        <f t="shared" si="243"/>
        <v>566.62556199999995</v>
      </c>
      <c r="AC461" s="122">
        <f t="shared" si="244"/>
        <v>566.62556199999995</v>
      </c>
      <c r="AD461" s="94">
        <f t="shared" si="245"/>
        <v>0</v>
      </c>
      <c r="AE461" s="123">
        <f t="shared" si="246"/>
        <v>638.02</v>
      </c>
      <c r="AF461" s="94">
        <f t="shared" si="247"/>
        <v>638.02</v>
      </c>
      <c r="AG461" s="94">
        <f t="shared" si="248"/>
        <v>0</v>
      </c>
      <c r="AH461" s="123">
        <f t="shared" si="249"/>
        <v>71.394437999999994</v>
      </c>
      <c r="AI461" s="94">
        <f t="shared" si="250"/>
        <v>71.394437999999994</v>
      </c>
      <c r="AJ461" s="94">
        <f t="shared" si="251"/>
        <v>0</v>
      </c>
      <c r="AK461" s="94">
        <f t="shared" si="252"/>
        <v>566.62556199999995</v>
      </c>
      <c r="AL461" s="93">
        <f t="shared" si="253"/>
        <v>566.62556199999995</v>
      </c>
      <c r="AM461" s="138" t="str">
        <f>VLOOKUP(S461,Factors!$F$4:$G$5971,2,FALSE)</f>
        <v>customers-all</v>
      </c>
    </row>
    <row r="462" spans="1:39" hidden="1" outlineLevel="3" x14ac:dyDescent="0.25">
      <c r="A462" t="s">
        <v>7044</v>
      </c>
      <c r="B462" t="s">
        <v>35</v>
      </c>
      <c r="C462" t="s">
        <v>36</v>
      </c>
      <c r="D462" t="s">
        <v>354</v>
      </c>
      <c r="E462" t="s">
        <v>353</v>
      </c>
      <c r="F462">
        <v>6695.45</v>
      </c>
      <c r="G462">
        <v>6700.54</v>
      </c>
      <c r="R462">
        <f>SUM(F462:Q462)</f>
        <v>13395.99</v>
      </c>
      <c r="S462" s="92" t="s">
        <v>1027</v>
      </c>
      <c r="T462" s="80">
        <f>VLOOKUP(S462,Factors!$F$4:$H$5971,3,FALSE)</f>
        <v>0.1119</v>
      </c>
      <c r="U462" s="119">
        <f t="shared" si="236"/>
        <v>0</v>
      </c>
      <c r="V462" s="120">
        <f t="shared" si="237"/>
        <v>6700.54</v>
      </c>
      <c r="W462" s="121">
        <f t="shared" si="238"/>
        <v>6700.54</v>
      </c>
      <c r="X462" s="119">
        <f t="shared" si="239"/>
        <v>0</v>
      </c>
      <c r="Y462" s="120">
        <f t="shared" si="240"/>
        <v>749.79042600000002</v>
      </c>
      <c r="Z462" s="122">
        <f t="shared" si="241"/>
        <v>749.79042600000002</v>
      </c>
      <c r="AA462" s="119">
        <f t="shared" si="242"/>
        <v>0</v>
      </c>
      <c r="AB462" s="120">
        <f t="shared" si="243"/>
        <v>5950.7495739999995</v>
      </c>
      <c r="AC462" s="122">
        <f t="shared" si="244"/>
        <v>5950.7495739999995</v>
      </c>
      <c r="AD462" s="94">
        <f t="shared" si="245"/>
        <v>0</v>
      </c>
      <c r="AE462" s="123">
        <f t="shared" si="246"/>
        <v>13395.99</v>
      </c>
      <c r="AF462" s="94">
        <f t="shared" si="247"/>
        <v>13395.99</v>
      </c>
      <c r="AG462" s="94">
        <f t="shared" si="248"/>
        <v>0</v>
      </c>
      <c r="AH462" s="123">
        <f t="shared" si="249"/>
        <v>1499.0112810000001</v>
      </c>
      <c r="AI462" s="94">
        <f t="shared" si="250"/>
        <v>1499.0112810000001</v>
      </c>
      <c r="AJ462" s="94">
        <f t="shared" si="251"/>
        <v>0</v>
      </c>
      <c r="AK462" s="94">
        <f t="shared" si="252"/>
        <v>11896.978718999999</v>
      </c>
      <c r="AL462" s="93">
        <f t="shared" si="253"/>
        <v>11896.978718999999</v>
      </c>
      <c r="AM462" s="138" t="str">
        <f>VLOOKUP(S462,Factors!$F$4:$G$5971,2,FALSE)</f>
        <v>Customers-All</v>
      </c>
    </row>
    <row r="463" spans="1:39" hidden="1" outlineLevel="3" x14ac:dyDescent="0.25">
      <c r="A463" t="s">
        <v>7044</v>
      </c>
      <c r="B463" t="s">
        <v>119</v>
      </c>
      <c r="C463" t="s">
        <v>120</v>
      </c>
      <c r="D463" t="s">
        <v>352</v>
      </c>
      <c r="E463" t="s">
        <v>353</v>
      </c>
      <c r="F463">
        <v>72005.52</v>
      </c>
      <c r="G463">
        <v>64802.26</v>
      </c>
      <c r="R463">
        <f>SUM(F463:Q463)</f>
        <v>136807.78</v>
      </c>
      <c r="S463" s="92" t="s">
        <v>4248</v>
      </c>
      <c r="T463" s="80">
        <f>VLOOKUP(S463,Factors!$F$4:$H$5971,3,FALSE)</f>
        <v>0.1119</v>
      </c>
      <c r="U463" s="119">
        <f t="shared" si="236"/>
        <v>0</v>
      </c>
      <c r="V463" s="120">
        <f t="shared" si="237"/>
        <v>64802.26</v>
      </c>
      <c r="W463" s="121">
        <f t="shared" si="238"/>
        <v>64802.26</v>
      </c>
      <c r="X463" s="119">
        <f t="shared" si="239"/>
        <v>0</v>
      </c>
      <c r="Y463" s="120">
        <f t="shared" si="240"/>
        <v>7251.3728940000001</v>
      </c>
      <c r="Z463" s="122">
        <f t="shared" si="241"/>
        <v>7251.3728940000001</v>
      </c>
      <c r="AA463" s="119">
        <f t="shared" si="242"/>
        <v>0</v>
      </c>
      <c r="AB463" s="120">
        <f t="shared" si="243"/>
        <v>57550.887106000002</v>
      </c>
      <c r="AC463" s="122">
        <f t="shared" si="244"/>
        <v>57550.887106000002</v>
      </c>
      <c r="AD463" s="94">
        <f t="shared" si="245"/>
        <v>0</v>
      </c>
      <c r="AE463" s="123">
        <f t="shared" si="246"/>
        <v>136807.78</v>
      </c>
      <c r="AF463" s="94">
        <f t="shared" si="247"/>
        <v>136807.78</v>
      </c>
      <c r="AG463" s="94">
        <f t="shared" si="248"/>
        <v>0</v>
      </c>
      <c r="AH463" s="123">
        <f t="shared" si="249"/>
        <v>15308.790582</v>
      </c>
      <c r="AI463" s="94">
        <f t="shared" si="250"/>
        <v>15308.790582</v>
      </c>
      <c r="AJ463" s="94">
        <f t="shared" si="251"/>
        <v>0</v>
      </c>
      <c r="AK463" s="94">
        <f t="shared" si="252"/>
        <v>121498.989418</v>
      </c>
      <c r="AL463" s="93">
        <f t="shared" si="253"/>
        <v>121498.989418</v>
      </c>
      <c r="AM463" s="138" t="str">
        <f>VLOOKUP(S463,Factors!$F$4:$G$5971,2,FALSE)</f>
        <v>Customers-All</v>
      </c>
    </row>
    <row r="464" spans="1:39" hidden="1" outlineLevel="2" collapsed="1" x14ac:dyDescent="0.25">
      <c r="S464" s="92"/>
      <c r="T464" s="80"/>
      <c r="U464" s="119">
        <f t="shared" ref="U464:AL464" si="263">SUBTOTAL(9,U461:U463)</f>
        <v>0</v>
      </c>
      <c r="V464" s="120">
        <f t="shared" si="263"/>
        <v>72140.820000000007</v>
      </c>
      <c r="W464" s="121">
        <f t="shared" si="263"/>
        <v>72140.820000000007</v>
      </c>
      <c r="X464" s="119">
        <f t="shared" si="263"/>
        <v>0</v>
      </c>
      <c r="Y464" s="120">
        <f t="shared" si="263"/>
        <v>8072.5577579999999</v>
      </c>
      <c r="Z464" s="122">
        <f t="shared" si="263"/>
        <v>8072.5577579999999</v>
      </c>
      <c r="AA464" s="119">
        <f t="shared" si="263"/>
        <v>0</v>
      </c>
      <c r="AB464" s="120">
        <f t="shared" si="263"/>
        <v>64068.262242000004</v>
      </c>
      <c r="AC464" s="122">
        <f t="shared" si="263"/>
        <v>64068.262242000004</v>
      </c>
      <c r="AD464" s="94">
        <f t="shared" si="263"/>
        <v>0</v>
      </c>
      <c r="AE464" s="123">
        <f t="shared" si="263"/>
        <v>150841.79</v>
      </c>
      <c r="AF464" s="94">
        <f t="shared" si="263"/>
        <v>150841.79</v>
      </c>
      <c r="AG464" s="94">
        <f t="shared" si="263"/>
        <v>0</v>
      </c>
      <c r="AH464" s="123">
        <f t="shared" si="263"/>
        <v>16879.196301</v>
      </c>
      <c r="AI464" s="94">
        <f t="shared" si="263"/>
        <v>16879.196301</v>
      </c>
      <c r="AJ464" s="94">
        <f t="shared" si="263"/>
        <v>0</v>
      </c>
      <c r="AK464" s="94">
        <f t="shared" si="263"/>
        <v>133962.59369899999</v>
      </c>
      <c r="AL464" s="93">
        <f t="shared" si="263"/>
        <v>133962.59369899999</v>
      </c>
      <c r="AM464" s="139" t="s">
        <v>7145</v>
      </c>
    </row>
    <row r="465" spans="1:39" hidden="1" outlineLevel="1" x14ac:dyDescent="0.25">
      <c r="A465" s="135" t="s">
        <v>7043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7"/>
      <c r="T465" s="128"/>
      <c r="U465" s="129">
        <f t="shared" ref="U465:AL465" si="264">SUBTOTAL(9,U461:U463)</f>
        <v>0</v>
      </c>
      <c r="V465" s="130">
        <f t="shared" si="264"/>
        <v>72140.820000000007</v>
      </c>
      <c r="W465" s="131">
        <f t="shared" si="264"/>
        <v>72140.820000000007</v>
      </c>
      <c r="X465" s="129">
        <f t="shared" si="264"/>
        <v>0</v>
      </c>
      <c r="Y465" s="130">
        <f t="shared" si="264"/>
        <v>8072.5577579999999</v>
      </c>
      <c r="Z465" s="132">
        <f t="shared" si="264"/>
        <v>8072.5577579999999</v>
      </c>
      <c r="AA465" s="129">
        <f t="shared" si="264"/>
        <v>0</v>
      </c>
      <c r="AB465" s="130">
        <f t="shared" si="264"/>
        <v>64068.262242000004</v>
      </c>
      <c r="AC465" s="132">
        <f t="shared" si="264"/>
        <v>64068.262242000004</v>
      </c>
      <c r="AD465" s="130">
        <f t="shared" si="264"/>
        <v>0</v>
      </c>
      <c r="AE465" s="133">
        <f t="shared" si="264"/>
        <v>150841.79</v>
      </c>
      <c r="AF465" s="130">
        <f t="shared" si="264"/>
        <v>150841.79</v>
      </c>
      <c r="AG465" s="130">
        <f t="shared" si="264"/>
        <v>0</v>
      </c>
      <c r="AH465" s="133">
        <f t="shared" si="264"/>
        <v>16879.196301</v>
      </c>
      <c r="AI465" s="130">
        <f t="shared" si="264"/>
        <v>16879.196301</v>
      </c>
      <c r="AJ465" s="130">
        <f t="shared" si="264"/>
        <v>0</v>
      </c>
      <c r="AK465" s="130">
        <f t="shared" si="264"/>
        <v>133962.59369899999</v>
      </c>
      <c r="AL465" s="134">
        <f t="shared" si="264"/>
        <v>133962.59369899999</v>
      </c>
      <c r="AM465" s="137"/>
    </row>
    <row r="466" spans="1:39" hidden="1" outlineLevel="3" x14ac:dyDescent="0.25">
      <c r="A466" t="s">
        <v>7046</v>
      </c>
      <c r="B466" t="s">
        <v>371</v>
      </c>
      <c r="C466" t="s">
        <v>372</v>
      </c>
      <c r="D466" t="s">
        <v>362</v>
      </c>
      <c r="E466" t="s">
        <v>363</v>
      </c>
      <c r="F466">
        <v>887.21</v>
      </c>
      <c r="G466">
        <v>744.95</v>
      </c>
      <c r="R466">
        <f>SUM(F466:Q466)</f>
        <v>1632.16</v>
      </c>
      <c r="S466" s="92" t="s">
        <v>5748</v>
      </c>
      <c r="T466" s="80">
        <f>VLOOKUP(S466,Factors!$F$4:$H$5971,3,FALSE)</f>
        <v>0.1124</v>
      </c>
      <c r="U466" s="119">
        <f t="shared" si="236"/>
        <v>0</v>
      </c>
      <c r="V466" s="120">
        <f t="shared" si="237"/>
        <v>744.95</v>
      </c>
      <c r="W466" s="121">
        <f t="shared" si="238"/>
        <v>744.95</v>
      </c>
      <c r="X466" s="119">
        <f t="shared" si="239"/>
        <v>0</v>
      </c>
      <c r="Y466" s="120">
        <f t="shared" si="240"/>
        <v>83.732380000000006</v>
      </c>
      <c r="Z466" s="122">
        <f t="shared" si="241"/>
        <v>83.732380000000006</v>
      </c>
      <c r="AA466" s="119">
        <f t="shared" si="242"/>
        <v>0</v>
      </c>
      <c r="AB466" s="120">
        <f t="shared" si="243"/>
        <v>661.21762000000001</v>
      </c>
      <c r="AC466" s="122">
        <f t="shared" si="244"/>
        <v>661.21762000000001</v>
      </c>
      <c r="AD466" s="94">
        <f t="shared" si="245"/>
        <v>0</v>
      </c>
      <c r="AE466" s="123">
        <f t="shared" si="246"/>
        <v>1632.16</v>
      </c>
      <c r="AF466" s="94">
        <f t="shared" si="247"/>
        <v>1632.16</v>
      </c>
      <c r="AG466" s="94">
        <f t="shared" si="248"/>
        <v>0</v>
      </c>
      <c r="AH466" s="123">
        <f t="shared" si="249"/>
        <v>183.45478400000002</v>
      </c>
      <c r="AI466" s="94">
        <f t="shared" si="250"/>
        <v>183.45478400000002</v>
      </c>
      <c r="AJ466" s="94">
        <f t="shared" si="251"/>
        <v>0</v>
      </c>
      <c r="AK466" s="94">
        <f t="shared" si="252"/>
        <v>1448.7052160000001</v>
      </c>
      <c r="AL466" s="93">
        <f t="shared" si="253"/>
        <v>1448.7052160000001</v>
      </c>
      <c r="AM466" s="138" t="str">
        <f>VLOOKUP(S466,Factors!$F$4:$G$5971,2,FALSE)</f>
        <v>3-factor</v>
      </c>
    </row>
    <row r="467" spans="1:39" hidden="1" outlineLevel="3" x14ac:dyDescent="0.25">
      <c r="A467" t="s">
        <v>7046</v>
      </c>
      <c r="B467" t="s">
        <v>373</v>
      </c>
      <c r="C467" t="s">
        <v>374</v>
      </c>
      <c r="D467" t="s">
        <v>369</v>
      </c>
      <c r="E467" t="s">
        <v>370</v>
      </c>
      <c r="F467">
        <v>94.96</v>
      </c>
      <c r="G467">
        <v>19.89</v>
      </c>
      <c r="R467">
        <f>SUM(F467:Q467)</f>
        <v>114.85</v>
      </c>
      <c r="S467" s="92" t="s">
        <v>5762</v>
      </c>
      <c r="T467" s="80">
        <f>VLOOKUP(S467,Factors!$F$4:$H$5971,3,FALSE)</f>
        <v>0.1124</v>
      </c>
      <c r="U467" s="119">
        <f t="shared" si="236"/>
        <v>0</v>
      </c>
      <c r="V467" s="120">
        <f t="shared" si="237"/>
        <v>19.89</v>
      </c>
      <c r="W467" s="121">
        <f t="shared" si="238"/>
        <v>19.89</v>
      </c>
      <c r="X467" s="119">
        <f t="shared" si="239"/>
        <v>0</v>
      </c>
      <c r="Y467" s="120">
        <f t="shared" si="240"/>
        <v>2.235636</v>
      </c>
      <c r="Z467" s="122">
        <f t="shared" si="241"/>
        <v>2.235636</v>
      </c>
      <c r="AA467" s="119">
        <f t="shared" si="242"/>
        <v>0</v>
      </c>
      <c r="AB467" s="120">
        <f t="shared" si="243"/>
        <v>17.654364000000001</v>
      </c>
      <c r="AC467" s="122">
        <f t="shared" si="244"/>
        <v>17.654364000000001</v>
      </c>
      <c r="AD467" s="94">
        <f t="shared" si="245"/>
        <v>0</v>
      </c>
      <c r="AE467" s="123">
        <f t="shared" si="246"/>
        <v>114.85</v>
      </c>
      <c r="AF467" s="94">
        <f t="shared" si="247"/>
        <v>114.85</v>
      </c>
      <c r="AG467" s="94">
        <f t="shared" si="248"/>
        <v>0</v>
      </c>
      <c r="AH467" s="123">
        <f t="shared" si="249"/>
        <v>12.909139999999999</v>
      </c>
      <c r="AI467" s="94">
        <f t="shared" si="250"/>
        <v>12.909139999999999</v>
      </c>
      <c r="AJ467" s="94">
        <f t="shared" si="251"/>
        <v>0</v>
      </c>
      <c r="AK467" s="94">
        <f t="shared" si="252"/>
        <v>101.94086</v>
      </c>
      <c r="AL467" s="93">
        <f t="shared" si="253"/>
        <v>101.94086</v>
      </c>
      <c r="AM467" s="138" t="str">
        <f>VLOOKUP(S467,Factors!$F$4:$G$5971,2,FALSE)</f>
        <v>3-factor</v>
      </c>
    </row>
    <row r="468" spans="1:39" hidden="1" outlineLevel="3" x14ac:dyDescent="0.25">
      <c r="A468" t="s">
        <v>7046</v>
      </c>
      <c r="B468" t="s">
        <v>373</v>
      </c>
      <c r="C468" t="s">
        <v>374</v>
      </c>
      <c r="D468" t="s">
        <v>362</v>
      </c>
      <c r="E468" t="s">
        <v>363</v>
      </c>
      <c r="F468">
        <v>9408.3700000000008</v>
      </c>
      <c r="G468">
        <v>9561.77</v>
      </c>
      <c r="R468">
        <f>SUM(F468:Q468)</f>
        <v>18970.14</v>
      </c>
      <c r="S468" s="92" t="s">
        <v>5767</v>
      </c>
      <c r="T468" s="80">
        <f>VLOOKUP(S468,Factors!$F$4:$H$5971,3,FALSE)</f>
        <v>0.1124</v>
      </c>
      <c r="U468" s="119">
        <f t="shared" si="236"/>
        <v>0</v>
      </c>
      <c r="V468" s="120">
        <f t="shared" si="237"/>
        <v>9561.77</v>
      </c>
      <c r="W468" s="121">
        <f t="shared" si="238"/>
        <v>9561.77</v>
      </c>
      <c r="X468" s="119">
        <f t="shared" si="239"/>
        <v>0</v>
      </c>
      <c r="Y468" s="120">
        <f t="shared" si="240"/>
        <v>1074.7429480000001</v>
      </c>
      <c r="Z468" s="122">
        <f t="shared" si="241"/>
        <v>1074.7429480000001</v>
      </c>
      <c r="AA468" s="119">
        <f t="shared" si="242"/>
        <v>0</v>
      </c>
      <c r="AB468" s="120">
        <f t="shared" si="243"/>
        <v>8487.0270520000013</v>
      </c>
      <c r="AC468" s="122">
        <f t="shared" si="244"/>
        <v>8487.0270520000013</v>
      </c>
      <c r="AD468" s="94">
        <f t="shared" si="245"/>
        <v>0</v>
      </c>
      <c r="AE468" s="123">
        <f t="shared" si="246"/>
        <v>18970.14</v>
      </c>
      <c r="AF468" s="94">
        <f t="shared" si="247"/>
        <v>18970.14</v>
      </c>
      <c r="AG468" s="94">
        <f t="shared" si="248"/>
        <v>0</v>
      </c>
      <c r="AH468" s="123">
        <f t="shared" si="249"/>
        <v>2132.2437359999999</v>
      </c>
      <c r="AI468" s="94">
        <f t="shared" si="250"/>
        <v>2132.2437359999999</v>
      </c>
      <c r="AJ468" s="94">
        <f t="shared" si="251"/>
        <v>0</v>
      </c>
      <c r="AK468" s="94">
        <f t="shared" si="252"/>
        <v>16837.896263999999</v>
      </c>
      <c r="AL468" s="93">
        <f t="shared" si="253"/>
        <v>16837.896263999999</v>
      </c>
      <c r="AM468" s="138" t="str">
        <f>VLOOKUP(S468,Factors!$F$4:$G$5971,2,FALSE)</f>
        <v>3-factor</v>
      </c>
    </row>
    <row r="469" spans="1:39" hidden="1" outlineLevel="2" collapsed="1" x14ac:dyDescent="0.25">
      <c r="S469" s="92"/>
      <c r="T469" s="80"/>
      <c r="U469" s="119">
        <f t="shared" ref="U469:AL469" si="265">SUBTOTAL(9,U466:U468)</f>
        <v>0</v>
      </c>
      <c r="V469" s="120">
        <f t="shared" si="265"/>
        <v>10326.61</v>
      </c>
      <c r="W469" s="121">
        <f t="shared" si="265"/>
        <v>10326.61</v>
      </c>
      <c r="X469" s="119">
        <f t="shared" si="265"/>
        <v>0</v>
      </c>
      <c r="Y469" s="120">
        <f t="shared" si="265"/>
        <v>1160.7109640000001</v>
      </c>
      <c r="Z469" s="122">
        <f t="shared" si="265"/>
        <v>1160.7109640000001</v>
      </c>
      <c r="AA469" s="119">
        <f t="shared" si="265"/>
        <v>0</v>
      </c>
      <c r="AB469" s="120">
        <f t="shared" si="265"/>
        <v>9165.8990360000007</v>
      </c>
      <c r="AC469" s="122">
        <f t="shared" si="265"/>
        <v>9165.8990360000007</v>
      </c>
      <c r="AD469" s="94">
        <f t="shared" si="265"/>
        <v>0</v>
      </c>
      <c r="AE469" s="123">
        <f t="shared" si="265"/>
        <v>20717.149999999998</v>
      </c>
      <c r="AF469" s="94">
        <f t="shared" si="265"/>
        <v>20717.149999999998</v>
      </c>
      <c r="AG469" s="94">
        <f t="shared" si="265"/>
        <v>0</v>
      </c>
      <c r="AH469" s="123">
        <f t="shared" si="265"/>
        <v>2328.6076600000001</v>
      </c>
      <c r="AI469" s="94">
        <f t="shared" si="265"/>
        <v>2328.6076600000001</v>
      </c>
      <c r="AJ469" s="94">
        <f t="shared" si="265"/>
        <v>0</v>
      </c>
      <c r="AK469" s="94">
        <f t="shared" si="265"/>
        <v>18388.54234</v>
      </c>
      <c r="AL469" s="93">
        <f t="shared" si="265"/>
        <v>18388.54234</v>
      </c>
      <c r="AM469" s="139" t="s">
        <v>7137</v>
      </c>
    </row>
    <row r="470" spans="1:39" hidden="1" outlineLevel="3" x14ac:dyDescent="0.25">
      <c r="A470" t="s">
        <v>7046</v>
      </c>
      <c r="B470" t="s">
        <v>166</v>
      </c>
      <c r="C470" t="s">
        <v>167</v>
      </c>
      <c r="D470" t="s">
        <v>356</v>
      </c>
      <c r="E470" t="s">
        <v>357</v>
      </c>
      <c r="F470">
        <v>70.06</v>
      </c>
      <c r="G470">
        <v>87.58</v>
      </c>
      <c r="R470">
        <f t="shared" ref="R470:R478" si="266">SUM(F470:Q470)</f>
        <v>157.63999999999999</v>
      </c>
      <c r="S470" s="92" t="s">
        <v>1281</v>
      </c>
      <c r="T470" s="80">
        <f>VLOOKUP(S470,Factors!$F$4:$H$5971,3,FALSE)</f>
        <v>0.1119</v>
      </c>
      <c r="U470" s="119">
        <f t="shared" si="236"/>
        <v>0</v>
      </c>
      <c r="V470" s="120">
        <f t="shared" si="237"/>
        <v>87.58</v>
      </c>
      <c r="W470" s="121">
        <f t="shared" si="238"/>
        <v>87.58</v>
      </c>
      <c r="X470" s="119">
        <f t="shared" si="239"/>
        <v>0</v>
      </c>
      <c r="Y470" s="120">
        <f t="shared" si="240"/>
        <v>9.8002020000000005</v>
      </c>
      <c r="Z470" s="122">
        <f t="shared" si="241"/>
        <v>9.8002020000000005</v>
      </c>
      <c r="AA470" s="119">
        <f t="shared" si="242"/>
        <v>0</v>
      </c>
      <c r="AB470" s="120">
        <f t="shared" si="243"/>
        <v>77.779798</v>
      </c>
      <c r="AC470" s="122">
        <f t="shared" si="244"/>
        <v>77.779798</v>
      </c>
      <c r="AD470" s="94">
        <f t="shared" si="245"/>
        <v>0</v>
      </c>
      <c r="AE470" s="123">
        <f t="shared" si="246"/>
        <v>157.63999999999999</v>
      </c>
      <c r="AF470" s="94">
        <f t="shared" si="247"/>
        <v>157.63999999999999</v>
      </c>
      <c r="AG470" s="94">
        <f t="shared" si="248"/>
        <v>0</v>
      </c>
      <c r="AH470" s="123">
        <f t="shared" si="249"/>
        <v>17.639915999999999</v>
      </c>
      <c r="AI470" s="94">
        <f t="shared" si="250"/>
        <v>17.639915999999999</v>
      </c>
      <c r="AJ470" s="94">
        <f t="shared" si="251"/>
        <v>0</v>
      </c>
      <c r="AK470" s="94">
        <f t="shared" si="252"/>
        <v>140.00008399999999</v>
      </c>
      <c r="AL470" s="93">
        <f t="shared" si="253"/>
        <v>140.00008399999999</v>
      </c>
      <c r="AM470" s="138" t="str">
        <f>VLOOKUP(S470,Factors!$F$4:$G$5971,2,FALSE)</f>
        <v>customers-all</v>
      </c>
    </row>
    <row r="471" spans="1:39" hidden="1" outlineLevel="3" x14ac:dyDescent="0.25">
      <c r="A471" t="s">
        <v>7046</v>
      </c>
      <c r="B471" t="s">
        <v>187</v>
      </c>
      <c r="C471" t="s">
        <v>188</v>
      </c>
      <c r="D471" t="s">
        <v>360</v>
      </c>
      <c r="E471" t="s">
        <v>361</v>
      </c>
      <c r="G471">
        <v>7203.37</v>
      </c>
      <c r="R471">
        <f t="shared" si="266"/>
        <v>7203.37</v>
      </c>
      <c r="S471" s="92" t="s">
        <v>4194</v>
      </c>
      <c r="T471" s="80">
        <f>VLOOKUP(S471,Factors!$F$4:$H$5971,3,FALSE)</f>
        <v>0.1119</v>
      </c>
      <c r="U471" s="119">
        <f t="shared" si="236"/>
        <v>0</v>
      </c>
      <c r="V471" s="120">
        <f t="shared" si="237"/>
        <v>7203.37</v>
      </c>
      <c r="W471" s="121">
        <f t="shared" si="238"/>
        <v>7203.37</v>
      </c>
      <c r="X471" s="119">
        <f t="shared" si="239"/>
        <v>0</v>
      </c>
      <c r="Y471" s="120">
        <f t="shared" si="240"/>
        <v>806.05710299999998</v>
      </c>
      <c r="Z471" s="122">
        <f t="shared" si="241"/>
        <v>806.05710299999998</v>
      </c>
      <c r="AA471" s="119">
        <f t="shared" si="242"/>
        <v>0</v>
      </c>
      <c r="AB471" s="120">
        <f t="shared" si="243"/>
        <v>6397.3128969999998</v>
      </c>
      <c r="AC471" s="122">
        <f t="shared" si="244"/>
        <v>6397.3128969999998</v>
      </c>
      <c r="AD471" s="94">
        <f t="shared" si="245"/>
        <v>0</v>
      </c>
      <c r="AE471" s="123">
        <f t="shared" si="246"/>
        <v>7203.37</v>
      </c>
      <c r="AF471" s="94">
        <f t="shared" si="247"/>
        <v>7203.37</v>
      </c>
      <c r="AG471" s="94">
        <f t="shared" si="248"/>
        <v>0</v>
      </c>
      <c r="AH471" s="123">
        <f t="shared" si="249"/>
        <v>806.05710299999998</v>
      </c>
      <c r="AI471" s="94">
        <f t="shared" si="250"/>
        <v>806.05710299999998</v>
      </c>
      <c r="AJ471" s="94">
        <f t="shared" si="251"/>
        <v>0</v>
      </c>
      <c r="AK471" s="94">
        <f t="shared" si="252"/>
        <v>6397.3128969999998</v>
      </c>
      <c r="AL471" s="93">
        <f t="shared" si="253"/>
        <v>6397.3128969999998</v>
      </c>
      <c r="AM471" s="138" t="str">
        <f>VLOOKUP(S471,Factors!$F$4:$G$5971,2,FALSE)</f>
        <v>Customers-All</v>
      </c>
    </row>
    <row r="472" spans="1:39" hidden="1" outlineLevel="3" x14ac:dyDescent="0.25">
      <c r="A472" t="s">
        <v>7046</v>
      </c>
      <c r="B472" t="s">
        <v>187</v>
      </c>
      <c r="C472" t="s">
        <v>188</v>
      </c>
      <c r="D472" t="s">
        <v>362</v>
      </c>
      <c r="E472" t="s">
        <v>363</v>
      </c>
      <c r="F472">
        <v>955315.84</v>
      </c>
      <c r="G472">
        <v>888041.21</v>
      </c>
      <c r="R472">
        <f t="shared" si="266"/>
        <v>1843357.0499999998</v>
      </c>
      <c r="S472" s="92" t="s">
        <v>4208</v>
      </c>
      <c r="T472" s="80">
        <f>VLOOKUP(S472,Factors!$F$4:$H$5971,3,FALSE)</f>
        <v>0.1119</v>
      </c>
      <c r="U472" s="119">
        <f t="shared" si="236"/>
        <v>0</v>
      </c>
      <c r="V472" s="120">
        <f t="shared" si="237"/>
        <v>888041.21</v>
      </c>
      <c r="W472" s="121">
        <f t="shared" si="238"/>
        <v>888041.21</v>
      </c>
      <c r="X472" s="119">
        <f t="shared" si="239"/>
        <v>0</v>
      </c>
      <c r="Y472" s="120">
        <f t="shared" si="240"/>
        <v>99371.811398999998</v>
      </c>
      <c r="Z472" s="122">
        <f t="shared" si="241"/>
        <v>99371.811398999998</v>
      </c>
      <c r="AA472" s="119">
        <f t="shared" si="242"/>
        <v>0</v>
      </c>
      <c r="AB472" s="120">
        <f t="shared" si="243"/>
        <v>788669.39860099996</v>
      </c>
      <c r="AC472" s="122">
        <f t="shared" si="244"/>
        <v>788669.39860099996</v>
      </c>
      <c r="AD472" s="94">
        <f t="shared" si="245"/>
        <v>0</v>
      </c>
      <c r="AE472" s="123">
        <f t="shared" si="246"/>
        <v>1843357.0499999998</v>
      </c>
      <c r="AF472" s="94">
        <f t="shared" si="247"/>
        <v>1843357.0499999998</v>
      </c>
      <c r="AG472" s="94">
        <f t="shared" si="248"/>
        <v>0</v>
      </c>
      <c r="AH472" s="123">
        <f t="shared" si="249"/>
        <v>206271.65389499997</v>
      </c>
      <c r="AI472" s="94">
        <f t="shared" si="250"/>
        <v>206271.65389499997</v>
      </c>
      <c r="AJ472" s="94">
        <f t="shared" si="251"/>
        <v>0</v>
      </c>
      <c r="AK472" s="94">
        <f t="shared" si="252"/>
        <v>1637085.3961049998</v>
      </c>
      <c r="AL472" s="93">
        <f t="shared" si="253"/>
        <v>1637085.3961049998</v>
      </c>
      <c r="AM472" s="138" t="str">
        <f>VLOOKUP(S472,Factors!$F$4:$G$5971,2,FALSE)</f>
        <v>Customers-All</v>
      </c>
    </row>
    <row r="473" spans="1:39" hidden="1" outlineLevel="3" x14ac:dyDescent="0.25">
      <c r="A473" t="s">
        <v>7046</v>
      </c>
      <c r="B473" t="s">
        <v>119</v>
      </c>
      <c r="C473" t="s">
        <v>120</v>
      </c>
      <c r="D473" t="s">
        <v>364</v>
      </c>
      <c r="E473" t="s">
        <v>365</v>
      </c>
      <c r="R473">
        <f t="shared" si="266"/>
        <v>0</v>
      </c>
      <c r="S473" s="92" t="s">
        <v>4220</v>
      </c>
      <c r="T473" s="80">
        <f>VLOOKUP(S473,Factors!$F$4:$H$5971,3,FALSE)</f>
        <v>0.1119</v>
      </c>
      <c r="U473" s="119">
        <f t="shared" si="236"/>
        <v>0</v>
      </c>
      <c r="V473" s="120">
        <f t="shared" si="237"/>
        <v>0</v>
      </c>
      <c r="W473" s="121">
        <f t="shared" si="238"/>
        <v>0</v>
      </c>
      <c r="X473" s="119">
        <f t="shared" si="239"/>
        <v>0</v>
      </c>
      <c r="Y473" s="120">
        <f t="shared" si="240"/>
        <v>0</v>
      </c>
      <c r="Z473" s="122">
        <f t="shared" si="241"/>
        <v>0</v>
      </c>
      <c r="AA473" s="119">
        <f t="shared" si="242"/>
        <v>0</v>
      </c>
      <c r="AB473" s="120">
        <f t="shared" si="243"/>
        <v>0</v>
      </c>
      <c r="AC473" s="122">
        <f t="shared" si="244"/>
        <v>0</v>
      </c>
      <c r="AD473" s="94">
        <f t="shared" si="245"/>
        <v>0</v>
      </c>
      <c r="AE473" s="123">
        <f t="shared" si="246"/>
        <v>0</v>
      </c>
      <c r="AF473" s="94">
        <f t="shared" si="247"/>
        <v>0</v>
      </c>
      <c r="AG473" s="94">
        <f t="shared" si="248"/>
        <v>0</v>
      </c>
      <c r="AH473" s="123">
        <f t="shared" si="249"/>
        <v>0</v>
      </c>
      <c r="AI473" s="94">
        <f t="shared" si="250"/>
        <v>0</v>
      </c>
      <c r="AJ473" s="94">
        <f t="shared" si="251"/>
        <v>0</v>
      </c>
      <c r="AK473" s="94">
        <f t="shared" si="252"/>
        <v>0</v>
      </c>
      <c r="AL473" s="93">
        <f t="shared" si="253"/>
        <v>0</v>
      </c>
      <c r="AM473" s="138" t="str">
        <f>VLOOKUP(S473,Factors!$F$4:$G$5971,2,FALSE)</f>
        <v>Customers-All</v>
      </c>
    </row>
    <row r="474" spans="1:39" hidden="1" outlineLevel="3" x14ac:dyDescent="0.25">
      <c r="A474" t="s">
        <v>7046</v>
      </c>
      <c r="B474" t="s">
        <v>119</v>
      </c>
      <c r="C474" t="s">
        <v>120</v>
      </c>
      <c r="D474" t="s">
        <v>356</v>
      </c>
      <c r="E474" t="s">
        <v>357</v>
      </c>
      <c r="F474">
        <v>158342.35999999999</v>
      </c>
      <c r="G474">
        <v>150905.12</v>
      </c>
      <c r="R474">
        <f t="shared" si="266"/>
        <v>309247.48</v>
      </c>
      <c r="S474" s="92" t="s">
        <v>4294</v>
      </c>
      <c r="T474" s="80">
        <f>VLOOKUP(S474,Factors!$F$4:$H$5971,3,FALSE)</f>
        <v>0.1119</v>
      </c>
      <c r="U474" s="119">
        <f t="shared" si="236"/>
        <v>0</v>
      </c>
      <c r="V474" s="120">
        <f t="shared" si="237"/>
        <v>150905.12</v>
      </c>
      <c r="W474" s="121">
        <f t="shared" si="238"/>
        <v>150905.12</v>
      </c>
      <c r="X474" s="119">
        <f t="shared" si="239"/>
        <v>0</v>
      </c>
      <c r="Y474" s="120">
        <f t="shared" si="240"/>
        <v>16886.282928000001</v>
      </c>
      <c r="Z474" s="122">
        <f t="shared" si="241"/>
        <v>16886.282928000001</v>
      </c>
      <c r="AA474" s="119">
        <f t="shared" si="242"/>
        <v>0</v>
      </c>
      <c r="AB474" s="120">
        <f t="shared" si="243"/>
        <v>134018.83707199999</v>
      </c>
      <c r="AC474" s="122">
        <f t="shared" si="244"/>
        <v>134018.83707199999</v>
      </c>
      <c r="AD474" s="94">
        <f t="shared" si="245"/>
        <v>0</v>
      </c>
      <c r="AE474" s="123">
        <f t="shared" si="246"/>
        <v>309247.48</v>
      </c>
      <c r="AF474" s="94">
        <f t="shared" si="247"/>
        <v>309247.48</v>
      </c>
      <c r="AG474" s="94">
        <f t="shared" si="248"/>
        <v>0</v>
      </c>
      <c r="AH474" s="123">
        <f t="shared" si="249"/>
        <v>34604.793011999995</v>
      </c>
      <c r="AI474" s="94">
        <f t="shared" si="250"/>
        <v>34604.793011999995</v>
      </c>
      <c r="AJ474" s="94">
        <f t="shared" si="251"/>
        <v>0</v>
      </c>
      <c r="AK474" s="94">
        <f t="shared" si="252"/>
        <v>274642.686988</v>
      </c>
      <c r="AL474" s="93">
        <f t="shared" si="253"/>
        <v>274642.686988</v>
      </c>
      <c r="AM474" s="138" t="str">
        <f>VLOOKUP(S474,Factors!$F$4:$G$5971,2,FALSE)</f>
        <v>Customers-All</v>
      </c>
    </row>
    <row r="475" spans="1:39" hidden="1" outlineLevel="3" x14ac:dyDescent="0.25">
      <c r="A475" t="s">
        <v>7046</v>
      </c>
      <c r="B475" t="s">
        <v>119</v>
      </c>
      <c r="C475" t="s">
        <v>120</v>
      </c>
      <c r="D475" t="s">
        <v>362</v>
      </c>
      <c r="E475" t="s">
        <v>363</v>
      </c>
      <c r="R475">
        <f t="shared" si="266"/>
        <v>0</v>
      </c>
      <c r="S475" s="92" t="s">
        <v>4322</v>
      </c>
      <c r="T475" s="80">
        <f>VLOOKUP(S475,Factors!$F$4:$H$5971,3,FALSE)</f>
        <v>0.1119</v>
      </c>
      <c r="U475" s="119">
        <f t="shared" si="236"/>
        <v>0</v>
      </c>
      <c r="V475" s="120">
        <f t="shared" si="237"/>
        <v>0</v>
      </c>
      <c r="W475" s="121">
        <f t="shared" si="238"/>
        <v>0</v>
      </c>
      <c r="X475" s="119">
        <f t="shared" si="239"/>
        <v>0</v>
      </c>
      <c r="Y475" s="120">
        <f t="shared" si="240"/>
        <v>0</v>
      </c>
      <c r="Z475" s="122">
        <f t="shared" si="241"/>
        <v>0</v>
      </c>
      <c r="AA475" s="119">
        <f t="shared" si="242"/>
        <v>0</v>
      </c>
      <c r="AB475" s="120">
        <f t="shared" si="243"/>
        <v>0</v>
      </c>
      <c r="AC475" s="122">
        <f t="shared" si="244"/>
        <v>0</v>
      </c>
      <c r="AD475" s="94">
        <f t="shared" si="245"/>
        <v>0</v>
      </c>
      <c r="AE475" s="123">
        <f t="shared" si="246"/>
        <v>0</v>
      </c>
      <c r="AF475" s="94">
        <f t="shared" si="247"/>
        <v>0</v>
      </c>
      <c r="AG475" s="94">
        <f t="shared" si="248"/>
        <v>0</v>
      </c>
      <c r="AH475" s="123">
        <f t="shared" si="249"/>
        <v>0</v>
      </c>
      <c r="AI475" s="94">
        <f t="shared" si="250"/>
        <v>0</v>
      </c>
      <c r="AJ475" s="94">
        <f t="shared" si="251"/>
        <v>0</v>
      </c>
      <c r="AK475" s="94">
        <f t="shared" si="252"/>
        <v>0</v>
      </c>
      <c r="AL475" s="93">
        <f t="shared" si="253"/>
        <v>0</v>
      </c>
      <c r="AM475" s="138" t="str">
        <f>VLOOKUP(S475,Factors!$F$4:$G$5971,2,FALSE)</f>
        <v>Customers-All</v>
      </c>
    </row>
    <row r="476" spans="1:39" hidden="1" outlineLevel="3" x14ac:dyDescent="0.25">
      <c r="A476" t="s">
        <v>7046</v>
      </c>
      <c r="B476" t="s">
        <v>366</v>
      </c>
      <c r="C476" t="s">
        <v>367</v>
      </c>
      <c r="D476" t="s">
        <v>368</v>
      </c>
      <c r="E476" t="s">
        <v>359</v>
      </c>
      <c r="F476">
        <v>346595.17</v>
      </c>
      <c r="G476">
        <v>315172.71000000002</v>
      </c>
      <c r="R476">
        <f t="shared" si="266"/>
        <v>661767.88</v>
      </c>
      <c r="S476" s="92" t="s">
        <v>4421</v>
      </c>
      <c r="T476" s="80">
        <f>VLOOKUP(S476,Factors!$F$4:$H$5971,3,FALSE)</f>
        <v>0.1119</v>
      </c>
      <c r="U476" s="119">
        <f t="shared" si="236"/>
        <v>0</v>
      </c>
      <c r="V476" s="120">
        <f t="shared" si="237"/>
        <v>315172.71000000002</v>
      </c>
      <c r="W476" s="121">
        <f t="shared" si="238"/>
        <v>315172.71000000002</v>
      </c>
      <c r="X476" s="119">
        <f t="shared" si="239"/>
        <v>0</v>
      </c>
      <c r="Y476" s="120">
        <f t="shared" si="240"/>
        <v>35267.826249000005</v>
      </c>
      <c r="Z476" s="122">
        <f t="shared" si="241"/>
        <v>35267.826249000005</v>
      </c>
      <c r="AA476" s="119">
        <f t="shared" si="242"/>
        <v>0</v>
      </c>
      <c r="AB476" s="120">
        <f t="shared" si="243"/>
        <v>279904.88375100004</v>
      </c>
      <c r="AC476" s="122">
        <f t="shared" si="244"/>
        <v>279904.88375100004</v>
      </c>
      <c r="AD476" s="94">
        <f t="shared" si="245"/>
        <v>0</v>
      </c>
      <c r="AE476" s="123">
        <f t="shared" si="246"/>
        <v>661767.88</v>
      </c>
      <c r="AF476" s="94">
        <f t="shared" si="247"/>
        <v>661767.88</v>
      </c>
      <c r="AG476" s="94">
        <f t="shared" si="248"/>
        <v>0</v>
      </c>
      <c r="AH476" s="123">
        <f t="shared" si="249"/>
        <v>74051.825771999997</v>
      </c>
      <c r="AI476" s="94">
        <f t="shared" si="250"/>
        <v>74051.825771999997</v>
      </c>
      <c r="AJ476" s="94">
        <f t="shared" si="251"/>
        <v>0</v>
      </c>
      <c r="AK476" s="94">
        <f t="shared" si="252"/>
        <v>587716.05422799999</v>
      </c>
      <c r="AL476" s="93">
        <f t="shared" si="253"/>
        <v>587716.05422799999</v>
      </c>
      <c r="AM476" s="138" t="str">
        <f>VLOOKUP(S476,Factors!$F$4:$G$5971,2,FALSE)</f>
        <v>customers-all</v>
      </c>
    </row>
    <row r="477" spans="1:39" hidden="1" outlineLevel="3" x14ac:dyDescent="0.25">
      <c r="A477" t="s">
        <v>7046</v>
      </c>
      <c r="B477" t="s">
        <v>366</v>
      </c>
      <c r="C477" t="s">
        <v>367</v>
      </c>
      <c r="D477" t="s">
        <v>369</v>
      </c>
      <c r="E477" t="s">
        <v>370</v>
      </c>
      <c r="F477">
        <v>24938.16</v>
      </c>
      <c r="G477">
        <v>76632.990000000005</v>
      </c>
      <c r="R477">
        <f t="shared" si="266"/>
        <v>101571.15000000001</v>
      </c>
      <c r="S477" s="92" t="s">
        <v>4425</v>
      </c>
      <c r="T477" s="80">
        <f>VLOOKUP(S477,Factors!$F$4:$H$5971,3,FALSE)</f>
        <v>0.1119</v>
      </c>
      <c r="U477" s="119">
        <f t="shared" si="236"/>
        <v>0</v>
      </c>
      <c r="V477" s="120">
        <f t="shared" si="237"/>
        <v>76632.990000000005</v>
      </c>
      <c r="W477" s="121">
        <f t="shared" si="238"/>
        <v>76632.990000000005</v>
      </c>
      <c r="X477" s="119">
        <f t="shared" si="239"/>
        <v>0</v>
      </c>
      <c r="Y477" s="120">
        <f t="shared" si="240"/>
        <v>8575.231581</v>
      </c>
      <c r="Z477" s="122">
        <f t="shared" si="241"/>
        <v>8575.231581</v>
      </c>
      <c r="AA477" s="119">
        <f t="shared" si="242"/>
        <v>0</v>
      </c>
      <c r="AB477" s="120">
        <f t="shared" si="243"/>
        <v>68057.758419000005</v>
      </c>
      <c r="AC477" s="122">
        <f t="shared" si="244"/>
        <v>68057.758419000005</v>
      </c>
      <c r="AD477" s="94">
        <f t="shared" si="245"/>
        <v>0</v>
      </c>
      <c r="AE477" s="123">
        <f t="shared" si="246"/>
        <v>101571.15000000001</v>
      </c>
      <c r="AF477" s="94">
        <f t="shared" si="247"/>
        <v>101571.15000000001</v>
      </c>
      <c r="AG477" s="94">
        <f t="shared" si="248"/>
        <v>0</v>
      </c>
      <c r="AH477" s="123">
        <f t="shared" si="249"/>
        <v>11365.811685000001</v>
      </c>
      <c r="AI477" s="94">
        <f t="shared" si="250"/>
        <v>11365.811685000001</v>
      </c>
      <c r="AJ477" s="94">
        <f t="shared" si="251"/>
        <v>0</v>
      </c>
      <c r="AK477" s="94">
        <f t="shared" si="252"/>
        <v>90205.338315000001</v>
      </c>
      <c r="AL477" s="93">
        <f t="shared" si="253"/>
        <v>90205.338315000001</v>
      </c>
      <c r="AM477" s="138" t="str">
        <f>VLOOKUP(S477,Factors!$F$4:$G$5971,2,FALSE)</f>
        <v>Customers-all</v>
      </c>
    </row>
    <row r="478" spans="1:39" hidden="1" outlineLevel="3" x14ac:dyDescent="0.25">
      <c r="A478" t="s">
        <v>7046</v>
      </c>
      <c r="B478" t="s">
        <v>366</v>
      </c>
      <c r="C478" t="s">
        <v>367</v>
      </c>
      <c r="D478" t="s">
        <v>362</v>
      </c>
      <c r="E478" t="s">
        <v>363</v>
      </c>
      <c r="F478">
        <v>7068.39</v>
      </c>
      <c r="G478">
        <v>27951.37</v>
      </c>
      <c r="R478">
        <f t="shared" si="266"/>
        <v>35019.760000000002</v>
      </c>
      <c r="S478" s="92" t="s">
        <v>4433</v>
      </c>
      <c r="T478" s="80">
        <f>VLOOKUP(S478,Factors!$F$4:$H$5971,3,FALSE)</f>
        <v>0.1119</v>
      </c>
      <c r="U478" s="119">
        <f t="shared" si="236"/>
        <v>0</v>
      </c>
      <c r="V478" s="120">
        <f t="shared" si="237"/>
        <v>27951.37</v>
      </c>
      <c r="W478" s="121">
        <f t="shared" si="238"/>
        <v>27951.37</v>
      </c>
      <c r="X478" s="119">
        <f t="shared" si="239"/>
        <v>0</v>
      </c>
      <c r="Y478" s="120">
        <f t="shared" si="240"/>
        <v>3127.7583030000001</v>
      </c>
      <c r="Z478" s="122">
        <f t="shared" si="241"/>
        <v>3127.7583030000001</v>
      </c>
      <c r="AA478" s="119">
        <f t="shared" si="242"/>
        <v>0</v>
      </c>
      <c r="AB478" s="120">
        <f t="shared" si="243"/>
        <v>24823.611697</v>
      </c>
      <c r="AC478" s="122">
        <f t="shared" si="244"/>
        <v>24823.611697</v>
      </c>
      <c r="AD478" s="94">
        <f t="shared" si="245"/>
        <v>0</v>
      </c>
      <c r="AE478" s="123">
        <f t="shared" si="246"/>
        <v>35019.760000000002</v>
      </c>
      <c r="AF478" s="94">
        <f t="shared" si="247"/>
        <v>35019.760000000002</v>
      </c>
      <c r="AG478" s="94">
        <f t="shared" si="248"/>
        <v>0</v>
      </c>
      <c r="AH478" s="123">
        <f t="shared" si="249"/>
        <v>3918.7111440000003</v>
      </c>
      <c r="AI478" s="94">
        <f t="shared" si="250"/>
        <v>3918.7111440000003</v>
      </c>
      <c r="AJ478" s="94">
        <f t="shared" si="251"/>
        <v>0</v>
      </c>
      <c r="AK478" s="94">
        <f t="shared" si="252"/>
        <v>31101.048856000001</v>
      </c>
      <c r="AL478" s="93">
        <f t="shared" si="253"/>
        <v>31101.048856000001</v>
      </c>
      <c r="AM478" s="138" t="str">
        <f>VLOOKUP(S478,Factors!$F$4:$G$5971,2,FALSE)</f>
        <v>Customers-All</v>
      </c>
    </row>
    <row r="479" spans="1:39" hidden="1" outlineLevel="2" collapsed="1" x14ac:dyDescent="0.25">
      <c r="S479" s="92"/>
      <c r="T479" s="80"/>
      <c r="U479" s="119">
        <f t="shared" ref="U479:AL479" si="267">SUBTOTAL(9,U470:U478)</f>
        <v>0</v>
      </c>
      <c r="V479" s="120">
        <f t="shared" si="267"/>
        <v>1465994.35</v>
      </c>
      <c r="W479" s="121">
        <f t="shared" si="267"/>
        <v>1465994.35</v>
      </c>
      <c r="X479" s="119">
        <f t="shared" si="267"/>
        <v>0</v>
      </c>
      <c r="Y479" s="120">
        <f t="shared" si="267"/>
        <v>164044.76776500003</v>
      </c>
      <c r="Z479" s="122">
        <f t="shared" si="267"/>
        <v>164044.76776500003</v>
      </c>
      <c r="AA479" s="119">
        <f t="shared" si="267"/>
        <v>0</v>
      </c>
      <c r="AB479" s="120">
        <f t="shared" si="267"/>
        <v>1301949.5822350001</v>
      </c>
      <c r="AC479" s="122">
        <f t="shared" si="267"/>
        <v>1301949.5822350001</v>
      </c>
      <c r="AD479" s="94">
        <f t="shared" si="267"/>
        <v>0</v>
      </c>
      <c r="AE479" s="123">
        <f t="shared" si="267"/>
        <v>2958324.3299999996</v>
      </c>
      <c r="AF479" s="94">
        <f t="shared" si="267"/>
        <v>2958324.3299999996</v>
      </c>
      <c r="AG479" s="94">
        <f t="shared" si="267"/>
        <v>0</v>
      </c>
      <c r="AH479" s="123">
        <f t="shared" si="267"/>
        <v>331036.49252700002</v>
      </c>
      <c r="AI479" s="94">
        <f t="shared" si="267"/>
        <v>331036.49252700002</v>
      </c>
      <c r="AJ479" s="94">
        <f t="shared" si="267"/>
        <v>0</v>
      </c>
      <c r="AK479" s="94">
        <f t="shared" si="267"/>
        <v>2627287.8374729995</v>
      </c>
      <c r="AL479" s="93">
        <f t="shared" si="267"/>
        <v>2627287.8374729995</v>
      </c>
      <c r="AM479" s="139" t="s">
        <v>7145</v>
      </c>
    </row>
    <row r="480" spans="1:39" hidden="1" outlineLevel="3" x14ac:dyDescent="0.25">
      <c r="A480" t="s">
        <v>7046</v>
      </c>
      <c r="B480" t="s">
        <v>216</v>
      </c>
      <c r="C480" t="s">
        <v>217</v>
      </c>
      <c r="D480" t="s">
        <v>358</v>
      </c>
      <c r="E480" t="s">
        <v>359</v>
      </c>
      <c r="F480">
        <v>28318.71</v>
      </c>
      <c r="G480">
        <v>22553.26</v>
      </c>
      <c r="R480">
        <f>SUM(F480:Q480)</f>
        <v>50871.97</v>
      </c>
      <c r="S480" s="92" t="s">
        <v>1319</v>
      </c>
      <c r="T480" s="80">
        <f>VLOOKUP(S480,Factors!$F$4:$H$5971,3,FALSE)</f>
        <v>8.4099999999999994E-2</v>
      </c>
      <c r="U480" s="119">
        <f t="shared" si="236"/>
        <v>0</v>
      </c>
      <c r="V480" s="120">
        <f t="shared" si="237"/>
        <v>22553.26</v>
      </c>
      <c r="W480" s="121">
        <f t="shared" si="238"/>
        <v>22553.26</v>
      </c>
      <c r="X480" s="119">
        <f t="shared" si="239"/>
        <v>0</v>
      </c>
      <c r="Y480" s="120">
        <f t="shared" si="240"/>
        <v>1896.7291659999996</v>
      </c>
      <c r="Z480" s="122">
        <f t="shared" si="241"/>
        <v>1896.7291659999996</v>
      </c>
      <c r="AA480" s="119">
        <f t="shared" si="242"/>
        <v>0</v>
      </c>
      <c r="AB480" s="120">
        <f t="shared" si="243"/>
        <v>20656.530833999997</v>
      </c>
      <c r="AC480" s="122">
        <f t="shared" si="244"/>
        <v>20656.530833999997</v>
      </c>
      <c r="AD480" s="94">
        <f t="shared" si="245"/>
        <v>0</v>
      </c>
      <c r="AE480" s="123">
        <f t="shared" si="246"/>
        <v>50871.97</v>
      </c>
      <c r="AF480" s="94">
        <f t="shared" si="247"/>
        <v>50871.97</v>
      </c>
      <c r="AG480" s="94">
        <f t="shared" si="248"/>
        <v>0</v>
      </c>
      <c r="AH480" s="123">
        <f t="shared" si="249"/>
        <v>4278.3326769999994</v>
      </c>
      <c r="AI480" s="94">
        <f t="shared" si="250"/>
        <v>4278.3326769999994</v>
      </c>
      <c r="AJ480" s="94">
        <f t="shared" si="251"/>
        <v>0</v>
      </c>
      <c r="AK480" s="94">
        <f t="shared" si="252"/>
        <v>46593.637323000003</v>
      </c>
      <c r="AL480" s="93">
        <f t="shared" si="253"/>
        <v>46593.637323000003</v>
      </c>
      <c r="AM480" s="138" t="str">
        <f>VLOOKUP(S480,Factors!$F$4:$G$5971,2,FALSE)</f>
        <v>Customers-Ind</v>
      </c>
    </row>
    <row r="481" spans="1:39" hidden="1" outlineLevel="2" collapsed="1" x14ac:dyDescent="0.25">
      <c r="S481" s="92"/>
      <c r="T481" s="80"/>
      <c r="U481" s="119">
        <f t="shared" ref="U481:AL481" si="268">SUBTOTAL(9,U480:U480)</f>
        <v>0</v>
      </c>
      <c r="V481" s="120">
        <f t="shared" si="268"/>
        <v>22553.26</v>
      </c>
      <c r="W481" s="121">
        <f t="shared" si="268"/>
        <v>22553.26</v>
      </c>
      <c r="X481" s="119">
        <f t="shared" si="268"/>
        <v>0</v>
      </c>
      <c r="Y481" s="120">
        <f t="shared" si="268"/>
        <v>1896.7291659999996</v>
      </c>
      <c r="Z481" s="122">
        <f t="shared" si="268"/>
        <v>1896.7291659999996</v>
      </c>
      <c r="AA481" s="119">
        <f t="shared" si="268"/>
        <v>0</v>
      </c>
      <c r="AB481" s="120">
        <f t="shared" si="268"/>
        <v>20656.530833999997</v>
      </c>
      <c r="AC481" s="122">
        <f t="shared" si="268"/>
        <v>20656.530833999997</v>
      </c>
      <c r="AD481" s="94">
        <f t="shared" si="268"/>
        <v>0</v>
      </c>
      <c r="AE481" s="123">
        <f t="shared" si="268"/>
        <v>50871.97</v>
      </c>
      <c r="AF481" s="94">
        <f t="shared" si="268"/>
        <v>50871.97</v>
      </c>
      <c r="AG481" s="94">
        <f t="shared" si="268"/>
        <v>0</v>
      </c>
      <c r="AH481" s="123">
        <f t="shared" si="268"/>
        <v>4278.3326769999994</v>
      </c>
      <c r="AI481" s="94">
        <f t="shared" si="268"/>
        <v>4278.3326769999994</v>
      </c>
      <c r="AJ481" s="94">
        <f t="shared" si="268"/>
        <v>0</v>
      </c>
      <c r="AK481" s="94">
        <f t="shared" si="268"/>
        <v>46593.637323000003</v>
      </c>
      <c r="AL481" s="93">
        <f t="shared" si="268"/>
        <v>46593.637323000003</v>
      </c>
      <c r="AM481" s="139" t="s">
        <v>7144</v>
      </c>
    </row>
    <row r="482" spans="1:39" hidden="1" outlineLevel="3" x14ac:dyDescent="0.25">
      <c r="A482" t="s">
        <v>7046</v>
      </c>
      <c r="B482" t="s">
        <v>96</v>
      </c>
      <c r="C482" t="s">
        <v>97</v>
      </c>
      <c r="D482" t="s">
        <v>364</v>
      </c>
      <c r="E482" t="s">
        <v>365</v>
      </c>
      <c r="R482">
        <f>SUM(F482:Q482)</f>
        <v>0</v>
      </c>
      <c r="S482" s="92" t="s">
        <v>4919</v>
      </c>
      <c r="T482" s="80">
        <f>VLOOKUP(S482,Factors!$F$4:$H$5971,3,FALSE)</f>
        <v>0</v>
      </c>
      <c r="U482" s="119">
        <f t="shared" si="236"/>
        <v>0</v>
      </c>
      <c r="V482" s="120">
        <f t="shared" si="237"/>
        <v>0</v>
      </c>
      <c r="W482" s="121">
        <f t="shared" si="238"/>
        <v>0</v>
      </c>
      <c r="X482" s="119">
        <f t="shared" si="239"/>
        <v>0</v>
      </c>
      <c r="Y482" s="120">
        <f t="shared" si="240"/>
        <v>0</v>
      </c>
      <c r="Z482" s="122">
        <f t="shared" si="241"/>
        <v>0</v>
      </c>
      <c r="AA482" s="119">
        <f t="shared" si="242"/>
        <v>0</v>
      </c>
      <c r="AB482" s="120">
        <f t="shared" si="243"/>
        <v>0</v>
      </c>
      <c r="AC482" s="122">
        <f t="shared" si="244"/>
        <v>0</v>
      </c>
      <c r="AD482" s="94">
        <f t="shared" si="245"/>
        <v>0</v>
      </c>
      <c r="AE482" s="123">
        <f t="shared" si="246"/>
        <v>0</v>
      </c>
      <c r="AF482" s="94">
        <f t="shared" si="247"/>
        <v>0</v>
      </c>
      <c r="AG482" s="94">
        <f t="shared" si="248"/>
        <v>0</v>
      </c>
      <c r="AH482" s="123">
        <f t="shared" si="249"/>
        <v>0</v>
      </c>
      <c r="AI482" s="94">
        <f t="shared" si="250"/>
        <v>0</v>
      </c>
      <c r="AJ482" s="94">
        <f t="shared" si="251"/>
        <v>0</v>
      </c>
      <c r="AK482" s="94">
        <f t="shared" si="252"/>
        <v>0</v>
      </c>
      <c r="AL482" s="93">
        <f t="shared" si="253"/>
        <v>0</v>
      </c>
      <c r="AM482" s="138" t="str">
        <f>VLOOKUP(S482,Factors!$F$4:$G$5971,2,FALSE)</f>
        <v>Direct-OR</v>
      </c>
    </row>
    <row r="483" spans="1:39" hidden="1" outlineLevel="3" x14ac:dyDescent="0.25">
      <c r="A483" t="s">
        <v>7046</v>
      </c>
      <c r="B483" t="s">
        <v>96</v>
      </c>
      <c r="C483" t="s">
        <v>97</v>
      </c>
      <c r="D483" t="s">
        <v>356</v>
      </c>
      <c r="E483" t="s">
        <v>357</v>
      </c>
      <c r="F483">
        <v>976.29</v>
      </c>
      <c r="G483">
        <v>339.49</v>
      </c>
      <c r="R483">
        <f>SUM(F483:Q483)</f>
        <v>1315.78</v>
      </c>
      <c r="S483" s="92" t="s">
        <v>6675</v>
      </c>
      <c r="T483" s="80">
        <f>VLOOKUP(S483,Factors!$F$4:$H$5971,3,FALSE)</f>
        <v>0</v>
      </c>
      <c r="U483" s="119">
        <f t="shared" si="236"/>
        <v>339.49</v>
      </c>
      <c r="V483" s="120">
        <f t="shared" si="237"/>
        <v>0</v>
      </c>
      <c r="W483" s="121">
        <f t="shared" si="238"/>
        <v>339.49</v>
      </c>
      <c r="X483" s="119">
        <f t="shared" si="239"/>
        <v>0</v>
      </c>
      <c r="Y483" s="120">
        <f t="shared" si="240"/>
        <v>0</v>
      </c>
      <c r="Z483" s="122">
        <f t="shared" si="241"/>
        <v>0</v>
      </c>
      <c r="AA483" s="119">
        <f t="shared" si="242"/>
        <v>339.49</v>
      </c>
      <c r="AB483" s="120">
        <f t="shared" si="243"/>
        <v>0</v>
      </c>
      <c r="AC483" s="122">
        <f t="shared" si="244"/>
        <v>339.49</v>
      </c>
      <c r="AD483" s="94">
        <f t="shared" si="245"/>
        <v>1315.78</v>
      </c>
      <c r="AE483" s="123">
        <f t="shared" si="246"/>
        <v>0</v>
      </c>
      <c r="AF483" s="94">
        <f t="shared" si="247"/>
        <v>1315.78</v>
      </c>
      <c r="AG483" s="94">
        <f t="shared" si="248"/>
        <v>0</v>
      </c>
      <c r="AH483" s="123">
        <f t="shared" si="249"/>
        <v>0</v>
      </c>
      <c r="AI483" s="94">
        <f t="shared" si="250"/>
        <v>0</v>
      </c>
      <c r="AJ483" s="94">
        <f t="shared" si="251"/>
        <v>1315.78</v>
      </c>
      <c r="AK483" s="94">
        <f t="shared" si="252"/>
        <v>0</v>
      </c>
      <c r="AL483" s="93">
        <f t="shared" si="253"/>
        <v>1315.78</v>
      </c>
      <c r="AM483" s="138" t="str">
        <f>VLOOKUP(S483,Factors!$F$4:$G$5971,2,FALSE)</f>
        <v>Direct-OR</v>
      </c>
    </row>
    <row r="484" spans="1:39" hidden="1" outlineLevel="2" collapsed="1" x14ac:dyDescent="0.25">
      <c r="S484" s="92"/>
      <c r="T484" s="80"/>
      <c r="U484" s="119">
        <f t="shared" ref="U484:AL484" si="269">SUBTOTAL(9,U482:U483)</f>
        <v>339.49</v>
      </c>
      <c r="V484" s="120">
        <f t="shared" si="269"/>
        <v>0</v>
      </c>
      <c r="W484" s="121">
        <f t="shared" si="269"/>
        <v>339.49</v>
      </c>
      <c r="X484" s="119">
        <f t="shared" si="269"/>
        <v>0</v>
      </c>
      <c r="Y484" s="120">
        <f t="shared" si="269"/>
        <v>0</v>
      </c>
      <c r="Z484" s="122">
        <f t="shared" si="269"/>
        <v>0</v>
      </c>
      <c r="AA484" s="119">
        <f t="shared" si="269"/>
        <v>339.49</v>
      </c>
      <c r="AB484" s="120">
        <f t="shared" si="269"/>
        <v>0</v>
      </c>
      <c r="AC484" s="122">
        <f t="shared" si="269"/>
        <v>339.49</v>
      </c>
      <c r="AD484" s="94">
        <f t="shared" si="269"/>
        <v>1315.78</v>
      </c>
      <c r="AE484" s="123">
        <f t="shared" si="269"/>
        <v>0</v>
      </c>
      <c r="AF484" s="94">
        <f t="shared" si="269"/>
        <v>1315.78</v>
      </c>
      <c r="AG484" s="94">
        <f t="shared" si="269"/>
        <v>0</v>
      </c>
      <c r="AH484" s="123">
        <f t="shared" si="269"/>
        <v>0</v>
      </c>
      <c r="AI484" s="94">
        <f t="shared" si="269"/>
        <v>0</v>
      </c>
      <c r="AJ484" s="94">
        <f t="shared" si="269"/>
        <v>1315.78</v>
      </c>
      <c r="AK484" s="94">
        <f t="shared" si="269"/>
        <v>0</v>
      </c>
      <c r="AL484" s="93">
        <f t="shared" si="269"/>
        <v>1315.78</v>
      </c>
      <c r="AM484" s="139" t="s">
        <v>7135</v>
      </c>
    </row>
    <row r="485" spans="1:39" hidden="1" outlineLevel="1" x14ac:dyDescent="0.25">
      <c r="A485" s="135" t="s">
        <v>7045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7"/>
      <c r="T485" s="128"/>
      <c r="U485" s="129">
        <f t="shared" ref="U485:AL485" si="270">SUBTOTAL(9,U466:U483)</f>
        <v>339.49</v>
      </c>
      <c r="V485" s="130">
        <f t="shared" si="270"/>
        <v>1498874.2200000002</v>
      </c>
      <c r="W485" s="131">
        <f t="shared" si="270"/>
        <v>1499213.7100000002</v>
      </c>
      <c r="X485" s="129">
        <f t="shared" si="270"/>
        <v>0</v>
      </c>
      <c r="Y485" s="130">
        <f t="shared" si="270"/>
        <v>167102.207895</v>
      </c>
      <c r="Z485" s="132">
        <f t="shared" si="270"/>
        <v>167102.207895</v>
      </c>
      <c r="AA485" s="129">
        <f t="shared" si="270"/>
        <v>339.49</v>
      </c>
      <c r="AB485" s="130">
        <f t="shared" si="270"/>
        <v>1331772.0121050002</v>
      </c>
      <c r="AC485" s="132">
        <f t="shared" si="270"/>
        <v>1332111.5021050002</v>
      </c>
      <c r="AD485" s="130">
        <f t="shared" si="270"/>
        <v>1315.78</v>
      </c>
      <c r="AE485" s="133">
        <f t="shared" si="270"/>
        <v>3029913.4499999993</v>
      </c>
      <c r="AF485" s="130">
        <f t="shared" si="270"/>
        <v>3031229.2299999991</v>
      </c>
      <c r="AG485" s="130">
        <f t="shared" si="270"/>
        <v>0</v>
      </c>
      <c r="AH485" s="133">
        <f t="shared" si="270"/>
        <v>337643.43286400003</v>
      </c>
      <c r="AI485" s="130">
        <f t="shared" si="270"/>
        <v>337643.43286400003</v>
      </c>
      <c r="AJ485" s="130">
        <f t="shared" si="270"/>
        <v>1315.78</v>
      </c>
      <c r="AK485" s="130">
        <f t="shared" si="270"/>
        <v>2692270.0171359996</v>
      </c>
      <c r="AL485" s="134">
        <f t="shared" si="270"/>
        <v>2693585.7971359994</v>
      </c>
      <c r="AM485" s="137"/>
    </row>
    <row r="486" spans="1:39" hidden="1" outlineLevel="3" x14ac:dyDescent="0.25">
      <c r="A486" t="s">
        <v>7048</v>
      </c>
      <c r="B486" t="s">
        <v>376</v>
      </c>
      <c r="C486" t="s">
        <v>377</v>
      </c>
      <c r="D486" t="s">
        <v>385</v>
      </c>
      <c r="E486" t="s">
        <v>386</v>
      </c>
      <c r="R486">
        <f>SUM(F486:Q486)</f>
        <v>0</v>
      </c>
      <c r="S486" s="92" t="s">
        <v>6455</v>
      </c>
      <c r="T486" s="80">
        <f>VLOOKUP(S486,Factors!$F$4:$H$5971,3,FALSE)</f>
        <v>0.1119</v>
      </c>
      <c r="U486" s="119">
        <f t="shared" si="236"/>
        <v>0</v>
      </c>
      <c r="V486" s="120">
        <f t="shared" si="237"/>
        <v>0</v>
      </c>
      <c r="W486" s="121">
        <f t="shared" si="238"/>
        <v>0</v>
      </c>
      <c r="X486" s="119">
        <f t="shared" si="239"/>
        <v>0</v>
      </c>
      <c r="Y486" s="120">
        <f t="shared" si="240"/>
        <v>0</v>
      </c>
      <c r="Z486" s="122">
        <f t="shared" si="241"/>
        <v>0</v>
      </c>
      <c r="AA486" s="119">
        <f t="shared" si="242"/>
        <v>0</v>
      </c>
      <c r="AB486" s="120">
        <f t="shared" si="243"/>
        <v>0</v>
      </c>
      <c r="AC486" s="122">
        <f t="shared" si="244"/>
        <v>0</v>
      </c>
      <c r="AD486" s="94">
        <f t="shared" si="245"/>
        <v>0</v>
      </c>
      <c r="AE486" s="123">
        <f t="shared" si="246"/>
        <v>0</v>
      </c>
      <c r="AF486" s="94">
        <f t="shared" si="247"/>
        <v>0</v>
      </c>
      <c r="AG486" s="94">
        <f t="shared" si="248"/>
        <v>0</v>
      </c>
      <c r="AH486" s="123">
        <f t="shared" si="249"/>
        <v>0</v>
      </c>
      <c r="AI486" s="94">
        <f t="shared" si="250"/>
        <v>0</v>
      </c>
      <c r="AJ486" s="94">
        <f t="shared" si="251"/>
        <v>0</v>
      </c>
      <c r="AK486" s="94">
        <f t="shared" si="252"/>
        <v>0</v>
      </c>
      <c r="AL486" s="93">
        <f t="shared" si="253"/>
        <v>0</v>
      </c>
      <c r="AM486" s="138" t="str">
        <f>VLOOKUP(S486,Factors!$F$4:$G$5971,2,FALSE)</f>
        <v>Customers-All</v>
      </c>
    </row>
    <row r="487" spans="1:39" hidden="1" outlineLevel="3" x14ac:dyDescent="0.25">
      <c r="A487" t="s">
        <v>7048</v>
      </c>
      <c r="B487" t="s">
        <v>376</v>
      </c>
      <c r="C487" t="s">
        <v>377</v>
      </c>
      <c r="D487" t="s">
        <v>389</v>
      </c>
      <c r="E487" t="s">
        <v>390</v>
      </c>
      <c r="F487">
        <v>-4145</v>
      </c>
      <c r="G487">
        <v>7382</v>
      </c>
      <c r="R487">
        <f>SUM(F487:Q487)</f>
        <v>3237</v>
      </c>
      <c r="S487" s="92" t="s">
        <v>6457</v>
      </c>
      <c r="T487" s="80">
        <f>VLOOKUP(S487,Factors!$F$4:$H$5971,3,FALSE)</f>
        <v>0.1119</v>
      </c>
      <c r="U487" s="119">
        <f t="shared" si="236"/>
        <v>0</v>
      </c>
      <c r="V487" s="120">
        <f t="shared" si="237"/>
        <v>7382</v>
      </c>
      <c r="W487" s="121">
        <f t="shared" si="238"/>
        <v>7382</v>
      </c>
      <c r="X487" s="119">
        <f t="shared" si="239"/>
        <v>0</v>
      </c>
      <c r="Y487" s="120">
        <f t="shared" si="240"/>
        <v>826.04579999999999</v>
      </c>
      <c r="Z487" s="122">
        <f t="shared" si="241"/>
        <v>826.04579999999999</v>
      </c>
      <c r="AA487" s="119">
        <f t="shared" si="242"/>
        <v>0</v>
      </c>
      <c r="AB487" s="120">
        <f t="shared" si="243"/>
        <v>6555.9542000000001</v>
      </c>
      <c r="AC487" s="122">
        <f t="shared" si="244"/>
        <v>6555.9542000000001</v>
      </c>
      <c r="AD487" s="94">
        <f t="shared" si="245"/>
        <v>0</v>
      </c>
      <c r="AE487" s="123">
        <f t="shared" si="246"/>
        <v>3237</v>
      </c>
      <c r="AF487" s="94">
        <f t="shared" si="247"/>
        <v>3237</v>
      </c>
      <c r="AG487" s="94">
        <f t="shared" si="248"/>
        <v>0</v>
      </c>
      <c r="AH487" s="123">
        <f t="shared" si="249"/>
        <v>362.22030000000001</v>
      </c>
      <c r="AI487" s="94">
        <f t="shared" si="250"/>
        <v>362.22030000000001</v>
      </c>
      <c r="AJ487" s="94">
        <f t="shared" si="251"/>
        <v>0</v>
      </c>
      <c r="AK487" s="94">
        <f t="shared" si="252"/>
        <v>2874.7797</v>
      </c>
      <c r="AL487" s="93">
        <f t="shared" si="253"/>
        <v>2874.7797</v>
      </c>
      <c r="AM487" s="138" t="str">
        <f>VLOOKUP(S487,Factors!$F$4:$G$5971,2,FALSE)</f>
        <v>Customers-All</v>
      </c>
    </row>
    <row r="488" spans="1:39" hidden="1" outlineLevel="2" collapsed="1" x14ac:dyDescent="0.25">
      <c r="S488" s="92"/>
      <c r="T488" s="80"/>
      <c r="U488" s="119">
        <f t="shared" ref="U488:AL488" si="271">SUBTOTAL(9,U486:U487)</f>
        <v>0</v>
      </c>
      <c r="V488" s="120">
        <f t="shared" si="271"/>
        <v>7382</v>
      </c>
      <c r="W488" s="121">
        <f t="shared" si="271"/>
        <v>7382</v>
      </c>
      <c r="X488" s="119">
        <f t="shared" si="271"/>
        <v>0</v>
      </c>
      <c r="Y488" s="120">
        <f t="shared" si="271"/>
        <v>826.04579999999999</v>
      </c>
      <c r="Z488" s="122">
        <f t="shared" si="271"/>
        <v>826.04579999999999</v>
      </c>
      <c r="AA488" s="119">
        <f t="shared" si="271"/>
        <v>0</v>
      </c>
      <c r="AB488" s="120">
        <f t="shared" si="271"/>
        <v>6555.9542000000001</v>
      </c>
      <c r="AC488" s="122">
        <f t="shared" si="271"/>
        <v>6555.9542000000001</v>
      </c>
      <c r="AD488" s="94">
        <f t="shared" si="271"/>
        <v>0</v>
      </c>
      <c r="AE488" s="123">
        <f t="shared" si="271"/>
        <v>3237</v>
      </c>
      <c r="AF488" s="94">
        <f t="shared" si="271"/>
        <v>3237</v>
      </c>
      <c r="AG488" s="94">
        <f t="shared" si="271"/>
        <v>0</v>
      </c>
      <c r="AH488" s="123">
        <f t="shared" si="271"/>
        <v>362.22030000000001</v>
      </c>
      <c r="AI488" s="94">
        <f t="shared" si="271"/>
        <v>362.22030000000001</v>
      </c>
      <c r="AJ488" s="94">
        <f t="shared" si="271"/>
        <v>0</v>
      </c>
      <c r="AK488" s="94">
        <f t="shared" si="271"/>
        <v>2874.7797</v>
      </c>
      <c r="AL488" s="93">
        <f t="shared" si="271"/>
        <v>2874.7797</v>
      </c>
      <c r="AM488" s="139" t="s">
        <v>7140</v>
      </c>
    </row>
    <row r="489" spans="1:39" hidden="1" outlineLevel="3" x14ac:dyDescent="0.25">
      <c r="A489" t="s">
        <v>7048</v>
      </c>
      <c r="B489" t="s">
        <v>376</v>
      </c>
      <c r="C489" t="s">
        <v>377</v>
      </c>
      <c r="D489" t="s">
        <v>380</v>
      </c>
      <c r="E489" t="s">
        <v>381</v>
      </c>
      <c r="F489">
        <v>14516.92</v>
      </c>
      <c r="G489">
        <v>13799.07</v>
      </c>
      <c r="R489">
        <f>SUM(F489:Q489)</f>
        <v>28315.989999999998</v>
      </c>
      <c r="S489" s="92" t="s">
        <v>6452</v>
      </c>
      <c r="T489" s="80">
        <f>VLOOKUP(S489,Factors!$F$4:$H$5971,3,FALSE)</f>
        <v>0.1032</v>
      </c>
      <c r="U489" s="119">
        <f t="shared" si="236"/>
        <v>0</v>
      </c>
      <c r="V489" s="120">
        <f t="shared" si="237"/>
        <v>13799.07</v>
      </c>
      <c r="W489" s="121">
        <f t="shared" si="238"/>
        <v>13799.07</v>
      </c>
      <c r="X489" s="119">
        <f t="shared" si="239"/>
        <v>0</v>
      </c>
      <c r="Y489" s="120">
        <f t="shared" si="240"/>
        <v>1424.064024</v>
      </c>
      <c r="Z489" s="122">
        <f t="shared" si="241"/>
        <v>1424.064024</v>
      </c>
      <c r="AA489" s="119">
        <f t="shared" si="242"/>
        <v>0</v>
      </c>
      <c r="AB489" s="120">
        <f t="shared" si="243"/>
        <v>12375.005976</v>
      </c>
      <c r="AC489" s="122">
        <f t="shared" si="244"/>
        <v>12375.005976</v>
      </c>
      <c r="AD489" s="94">
        <f t="shared" si="245"/>
        <v>0</v>
      </c>
      <c r="AE489" s="123">
        <f t="shared" si="246"/>
        <v>28315.989999999998</v>
      </c>
      <c r="AF489" s="94">
        <f t="shared" si="247"/>
        <v>28315.989999999998</v>
      </c>
      <c r="AG489" s="94">
        <f t="shared" si="248"/>
        <v>0</v>
      </c>
      <c r="AH489" s="123">
        <f t="shared" si="249"/>
        <v>2922.2101679999996</v>
      </c>
      <c r="AI489" s="94">
        <f t="shared" si="250"/>
        <v>2922.2101679999996</v>
      </c>
      <c r="AJ489" s="94">
        <f t="shared" si="251"/>
        <v>0</v>
      </c>
      <c r="AK489" s="94">
        <f t="shared" si="252"/>
        <v>25393.779832</v>
      </c>
      <c r="AL489" s="93">
        <f t="shared" si="253"/>
        <v>25393.779832</v>
      </c>
      <c r="AM489" s="138" t="str">
        <f>VLOOKUP(S489,Factors!$F$4:$G$5971,2,FALSE)</f>
        <v>Customers-Comm</v>
      </c>
    </row>
    <row r="490" spans="1:39" hidden="1" outlineLevel="2" collapsed="1" x14ac:dyDescent="0.25">
      <c r="S490" s="92"/>
      <c r="T490" s="80"/>
      <c r="U490" s="119">
        <f t="shared" ref="U490:AL490" si="272">SUBTOTAL(9,U489:U489)</f>
        <v>0</v>
      </c>
      <c r="V490" s="120">
        <f t="shared" si="272"/>
        <v>13799.07</v>
      </c>
      <c r="W490" s="121">
        <f t="shared" si="272"/>
        <v>13799.07</v>
      </c>
      <c r="X490" s="119">
        <f t="shared" si="272"/>
        <v>0</v>
      </c>
      <c r="Y490" s="120">
        <f t="shared" si="272"/>
        <v>1424.064024</v>
      </c>
      <c r="Z490" s="122">
        <f t="shared" si="272"/>
        <v>1424.064024</v>
      </c>
      <c r="AA490" s="119">
        <f t="shared" si="272"/>
        <v>0</v>
      </c>
      <c r="AB490" s="120">
        <f t="shared" si="272"/>
        <v>12375.005976</v>
      </c>
      <c r="AC490" s="122">
        <f t="shared" si="272"/>
        <v>12375.005976</v>
      </c>
      <c r="AD490" s="94">
        <f t="shared" si="272"/>
        <v>0</v>
      </c>
      <c r="AE490" s="123">
        <f t="shared" si="272"/>
        <v>28315.989999999998</v>
      </c>
      <c r="AF490" s="94">
        <f t="shared" si="272"/>
        <v>28315.989999999998</v>
      </c>
      <c r="AG490" s="94">
        <f t="shared" si="272"/>
        <v>0</v>
      </c>
      <c r="AH490" s="123">
        <f t="shared" si="272"/>
        <v>2922.2101679999996</v>
      </c>
      <c r="AI490" s="94">
        <f t="shared" si="272"/>
        <v>2922.2101679999996</v>
      </c>
      <c r="AJ490" s="94">
        <f t="shared" si="272"/>
        <v>0</v>
      </c>
      <c r="AK490" s="94">
        <f t="shared" si="272"/>
        <v>25393.779832</v>
      </c>
      <c r="AL490" s="93">
        <f t="shared" si="272"/>
        <v>25393.779832</v>
      </c>
      <c r="AM490" s="139" t="s">
        <v>7150</v>
      </c>
    </row>
    <row r="491" spans="1:39" hidden="1" outlineLevel="3" x14ac:dyDescent="0.25">
      <c r="A491" t="s">
        <v>7048</v>
      </c>
      <c r="B491" t="s">
        <v>376</v>
      </c>
      <c r="C491" t="s">
        <v>377</v>
      </c>
      <c r="D491" t="s">
        <v>382</v>
      </c>
      <c r="E491" t="s">
        <v>383</v>
      </c>
      <c r="F491">
        <v>1125.46</v>
      </c>
      <c r="G491">
        <v>1121.05</v>
      </c>
      <c r="R491">
        <f>SUM(F491:Q491)</f>
        <v>2246.5100000000002</v>
      </c>
      <c r="S491" s="92" t="s">
        <v>6453</v>
      </c>
      <c r="T491" s="80">
        <f>VLOOKUP(S491,Factors!$F$4:$H$5971,3,FALSE)</f>
        <v>8.4099999999999994E-2</v>
      </c>
      <c r="U491" s="119">
        <f t="shared" si="236"/>
        <v>0</v>
      </c>
      <c r="V491" s="120">
        <f t="shared" si="237"/>
        <v>1121.05</v>
      </c>
      <c r="W491" s="121">
        <f t="shared" si="238"/>
        <v>1121.05</v>
      </c>
      <c r="X491" s="119">
        <f t="shared" si="239"/>
        <v>0</v>
      </c>
      <c r="Y491" s="120">
        <f t="shared" si="240"/>
        <v>94.280304999999984</v>
      </c>
      <c r="Z491" s="122">
        <f t="shared" si="241"/>
        <v>94.280304999999984</v>
      </c>
      <c r="AA491" s="119">
        <f t="shared" si="242"/>
        <v>0</v>
      </c>
      <c r="AB491" s="120">
        <f t="shared" si="243"/>
        <v>1026.769695</v>
      </c>
      <c r="AC491" s="122">
        <f t="shared" si="244"/>
        <v>1026.769695</v>
      </c>
      <c r="AD491" s="94">
        <f t="shared" si="245"/>
        <v>0</v>
      </c>
      <c r="AE491" s="123">
        <f t="shared" si="246"/>
        <v>2246.5100000000002</v>
      </c>
      <c r="AF491" s="94">
        <f t="shared" si="247"/>
        <v>2246.5100000000002</v>
      </c>
      <c r="AG491" s="94">
        <f t="shared" si="248"/>
        <v>0</v>
      </c>
      <c r="AH491" s="123">
        <f t="shared" si="249"/>
        <v>188.93149099999999</v>
      </c>
      <c r="AI491" s="94">
        <f t="shared" si="250"/>
        <v>188.93149099999999</v>
      </c>
      <c r="AJ491" s="94">
        <f t="shared" si="251"/>
        <v>0</v>
      </c>
      <c r="AK491" s="94">
        <f t="shared" si="252"/>
        <v>2057.5785090000004</v>
      </c>
      <c r="AL491" s="93">
        <f t="shared" si="253"/>
        <v>2057.5785090000004</v>
      </c>
      <c r="AM491" s="138" t="str">
        <f>VLOOKUP(S491,Factors!$F$4:$G$5971,2,FALSE)</f>
        <v>Customers-Ind</v>
      </c>
    </row>
    <row r="492" spans="1:39" hidden="1" outlineLevel="3" x14ac:dyDescent="0.25">
      <c r="A492" t="s">
        <v>7048</v>
      </c>
      <c r="B492" t="s">
        <v>376</v>
      </c>
      <c r="C492" t="s">
        <v>377</v>
      </c>
      <c r="D492" t="s">
        <v>384</v>
      </c>
      <c r="E492" t="s">
        <v>383</v>
      </c>
      <c r="F492">
        <v>1103.3699999999999</v>
      </c>
      <c r="G492">
        <v>1451.87</v>
      </c>
      <c r="R492">
        <f>SUM(F492:Q492)</f>
        <v>2555.2399999999998</v>
      </c>
      <c r="S492" s="92" t="s">
        <v>6454</v>
      </c>
      <c r="T492" s="80">
        <f>VLOOKUP(S492,Factors!$F$4:$H$5971,3,FALSE)</f>
        <v>8.4099999999999994E-2</v>
      </c>
      <c r="U492" s="119">
        <f t="shared" si="236"/>
        <v>0</v>
      </c>
      <c r="V492" s="120">
        <f t="shared" si="237"/>
        <v>1451.87</v>
      </c>
      <c r="W492" s="121">
        <f t="shared" si="238"/>
        <v>1451.87</v>
      </c>
      <c r="X492" s="119">
        <f t="shared" si="239"/>
        <v>0</v>
      </c>
      <c r="Y492" s="120">
        <f t="shared" si="240"/>
        <v>122.10226699999998</v>
      </c>
      <c r="Z492" s="122">
        <f t="shared" si="241"/>
        <v>122.10226699999998</v>
      </c>
      <c r="AA492" s="119">
        <f t="shared" si="242"/>
        <v>0</v>
      </c>
      <c r="AB492" s="120">
        <f t="shared" si="243"/>
        <v>1329.7677329999999</v>
      </c>
      <c r="AC492" s="122">
        <f t="shared" si="244"/>
        <v>1329.7677329999999</v>
      </c>
      <c r="AD492" s="94">
        <f t="shared" si="245"/>
        <v>0</v>
      </c>
      <c r="AE492" s="123">
        <f t="shared" si="246"/>
        <v>2555.2399999999998</v>
      </c>
      <c r="AF492" s="94">
        <f t="shared" si="247"/>
        <v>2555.2399999999998</v>
      </c>
      <c r="AG492" s="94">
        <f t="shared" si="248"/>
        <v>0</v>
      </c>
      <c r="AH492" s="123">
        <f t="shared" si="249"/>
        <v>214.89568399999996</v>
      </c>
      <c r="AI492" s="94">
        <f t="shared" si="250"/>
        <v>214.89568399999996</v>
      </c>
      <c r="AJ492" s="94">
        <f t="shared" si="251"/>
        <v>0</v>
      </c>
      <c r="AK492" s="94">
        <f t="shared" si="252"/>
        <v>2340.3443159999997</v>
      </c>
      <c r="AL492" s="93">
        <f t="shared" si="253"/>
        <v>2340.3443159999997</v>
      </c>
      <c r="AM492" s="138" t="str">
        <f>VLOOKUP(S492,Factors!$F$4:$G$5971,2,FALSE)</f>
        <v>Customers-Ind</v>
      </c>
    </row>
    <row r="493" spans="1:39" hidden="1" outlineLevel="2" collapsed="1" x14ac:dyDescent="0.25">
      <c r="S493" s="92"/>
      <c r="T493" s="80"/>
      <c r="U493" s="119">
        <f t="shared" ref="U493:AL493" si="273">SUBTOTAL(9,U491:U492)</f>
        <v>0</v>
      </c>
      <c r="V493" s="120">
        <f t="shared" si="273"/>
        <v>2572.92</v>
      </c>
      <c r="W493" s="121">
        <f t="shared" si="273"/>
        <v>2572.92</v>
      </c>
      <c r="X493" s="119">
        <f t="shared" si="273"/>
        <v>0</v>
      </c>
      <c r="Y493" s="120">
        <f t="shared" si="273"/>
        <v>216.38257199999998</v>
      </c>
      <c r="Z493" s="122">
        <f t="shared" si="273"/>
        <v>216.38257199999998</v>
      </c>
      <c r="AA493" s="119">
        <f t="shared" si="273"/>
        <v>0</v>
      </c>
      <c r="AB493" s="120">
        <f t="shared" si="273"/>
        <v>2356.5374279999996</v>
      </c>
      <c r="AC493" s="122">
        <f t="shared" si="273"/>
        <v>2356.5374279999996</v>
      </c>
      <c r="AD493" s="94">
        <f t="shared" si="273"/>
        <v>0</v>
      </c>
      <c r="AE493" s="123">
        <f t="shared" si="273"/>
        <v>4801.75</v>
      </c>
      <c r="AF493" s="94">
        <f t="shared" si="273"/>
        <v>4801.75</v>
      </c>
      <c r="AG493" s="94">
        <f t="shared" si="273"/>
        <v>0</v>
      </c>
      <c r="AH493" s="123">
        <f t="shared" si="273"/>
        <v>403.82717499999995</v>
      </c>
      <c r="AI493" s="94">
        <f t="shared" si="273"/>
        <v>403.82717499999995</v>
      </c>
      <c r="AJ493" s="94">
        <f t="shared" si="273"/>
        <v>0</v>
      </c>
      <c r="AK493" s="94">
        <f t="shared" si="273"/>
        <v>4397.9228249999996</v>
      </c>
      <c r="AL493" s="93">
        <f t="shared" si="273"/>
        <v>4397.9228249999996</v>
      </c>
      <c r="AM493" s="139" t="s">
        <v>7144</v>
      </c>
    </row>
    <row r="494" spans="1:39" hidden="1" outlineLevel="3" x14ac:dyDescent="0.25">
      <c r="A494" t="s">
        <v>7048</v>
      </c>
      <c r="B494" t="s">
        <v>376</v>
      </c>
      <c r="C494" t="s">
        <v>377</v>
      </c>
      <c r="D494" t="s">
        <v>378</v>
      </c>
      <c r="E494" t="s">
        <v>379</v>
      </c>
      <c r="F494">
        <v>100177.96</v>
      </c>
      <c r="G494">
        <v>91046.99</v>
      </c>
      <c r="R494">
        <f>SUM(F494:Q494)</f>
        <v>191224.95</v>
      </c>
      <c r="S494" s="92" t="s">
        <v>6451</v>
      </c>
      <c r="T494" s="80">
        <f>VLOOKUP(S494,Factors!$F$4:$H$5971,3,FALSE)</f>
        <v>0.1128</v>
      </c>
      <c r="U494" s="119">
        <f t="shared" si="236"/>
        <v>0</v>
      </c>
      <c r="V494" s="120">
        <f t="shared" si="237"/>
        <v>91046.99</v>
      </c>
      <c r="W494" s="121">
        <f t="shared" si="238"/>
        <v>91046.99</v>
      </c>
      <c r="X494" s="119">
        <f t="shared" si="239"/>
        <v>0</v>
      </c>
      <c r="Y494" s="120">
        <f t="shared" si="240"/>
        <v>10270.100472</v>
      </c>
      <c r="Z494" s="122">
        <f t="shared" si="241"/>
        <v>10270.100472</v>
      </c>
      <c r="AA494" s="119">
        <f t="shared" si="242"/>
        <v>0</v>
      </c>
      <c r="AB494" s="120">
        <f t="shared" si="243"/>
        <v>80776.889528</v>
      </c>
      <c r="AC494" s="122">
        <f t="shared" si="244"/>
        <v>80776.889528</v>
      </c>
      <c r="AD494" s="94">
        <f t="shared" si="245"/>
        <v>0</v>
      </c>
      <c r="AE494" s="123">
        <f t="shared" si="246"/>
        <v>191224.95</v>
      </c>
      <c r="AF494" s="94">
        <f t="shared" si="247"/>
        <v>191224.95</v>
      </c>
      <c r="AG494" s="94">
        <f t="shared" si="248"/>
        <v>0</v>
      </c>
      <c r="AH494" s="123">
        <f t="shared" si="249"/>
        <v>21570.174360000001</v>
      </c>
      <c r="AI494" s="94">
        <f t="shared" si="250"/>
        <v>21570.174360000001</v>
      </c>
      <c r="AJ494" s="94">
        <f t="shared" si="251"/>
        <v>0</v>
      </c>
      <c r="AK494" s="94">
        <f t="shared" si="252"/>
        <v>169654.77564000001</v>
      </c>
      <c r="AL494" s="93">
        <f t="shared" si="253"/>
        <v>169654.77564000001</v>
      </c>
      <c r="AM494" s="138" t="str">
        <f>VLOOKUP(S494,Factors!$F$4:$G$5971,2,FALSE)</f>
        <v>Customers-Res</v>
      </c>
    </row>
    <row r="495" spans="1:39" hidden="1" outlineLevel="2" collapsed="1" x14ac:dyDescent="0.25">
      <c r="S495" s="92"/>
      <c r="T495" s="80"/>
      <c r="U495" s="119">
        <f t="shared" ref="U495:AL495" si="274">SUBTOTAL(9,U494:U494)</f>
        <v>0</v>
      </c>
      <c r="V495" s="120">
        <f t="shared" si="274"/>
        <v>91046.99</v>
      </c>
      <c r="W495" s="121">
        <f t="shared" si="274"/>
        <v>91046.99</v>
      </c>
      <c r="X495" s="119">
        <f t="shared" si="274"/>
        <v>0</v>
      </c>
      <c r="Y495" s="120">
        <f t="shared" si="274"/>
        <v>10270.100472</v>
      </c>
      <c r="Z495" s="122">
        <f t="shared" si="274"/>
        <v>10270.100472</v>
      </c>
      <c r="AA495" s="119">
        <f t="shared" si="274"/>
        <v>0</v>
      </c>
      <c r="AB495" s="120">
        <f t="shared" si="274"/>
        <v>80776.889528</v>
      </c>
      <c r="AC495" s="122">
        <f t="shared" si="274"/>
        <v>80776.889528</v>
      </c>
      <c r="AD495" s="94">
        <f t="shared" si="274"/>
        <v>0</v>
      </c>
      <c r="AE495" s="123">
        <f t="shared" si="274"/>
        <v>191224.95</v>
      </c>
      <c r="AF495" s="94">
        <f t="shared" si="274"/>
        <v>191224.95</v>
      </c>
      <c r="AG495" s="94">
        <f t="shared" si="274"/>
        <v>0</v>
      </c>
      <c r="AH495" s="123">
        <f t="shared" si="274"/>
        <v>21570.174360000001</v>
      </c>
      <c r="AI495" s="94">
        <f t="shared" si="274"/>
        <v>21570.174360000001</v>
      </c>
      <c r="AJ495" s="94">
        <f t="shared" si="274"/>
        <v>0</v>
      </c>
      <c r="AK495" s="94">
        <f t="shared" si="274"/>
        <v>169654.77564000001</v>
      </c>
      <c r="AL495" s="93">
        <f t="shared" si="274"/>
        <v>169654.77564000001</v>
      </c>
      <c r="AM495" s="139" t="s">
        <v>7151</v>
      </c>
    </row>
    <row r="496" spans="1:39" hidden="1" outlineLevel="3" x14ac:dyDescent="0.25">
      <c r="A496" t="s">
        <v>7048</v>
      </c>
      <c r="B496" t="s">
        <v>376</v>
      </c>
      <c r="C496" t="s">
        <v>377</v>
      </c>
      <c r="D496" t="s">
        <v>387</v>
      </c>
      <c r="E496" t="s">
        <v>388</v>
      </c>
      <c r="F496">
        <v>-2735.59</v>
      </c>
      <c r="G496">
        <v>-6663.44</v>
      </c>
      <c r="R496">
        <f>SUM(F496:Q496)</f>
        <v>-9399.0299999999988</v>
      </c>
      <c r="S496" s="92" t="s">
        <v>6456</v>
      </c>
      <c r="T496" s="80">
        <f>VLOOKUP(S496,Factors!$F$4:$H$5971,3,FALSE)</f>
        <v>0</v>
      </c>
      <c r="U496" s="119">
        <f t="shared" si="236"/>
        <v>-6663.44</v>
      </c>
      <c r="V496" s="120">
        <f t="shared" si="237"/>
        <v>0</v>
      </c>
      <c r="W496" s="121">
        <f t="shared" si="238"/>
        <v>-6663.44</v>
      </c>
      <c r="X496" s="119">
        <f t="shared" si="239"/>
        <v>0</v>
      </c>
      <c r="Y496" s="120">
        <f t="shared" si="240"/>
        <v>0</v>
      </c>
      <c r="Z496" s="122">
        <f t="shared" si="241"/>
        <v>0</v>
      </c>
      <c r="AA496" s="119">
        <f t="shared" si="242"/>
        <v>-6663.44</v>
      </c>
      <c r="AB496" s="120">
        <f t="shared" si="243"/>
        <v>0</v>
      </c>
      <c r="AC496" s="122">
        <f t="shared" si="244"/>
        <v>-6663.44</v>
      </c>
      <c r="AD496" s="94">
        <f t="shared" si="245"/>
        <v>-9399.0299999999988</v>
      </c>
      <c r="AE496" s="123">
        <f t="shared" si="246"/>
        <v>0</v>
      </c>
      <c r="AF496" s="94">
        <f t="shared" si="247"/>
        <v>-9399.0299999999988</v>
      </c>
      <c r="AG496" s="94">
        <f t="shared" si="248"/>
        <v>0</v>
      </c>
      <c r="AH496" s="123">
        <f t="shared" si="249"/>
        <v>0</v>
      </c>
      <c r="AI496" s="94">
        <f t="shared" si="250"/>
        <v>0</v>
      </c>
      <c r="AJ496" s="94">
        <f t="shared" si="251"/>
        <v>-9399.0299999999988</v>
      </c>
      <c r="AK496" s="94">
        <f t="shared" si="252"/>
        <v>0</v>
      </c>
      <c r="AL496" s="93">
        <f t="shared" si="253"/>
        <v>-9399.0299999999988</v>
      </c>
      <c r="AM496" s="138" t="str">
        <f>VLOOKUP(S496,Factors!$F$4:$G$5971,2,FALSE)</f>
        <v>Direct-OR</v>
      </c>
    </row>
    <row r="497" spans="1:39" hidden="1" outlineLevel="2" collapsed="1" x14ac:dyDescent="0.25">
      <c r="S497" s="92"/>
      <c r="T497" s="80"/>
      <c r="U497" s="119">
        <f t="shared" ref="U497:AL497" si="275">SUBTOTAL(9,U496:U496)</f>
        <v>-6663.44</v>
      </c>
      <c r="V497" s="120">
        <f t="shared" si="275"/>
        <v>0</v>
      </c>
      <c r="W497" s="121">
        <f t="shared" si="275"/>
        <v>-6663.44</v>
      </c>
      <c r="X497" s="119">
        <f t="shared" si="275"/>
        <v>0</v>
      </c>
      <c r="Y497" s="120">
        <f t="shared" si="275"/>
        <v>0</v>
      </c>
      <c r="Z497" s="122">
        <f t="shared" si="275"/>
        <v>0</v>
      </c>
      <c r="AA497" s="119">
        <f t="shared" si="275"/>
        <v>-6663.44</v>
      </c>
      <c r="AB497" s="120">
        <f t="shared" si="275"/>
        <v>0</v>
      </c>
      <c r="AC497" s="122">
        <f t="shared" si="275"/>
        <v>-6663.44</v>
      </c>
      <c r="AD497" s="94">
        <f t="shared" si="275"/>
        <v>-9399.0299999999988</v>
      </c>
      <c r="AE497" s="123">
        <f t="shared" si="275"/>
        <v>0</v>
      </c>
      <c r="AF497" s="94">
        <f t="shared" si="275"/>
        <v>-9399.0299999999988</v>
      </c>
      <c r="AG497" s="94">
        <f t="shared" si="275"/>
        <v>0</v>
      </c>
      <c r="AH497" s="123">
        <f t="shared" si="275"/>
        <v>0</v>
      </c>
      <c r="AI497" s="94">
        <f t="shared" si="275"/>
        <v>0</v>
      </c>
      <c r="AJ497" s="94">
        <f t="shared" si="275"/>
        <v>-9399.0299999999988</v>
      </c>
      <c r="AK497" s="94">
        <f t="shared" si="275"/>
        <v>0</v>
      </c>
      <c r="AL497" s="93">
        <f t="shared" si="275"/>
        <v>-9399.0299999999988</v>
      </c>
      <c r="AM497" s="139" t="s">
        <v>7135</v>
      </c>
    </row>
    <row r="498" spans="1:39" hidden="1" outlineLevel="1" x14ac:dyDescent="0.25">
      <c r="A498" s="135" t="s">
        <v>7047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7"/>
      <c r="T498" s="128"/>
      <c r="U498" s="129">
        <f t="shared" ref="U498:AL498" si="276">SUBTOTAL(9,U486:U496)</f>
        <v>-6663.44</v>
      </c>
      <c r="V498" s="130">
        <f t="shared" si="276"/>
        <v>114800.98000000001</v>
      </c>
      <c r="W498" s="131">
        <f t="shared" si="276"/>
        <v>108137.54000000001</v>
      </c>
      <c r="X498" s="129">
        <f t="shared" si="276"/>
        <v>0</v>
      </c>
      <c r="Y498" s="130">
        <f t="shared" si="276"/>
        <v>12736.592868</v>
      </c>
      <c r="Z498" s="132">
        <f t="shared" si="276"/>
        <v>12736.592868</v>
      </c>
      <c r="AA498" s="129">
        <f t="shared" si="276"/>
        <v>-6663.44</v>
      </c>
      <c r="AB498" s="130">
        <f t="shared" si="276"/>
        <v>102064.387132</v>
      </c>
      <c r="AC498" s="132">
        <f t="shared" si="276"/>
        <v>95400.947132000001</v>
      </c>
      <c r="AD498" s="130">
        <f t="shared" si="276"/>
        <v>-9399.0299999999988</v>
      </c>
      <c r="AE498" s="133">
        <f t="shared" si="276"/>
        <v>227579.69</v>
      </c>
      <c r="AF498" s="130">
        <f t="shared" si="276"/>
        <v>218180.66</v>
      </c>
      <c r="AG498" s="130">
        <f t="shared" si="276"/>
        <v>0</v>
      </c>
      <c r="AH498" s="133">
        <f t="shared" si="276"/>
        <v>25258.432003000002</v>
      </c>
      <c r="AI498" s="130">
        <f t="shared" si="276"/>
        <v>25258.432003000002</v>
      </c>
      <c r="AJ498" s="130">
        <f t="shared" si="276"/>
        <v>-9399.0299999999988</v>
      </c>
      <c r="AK498" s="130">
        <f t="shared" si="276"/>
        <v>202321.25799700001</v>
      </c>
      <c r="AL498" s="134">
        <f t="shared" si="276"/>
        <v>192922.22799700001</v>
      </c>
      <c r="AM498" s="137"/>
    </row>
    <row r="499" spans="1:39" hidden="1" outlineLevel="3" x14ac:dyDescent="0.25">
      <c r="A499" t="s">
        <v>7050</v>
      </c>
      <c r="B499" t="s">
        <v>392</v>
      </c>
      <c r="C499" t="s">
        <v>393</v>
      </c>
      <c r="D499" t="s">
        <v>394</v>
      </c>
      <c r="E499" t="s">
        <v>395</v>
      </c>
      <c r="F499">
        <v>371.29</v>
      </c>
      <c r="G499">
        <v>83.5</v>
      </c>
      <c r="R499">
        <f>SUM(F499:Q499)</f>
        <v>454.79</v>
      </c>
      <c r="S499" s="92" t="s">
        <v>1391</v>
      </c>
      <c r="T499" s="80">
        <f>VLOOKUP(S499,Factors!$F$4:$H$5971,3,FALSE)</f>
        <v>0.1128</v>
      </c>
      <c r="U499" s="119">
        <f t="shared" si="236"/>
        <v>0</v>
      </c>
      <c r="V499" s="120">
        <f t="shared" si="237"/>
        <v>83.5</v>
      </c>
      <c r="W499" s="121">
        <f t="shared" si="238"/>
        <v>83.5</v>
      </c>
      <c r="X499" s="119">
        <f t="shared" si="239"/>
        <v>0</v>
      </c>
      <c r="Y499" s="120">
        <f t="shared" si="240"/>
        <v>9.4187999999999992</v>
      </c>
      <c r="Z499" s="122">
        <f t="shared" si="241"/>
        <v>9.4187999999999992</v>
      </c>
      <c r="AA499" s="119">
        <f t="shared" si="242"/>
        <v>0</v>
      </c>
      <c r="AB499" s="120">
        <f t="shared" si="243"/>
        <v>74.081199999999995</v>
      </c>
      <c r="AC499" s="122">
        <f t="shared" si="244"/>
        <v>74.081199999999995</v>
      </c>
      <c r="AD499" s="94">
        <f t="shared" si="245"/>
        <v>0</v>
      </c>
      <c r="AE499" s="123">
        <f t="shared" si="246"/>
        <v>454.79</v>
      </c>
      <c r="AF499" s="94">
        <f t="shared" si="247"/>
        <v>454.79</v>
      </c>
      <c r="AG499" s="94">
        <f t="shared" si="248"/>
        <v>0</v>
      </c>
      <c r="AH499" s="123">
        <f t="shared" si="249"/>
        <v>51.300311999999998</v>
      </c>
      <c r="AI499" s="94">
        <f t="shared" si="250"/>
        <v>51.300311999999998</v>
      </c>
      <c r="AJ499" s="94">
        <f t="shared" si="251"/>
        <v>0</v>
      </c>
      <c r="AK499" s="94">
        <f t="shared" si="252"/>
        <v>403.489688</v>
      </c>
      <c r="AL499" s="93">
        <f t="shared" si="253"/>
        <v>403.489688</v>
      </c>
      <c r="AM499" s="138" t="str">
        <f>VLOOKUP(S499,Factors!$F$4:$G$5971,2,FALSE)</f>
        <v>Customers-Res</v>
      </c>
    </row>
    <row r="500" spans="1:39" hidden="1" outlineLevel="2" collapsed="1" x14ac:dyDescent="0.25">
      <c r="S500" s="92"/>
      <c r="T500" s="80"/>
      <c r="U500" s="119">
        <f t="shared" ref="U500:AL500" si="277">SUBTOTAL(9,U499:U499)</f>
        <v>0</v>
      </c>
      <c r="V500" s="120">
        <f t="shared" si="277"/>
        <v>83.5</v>
      </c>
      <c r="W500" s="121">
        <f t="shared" si="277"/>
        <v>83.5</v>
      </c>
      <c r="X500" s="119">
        <f t="shared" si="277"/>
        <v>0</v>
      </c>
      <c r="Y500" s="120">
        <f t="shared" si="277"/>
        <v>9.4187999999999992</v>
      </c>
      <c r="Z500" s="122">
        <f t="shared" si="277"/>
        <v>9.4187999999999992</v>
      </c>
      <c r="AA500" s="119">
        <f t="shared" si="277"/>
        <v>0</v>
      </c>
      <c r="AB500" s="120">
        <f t="shared" si="277"/>
        <v>74.081199999999995</v>
      </c>
      <c r="AC500" s="122">
        <f t="shared" si="277"/>
        <v>74.081199999999995</v>
      </c>
      <c r="AD500" s="94">
        <f t="shared" si="277"/>
        <v>0</v>
      </c>
      <c r="AE500" s="123">
        <f t="shared" si="277"/>
        <v>454.79</v>
      </c>
      <c r="AF500" s="94">
        <f t="shared" si="277"/>
        <v>454.79</v>
      </c>
      <c r="AG500" s="94">
        <f t="shared" si="277"/>
        <v>0</v>
      </c>
      <c r="AH500" s="123">
        <f t="shared" si="277"/>
        <v>51.300311999999998</v>
      </c>
      <c r="AI500" s="94">
        <f t="shared" si="277"/>
        <v>51.300311999999998</v>
      </c>
      <c r="AJ500" s="94">
        <f t="shared" si="277"/>
        <v>0</v>
      </c>
      <c r="AK500" s="94">
        <f t="shared" si="277"/>
        <v>403.489688</v>
      </c>
      <c r="AL500" s="93">
        <f t="shared" si="277"/>
        <v>403.489688</v>
      </c>
      <c r="AM500" s="139" t="s">
        <v>7151</v>
      </c>
    </row>
    <row r="501" spans="1:39" hidden="1" outlineLevel="1" x14ac:dyDescent="0.25">
      <c r="A501" s="135" t="s">
        <v>7049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7"/>
      <c r="T501" s="128"/>
      <c r="U501" s="129">
        <f t="shared" ref="U501:AL501" si="278">SUBTOTAL(9,U499:U499)</f>
        <v>0</v>
      </c>
      <c r="V501" s="130">
        <f t="shared" si="278"/>
        <v>83.5</v>
      </c>
      <c r="W501" s="131">
        <f t="shared" si="278"/>
        <v>83.5</v>
      </c>
      <c r="X501" s="129">
        <f t="shared" si="278"/>
        <v>0</v>
      </c>
      <c r="Y501" s="130">
        <f t="shared" si="278"/>
        <v>9.4187999999999992</v>
      </c>
      <c r="Z501" s="132">
        <f t="shared" si="278"/>
        <v>9.4187999999999992</v>
      </c>
      <c r="AA501" s="129">
        <f t="shared" si="278"/>
        <v>0</v>
      </c>
      <c r="AB501" s="130">
        <f t="shared" si="278"/>
        <v>74.081199999999995</v>
      </c>
      <c r="AC501" s="132">
        <f t="shared" si="278"/>
        <v>74.081199999999995</v>
      </c>
      <c r="AD501" s="130">
        <f t="shared" si="278"/>
        <v>0</v>
      </c>
      <c r="AE501" s="133">
        <f t="shared" si="278"/>
        <v>454.79</v>
      </c>
      <c r="AF501" s="130">
        <f t="shared" si="278"/>
        <v>454.79</v>
      </c>
      <c r="AG501" s="130">
        <f t="shared" si="278"/>
        <v>0</v>
      </c>
      <c r="AH501" s="133">
        <f t="shared" si="278"/>
        <v>51.300311999999998</v>
      </c>
      <c r="AI501" s="130">
        <f t="shared" si="278"/>
        <v>51.300311999999998</v>
      </c>
      <c r="AJ501" s="130">
        <f t="shared" si="278"/>
        <v>0</v>
      </c>
      <c r="AK501" s="130">
        <f t="shared" si="278"/>
        <v>403.489688</v>
      </c>
      <c r="AL501" s="134">
        <f t="shared" si="278"/>
        <v>403.489688</v>
      </c>
      <c r="AM501" s="137"/>
    </row>
    <row r="502" spans="1:39" hidden="1" outlineLevel="3" x14ac:dyDescent="0.25">
      <c r="A502" t="s">
        <v>7052</v>
      </c>
      <c r="B502" t="s">
        <v>409</v>
      </c>
      <c r="C502" t="s">
        <v>410</v>
      </c>
      <c r="D502" t="s">
        <v>403</v>
      </c>
      <c r="E502" t="s">
        <v>404</v>
      </c>
      <c r="F502">
        <v>917.5</v>
      </c>
      <c r="G502">
        <v>709.5</v>
      </c>
      <c r="R502">
        <f>SUM(F502:Q502)</f>
        <v>1627</v>
      </c>
      <c r="S502" s="92" t="s">
        <v>6676</v>
      </c>
      <c r="T502" s="80">
        <f>VLOOKUP(S502,Factors!$F$4:$H$5971,3,FALSE)</f>
        <v>0.1124</v>
      </c>
      <c r="U502" s="119">
        <f t="shared" si="236"/>
        <v>0</v>
      </c>
      <c r="V502" s="120">
        <f t="shared" si="237"/>
        <v>709.5</v>
      </c>
      <c r="W502" s="121">
        <f t="shared" si="238"/>
        <v>709.5</v>
      </c>
      <c r="X502" s="119">
        <f t="shared" si="239"/>
        <v>0</v>
      </c>
      <c r="Y502" s="120">
        <f t="shared" si="240"/>
        <v>79.747799999999998</v>
      </c>
      <c r="Z502" s="122">
        <f t="shared" si="241"/>
        <v>79.747799999999998</v>
      </c>
      <c r="AA502" s="119">
        <f t="shared" si="242"/>
        <v>0</v>
      </c>
      <c r="AB502" s="120">
        <f t="shared" si="243"/>
        <v>629.75220000000002</v>
      </c>
      <c r="AC502" s="122">
        <f t="shared" si="244"/>
        <v>629.75220000000002</v>
      </c>
      <c r="AD502" s="94">
        <f t="shared" si="245"/>
        <v>0</v>
      </c>
      <c r="AE502" s="123">
        <f t="shared" si="246"/>
        <v>1627</v>
      </c>
      <c r="AF502" s="94">
        <f t="shared" si="247"/>
        <v>1627</v>
      </c>
      <c r="AG502" s="94">
        <f t="shared" si="248"/>
        <v>0</v>
      </c>
      <c r="AH502" s="123">
        <f t="shared" si="249"/>
        <v>182.87479999999999</v>
      </c>
      <c r="AI502" s="94">
        <f t="shared" si="250"/>
        <v>182.87479999999999</v>
      </c>
      <c r="AJ502" s="94">
        <f t="shared" si="251"/>
        <v>0</v>
      </c>
      <c r="AK502" s="94">
        <f t="shared" si="252"/>
        <v>1444.1251999999999</v>
      </c>
      <c r="AL502" s="93">
        <f t="shared" si="253"/>
        <v>1444.1251999999999</v>
      </c>
      <c r="AM502" s="138" t="str">
        <f>VLOOKUP(S502,Factors!$F$4:$G$5971,2,FALSE)</f>
        <v>3-Factor</v>
      </c>
    </row>
    <row r="503" spans="1:39" hidden="1" outlineLevel="2" collapsed="1" x14ac:dyDescent="0.25">
      <c r="S503" s="92"/>
      <c r="T503" s="80"/>
      <c r="U503" s="119">
        <f t="shared" ref="U503:AL503" si="279">SUBTOTAL(9,U502:U502)</f>
        <v>0</v>
      </c>
      <c r="V503" s="120">
        <f t="shared" si="279"/>
        <v>709.5</v>
      </c>
      <c r="W503" s="121">
        <f t="shared" si="279"/>
        <v>709.5</v>
      </c>
      <c r="X503" s="119">
        <f t="shared" si="279"/>
        <v>0</v>
      </c>
      <c r="Y503" s="120">
        <f t="shared" si="279"/>
        <v>79.747799999999998</v>
      </c>
      <c r="Z503" s="122">
        <f t="shared" si="279"/>
        <v>79.747799999999998</v>
      </c>
      <c r="AA503" s="119">
        <f t="shared" si="279"/>
        <v>0</v>
      </c>
      <c r="AB503" s="120">
        <f t="shared" si="279"/>
        <v>629.75220000000002</v>
      </c>
      <c r="AC503" s="122">
        <f t="shared" si="279"/>
        <v>629.75220000000002</v>
      </c>
      <c r="AD503" s="94">
        <f t="shared" si="279"/>
        <v>0</v>
      </c>
      <c r="AE503" s="123">
        <f t="shared" si="279"/>
        <v>1627</v>
      </c>
      <c r="AF503" s="94">
        <f t="shared" si="279"/>
        <v>1627</v>
      </c>
      <c r="AG503" s="94">
        <f t="shared" si="279"/>
        <v>0</v>
      </c>
      <c r="AH503" s="123">
        <f t="shared" si="279"/>
        <v>182.87479999999999</v>
      </c>
      <c r="AI503" s="94">
        <f t="shared" si="279"/>
        <v>182.87479999999999</v>
      </c>
      <c r="AJ503" s="94">
        <f t="shared" si="279"/>
        <v>0</v>
      </c>
      <c r="AK503" s="94">
        <f t="shared" si="279"/>
        <v>1444.1251999999999</v>
      </c>
      <c r="AL503" s="93">
        <f t="shared" si="279"/>
        <v>1444.1251999999999</v>
      </c>
      <c r="AM503" s="139" t="s">
        <v>7152</v>
      </c>
    </row>
    <row r="504" spans="1:39" hidden="1" outlineLevel="3" x14ac:dyDescent="0.25">
      <c r="A504" t="s">
        <v>7052</v>
      </c>
      <c r="B504" t="s">
        <v>401</v>
      </c>
      <c r="C504" t="s">
        <v>402</v>
      </c>
      <c r="D504" t="s">
        <v>403</v>
      </c>
      <c r="E504" t="s">
        <v>404</v>
      </c>
      <c r="R504">
        <f t="shared" ref="R504:R518" si="280">SUM(F504:Q504)</f>
        <v>0</v>
      </c>
      <c r="S504" s="92" t="s">
        <v>1317</v>
      </c>
      <c r="T504" s="80">
        <f>VLOOKUP(S504,Factors!$F$4:$H$5971,3,FALSE)</f>
        <v>0.1119</v>
      </c>
      <c r="U504" s="119">
        <f t="shared" si="236"/>
        <v>0</v>
      </c>
      <c r="V504" s="120">
        <f t="shared" si="237"/>
        <v>0</v>
      </c>
      <c r="W504" s="121">
        <f t="shared" si="238"/>
        <v>0</v>
      </c>
      <c r="X504" s="119">
        <f t="shared" si="239"/>
        <v>0</v>
      </c>
      <c r="Y504" s="120">
        <f t="shared" si="240"/>
        <v>0</v>
      </c>
      <c r="Z504" s="122">
        <f t="shared" si="241"/>
        <v>0</v>
      </c>
      <c r="AA504" s="119">
        <f t="shared" si="242"/>
        <v>0</v>
      </c>
      <c r="AB504" s="120">
        <f t="shared" si="243"/>
        <v>0</v>
      </c>
      <c r="AC504" s="122">
        <f t="shared" si="244"/>
        <v>0</v>
      </c>
      <c r="AD504" s="94">
        <f t="shared" si="245"/>
        <v>0</v>
      </c>
      <c r="AE504" s="123">
        <f t="shared" si="246"/>
        <v>0</v>
      </c>
      <c r="AF504" s="94">
        <f t="shared" si="247"/>
        <v>0</v>
      </c>
      <c r="AG504" s="94">
        <f t="shared" si="248"/>
        <v>0</v>
      </c>
      <c r="AH504" s="123">
        <f t="shared" si="249"/>
        <v>0</v>
      </c>
      <c r="AI504" s="94">
        <f t="shared" si="250"/>
        <v>0</v>
      </c>
      <c r="AJ504" s="94">
        <f t="shared" si="251"/>
        <v>0</v>
      </c>
      <c r="AK504" s="94">
        <f t="shared" si="252"/>
        <v>0</v>
      </c>
      <c r="AL504" s="93">
        <f t="shared" si="253"/>
        <v>0</v>
      </c>
      <c r="AM504" s="138" t="str">
        <f>VLOOKUP(S504,Factors!$F$4:$G$5971,2,FALSE)</f>
        <v>Customers-All</v>
      </c>
    </row>
    <row r="505" spans="1:39" hidden="1" outlineLevel="3" x14ac:dyDescent="0.25">
      <c r="A505" t="s">
        <v>7052</v>
      </c>
      <c r="B505" t="s">
        <v>401</v>
      </c>
      <c r="C505" t="s">
        <v>402</v>
      </c>
      <c r="D505" t="s">
        <v>405</v>
      </c>
      <c r="E505" t="s">
        <v>406</v>
      </c>
      <c r="F505">
        <v>12846.27</v>
      </c>
      <c r="G505">
        <v>13519.42</v>
      </c>
      <c r="R505">
        <f t="shared" si="280"/>
        <v>26365.690000000002</v>
      </c>
      <c r="S505" s="92" t="s">
        <v>6941</v>
      </c>
      <c r="T505" s="80">
        <f>VLOOKUP(S505,Factors!$F$4:$H$5971,3,FALSE)</f>
        <v>0.1119</v>
      </c>
      <c r="U505" s="119">
        <f t="shared" si="236"/>
        <v>0</v>
      </c>
      <c r="V505" s="120">
        <f t="shared" si="237"/>
        <v>13519.42</v>
      </c>
      <c r="W505" s="121">
        <f t="shared" si="238"/>
        <v>13519.42</v>
      </c>
      <c r="X505" s="119">
        <f t="shared" si="239"/>
        <v>0</v>
      </c>
      <c r="Y505" s="120">
        <f t="shared" si="240"/>
        <v>1512.8230980000001</v>
      </c>
      <c r="Z505" s="122">
        <f t="shared" si="241"/>
        <v>1512.8230980000001</v>
      </c>
      <c r="AA505" s="119">
        <f t="shared" si="242"/>
        <v>0</v>
      </c>
      <c r="AB505" s="120">
        <f t="shared" si="243"/>
        <v>12006.596901999999</v>
      </c>
      <c r="AC505" s="122">
        <f t="shared" si="244"/>
        <v>12006.596901999999</v>
      </c>
      <c r="AD505" s="94">
        <f t="shared" si="245"/>
        <v>0</v>
      </c>
      <c r="AE505" s="123">
        <f t="shared" si="246"/>
        <v>26365.690000000002</v>
      </c>
      <c r="AF505" s="94">
        <f t="shared" si="247"/>
        <v>26365.690000000002</v>
      </c>
      <c r="AG505" s="94">
        <f t="shared" si="248"/>
        <v>0</v>
      </c>
      <c r="AH505" s="123">
        <f t="shared" si="249"/>
        <v>2950.3207110000003</v>
      </c>
      <c r="AI505" s="94">
        <f t="shared" si="250"/>
        <v>2950.3207110000003</v>
      </c>
      <c r="AJ505" s="94">
        <f t="shared" si="251"/>
        <v>0</v>
      </c>
      <c r="AK505" s="94">
        <f t="shared" si="252"/>
        <v>23415.369289000002</v>
      </c>
      <c r="AL505" s="93">
        <f t="shared" si="253"/>
        <v>23415.369289000002</v>
      </c>
      <c r="AM505" s="138" t="str">
        <f>VLOOKUP(S505,Factors!$F$4:$G$5971,2,FALSE)</f>
        <v>Customers-All</v>
      </c>
    </row>
    <row r="506" spans="1:39" hidden="1" outlineLevel="3" x14ac:dyDescent="0.25">
      <c r="A506" t="s">
        <v>7052</v>
      </c>
      <c r="B506" t="s">
        <v>401</v>
      </c>
      <c r="C506" t="s">
        <v>402</v>
      </c>
      <c r="D506" t="s">
        <v>407</v>
      </c>
      <c r="E506" t="s">
        <v>408</v>
      </c>
      <c r="F506">
        <v>22606.799999999999</v>
      </c>
      <c r="G506">
        <v>30404.58</v>
      </c>
      <c r="R506">
        <f t="shared" si="280"/>
        <v>53011.380000000005</v>
      </c>
      <c r="S506" s="92" t="s">
        <v>1347</v>
      </c>
      <c r="T506" s="80">
        <f>VLOOKUP(S506,Factors!$F$4:$H$5971,3,FALSE)</f>
        <v>0.1119</v>
      </c>
      <c r="U506" s="119">
        <f t="shared" si="236"/>
        <v>0</v>
      </c>
      <c r="V506" s="120">
        <f t="shared" si="237"/>
        <v>30404.58</v>
      </c>
      <c r="W506" s="121">
        <f t="shared" si="238"/>
        <v>30404.58</v>
      </c>
      <c r="X506" s="119">
        <f t="shared" si="239"/>
        <v>0</v>
      </c>
      <c r="Y506" s="120">
        <f t="shared" si="240"/>
        <v>3402.2725020000003</v>
      </c>
      <c r="Z506" s="122">
        <f t="shared" si="241"/>
        <v>3402.2725020000003</v>
      </c>
      <c r="AA506" s="119">
        <f t="shared" si="242"/>
        <v>0</v>
      </c>
      <c r="AB506" s="120">
        <f t="shared" si="243"/>
        <v>27002.307498000002</v>
      </c>
      <c r="AC506" s="122">
        <f t="shared" si="244"/>
        <v>27002.307498000002</v>
      </c>
      <c r="AD506" s="94">
        <f t="shared" si="245"/>
        <v>0</v>
      </c>
      <c r="AE506" s="123">
        <f t="shared" si="246"/>
        <v>53011.380000000005</v>
      </c>
      <c r="AF506" s="94">
        <f t="shared" si="247"/>
        <v>53011.380000000005</v>
      </c>
      <c r="AG506" s="94">
        <f t="shared" si="248"/>
        <v>0</v>
      </c>
      <c r="AH506" s="123">
        <f t="shared" si="249"/>
        <v>5931.9734220000009</v>
      </c>
      <c r="AI506" s="94">
        <f t="shared" si="250"/>
        <v>5931.9734220000009</v>
      </c>
      <c r="AJ506" s="94">
        <f t="shared" si="251"/>
        <v>0</v>
      </c>
      <c r="AK506" s="94">
        <f t="shared" si="252"/>
        <v>47079.406578000002</v>
      </c>
      <c r="AL506" s="93">
        <f t="shared" si="253"/>
        <v>47079.406578000002</v>
      </c>
      <c r="AM506" s="138" t="str">
        <f>VLOOKUP(S506,Factors!$F$4:$G$5971,2,FALSE)</f>
        <v>Customers-All</v>
      </c>
    </row>
    <row r="507" spans="1:39" hidden="1" outlineLevel="3" x14ac:dyDescent="0.25">
      <c r="A507" t="s">
        <v>7052</v>
      </c>
      <c r="B507" t="s">
        <v>411</v>
      </c>
      <c r="C507" t="s">
        <v>412</v>
      </c>
      <c r="D507" t="s">
        <v>413</v>
      </c>
      <c r="E507" t="s">
        <v>414</v>
      </c>
      <c r="F507">
        <v>15754.74</v>
      </c>
      <c r="G507">
        <v>20011.419999999998</v>
      </c>
      <c r="R507">
        <f t="shared" si="280"/>
        <v>35766.159999999996</v>
      </c>
      <c r="S507" s="92" t="s">
        <v>1441</v>
      </c>
      <c r="T507" s="80">
        <f>VLOOKUP(S507,Factors!$F$4:$H$5971,3,FALSE)</f>
        <v>0.1119</v>
      </c>
      <c r="U507" s="119">
        <f t="shared" si="236"/>
        <v>0</v>
      </c>
      <c r="V507" s="120">
        <f t="shared" si="237"/>
        <v>20011.419999999998</v>
      </c>
      <c r="W507" s="121">
        <f t="shared" si="238"/>
        <v>20011.419999999998</v>
      </c>
      <c r="X507" s="119">
        <f t="shared" si="239"/>
        <v>0</v>
      </c>
      <c r="Y507" s="120">
        <f t="shared" si="240"/>
        <v>2239.2778979999998</v>
      </c>
      <c r="Z507" s="122">
        <f t="shared" si="241"/>
        <v>2239.2778979999998</v>
      </c>
      <c r="AA507" s="119">
        <f t="shared" si="242"/>
        <v>0</v>
      </c>
      <c r="AB507" s="120">
        <f t="shared" si="243"/>
        <v>17772.142101999998</v>
      </c>
      <c r="AC507" s="122">
        <f t="shared" si="244"/>
        <v>17772.142101999998</v>
      </c>
      <c r="AD507" s="94">
        <f t="shared" si="245"/>
        <v>0</v>
      </c>
      <c r="AE507" s="123">
        <f t="shared" si="246"/>
        <v>35766.159999999996</v>
      </c>
      <c r="AF507" s="94">
        <f t="shared" si="247"/>
        <v>35766.159999999996</v>
      </c>
      <c r="AG507" s="94">
        <f t="shared" si="248"/>
        <v>0</v>
      </c>
      <c r="AH507" s="123">
        <f t="shared" si="249"/>
        <v>4002.2333039999994</v>
      </c>
      <c r="AI507" s="94">
        <f t="shared" si="250"/>
        <v>4002.2333039999994</v>
      </c>
      <c r="AJ507" s="94">
        <f t="shared" si="251"/>
        <v>0</v>
      </c>
      <c r="AK507" s="94">
        <f t="shared" si="252"/>
        <v>31763.926695999995</v>
      </c>
      <c r="AL507" s="93">
        <f t="shared" si="253"/>
        <v>31763.926695999995</v>
      </c>
      <c r="AM507" s="138" t="str">
        <f>VLOOKUP(S507,Factors!$F$4:$G$5971,2,FALSE)</f>
        <v>Customers-All</v>
      </c>
    </row>
    <row r="508" spans="1:39" hidden="1" outlineLevel="3" x14ac:dyDescent="0.25">
      <c r="A508" t="s">
        <v>7052</v>
      </c>
      <c r="B508" t="s">
        <v>411</v>
      </c>
      <c r="C508" t="s">
        <v>412</v>
      </c>
      <c r="D508" t="s">
        <v>405</v>
      </c>
      <c r="E508" t="s">
        <v>406</v>
      </c>
      <c r="F508">
        <v>9240.67</v>
      </c>
      <c r="G508">
        <v>9642.31</v>
      </c>
      <c r="R508">
        <f t="shared" si="280"/>
        <v>18882.98</v>
      </c>
      <c r="S508" s="92" t="s">
        <v>1453</v>
      </c>
      <c r="T508" s="80">
        <f>VLOOKUP(S508,Factors!$F$4:$H$5971,3,FALSE)</f>
        <v>0.1119</v>
      </c>
      <c r="U508" s="119">
        <f t="shared" si="236"/>
        <v>0</v>
      </c>
      <c r="V508" s="120">
        <f t="shared" si="237"/>
        <v>9642.31</v>
      </c>
      <c r="W508" s="121">
        <f t="shared" si="238"/>
        <v>9642.31</v>
      </c>
      <c r="X508" s="119">
        <f t="shared" si="239"/>
        <v>0</v>
      </c>
      <c r="Y508" s="120">
        <f t="shared" si="240"/>
        <v>1078.9744889999999</v>
      </c>
      <c r="Z508" s="122">
        <f t="shared" si="241"/>
        <v>1078.9744889999999</v>
      </c>
      <c r="AA508" s="119">
        <f t="shared" si="242"/>
        <v>0</v>
      </c>
      <c r="AB508" s="120">
        <f t="shared" si="243"/>
        <v>8563.3355109999993</v>
      </c>
      <c r="AC508" s="122">
        <f t="shared" si="244"/>
        <v>8563.3355109999993</v>
      </c>
      <c r="AD508" s="94">
        <f t="shared" si="245"/>
        <v>0</v>
      </c>
      <c r="AE508" s="123">
        <f t="shared" si="246"/>
        <v>18882.98</v>
      </c>
      <c r="AF508" s="94">
        <f t="shared" si="247"/>
        <v>18882.98</v>
      </c>
      <c r="AG508" s="94">
        <f t="shared" si="248"/>
        <v>0</v>
      </c>
      <c r="AH508" s="123">
        <f t="shared" si="249"/>
        <v>2113.0054620000001</v>
      </c>
      <c r="AI508" s="94">
        <f t="shared" si="250"/>
        <v>2113.0054620000001</v>
      </c>
      <c r="AJ508" s="94">
        <f t="shared" si="251"/>
        <v>0</v>
      </c>
      <c r="AK508" s="94">
        <f t="shared" si="252"/>
        <v>16769.974537999999</v>
      </c>
      <c r="AL508" s="93">
        <f t="shared" si="253"/>
        <v>16769.974537999999</v>
      </c>
      <c r="AM508" s="138" t="str">
        <f>VLOOKUP(S508,Factors!$F$4:$G$5971,2,FALSE)</f>
        <v>Customers-All</v>
      </c>
    </row>
    <row r="509" spans="1:39" hidden="1" outlineLevel="3" x14ac:dyDescent="0.25">
      <c r="A509" t="s">
        <v>7052</v>
      </c>
      <c r="B509" t="s">
        <v>411</v>
      </c>
      <c r="C509" t="s">
        <v>412</v>
      </c>
      <c r="D509" t="s">
        <v>407</v>
      </c>
      <c r="E509" t="s">
        <v>408</v>
      </c>
      <c r="F509">
        <v>3021.05</v>
      </c>
      <c r="G509">
        <v>8914.67</v>
      </c>
      <c r="R509">
        <f t="shared" si="280"/>
        <v>11935.720000000001</v>
      </c>
      <c r="S509" s="92" t="s">
        <v>1455</v>
      </c>
      <c r="T509" s="80">
        <f>VLOOKUP(S509,Factors!$F$4:$H$5971,3,FALSE)</f>
        <v>0.1119</v>
      </c>
      <c r="U509" s="119">
        <f t="shared" si="236"/>
        <v>0</v>
      </c>
      <c r="V509" s="120">
        <f t="shared" si="237"/>
        <v>8914.67</v>
      </c>
      <c r="W509" s="121">
        <f t="shared" si="238"/>
        <v>8914.67</v>
      </c>
      <c r="X509" s="119">
        <f t="shared" si="239"/>
        <v>0</v>
      </c>
      <c r="Y509" s="120">
        <f t="shared" si="240"/>
        <v>997.55157299999996</v>
      </c>
      <c r="Z509" s="122">
        <f t="shared" si="241"/>
        <v>997.55157299999996</v>
      </c>
      <c r="AA509" s="119">
        <f t="shared" si="242"/>
        <v>0</v>
      </c>
      <c r="AB509" s="120">
        <f t="shared" si="243"/>
        <v>7917.1184270000003</v>
      </c>
      <c r="AC509" s="122">
        <f t="shared" si="244"/>
        <v>7917.1184270000003</v>
      </c>
      <c r="AD509" s="94">
        <f t="shared" si="245"/>
        <v>0</v>
      </c>
      <c r="AE509" s="123">
        <f t="shared" si="246"/>
        <v>11935.720000000001</v>
      </c>
      <c r="AF509" s="94">
        <f t="shared" si="247"/>
        <v>11935.720000000001</v>
      </c>
      <c r="AG509" s="94">
        <f t="shared" si="248"/>
        <v>0</v>
      </c>
      <c r="AH509" s="123">
        <f t="shared" si="249"/>
        <v>1335.607068</v>
      </c>
      <c r="AI509" s="94">
        <f t="shared" si="250"/>
        <v>1335.607068</v>
      </c>
      <c r="AJ509" s="94">
        <f t="shared" si="251"/>
        <v>0</v>
      </c>
      <c r="AK509" s="94">
        <f t="shared" si="252"/>
        <v>10600.112932000002</v>
      </c>
      <c r="AL509" s="93">
        <f t="shared" si="253"/>
        <v>10600.112932000002</v>
      </c>
      <c r="AM509" s="138" t="str">
        <f>VLOOKUP(S509,Factors!$F$4:$G$5971,2,FALSE)</f>
        <v>Customers-All</v>
      </c>
    </row>
    <row r="510" spans="1:39" hidden="1" outlineLevel="3" x14ac:dyDescent="0.25">
      <c r="A510" t="s">
        <v>7052</v>
      </c>
      <c r="B510" t="s">
        <v>415</v>
      </c>
      <c r="C510" t="s">
        <v>416</v>
      </c>
      <c r="D510" t="s">
        <v>403</v>
      </c>
      <c r="E510" t="s">
        <v>404</v>
      </c>
      <c r="F510">
        <v>6826.19</v>
      </c>
      <c r="G510">
        <v>1460.58</v>
      </c>
      <c r="R510">
        <f t="shared" si="280"/>
        <v>8286.77</v>
      </c>
      <c r="S510" s="92" t="s">
        <v>1452</v>
      </c>
      <c r="T510" s="80">
        <f>VLOOKUP(S510,Factors!$F$4:$H$5971,3,FALSE)</f>
        <v>0.1119</v>
      </c>
      <c r="U510" s="119">
        <f t="shared" si="236"/>
        <v>0</v>
      </c>
      <c r="V510" s="120">
        <f t="shared" si="237"/>
        <v>1460.58</v>
      </c>
      <c r="W510" s="121">
        <f t="shared" si="238"/>
        <v>1460.58</v>
      </c>
      <c r="X510" s="119">
        <f t="shared" si="239"/>
        <v>0</v>
      </c>
      <c r="Y510" s="120">
        <f t="shared" si="240"/>
        <v>163.43890199999998</v>
      </c>
      <c r="Z510" s="122">
        <f t="shared" si="241"/>
        <v>163.43890199999998</v>
      </c>
      <c r="AA510" s="119">
        <f t="shared" si="242"/>
        <v>0</v>
      </c>
      <c r="AB510" s="120">
        <f t="shared" si="243"/>
        <v>1297.1410980000001</v>
      </c>
      <c r="AC510" s="122">
        <f t="shared" si="244"/>
        <v>1297.1410980000001</v>
      </c>
      <c r="AD510" s="94">
        <f t="shared" si="245"/>
        <v>0</v>
      </c>
      <c r="AE510" s="123">
        <f t="shared" si="246"/>
        <v>8286.77</v>
      </c>
      <c r="AF510" s="94">
        <f t="shared" si="247"/>
        <v>8286.77</v>
      </c>
      <c r="AG510" s="94">
        <f t="shared" si="248"/>
        <v>0</v>
      </c>
      <c r="AH510" s="123">
        <f t="shared" si="249"/>
        <v>927.28956300000004</v>
      </c>
      <c r="AI510" s="94">
        <f t="shared" si="250"/>
        <v>927.28956300000004</v>
      </c>
      <c r="AJ510" s="94">
        <f t="shared" si="251"/>
        <v>0</v>
      </c>
      <c r="AK510" s="94">
        <f t="shared" si="252"/>
        <v>7359.4804370000002</v>
      </c>
      <c r="AL510" s="93">
        <f t="shared" si="253"/>
        <v>7359.4804370000002</v>
      </c>
      <c r="AM510" s="138" t="str">
        <f>VLOOKUP(S510,Factors!$F$4:$G$5971,2,FALSE)</f>
        <v>Customers-All</v>
      </c>
    </row>
    <row r="511" spans="1:39" hidden="1" outlineLevel="3" x14ac:dyDescent="0.25">
      <c r="A511" t="s">
        <v>7052</v>
      </c>
      <c r="B511" t="s">
        <v>415</v>
      </c>
      <c r="C511" t="s">
        <v>416</v>
      </c>
      <c r="D511" t="s">
        <v>405</v>
      </c>
      <c r="E511" t="s">
        <v>406</v>
      </c>
      <c r="F511">
        <v>12142.1</v>
      </c>
      <c r="G511">
        <v>9372.61</v>
      </c>
      <c r="R511">
        <f t="shared" si="280"/>
        <v>21514.71</v>
      </c>
      <c r="S511" s="92" t="s">
        <v>1489</v>
      </c>
      <c r="T511" s="80">
        <f>VLOOKUP(S511,Factors!$F$4:$H$5971,3,FALSE)</f>
        <v>0.1119</v>
      </c>
      <c r="U511" s="119">
        <f t="shared" si="236"/>
        <v>0</v>
      </c>
      <c r="V511" s="120">
        <f t="shared" si="237"/>
        <v>9372.61</v>
      </c>
      <c r="W511" s="121">
        <f t="shared" si="238"/>
        <v>9372.61</v>
      </c>
      <c r="X511" s="119">
        <f t="shared" si="239"/>
        <v>0</v>
      </c>
      <c r="Y511" s="120">
        <f t="shared" si="240"/>
        <v>1048.795059</v>
      </c>
      <c r="Z511" s="122">
        <f t="shared" si="241"/>
        <v>1048.795059</v>
      </c>
      <c r="AA511" s="119">
        <f t="shared" si="242"/>
        <v>0</v>
      </c>
      <c r="AB511" s="120">
        <f t="shared" si="243"/>
        <v>8323.8149410000005</v>
      </c>
      <c r="AC511" s="122">
        <f t="shared" si="244"/>
        <v>8323.8149410000005</v>
      </c>
      <c r="AD511" s="94">
        <f t="shared" si="245"/>
        <v>0</v>
      </c>
      <c r="AE511" s="123">
        <f t="shared" si="246"/>
        <v>21514.71</v>
      </c>
      <c r="AF511" s="94">
        <f t="shared" si="247"/>
        <v>21514.71</v>
      </c>
      <c r="AG511" s="94">
        <f t="shared" si="248"/>
        <v>0</v>
      </c>
      <c r="AH511" s="123">
        <f t="shared" si="249"/>
        <v>2407.4960489999999</v>
      </c>
      <c r="AI511" s="94">
        <f t="shared" si="250"/>
        <v>2407.4960489999999</v>
      </c>
      <c r="AJ511" s="94">
        <f t="shared" si="251"/>
        <v>0</v>
      </c>
      <c r="AK511" s="94">
        <f t="shared" si="252"/>
        <v>19107.213950999998</v>
      </c>
      <c r="AL511" s="93">
        <f t="shared" si="253"/>
        <v>19107.213950999998</v>
      </c>
      <c r="AM511" s="138" t="str">
        <f>VLOOKUP(S511,Factors!$F$4:$G$5971,2,FALSE)</f>
        <v>Customers-All</v>
      </c>
    </row>
    <row r="512" spans="1:39" hidden="1" outlineLevel="3" x14ac:dyDescent="0.25">
      <c r="A512" t="s">
        <v>7052</v>
      </c>
      <c r="B512" t="s">
        <v>415</v>
      </c>
      <c r="C512" t="s">
        <v>416</v>
      </c>
      <c r="D512" t="s">
        <v>407</v>
      </c>
      <c r="E512" t="s">
        <v>408</v>
      </c>
      <c r="F512">
        <v>8818.06</v>
      </c>
      <c r="G512">
        <v>8348.7900000000009</v>
      </c>
      <c r="R512">
        <f t="shared" si="280"/>
        <v>17166.849999999999</v>
      </c>
      <c r="S512" s="92" t="s">
        <v>1504</v>
      </c>
      <c r="T512" s="80">
        <f>VLOOKUP(S512,Factors!$F$4:$H$5971,3,FALSE)</f>
        <v>0.1119</v>
      </c>
      <c r="U512" s="119">
        <f t="shared" si="236"/>
        <v>0</v>
      </c>
      <c r="V512" s="120">
        <f t="shared" si="237"/>
        <v>8348.7900000000009</v>
      </c>
      <c r="W512" s="121">
        <f t="shared" si="238"/>
        <v>8348.7900000000009</v>
      </c>
      <c r="X512" s="119">
        <f t="shared" si="239"/>
        <v>0</v>
      </c>
      <c r="Y512" s="120">
        <f t="shared" si="240"/>
        <v>934.22960100000012</v>
      </c>
      <c r="Z512" s="122">
        <f t="shared" si="241"/>
        <v>934.22960100000012</v>
      </c>
      <c r="AA512" s="119">
        <f t="shared" si="242"/>
        <v>0</v>
      </c>
      <c r="AB512" s="120">
        <f t="shared" si="243"/>
        <v>7414.5603990000009</v>
      </c>
      <c r="AC512" s="122">
        <f t="shared" si="244"/>
        <v>7414.5603990000009</v>
      </c>
      <c r="AD512" s="94">
        <f t="shared" si="245"/>
        <v>0</v>
      </c>
      <c r="AE512" s="123">
        <f t="shared" si="246"/>
        <v>17166.849999999999</v>
      </c>
      <c r="AF512" s="94">
        <f t="shared" si="247"/>
        <v>17166.849999999999</v>
      </c>
      <c r="AG512" s="94">
        <f t="shared" si="248"/>
        <v>0</v>
      </c>
      <c r="AH512" s="123">
        <f t="shared" si="249"/>
        <v>1920.9705149999998</v>
      </c>
      <c r="AI512" s="94">
        <f t="shared" si="250"/>
        <v>1920.9705149999998</v>
      </c>
      <c r="AJ512" s="94">
        <f t="shared" si="251"/>
        <v>0</v>
      </c>
      <c r="AK512" s="94">
        <f t="shared" si="252"/>
        <v>15245.879484999999</v>
      </c>
      <c r="AL512" s="93">
        <f t="shared" si="253"/>
        <v>15245.879484999999</v>
      </c>
      <c r="AM512" s="138" t="str">
        <f>VLOOKUP(S512,Factors!$F$4:$G$5971,2,FALSE)</f>
        <v>Customers-All</v>
      </c>
    </row>
    <row r="513" spans="1:39" hidden="1" outlineLevel="3" x14ac:dyDescent="0.25">
      <c r="A513" t="s">
        <v>7052</v>
      </c>
      <c r="B513" t="s">
        <v>417</v>
      </c>
      <c r="C513" t="s">
        <v>418</v>
      </c>
      <c r="D513" t="s">
        <v>403</v>
      </c>
      <c r="E513" t="s">
        <v>404</v>
      </c>
      <c r="R513">
        <f t="shared" si="280"/>
        <v>0</v>
      </c>
      <c r="S513" s="92" t="s">
        <v>1569</v>
      </c>
      <c r="T513" s="80">
        <f>VLOOKUP(S513,Factors!$F$4:$H$5971,3,FALSE)</f>
        <v>0.1119</v>
      </c>
      <c r="U513" s="119">
        <f t="shared" si="236"/>
        <v>0</v>
      </c>
      <c r="V513" s="120">
        <f t="shared" si="237"/>
        <v>0</v>
      </c>
      <c r="W513" s="121">
        <f t="shared" si="238"/>
        <v>0</v>
      </c>
      <c r="X513" s="119">
        <f t="shared" si="239"/>
        <v>0</v>
      </c>
      <c r="Y513" s="120">
        <f t="shared" si="240"/>
        <v>0</v>
      </c>
      <c r="Z513" s="122">
        <f t="shared" si="241"/>
        <v>0</v>
      </c>
      <c r="AA513" s="119">
        <f t="shared" si="242"/>
        <v>0</v>
      </c>
      <c r="AB513" s="120">
        <f t="shared" si="243"/>
        <v>0</v>
      </c>
      <c r="AC513" s="122">
        <f t="shared" si="244"/>
        <v>0</v>
      </c>
      <c r="AD513" s="94">
        <f t="shared" si="245"/>
        <v>0</v>
      </c>
      <c r="AE513" s="123">
        <f t="shared" si="246"/>
        <v>0</v>
      </c>
      <c r="AF513" s="94">
        <f t="shared" si="247"/>
        <v>0</v>
      </c>
      <c r="AG513" s="94">
        <f t="shared" si="248"/>
        <v>0</v>
      </c>
      <c r="AH513" s="123">
        <f t="shared" si="249"/>
        <v>0</v>
      </c>
      <c r="AI513" s="94">
        <f t="shared" si="250"/>
        <v>0</v>
      </c>
      <c r="AJ513" s="94">
        <f t="shared" si="251"/>
        <v>0</v>
      </c>
      <c r="AK513" s="94">
        <f t="shared" si="252"/>
        <v>0</v>
      </c>
      <c r="AL513" s="93">
        <f t="shared" si="253"/>
        <v>0</v>
      </c>
      <c r="AM513" s="138" t="str">
        <f>VLOOKUP(S513,Factors!$F$4:$G$5971,2,FALSE)</f>
        <v>Customers-All</v>
      </c>
    </row>
    <row r="514" spans="1:39" hidden="1" outlineLevel="3" x14ac:dyDescent="0.25">
      <c r="A514" t="s">
        <v>7052</v>
      </c>
      <c r="B514" t="s">
        <v>417</v>
      </c>
      <c r="C514" t="s">
        <v>418</v>
      </c>
      <c r="D514" t="s">
        <v>405</v>
      </c>
      <c r="E514" t="s">
        <v>406</v>
      </c>
      <c r="F514">
        <v>13047.81</v>
      </c>
      <c r="G514">
        <v>33438.44</v>
      </c>
      <c r="R514">
        <f t="shared" si="280"/>
        <v>46486.25</v>
      </c>
      <c r="S514" s="92" t="s">
        <v>6942</v>
      </c>
      <c r="T514" s="80">
        <f>VLOOKUP(S514,Factors!$F$4:$H$5971,3,FALSE)</f>
        <v>0.1119</v>
      </c>
      <c r="U514" s="119">
        <f t="shared" si="236"/>
        <v>0</v>
      </c>
      <c r="V514" s="120">
        <f t="shared" si="237"/>
        <v>33438.44</v>
      </c>
      <c r="W514" s="121">
        <f t="shared" si="238"/>
        <v>33438.44</v>
      </c>
      <c r="X514" s="119">
        <f t="shared" si="239"/>
        <v>0</v>
      </c>
      <c r="Y514" s="120">
        <f t="shared" si="240"/>
        <v>3741.7614360000002</v>
      </c>
      <c r="Z514" s="122">
        <f t="shared" si="241"/>
        <v>3741.7614360000002</v>
      </c>
      <c r="AA514" s="119">
        <f t="shared" si="242"/>
        <v>0</v>
      </c>
      <c r="AB514" s="120">
        <f t="shared" si="243"/>
        <v>29696.678564000002</v>
      </c>
      <c r="AC514" s="122">
        <f t="shared" si="244"/>
        <v>29696.678564000002</v>
      </c>
      <c r="AD514" s="94">
        <f t="shared" si="245"/>
        <v>0</v>
      </c>
      <c r="AE514" s="123">
        <f t="shared" si="246"/>
        <v>46486.25</v>
      </c>
      <c r="AF514" s="94">
        <f t="shared" si="247"/>
        <v>46486.25</v>
      </c>
      <c r="AG514" s="94">
        <f t="shared" si="248"/>
        <v>0</v>
      </c>
      <c r="AH514" s="123">
        <f t="shared" si="249"/>
        <v>5201.8113750000002</v>
      </c>
      <c r="AI514" s="94">
        <f t="shared" si="250"/>
        <v>5201.8113750000002</v>
      </c>
      <c r="AJ514" s="94">
        <f t="shared" si="251"/>
        <v>0</v>
      </c>
      <c r="AK514" s="94">
        <f t="shared" si="252"/>
        <v>41284.438625000003</v>
      </c>
      <c r="AL514" s="93">
        <f t="shared" si="253"/>
        <v>41284.438625000003</v>
      </c>
      <c r="AM514" s="138" t="str">
        <f>VLOOKUP(S514,Factors!$F$4:$G$5971,2,FALSE)</f>
        <v>Customers-All</v>
      </c>
    </row>
    <row r="515" spans="1:39" hidden="1" outlineLevel="3" x14ac:dyDescent="0.25">
      <c r="A515" t="s">
        <v>7052</v>
      </c>
      <c r="B515" t="s">
        <v>417</v>
      </c>
      <c r="C515" t="s">
        <v>418</v>
      </c>
      <c r="D515" t="s">
        <v>407</v>
      </c>
      <c r="E515" t="s">
        <v>408</v>
      </c>
      <c r="F515">
        <v>16015.76</v>
      </c>
      <c r="G515">
        <v>23478.74</v>
      </c>
      <c r="R515">
        <f t="shared" si="280"/>
        <v>39494.5</v>
      </c>
      <c r="S515" s="92" t="s">
        <v>6943</v>
      </c>
      <c r="T515" s="80">
        <f>VLOOKUP(S515,Factors!$F$4:$H$5971,3,FALSE)</f>
        <v>0.1119</v>
      </c>
      <c r="U515" s="119">
        <f t="shared" si="236"/>
        <v>0</v>
      </c>
      <c r="V515" s="120">
        <f t="shared" si="237"/>
        <v>23478.74</v>
      </c>
      <c r="W515" s="121">
        <f t="shared" si="238"/>
        <v>23478.74</v>
      </c>
      <c r="X515" s="119">
        <f t="shared" si="239"/>
        <v>0</v>
      </c>
      <c r="Y515" s="120">
        <f t="shared" si="240"/>
        <v>2627.2710059999999</v>
      </c>
      <c r="Z515" s="122">
        <f t="shared" si="241"/>
        <v>2627.2710059999999</v>
      </c>
      <c r="AA515" s="119">
        <f t="shared" si="242"/>
        <v>0</v>
      </c>
      <c r="AB515" s="120">
        <f t="shared" si="243"/>
        <v>20851.468994000003</v>
      </c>
      <c r="AC515" s="122">
        <f t="shared" si="244"/>
        <v>20851.468994000003</v>
      </c>
      <c r="AD515" s="94">
        <f t="shared" si="245"/>
        <v>0</v>
      </c>
      <c r="AE515" s="123">
        <f t="shared" si="246"/>
        <v>39494.5</v>
      </c>
      <c r="AF515" s="94">
        <f t="shared" si="247"/>
        <v>39494.5</v>
      </c>
      <c r="AG515" s="94">
        <f t="shared" si="248"/>
        <v>0</v>
      </c>
      <c r="AH515" s="123">
        <f t="shared" si="249"/>
        <v>4419.4345499999999</v>
      </c>
      <c r="AI515" s="94">
        <f t="shared" si="250"/>
        <v>4419.4345499999999</v>
      </c>
      <c r="AJ515" s="94">
        <f t="shared" si="251"/>
        <v>0</v>
      </c>
      <c r="AK515" s="94">
        <f t="shared" si="252"/>
        <v>35075.065450000002</v>
      </c>
      <c r="AL515" s="93">
        <f t="shared" si="253"/>
        <v>35075.065450000002</v>
      </c>
      <c r="AM515" s="138" t="str">
        <f>VLOOKUP(S515,Factors!$F$4:$G$5971,2,FALSE)</f>
        <v>Customers-All</v>
      </c>
    </row>
    <row r="516" spans="1:39" hidden="1" outlineLevel="3" x14ac:dyDescent="0.25">
      <c r="A516" t="s">
        <v>7052</v>
      </c>
      <c r="B516" t="s">
        <v>447</v>
      </c>
      <c r="C516" t="s">
        <v>448</v>
      </c>
      <c r="D516" t="s">
        <v>405</v>
      </c>
      <c r="E516" t="s">
        <v>406</v>
      </c>
      <c r="F516">
        <v>405.07</v>
      </c>
      <c r="G516">
        <v>2799.28</v>
      </c>
      <c r="R516">
        <f t="shared" si="280"/>
        <v>3204.3500000000004</v>
      </c>
      <c r="S516" s="92" t="s">
        <v>4833</v>
      </c>
      <c r="T516" s="80">
        <f>VLOOKUP(S516,Factors!$F$4:$H$5971,3,FALSE)</f>
        <v>0.1119</v>
      </c>
      <c r="U516" s="119">
        <f t="shared" si="236"/>
        <v>0</v>
      </c>
      <c r="V516" s="120">
        <f t="shared" si="237"/>
        <v>2799.28</v>
      </c>
      <c r="W516" s="121">
        <f t="shared" si="238"/>
        <v>2799.28</v>
      </c>
      <c r="X516" s="119">
        <f t="shared" si="239"/>
        <v>0</v>
      </c>
      <c r="Y516" s="120">
        <f t="shared" si="240"/>
        <v>313.23943200000002</v>
      </c>
      <c r="Z516" s="122">
        <f t="shared" si="241"/>
        <v>313.23943200000002</v>
      </c>
      <c r="AA516" s="119">
        <f t="shared" si="242"/>
        <v>0</v>
      </c>
      <c r="AB516" s="120">
        <f t="shared" si="243"/>
        <v>2486.0405680000003</v>
      </c>
      <c r="AC516" s="122">
        <f t="shared" si="244"/>
        <v>2486.0405680000003</v>
      </c>
      <c r="AD516" s="94">
        <f t="shared" si="245"/>
        <v>0</v>
      </c>
      <c r="AE516" s="123">
        <f t="shared" si="246"/>
        <v>3204.3500000000004</v>
      </c>
      <c r="AF516" s="94">
        <f t="shared" si="247"/>
        <v>3204.3500000000004</v>
      </c>
      <c r="AG516" s="94">
        <f t="shared" si="248"/>
        <v>0</v>
      </c>
      <c r="AH516" s="123">
        <f t="shared" si="249"/>
        <v>358.56676500000003</v>
      </c>
      <c r="AI516" s="94">
        <f t="shared" si="250"/>
        <v>358.56676500000003</v>
      </c>
      <c r="AJ516" s="94">
        <f t="shared" si="251"/>
        <v>0</v>
      </c>
      <c r="AK516" s="94">
        <f t="shared" si="252"/>
        <v>2845.7832350000003</v>
      </c>
      <c r="AL516" s="93">
        <f t="shared" si="253"/>
        <v>2845.7832350000003</v>
      </c>
      <c r="AM516" s="138" t="str">
        <f>VLOOKUP(S516,Factors!$F$4:$G$5971,2,FALSE)</f>
        <v>Customers-All</v>
      </c>
    </row>
    <row r="517" spans="1:39" hidden="1" outlineLevel="3" x14ac:dyDescent="0.25">
      <c r="A517" t="s">
        <v>7052</v>
      </c>
      <c r="B517" t="s">
        <v>447</v>
      </c>
      <c r="C517" t="s">
        <v>448</v>
      </c>
      <c r="D517" t="s">
        <v>407</v>
      </c>
      <c r="E517" t="s">
        <v>408</v>
      </c>
      <c r="F517">
        <v>3267.39</v>
      </c>
      <c r="G517">
        <v>2956.21</v>
      </c>
      <c r="R517">
        <f t="shared" si="280"/>
        <v>6223.6</v>
      </c>
      <c r="S517" s="92" t="s">
        <v>4835</v>
      </c>
      <c r="T517" s="80">
        <f>VLOOKUP(S517,Factors!$F$4:$H$5971,3,FALSE)</f>
        <v>0.1119</v>
      </c>
      <c r="U517" s="119">
        <f t="shared" si="236"/>
        <v>0</v>
      </c>
      <c r="V517" s="120">
        <f t="shared" si="237"/>
        <v>2956.21</v>
      </c>
      <c r="W517" s="121">
        <f t="shared" si="238"/>
        <v>2956.21</v>
      </c>
      <c r="X517" s="119">
        <f t="shared" si="239"/>
        <v>0</v>
      </c>
      <c r="Y517" s="120">
        <f t="shared" si="240"/>
        <v>330.79989899999998</v>
      </c>
      <c r="Z517" s="122">
        <f t="shared" si="241"/>
        <v>330.79989899999998</v>
      </c>
      <c r="AA517" s="119">
        <f t="shared" si="242"/>
        <v>0</v>
      </c>
      <c r="AB517" s="120">
        <f t="shared" si="243"/>
        <v>2625.4101009999999</v>
      </c>
      <c r="AC517" s="122">
        <f t="shared" si="244"/>
        <v>2625.4101009999999</v>
      </c>
      <c r="AD517" s="94">
        <f t="shared" si="245"/>
        <v>0</v>
      </c>
      <c r="AE517" s="123">
        <f t="shared" si="246"/>
        <v>6223.6</v>
      </c>
      <c r="AF517" s="94">
        <f t="shared" si="247"/>
        <v>6223.6</v>
      </c>
      <c r="AG517" s="94">
        <f t="shared" si="248"/>
        <v>0</v>
      </c>
      <c r="AH517" s="123">
        <f t="shared" si="249"/>
        <v>696.42084</v>
      </c>
      <c r="AI517" s="94">
        <f t="shared" si="250"/>
        <v>696.42084</v>
      </c>
      <c r="AJ517" s="94">
        <f t="shared" si="251"/>
        <v>0</v>
      </c>
      <c r="AK517" s="94">
        <f t="shared" si="252"/>
        <v>5527.1791600000006</v>
      </c>
      <c r="AL517" s="93">
        <f t="shared" si="253"/>
        <v>5527.1791600000006</v>
      </c>
      <c r="AM517" s="138" t="str">
        <f>VLOOKUP(S517,Factors!$F$4:$G$5971,2,FALSE)</f>
        <v>Customers-All</v>
      </c>
    </row>
    <row r="518" spans="1:39" hidden="1" outlineLevel="3" x14ac:dyDescent="0.25">
      <c r="A518" t="s">
        <v>7052</v>
      </c>
      <c r="B518" t="s">
        <v>449</v>
      </c>
      <c r="C518" t="s">
        <v>450</v>
      </c>
      <c r="D518" t="s">
        <v>451</v>
      </c>
      <c r="E518" t="s">
        <v>452</v>
      </c>
      <c r="F518">
        <v>35779.07</v>
      </c>
      <c r="G518">
        <v>1682.67</v>
      </c>
      <c r="R518">
        <f t="shared" si="280"/>
        <v>37461.74</v>
      </c>
      <c r="S518" s="92" t="s">
        <v>5811</v>
      </c>
      <c r="T518" s="80">
        <f>VLOOKUP(S518,Factors!$F$4:$H$5971,3,FALSE)</f>
        <v>0.1119</v>
      </c>
      <c r="U518" s="119">
        <f t="shared" si="236"/>
        <v>0</v>
      </c>
      <c r="V518" s="120">
        <f t="shared" si="237"/>
        <v>1682.67</v>
      </c>
      <c r="W518" s="121">
        <f t="shared" si="238"/>
        <v>1682.67</v>
      </c>
      <c r="X518" s="119">
        <f t="shared" si="239"/>
        <v>0</v>
      </c>
      <c r="Y518" s="120">
        <f t="shared" si="240"/>
        <v>188.290773</v>
      </c>
      <c r="Z518" s="122">
        <f t="shared" si="241"/>
        <v>188.290773</v>
      </c>
      <c r="AA518" s="119">
        <f t="shared" si="242"/>
        <v>0</v>
      </c>
      <c r="AB518" s="120">
        <f t="shared" si="243"/>
        <v>1494.3792270000001</v>
      </c>
      <c r="AC518" s="122">
        <f t="shared" si="244"/>
        <v>1494.3792270000001</v>
      </c>
      <c r="AD518" s="94">
        <f t="shared" si="245"/>
        <v>0</v>
      </c>
      <c r="AE518" s="123">
        <f t="shared" si="246"/>
        <v>37461.74</v>
      </c>
      <c r="AF518" s="94">
        <f t="shared" si="247"/>
        <v>37461.74</v>
      </c>
      <c r="AG518" s="94">
        <f t="shared" si="248"/>
        <v>0</v>
      </c>
      <c r="AH518" s="123">
        <f t="shared" si="249"/>
        <v>4191.9687059999997</v>
      </c>
      <c r="AI518" s="94">
        <f t="shared" si="250"/>
        <v>4191.9687059999997</v>
      </c>
      <c r="AJ518" s="94">
        <f t="shared" si="251"/>
        <v>0</v>
      </c>
      <c r="AK518" s="94">
        <f t="shared" si="252"/>
        <v>33269.771293999998</v>
      </c>
      <c r="AL518" s="93">
        <f t="shared" si="253"/>
        <v>33269.771293999998</v>
      </c>
      <c r="AM518" s="138" t="str">
        <f>VLOOKUP(S518,Factors!$F$4:$G$5971,2,FALSE)</f>
        <v>Customers-All</v>
      </c>
    </row>
    <row r="519" spans="1:39" hidden="1" outlineLevel="2" collapsed="1" x14ac:dyDescent="0.25">
      <c r="S519" s="92"/>
      <c r="T519" s="80"/>
      <c r="U519" s="119">
        <f t="shared" ref="U519:AL519" si="281">SUBTOTAL(9,U504:U518)</f>
        <v>0</v>
      </c>
      <c r="V519" s="120">
        <f t="shared" si="281"/>
        <v>166029.72</v>
      </c>
      <c r="W519" s="121">
        <f t="shared" si="281"/>
        <v>166029.72</v>
      </c>
      <c r="X519" s="119">
        <f t="shared" si="281"/>
        <v>0</v>
      </c>
      <c r="Y519" s="120">
        <f t="shared" si="281"/>
        <v>18578.725668000003</v>
      </c>
      <c r="Z519" s="122">
        <f t="shared" si="281"/>
        <v>18578.725668000003</v>
      </c>
      <c r="AA519" s="119">
        <f t="shared" si="281"/>
        <v>0</v>
      </c>
      <c r="AB519" s="120">
        <f t="shared" si="281"/>
        <v>147450.99433199997</v>
      </c>
      <c r="AC519" s="122">
        <f t="shared" si="281"/>
        <v>147450.99433199997</v>
      </c>
      <c r="AD519" s="94">
        <f t="shared" si="281"/>
        <v>0</v>
      </c>
      <c r="AE519" s="123">
        <f t="shared" si="281"/>
        <v>325800.69999999995</v>
      </c>
      <c r="AF519" s="94">
        <f t="shared" si="281"/>
        <v>325800.69999999995</v>
      </c>
      <c r="AG519" s="94">
        <f t="shared" si="281"/>
        <v>0</v>
      </c>
      <c r="AH519" s="123">
        <f t="shared" si="281"/>
        <v>36457.098330000008</v>
      </c>
      <c r="AI519" s="94">
        <f t="shared" si="281"/>
        <v>36457.098330000008</v>
      </c>
      <c r="AJ519" s="94">
        <f t="shared" si="281"/>
        <v>0</v>
      </c>
      <c r="AK519" s="94">
        <f t="shared" si="281"/>
        <v>289343.60167</v>
      </c>
      <c r="AL519" s="93">
        <f t="shared" si="281"/>
        <v>289343.60167</v>
      </c>
      <c r="AM519" s="139" t="s">
        <v>7140</v>
      </c>
    </row>
    <row r="520" spans="1:39" hidden="1" outlineLevel="3" x14ac:dyDescent="0.25">
      <c r="A520" t="s">
        <v>7052</v>
      </c>
      <c r="B520" t="s">
        <v>397</v>
      </c>
      <c r="C520" t="s">
        <v>398</v>
      </c>
      <c r="D520" t="s">
        <v>399</v>
      </c>
      <c r="E520" t="s">
        <v>400</v>
      </c>
      <c r="F520">
        <v>82187.31</v>
      </c>
      <c r="G520">
        <v>85187.75</v>
      </c>
      <c r="R520">
        <f>SUM(F520:Q520)</f>
        <v>167375.06</v>
      </c>
      <c r="S520" s="92" t="s">
        <v>1302</v>
      </c>
      <c r="T520" s="80">
        <f>VLOOKUP(S520,Factors!$F$4:$H$5971,3,FALSE)</f>
        <v>8.4099999999999994E-2</v>
      </c>
      <c r="U520" s="119">
        <f t="shared" si="236"/>
        <v>0</v>
      </c>
      <c r="V520" s="120">
        <f t="shared" si="237"/>
        <v>85187.75</v>
      </c>
      <c r="W520" s="121">
        <f t="shared" si="238"/>
        <v>85187.75</v>
      </c>
      <c r="X520" s="119">
        <f t="shared" si="239"/>
        <v>0</v>
      </c>
      <c r="Y520" s="120">
        <f t="shared" si="240"/>
        <v>7164.2897749999993</v>
      </c>
      <c r="Z520" s="122">
        <f t="shared" si="241"/>
        <v>7164.2897749999993</v>
      </c>
      <c r="AA520" s="119">
        <f t="shared" si="242"/>
        <v>0</v>
      </c>
      <c r="AB520" s="120">
        <f t="shared" si="243"/>
        <v>78023.460225000003</v>
      </c>
      <c r="AC520" s="122">
        <f t="shared" si="244"/>
        <v>78023.460225000003</v>
      </c>
      <c r="AD520" s="94">
        <f t="shared" si="245"/>
        <v>0</v>
      </c>
      <c r="AE520" s="123">
        <f t="shared" si="246"/>
        <v>167375.06</v>
      </c>
      <c r="AF520" s="94">
        <f t="shared" si="247"/>
        <v>167375.06</v>
      </c>
      <c r="AG520" s="94">
        <f t="shared" si="248"/>
        <v>0</v>
      </c>
      <c r="AH520" s="123">
        <f t="shared" si="249"/>
        <v>14076.242545999999</v>
      </c>
      <c r="AI520" s="94">
        <f t="shared" si="250"/>
        <v>14076.242545999999</v>
      </c>
      <c r="AJ520" s="94">
        <f t="shared" si="251"/>
        <v>0</v>
      </c>
      <c r="AK520" s="94">
        <f t="shared" si="252"/>
        <v>153298.817454</v>
      </c>
      <c r="AL520" s="93">
        <f t="shared" si="253"/>
        <v>153298.817454</v>
      </c>
      <c r="AM520" s="138" t="str">
        <f>VLOOKUP(S520,Factors!$F$4:$G$5971,2,FALSE)</f>
        <v>Customers-Ind</v>
      </c>
    </row>
    <row r="521" spans="1:39" hidden="1" outlineLevel="3" x14ac:dyDescent="0.25">
      <c r="A521" t="s">
        <v>7052</v>
      </c>
      <c r="B521" t="s">
        <v>216</v>
      </c>
      <c r="C521" t="s">
        <v>217</v>
      </c>
      <c r="D521" t="s">
        <v>403</v>
      </c>
      <c r="E521" t="s">
        <v>404</v>
      </c>
      <c r="F521">
        <v>7287.64</v>
      </c>
      <c r="G521">
        <v>6105.3</v>
      </c>
      <c r="R521">
        <f>SUM(F521:Q521)</f>
        <v>13392.94</v>
      </c>
      <c r="S521" s="92" t="s">
        <v>1345</v>
      </c>
      <c r="T521" s="80">
        <f>VLOOKUP(S521,Factors!$F$4:$H$5971,3,FALSE)</f>
        <v>8.4099999999999994E-2</v>
      </c>
      <c r="U521" s="119">
        <f t="shared" si="236"/>
        <v>0</v>
      </c>
      <c r="V521" s="120">
        <f t="shared" si="237"/>
        <v>6105.3</v>
      </c>
      <c r="W521" s="121">
        <f t="shared" si="238"/>
        <v>6105.3</v>
      </c>
      <c r="X521" s="119">
        <f t="shared" si="239"/>
        <v>0</v>
      </c>
      <c r="Y521" s="120">
        <f t="shared" si="240"/>
        <v>513.45573000000002</v>
      </c>
      <c r="Z521" s="122">
        <f t="shared" si="241"/>
        <v>513.45573000000002</v>
      </c>
      <c r="AA521" s="119">
        <f t="shared" si="242"/>
        <v>0</v>
      </c>
      <c r="AB521" s="120">
        <f t="shared" si="243"/>
        <v>5591.8442700000005</v>
      </c>
      <c r="AC521" s="122">
        <f t="shared" si="244"/>
        <v>5591.8442700000005</v>
      </c>
      <c r="AD521" s="94">
        <f t="shared" si="245"/>
        <v>0</v>
      </c>
      <c r="AE521" s="123">
        <f t="shared" si="246"/>
        <v>13392.94</v>
      </c>
      <c r="AF521" s="94">
        <f t="shared" si="247"/>
        <v>13392.94</v>
      </c>
      <c r="AG521" s="94">
        <f t="shared" si="248"/>
        <v>0</v>
      </c>
      <c r="AH521" s="123">
        <f t="shared" si="249"/>
        <v>1126.346254</v>
      </c>
      <c r="AI521" s="94">
        <f t="shared" si="250"/>
        <v>1126.346254</v>
      </c>
      <c r="AJ521" s="94">
        <f t="shared" si="251"/>
        <v>0</v>
      </c>
      <c r="AK521" s="94">
        <f t="shared" si="252"/>
        <v>12266.593746</v>
      </c>
      <c r="AL521" s="93">
        <f t="shared" si="253"/>
        <v>12266.593746</v>
      </c>
      <c r="AM521" s="138" t="str">
        <f>VLOOKUP(S521,Factors!$F$4:$G$5971,2,FALSE)</f>
        <v>Customers-Ind</v>
      </c>
    </row>
    <row r="522" spans="1:39" hidden="1" outlineLevel="2" collapsed="1" x14ac:dyDescent="0.25">
      <c r="S522" s="92"/>
      <c r="T522" s="80"/>
      <c r="U522" s="119">
        <f t="shared" ref="U522:AL522" si="282">SUBTOTAL(9,U520:U521)</f>
        <v>0</v>
      </c>
      <c r="V522" s="120">
        <f t="shared" si="282"/>
        <v>91293.05</v>
      </c>
      <c r="W522" s="121">
        <f t="shared" si="282"/>
        <v>91293.05</v>
      </c>
      <c r="X522" s="119">
        <f t="shared" si="282"/>
        <v>0</v>
      </c>
      <c r="Y522" s="120">
        <f t="shared" si="282"/>
        <v>7677.745504999999</v>
      </c>
      <c r="Z522" s="122">
        <f t="shared" si="282"/>
        <v>7677.745504999999</v>
      </c>
      <c r="AA522" s="119">
        <f t="shared" si="282"/>
        <v>0</v>
      </c>
      <c r="AB522" s="120">
        <f t="shared" si="282"/>
        <v>83615.304495000004</v>
      </c>
      <c r="AC522" s="122">
        <f t="shared" si="282"/>
        <v>83615.304495000004</v>
      </c>
      <c r="AD522" s="94">
        <f t="shared" si="282"/>
        <v>0</v>
      </c>
      <c r="AE522" s="123">
        <f t="shared" si="282"/>
        <v>180768</v>
      </c>
      <c r="AF522" s="94">
        <f t="shared" si="282"/>
        <v>180768</v>
      </c>
      <c r="AG522" s="94">
        <f t="shared" si="282"/>
        <v>0</v>
      </c>
      <c r="AH522" s="123">
        <f t="shared" si="282"/>
        <v>15202.5888</v>
      </c>
      <c r="AI522" s="94">
        <f t="shared" si="282"/>
        <v>15202.5888</v>
      </c>
      <c r="AJ522" s="94">
        <f t="shared" si="282"/>
        <v>0</v>
      </c>
      <c r="AK522" s="94">
        <f t="shared" si="282"/>
        <v>165565.4112</v>
      </c>
      <c r="AL522" s="93">
        <f t="shared" si="282"/>
        <v>165565.4112</v>
      </c>
      <c r="AM522" s="139" t="s">
        <v>7144</v>
      </c>
    </row>
    <row r="523" spans="1:39" hidden="1" outlineLevel="3" x14ac:dyDescent="0.25">
      <c r="A523" t="s">
        <v>7052</v>
      </c>
      <c r="B523" t="s">
        <v>392</v>
      </c>
      <c r="C523" t="s">
        <v>393</v>
      </c>
      <c r="D523" t="s">
        <v>403</v>
      </c>
      <c r="E523" t="s">
        <v>404</v>
      </c>
      <c r="R523">
        <f>SUM(F523:Q523)</f>
        <v>0</v>
      </c>
      <c r="S523" s="92" t="s">
        <v>1413</v>
      </c>
      <c r="T523" s="80">
        <f>VLOOKUP(S523,Factors!$F$4:$H$5971,3,FALSE)</f>
        <v>0.1128</v>
      </c>
      <c r="U523" s="119">
        <f t="shared" si="236"/>
        <v>0</v>
      </c>
      <c r="V523" s="120">
        <f t="shared" si="237"/>
        <v>0</v>
      </c>
      <c r="W523" s="121">
        <f t="shared" si="238"/>
        <v>0</v>
      </c>
      <c r="X523" s="119">
        <f t="shared" si="239"/>
        <v>0</v>
      </c>
      <c r="Y523" s="120">
        <f t="shared" si="240"/>
        <v>0</v>
      </c>
      <c r="Z523" s="122">
        <f t="shared" si="241"/>
        <v>0</v>
      </c>
      <c r="AA523" s="119">
        <f t="shared" si="242"/>
        <v>0</v>
      </c>
      <c r="AB523" s="120">
        <f t="shared" si="243"/>
        <v>0</v>
      </c>
      <c r="AC523" s="122">
        <f t="shared" si="244"/>
        <v>0</v>
      </c>
      <c r="AD523" s="94">
        <f t="shared" si="245"/>
        <v>0</v>
      </c>
      <c r="AE523" s="123">
        <f t="shared" si="246"/>
        <v>0</v>
      </c>
      <c r="AF523" s="94">
        <f t="shared" si="247"/>
        <v>0</v>
      </c>
      <c r="AG523" s="94">
        <f t="shared" si="248"/>
        <v>0</v>
      </c>
      <c r="AH523" s="123">
        <f t="shared" si="249"/>
        <v>0</v>
      </c>
      <c r="AI523" s="94">
        <f t="shared" si="250"/>
        <v>0</v>
      </c>
      <c r="AJ523" s="94">
        <f t="shared" si="251"/>
        <v>0</v>
      </c>
      <c r="AK523" s="94">
        <f t="shared" si="252"/>
        <v>0</v>
      </c>
      <c r="AL523" s="93">
        <f t="shared" si="253"/>
        <v>0</v>
      </c>
      <c r="AM523" s="138" t="str">
        <f>VLOOKUP(S523,Factors!$F$4:$G$5971,2,FALSE)</f>
        <v>Customers-Res</v>
      </c>
    </row>
    <row r="524" spans="1:39" hidden="1" outlineLevel="3" x14ac:dyDescent="0.25">
      <c r="A524" t="s">
        <v>7052</v>
      </c>
      <c r="B524" t="s">
        <v>392</v>
      </c>
      <c r="C524" t="s">
        <v>393</v>
      </c>
      <c r="D524" t="s">
        <v>405</v>
      </c>
      <c r="E524" t="s">
        <v>406</v>
      </c>
      <c r="F524">
        <v>12841.67</v>
      </c>
      <c r="G524">
        <v>12307.16</v>
      </c>
      <c r="R524">
        <f>SUM(F524:Q524)</f>
        <v>25148.83</v>
      </c>
      <c r="S524" s="92" t="s">
        <v>1383</v>
      </c>
      <c r="T524" s="80">
        <f>VLOOKUP(S524,Factors!$F$4:$H$5971,3,FALSE)</f>
        <v>0.1128</v>
      </c>
      <c r="U524" s="119">
        <f t="shared" si="236"/>
        <v>0</v>
      </c>
      <c r="V524" s="120">
        <f t="shared" si="237"/>
        <v>12307.16</v>
      </c>
      <c r="W524" s="121">
        <f t="shared" si="238"/>
        <v>12307.16</v>
      </c>
      <c r="X524" s="119">
        <f t="shared" si="239"/>
        <v>0</v>
      </c>
      <c r="Y524" s="120">
        <f t="shared" si="240"/>
        <v>1388.247648</v>
      </c>
      <c r="Z524" s="122">
        <f t="shared" si="241"/>
        <v>1388.247648</v>
      </c>
      <c r="AA524" s="119">
        <f t="shared" si="242"/>
        <v>0</v>
      </c>
      <c r="AB524" s="120">
        <f t="shared" si="243"/>
        <v>10918.912351999999</v>
      </c>
      <c r="AC524" s="122">
        <f t="shared" si="244"/>
        <v>10918.912351999999</v>
      </c>
      <c r="AD524" s="94">
        <f t="shared" si="245"/>
        <v>0</v>
      </c>
      <c r="AE524" s="123">
        <f t="shared" si="246"/>
        <v>25148.83</v>
      </c>
      <c r="AF524" s="94">
        <f t="shared" si="247"/>
        <v>25148.83</v>
      </c>
      <c r="AG524" s="94">
        <f t="shared" si="248"/>
        <v>0</v>
      </c>
      <c r="AH524" s="123">
        <f t="shared" si="249"/>
        <v>2836.788024</v>
      </c>
      <c r="AI524" s="94">
        <f t="shared" si="250"/>
        <v>2836.788024</v>
      </c>
      <c r="AJ524" s="94">
        <f t="shared" si="251"/>
        <v>0</v>
      </c>
      <c r="AK524" s="94">
        <f t="shared" si="252"/>
        <v>22312.041976</v>
      </c>
      <c r="AL524" s="93">
        <f t="shared" si="253"/>
        <v>22312.041976</v>
      </c>
      <c r="AM524" s="138" t="str">
        <f>VLOOKUP(S524,Factors!$F$4:$G$5971,2,FALSE)</f>
        <v>Customers-Res</v>
      </c>
    </row>
    <row r="525" spans="1:39" hidden="1" outlineLevel="3" x14ac:dyDescent="0.25">
      <c r="A525" t="s">
        <v>7052</v>
      </c>
      <c r="B525" t="s">
        <v>392</v>
      </c>
      <c r="C525" t="s">
        <v>393</v>
      </c>
      <c r="D525" t="s">
        <v>407</v>
      </c>
      <c r="E525" t="s">
        <v>408</v>
      </c>
      <c r="F525">
        <v>8677.83</v>
      </c>
      <c r="G525">
        <v>9021.1200000000008</v>
      </c>
      <c r="R525">
        <f>SUM(F525:Q525)</f>
        <v>17698.95</v>
      </c>
      <c r="S525" s="92" t="s">
        <v>1385</v>
      </c>
      <c r="T525" s="80">
        <f>VLOOKUP(S525,Factors!$F$4:$H$5971,3,FALSE)</f>
        <v>0.1128</v>
      </c>
      <c r="U525" s="119">
        <f t="shared" si="236"/>
        <v>0</v>
      </c>
      <c r="V525" s="120">
        <f t="shared" si="237"/>
        <v>9021.1200000000008</v>
      </c>
      <c r="W525" s="121">
        <f t="shared" si="238"/>
        <v>9021.1200000000008</v>
      </c>
      <c r="X525" s="119">
        <f t="shared" si="239"/>
        <v>0</v>
      </c>
      <c r="Y525" s="120">
        <f t="shared" si="240"/>
        <v>1017.5823360000001</v>
      </c>
      <c r="Z525" s="122">
        <f t="shared" si="241"/>
        <v>1017.5823360000001</v>
      </c>
      <c r="AA525" s="119">
        <f t="shared" si="242"/>
        <v>0</v>
      </c>
      <c r="AB525" s="120">
        <f t="shared" si="243"/>
        <v>8003.5376640000004</v>
      </c>
      <c r="AC525" s="122">
        <f t="shared" si="244"/>
        <v>8003.5376640000004</v>
      </c>
      <c r="AD525" s="94">
        <f t="shared" si="245"/>
        <v>0</v>
      </c>
      <c r="AE525" s="123">
        <f t="shared" si="246"/>
        <v>17698.95</v>
      </c>
      <c r="AF525" s="94">
        <f t="shared" si="247"/>
        <v>17698.95</v>
      </c>
      <c r="AG525" s="94">
        <f t="shared" si="248"/>
        <v>0</v>
      </c>
      <c r="AH525" s="123">
        <f t="shared" si="249"/>
        <v>1996.44156</v>
      </c>
      <c r="AI525" s="94">
        <f t="shared" si="250"/>
        <v>1996.44156</v>
      </c>
      <c r="AJ525" s="94">
        <f t="shared" si="251"/>
        <v>0</v>
      </c>
      <c r="AK525" s="94">
        <f t="shared" si="252"/>
        <v>15702.508440000001</v>
      </c>
      <c r="AL525" s="93">
        <f t="shared" si="253"/>
        <v>15702.508440000001</v>
      </c>
      <c r="AM525" s="138" t="str">
        <f>VLOOKUP(S525,Factors!$F$4:$G$5971,2,FALSE)</f>
        <v>Customers-Res</v>
      </c>
    </row>
    <row r="526" spans="1:39" hidden="1" outlineLevel="3" x14ac:dyDescent="0.25">
      <c r="A526" t="s">
        <v>7052</v>
      </c>
      <c r="B526" t="s">
        <v>441</v>
      </c>
      <c r="C526" t="s">
        <v>442</v>
      </c>
      <c r="D526" t="s">
        <v>443</v>
      </c>
      <c r="E526" t="s">
        <v>444</v>
      </c>
      <c r="F526">
        <v>72922.03</v>
      </c>
      <c r="G526">
        <v>62657.58</v>
      </c>
      <c r="R526">
        <f>SUM(F526:Q526)</f>
        <v>135579.60999999999</v>
      </c>
      <c r="S526" s="92" t="s">
        <v>1789</v>
      </c>
      <c r="T526" s="80">
        <f>VLOOKUP(S526,Factors!$F$4:$H$5971,3,FALSE)</f>
        <v>0.1128</v>
      </c>
      <c r="U526" s="119">
        <f t="shared" si="236"/>
        <v>0</v>
      </c>
      <c r="V526" s="120">
        <f t="shared" si="237"/>
        <v>62657.58</v>
      </c>
      <c r="W526" s="121">
        <f t="shared" si="238"/>
        <v>62657.58</v>
      </c>
      <c r="X526" s="119">
        <f t="shared" si="239"/>
        <v>0</v>
      </c>
      <c r="Y526" s="120">
        <f t="shared" si="240"/>
        <v>7067.7750240000005</v>
      </c>
      <c r="Z526" s="122">
        <f t="shared" si="241"/>
        <v>7067.7750240000005</v>
      </c>
      <c r="AA526" s="119">
        <f t="shared" si="242"/>
        <v>0</v>
      </c>
      <c r="AB526" s="120">
        <f t="shared" si="243"/>
        <v>55589.804975999999</v>
      </c>
      <c r="AC526" s="122">
        <f t="shared" si="244"/>
        <v>55589.804975999999</v>
      </c>
      <c r="AD526" s="94">
        <f t="shared" si="245"/>
        <v>0</v>
      </c>
      <c r="AE526" s="123">
        <f t="shared" si="246"/>
        <v>135579.60999999999</v>
      </c>
      <c r="AF526" s="94">
        <f t="shared" si="247"/>
        <v>135579.60999999999</v>
      </c>
      <c r="AG526" s="94">
        <f t="shared" si="248"/>
        <v>0</v>
      </c>
      <c r="AH526" s="123">
        <f t="shared" si="249"/>
        <v>15293.380007999998</v>
      </c>
      <c r="AI526" s="94">
        <f t="shared" si="250"/>
        <v>15293.380007999998</v>
      </c>
      <c r="AJ526" s="94">
        <f t="shared" si="251"/>
        <v>0</v>
      </c>
      <c r="AK526" s="94">
        <f t="shared" si="252"/>
        <v>120286.22999199999</v>
      </c>
      <c r="AL526" s="93">
        <f t="shared" si="253"/>
        <v>120286.22999199999</v>
      </c>
      <c r="AM526" s="138" t="str">
        <f>VLOOKUP(S526,Factors!$F$4:$G$5971,2,FALSE)</f>
        <v>Customers-Res</v>
      </c>
    </row>
    <row r="527" spans="1:39" hidden="1" outlineLevel="3" x14ac:dyDescent="0.25">
      <c r="A527" t="s">
        <v>7052</v>
      </c>
      <c r="B527" t="s">
        <v>441</v>
      </c>
      <c r="C527" t="s">
        <v>442</v>
      </c>
      <c r="D527" t="s">
        <v>421</v>
      </c>
      <c r="E527" t="s">
        <v>422</v>
      </c>
      <c r="F527">
        <v>-82487.87</v>
      </c>
      <c r="G527">
        <v>-75876.11</v>
      </c>
      <c r="R527">
        <f>SUM(F527:Q527)</f>
        <v>-158363.97999999998</v>
      </c>
      <c r="S527" s="92" t="s">
        <v>1790</v>
      </c>
      <c r="T527" s="80">
        <f>VLOOKUP(S527,Factors!$F$4:$H$5971,3,FALSE)</f>
        <v>0.1128</v>
      </c>
      <c r="U527" s="119">
        <f t="shared" si="236"/>
        <v>0</v>
      </c>
      <c r="V527" s="120">
        <f t="shared" si="237"/>
        <v>-75876.11</v>
      </c>
      <c r="W527" s="121">
        <f t="shared" si="238"/>
        <v>-75876.11</v>
      </c>
      <c r="X527" s="119">
        <f t="shared" si="239"/>
        <v>0</v>
      </c>
      <c r="Y527" s="120">
        <f t="shared" si="240"/>
        <v>-8558.8252080000002</v>
      </c>
      <c r="Z527" s="122">
        <f t="shared" si="241"/>
        <v>-8558.8252080000002</v>
      </c>
      <c r="AA527" s="119">
        <f t="shared" si="242"/>
        <v>0</v>
      </c>
      <c r="AB527" s="120">
        <f t="shared" si="243"/>
        <v>-67317.284792000006</v>
      </c>
      <c r="AC527" s="122">
        <f t="shared" si="244"/>
        <v>-67317.284792000006</v>
      </c>
      <c r="AD527" s="94">
        <f t="shared" si="245"/>
        <v>0</v>
      </c>
      <c r="AE527" s="123">
        <f t="shared" si="246"/>
        <v>-158363.97999999998</v>
      </c>
      <c r="AF527" s="94">
        <f t="shared" si="247"/>
        <v>-158363.97999999998</v>
      </c>
      <c r="AG527" s="94">
        <f t="shared" si="248"/>
        <v>0</v>
      </c>
      <c r="AH527" s="123">
        <f t="shared" si="249"/>
        <v>-17863.456943999998</v>
      </c>
      <c r="AI527" s="94">
        <f t="shared" si="250"/>
        <v>-17863.456943999998</v>
      </c>
      <c r="AJ527" s="94">
        <f t="shared" si="251"/>
        <v>0</v>
      </c>
      <c r="AK527" s="94">
        <f t="shared" si="252"/>
        <v>-140500.52305599998</v>
      </c>
      <c r="AL527" s="93">
        <f t="shared" si="253"/>
        <v>-140500.52305599998</v>
      </c>
      <c r="AM527" s="138" t="str">
        <f>VLOOKUP(S527,Factors!$F$4:$G$5971,2,FALSE)</f>
        <v>Customers-Res</v>
      </c>
    </row>
    <row r="528" spans="1:39" hidden="1" outlineLevel="2" collapsed="1" x14ac:dyDescent="0.25">
      <c r="S528" s="92"/>
      <c r="T528" s="80"/>
      <c r="U528" s="119">
        <f t="shared" ref="U528:AL528" si="283">SUBTOTAL(9,U523:U527)</f>
        <v>0</v>
      </c>
      <c r="V528" s="120">
        <f t="shared" si="283"/>
        <v>8109.75</v>
      </c>
      <c r="W528" s="121">
        <f t="shared" si="283"/>
        <v>8109.75</v>
      </c>
      <c r="X528" s="119">
        <f t="shared" si="283"/>
        <v>0</v>
      </c>
      <c r="Y528" s="120">
        <f t="shared" si="283"/>
        <v>914.77980000000025</v>
      </c>
      <c r="Z528" s="122">
        <f t="shared" si="283"/>
        <v>914.77980000000025</v>
      </c>
      <c r="AA528" s="119">
        <f t="shared" si="283"/>
        <v>0</v>
      </c>
      <c r="AB528" s="120">
        <f t="shared" si="283"/>
        <v>7194.9701999999961</v>
      </c>
      <c r="AC528" s="122">
        <f t="shared" si="283"/>
        <v>7194.9701999999961</v>
      </c>
      <c r="AD528" s="94">
        <f t="shared" si="283"/>
        <v>0</v>
      </c>
      <c r="AE528" s="123">
        <f t="shared" si="283"/>
        <v>20063.410000000003</v>
      </c>
      <c r="AF528" s="94">
        <f t="shared" si="283"/>
        <v>20063.410000000003</v>
      </c>
      <c r="AG528" s="94">
        <f t="shared" si="283"/>
        <v>0</v>
      </c>
      <c r="AH528" s="123">
        <f t="shared" si="283"/>
        <v>2263.1526479999993</v>
      </c>
      <c r="AI528" s="94">
        <f t="shared" si="283"/>
        <v>2263.1526479999993</v>
      </c>
      <c r="AJ528" s="94">
        <f t="shared" si="283"/>
        <v>0</v>
      </c>
      <c r="AK528" s="94">
        <f t="shared" si="283"/>
        <v>17800.257352000015</v>
      </c>
      <c r="AL528" s="93">
        <f t="shared" si="283"/>
        <v>17800.257352000015</v>
      </c>
      <c r="AM528" s="139" t="s">
        <v>7151</v>
      </c>
    </row>
    <row r="529" spans="1:39" hidden="1" outlineLevel="3" x14ac:dyDescent="0.25">
      <c r="A529" t="s">
        <v>7052</v>
      </c>
      <c r="B529" t="s">
        <v>433</v>
      </c>
      <c r="C529" t="s">
        <v>434</v>
      </c>
      <c r="D529" t="s">
        <v>435</v>
      </c>
      <c r="E529" t="s">
        <v>436</v>
      </c>
      <c r="F529">
        <v>4341.88</v>
      </c>
      <c r="G529">
        <v>4664.5200000000004</v>
      </c>
      <c r="R529">
        <f t="shared" ref="R529:R535" si="284">SUM(F529:Q529)</f>
        <v>9006.4000000000015</v>
      </c>
      <c r="S529" s="92" t="s">
        <v>1777</v>
      </c>
      <c r="T529" s="80">
        <f>VLOOKUP(S529,Factors!$F$4:$H$5971,3,FALSE)</f>
        <v>0</v>
      </c>
      <c r="U529" s="119">
        <f t="shared" si="236"/>
        <v>4664.5200000000004</v>
      </c>
      <c r="V529" s="120">
        <f t="shared" si="237"/>
        <v>0</v>
      </c>
      <c r="W529" s="121">
        <f t="shared" si="238"/>
        <v>4664.5200000000004</v>
      </c>
      <c r="X529" s="119">
        <f t="shared" si="239"/>
        <v>0</v>
      </c>
      <c r="Y529" s="120">
        <f t="shared" si="240"/>
        <v>0</v>
      </c>
      <c r="Z529" s="122">
        <f t="shared" si="241"/>
        <v>0</v>
      </c>
      <c r="AA529" s="119">
        <f t="shared" si="242"/>
        <v>4664.5200000000004</v>
      </c>
      <c r="AB529" s="120">
        <f t="shared" si="243"/>
        <v>0</v>
      </c>
      <c r="AC529" s="122">
        <f t="shared" si="244"/>
        <v>4664.5200000000004</v>
      </c>
      <c r="AD529" s="94">
        <f t="shared" si="245"/>
        <v>9006.4000000000015</v>
      </c>
      <c r="AE529" s="123">
        <f t="shared" si="246"/>
        <v>0</v>
      </c>
      <c r="AF529" s="94">
        <f t="shared" si="247"/>
        <v>9006.4000000000015</v>
      </c>
      <c r="AG529" s="94">
        <f t="shared" si="248"/>
        <v>0</v>
      </c>
      <c r="AH529" s="123">
        <f t="shared" si="249"/>
        <v>0</v>
      </c>
      <c r="AI529" s="94">
        <f t="shared" si="250"/>
        <v>0</v>
      </c>
      <c r="AJ529" s="94">
        <f t="shared" si="251"/>
        <v>9006.4000000000015</v>
      </c>
      <c r="AK529" s="94">
        <f t="shared" si="252"/>
        <v>0</v>
      </c>
      <c r="AL529" s="93">
        <f t="shared" si="253"/>
        <v>9006.4000000000015</v>
      </c>
      <c r="AM529" s="138" t="str">
        <f>VLOOKUP(S529,Factors!$F$4:$G$5971,2,FALSE)</f>
        <v>Direct-OR</v>
      </c>
    </row>
    <row r="530" spans="1:39" hidden="1" outlineLevel="3" x14ac:dyDescent="0.25">
      <c r="A530" t="s">
        <v>7052</v>
      </c>
      <c r="B530" t="s">
        <v>433</v>
      </c>
      <c r="C530" t="s">
        <v>434</v>
      </c>
      <c r="D530" t="s">
        <v>425</v>
      </c>
      <c r="E530" t="s">
        <v>426</v>
      </c>
      <c r="F530">
        <v>56542.78</v>
      </c>
      <c r="G530">
        <v>110375.23</v>
      </c>
      <c r="R530">
        <f t="shared" si="284"/>
        <v>166918.01</v>
      </c>
      <c r="S530" s="92" t="s">
        <v>1778</v>
      </c>
      <c r="T530" s="80">
        <f>VLOOKUP(S530,Factors!$F$4:$H$5971,3,FALSE)</f>
        <v>0</v>
      </c>
      <c r="U530" s="119">
        <f t="shared" si="236"/>
        <v>110375.23</v>
      </c>
      <c r="V530" s="120">
        <f t="shared" si="237"/>
        <v>0</v>
      </c>
      <c r="W530" s="121">
        <f t="shared" si="238"/>
        <v>110375.23</v>
      </c>
      <c r="X530" s="119">
        <f t="shared" si="239"/>
        <v>0</v>
      </c>
      <c r="Y530" s="120">
        <f t="shared" si="240"/>
        <v>0</v>
      </c>
      <c r="Z530" s="122">
        <f t="shared" si="241"/>
        <v>0</v>
      </c>
      <c r="AA530" s="119">
        <f t="shared" si="242"/>
        <v>110375.23</v>
      </c>
      <c r="AB530" s="120">
        <f t="shared" si="243"/>
        <v>0</v>
      </c>
      <c r="AC530" s="122">
        <f t="shared" si="244"/>
        <v>110375.23</v>
      </c>
      <c r="AD530" s="94">
        <f t="shared" si="245"/>
        <v>166918.01</v>
      </c>
      <c r="AE530" s="123">
        <f t="shared" si="246"/>
        <v>0</v>
      </c>
      <c r="AF530" s="94">
        <f t="shared" si="247"/>
        <v>166918.01</v>
      </c>
      <c r="AG530" s="94">
        <f t="shared" si="248"/>
        <v>0</v>
      </c>
      <c r="AH530" s="123">
        <f t="shared" si="249"/>
        <v>0</v>
      </c>
      <c r="AI530" s="94">
        <f t="shared" si="250"/>
        <v>0</v>
      </c>
      <c r="AJ530" s="94">
        <f t="shared" si="251"/>
        <v>166918.01</v>
      </c>
      <c r="AK530" s="94">
        <f t="shared" si="252"/>
        <v>0</v>
      </c>
      <c r="AL530" s="93">
        <f t="shared" si="253"/>
        <v>166918.01</v>
      </c>
      <c r="AM530" s="138" t="str">
        <f>VLOOKUP(S530,Factors!$F$4:$G$5971,2,FALSE)</f>
        <v>Direct-OR</v>
      </c>
    </row>
    <row r="531" spans="1:39" hidden="1" outlineLevel="3" x14ac:dyDescent="0.25">
      <c r="A531" t="s">
        <v>7052</v>
      </c>
      <c r="B531" t="s">
        <v>433</v>
      </c>
      <c r="C531" t="s">
        <v>434</v>
      </c>
      <c r="D531" t="s">
        <v>427</v>
      </c>
      <c r="E531" t="s">
        <v>428</v>
      </c>
      <c r="F531">
        <v>6000</v>
      </c>
      <c r="G531">
        <v>12540.72</v>
      </c>
      <c r="R531">
        <f t="shared" si="284"/>
        <v>18540.72</v>
      </c>
      <c r="S531" s="92" t="s">
        <v>1779</v>
      </c>
      <c r="T531" s="80">
        <f>VLOOKUP(S531,Factors!$F$4:$H$5971,3,FALSE)</f>
        <v>0</v>
      </c>
      <c r="U531" s="119">
        <f t="shared" ref="U531:U610" si="285">IF(LEFT(AM531,6)="Direct", G531,0)</f>
        <v>12540.72</v>
      </c>
      <c r="V531" s="120">
        <f t="shared" ref="V531:V610" si="286">G531-U531</f>
        <v>0</v>
      </c>
      <c r="W531" s="121">
        <f t="shared" ref="W531:W610" si="287">U531+V531</f>
        <v>12540.72</v>
      </c>
      <c r="X531" s="119">
        <f t="shared" ref="X531:X610" si="288">IF(LEFT(AM531,9)="Direct-WA", G531,0)</f>
        <v>0</v>
      </c>
      <c r="Y531" s="120">
        <f t="shared" ref="Y531:Y610" si="289">IF(LEFT(AM531,9)="Direct-WA",0,G531*T531)</f>
        <v>0</v>
      </c>
      <c r="Z531" s="122">
        <f t="shared" ref="Z531:Z610" si="290">X531+Y531</f>
        <v>0</v>
      </c>
      <c r="AA531" s="119">
        <f t="shared" ref="AA531:AA610" si="291">IF(LEFT(AM531,9)="Direct-OR", G531,0)</f>
        <v>12540.72</v>
      </c>
      <c r="AB531" s="120">
        <f t="shared" ref="AB531:AB610" si="292">IF(LEFT(AM531,9)="Direct-OR",0,V531-Y531)</f>
        <v>0</v>
      </c>
      <c r="AC531" s="122">
        <f t="shared" ref="AC531:AC610" si="293">AA531+AB531</f>
        <v>12540.72</v>
      </c>
      <c r="AD531" s="94">
        <f t="shared" ref="AD531:AD610" si="294">IF(LEFT(AM531,6)="Direct", R531,0)</f>
        <v>18540.72</v>
      </c>
      <c r="AE531" s="123">
        <f t="shared" ref="AE531:AE610" si="295">R531-AD531</f>
        <v>0</v>
      </c>
      <c r="AF531" s="94">
        <f t="shared" ref="AF531:AF610" si="296">AD531+AE531</f>
        <v>18540.72</v>
      </c>
      <c r="AG531" s="94">
        <f t="shared" ref="AG531:AG610" si="297">IF(LEFT(AM531,9)="Direct-WA", R531,0)</f>
        <v>0</v>
      </c>
      <c r="AH531" s="123">
        <f t="shared" ref="AH531:AH610" si="298">IF(LEFT(AM531,9)="Direct-WA",0,R531*T531)</f>
        <v>0</v>
      </c>
      <c r="AI531" s="94">
        <f t="shared" ref="AI531:AI610" si="299">AG531+AH531</f>
        <v>0</v>
      </c>
      <c r="AJ531" s="94">
        <f t="shared" ref="AJ531:AJ610" si="300">IF(LEFT(AM531,9)="Direct-OR", R531,0)</f>
        <v>18540.72</v>
      </c>
      <c r="AK531" s="94">
        <f t="shared" ref="AK531:AK610" si="301">IF(LEFT(AM531,9)="Direct-OR",0,AF531-AI531)</f>
        <v>0</v>
      </c>
      <c r="AL531" s="93">
        <f t="shared" ref="AL531:AL610" si="302">AJ531+AK531</f>
        <v>18540.72</v>
      </c>
      <c r="AM531" s="138" t="str">
        <f>VLOOKUP(S531,Factors!$F$4:$G$5971,2,FALSE)</f>
        <v>Direct-OR</v>
      </c>
    </row>
    <row r="532" spans="1:39" hidden="1" outlineLevel="3" x14ac:dyDescent="0.25">
      <c r="A532" t="s">
        <v>7052</v>
      </c>
      <c r="B532" t="s">
        <v>433</v>
      </c>
      <c r="C532" t="s">
        <v>434</v>
      </c>
      <c r="D532" t="s">
        <v>429</v>
      </c>
      <c r="E532" t="s">
        <v>430</v>
      </c>
      <c r="F532">
        <v>7855.84</v>
      </c>
      <c r="G532">
        <v>16495.82</v>
      </c>
      <c r="R532">
        <f t="shared" si="284"/>
        <v>24351.66</v>
      </c>
      <c r="S532" s="92" t="s">
        <v>1781</v>
      </c>
      <c r="T532" s="80">
        <f>VLOOKUP(S532,Factors!$F$4:$H$5971,3,FALSE)</f>
        <v>0</v>
      </c>
      <c r="U532" s="119">
        <f t="shared" si="285"/>
        <v>16495.82</v>
      </c>
      <c r="V532" s="120">
        <f t="shared" si="286"/>
        <v>0</v>
      </c>
      <c r="W532" s="121">
        <f t="shared" si="287"/>
        <v>16495.82</v>
      </c>
      <c r="X532" s="119">
        <f t="shared" si="288"/>
        <v>0</v>
      </c>
      <c r="Y532" s="120">
        <f t="shared" si="289"/>
        <v>0</v>
      </c>
      <c r="Z532" s="122">
        <f t="shared" si="290"/>
        <v>0</v>
      </c>
      <c r="AA532" s="119">
        <f t="shared" si="291"/>
        <v>16495.82</v>
      </c>
      <c r="AB532" s="120">
        <f t="shared" si="292"/>
        <v>0</v>
      </c>
      <c r="AC532" s="122">
        <f t="shared" si="293"/>
        <v>16495.82</v>
      </c>
      <c r="AD532" s="94">
        <f t="shared" si="294"/>
        <v>24351.66</v>
      </c>
      <c r="AE532" s="123">
        <f t="shared" si="295"/>
        <v>0</v>
      </c>
      <c r="AF532" s="94">
        <f t="shared" si="296"/>
        <v>24351.66</v>
      </c>
      <c r="AG532" s="94">
        <f t="shared" si="297"/>
        <v>0</v>
      </c>
      <c r="AH532" s="123">
        <f t="shared" si="298"/>
        <v>0</v>
      </c>
      <c r="AI532" s="94">
        <f t="shared" si="299"/>
        <v>0</v>
      </c>
      <c r="AJ532" s="94">
        <f t="shared" si="300"/>
        <v>24351.66</v>
      </c>
      <c r="AK532" s="94">
        <f t="shared" si="301"/>
        <v>0</v>
      </c>
      <c r="AL532" s="93">
        <f t="shared" si="302"/>
        <v>24351.66</v>
      </c>
      <c r="AM532" s="138" t="str">
        <f>VLOOKUP(S532,Factors!$F$4:$G$5971,2,FALSE)</f>
        <v>Direct-OR</v>
      </c>
    </row>
    <row r="533" spans="1:39" hidden="1" outlineLevel="3" x14ac:dyDescent="0.25">
      <c r="A533" t="s">
        <v>7052</v>
      </c>
      <c r="B533" t="s">
        <v>433</v>
      </c>
      <c r="C533" t="s">
        <v>434</v>
      </c>
      <c r="D533" t="s">
        <v>437</v>
      </c>
      <c r="E533" t="s">
        <v>438</v>
      </c>
      <c r="F533">
        <v>7250</v>
      </c>
      <c r="G533">
        <v>12750</v>
      </c>
      <c r="R533">
        <f t="shared" si="284"/>
        <v>20000</v>
      </c>
      <c r="S533" s="92" t="s">
        <v>1782</v>
      </c>
      <c r="T533" s="80">
        <f>VLOOKUP(S533,Factors!$F$4:$H$5971,3,FALSE)</f>
        <v>0</v>
      </c>
      <c r="U533" s="119">
        <f t="shared" si="285"/>
        <v>12750</v>
      </c>
      <c r="V533" s="120">
        <f t="shared" si="286"/>
        <v>0</v>
      </c>
      <c r="W533" s="121">
        <f t="shared" si="287"/>
        <v>12750</v>
      </c>
      <c r="X533" s="119">
        <f t="shared" si="288"/>
        <v>0</v>
      </c>
      <c r="Y533" s="120">
        <f t="shared" si="289"/>
        <v>0</v>
      </c>
      <c r="Z533" s="122">
        <f t="shared" si="290"/>
        <v>0</v>
      </c>
      <c r="AA533" s="119">
        <f t="shared" si="291"/>
        <v>12750</v>
      </c>
      <c r="AB533" s="120">
        <f t="shared" si="292"/>
        <v>0</v>
      </c>
      <c r="AC533" s="122">
        <f t="shared" si="293"/>
        <v>12750</v>
      </c>
      <c r="AD533" s="94">
        <f t="shared" si="294"/>
        <v>20000</v>
      </c>
      <c r="AE533" s="123">
        <f t="shared" si="295"/>
        <v>0</v>
      </c>
      <c r="AF533" s="94">
        <f t="shared" si="296"/>
        <v>20000</v>
      </c>
      <c r="AG533" s="94">
        <f t="shared" si="297"/>
        <v>0</v>
      </c>
      <c r="AH533" s="123">
        <f t="shared" si="298"/>
        <v>0</v>
      </c>
      <c r="AI533" s="94">
        <f t="shared" si="299"/>
        <v>0</v>
      </c>
      <c r="AJ533" s="94">
        <f t="shared" si="300"/>
        <v>20000</v>
      </c>
      <c r="AK533" s="94">
        <f t="shared" si="301"/>
        <v>0</v>
      </c>
      <c r="AL533" s="93">
        <f t="shared" si="302"/>
        <v>20000</v>
      </c>
      <c r="AM533" s="138" t="str">
        <f>VLOOKUP(S533,Factors!$F$4:$G$5971,2,FALSE)</f>
        <v>Direct-OR</v>
      </c>
    </row>
    <row r="534" spans="1:39" hidden="1" outlineLevel="3" x14ac:dyDescent="0.25">
      <c r="A534" t="s">
        <v>7052</v>
      </c>
      <c r="B534" t="s">
        <v>433</v>
      </c>
      <c r="C534" t="s">
        <v>434</v>
      </c>
      <c r="D534" t="s">
        <v>421</v>
      </c>
      <c r="E534" t="s">
        <v>422</v>
      </c>
      <c r="F534">
        <v>-89044.41</v>
      </c>
      <c r="G534">
        <v>-160772.92000000001</v>
      </c>
      <c r="R534">
        <f t="shared" si="284"/>
        <v>-249817.33000000002</v>
      </c>
      <c r="S534" s="92" t="s">
        <v>1783</v>
      </c>
      <c r="T534" s="80">
        <f>VLOOKUP(S534,Factors!$F$4:$H$5971,3,FALSE)</f>
        <v>0</v>
      </c>
      <c r="U534" s="119">
        <f t="shared" si="285"/>
        <v>-160772.92000000001</v>
      </c>
      <c r="V534" s="120">
        <f t="shared" si="286"/>
        <v>0</v>
      </c>
      <c r="W534" s="121">
        <f t="shared" si="287"/>
        <v>-160772.92000000001</v>
      </c>
      <c r="X534" s="119">
        <f t="shared" si="288"/>
        <v>0</v>
      </c>
      <c r="Y534" s="120">
        <f t="shared" si="289"/>
        <v>0</v>
      </c>
      <c r="Z534" s="122">
        <f t="shared" si="290"/>
        <v>0</v>
      </c>
      <c r="AA534" s="119">
        <f t="shared" si="291"/>
        <v>-160772.92000000001</v>
      </c>
      <c r="AB534" s="120">
        <f t="shared" si="292"/>
        <v>0</v>
      </c>
      <c r="AC534" s="122">
        <f t="shared" si="293"/>
        <v>-160772.92000000001</v>
      </c>
      <c r="AD534" s="94">
        <f t="shared" si="294"/>
        <v>-249817.33000000002</v>
      </c>
      <c r="AE534" s="123">
        <f t="shared" si="295"/>
        <v>0</v>
      </c>
      <c r="AF534" s="94">
        <f t="shared" si="296"/>
        <v>-249817.33000000002</v>
      </c>
      <c r="AG534" s="94">
        <f t="shared" si="297"/>
        <v>0</v>
      </c>
      <c r="AH534" s="123">
        <f t="shared" si="298"/>
        <v>0</v>
      </c>
      <c r="AI534" s="94">
        <f t="shared" si="299"/>
        <v>0</v>
      </c>
      <c r="AJ534" s="94">
        <f t="shared" si="300"/>
        <v>-249817.33000000002</v>
      </c>
      <c r="AK534" s="94">
        <f t="shared" si="301"/>
        <v>0</v>
      </c>
      <c r="AL534" s="93">
        <f t="shared" si="302"/>
        <v>-249817.33000000002</v>
      </c>
      <c r="AM534" s="138" t="str">
        <f>VLOOKUP(S534,Factors!$F$4:$G$5971,2,FALSE)</f>
        <v>Direct-OR</v>
      </c>
    </row>
    <row r="535" spans="1:39" hidden="1" outlineLevel="3" x14ac:dyDescent="0.25">
      <c r="A535" t="s">
        <v>7052</v>
      </c>
      <c r="B535" t="s">
        <v>433</v>
      </c>
      <c r="C535" t="s">
        <v>434</v>
      </c>
      <c r="D535" t="s">
        <v>439</v>
      </c>
      <c r="E535" t="s">
        <v>440</v>
      </c>
      <c r="F535">
        <v>7002.95</v>
      </c>
      <c r="G535">
        <v>3033.86</v>
      </c>
      <c r="R535">
        <f t="shared" si="284"/>
        <v>10036.81</v>
      </c>
      <c r="S535" s="92" t="s">
        <v>1787</v>
      </c>
      <c r="T535" s="80">
        <f>VLOOKUP(S535,Factors!$F$4:$H$5971,3,FALSE)</f>
        <v>0</v>
      </c>
      <c r="U535" s="119">
        <f t="shared" si="285"/>
        <v>3033.86</v>
      </c>
      <c r="V535" s="120">
        <f t="shared" si="286"/>
        <v>0</v>
      </c>
      <c r="W535" s="121">
        <f t="shared" si="287"/>
        <v>3033.86</v>
      </c>
      <c r="X535" s="119">
        <f t="shared" si="288"/>
        <v>0</v>
      </c>
      <c r="Y535" s="120">
        <f t="shared" si="289"/>
        <v>0</v>
      </c>
      <c r="Z535" s="122">
        <f t="shared" si="290"/>
        <v>0</v>
      </c>
      <c r="AA535" s="119">
        <f t="shared" si="291"/>
        <v>3033.86</v>
      </c>
      <c r="AB535" s="120">
        <f t="shared" si="292"/>
        <v>0</v>
      </c>
      <c r="AC535" s="122">
        <f t="shared" si="293"/>
        <v>3033.86</v>
      </c>
      <c r="AD535" s="94">
        <f t="shared" si="294"/>
        <v>10036.81</v>
      </c>
      <c r="AE535" s="123">
        <f t="shared" si="295"/>
        <v>0</v>
      </c>
      <c r="AF535" s="94">
        <f t="shared" si="296"/>
        <v>10036.81</v>
      </c>
      <c r="AG535" s="94">
        <f t="shared" si="297"/>
        <v>0</v>
      </c>
      <c r="AH535" s="123">
        <f t="shared" si="298"/>
        <v>0</v>
      </c>
      <c r="AI535" s="94">
        <f t="shared" si="299"/>
        <v>0</v>
      </c>
      <c r="AJ535" s="94">
        <f t="shared" si="300"/>
        <v>10036.81</v>
      </c>
      <c r="AK535" s="94">
        <f t="shared" si="301"/>
        <v>0</v>
      </c>
      <c r="AL535" s="93">
        <f t="shared" si="302"/>
        <v>10036.81</v>
      </c>
      <c r="AM535" s="138" t="str">
        <f>VLOOKUP(S535,Factors!$F$4:$G$5971,2,FALSE)</f>
        <v>Direct-OR</v>
      </c>
    </row>
    <row r="536" spans="1:39" hidden="1" outlineLevel="2" collapsed="1" x14ac:dyDescent="0.25">
      <c r="S536" s="92"/>
      <c r="T536" s="80"/>
      <c r="U536" s="119">
        <f t="shared" ref="U536:AL536" si="303">SUBTOTAL(9,U529:U535)</f>
        <v>-912.77000000000453</v>
      </c>
      <c r="V536" s="120">
        <f t="shared" si="303"/>
        <v>0</v>
      </c>
      <c r="W536" s="121">
        <f t="shared" si="303"/>
        <v>-912.77000000000453</v>
      </c>
      <c r="X536" s="119">
        <f t="shared" si="303"/>
        <v>0</v>
      </c>
      <c r="Y536" s="120">
        <f t="shared" si="303"/>
        <v>0</v>
      </c>
      <c r="Z536" s="122">
        <f t="shared" si="303"/>
        <v>0</v>
      </c>
      <c r="AA536" s="119">
        <f t="shared" si="303"/>
        <v>-912.77000000000453</v>
      </c>
      <c r="AB536" s="120">
        <f t="shared" si="303"/>
        <v>0</v>
      </c>
      <c r="AC536" s="122">
        <f t="shared" si="303"/>
        <v>-912.77000000000453</v>
      </c>
      <c r="AD536" s="94">
        <f t="shared" si="303"/>
        <v>-963.73000000000866</v>
      </c>
      <c r="AE536" s="123">
        <f t="shared" si="303"/>
        <v>0</v>
      </c>
      <c r="AF536" s="94">
        <f t="shared" si="303"/>
        <v>-963.73000000000866</v>
      </c>
      <c r="AG536" s="94">
        <f t="shared" si="303"/>
        <v>0</v>
      </c>
      <c r="AH536" s="123">
        <f t="shared" si="303"/>
        <v>0</v>
      </c>
      <c r="AI536" s="94">
        <f t="shared" si="303"/>
        <v>0</v>
      </c>
      <c r="AJ536" s="94">
        <f t="shared" si="303"/>
        <v>-963.73000000000866</v>
      </c>
      <c r="AK536" s="94">
        <f t="shared" si="303"/>
        <v>0</v>
      </c>
      <c r="AL536" s="93">
        <f t="shared" si="303"/>
        <v>-963.73000000000866</v>
      </c>
      <c r="AM536" s="139" t="s">
        <v>7135</v>
      </c>
    </row>
    <row r="537" spans="1:39" hidden="1" outlineLevel="3" x14ac:dyDescent="0.25">
      <c r="A537" t="s">
        <v>7052</v>
      </c>
      <c r="B537" t="s">
        <v>419</v>
      </c>
      <c r="C537" t="s">
        <v>420</v>
      </c>
      <c r="D537" t="s">
        <v>421</v>
      </c>
      <c r="E537" t="s">
        <v>422</v>
      </c>
      <c r="F537">
        <v>-5647.24</v>
      </c>
      <c r="G537">
        <v>-6323.63</v>
      </c>
      <c r="R537">
        <f t="shared" ref="R537:R543" si="304">SUM(F537:Q537)</f>
        <v>-11970.869999999999</v>
      </c>
      <c r="S537" s="92" t="s">
        <v>6744</v>
      </c>
      <c r="T537" s="80">
        <f>VLOOKUP(S537,Factors!$F$4:$H$5971,3,FALSE)</f>
        <v>1</v>
      </c>
      <c r="U537" s="119">
        <f t="shared" si="285"/>
        <v>-6323.63</v>
      </c>
      <c r="V537" s="120">
        <f t="shared" si="286"/>
        <v>0</v>
      </c>
      <c r="W537" s="121">
        <f t="shared" si="287"/>
        <v>-6323.63</v>
      </c>
      <c r="X537" s="119">
        <f t="shared" si="288"/>
        <v>-6323.63</v>
      </c>
      <c r="Y537" s="120">
        <f t="shared" si="289"/>
        <v>0</v>
      </c>
      <c r="Z537" s="122">
        <f t="shared" si="290"/>
        <v>-6323.63</v>
      </c>
      <c r="AA537" s="119">
        <f t="shared" si="291"/>
        <v>0</v>
      </c>
      <c r="AB537" s="120">
        <f t="shared" si="292"/>
        <v>0</v>
      </c>
      <c r="AC537" s="122">
        <f t="shared" si="293"/>
        <v>0</v>
      </c>
      <c r="AD537" s="94">
        <f t="shared" si="294"/>
        <v>-11970.869999999999</v>
      </c>
      <c r="AE537" s="123">
        <f t="shared" si="295"/>
        <v>0</v>
      </c>
      <c r="AF537" s="94">
        <f t="shared" si="296"/>
        <v>-11970.869999999999</v>
      </c>
      <c r="AG537" s="94">
        <f t="shared" si="297"/>
        <v>-11970.869999999999</v>
      </c>
      <c r="AH537" s="123">
        <f t="shared" si="298"/>
        <v>0</v>
      </c>
      <c r="AI537" s="94">
        <f t="shared" si="299"/>
        <v>-11970.869999999999</v>
      </c>
      <c r="AJ537" s="94">
        <f t="shared" si="300"/>
        <v>0</v>
      </c>
      <c r="AK537" s="94">
        <f t="shared" si="301"/>
        <v>0</v>
      </c>
      <c r="AL537" s="93">
        <f t="shared" si="302"/>
        <v>0</v>
      </c>
      <c r="AM537" s="138" t="str">
        <f>VLOOKUP(S537,Factors!$F$4:$G$5971,2,FALSE)</f>
        <v>direct-wa</v>
      </c>
    </row>
    <row r="538" spans="1:39" hidden="1" outlineLevel="3" x14ac:dyDescent="0.25">
      <c r="A538" t="s">
        <v>7052</v>
      </c>
      <c r="B538" t="s">
        <v>423</v>
      </c>
      <c r="C538" t="s">
        <v>424</v>
      </c>
      <c r="D538" t="s">
        <v>425</v>
      </c>
      <c r="E538" t="s">
        <v>426</v>
      </c>
      <c r="F538">
        <v>36000.449999999997</v>
      </c>
      <c r="R538">
        <f t="shared" si="304"/>
        <v>36000.449999999997</v>
      </c>
      <c r="S538" s="92" t="s">
        <v>1668</v>
      </c>
      <c r="T538" s="80">
        <f>VLOOKUP(S538,Factors!$F$4:$H$5971,3,FALSE)</f>
        <v>1</v>
      </c>
      <c r="U538" s="119">
        <f t="shared" si="285"/>
        <v>0</v>
      </c>
      <c r="V538" s="120">
        <f t="shared" si="286"/>
        <v>0</v>
      </c>
      <c r="W538" s="121">
        <f t="shared" si="287"/>
        <v>0</v>
      </c>
      <c r="X538" s="119">
        <f t="shared" si="288"/>
        <v>0</v>
      </c>
      <c r="Y538" s="120">
        <f t="shared" si="289"/>
        <v>0</v>
      </c>
      <c r="Z538" s="122">
        <f t="shared" si="290"/>
        <v>0</v>
      </c>
      <c r="AA538" s="119">
        <f t="shared" si="291"/>
        <v>0</v>
      </c>
      <c r="AB538" s="120">
        <f t="shared" si="292"/>
        <v>0</v>
      </c>
      <c r="AC538" s="122">
        <f t="shared" si="293"/>
        <v>0</v>
      </c>
      <c r="AD538" s="94">
        <f t="shared" si="294"/>
        <v>36000.449999999997</v>
      </c>
      <c r="AE538" s="123">
        <f t="shared" si="295"/>
        <v>0</v>
      </c>
      <c r="AF538" s="94">
        <f t="shared" si="296"/>
        <v>36000.449999999997</v>
      </c>
      <c r="AG538" s="94">
        <f t="shared" si="297"/>
        <v>36000.449999999997</v>
      </c>
      <c r="AH538" s="123">
        <f t="shared" si="298"/>
        <v>0</v>
      </c>
      <c r="AI538" s="94">
        <f t="shared" si="299"/>
        <v>36000.449999999997</v>
      </c>
      <c r="AJ538" s="94">
        <f t="shared" si="300"/>
        <v>0</v>
      </c>
      <c r="AK538" s="94">
        <f t="shared" si="301"/>
        <v>0</v>
      </c>
      <c r="AL538" s="93">
        <f t="shared" si="302"/>
        <v>0</v>
      </c>
      <c r="AM538" s="138" t="str">
        <f>VLOOKUP(S538,Factors!$F$4:$G$5971,2,FALSE)</f>
        <v>Direct-WA</v>
      </c>
    </row>
    <row r="539" spans="1:39" hidden="1" outlineLevel="3" x14ac:dyDescent="0.25">
      <c r="A539" t="s">
        <v>7052</v>
      </c>
      <c r="B539" t="s">
        <v>423</v>
      </c>
      <c r="C539" t="s">
        <v>424</v>
      </c>
      <c r="D539" t="s">
        <v>427</v>
      </c>
      <c r="E539" t="s">
        <v>428</v>
      </c>
      <c r="F539">
        <v>5400.07</v>
      </c>
      <c r="R539">
        <f t="shared" si="304"/>
        <v>5400.07</v>
      </c>
      <c r="S539" s="92" t="s">
        <v>1664</v>
      </c>
      <c r="T539" s="80">
        <f>VLOOKUP(S539,Factors!$F$4:$H$5971,3,FALSE)</f>
        <v>1</v>
      </c>
      <c r="U539" s="119">
        <f t="shared" si="285"/>
        <v>0</v>
      </c>
      <c r="V539" s="120">
        <f t="shared" si="286"/>
        <v>0</v>
      </c>
      <c r="W539" s="121">
        <f t="shared" si="287"/>
        <v>0</v>
      </c>
      <c r="X539" s="119">
        <f t="shared" si="288"/>
        <v>0</v>
      </c>
      <c r="Y539" s="120">
        <f t="shared" si="289"/>
        <v>0</v>
      </c>
      <c r="Z539" s="122">
        <f t="shared" si="290"/>
        <v>0</v>
      </c>
      <c r="AA539" s="119">
        <f t="shared" si="291"/>
        <v>0</v>
      </c>
      <c r="AB539" s="120">
        <f t="shared" si="292"/>
        <v>0</v>
      </c>
      <c r="AC539" s="122">
        <f t="shared" si="293"/>
        <v>0</v>
      </c>
      <c r="AD539" s="94">
        <f t="shared" si="294"/>
        <v>5400.07</v>
      </c>
      <c r="AE539" s="123">
        <f t="shared" si="295"/>
        <v>0</v>
      </c>
      <c r="AF539" s="94">
        <f t="shared" si="296"/>
        <v>5400.07</v>
      </c>
      <c r="AG539" s="94">
        <f t="shared" si="297"/>
        <v>5400.07</v>
      </c>
      <c r="AH539" s="123">
        <f t="shared" si="298"/>
        <v>0</v>
      </c>
      <c r="AI539" s="94">
        <f t="shared" si="299"/>
        <v>5400.07</v>
      </c>
      <c r="AJ539" s="94">
        <f t="shared" si="300"/>
        <v>0</v>
      </c>
      <c r="AK539" s="94">
        <f t="shared" si="301"/>
        <v>0</v>
      </c>
      <c r="AL539" s="93">
        <f t="shared" si="302"/>
        <v>0</v>
      </c>
      <c r="AM539" s="138" t="str">
        <f>VLOOKUP(S539,Factors!$F$4:$G$5971,2,FALSE)</f>
        <v>Direct-WA</v>
      </c>
    </row>
    <row r="540" spans="1:39" hidden="1" outlineLevel="3" x14ac:dyDescent="0.25">
      <c r="A540" t="s">
        <v>7052</v>
      </c>
      <c r="B540" t="s">
        <v>423</v>
      </c>
      <c r="C540" t="s">
        <v>424</v>
      </c>
      <c r="D540" t="s">
        <v>429</v>
      </c>
      <c r="E540" t="s">
        <v>430</v>
      </c>
      <c r="F540">
        <v>6000</v>
      </c>
      <c r="R540">
        <f t="shared" si="304"/>
        <v>6000</v>
      </c>
      <c r="S540" s="92" t="s">
        <v>1667</v>
      </c>
      <c r="T540" s="80">
        <f>VLOOKUP(S540,Factors!$F$4:$H$5971,3,FALSE)</f>
        <v>1</v>
      </c>
      <c r="U540" s="119">
        <f t="shared" si="285"/>
        <v>0</v>
      </c>
      <c r="V540" s="120">
        <f t="shared" si="286"/>
        <v>0</v>
      </c>
      <c r="W540" s="121">
        <f t="shared" si="287"/>
        <v>0</v>
      </c>
      <c r="X540" s="119">
        <f t="shared" si="288"/>
        <v>0</v>
      </c>
      <c r="Y540" s="120">
        <f t="shared" si="289"/>
        <v>0</v>
      </c>
      <c r="Z540" s="122">
        <f t="shared" si="290"/>
        <v>0</v>
      </c>
      <c r="AA540" s="119">
        <f t="shared" si="291"/>
        <v>0</v>
      </c>
      <c r="AB540" s="120">
        <f t="shared" si="292"/>
        <v>0</v>
      </c>
      <c r="AC540" s="122">
        <f t="shared" si="293"/>
        <v>0</v>
      </c>
      <c r="AD540" s="94">
        <f t="shared" si="294"/>
        <v>6000</v>
      </c>
      <c r="AE540" s="123">
        <f t="shared" si="295"/>
        <v>0</v>
      </c>
      <c r="AF540" s="94">
        <f t="shared" si="296"/>
        <v>6000</v>
      </c>
      <c r="AG540" s="94">
        <f t="shared" si="297"/>
        <v>6000</v>
      </c>
      <c r="AH540" s="123">
        <f t="shared" si="298"/>
        <v>0</v>
      </c>
      <c r="AI540" s="94">
        <f t="shared" si="299"/>
        <v>6000</v>
      </c>
      <c r="AJ540" s="94">
        <f t="shared" si="300"/>
        <v>0</v>
      </c>
      <c r="AK540" s="94">
        <f t="shared" si="301"/>
        <v>0</v>
      </c>
      <c r="AL540" s="93">
        <f t="shared" si="302"/>
        <v>0</v>
      </c>
      <c r="AM540" s="138" t="str">
        <f>VLOOKUP(S540,Factors!$F$4:$G$5971,2,FALSE)</f>
        <v>Direct-WA</v>
      </c>
    </row>
    <row r="541" spans="1:39" hidden="1" outlineLevel="3" x14ac:dyDescent="0.25">
      <c r="A541" t="s">
        <v>7052</v>
      </c>
      <c r="B541" t="s">
        <v>423</v>
      </c>
      <c r="C541" t="s">
        <v>424</v>
      </c>
      <c r="D541" t="s">
        <v>431</v>
      </c>
      <c r="E541" t="s">
        <v>432</v>
      </c>
      <c r="F541">
        <v>110.87</v>
      </c>
      <c r="R541">
        <f t="shared" si="304"/>
        <v>110.87</v>
      </c>
      <c r="S541" s="92" t="s">
        <v>1669</v>
      </c>
      <c r="T541" s="80">
        <f>VLOOKUP(S541,Factors!$F$4:$H$5971,3,FALSE)</f>
        <v>1</v>
      </c>
      <c r="U541" s="119">
        <f t="shared" si="285"/>
        <v>0</v>
      </c>
      <c r="V541" s="120">
        <f t="shared" si="286"/>
        <v>0</v>
      </c>
      <c r="W541" s="121">
        <f t="shared" si="287"/>
        <v>0</v>
      </c>
      <c r="X541" s="119">
        <f t="shared" si="288"/>
        <v>0</v>
      </c>
      <c r="Y541" s="120">
        <f t="shared" si="289"/>
        <v>0</v>
      </c>
      <c r="Z541" s="122">
        <f t="shared" si="290"/>
        <v>0</v>
      </c>
      <c r="AA541" s="119">
        <f t="shared" si="291"/>
        <v>0</v>
      </c>
      <c r="AB541" s="120">
        <f t="shared" si="292"/>
        <v>0</v>
      </c>
      <c r="AC541" s="122">
        <f t="shared" si="293"/>
        <v>0</v>
      </c>
      <c r="AD541" s="94">
        <f t="shared" si="294"/>
        <v>110.87</v>
      </c>
      <c r="AE541" s="123">
        <f t="shared" si="295"/>
        <v>0</v>
      </c>
      <c r="AF541" s="94">
        <f t="shared" si="296"/>
        <v>110.87</v>
      </c>
      <c r="AG541" s="94">
        <f t="shared" si="297"/>
        <v>110.87</v>
      </c>
      <c r="AH541" s="123">
        <f t="shared" si="298"/>
        <v>0</v>
      </c>
      <c r="AI541" s="94">
        <f t="shared" si="299"/>
        <v>110.87</v>
      </c>
      <c r="AJ541" s="94">
        <f t="shared" si="300"/>
        <v>0</v>
      </c>
      <c r="AK541" s="94">
        <f t="shared" si="301"/>
        <v>0</v>
      </c>
      <c r="AL541" s="93">
        <f t="shared" si="302"/>
        <v>0</v>
      </c>
      <c r="AM541" s="138" t="str">
        <f>VLOOKUP(S541,Factors!$F$4:$G$5971,2,FALSE)</f>
        <v>Direct-WA</v>
      </c>
    </row>
    <row r="542" spans="1:39" hidden="1" outlineLevel="3" x14ac:dyDescent="0.25">
      <c r="A542" t="s">
        <v>7052</v>
      </c>
      <c r="B542" t="s">
        <v>423</v>
      </c>
      <c r="C542" t="s">
        <v>424</v>
      </c>
      <c r="D542" t="s">
        <v>421</v>
      </c>
      <c r="E542" t="s">
        <v>422</v>
      </c>
      <c r="F542">
        <v>-47511.39</v>
      </c>
      <c r="G542">
        <v>-1638</v>
      </c>
      <c r="R542">
        <f t="shared" si="304"/>
        <v>-49149.39</v>
      </c>
      <c r="S542" s="92" t="s">
        <v>1672</v>
      </c>
      <c r="T542" s="80">
        <f>VLOOKUP(S542,Factors!$F$4:$H$5971,3,FALSE)</f>
        <v>1</v>
      </c>
      <c r="U542" s="119">
        <f t="shared" si="285"/>
        <v>-1638</v>
      </c>
      <c r="V542" s="120">
        <f t="shared" si="286"/>
        <v>0</v>
      </c>
      <c r="W542" s="121">
        <f t="shared" si="287"/>
        <v>-1638</v>
      </c>
      <c r="X542" s="119">
        <f t="shared" si="288"/>
        <v>-1638</v>
      </c>
      <c r="Y542" s="120">
        <f t="shared" si="289"/>
        <v>0</v>
      </c>
      <c r="Z542" s="122">
        <f t="shared" si="290"/>
        <v>-1638</v>
      </c>
      <c r="AA542" s="119">
        <f t="shared" si="291"/>
        <v>0</v>
      </c>
      <c r="AB542" s="120">
        <f t="shared" si="292"/>
        <v>0</v>
      </c>
      <c r="AC542" s="122">
        <f t="shared" si="293"/>
        <v>0</v>
      </c>
      <c r="AD542" s="94">
        <f t="shared" si="294"/>
        <v>-49149.39</v>
      </c>
      <c r="AE542" s="123">
        <f t="shared" si="295"/>
        <v>0</v>
      </c>
      <c r="AF542" s="94">
        <f t="shared" si="296"/>
        <v>-49149.39</v>
      </c>
      <c r="AG542" s="94">
        <f t="shared" si="297"/>
        <v>-49149.39</v>
      </c>
      <c r="AH542" s="123">
        <f t="shared" si="298"/>
        <v>0</v>
      </c>
      <c r="AI542" s="94">
        <f t="shared" si="299"/>
        <v>-49149.39</v>
      </c>
      <c r="AJ542" s="94">
        <f t="shared" si="300"/>
        <v>0</v>
      </c>
      <c r="AK542" s="94">
        <f t="shared" si="301"/>
        <v>0</v>
      </c>
      <c r="AL542" s="93">
        <f t="shared" si="302"/>
        <v>0</v>
      </c>
      <c r="AM542" s="138" t="str">
        <f>VLOOKUP(S542,Factors!$F$4:$G$5971,2,FALSE)</f>
        <v>Direct-WA</v>
      </c>
    </row>
    <row r="543" spans="1:39" hidden="1" outlineLevel="3" x14ac:dyDescent="0.25">
      <c r="A543" t="s">
        <v>7052</v>
      </c>
      <c r="B543" t="s">
        <v>445</v>
      </c>
      <c r="C543" t="s">
        <v>446</v>
      </c>
      <c r="D543" t="s">
        <v>413</v>
      </c>
      <c r="E543" t="s">
        <v>414</v>
      </c>
      <c r="G543">
        <v>2822.1</v>
      </c>
      <c r="R543">
        <f t="shared" si="304"/>
        <v>2822.1</v>
      </c>
      <c r="S543" s="92" t="s">
        <v>2714</v>
      </c>
      <c r="T543" s="80">
        <f>VLOOKUP(S543,Factors!$F$4:$H$5971,3,FALSE)</f>
        <v>1</v>
      </c>
      <c r="U543" s="119">
        <f t="shared" si="285"/>
        <v>2822.1</v>
      </c>
      <c r="V543" s="120">
        <f t="shared" si="286"/>
        <v>0</v>
      </c>
      <c r="W543" s="121">
        <f t="shared" si="287"/>
        <v>2822.1</v>
      </c>
      <c r="X543" s="119">
        <f t="shared" si="288"/>
        <v>2822.1</v>
      </c>
      <c r="Y543" s="120">
        <f t="shared" si="289"/>
        <v>0</v>
      </c>
      <c r="Z543" s="122">
        <f t="shared" si="290"/>
        <v>2822.1</v>
      </c>
      <c r="AA543" s="119">
        <f t="shared" si="291"/>
        <v>0</v>
      </c>
      <c r="AB543" s="120">
        <f t="shared" si="292"/>
        <v>0</v>
      </c>
      <c r="AC543" s="122">
        <f t="shared" si="293"/>
        <v>0</v>
      </c>
      <c r="AD543" s="94">
        <f t="shared" si="294"/>
        <v>2822.1</v>
      </c>
      <c r="AE543" s="123">
        <f t="shared" si="295"/>
        <v>0</v>
      </c>
      <c r="AF543" s="94">
        <f t="shared" si="296"/>
        <v>2822.1</v>
      </c>
      <c r="AG543" s="94">
        <f t="shared" si="297"/>
        <v>2822.1</v>
      </c>
      <c r="AH543" s="123">
        <f t="shared" si="298"/>
        <v>0</v>
      </c>
      <c r="AI543" s="94">
        <f t="shared" si="299"/>
        <v>2822.1</v>
      </c>
      <c r="AJ543" s="94">
        <f t="shared" si="300"/>
        <v>0</v>
      </c>
      <c r="AK543" s="94">
        <f t="shared" si="301"/>
        <v>0</v>
      </c>
      <c r="AL543" s="93">
        <f t="shared" si="302"/>
        <v>0</v>
      </c>
      <c r="AM543" s="138" t="str">
        <f>VLOOKUP(S543,Factors!$F$4:$G$5971,2,FALSE)</f>
        <v>Direct-WA</v>
      </c>
    </row>
    <row r="544" spans="1:39" hidden="1" outlineLevel="2" collapsed="1" x14ac:dyDescent="0.25">
      <c r="S544" s="92"/>
      <c r="T544" s="80"/>
      <c r="U544" s="119">
        <f t="shared" ref="U544:AL544" si="305">SUBTOTAL(9,U537:U543)</f>
        <v>-5139.5300000000007</v>
      </c>
      <c r="V544" s="120">
        <f t="shared" si="305"/>
        <v>0</v>
      </c>
      <c r="W544" s="121">
        <f t="shared" si="305"/>
        <v>-5139.5300000000007</v>
      </c>
      <c r="X544" s="119">
        <f t="shared" si="305"/>
        <v>-5139.5300000000007</v>
      </c>
      <c r="Y544" s="120">
        <f t="shared" si="305"/>
        <v>0</v>
      </c>
      <c r="Z544" s="122">
        <f t="shared" si="305"/>
        <v>-5139.5300000000007</v>
      </c>
      <c r="AA544" s="119">
        <f t="shared" si="305"/>
        <v>0</v>
      </c>
      <c r="AB544" s="120">
        <f t="shared" si="305"/>
        <v>0</v>
      </c>
      <c r="AC544" s="122">
        <f t="shared" si="305"/>
        <v>0</v>
      </c>
      <c r="AD544" s="94">
        <f t="shared" si="305"/>
        <v>-10786.770000000002</v>
      </c>
      <c r="AE544" s="123">
        <f t="shared" si="305"/>
        <v>0</v>
      </c>
      <c r="AF544" s="94">
        <f t="shared" si="305"/>
        <v>-10786.770000000002</v>
      </c>
      <c r="AG544" s="94">
        <f t="shared" si="305"/>
        <v>-10786.770000000002</v>
      </c>
      <c r="AH544" s="123">
        <f t="shared" si="305"/>
        <v>0</v>
      </c>
      <c r="AI544" s="94">
        <f t="shared" si="305"/>
        <v>-10786.770000000002</v>
      </c>
      <c r="AJ544" s="94">
        <f t="shared" si="305"/>
        <v>0</v>
      </c>
      <c r="AK544" s="94">
        <f t="shared" si="305"/>
        <v>0</v>
      </c>
      <c r="AL544" s="93">
        <f t="shared" si="305"/>
        <v>0</v>
      </c>
      <c r="AM544" s="139" t="s">
        <v>7153</v>
      </c>
    </row>
    <row r="545" spans="1:39" hidden="1" outlineLevel="1" x14ac:dyDescent="0.25">
      <c r="A545" s="135" t="s">
        <v>7051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7"/>
      <c r="T545" s="128"/>
      <c r="U545" s="129">
        <f t="shared" ref="U545:AL545" si="306">SUBTOTAL(9,U502:U543)</f>
        <v>-6052.3000000000047</v>
      </c>
      <c r="V545" s="130">
        <f t="shared" si="306"/>
        <v>266142.02</v>
      </c>
      <c r="W545" s="131">
        <f t="shared" si="306"/>
        <v>260089.72</v>
      </c>
      <c r="X545" s="129">
        <f t="shared" si="306"/>
        <v>-5139.5300000000007</v>
      </c>
      <c r="Y545" s="130">
        <f t="shared" si="306"/>
        <v>27250.998772999999</v>
      </c>
      <c r="Z545" s="132">
        <f t="shared" si="306"/>
        <v>22111.468772999997</v>
      </c>
      <c r="AA545" s="129">
        <f t="shared" si="306"/>
        <v>-912.77000000000453</v>
      </c>
      <c r="AB545" s="130">
        <f t="shared" si="306"/>
        <v>238891.02122699993</v>
      </c>
      <c r="AC545" s="132">
        <f t="shared" si="306"/>
        <v>237978.25122699988</v>
      </c>
      <c r="AD545" s="130">
        <f t="shared" si="306"/>
        <v>-11750.500000000005</v>
      </c>
      <c r="AE545" s="133">
        <f t="shared" si="306"/>
        <v>528259.10999999987</v>
      </c>
      <c r="AF545" s="130">
        <f t="shared" si="306"/>
        <v>516508.60999999975</v>
      </c>
      <c r="AG545" s="130">
        <f t="shared" si="306"/>
        <v>-10786.770000000002</v>
      </c>
      <c r="AH545" s="133">
        <f t="shared" si="306"/>
        <v>54105.714577999992</v>
      </c>
      <c r="AI545" s="130">
        <f t="shared" si="306"/>
        <v>43318.944577999973</v>
      </c>
      <c r="AJ545" s="130">
        <f t="shared" si="306"/>
        <v>-963.73000000000866</v>
      </c>
      <c r="AK545" s="130">
        <f t="shared" si="306"/>
        <v>474153.39542199997</v>
      </c>
      <c r="AL545" s="134">
        <f t="shared" si="306"/>
        <v>473189.66542199999</v>
      </c>
      <c r="AM545" s="137"/>
    </row>
    <row r="546" spans="1:39" hidden="1" outlineLevel="3" x14ac:dyDescent="0.25">
      <c r="A546" t="s">
        <v>7054</v>
      </c>
      <c r="B546" t="s">
        <v>70</v>
      </c>
      <c r="C546" t="s">
        <v>71</v>
      </c>
      <c r="D546" t="s">
        <v>454</v>
      </c>
      <c r="E546" t="s">
        <v>455</v>
      </c>
      <c r="F546">
        <v>53278.19</v>
      </c>
      <c r="G546">
        <v>53483.360000000001</v>
      </c>
      <c r="R546">
        <f t="shared" ref="R546:R551" si="307">SUM(F546:Q546)</f>
        <v>106761.55</v>
      </c>
      <c r="S546" s="92" t="s">
        <v>1719</v>
      </c>
      <c r="T546" s="80">
        <f>VLOOKUP(S546,Factors!$F$4:$H$5971,3,FALSE)</f>
        <v>0.1119</v>
      </c>
      <c r="U546" s="119">
        <f t="shared" si="285"/>
        <v>0</v>
      </c>
      <c r="V546" s="120">
        <f t="shared" si="286"/>
        <v>53483.360000000001</v>
      </c>
      <c r="W546" s="121">
        <f t="shared" si="287"/>
        <v>53483.360000000001</v>
      </c>
      <c r="X546" s="119">
        <f t="shared" si="288"/>
        <v>0</v>
      </c>
      <c r="Y546" s="120">
        <f t="shared" si="289"/>
        <v>5984.7879839999996</v>
      </c>
      <c r="Z546" s="122">
        <f t="shared" si="290"/>
        <v>5984.7879839999996</v>
      </c>
      <c r="AA546" s="119">
        <f t="shared" si="291"/>
        <v>0</v>
      </c>
      <c r="AB546" s="120">
        <f t="shared" si="292"/>
        <v>47498.572015999998</v>
      </c>
      <c r="AC546" s="122">
        <f t="shared" si="293"/>
        <v>47498.572015999998</v>
      </c>
      <c r="AD546" s="94">
        <f t="shared" si="294"/>
        <v>0</v>
      </c>
      <c r="AE546" s="123">
        <f t="shared" si="295"/>
        <v>106761.55</v>
      </c>
      <c r="AF546" s="94">
        <f t="shared" si="296"/>
        <v>106761.55</v>
      </c>
      <c r="AG546" s="94">
        <f t="shared" si="297"/>
        <v>0</v>
      </c>
      <c r="AH546" s="123">
        <f t="shared" si="298"/>
        <v>11946.617445</v>
      </c>
      <c r="AI546" s="94">
        <f t="shared" si="299"/>
        <v>11946.617445</v>
      </c>
      <c r="AJ546" s="94">
        <f t="shared" si="300"/>
        <v>0</v>
      </c>
      <c r="AK546" s="94">
        <f t="shared" si="301"/>
        <v>94814.932555000007</v>
      </c>
      <c r="AL546" s="93">
        <f t="shared" si="302"/>
        <v>94814.932555000007</v>
      </c>
      <c r="AM546" s="138" t="str">
        <f>VLOOKUP(S546,Factors!$F$4:$G$5971,2,FALSE)</f>
        <v>Customers-All</v>
      </c>
    </row>
    <row r="547" spans="1:39" hidden="1" outlineLevel="3" x14ac:dyDescent="0.25">
      <c r="A547" t="s">
        <v>7054</v>
      </c>
      <c r="B547" t="s">
        <v>70</v>
      </c>
      <c r="C547" t="s">
        <v>71</v>
      </c>
      <c r="D547" t="s">
        <v>456</v>
      </c>
      <c r="E547" t="s">
        <v>457</v>
      </c>
      <c r="F547">
        <v>18028</v>
      </c>
      <c r="G547">
        <v>277</v>
      </c>
      <c r="R547">
        <f t="shared" si="307"/>
        <v>18305</v>
      </c>
      <c r="S547" s="92" t="s">
        <v>1722</v>
      </c>
      <c r="T547" s="80">
        <f>VLOOKUP(S547,Factors!$F$4:$H$5971,3,FALSE)</f>
        <v>0.1119</v>
      </c>
      <c r="U547" s="119">
        <f t="shared" si="285"/>
        <v>0</v>
      </c>
      <c r="V547" s="120">
        <f t="shared" si="286"/>
        <v>277</v>
      </c>
      <c r="W547" s="121">
        <f t="shared" si="287"/>
        <v>277</v>
      </c>
      <c r="X547" s="119">
        <f t="shared" si="288"/>
        <v>0</v>
      </c>
      <c r="Y547" s="120">
        <f t="shared" si="289"/>
        <v>30.996300000000002</v>
      </c>
      <c r="Z547" s="122">
        <f t="shared" si="290"/>
        <v>30.996300000000002</v>
      </c>
      <c r="AA547" s="119">
        <f t="shared" si="291"/>
        <v>0</v>
      </c>
      <c r="AB547" s="120">
        <f t="shared" si="292"/>
        <v>246.00370000000001</v>
      </c>
      <c r="AC547" s="122">
        <f t="shared" si="293"/>
        <v>246.00370000000001</v>
      </c>
      <c r="AD547" s="94">
        <f t="shared" si="294"/>
        <v>0</v>
      </c>
      <c r="AE547" s="123">
        <f t="shared" si="295"/>
        <v>18305</v>
      </c>
      <c r="AF547" s="94">
        <f t="shared" si="296"/>
        <v>18305</v>
      </c>
      <c r="AG547" s="94">
        <f t="shared" si="297"/>
        <v>0</v>
      </c>
      <c r="AH547" s="123">
        <f t="shared" si="298"/>
        <v>2048.3294999999998</v>
      </c>
      <c r="AI547" s="94">
        <f t="shared" si="299"/>
        <v>2048.3294999999998</v>
      </c>
      <c r="AJ547" s="94">
        <f t="shared" si="300"/>
        <v>0</v>
      </c>
      <c r="AK547" s="94">
        <f t="shared" si="301"/>
        <v>16256.6705</v>
      </c>
      <c r="AL547" s="93">
        <f t="shared" si="302"/>
        <v>16256.6705</v>
      </c>
      <c r="AM547" s="138" t="str">
        <f>VLOOKUP(S547,Factors!$F$4:$G$5971,2,FALSE)</f>
        <v>Customers-All</v>
      </c>
    </row>
    <row r="548" spans="1:39" hidden="1" outlineLevel="3" x14ac:dyDescent="0.25">
      <c r="A548" t="s">
        <v>7054</v>
      </c>
      <c r="B548" t="s">
        <v>70</v>
      </c>
      <c r="C548" t="s">
        <v>71</v>
      </c>
      <c r="D548" t="s">
        <v>458</v>
      </c>
      <c r="E548" t="s">
        <v>459</v>
      </c>
      <c r="F548">
        <v>21826.82</v>
      </c>
      <c r="G548">
        <v>39866.15</v>
      </c>
      <c r="R548">
        <f t="shared" si="307"/>
        <v>61692.97</v>
      </c>
      <c r="S548" s="92" t="s">
        <v>1737</v>
      </c>
      <c r="T548" s="80">
        <f>VLOOKUP(S548,Factors!$F$4:$H$5971,3,FALSE)</f>
        <v>0.1119</v>
      </c>
      <c r="U548" s="119">
        <f t="shared" si="285"/>
        <v>0</v>
      </c>
      <c r="V548" s="120">
        <f t="shared" si="286"/>
        <v>39866.15</v>
      </c>
      <c r="W548" s="121">
        <f t="shared" si="287"/>
        <v>39866.15</v>
      </c>
      <c r="X548" s="119">
        <f t="shared" si="288"/>
        <v>0</v>
      </c>
      <c r="Y548" s="120">
        <f t="shared" si="289"/>
        <v>4461.0221849999998</v>
      </c>
      <c r="Z548" s="122">
        <f t="shared" si="290"/>
        <v>4461.0221849999998</v>
      </c>
      <c r="AA548" s="119">
        <f t="shared" si="291"/>
        <v>0</v>
      </c>
      <c r="AB548" s="120">
        <f t="shared" si="292"/>
        <v>35405.127815</v>
      </c>
      <c r="AC548" s="122">
        <f t="shared" si="293"/>
        <v>35405.127815</v>
      </c>
      <c r="AD548" s="94">
        <f t="shared" si="294"/>
        <v>0</v>
      </c>
      <c r="AE548" s="123">
        <f t="shared" si="295"/>
        <v>61692.97</v>
      </c>
      <c r="AF548" s="94">
        <f t="shared" si="296"/>
        <v>61692.97</v>
      </c>
      <c r="AG548" s="94">
        <f t="shared" si="297"/>
        <v>0</v>
      </c>
      <c r="AH548" s="123">
        <f t="shared" si="298"/>
        <v>6903.4433429999999</v>
      </c>
      <c r="AI548" s="94">
        <f t="shared" si="299"/>
        <v>6903.4433429999999</v>
      </c>
      <c r="AJ548" s="94">
        <f t="shared" si="300"/>
        <v>0</v>
      </c>
      <c r="AK548" s="94">
        <f t="shared" si="301"/>
        <v>54789.526657000002</v>
      </c>
      <c r="AL548" s="93">
        <f t="shared" si="302"/>
        <v>54789.526657000002</v>
      </c>
      <c r="AM548" s="138" t="str">
        <f>VLOOKUP(S548,Factors!$F$4:$G$5971,2,FALSE)</f>
        <v>Customers-All</v>
      </c>
    </row>
    <row r="549" spans="1:39" hidden="1" outlineLevel="3" x14ac:dyDescent="0.25">
      <c r="A549" t="s">
        <v>7054</v>
      </c>
      <c r="B549" t="s">
        <v>70</v>
      </c>
      <c r="C549" t="s">
        <v>71</v>
      </c>
      <c r="D549" t="s">
        <v>460</v>
      </c>
      <c r="E549" t="s">
        <v>461</v>
      </c>
      <c r="G549">
        <v>132599.76999999999</v>
      </c>
      <c r="R549">
        <f t="shared" si="307"/>
        <v>132599.76999999999</v>
      </c>
      <c r="S549" s="92" t="s">
        <v>1739</v>
      </c>
      <c r="T549" s="80">
        <f>VLOOKUP(S549,Factors!$F$4:$H$5971,3,FALSE)</f>
        <v>0.1119</v>
      </c>
      <c r="U549" s="119">
        <f t="shared" si="285"/>
        <v>0</v>
      </c>
      <c r="V549" s="120">
        <f t="shared" si="286"/>
        <v>132599.76999999999</v>
      </c>
      <c r="W549" s="121">
        <f t="shared" si="287"/>
        <v>132599.76999999999</v>
      </c>
      <c r="X549" s="119">
        <f t="shared" si="288"/>
        <v>0</v>
      </c>
      <c r="Y549" s="120">
        <f t="shared" si="289"/>
        <v>14837.914262999999</v>
      </c>
      <c r="Z549" s="122">
        <f t="shared" si="290"/>
        <v>14837.914262999999</v>
      </c>
      <c r="AA549" s="119">
        <f t="shared" si="291"/>
        <v>0</v>
      </c>
      <c r="AB549" s="120">
        <f t="shared" si="292"/>
        <v>117761.85573699999</v>
      </c>
      <c r="AC549" s="122">
        <f t="shared" si="293"/>
        <v>117761.85573699999</v>
      </c>
      <c r="AD549" s="94">
        <f t="shared" si="294"/>
        <v>0</v>
      </c>
      <c r="AE549" s="123">
        <f t="shared" si="295"/>
        <v>132599.76999999999</v>
      </c>
      <c r="AF549" s="94">
        <f t="shared" si="296"/>
        <v>132599.76999999999</v>
      </c>
      <c r="AG549" s="94">
        <f t="shared" si="297"/>
        <v>0</v>
      </c>
      <c r="AH549" s="123">
        <f t="shared" si="298"/>
        <v>14837.914262999999</v>
      </c>
      <c r="AI549" s="94">
        <f t="shared" si="299"/>
        <v>14837.914262999999</v>
      </c>
      <c r="AJ549" s="94">
        <f t="shared" si="300"/>
        <v>0</v>
      </c>
      <c r="AK549" s="94">
        <f t="shared" si="301"/>
        <v>117761.85573699999</v>
      </c>
      <c r="AL549" s="93">
        <f t="shared" si="302"/>
        <v>117761.85573699999</v>
      </c>
      <c r="AM549" s="138" t="str">
        <f>VLOOKUP(S549,Factors!$F$4:$G$5971,2,FALSE)</f>
        <v>Customers-All</v>
      </c>
    </row>
    <row r="550" spans="1:39" hidden="1" outlineLevel="3" x14ac:dyDescent="0.25">
      <c r="A550" t="s">
        <v>7054</v>
      </c>
      <c r="B550" t="s">
        <v>70</v>
      </c>
      <c r="C550" t="s">
        <v>71</v>
      </c>
      <c r="D550" t="s">
        <v>462</v>
      </c>
      <c r="E550" t="s">
        <v>463</v>
      </c>
      <c r="R550">
        <f t="shared" si="307"/>
        <v>0</v>
      </c>
      <c r="S550" s="92" t="s">
        <v>1750</v>
      </c>
      <c r="T550" s="80">
        <f>VLOOKUP(S550,Factors!$F$4:$H$5971,3,FALSE)</f>
        <v>0.1119</v>
      </c>
      <c r="U550" s="119">
        <f t="shared" si="285"/>
        <v>0</v>
      </c>
      <c r="V550" s="120">
        <f t="shared" si="286"/>
        <v>0</v>
      </c>
      <c r="W550" s="121">
        <f t="shared" si="287"/>
        <v>0</v>
      </c>
      <c r="X550" s="119">
        <f t="shared" si="288"/>
        <v>0</v>
      </c>
      <c r="Y550" s="120">
        <f t="shared" si="289"/>
        <v>0</v>
      </c>
      <c r="Z550" s="122">
        <f t="shared" si="290"/>
        <v>0</v>
      </c>
      <c r="AA550" s="119">
        <f t="shared" si="291"/>
        <v>0</v>
      </c>
      <c r="AB550" s="120">
        <f t="shared" si="292"/>
        <v>0</v>
      </c>
      <c r="AC550" s="122">
        <f t="shared" si="293"/>
        <v>0</v>
      </c>
      <c r="AD550" s="94">
        <f t="shared" si="294"/>
        <v>0</v>
      </c>
      <c r="AE550" s="123">
        <f t="shared" si="295"/>
        <v>0</v>
      </c>
      <c r="AF550" s="94">
        <f t="shared" si="296"/>
        <v>0</v>
      </c>
      <c r="AG550" s="94">
        <f t="shared" si="297"/>
        <v>0</v>
      </c>
      <c r="AH550" s="123">
        <f t="shared" si="298"/>
        <v>0</v>
      </c>
      <c r="AI550" s="94">
        <f t="shared" si="299"/>
        <v>0</v>
      </c>
      <c r="AJ550" s="94">
        <f t="shared" si="300"/>
        <v>0</v>
      </c>
      <c r="AK550" s="94">
        <f t="shared" si="301"/>
        <v>0</v>
      </c>
      <c r="AL550" s="93">
        <f t="shared" si="302"/>
        <v>0</v>
      </c>
      <c r="AM550" s="138" t="str">
        <f>VLOOKUP(S550,Factors!$F$4:$G$5971,2,FALSE)</f>
        <v>Customers-All</v>
      </c>
    </row>
    <row r="551" spans="1:39" hidden="1" outlineLevel="3" x14ac:dyDescent="0.25">
      <c r="A551" t="s">
        <v>7054</v>
      </c>
      <c r="B551" t="s">
        <v>70</v>
      </c>
      <c r="C551" t="s">
        <v>71</v>
      </c>
      <c r="D551" t="s">
        <v>464</v>
      </c>
      <c r="E551" t="s">
        <v>465</v>
      </c>
      <c r="F551">
        <v>35556.78</v>
      </c>
      <c r="G551">
        <v>39797.31</v>
      </c>
      <c r="R551">
        <f t="shared" si="307"/>
        <v>75354.09</v>
      </c>
      <c r="S551" s="92" t="s">
        <v>1755</v>
      </c>
      <c r="T551" s="80">
        <f>VLOOKUP(S551,Factors!$F$4:$H$5971,3,FALSE)</f>
        <v>0.1119</v>
      </c>
      <c r="U551" s="119">
        <f t="shared" si="285"/>
        <v>0</v>
      </c>
      <c r="V551" s="120">
        <f t="shared" si="286"/>
        <v>39797.31</v>
      </c>
      <c r="W551" s="121">
        <f t="shared" si="287"/>
        <v>39797.31</v>
      </c>
      <c r="X551" s="119">
        <f t="shared" si="288"/>
        <v>0</v>
      </c>
      <c r="Y551" s="120">
        <f t="shared" si="289"/>
        <v>4453.3189889999994</v>
      </c>
      <c r="Z551" s="122">
        <f t="shared" si="290"/>
        <v>4453.3189889999994</v>
      </c>
      <c r="AA551" s="119">
        <f t="shared" si="291"/>
        <v>0</v>
      </c>
      <c r="AB551" s="120">
        <f t="shared" si="292"/>
        <v>35343.991010999998</v>
      </c>
      <c r="AC551" s="122">
        <f t="shared" si="293"/>
        <v>35343.991010999998</v>
      </c>
      <c r="AD551" s="94">
        <f t="shared" si="294"/>
        <v>0</v>
      </c>
      <c r="AE551" s="123">
        <f t="shared" si="295"/>
        <v>75354.09</v>
      </c>
      <c r="AF551" s="94">
        <f t="shared" si="296"/>
        <v>75354.09</v>
      </c>
      <c r="AG551" s="94">
        <f t="shared" si="297"/>
        <v>0</v>
      </c>
      <c r="AH551" s="123">
        <f t="shared" si="298"/>
        <v>8432.1226709999992</v>
      </c>
      <c r="AI551" s="94">
        <f t="shared" si="299"/>
        <v>8432.1226709999992</v>
      </c>
      <c r="AJ551" s="94">
        <f t="shared" si="300"/>
        <v>0</v>
      </c>
      <c r="AK551" s="94">
        <f t="shared" si="301"/>
        <v>66921.967328999992</v>
      </c>
      <c r="AL551" s="93">
        <f t="shared" si="302"/>
        <v>66921.967328999992</v>
      </c>
      <c r="AM551" s="138" t="str">
        <f>VLOOKUP(S551,Factors!$F$4:$G$5971,2,FALSE)</f>
        <v>Customers-All</v>
      </c>
    </row>
    <row r="552" spans="1:39" hidden="1" outlineLevel="2" collapsed="1" x14ac:dyDescent="0.25">
      <c r="S552" s="92"/>
      <c r="T552" s="80"/>
      <c r="U552" s="119">
        <f t="shared" ref="U552:AL552" si="308">SUBTOTAL(9,U546:U551)</f>
        <v>0</v>
      </c>
      <c r="V552" s="120">
        <f t="shared" si="308"/>
        <v>266023.58999999997</v>
      </c>
      <c r="W552" s="121">
        <f t="shared" si="308"/>
        <v>266023.58999999997</v>
      </c>
      <c r="X552" s="119">
        <f t="shared" si="308"/>
        <v>0</v>
      </c>
      <c r="Y552" s="120">
        <f t="shared" si="308"/>
        <v>29768.039720999997</v>
      </c>
      <c r="Z552" s="122">
        <f t="shared" si="308"/>
        <v>29768.039720999997</v>
      </c>
      <c r="AA552" s="119">
        <f t="shared" si="308"/>
        <v>0</v>
      </c>
      <c r="AB552" s="120">
        <f t="shared" si="308"/>
        <v>236255.55027900002</v>
      </c>
      <c r="AC552" s="122">
        <f t="shared" si="308"/>
        <v>236255.55027900002</v>
      </c>
      <c r="AD552" s="94">
        <f t="shared" si="308"/>
        <v>0</v>
      </c>
      <c r="AE552" s="123">
        <f t="shared" si="308"/>
        <v>394713.38</v>
      </c>
      <c r="AF552" s="94">
        <f t="shared" si="308"/>
        <v>394713.38</v>
      </c>
      <c r="AG552" s="94">
        <f t="shared" si="308"/>
        <v>0</v>
      </c>
      <c r="AH552" s="123">
        <f t="shared" si="308"/>
        <v>44168.427221999991</v>
      </c>
      <c r="AI552" s="94">
        <f t="shared" si="308"/>
        <v>44168.427221999991</v>
      </c>
      <c r="AJ552" s="94">
        <f t="shared" si="308"/>
        <v>0</v>
      </c>
      <c r="AK552" s="94">
        <f t="shared" si="308"/>
        <v>350544.95277800004</v>
      </c>
      <c r="AL552" s="93">
        <f t="shared" si="308"/>
        <v>350544.95277800004</v>
      </c>
      <c r="AM552" s="139" t="s">
        <v>7140</v>
      </c>
    </row>
    <row r="553" spans="1:39" hidden="1" outlineLevel="1" x14ac:dyDescent="0.25">
      <c r="A553" s="135" t="s">
        <v>7053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7"/>
      <c r="T553" s="128"/>
      <c r="U553" s="129">
        <f t="shared" ref="U553:AL553" si="309">SUBTOTAL(9,U546:U551)</f>
        <v>0</v>
      </c>
      <c r="V553" s="130">
        <f t="shared" si="309"/>
        <v>266023.58999999997</v>
      </c>
      <c r="W553" s="131">
        <f t="shared" si="309"/>
        <v>266023.58999999997</v>
      </c>
      <c r="X553" s="129">
        <f t="shared" si="309"/>
        <v>0</v>
      </c>
      <c r="Y553" s="130">
        <f t="shared" si="309"/>
        <v>29768.039720999997</v>
      </c>
      <c r="Z553" s="132">
        <f t="shared" si="309"/>
        <v>29768.039720999997</v>
      </c>
      <c r="AA553" s="129">
        <f t="shared" si="309"/>
        <v>0</v>
      </c>
      <c r="AB553" s="130">
        <f t="shared" si="309"/>
        <v>236255.55027900002</v>
      </c>
      <c r="AC553" s="132">
        <f t="shared" si="309"/>
        <v>236255.55027900002</v>
      </c>
      <c r="AD553" s="130">
        <f t="shared" si="309"/>
        <v>0</v>
      </c>
      <c r="AE553" s="133">
        <f t="shared" si="309"/>
        <v>394713.38</v>
      </c>
      <c r="AF553" s="130">
        <f t="shared" si="309"/>
        <v>394713.38</v>
      </c>
      <c r="AG553" s="130">
        <f t="shared" si="309"/>
        <v>0</v>
      </c>
      <c r="AH553" s="133">
        <f t="shared" si="309"/>
        <v>44168.427221999991</v>
      </c>
      <c r="AI553" s="130">
        <f t="shared" si="309"/>
        <v>44168.427221999991</v>
      </c>
      <c r="AJ553" s="130">
        <f t="shared" si="309"/>
        <v>0</v>
      </c>
      <c r="AK553" s="130">
        <f t="shared" si="309"/>
        <v>350544.95277800004</v>
      </c>
      <c r="AL553" s="134">
        <f t="shared" si="309"/>
        <v>350544.95277800004</v>
      </c>
      <c r="AM553" s="137"/>
    </row>
    <row r="554" spans="1:39" hidden="1" outlineLevel="3" x14ac:dyDescent="0.25">
      <c r="A554" t="s">
        <v>7056</v>
      </c>
      <c r="B554" t="s">
        <v>392</v>
      </c>
      <c r="C554" t="s">
        <v>393</v>
      </c>
      <c r="D554" t="s">
        <v>467</v>
      </c>
      <c r="E554" t="s">
        <v>468</v>
      </c>
      <c r="F554">
        <v>19014.689999999999</v>
      </c>
      <c r="G554">
        <v>12547.05</v>
      </c>
      <c r="R554">
        <f>SUM(F554:Q554)</f>
        <v>31561.739999999998</v>
      </c>
      <c r="S554" s="92" t="s">
        <v>1429</v>
      </c>
      <c r="T554" s="80">
        <f>VLOOKUP(S554,Factors!$F$4:$H$5971,3,FALSE)</f>
        <v>0.1128</v>
      </c>
      <c r="U554" s="119">
        <f t="shared" si="285"/>
        <v>0</v>
      </c>
      <c r="V554" s="120">
        <f t="shared" si="286"/>
        <v>12547.05</v>
      </c>
      <c r="W554" s="121">
        <f t="shared" si="287"/>
        <v>12547.05</v>
      </c>
      <c r="X554" s="119">
        <f t="shared" si="288"/>
        <v>0</v>
      </c>
      <c r="Y554" s="120">
        <f t="shared" si="289"/>
        <v>1415.3072399999999</v>
      </c>
      <c r="Z554" s="122">
        <f t="shared" si="290"/>
        <v>1415.3072399999999</v>
      </c>
      <c r="AA554" s="119">
        <f t="shared" si="291"/>
        <v>0</v>
      </c>
      <c r="AB554" s="120">
        <f t="shared" si="292"/>
        <v>11131.742759999999</v>
      </c>
      <c r="AC554" s="122">
        <f t="shared" si="293"/>
        <v>11131.742759999999</v>
      </c>
      <c r="AD554" s="94">
        <f t="shared" si="294"/>
        <v>0</v>
      </c>
      <c r="AE554" s="123">
        <f t="shared" si="295"/>
        <v>31561.739999999998</v>
      </c>
      <c r="AF554" s="94">
        <f t="shared" si="296"/>
        <v>31561.739999999998</v>
      </c>
      <c r="AG554" s="94">
        <f t="shared" si="297"/>
        <v>0</v>
      </c>
      <c r="AH554" s="123">
        <f t="shared" si="298"/>
        <v>3560.1642719999995</v>
      </c>
      <c r="AI554" s="94">
        <f t="shared" si="299"/>
        <v>3560.1642719999995</v>
      </c>
      <c r="AJ554" s="94">
        <f t="shared" si="300"/>
        <v>0</v>
      </c>
      <c r="AK554" s="94">
        <f t="shared" si="301"/>
        <v>28001.575728</v>
      </c>
      <c r="AL554" s="93">
        <f t="shared" si="302"/>
        <v>28001.575728</v>
      </c>
      <c r="AM554" s="138" t="str">
        <f>VLOOKUP(S554,Factors!$F$4:$G$5971,2,FALSE)</f>
        <v>Customers-Res</v>
      </c>
    </row>
    <row r="555" spans="1:39" hidden="1" outlineLevel="2" collapsed="1" x14ac:dyDescent="0.25">
      <c r="S555" s="92"/>
      <c r="T555" s="80"/>
      <c r="U555" s="119">
        <f t="shared" ref="U555:AL555" si="310">SUBTOTAL(9,U554:U554)</f>
        <v>0</v>
      </c>
      <c r="V555" s="120">
        <f t="shared" si="310"/>
        <v>12547.05</v>
      </c>
      <c r="W555" s="121">
        <f t="shared" si="310"/>
        <v>12547.05</v>
      </c>
      <c r="X555" s="119">
        <f t="shared" si="310"/>
        <v>0</v>
      </c>
      <c r="Y555" s="120">
        <f t="shared" si="310"/>
        <v>1415.3072399999999</v>
      </c>
      <c r="Z555" s="122">
        <f t="shared" si="310"/>
        <v>1415.3072399999999</v>
      </c>
      <c r="AA555" s="119">
        <f t="shared" si="310"/>
        <v>0</v>
      </c>
      <c r="AB555" s="120">
        <f t="shared" si="310"/>
        <v>11131.742759999999</v>
      </c>
      <c r="AC555" s="122">
        <f t="shared" si="310"/>
        <v>11131.742759999999</v>
      </c>
      <c r="AD555" s="94">
        <f t="shared" si="310"/>
        <v>0</v>
      </c>
      <c r="AE555" s="123">
        <f t="shared" si="310"/>
        <v>31561.739999999998</v>
      </c>
      <c r="AF555" s="94">
        <f t="shared" si="310"/>
        <v>31561.739999999998</v>
      </c>
      <c r="AG555" s="94">
        <f t="shared" si="310"/>
        <v>0</v>
      </c>
      <c r="AH555" s="123">
        <f t="shared" si="310"/>
        <v>3560.1642719999995</v>
      </c>
      <c r="AI555" s="94">
        <f t="shared" si="310"/>
        <v>3560.1642719999995</v>
      </c>
      <c r="AJ555" s="94">
        <f t="shared" si="310"/>
        <v>0</v>
      </c>
      <c r="AK555" s="94">
        <f t="shared" si="310"/>
        <v>28001.575728</v>
      </c>
      <c r="AL555" s="93">
        <f t="shared" si="310"/>
        <v>28001.575728</v>
      </c>
      <c r="AM555" s="139" t="s">
        <v>7151</v>
      </c>
    </row>
    <row r="556" spans="1:39" hidden="1" outlineLevel="1" x14ac:dyDescent="0.25">
      <c r="A556" s="135" t="s">
        <v>7055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7"/>
      <c r="T556" s="128"/>
      <c r="U556" s="129">
        <f t="shared" ref="U556:AL556" si="311">SUBTOTAL(9,U554:U554)</f>
        <v>0</v>
      </c>
      <c r="V556" s="130">
        <f t="shared" si="311"/>
        <v>12547.05</v>
      </c>
      <c r="W556" s="131">
        <f t="shared" si="311"/>
        <v>12547.05</v>
      </c>
      <c r="X556" s="129">
        <f t="shared" si="311"/>
        <v>0</v>
      </c>
      <c r="Y556" s="130">
        <f t="shared" si="311"/>
        <v>1415.3072399999999</v>
      </c>
      <c r="Z556" s="132">
        <f t="shared" si="311"/>
        <v>1415.3072399999999</v>
      </c>
      <c r="AA556" s="129">
        <f t="shared" si="311"/>
        <v>0</v>
      </c>
      <c r="AB556" s="130">
        <f t="shared" si="311"/>
        <v>11131.742759999999</v>
      </c>
      <c r="AC556" s="132">
        <f t="shared" si="311"/>
        <v>11131.742759999999</v>
      </c>
      <c r="AD556" s="130">
        <f t="shared" si="311"/>
        <v>0</v>
      </c>
      <c r="AE556" s="133">
        <f t="shared" si="311"/>
        <v>31561.739999999998</v>
      </c>
      <c r="AF556" s="130">
        <f t="shared" si="311"/>
        <v>31561.739999999998</v>
      </c>
      <c r="AG556" s="130">
        <f t="shared" si="311"/>
        <v>0</v>
      </c>
      <c r="AH556" s="133">
        <f t="shared" si="311"/>
        <v>3560.1642719999995</v>
      </c>
      <c r="AI556" s="130">
        <f t="shared" si="311"/>
        <v>3560.1642719999995</v>
      </c>
      <c r="AJ556" s="130">
        <f t="shared" si="311"/>
        <v>0</v>
      </c>
      <c r="AK556" s="130">
        <f t="shared" si="311"/>
        <v>28001.575728</v>
      </c>
      <c r="AL556" s="134">
        <f t="shared" si="311"/>
        <v>28001.575728</v>
      </c>
      <c r="AM556" s="137"/>
    </row>
    <row r="557" spans="1:39" hidden="1" outlineLevel="3" x14ac:dyDescent="0.25">
      <c r="A557" t="s">
        <v>7058</v>
      </c>
      <c r="B557" t="s">
        <v>470</v>
      </c>
      <c r="C557" t="s">
        <v>471</v>
      </c>
      <c r="D557" t="s">
        <v>472</v>
      </c>
      <c r="E557" t="s">
        <v>473</v>
      </c>
      <c r="F557">
        <v>13729.9</v>
      </c>
      <c r="G557">
        <v>13964.86</v>
      </c>
      <c r="R557">
        <f>SUM(F557:Q557)</f>
        <v>27694.760000000002</v>
      </c>
      <c r="S557" s="92" t="s">
        <v>1709</v>
      </c>
      <c r="T557" s="80">
        <f>VLOOKUP(S557,Factors!$F$4:$H$5971,3,FALSE)</f>
        <v>0.1119</v>
      </c>
      <c r="U557" s="119">
        <f t="shared" si="285"/>
        <v>0</v>
      </c>
      <c r="V557" s="120">
        <f t="shared" si="286"/>
        <v>13964.86</v>
      </c>
      <c r="W557" s="121">
        <f t="shared" si="287"/>
        <v>13964.86</v>
      </c>
      <c r="X557" s="119">
        <f t="shared" si="288"/>
        <v>0</v>
      </c>
      <c r="Y557" s="120">
        <f t="shared" si="289"/>
        <v>1562.6678340000001</v>
      </c>
      <c r="Z557" s="122">
        <f t="shared" si="290"/>
        <v>1562.6678340000001</v>
      </c>
      <c r="AA557" s="119">
        <f t="shared" si="291"/>
        <v>0</v>
      </c>
      <c r="AB557" s="120">
        <f t="shared" si="292"/>
        <v>12402.192166000001</v>
      </c>
      <c r="AC557" s="122">
        <f t="shared" si="293"/>
        <v>12402.192166000001</v>
      </c>
      <c r="AD557" s="94">
        <f t="shared" si="294"/>
        <v>0</v>
      </c>
      <c r="AE557" s="123">
        <f t="shared" si="295"/>
        <v>27694.760000000002</v>
      </c>
      <c r="AF557" s="94">
        <f t="shared" si="296"/>
        <v>27694.760000000002</v>
      </c>
      <c r="AG557" s="94">
        <f t="shared" si="297"/>
        <v>0</v>
      </c>
      <c r="AH557" s="123">
        <f t="shared" si="298"/>
        <v>3099.0436440000003</v>
      </c>
      <c r="AI557" s="94">
        <f t="shared" si="299"/>
        <v>3099.0436440000003</v>
      </c>
      <c r="AJ557" s="94">
        <f t="shared" si="300"/>
        <v>0</v>
      </c>
      <c r="AK557" s="94">
        <f t="shared" si="301"/>
        <v>24595.716356000001</v>
      </c>
      <c r="AL557" s="93">
        <f t="shared" si="302"/>
        <v>24595.716356000001</v>
      </c>
      <c r="AM557" s="138" t="str">
        <f>VLOOKUP(S557,Factors!$F$4:$G$5971,2,FALSE)</f>
        <v>Customers-All</v>
      </c>
    </row>
    <row r="558" spans="1:39" hidden="1" outlineLevel="2" collapsed="1" x14ac:dyDescent="0.25">
      <c r="S558" s="92"/>
      <c r="T558" s="80"/>
      <c r="U558" s="119">
        <f t="shared" ref="U558:AL558" si="312">SUBTOTAL(9,U557:U557)</f>
        <v>0</v>
      </c>
      <c r="V558" s="120">
        <f t="shared" si="312"/>
        <v>13964.86</v>
      </c>
      <c r="W558" s="121">
        <f t="shared" si="312"/>
        <v>13964.86</v>
      </c>
      <c r="X558" s="119">
        <f t="shared" si="312"/>
        <v>0</v>
      </c>
      <c r="Y558" s="120">
        <f t="shared" si="312"/>
        <v>1562.6678340000001</v>
      </c>
      <c r="Z558" s="122">
        <f t="shared" si="312"/>
        <v>1562.6678340000001</v>
      </c>
      <c r="AA558" s="119">
        <f t="shared" si="312"/>
        <v>0</v>
      </c>
      <c r="AB558" s="120">
        <f t="shared" si="312"/>
        <v>12402.192166000001</v>
      </c>
      <c r="AC558" s="122">
        <f t="shared" si="312"/>
        <v>12402.192166000001</v>
      </c>
      <c r="AD558" s="94">
        <f t="shared" si="312"/>
        <v>0</v>
      </c>
      <c r="AE558" s="123">
        <f t="shared" si="312"/>
        <v>27694.760000000002</v>
      </c>
      <c r="AF558" s="94">
        <f t="shared" si="312"/>
        <v>27694.760000000002</v>
      </c>
      <c r="AG558" s="94">
        <f t="shared" si="312"/>
        <v>0</v>
      </c>
      <c r="AH558" s="123">
        <f t="shared" si="312"/>
        <v>3099.0436440000003</v>
      </c>
      <c r="AI558" s="94">
        <f t="shared" si="312"/>
        <v>3099.0436440000003</v>
      </c>
      <c r="AJ558" s="94">
        <f t="shared" si="312"/>
        <v>0</v>
      </c>
      <c r="AK558" s="94">
        <f t="shared" si="312"/>
        <v>24595.716356000001</v>
      </c>
      <c r="AL558" s="93">
        <f t="shared" si="312"/>
        <v>24595.716356000001</v>
      </c>
      <c r="AM558" s="139" t="s">
        <v>7140</v>
      </c>
    </row>
    <row r="559" spans="1:39" hidden="1" outlineLevel="1" x14ac:dyDescent="0.25">
      <c r="A559" s="135" t="s">
        <v>7057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7"/>
      <c r="T559" s="128"/>
      <c r="U559" s="129">
        <f t="shared" ref="U559:AL559" si="313">SUBTOTAL(9,U557:U557)</f>
        <v>0</v>
      </c>
      <c r="V559" s="130">
        <f t="shared" si="313"/>
        <v>13964.86</v>
      </c>
      <c r="W559" s="131">
        <f t="shared" si="313"/>
        <v>13964.86</v>
      </c>
      <c r="X559" s="129">
        <f t="shared" si="313"/>
        <v>0</v>
      </c>
      <c r="Y559" s="130">
        <f t="shared" si="313"/>
        <v>1562.6678340000001</v>
      </c>
      <c r="Z559" s="132">
        <f t="shared" si="313"/>
        <v>1562.6678340000001</v>
      </c>
      <c r="AA559" s="129">
        <f t="shared" si="313"/>
        <v>0</v>
      </c>
      <c r="AB559" s="130">
        <f t="shared" si="313"/>
        <v>12402.192166000001</v>
      </c>
      <c r="AC559" s="132">
        <f t="shared" si="313"/>
        <v>12402.192166000001</v>
      </c>
      <c r="AD559" s="130">
        <f t="shared" si="313"/>
        <v>0</v>
      </c>
      <c r="AE559" s="133">
        <f t="shared" si="313"/>
        <v>27694.760000000002</v>
      </c>
      <c r="AF559" s="130">
        <f t="shared" si="313"/>
        <v>27694.760000000002</v>
      </c>
      <c r="AG559" s="130">
        <f t="shared" si="313"/>
        <v>0</v>
      </c>
      <c r="AH559" s="133">
        <f t="shared" si="313"/>
        <v>3099.0436440000003</v>
      </c>
      <c r="AI559" s="130">
        <f t="shared" si="313"/>
        <v>3099.0436440000003</v>
      </c>
      <c r="AJ559" s="130">
        <f t="shared" si="313"/>
        <v>0</v>
      </c>
      <c r="AK559" s="130">
        <f t="shared" si="313"/>
        <v>24595.716356000001</v>
      </c>
      <c r="AL559" s="134">
        <f t="shared" si="313"/>
        <v>24595.716356000001</v>
      </c>
      <c r="AM559" s="137"/>
    </row>
    <row r="560" spans="1:39" hidden="1" outlineLevel="3" x14ac:dyDescent="0.25">
      <c r="A560" t="s">
        <v>7060</v>
      </c>
      <c r="B560" t="s">
        <v>499</v>
      </c>
      <c r="C560" t="s">
        <v>500</v>
      </c>
      <c r="D560" t="s">
        <v>475</v>
      </c>
      <c r="E560" t="s">
        <v>476</v>
      </c>
      <c r="G560">
        <v>12.5</v>
      </c>
      <c r="R560">
        <f>SUM(F560:Q560)</f>
        <v>12.5</v>
      </c>
      <c r="S560" s="92" t="s">
        <v>5989</v>
      </c>
      <c r="T560" s="80">
        <f>VLOOKUP(S560,Factors!$F$4:$H$5971,3,FALSE)</f>
        <v>0.1124</v>
      </c>
      <c r="U560" s="119">
        <f t="shared" si="285"/>
        <v>0</v>
      </c>
      <c r="V560" s="120">
        <f t="shared" si="286"/>
        <v>12.5</v>
      </c>
      <c r="W560" s="121">
        <f t="shared" si="287"/>
        <v>12.5</v>
      </c>
      <c r="X560" s="119">
        <f t="shared" si="288"/>
        <v>0</v>
      </c>
      <c r="Y560" s="120">
        <f t="shared" si="289"/>
        <v>1.405</v>
      </c>
      <c r="Z560" s="122">
        <f t="shared" si="290"/>
        <v>1.405</v>
      </c>
      <c r="AA560" s="119">
        <f t="shared" si="291"/>
        <v>0</v>
      </c>
      <c r="AB560" s="120">
        <f t="shared" si="292"/>
        <v>11.095000000000001</v>
      </c>
      <c r="AC560" s="122">
        <f t="shared" si="293"/>
        <v>11.095000000000001</v>
      </c>
      <c r="AD560" s="94">
        <f t="shared" si="294"/>
        <v>0</v>
      </c>
      <c r="AE560" s="123">
        <f t="shared" si="295"/>
        <v>12.5</v>
      </c>
      <c r="AF560" s="94">
        <f t="shared" si="296"/>
        <v>12.5</v>
      </c>
      <c r="AG560" s="94">
        <f t="shared" si="297"/>
        <v>0</v>
      </c>
      <c r="AH560" s="123">
        <f t="shared" si="298"/>
        <v>1.405</v>
      </c>
      <c r="AI560" s="94">
        <f t="shared" si="299"/>
        <v>1.405</v>
      </c>
      <c r="AJ560" s="94">
        <f t="shared" si="300"/>
        <v>0</v>
      </c>
      <c r="AK560" s="94">
        <f t="shared" si="301"/>
        <v>11.095000000000001</v>
      </c>
      <c r="AL560" s="93">
        <f t="shared" si="302"/>
        <v>11.095000000000001</v>
      </c>
      <c r="AM560" s="138" t="str">
        <f>VLOOKUP(S560,Factors!$F$4:$G$5971,2,FALSE)</f>
        <v>3-factor</v>
      </c>
    </row>
    <row r="561" spans="1:39" hidden="1" outlineLevel="2" collapsed="1" x14ac:dyDescent="0.25">
      <c r="S561" s="92"/>
      <c r="T561" s="80"/>
      <c r="U561" s="119">
        <f t="shared" ref="U561:AL561" si="314">SUBTOTAL(9,U560:U560)</f>
        <v>0</v>
      </c>
      <c r="V561" s="120">
        <f t="shared" si="314"/>
        <v>12.5</v>
      </c>
      <c r="W561" s="121">
        <f t="shared" si="314"/>
        <v>12.5</v>
      </c>
      <c r="X561" s="119">
        <f t="shared" si="314"/>
        <v>0</v>
      </c>
      <c r="Y561" s="120">
        <f t="shared" si="314"/>
        <v>1.405</v>
      </c>
      <c r="Z561" s="122">
        <f t="shared" si="314"/>
        <v>1.405</v>
      </c>
      <c r="AA561" s="119">
        <f t="shared" si="314"/>
        <v>0</v>
      </c>
      <c r="AB561" s="120">
        <f t="shared" si="314"/>
        <v>11.095000000000001</v>
      </c>
      <c r="AC561" s="122">
        <f t="shared" si="314"/>
        <v>11.095000000000001</v>
      </c>
      <c r="AD561" s="94">
        <f t="shared" si="314"/>
        <v>0</v>
      </c>
      <c r="AE561" s="123">
        <f t="shared" si="314"/>
        <v>12.5</v>
      </c>
      <c r="AF561" s="94">
        <f t="shared" si="314"/>
        <v>12.5</v>
      </c>
      <c r="AG561" s="94">
        <f t="shared" si="314"/>
        <v>0</v>
      </c>
      <c r="AH561" s="123">
        <f t="shared" si="314"/>
        <v>1.405</v>
      </c>
      <c r="AI561" s="94">
        <f t="shared" si="314"/>
        <v>1.405</v>
      </c>
      <c r="AJ561" s="94">
        <f t="shared" si="314"/>
        <v>0</v>
      </c>
      <c r="AK561" s="94">
        <f t="shared" si="314"/>
        <v>11.095000000000001</v>
      </c>
      <c r="AL561" s="93">
        <f t="shared" si="314"/>
        <v>11.095000000000001</v>
      </c>
      <c r="AM561" s="139" t="s">
        <v>7137</v>
      </c>
    </row>
    <row r="562" spans="1:39" hidden="1" outlineLevel="3" x14ac:dyDescent="0.25">
      <c r="A562" t="s">
        <v>7060</v>
      </c>
      <c r="B562" t="s">
        <v>401</v>
      </c>
      <c r="C562" t="s">
        <v>402</v>
      </c>
      <c r="D562" t="s">
        <v>475</v>
      </c>
      <c r="E562" t="s">
        <v>476</v>
      </c>
      <c r="F562">
        <v>19210</v>
      </c>
      <c r="G562">
        <v>2949.87</v>
      </c>
      <c r="R562">
        <f t="shared" ref="R562:R579" si="315">SUM(F562:Q562)</f>
        <v>22159.87</v>
      </c>
      <c r="S562" s="92" t="s">
        <v>1320</v>
      </c>
      <c r="T562" s="80">
        <f>VLOOKUP(S562,Factors!$F$4:$H$5971,3,FALSE)</f>
        <v>0.1119</v>
      </c>
      <c r="U562" s="119">
        <f t="shared" si="285"/>
        <v>0</v>
      </c>
      <c r="V562" s="120">
        <f t="shared" si="286"/>
        <v>2949.87</v>
      </c>
      <c r="W562" s="121">
        <f t="shared" si="287"/>
        <v>2949.87</v>
      </c>
      <c r="X562" s="119">
        <f t="shared" si="288"/>
        <v>0</v>
      </c>
      <c r="Y562" s="120">
        <f t="shared" si="289"/>
        <v>330.09045299999997</v>
      </c>
      <c r="Z562" s="122">
        <f t="shared" si="290"/>
        <v>330.09045299999997</v>
      </c>
      <c r="AA562" s="119">
        <f t="shared" si="291"/>
        <v>0</v>
      </c>
      <c r="AB562" s="120">
        <f t="shared" si="292"/>
        <v>2619.7795470000001</v>
      </c>
      <c r="AC562" s="122">
        <f t="shared" si="293"/>
        <v>2619.7795470000001</v>
      </c>
      <c r="AD562" s="94">
        <f t="shared" si="294"/>
        <v>0</v>
      </c>
      <c r="AE562" s="123">
        <f t="shared" si="295"/>
        <v>22159.87</v>
      </c>
      <c r="AF562" s="94">
        <f t="shared" si="296"/>
        <v>22159.87</v>
      </c>
      <c r="AG562" s="94">
        <f t="shared" si="297"/>
        <v>0</v>
      </c>
      <c r="AH562" s="123">
        <f t="shared" si="298"/>
        <v>2479.689453</v>
      </c>
      <c r="AI562" s="94">
        <f t="shared" si="299"/>
        <v>2479.689453</v>
      </c>
      <c r="AJ562" s="94">
        <f t="shared" si="300"/>
        <v>0</v>
      </c>
      <c r="AK562" s="94">
        <f t="shared" si="301"/>
        <v>19680.180547</v>
      </c>
      <c r="AL562" s="93">
        <f t="shared" si="302"/>
        <v>19680.180547</v>
      </c>
      <c r="AM562" s="138" t="str">
        <f>VLOOKUP(S562,Factors!$F$4:$G$5971,2,FALSE)</f>
        <v>Customers-All</v>
      </c>
    </row>
    <row r="563" spans="1:39" hidden="1" outlineLevel="3" x14ac:dyDescent="0.25">
      <c r="A563" t="s">
        <v>7060</v>
      </c>
      <c r="B563" t="s">
        <v>401</v>
      </c>
      <c r="C563" t="s">
        <v>402</v>
      </c>
      <c r="D563" t="s">
        <v>477</v>
      </c>
      <c r="E563" t="s">
        <v>478</v>
      </c>
      <c r="F563">
        <v>9786</v>
      </c>
      <c r="G563">
        <v>21.5</v>
      </c>
      <c r="R563">
        <f t="shared" si="315"/>
        <v>9807.5</v>
      </c>
      <c r="S563" s="92" t="s">
        <v>1335</v>
      </c>
      <c r="T563" s="80">
        <f>VLOOKUP(S563,Factors!$F$4:$H$5971,3,FALSE)</f>
        <v>0.1119</v>
      </c>
      <c r="U563" s="119">
        <f t="shared" si="285"/>
        <v>0</v>
      </c>
      <c r="V563" s="120">
        <f t="shared" si="286"/>
        <v>21.5</v>
      </c>
      <c r="W563" s="121">
        <f t="shared" si="287"/>
        <v>21.5</v>
      </c>
      <c r="X563" s="119">
        <f t="shared" si="288"/>
        <v>0</v>
      </c>
      <c r="Y563" s="120">
        <f t="shared" si="289"/>
        <v>2.40585</v>
      </c>
      <c r="Z563" s="122">
        <f t="shared" si="290"/>
        <v>2.40585</v>
      </c>
      <c r="AA563" s="119">
        <f t="shared" si="291"/>
        <v>0</v>
      </c>
      <c r="AB563" s="120">
        <f t="shared" si="292"/>
        <v>19.094149999999999</v>
      </c>
      <c r="AC563" s="122">
        <f t="shared" si="293"/>
        <v>19.094149999999999</v>
      </c>
      <c r="AD563" s="94">
        <f t="shared" si="294"/>
        <v>0</v>
      </c>
      <c r="AE563" s="123">
        <f t="shared" si="295"/>
        <v>9807.5</v>
      </c>
      <c r="AF563" s="94">
        <f t="shared" si="296"/>
        <v>9807.5</v>
      </c>
      <c r="AG563" s="94">
        <f t="shared" si="297"/>
        <v>0</v>
      </c>
      <c r="AH563" s="123">
        <f t="shared" si="298"/>
        <v>1097.4592499999999</v>
      </c>
      <c r="AI563" s="94">
        <f t="shared" si="299"/>
        <v>1097.4592499999999</v>
      </c>
      <c r="AJ563" s="94">
        <f t="shared" si="300"/>
        <v>0</v>
      </c>
      <c r="AK563" s="94">
        <f t="shared" si="301"/>
        <v>8710.0407500000001</v>
      </c>
      <c r="AL563" s="93">
        <f t="shared" si="302"/>
        <v>8710.0407500000001</v>
      </c>
      <c r="AM563" s="138" t="str">
        <f>VLOOKUP(S563,Factors!$F$4:$G$5971,2,FALSE)</f>
        <v>Customers-All</v>
      </c>
    </row>
    <row r="564" spans="1:39" hidden="1" outlineLevel="3" x14ac:dyDescent="0.25">
      <c r="A564" t="s">
        <v>7060</v>
      </c>
      <c r="B564" t="s">
        <v>401</v>
      </c>
      <c r="C564" t="s">
        <v>402</v>
      </c>
      <c r="D564" t="s">
        <v>479</v>
      </c>
      <c r="E564" t="s">
        <v>480</v>
      </c>
      <c r="F564">
        <v>840</v>
      </c>
      <c r="R564">
        <f t="shared" si="315"/>
        <v>840</v>
      </c>
      <c r="S564" s="92" t="s">
        <v>6679</v>
      </c>
      <c r="T564" s="80">
        <f>VLOOKUP(S564,Factors!$F$4:$H$5971,3,FALSE)</f>
        <v>0.1119</v>
      </c>
      <c r="U564" s="119">
        <f t="shared" si="285"/>
        <v>0</v>
      </c>
      <c r="V564" s="120">
        <f t="shared" si="286"/>
        <v>0</v>
      </c>
      <c r="W564" s="121">
        <f t="shared" si="287"/>
        <v>0</v>
      </c>
      <c r="X564" s="119">
        <f t="shared" si="288"/>
        <v>0</v>
      </c>
      <c r="Y564" s="120">
        <f t="shared" si="289"/>
        <v>0</v>
      </c>
      <c r="Z564" s="122">
        <f t="shared" si="290"/>
        <v>0</v>
      </c>
      <c r="AA564" s="119">
        <f t="shared" si="291"/>
        <v>0</v>
      </c>
      <c r="AB564" s="120">
        <f t="shared" si="292"/>
        <v>0</v>
      </c>
      <c r="AC564" s="122">
        <f t="shared" si="293"/>
        <v>0</v>
      </c>
      <c r="AD564" s="94">
        <f t="shared" si="294"/>
        <v>0</v>
      </c>
      <c r="AE564" s="123">
        <f t="shared" si="295"/>
        <v>840</v>
      </c>
      <c r="AF564" s="94">
        <f t="shared" si="296"/>
        <v>840</v>
      </c>
      <c r="AG564" s="94">
        <f t="shared" si="297"/>
        <v>0</v>
      </c>
      <c r="AH564" s="123">
        <f t="shared" si="298"/>
        <v>93.995999999999995</v>
      </c>
      <c r="AI564" s="94">
        <f t="shared" si="299"/>
        <v>93.995999999999995</v>
      </c>
      <c r="AJ564" s="94">
        <f t="shared" si="300"/>
        <v>0</v>
      </c>
      <c r="AK564" s="94">
        <f t="shared" si="301"/>
        <v>746.00400000000002</v>
      </c>
      <c r="AL564" s="93">
        <f t="shared" si="302"/>
        <v>746.00400000000002</v>
      </c>
      <c r="AM564" s="138" t="str">
        <f>VLOOKUP(S564,Factors!$F$4:$G$5971,2,FALSE)</f>
        <v>customers-all</v>
      </c>
    </row>
    <row r="565" spans="1:39" hidden="1" outlineLevel="3" x14ac:dyDescent="0.25">
      <c r="A565" t="s">
        <v>7060</v>
      </c>
      <c r="B565" t="s">
        <v>401</v>
      </c>
      <c r="C565" t="s">
        <v>402</v>
      </c>
      <c r="D565" t="s">
        <v>481</v>
      </c>
      <c r="E565" t="s">
        <v>482</v>
      </c>
      <c r="F565">
        <v>10035.57</v>
      </c>
      <c r="G565">
        <v>5661.49</v>
      </c>
      <c r="R565">
        <f t="shared" si="315"/>
        <v>15697.06</v>
      </c>
      <c r="S565" s="92" t="s">
        <v>1344</v>
      </c>
      <c r="T565" s="80">
        <f>VLOOKUP(S565,Factors!$F$4:$H$5971,3,FALSE)</f>
        <v>0.1119</v>
      </c>
      <c r="U565" s="119">
        <f t="shared" si="285"/>
        <v>0</v>
      </c>
      <c r="V565" s="120">
        <f t="shared" si="286"/>
        <v>5661.49</v>
      </c>
      <c r="W565" s="121">
        <f t="shared" si="287"/>
        <v>5661.49</v>
      </c>
      <c r="X565" s="119">
        <f t="shared" si="288"/>
        <v>0</v>
      </c>
      <c r="Y565" s="120">
        <f t="shared" si="289"/>
        <v>633.52073099999996</v>
      </c>
      <c r="Z565" s="122">
        <f t="shared" si="290"/>
        <v>633.52073099999996</v>
      </c>
      <c r="AA565" s="119">
        <f t="shared" si="291"/>
        <v>0</v>
      </c>
      <c r="AB565" s="120">
        <f t="shared" si="292"/>
        <v>5027.9692690000002</v>
      </c>
      <c r="AC565" s="122">
        <f t="shared" si="293"/>
        <v>5027.9692690000002</v>
      </c>
      <c r="AD565" s="94">
        <f t="shared" si="294"/>
        <v>0</v>
      </c>
      <c r="AE565" s="123">
        <f t="shared" si="295"/>
        <v>15697.06</v>
      </c>
      <c r="AF565" s="94">
        <f t="shared" si="296"/>
        <v>15697.06</v>
      </c>
      <c r="AG565" s="94">
        <f t="shared" si="297"/>
        <v>0</v>
      </c>
      <c r="AH565" s="123">
        <f t="shared" si="298"/>
        <v>1756.5010139999999</v>
      </c>
      <c r="AI565" s="94">
        <f t="shared" si="299"/>
        <v>1756.5010139999999</v>
      </c>
      <c r="AJ565" s="94">
        <f t="shared" si="300"/>
        <v>0</v>
      </c>
      <c r="AK565" s="94">
        <f t="shared" si="301"/>
        <v>13940.558986</v>
      </c>
      <c r="AL565" s="93">
        <f t="shared" si="302"/>
        <v>13940.558986</v>
      </c>
      <c r="AM565" s="138" t="str">
        <f>VLOOKUP(S565,Factors!$F$4:$G$5971,2,FALSE)</f>
        <v>Customers-All</v>
      </c>
    </row>
    <row r="566" spans="1:39" hidden="1" outlineLevel="3" x14ac:dyDescent="0.25">
      <c r="A566" t="s">
        <v>7060</v>
      </c>
      <c r="B566" t="s">
        <v>401</v>
      </c>
      <c r="C566" t="s">
        <v>402</v>
      </c>
      <c r="D566" t="s">
        <v>483</v>
      </c>
      <c r="E566" t="s">
        <v>484</v>
      </c>
      <c r="F566">
        <v>64616.9</v>
      </c>
      <c r="G566">
        <v>31518.47</v>
      </c>
      <c r="R566">
        <f t="shared" si="315"/>
        <v>96135.37</v>
      </c>
      <c r="S566" s="92" t="s">
        <v>1349</v>
      </c>
      <c r="T566" s="80">
        <f>VLOOKUP(S566,Factors!$F$4:$H$5971,3,FALSE)</f>
        <v>0.1119</v>
      </c>
      <c r="U566" s="119">
        <f t="shared" si="285"/>
        <v>0</v>
      </c>
      <c r="V566" s="120">
        <f t="shared" si="286"/>
        <v>31518.47</v>
      </c>
      <c r="W566" s="121">
        <f t="shared" si="287"/>
        <v>31518.47</v>
      </c>
      <c r="X566" s="119">
        <f t="shared" si="288"/>
        <v>0</v>
      </c>
      <c r="Y566" s="120">
        <f t="shared" si="289"/>
        <v>3526.9167930000003</v>
      </c>
      <c r="Z566" s="122">
        <f t="shared" si="290"/>
        <v>3526.9167930000003</v>
      </c>
      <c r="AA566" s="119">
        <f t="shared" si="291"/>
        <v>0</v>
      </c>
      <c r="AB566" s="120">
        <f t="shared" si="292"/>
        <v>27991.553207000001</v>
      </c>
      <c r="AC566" s="122">
        <f t="shared" si="293"/>
        <v>27991.553207000001</v>
      </c>
      <c r="AD566" s="94">
        <f t="shared" si="294"/>
        <v>0</v>
      </c>
      <c r="AE566" s="123">
        <f t="shared" si="295"/>
        <v>96135.37</v>
      </c>
      <c r="AF566" s="94">
        <f t="shared" si="296"/>
        <v>96135.37</v>
      </c>
      <c r="AG566" s="94">
        <f t="shared" si="297"/>
        <v>0</v>
      </c>
      <c r="AH566" s="123">
        <f t="shared" si="298"/>
        <v>10757.547902999999</v>
      </c>
      <c r="AI566" s="94">
        <f t="shared" si="299"/>
        <v>10757.547902999999</v>
      </c>
      <c r="AJ566" s="94">
        <f t="shared" si="300"/>
        <v>0</v>
      </c>
      <c r="AK566" s="94">
        <f t="shared" si="301"/>
        <v>85377.822096999997</v>
      </c>
      <c r="AL566" s="93">
        <f t="shared" si="302"/>
        <v>85377.822096999997</v>
      </c>
      <c r="AM566" s="138" t="str">
        <f>VLOOKUP(S566,Factors!$F$4:$G$5971,2,FALSE)</f>
        <v>Customers-All</v>
      </c>
    </row>
    <row r="567" spans="1:39" hidden="1" outlineLevel="3" x14ac:dyDescent="0.25">
      <c r="A567" t="s">
        <v>7060</v>
      </c>
      <c r="B567" t="s">
        <v>417</v>
      </c>
      <c r="C567" t="s">
        <v>418</v>
      </c>
      <c r="D567" t="s">
        <v>475</v>
      </c>
      <c r="E567" t="s">
        <v>476</v>
      </c>
      <c r="F567">
        <v>9508.74</v>
      </c>
      <c r="G567">
        <v>9198.66</v>
      </c>
      <c r="R567">
        <f t="shared" si="315"/>
        <v>18707.400000000001</v>
      </c>
      <c r="S567" s="92" t="s">
        <v>1577</v>
      </c>
      <c r="T567" s="80">
        <f>VLOOKUP(S567,Factors!$F$4:$H$5971,3,FALSE)</f>
        <v>0.1119</v>
      </c>
      <c r="U567" s="119">
        <f t="shared" si="285"/>
        <v>0</v>
      </c>
      <c r="V567" s="120">
        <f t="shared" si="286"/>
        <v>9198.66</v>
      </c>
      <c r="W567" s="121">
        <f t="shared" si="287"/>
        <v>9198.66</v>
      </c>
      <c r="X567" s="119">
        <f t="shared" si="288"/>
        <v>0</v>
      </c>
      <c r="Y567" s="120">
        <f t="shared" si="289"/>
        <v>1029.330054</v>
      </c>
      <c r="Z567" s="122">
        <f t="shared" si="290"/>
        <v>1029.330054</v>
      </c>
      <c r="AA567" s="119">
        <f t="shared" si="291"/>
        <v>0</v>
      </c>
      <c r="AB567" s="120">
        <f t="shared" si="292"/>
        <v>8169.3299459999998</v>
      </c>
      <c r="AC567" s="122">
        <f t="shared" si="293"/>
        <v>8169.3299459999998</v>
      </c>
      <c r="AD567" s="94">
        <f t="shared" si="294"/>
        <v>0</v>
      </c>
      <c r="AE567" s="123">
        <f t="shared" si="295"/>
        <v>18707.400000000001</v>
      </c>
      <c r="AF567" s="94">
        <f t="shared" si="296"/>
        <v>18707.400000000001</v>
      </c>
      <c r="AG567" s="94">
        <f t="shared" si="297"/>
        <v>0</v>
      </c>
      <c r="AH567" s="123">
        <f t="shared" si="298"/>
        <v>2093.35806</v>
      </c>
      <c r="AI567" s="94">
        <f t="shared" si="299"/>
        <v>2093.35806</v>
      </c>
      <c r="AJ567" s="94">
        <f t="shared" si="300"/>
        <v>0</v>
      </c>
      <c r="AK567" s="94">
        <f t="shared" si="301"/>
        <v>16614.041940000003</v>
      </c>
      <c r="AL567" s="93">
        <f t="shared" si="302"/>
        <v>16614.041940000003</v>
      </c>
      <c r="AM567" s="138" t="str">
        <f>VLOOKUP(S567,Factors!$F$4:$G$5971,2,FALSE)</f>
        <v>Customers-All</v>
      </c>
    </row>
    <row r="568" spans="1:39" hidden="1" outlineLevel="3" x14ac:dyDescent="0.25">
      <c r="A568" t="s">
        <v>7060</v>
      </c>
      <c r="B568" t="s">
        <v>417</v>
      </c>
      <c r="C568" t="s">
        <v>418</v>
      </c>
      <c r="D568" t="s">
        <v>477</v>
      </c>
      <c r="E568" t="s">
        <v>478</v>
      </c>
      <c r="F568">
        <v>129.38999999999999</v>
      </c>
      <c r="G568">
        <v>1292.23</v>
      </c>
      <c r="R568">
        <f t="shared" si="315"/>
        <v>1421.62</v>
      </c>
      <c r="S568" s="92" t="s">
        <v>1562</v>
      </c>
      <c r="T568" s="80">
        <f>VLOOKUP(S568,Factors!$F$4:$H$5971,3,FALSE)</f>
        <v>0.1119</v>
      </c>
      <c r="U568" s="119">
        <f t="shared" si="285"/>
        <v>0</v>
      </c>
      <c r="V568" s="120">
        <f t="shared" si="286"/>
        <v>1292.23</v>
      </c>
      <c r="W568" s="121">
        <f t="shared" si="287"/>
        <v>1292.23</v>
      </c>
      <c r="X568" s="119">
        <f t="shared" si="288"/>
        <v>0</v>
      </c>
      <c r="Y568" s="120">
        <f t="shared" si="289"/>
        <v>144.600537</v>
      </c>
      <c r="Z568" s="122">
        <f t="shared" si="290"/>
        <v>144.600537</v>
      </c>
      <c r="AA568" s="119">
        <f t="shared" si="291"/>
        <v>0</v>
      </c>
      <c r="AB568" s="120">
        <f t="shared" si="292"/>
        <v>1147.629463</v>
      </c>
      <c r="AC568" s="122">
        <f t="shared" si="293"/>
        <v>1147.629463</v>
      </c>
      <c r="AD568" s="94">
        <f t="shared" si="294"/>
        <v>0</v>
      </c>
      <c r="AE568" s="123">
        <f t="shared" si="295"/>
        <v>1421.62</v>
      </c>
      <c r="AF568" s="94">
        <f t="shared" si="296"/>
        <v>1421.62</v>
      </c>
      <c r="AG568" s="94">
        <f t="shared" si="297"/>
        <v>0</v>
      </c>
      <c r="AH568" s="123">
        <f t="shared" si="298"/>
        <v>159.07927799999999</v>
      </c>
      <c r="AI568" s="94">
        <f t="shared" si="299"/>
        <v>159.07927799999999</v>
      </c>
      <c r="AJ568" s="94">
        <f t="shared" si="300"/>
        <v>0</v>
      </c>
      <c r="AK568" s="94">
        <f t="shared" si="301"/>
        <v>1262.540722</v>
      </c>
      <c r="AL568" s="93">
        <f t="shared" si="302"/>
        <v>1262.540722</v>
      </c>
      <c r="AM568" s="138" t="str">
        <f>VLOOKUP(S568,Factors!$F$4:$G$5971,2,FALSE)</f>
        <v>Customers-All</v>
      </c>
    </row>
    <row r="569" spans="1:39" hidden="1" outlineLevel="3" x14ac:dyDescent="0.25">
      <c r="A569" t="s">
        <v>7060</v>
      </c>
      <c r="B569" t="s">
        <v>417</v>
      </c>
      <c r="C569" t="s">
        <v>418</v>
      </c>
      <c r="D569" t="s">
        <v>481</v>
      </c>
      <c r="E569" t="s">
        <v>482</v>
      </c>
      <c r="F569">
        <v>57289.84</v>
      </c>
      <c r="G569">
        <v>38973</v>
      </c>
      <c r="R569">
        <f t="shared" si="315"/>
        <v>96262.84</v>
      </c>
      <c r="S569" s="92" t="s">
        <v>1637</v>
      </c>
      <c r="T569" s="80">
        <f>VLOOKUP(S569,Factors!$F$4:$H$5971,3,FALSE)</f>
        <v>0.1119</v>
      </c>
      <c r="U569" s="119">
        <f t="shared" si="285"/>
        <v>0</v>
      </c>
      <c r="V569" s="120">
        <f t="shared" si="286"/>
        <v>38973</v>
      </c>
      <c r="W569" s="121">
        <f t="shared" si="287"/>
        <v>38973</v>
      </c>
      <c r="X569" s="119">
        <f t="shared" si="288"/>
        <v>0</v>
      </c>
      <c r="Y569" s="120">
        <f t="shared" si="289"/>
        <v>4361.0787</v>
      </c>
      <c r="Z569" s="122">
        <f t="shared" si="290"/>
        <v>4361.0787</v>
      </c>
      <c r="AA569" s="119">
        <f t="shared" si="291"/>
        <v>0</v>
      </c>
      <c r="AB569" s="120">
        <f t="shared" si="292"/>
        <v>34611.921300000002</v>
      </c>
      <c r="AC569" s="122">
        <f t="shared" si="293"/>
        <v>34611.921300000002</v>
      </c>
      <c r="AD569" s="94">
        <f t="shared" si="294"/>
        <v>0</v>
      </c>
      <c r="AE569" s="123">
        <f t="shared" si="295"/>
        <v>96262.84</v>
      </c>
      <c r="AF569" s="94">
        <f t="shared" si="296"/>
        <v>96262.84</v>
      </c>
      <c r="AG569" s="94">
        <f t="shared" si="297"/>
        <v>0</v>
      </c>
      <c r="AH569" s="123">
        <f t="shared" si="298"/>
        <v>10771.811796</v>
      </c>
      <c r="AI569" s="94">
        <f t="shared" si="299"/>
        <v>10771.811796</v>
      </c>
      <c r="AJ569" s="94">
        <f t="shared" si="300"/>
        <v>0</v>
      </c>
      <c r="AK569" s="94">
        <f t="shared" si="301"/>
        <v>85491.028204000002</v>
      </c>
      <c r="AL569" s="93">
        <f t="shared" si="302"/>
        <v>85491.028204000002</v>
      </c>
      <c r="AM569" s="138" t="str">
        <f>VLOOKUP(S569,Factors!$F$4:$G$5971,2,FALSE)</f>
        <v>Customers-All</v>
      </c>
    </row>
    <row r="570" spans="1:39" hidden="1" outlineLevel="3" x14ac:dyDescent="0.25">
      <c r="A570" t="s">
        <v>7060</v>
      </c>
      <c r="B570" t="s">
        <v>417</v>
      </c>
      <c r="C570" t="s">
        <v>418</v>
      </c>
      <c r="D570" t="s">
        <v>483</v>
      </c>
      <c r="E570" t="s">
        <v>484</v>
      </c>
      <c r="F570">
        <v>13558.68</v>
      </c>
      <c r="G570">
        <v>15552.16</v>
      </c>
      <c r="R570">
        <f t="shared" si="315"/>
        <v>29110.84</v>
      </c>
      <c r="S570" s="92" t="s">
        <v>1658</v>
      </c>
      <c r="T570" s="80">
        <f>VLOOKUP(S570,Factors!$F$4:$H$5971,3,FALSE)</f>
        <v>0.1119</v>
      </c>
      <c r="U570" s="119">
        <f t="shared" si="285"/>
        <v>0</v>
      </c>
      <c r="V570" s="120">
        <f t="shared" si="286"/>
        <v>15552.16</v>
      </c>
      <c r="W570" s="121">
        <f t="shared" si="287"/>
        <v>15552.16</v>
      </c>
      <c r="X570" s="119">
        <f t="shared" si="288"/>
        <v>0</v>
      </c>
      <c r="Y570" s="120">
        <f t="shared" si="289"/>
        <v>1740.2867039999999</v>
      </c>
      <c r="Z570" s="122">
        <f t="shared" si="290"/>
        <v>1740.2867039999999</v>
      </c>
      <c r="AA570" s="119">
        <f t="shared" si="291"/>
        <v>0</v>
      </c>
      <c r="AB570" s="120">
        <f t="shared" si="292"/>
        <v>13811.873296</v>
      </c>
      <c r="AC570" s="122">
        <f t="shared" si="293"/>
        <v>13811.873296</v>
      </c>
      <c r="AD570" s="94">
        <f t="shared" si="294"/>
        <v>0</v>
      </c>
      <c r="AE570" s="123">
        <f t="shared" si="295"/>
        <v>29110.84</v>
      </c>
      <c r="AF570" s="94">
        <f t="shared" si="296"/>
        <v>29110.84</v>
      </c>
      <c r="AG570" s="94">
        <f t="shared" si="297"/>
        <v>0</v>
      </c>
      <c r="AH570" s="123">
        <f t="shared" si="298"/>
        <v>3257.5029960000002</v>
      </c>
      <c r="AI570" s="94">
        <f t="shared" si="299"/>
        <v>3257.5029960000002</v>
      </c>
      <c r="AJ570" s="94">
        <f t="shared" si="300"/>
        <v>0</v>
      </c>
      <c r="AK570" s="94">
        <f t="shared" si="301"/>
        <v>25853.337004000001</v>
      </c>
      <c r="AL570" s="93">
        <f t="shared" si="302"/>
        <v>25853.337004000001</v>
      </c>
      <c r="AM570" s="138" t="str">
        <f>VLOOKUP(S570,Factors!$F$4:$G$5971,2,FALSE)</f>
        <v>Customers-All</v>
      </c>
    </row>
    <row r="571" spans="1:39" hidden="1" outlineLevel="3" x14ac:dyDescent="0.25">
      <c r="A571" t="s">
        <v>7060</v>
      </c>
      <c r="B571" t="s">
        <v>470</v>
      </c>
      <c r="C571" t="s">
        <v>471</v>
      </c>
      <c r="D571" t="s">
        <v>489</v>
      </c>
      <c r="E571" t="s">
        <v>490</v>
      </c>
      <c r="F571">
        <v>29065.47</v>
      </c>
      <c r="G571">
        <v>18288.52</v>
      </c>
      <c r="R571">
        <f t="shared" si="315"/>
        <v>47353.990000000005</v>
      </c>
      <c r="S571" s="92" t="s">
        <v>1692</v>
      </c>
      <c r="T571" s="80">
        <f>VLOOKUP(S571,Factors!$F$4:$H$5971,3,FALSE)</f>
        <v>0.1119</v>
      </c>
      <c r="U571" s="119">
        <f t="shared" si="285"/>
        <v>0</v>
      </c>
      <c r="V571" s="120">
        <f t="shared" si="286"/>
        <v>18288.52</v>
      </c>
      <c r="W571" s="121">
        <f t="shared" si="287"/>
        <v>18288.52</v>
      </c>
      <c r="X571" s="119">
        <f t="shared" si="288"/>
        <v>0</v>
      </c>
      <c r="Y571" s="120">
        <f t="shared" si="289"/>
        <v>2046.4853880000001</v>
      </c>
      <c r="Z571" s="122">
        <f t="shared" si="290"/>
        <v>2046.4853880000001</v>
      </c>
      <c r="AA571" s="119">
        <f t="shared" si="291"/>
        <v>0</v>
      </c>
      <c r="AB571" s="120">
        <f t="shared" si="292"/>
        <v>16242.034611999999</v>
      </c>
      <c r="AC571" s="122">
        <f t="shared" si="293"/>
        <v>16242.034611999999</v>
      </c>
      <c r="AD571" s="94">
        <f t="shared" si="294"/>
        <v>0</v>
      </c>
      <c r="AE571" s="123">
        <f t="shared" si="295"/>
        <v>47353.990000000005</v>
      </c>
      <c r="AF571" s="94">
        <f t="shared" si="296"/>
        <v>47353.990000000005</v>
      </c>
      <c r="AG571" s="94">
        <f t="shared" si="297"/>
        <v>0</v>
      </c>
      <c r="AH571" s="123">
        <f t="shared" si="298"/>
        <v>5298.911481000001</v>
      </c>
      <c r="AI571" s="94">
        <f t="shared" si="299"/>
        <v>5298.911481000001</v>
      </c>
      <c r="AJ571" s="94">
        <f t="shared" si="300"/>
        <v>0</v>
      </c>
      <c r="AK571" s="94">
        <f t="shared" si="301"/>
        <v>42055.078519000002</v>
      </c>
      <c r="AL571" s="93">
        <f t="shared" si="302"/>
        <v>42055.078519000002</v>
      </c>
      <c r="AM571" s="138" t="str">
        <f>VLOOKUP(S571,Factors!$F$4:$G$5971,2,FALSE)</f>
        <v>Customers-All</v>
      </c>
    </row>
    <row r="572" spans="1:39" hidden="1" outlineLevel="3" x14ac:dyDescent="0.25">
      <c r="A572" t="s">
        <v>7060</v>
      </c>
      <c r="B572" t="s">
        <v>470</v>
      </c>
      <c r="C572" t="s">
        <v>471</v>
      </c>
      <c r="D572" t="s">
        <v>491</v>
      </c>
      <c r="E572" t="s">
        <v>492</v>
      </c>
      <c r="F572">
        <v>20225.349999999999</v>
      </c>
      <c r="G572">
        <v>19346.3</v>
      </c>
      <c r="R572">
        <f t="shared" si="315"/>
        <v>39571.649999999994</v>
      </c>
      <c r="S572" s="92" t="s">
        <v>1698</v>
      </c>
      <c r="T572" s="80">
        <f>VLOOKUP(S572,Factors!$F$4:$H$5971,3,FALSE)</f>
        <v>0.1119</v>
      </c>
      <c r="U572" s="119">
        <f t="shared" si="285"/>
        <v>0</v>
      </c>
      <c r="V572" s="120">
        <f t="shared" si="286"/>
        <v>19346.3</v>
      </c>
      <c r="W572" s="121">
        <f t="shared" si="287"/>
        <v>19346.3</v>
      </c>
      <c r="X572" s="119">
        <f t="shared" si="288"/>
        <v>0</v>
      </c>
      <c r="Y572" s="120">
        <f t="shared" si="289"/>
        <v>2164.85097</v>
      </c>
      <c r="Z572" s="122">
        <f t="shared" si="290"/>
        <v>2164.85097</v>
      </c>
      <c r="AA572" s="119">
        <f t="shared" si="291"/>
        <v>0</v>
      </c>
      <c r="AB572" s="120">
        <f t="shared" si="292"/>
        <v>17181.44903</v>
      </c>
      <c r="AC572" s="122">
        <f t="shared" si="293"/>
        <v>17181.44903</v>
      </c>
      <c r="AD572" s="94">
        <f t="shared" si="294"/>
        <v>0</v>
      </c>
      <c r="AE572" s="123">
        <f t="shared" si="295"/>
        <v>39571.649999999994</v>
      </c>
      <c r="AF572" s="94">
        <f t="shared" si="296"/>
        <v>39571.649999999994</v>
      </c>
      <c r="AG572" s="94">
        <f t="shared" si="297"/>
        <v>0</v>
      </c>
      <c r="AH572" s="123">
        <f t="shared" si="298"/>
        <v>4428.0676349999994</v>
      </c>
      <c r="AI572" s="94">
        <f t="shared" si="299"/>
        <v>4428.0676349999994</v>
      </c>
      <c r="AJ572" s="94">
        <f t="shared" si="300"/>
        <v>0</v>
      </c>
      <c r="AK572" s="94">
        <f t="shared" si="301"/>
        <v>35143.582364999995</v>
      </c>
      <c r="AL572" s="93">
        <f t="shared" si="302"/>
        <v>35143.582364999995</v>
      </c>
      <c r="AM572" s="138" t="str">
        <f>VLOOKUP(S572,Factors!$F$4:$G$5971,2,FALSE)</f>
        <v>Customers-All</v>
      </c>
    </row>
    <row r="573" spans="1:39" hidden="1" outlineLevel="3" x14ac:dyDescent="0.25">
      <c r="A573" t="s">
        <v>7060</v>
      </c>
      <c r="B573" t="s">
        <v>470</v>
      </c>
      <c r="C573" t="s">
        <v>471</v>
      </c>
      <c r="D573" t="s">
        <v>493</v>
      </c>
      <c r="E573" t="s">
        <v>494</v>
      </c>
      <c r="F573">
        <v>35</v>
      </c>
      <c r="G573">
        <v>8121.13</v>
      </c>
      <c r="R573">
        <f t="shared" si="315"/>
        <v>8156.13</v>
      </c>
      <c r="S573" s="92" t="s">
        <v>1714</v>
      </c>
      <c r="T573" s="80">
        <f>VLOOKUP(S573,Factors!$F$4:$H$5971,3,FALSE)</f>
        <v>0.1119</v>
      </c>
      <c r="U573" s="119">
        <f t="shared" si="285"/>
        <v>0</v>
      </c>
      <c r="V573" s="120">
        <f t="shared" si="286"/>
        <v>8121.13</v>
      </c>
      <c r="W573" s="121">
        <f t="shared" si="287"/>
        <v>8121.13</v>
      </c>
      <c r="X573" s="119">
        <f t="shared" si="288"/>
        <v>0</v>
      </c>
      <c r="Y573" s="120">
        <f t="shared" si="289"/>
        <v>908.75444700000003</v>
      </c>
      <c r="Z573" s="122">
        <f t="shared" si="290"/>
        <v>908.75444700000003</v>
      </c>
      <c r="AA573" s="119">
        <f t="shared" si="291"/>
        <v>0</v>
      </c>
      <c r="AB573" s="120">
        <f t="shared" si="292"/>
        <v>7212.3755529999999</v>
      </c>
      <c r="AC573" s="122">
        <f t="shared" si="293"/>
        <v>7212.3755529999999</v>
      </c>
      <c r="AD573" s="94">
        <f t="shared" si="294"/>
        <v>0</v>
      </c>
      <c r="AE573" s="123">
        <f t="shared" si="295"/>
        <v>8156.13</v>
      </c>
      <c r="AF573" s="94">
        <f t="shared" si="296"/>
        <v>8156.13</v>
      </c>
      <c r="AG573" s="94">
        <f t="shared" si="297"/>
        <v>0</v>
      </c>
      <c r="AH573" s="123">
        <f t="shared" si="298"/>
        <v>912.67094699999996</v>
      </c>
      <c r="AI573" s="94">
        <f t="shared" si="299"/>
        <v>912.67094699999996</v>
      </c>
      <c r="AJ573" s="94">
        <f t="shared" si="300"/>
        <v>0</v>
      </c>
      <c r="AK573" s="94">
        <f t="shared" si="301"/>
        <v>7243.4590530000005</v>
      </c>
      <c r="AL573" s="93">
        <f t="shared" si="302"/>
        <v>7243.4590530000005</v>
      </c>
      <c r="AM573" s="138" t="str">
        <f>VLOOKUP(S573,Factors!$F$4:$G$5971,2,FALSE)</f>
        <v>Customers-All</v>
      </c>
    </row>
    <row r="574" spans="1:39" hidden="1" outlineLevel="3" x14ac:dyDescent="0.25">
      <c r="A574" t="s">
        <v>7060</v>
      </c>
      <c r="B574" t="s">
        <v>470</v>
      </c>
      <c r="C574" t="s">
        <v>471</v>
      </c>
      <c r="D574" t="s">
        <v>479</v>
      </c>
      <c r="E574" t="s">
        <v>480</v>
      </c>
      <c r="F574">
        <v>6372.74</v>
      </c>
      <c r="G574">
        <v>4452.5</v>
      </c>
      <c r="R574">
        <f t="shared" si="315"/>
        <v>10825.24</v>
      </c>
      <c r="S574" s="92" t="s">
        <v>1705</v>
      </c>
      <c r="T574" s="80">
        <f>VLOOKUP(S574,Factors!$F$4:$H$5971,3,FALSE)</f>
        <v>0.1119</v>
      </c>
      <c r="U574" s="119">
        <f t="shared" si="285"/>
        <v>0</v>
      </c>
      <c r="V574" s="120">
        <f t="shared" si="286"/>
        <v>4452.5</v>
      </c>
      <c r="W574" s="121">
        <f t="shared" si="287"/>
        <v>4452.5</v>
      </c>
      <c r="X574" s="119">
        <f t="shared" si="288"/>
        <v>0</v>
      </c>
      <c r="Y574" s="120">
        <f t="shared" si="289"/>
        <v>498.23475000000002</v>
      </c>
      <c r="Z574" s="122">
        <f t="shared" si="290"/>
        <v>498.23475000000002</v>
      </c>
      <c r="AA574" s="119">
        <f t="shared" si="291"/>
        <v>0</v>
      </c>
      <c r="AB574" s="120">
        <f t="shared" si="292"/>
        <v>3954.2652499999999</v>
      </c>
      <c r="AC574" s="122">
        <f t="shared" si="293"/>
        <v>3954.2652499999999</v>
      </c>
      <c r="AD574" s="94">
        <f t="shared" si="294"/>
        <v>0</v>
      </c>
      <c r="AE574" s="123">
        <f t="shared" si="295"/>
        <v>10825.24</v>
      </c>
      <c r="AF574" s="94">
        <f t="shared" si="296"/>
        <v>10825.24</v>
      </c>
      <c r="AG574" s="94">
        <f t="shared" si="297"/>
        <v>0</v>
      </c>
      <c r="AH574" s="123">
        <f t="shared" si="298"/>
        <v>1211.3443560000001</v>
      </c>
      <c r="AI574" s="94">
        <f t="shared" si="299"/>
        <v>1211.3443560000001</v>
      </c>
      <c r="AJ574" s="94">
        <f t="shared" si="300"/>
        <v>0</v>
      </c>
      <c r="AK574" s="94">
        <f t="shared" si="301"/>
        <v>9613.8956440000002</v>
      </c>
      <c r="AL574" s="93">
        <f t="shared" si="302"/>
        <v>9613.8956440000002</v>
      </c>
      <c r="AM574" s="138" t="str">
        <f>VLOOKUP(S574,Factors!$F$4:$G$5971,2,FALSE)</f>
        <v>Customers-All</v>
      </c>
    </row>
    <row r="575" spans="1:39" hidden="1" outlineLevel="3" x14ac:dyDescent="0.25">
      <c r="A575" t="s">
        <v>7060</v>
      </c>
      <c r="B575" t="s">
        <v>70</v>
      </c>
      <c r="C575" t="s">
        <v>71</v>
      </c>
      <c r="D575" t="s">
        <v>489</v>
      </c>
      <c r="E575" t="s">
        <v>490</v>
      </c>
      <c r="G575">
        <v>2000</v>
      </c>
      <c r="R575">
        <f t="shared" si="315"/>
        <v>2000</v>
      </c>
      <c r="S575" s="92" t="s">
        <v>7096</v>
      </c>
      <c r="T575" s="80">
        <f>VLOOKUP(S575,Factors!$F$4:$H$5971,3,FALSE)</f>
        <v>0.1119</v>
      </c>
      <c r="U575" s="119">
        <f t="shared" si="285"/>
        <v>0</v>
      </c>
      <c r="V575" s="120">
        <f t="shared" si="286"/>
        <v>2000</v>
      </c>
      <c r="W575" s="121">
        <f t="shared" si="287"/>
        <v>2000</v>
      </c>
      <c r="X575" s="119">
        <f t="shared" si="288"/>
        <v>0</v>
      </c>
      <c r="Y575" s="120">
        <f t="shared" si="289"/>
        <v>223.8</v>
      </c>
      <c r="Z575" s="122">
        <f t="shared" si="290"/>
        <v>223.8</v>
      </c>
      <c r="AA575" s="119">
        <f t="shared" si="291"/>
        <v>0</v>
      </c>
      <c r="AB575" s="120">
        <f t="shared" si="292"/>
        <v>1776.2</v>
      </c>
      <c r="AC575" s="122">
        <f t="shared" si="293"/>
        <v>1776.2</v>
      </c>
      <c r="AD575" s="94">
        <f t="shared" si="294"/>
        <v>0</v>
      </c>
      <c r="AE575" s="123">
        <f t="shared" si="295"/>
        <v>2000</v>
      </c>
      <c r="AF575" s="94">
        <f t="shared" si="296"/>
        <v>2000</v>
      </c>
      <c r="AG575" s="94">
        <f t="shared" si="297"/>
        <v>0</v>
      </c>
      <c r="AH575" s="123">
        <f t="shared" si="298"/>
        <v>223.8</v>
      </c>
      <c r="AI575" s="94">
        <f t="shared" si="299"/>
        <v>223.8</v>
      </c>
      <c r="AJ575" s="94">
        <f t="shared" si="300"/>
        <v>0</v>
      </c>
      <c r="AK575" s="94">
        <f t="shared" si="301"/>
        <v>1776.2</v>
      </c>
      <c r="AL575" s="93">
        <f t="shared" si="302"/>
        <v>1776.2</v>
      </c>
      <c r="AM575" s="138" t="str">
        <f>VLOOKUP(S575,Factors!$F$4:$G$5971,2,FALSE)</f>
        <v>customers-all</v>
      </c>
    </row>
    <row r="576" spans="1:39" hidden="1" outlineLevel="3" x14ac:dyDescent="0.25">
      <c r="A576" t="s">
        <v>7060</v>
      </c>
      <c r="B576" t="s">
        <v>447</v>
      </c>
      <c r="C576" t="s">
        <v>448</v>
      </c>
      <c r="D576" t="s">
        <v>481</v>
      </c>
      <c r="E576" t="s">
        <v>482</v>
      </c>
      <c r="F576">
        <v>3267.39</v>
      </c>
      <c r="G576">
        <v>2956.21</v>
      </c>
      <c r="R576">
        <f t="shared" si="315"/>
        <v>6223.6</v>
      </c>
      <c r="S576" s="92" t="s">
        <v>4834</v>
      </c>
      <c r="T576" s="80">
        <f>VLOOKUP(S576,Factors!$F$4:$H$5971,3,FALSE)</f>
        <v>0.1119</v>
      </c>
      <c r="U576" s="119">
        <f t="shared" si="285"/>
        <v>0</v>
      </c>
      <c r="V576" s="120">
        <f t="shared" si="286"/>
        <v>2956.21</v>
      </c>
      <c r="W576" s="121">
        <f t="shared" si="287"/>
        <v>2956.21</v>
      </c>
      <c r="X576" s="119">
        <f t="shared" si="288"/>
        <v>0</v>
      </c>
      <c r="Y576" s="120">
        <f t="shared" si="289"/>
        <v>330.79989899999998</v>
      </c>
      <c r="Z576" s="122">
        <f t="shared" si="290"/>
        <v>330.79989899999998</v>
      </c>
      <c r="AA576" s="119">
        <f t="shared" si="291"/>
        <v>0</v>
      </c>
      <c r="AB576" s="120">
        <f t="shared" si="292"/>
        <v>2625.4101009999999</v>
      </c>
      <c r="AC576" s="122">
        <f t="shared" si="293"/>
        <v>2625.4101009999999</v>
      </c>
      <c r="AD576" s="94">
        <f t="shared" si="294"/>
        <v>0</v>
      </c>
      <c r="AE576" s="123">
        <f t="shared" si="295"/>
        <v>6223.6</v>
      </c>
      <c r="AF576" s="94">
        <f t="shared" si="296"/>
        <v>6223.6</v>
      </c>
      <c r="AG576" s="94">
        <f t="shared" si="297"/>
        <v>0</v>
      </c>
      <c r="AH576" s="123">
        <f t="shared" si="298"/>
        <v>696.42084</v>
      </c>
      <c r="AI576" s="94">
        <f t="shared" si="299"/>
        <v>696.42084</v>
      </c>
      <c r="AJ576" s="94">
        <f t="shared" si="300"/>
        <v>0</v>
      </c>
      <c r="AK576" s="94">
        <f t="shared" si="301"/>
        <v>5527.1791600000006</v>
      </c>
      <c r="AL576" s="93">
        <f t="shared" si="302"/>
        <v>5527.1791600000006</v>
      </c>
      <c r="AM576" s="138" t="str">
        <f>VLOOKUP(S576,Factors!$F$4:$G$5971,2,FALSE)</f>
        <v>Customers-All</v>
      </c>
    </row>
    <row r="577" spans="1:39" hidden="1" outlineLevel="3" x14ac:dyDescent="0.25">
      <c r="A577" t="s">
        <v>7060</v>
      </c>
      <c r="B577" t="s">
        <v>447</v>
      </c>
      <c r="C577" t="s">
        <v>448</v>
      </c>
      <c r="D577" t="s">
        <v>483</v>
      </c>
      <c r="E577" t="s">
        <v>484</v>
      </c>
      <c r="F577">
        <v>3267.39</v>
      </c>
      <c r="G577">
        <v>2956.21</v>
      </c>
      <c r="R577">
        <f t="shared" si="315"/>
        <v>6223.6</v>
      </c>
      <c r="S577" s="92" t="s">
        <v>4836</v>
      </c>
      <c r="T577" s="80">
        <f>VLOOKUP(S577,Factors!$F$4:$H$5971,3,FALSE)</f>
        <v>0.1119</v>
      </c>
      <c r="U577" s="119">
        <f t="shared" si="285"/>
        <v>0</v>
      </c>
      <c r="V577" s="120">
        <f t="shared" si="286"/>
        <v>2956.21</v>
      </c>
      <c r="W577" s="121">
        <f t="shared" si="287"/>
        <v>2956.21</v>
      </c>
      <c r="X577" s="119">
        <f t="shared" si="288"/>
        <v>0</v>
      </c>
      <c r="Y577" s="120">
        <f t="shared" si="289"/>
        <v>330.79989899999998</v>
      </c>
      <c r="Z577" s="122">
        <f t="shared" si="290"/>
        <v>330.79989899999998</v>
      </c>
      <c r="AA577" s="119">
        <f t="shared" si="291"/>
        <v>0</v>
      </c>
      <c r="AB577" s="120">
        <f t="shared" si="292"/>
        <v>2625.4101009999999</v>
      </c>
      <c r="AC577" s="122">
        <f t="shared" si="293"/>
        <v>2625.4101009999999</v>
      </c>
      <c r="AD577" s="94">
        <f t="shared" si="294"/>
        <v>0</v>
      </c>
      <c r="AE577" s="123">
        <f t="shared" si="295"/>
        <v>6223.6</v>
      </c>
      <c r="AF577" s="94">
        <f t="shared" si="296"/>
        <v>6223.6</v>
      </c>
      <c r="AG577" s="94">
        <f t="shared" si="297"/>
        <v>0</v>
      </c>
      <c r="AH577" s="123">
        <f t="shared" si="298"/>
        <v>696.42084</v>
      </c>
      <c r="AI577" s="94">
        <f t="shared" si="299"/>
        <v>696.42084</v>
      </c>
      <c r="AJ577" s="94">
        <f t="shared" si="300"/>
        <v>0</v>
      </c>
      <c r="AK577" s="94">
        <f t="shared" si="301"/>
        <v>5527.1791600000006</v>
      </c>
      <c r="AL577" s="93">
        <f t="shared" si="302"/>
        <v>5527.1791600000006</v>
      </c>
      <c r="AM577" s="138" t="str">
        <f>VLOOKUP(S577,Factors!$F$4:$G$5971,2,FALSE)</f>
        <v>Customers-All</v>
      </c>
    </row>
    <row r="578" spans="1:39" hidden="1" outlineLevel="3" x14ac:dyDescent="0.25">
      <c r="A578" t="s">
        <v>7060</v>
      </c>
      <c r="B578" t="s">
        <v>499</v>
      </c>
      <c r="C578" t="s">
        <v>500</v>
      </c>
      <c r="D578" t="s">
        <v>489</v>
      </c>
      <c r="E578" t="s">
        <v>490</v>
      </c>
      <c r="F578">
        <v>2100.8000000000002</v>
      </c>
      <c r="R578">
        <f t="shared" si="315"/>
        <v>2100.8000000000002</v>
      </c>
      <c r="S578" s="92" t="s">
        <v>5987</v>
      </c>
      <c r="T578" s="80">
        <f>VLOOKUP(S578,Factors!$F$4:$H$5971,3,FALSE)</f>
        <v>0.1119</v>
      </c>
      <c r="U578" s="119">
        <f t="shared" si="285"/>
        <v>0</v>
      </c>
      <c r="V578" s="120">
        <f t="shared" si="286"/>
        <v>0</v>
      </c>
      <c r="W578" s="121">
        <f t="shared" si="287"/>
        <v>0</v>
      </c>
      <c r="X578" s="119">
        <f t="shared" si="288"/>
        <v>0</v>
      </c>
      <c r="Y578" s="120">
        <f t="shared" si="289"/>
        <v>0</v>
      </c>
      <c r="Z578" s="122">
        <f t="shared" si="290"/>
        <v>0</v>
      </c>
      <c r="AA578" s="119">
        <f t="shared" si="291"/>
        <v>0</v>
      </c>
      <c r="AB578" s="120">
        <f t="shared" si="292"/>
        <v>0</v>
      </c>
      <c r="AC578" s="122">
        <f t="shared" si="293"/>
        <v>0</v>
      </c>
      <c r="AD578" s="94">
        <f t="shared" si="294"/>
        <v>0</v>
      </c>
      <c r="AE578" s="123">
        <f t="shared" si="295"/>
        <v>2100.8000000000002</v>
      </c>
      <c r="AF578" s="94">
        <f t="shared" si="296"/>
        <v>2100.8000000000002</v>
      </c>
      <c r="AG578" s="94">
        <f t="shared" si="297"/>
        <v>0</v>
      </c>
      <c r="AH578" s="123">
        <f t="shared" si="298"/>
        <v>235.07952000000003</v>
      </c>
      <c r="AI578" s="94">
        <f t="shared" si="299"/>
        <v>235.07952000000003</v>
      </c>
      <c r="AJ578" s="94">
        <f t="shared" si="300"/>
        <v>0</v>
      </c>
      <c r="AK578" s="94">
        <f t="shared" si="301"/>
        <v>1865.7204800000002</v>
      </c>
      <c r="AL578" s="93">
        <f t="shared" si="302"/>
        <v>1865.7204800000002</v>
      </c>
      <c r="AM578" s="138" t="str">
        <f>VLOOKUP(S578,Factors!$F$4:$G$5971,2,FALSE)</f>
        <v>Customers-All</v>
      </c>
    </row>
    <row r="579" spans="1:39" hidden="1" outlineLevel="3" x14ac:dyDescent="0.25">
      <c r="A579" t="s">
        <v>7060</v>
      </c>
      <c r="B579" t="s">
        <v>501</v>
      </c>
      <c r="C579" t="s">
        <v>502</v>
      </c>
      <c r="D579" t="s">
        <v>491</v>
      </c>
      <c r="E579" t="s">
        <v>492</v>
      </c>
      <c r="G579">
        <v>107.46</v>
      </c>
      <c r="R579">
        <f t="shared" si="315"/>
        <v>107.46</v>
      </c>
      <c r="S579" s="92" t="s">
        <v>7097</v>
      </c>
      <c r="T579" s="80">
        <f>VLOOKUP(S579,Factors!$F$4:$H$5971,3,FALSE)</f>
        <v>0.1119</v>
      </c>
      <c r="U579" s="119">
        <f t="shared" si="285"/>
        <v>0</v>
      </c>
      <c r="V579" s="120">
        <f t="shared" si="286"/>
        <v>107.46</v>
      </c>
      <c r="W579" s="121">
        <f t="shared" si="287"/>
        <v>107.46</v>
      </c>
      <c r="X579" s="119">
        <f t="shared" si="288"/>
        <v>0</v>
      </c>
      <c r="Y579" s="120">
        <f t="shared" si="289"/>
        <v>12.024773999999999</v>
      </c>
      <c r="Z579" s="122">
        <f t="shared" si="290"/>
        <v>12.024773999999999</v>
      </c>
      <c r="AA579" s="119">
        <f t="shared" si="291"/>
        <v>0</v>
      </c>
      <c r="AB579" s="120">
        <f t="shared" si="292"/>
        <v>95.435226</v>
      </c>
      <c r="AC579" s="122">
        <f t="shared" si="293"/>
        <v>95.435226</v>
      </c>
      <c r="AD579" s="94">
        <f t="shared" si="294"/>
        <v>0</v>
      </c>
      <c r="AE579" s="123">
        <f t="shared" si="295"/>
        <v>107.46</v>
      </c>
      <c r="AF579" s="94">
        <f t="shared" si="296"/>
        <v>107.46</v>
      </c>
      <c r="AG579" s="94">
        <f t="shared" si="297"/>
        <v>0</v>
      </c>
      <c r="AH579" s="123">
        <f t="shared" si="298"/>
        <v>12.024773999999999</v>
      </c>
      <c r="AI579" s="94">
        <f t="shared" si="299"/>
        <v>12.024773999999999</v>
      </c>
      <c r="AJ579" s="94">
        <f t="shared" si="300"/>
        <v>0</v>
      </c>
      <c r="AK579" s="94">
        <f t="shared" si="301"/>
        <v>95.435226</v>
      </c>
      <c r="AL579" s="93">
        <f t="shared" si="302"/>
        <v>95.435226</v>
      </c>
      <c r="AM579" s="138" t="str">
        <f>VLOOKUP(S579,Factors!$F$4:$G$5971,2,FALSE)</f>
        <v>customers-all</v>
      </c>
    </row>
    <row r="580" spans="1:39" hidden="1" outlineLevel="2" collapsed="1" x14ac:dyDescent="0.25">
      <c r="S580" s="92"/>
      <c r="T580" s="80"/>
      <c r="U580" s="119">
        <f t="shared" ref="U580:AL580" si="316">SUBTOTAL(9,U562:U579)</f>
        <v>0</v>
      </c>
      <c r="V580" s="120">
        <f t="shared" si="316"/>
        <v>163395.71</v>
      </c>
      <c r="W580" s="121">
        <f t="shared" si="316"/>
        <v>163395.71</v>
      </c>
      <c r="X580" s="119">
        <f t="shared" si="316"/>
        <v>0</v>
      </c>
      <c r="Y580" s="120">
        <f t="shared" si="316"/>
        <v>18283.979949000004</v>
      </c>
      <c r="Z580" s="122">
        <f t="shared" si="316"/>
        <v>18283.979949000004</v>
      </c>
      <c r="AA580" s="119">
        <f t="shared" si="316"/>
        <v>0</v>
      </c>
      <c r="AB580" s="120">
        <f t="shared" si="316"/>
        <v>145111.73005099999</v>
      </c>
      <c r="AC580" s="122">
        <f t="shared" si="316"/>
        <v>145111.73005099999</v>
      </c>
      <c r="AD580" s="94">
        <f t="shared" si="316"/>
        <v>0</v>
      </c>
      <c r="AE580" s="123">
        <f t="shared" si="316"/>
        <v>412704.97</v>
      </c>
      <c r="AF580" s="94">
        <f t="shared" si="316"/>
        <v>412704.97</v>
      </c>
      <c r="AG580" s="94">
        <f t="shared" si="316"/>
        <v>0</v>
      </c>
      <c r="AH580" s="123">
        <f t="shared" si="316"/>
        <v>46181.686142999992</v>
      </c>
      <c r="AI580" s="94">
        <f t="shared" si="316"/>
        <v>46181.686142999992</v>
      </c>
      <c r="AJ580" s="94">
        <f t="shared" si="316"/>
        <v>0</v>
      </c>
      <c r="AK580" s="94">
        <f t="shared" si="316"/>
        <v>366523.283857</v>
      </c>
      <c r="AL580" s="93">
        <f t="shared" si="316"/>
        <v>366523.283857</v>
      </c>
      <c r="AM580" s="139" t="s">
        <v>7140</v>
      </c>
    </row>
    <row r="581" spans="1:39" hidden="1" outlineLevel="3" x14ac:dyDescent="0.25">
      <c r="A581" t="s">
        <v>7060</v>
      </c>
      <c r="B581" t="s">
        <v>401</v>
      </c>
      <c r="C581" t="s">
        <v>402</v>
      </c>
      <c r="D581" t="s">
        <v>485</v>
      </c>
      <c r="E581" t="s">
        <v>486</v>
      </c>
      <c r="R581">
        <f>SUM(F581:Q581)</f>
        <v>0</v>
      </c>
      <c r="S581" s="92" t="s">
        <v>6847</v>
      </c>
      <c r="T581" s="80">
        <f>VLOOKUP(S581,Factors!$F$4:$H$5971,3,FALSE)</f>
        <v>0.1128</v>
      </c>
      <c r="U581" s="119">
        <f t="shared" si="285"/>
        <v>0</v>
      </c>
      <c r="V581" s="120">
        <f t="shared" si="286"/>
        <v>0</v>
      </c>
      <c r="W581" s="121">
        <f t="shared" si="287"/>
        <v>0</v>
      </c>
      <c r="X581" s="119">
        <f t="shared" si="288"/>
        <v>0</v>
      </c>
      <c r="Y581" s="120">
        <f t="shared" si="289"/>
        <v>0</v>
      </c>
      <c r="Z581" s="122">
        <f t="shared" si="290"/>
        <v>0</v>
      </c>
      <c r="AA581" s="119">
        <f t="shared" si="291"/>
        <v>0</v>
      </c>
      <c r="AB581" s="120">
        <f t="shared" si="292"/>
        <v>0</v>
      </c>
      <c r="AC581" s="122">
        <f t="shared" si="293"/>
        <v>0</v>
      </c>
      <c r="AD581" s="94">
        <f t="shared" si="294"/>
        <v>0</v>
      </c>
      <c r="AE581" s="123">
        <f t="shared" si="295"/>
        <v>0</v>
      </c>
      <c r="AF581" s="94">
        <f t="shared" si="296"/>
        <v>0</v>
      </c>
      <c r="AG581" s="94">
        <f t="shared" si="297"/>
        <v>0</v>
      </c>
      <c r="AH581" s="123">
        <f t="shared" si="298"/>
        <v>0</v>
      </c>
      <c r="AI581" s="94">
        <f t="shared" si="299"/>
        <v>0</v>
      </c>
      <c r="AJ581" s="94">
        <f t="shared" si="300"/>
        <v>0</v>
      </c>
      <c r="AK581" s="94">
        <f t="shared" si="301"/>
        <v>0</v>
      </c>
      <c r="AL581" s="93">
        <f t="shared" si="302"/>
        <v>0</v>
      </c>
      <c r="AM581" s="138" t="str">
        <f>VLOOKUP(S581,Factors!$F$4:$G$5971,2,FALSE)</f>
        <v>CUSTOMERS-RES</v>
      </c>
    </row>
    <row r="582" spans="1:39" hidden="1" outlineLevel="3" x14ac:dyDescent="0.25">
      <c r="A582" t="s">
        <v>7060</v>
      </c>
      <c r="B582" t="s">
        <v>392</v>
      </c>
      <c r="C582" t="s">
        <v>393</v>
      </c>
      <c r="D582" t="s">
        <v>475</v>
      </c>
      <c r="E582" t="s">
        <v>476</v>
      </c>
      <c r="F582">
        <v>31.96</v>
      </c>
      <c r="G582">
        <v>31.96</v>
      </c>
      <c r="R582">
        <f>SUM(F582:Q582)</f>
        <v>63.92</v>
      </c>
      <c r="S582" s="92" t="s">
        <v>1432</v>
      </c>
      <c r="T582" s="80">
        <f>VLOOKUP(S582,Factors!$F$4:$H$5971,3,FALSE)</f>
        <v>0.1128</v>
      </c>
      <c r="U582" s="119">
        <f t="shared" si="285"/>
        <v>0</v>
      </c>
      <c r="V582" s="120">
        <f t="shared" si="286"/>
        <v>31.96</v>
      </c>
      <c r="W582" s="121">
        <f t="shared" si="287"/>
        <v>31.96</v>
      </c>
      <c r="X582" s="119">
        <f t="shared" si="288"/>
        <v>0</v>
      </c>
      <c r="Y582" s="120">
        <f t="shared" si="289"/>
        <v>3.6050879999999998</v>
      </c>
      <c r="Z582" s="122">
        <f t="shared" si="290"/>
        <v>3.6050879999999998</v>
      </c>
      <c r="AA582" s="119">
        <f t="shared" si="291"/>
        <v>0</v>
      </c>
      <c r="AB582" s="120">
        <f t="shared" si="292"/>
        <v>28.354912000000002</v>
      </c>
      <c r="AC582" s="122">
        <f t="shared" si="293"/>
        <v>28.354912000000002</v>
      </c>
      <c r="AD582" s="94">
        <f t="shared" si="294"/>
        <v>0</v>
      </c>
      <c r="AE582" s="123">
        <f t="shared" si="295"/>
        <v>63.92</v>
      </c>
      <c r="AF582" s="94">
        <f t="shared" si="296"/>
        <v>63.92</v>
      </c>
      <c r="AG582" s="94">
        <f t="shared" si="297"/>
        <v>0</v>
      </c>
      <c r="AH582" s="123">
        <f t="shared" si="298"/>
        <v>7.2101759999999997</v>
      </c>
      <c r="AI582" s="94">
        <f t="shared" si="299"/>
        <v>7.2101759999999997</v>
      </c>
      <c r="AJ582" s="94">
        <f t="shared" si="300"/>
        <v>0</v>
      </c>
      <c r="AK582" s="94">
        <f t="shared" si="301"/>
        <v>56.709824000000005</v>
      </c>
      <c r="AL582" s="93">
        <f t="shared" si="302"/>
        <v>56.709824000000005</v>
      </c>
      <c r="AM582" s="138" t="str">
        <f>VLOOKUP(S582,Factors!$F$4:$G$5971,2,FALSE)</f>
        <v>Customers-Res</v>
      </c>
    </row>
    <row r="583" spans="1:39" hidden="1" outlineLevel="3" x14ac:dyDescent="0.25">
      <c r="A583" t="s">
        <v>7060</v>
      </c>
      <c r="B583" t="s">
        <v>392</v>
      </c>
      <c r="C583" t="s">
        <v>393</v>
      </c>
      <c r="D583" t="s">
        <v>481</v>
      </c>
      <c r="E583" t="s">
        <v>482</v>
      </c>
      <c r="F583">
        <v>0</v>
      </c>
      <c r="R583">
        <f>SUM(F583:Q583)</f>
        <v>0</v>
      </c>
      <c r="S583" s="92" t="s">
        <v>1384</v>
      </c>
      <c r="T583" s="80">
        <f>VLOOKUP(S583,Factors!$F$4:$H$5971,3,FALSE)</f>
        <v>0.1128</v>
      </c>
      <c r="U583" s="119">
        <f t="shared" si="285"/>
        <v>0</v>
      </c>
      <c r="V583" s="120">
        <f t="shared" si="286"/>
        <v>0</v>
      </c>
      <c r="W583" s="121">
        <f t="shared" si="287"/>
        <v>0</v>
      </c>
      <c r="X583" s="119">
        <f t="shared" si="288"/>
        <v>0</v>
      </c>
      <c r="Y583" s="120">
        <f t="shared" si="289"/>
        <v>0</v>
      </c>
      <c r="Z583" s="122">
        <f t="shared" si="290"/>
        <v>0</v>
      </c>
      <c r="AA583" s="119">
        <f t="shared" si="291"/>
        <v>0</v>
      </c>
      <c r="AB583" s="120">
        <f t="shared" si="292"/>
        <v>0</v>
      </c>
      <c r="AC583" s="122">
        <f t="shared" si="293"/>
        <v>0</v>
      </c>
      <c r="AD583" s="94">
        <f t="shared" si="294"/>
        <v>0</v>
      </c>
      <c r="AE583" s="123">
        <f t="shared" si="295"/>
        <v>0</v>
      </c>
      <c r="AF583" s="94">
        <f t="shared" si="296"/>
        <v>0</v>
      </c>
      <c r="AG583" s="94">
        <f t="shared" si="297"/>
        <v>0</v>
      </c>
      <c r="AH583" s="123">
        <f t="shared" si="298"/>
        <v>0</v>
      </c>
      <c r="AI583" s="94">
        <f t="shared" si="299"/>
        <v>0</v>
      </c>
      <c r="AJ583" s="94">
        <f t="shared" si="300"/>
        <v>0</v>
      </c>
      <c r="AK583" s="94">
        <f t="shared" si="301"/>
        <v>0</v>
      </c>
      <c r="AL583" s="93">
        <f t="shared" si="302"/>
        <v>0</v>
      </c>
      <c r="AM583" s="138" t="str">
        <f>VLOOKUP(S583,Factors!$F$4:$G$5971,2,FALSE)</f>
        <v>Customers-Res</v>
      </c>
    </row>
    <row r="584" spans="1:39" hidden="1" outlineLevel="3" x14ac:dyDescent="0.25">
      <c r="A584" t="s">
        <v>7060</v>
      </c>
      <c r="B584" t="s">
        <v>470</v>
      </c>
      <c r="C584" t="s">
        <v>471</v>
      </c>
      <c r="D584" t="s">
        <v>487</v>
      </c>
      <c r="E584" t="s">
        <v>488</v>
      </c>
      <c r="F584">
        <v>10000</v>
      </c>
      <c r="G584">
        <v>830</v>
      </c>
      <c r="R584">
        <f>SUM(F584:Q584)</f>
        <v>10830</v>
      </c>
      <c r="S584" s="92" t="s">
        <v>1680</v>
      </c>
      <c r="T584" s="80">
        <f>VLOOKUP(S584,Factors!$F$4:$H$5971,3,FALSE)</f>
        <v>0.1128</v>
      </c>
      <c r="U584" s="119">
        <f t="shared" si="285"/>
        <v>0</v>
      </c>
      <c r="V584" s="120">
        <f t="shared" si="286"/>
        <v>830</v>
      </c>
      <c r="W584" s="121">
        <f t="shared" si="287"/>
        <v>830</v>
      </c>
      <c r="X584" s="119">
        <f t="shared" si="288"/>
        <v>0</v>
      </c>
      <c r="Y584" s="120">
        <f t="shared" si="289"/>
        <v>93.623999999999995</v>
      </c>
      <c r="Z584" s="122">
        <f t="shared" si="290"/>
        <v>93.623999999999995</v>
      </c>
      <c r="AA584" s="119">
        <f t="shared" si="291"/>
        <v>0</v>
      </c>
      <c r="AB584" s="120">
        <f t="shared" si="292"/>
        <v>736.37599999999998</v>
      </c>
      <c r="AC584" s="122">
        <f t="shared" si="293"/>
        <v>736.37599999999998</v>
      </c>
      <c r="AD584" s="94">
        <f t="shared" si="294"/>
        <v>0</v>
      </c>
      <c r="AE584" s="123">
        <f t="shared" si="295"/>
        <v>10830</v>
      </c>
      <c r="AF584" s="94">
        <f t="shared" si="296"/>
        <v>10830</v>
      </c>
      <c r="AG584" s="94">
        <f t="shared" si="297"/>
        <v>0</v>
      </c>
      <c r="AH584" s="123">
        <f t="shared" si="298"/>
        <v>1221.624</v>
      </c>
      <c r="AI584" s="94">
        <f t="shared" si="299"/>
        <v>1221.624</v>
      </c>
      <c r="AJ584" s="94">
        <f t="shared" si="300"/>
        <v>0</v>
      </c>
      <c r="AK584" s="94">
        <f t="shared" si="301"/>
        <v>9608.3760000000002</v>
      </c>
      <c r="AL584" s="93">
        <f t="shared" si="302"/>
        <v>9608.3760000000002</v>
      </c>
      <c r="AM584" s="138" t="str">
        <f>VLOOKUP(S584,Factors!$F$4:$G$5971,2,FALSE)</f>
        <v>Customers-Res</v>
      </c>
    </row>
    <row r="585" spans="1:39" hidden="1" outlineLevel="3" x14ac:dyDescent="0.25">
      <c r="A585" t="s">
        <v>7060</v>
      </c>
      <c r="B585" t="s">
        <v>470</v>
      </c>
      <c r="C585" t="s">
        <v>471</v>
      </c>
      <c r="D585" t="s">
        <v>495</v>
      </c>
      <c r="E585" t="s">
        <v>496</v>
      </c>
      <c r="R585">
        <f>SUM(F585:Q585)</f>
        <v>0</v>
      </c>
      <c r="S585" s="92" t="s">
        <v>1724</v>
      </c>
      <c r="T585" s="80">
        <f>VLOOKUP(S585,Factors!$F$4:$H$5971,3,FALSE)</f>
        <v>0.1128</v>
      </c>
      <c r="U585" s="119">
        <f t="shared" si="285"/>
        <v>0</v>
      </c>
      <c r="V585" s="120">
        <f t="shared" si="286"/>
        <v>0</v>
      </c>
      <c r="W585" s="121">
        <f t="shared" si="287"/>
        <v>0</v>
      </c>
      <c r="X585" s="119">
        <f t="shared" si="288"/>
        <v>0</v>
      </c>
      <c r="Y585" s="120">
        <f t="shared" si="289"/>
        <v>0</v>
      </c>
      <c r="Z585" s="122">
        <f t="shared" si="290"/>
        <v>0</v>
      </c>
      <c r="AA585" s="119">
        <f t="shared" si="291"/>
        <v>0</v>
      </c>
      <c r="AB585" s="120">
        <f t="shared" si="292"/>
        <v>0</v>
      </c>
      <c r="AC585" s="122">
        <f t="shared" si="293"/>
        <v>0</v>
      </c>
      <c r="AD585" s="94">
        <f t="shared" si="294"/>
        <v>0</v>
      </c>
      <c r="AE585" s="123">
        <f t="shared" si="295"/>
        <v>0</v>
      </c>
      <c r="AF585" s="94">
        <f t="shared" si="296"/>
        <v>0</v>
      </c>
      <c r="AG585" s="94">
        <f t="shared" si="297"/>
        <v>0</v>
      </c>
      <c r="AH585" s="123">
        <f t="shared" si="298"/>
        <v>0</v>
      </c>
      <c r="AI585" s="94">
        <f t="shared" si="299"/>
        <v>0</v>
      </c>
      <c r="AJ585" s="94">
        <f t="shared" si="300"/>
        <v>0</v>
      </c>
      <c r="AK585" s="94">
        <f t="shared" si="301"/>
        <v>0</v>
      </c>
      <c r="AL585" s="93">
        <f t="shared" si="302"/>
        <v>0</v>
      </c>
      <c r="AM585" s="138" t="str">
        <f>VLOOKUP(S585,Factors!$F$4:$G$5971,2,FALSE)</f>
        <v>Customers-Res</v>
      </c>
    </row>
    <row r="586" spans="1:39" hidden="1" outlineLevel="2" collapsed="1" x14ac:dyDescent="0.25">
      <c r="S586" s="92"/>
      <c r="T586" s="80"/>
      <c r="U586" s="119">
        <f t="shared" ref="U586:AL586" si="317">SUBTOTAL(9,U581:U585)</f>
        <v>0</v>
      </c>
      <c r="V586" s="120">
        <f t="shared" si="317"/>
        <v>861.96</v>
      </c>
      <c r="W586" s="121">
        <f t="shared" si="317"/>
        <v>861.96</v>
      </c>
      <c r="X586" s="119">
        <f t="shared" si="317"/>
        <v>0</v>
      </c>
      <c r="Y586" s="120">
        <f t="shared" si="317"/>
        <v>97.22908799999999</v>
      </c>
      <c r="Z586" s="122">
        <f t="shared" si="317"/>
        <v>97.22908799999999</v>
      </c>
      <c r="AA586" s="119">
        <f t="shared" si="317"/>
        <v>0</v>
      </c>
      <c r="AB586" s="120">
        <f t="shared" si="317"/>
        <v>764.73091199999999</v>
      </c>
      <c r="AC586" s="122">
        <f t="shared" si="317"/>
        <v>764.73091199999999</v>
      </c>
      <c r="AD586" s="94">
        <f t="shared" si="317"/>
        <v>0</v>
      </c>
      <c r="AE586" s="123">
        <f t="shared" si="317"/>
        <v>10893.92</v>
      </c>
      <c r="AF586" s="94">
        <f t="shared" si="317"/>
        <v>10893.92</v>
      </c>
      <c r="AG586" s="94">
        <f t="shared" si="317"/>
        <v>0</v>
      </c>
      <c r="AH586" s="123">
        <f t="shared" si="317"/>
        <v>1228.8341760000001</v>
      </c>
      <c r="AI586" s="94">
        <f t="shared" si="317"/>
        <v>1228.8341760000001</v>
      </c>
      <c r="AJ586" s="94">
        <f t="shared" si="317"/>
        <v>0</v>
      </c>
      <c r="AK586" s="94">
        <f t="shared" si="317"/>
        <v>9665.0858239999998</v>
      </c>
      <c r="AL586" s="93">
        <f t="shared" si="317"/>
        <v>9665.0858239999998</v>
      </c>
      <c r="AM586" s="139" t="s">
        <v>7154</v>
      </c>
    </row>
    <row r="587" spans="1:39" hidden="1" outlineLevel="3" x14ac:dyDescent="0.25">
      <c r="A587" t="s">
        <v>7060</v>
      </c>
      <c r="B587" t="s">
        <v>470</v>
      </c>
      <c r="C587" t="s">
        <v>471</v>
      </c>
      <c r="D587" t="s">
        <v>497</v>
      </c>
      <c r="E587" t="s">
        <v>498</v>
      </c>
      <c r="R587">
        <f>SUM(F587:Q587)</f>
        <v>0</v>
      </c>
      <c r="S587" s="92" t="s">
        <v>1726</v>
      </c>
      <c r="T587" s="80">
        <f>VLOOKUP(S587,Factors!$F$4:$H$5971,3,FALSE)</f>
        <v>0</v>
      </c>
      <c r="U587" s="119">
        <f t="shared" si="285"/>
        <v>0</v>
      </c>
      <c r="V587" s="120">
        <f t="shared" si="286"/>
        <v>0</v>
      </c>
      <c r="W587" s="121">
        <f t="shared" si="287"/>
        <v>0</v>
      </c>
      <c r="X587" s="119">
        <f t="shared" si="288"/>
        <v>0</v>
      </c>
      <c r="Y587" s="120">
        <f t="shared" si="289"/>
        <v>0</v>
      </c>
      <c r="Z587" s="122">
        <f t="shared" si="290"/>
        <v>0</v>
      </c>
      <c r="AA587" s="119">
        <f t="shared" si="291"/>
        <v>0</v>
      </c>
      <c r="AB587" s="120">
        <f t="shared" si="292"/>
        <v>0</v>
      </c>
      <c r="AC587" s="122">
        <f t="shared" si="293"/>
        <v>0</v>
      </c>
      <c r="AD587" s="94">
        <f t="shared" si="294"/>
        <v>0</v>
      </c>
      <c r="AE587" s="123">
        <f t="shared" si="295"/>
        <v>0</v>
      </c>
      <c r="AF587" s="94">
        <f t="shared" si="296"/>
        <v>0</v>
      </c>
      <c r="AG587" s="94">
        <f t="shared" si="297"/>
        <v>0</v>
      </c>
      <c r="AH587" s="123">
        <f t="shared" si="298"/>
        <v>0</v>
      </c>
      <c r="AI587" s="94">
        <f t="shared" si="299"/>
        <v>0</v>
      </c>
      <c r="AJ587" s="94">
        <f t="shared" si="300"/>
        <v>0</v>
      </c>
      <c r="AK587" s="94">
        <f t="shared" si="301"/>
        <v>0</v>
      </c>
      <c r="AL587" s="93">
        <f t="shared" si="302"/>
        <v>0</v>
      </c>
      <c r="AM587" s="138" t="str">
        <f>VLOOKUP(S587,Factors!$F$4:$G$5971,2,FALSE)</f>
        <v>Direct-OR</v>
      </c>
    </row>
    <row r="588" spans="1:39" hidden="1" outlineLevel="3" x14ac:dyDescent="0.25">
      <c r="A588" t="s">
        <v>7060</v>
      </c>
      <c r="B588" t="s">
        <v>503</v>
      </c>
      <c r="C588" t="s">
        <v>504</v>
      </c>
      <c r="D588" t="s">
        <v>505</v>
      </c>
      <c r="E588" t="s">
        <v>506</v>
      </c>
      <c r="R588">
        <f>SUM(F588:Q588)</f>
        <v>0</v>
      </c>
      <c r="S588" s="92" t="s">
        <v>6849</v>
      </c>
      <c r="T588" s="80">
        <f>VLOOKUP(S588,Factors!$F$4:$H$5971,3,FALSE)</f>
        <v>0</v>
      </c>
      <c r="U588" s="119">
        <f t="shared" si="285"/>
        <v>0</v>
      </c>
      <c r="V588" s="120">
        <f t="shared" si="286"/>
        <v>0</v>
      </c>
      <c r="W588" s="121">
        <f t="shared" si="287"/>
        <v>0</v>
      </c>
      <c r="X588" s="119">
        <f t="shared" si="288"/>
        <v>0</v>
      </c>
      <c r="Y588" s="120">
        <f t="shared" si="289"/>
        <v>0</v>
      </c>
      <c r="Z588" s="122">
        <f t="shared" si="290"/>
        <v>0</v>
      </c>
      <c r="AA588" s="119">
        <f t="shared" si="291"/>
        <v>0</v>
      </c>
      <c r="AB588" s="120">
        <f t="shared" si="292"/>
        <v>0</v>
      </c>
      <c r="AC588" s="122">
        <f t="shared" si="293"/>
        <v>0</v>
      </c>
      <c r="AD588" s="94">
        <f t="shared" si="294"/>
        <v>0</v>
      </c>
      <c r="AE588" s="123">
        <f t="shared" si="295"/>
        <v>0</v>
      </c>
      <c r="AF588" s="94">
        <f t="shared" si="296"/>
        <v>0</v>
      </c>
      <c r="AG588" s="94">
        <f t="shared" si="297"/>
        <v>0</v>
      </c>
      <c r="AH588" s="123">
        <f t="shared" si="298"/>
        <v>0</v>
      </c>
      <c r="AI588" s="94">
        <f t="shared" si="299"/>
        <v>0</v>
      </c>
      <c r="AJ588" s="94">
        <f t="shared" si="300"/>
        <v>0</v>
      </c>
      <c r="AK588" s="94">
        <f t="shared" si="301"/>
        <v>0</v>
      </c>
      <c r="AL588" s="93">
        <f t="shared" si="302"/>
        <v>0</v>
      </c>
      <c r="AM588" s="138" t="str">
        <f>VLOOKUP(S588,Factors!$F$4:$G$5971,2,FALSE)</f>
        <v>DIRECT-OR</v>
      </c>
    </row>
    <row r="589" spans="1:39" hidden="1" outlineLevel="2" collapsed="1" x14ac:dyDescent="0.25">
      <c r="S589" s="92"/>
      <c r="T589" s="80"/>
      <c r="U589" s="119">
        <f t="shared" ref="U589:AL589" si="318">SUBTOTAL(9,U587:U588)</f>
        <v>0</v>
      </c>
      <c r="V589" s="120">
        <f t="shared" si="318"/>
        <v>0</v>
      </c>
      <c r="W589" s="121">
        <f t="shared" si="318"/>
        <v>0</v>
      </c>
      <c r="X589" s="119">
        <f t="shared" si="318"/>
        <v>0</v>
      </c>
      <c r="Y589" s="120">
        <f t="shared" si="318"/>
        <v>0</v>
      </c>
      <c r="Z589" s="122">
        <f t="shared" si="318"/>
        <v>0</v>
      </c>
      <c r="AA589" s="119">
        <f t="shared" si="318"/>
        <v>0</v>
      </c>
      <c r="AB589" s="120">
        <f t="shared" si="318"/>
        <v>0</v>
      </c>
      <c r="AC589" s="122">
        <f t="shared" si="318"/>
        <v>0</v>
      </c>
      <c r="AD589" s="94">
        <f t="shared" si="318"/>
        <v>0</v>
      </c>
      <c r="AE589" s="123">
        <f t="shared" si="318"/>
        <v>0</v>
      </c>
      <c r="AF589" s="94">
        <f t="shared" si="318"/>
        <v>0</v>
      </c>
      <c r="AG589" s="94">
        <f t="shared" si="318"/>
        <v>0</v>
      </c>
      <c r="AH589" s="123">
        <f t="shared" si="318"/>
        <v>0</v>
      </c>
      <c r="AI589" s="94">
        <f t="shared" si="318"/>
        <v>0</v>
      </c>
      <c r="AJ589" s="94">
        <f t="shared" si="318"/>
        <v>0</v>
      </c>
      <c r="AK589" s="94">
        <f t="shared" si="318"/>
        <v>0</v>
      </c>
      <c r="AL589" s="93">
        <f t="shared" si="318"/>
        <v>0</v>
      </c>
      <c r="AM589" s="139" t="s">
        <v>7135</v>
      </c>
    </row>
    <row r="590" spans="1:39" hidden="1" outlineLevel="1" x14ac:dyDescent="0.25">
      <c r="A590" s="135" t="s">
        <v>7059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7"/>
      <c r="T590" s="128"/>
      <c r="U590" s="129">
        <f t="shared" ref="U590:AL590" si="319">SUBTOTAL(9,U560:U588)</f>
        <v>0</v>
      </c>
      <c r="V590" s="130">
        <f t="shared" si="319"/>
        <v>164270.16999999998</v>
      </c>
      <c r="W590" s="131">
        <f t="shared" si="319"/>
        <v>164270.16999999998</v>
      </c>
      <c r="X590" s="129">
        <f t="shared" si="319"/>
        <v>0</v>
      </c>
      <c r="Y590" s="130">
        <f t="shared" si="319"/>
        <v>18382.614037000003</v>
      </c>
      <c r="Z590" s="132">
        <f t="shared" si="319"/>
        <v>18382.614037000003</v>
      </c>
      <c r="AA590" s="129">
        <f t="shared" si="319"/>
        <v>0</v>
      </c>
      <c r="AB590" s="130">
        <f t="shared" si="319"/>
        <v>145887.55596299999</v>
      </c>
      <c r="AC590" s="132">
        <f t="shared" si="319"/>
        <v>145887.55596299999</v>
      </c>
      <c r="AD590" s="130">
        <f t="shared" si="319"/>
        <v>0</v>
      </c>
      <c r="AE590" s="133">
        <f t="shared" si="319"/>
        <v>423611.38999999996</v>
      </c>
      <c r="AF590" s="130">
        <f t="shared" si="319"/>
        <v>423611.38999999996</v>
      </c>
      <c r="AG590" s="130">
        <f t="shared" si="319"/>
        <v>0</v>
      </c>
      <c r="AH590" s="133">
        <f t="shared" si="319"/>
        <v>47411.925319000002</v>
      </c>
      <c r="AI590" s="130">
        <f t="shared" si="319"/>
        <v>47411.925319000002</v>
      </c>
      <c r="AJ590" s="130">
        <f t="shared" si="319"/>
        <v>0</v>
      </c>
      <c r="AK590" s="130">
        <f t="shared" si="319"/>
        <v>376199.46468099998</v>
      </c>
      <c r="AL590" s="134">
        <f t="shared" si="319"/>
        <v>376199.46468099998</v>
      </c>
      <c r="AM590" s="137"/>
    </row>
    <row r="591" spans="1:39" hidden="1" outlineLevel="3" x14ac:dyDescent="0.25">
      <c r="A591" t="s">
        <v>7062</v>
      </c>
      <c r="B591" t="s">
        <v>70</v>
      </c>
      <c r="C591" t="s">
        <v>71</v>
      </c>
      <c r="D591" t="s">
        <v>508</v>
      </c>
      <c r="E591" t="s">
        <v>509</v>
      </c>
      <c r="F591">
        <v>5995.41</v>
      </c>
      <c r="G591">
        <v>5873.58</v>
      </c>
      <c r="R591">
        <f>SUM(F591:Q591)</f>
        <v>11868.99</v>
      </c>
      <c r="S591" s="92" t="s">
        <v>1720</v>
      </c>
      <c r="T591" s="80">
        <f>VLOOKUP(S591,Factors!$F$4:$H$5971,3,FALSE)</f>
        <v>0.1119</v>
      </c>
      <c r="U591" s="119">
        <f t="shared" si="285"/>
        <v>0</v>
      </c>
      <c r="V591" s="120">
        <f t="shared" si="286"/>
        <v>5873.58</v>
      </c>
      <c r="W591" s="121">
        <f t="shared" si="287"/>
        <v>5873.58</v>
      </c>
      <c r="X591" s="119">
        <f t="shared" si="288"/>
        <v>0</v>
      </c>
      <c r="Y591" s="120">
        <f t="shared" si="289"/>
        <v>657.253602</v>
      </c>
      <c r="Z591" s="122">
        <f t="shared" si="290"/>
        <v>657.253602</v>
      </c>
      <c r="AA591" s="119">
        <f t="shared" si="291"/>
        <v>0</v>
      </c>
      <c r="AB591" s="120">
        <f t="shared" si="292"/>
        <v>5216.3263980000002</v>
      </c>
      <c r="AC591" s="122">
        <f t="shared" si="293"/>
        <v>5216.3263980000002</v>
      </c>
      <c r="AD591" s="94">
        <f t="shared" si="294"/>
        <v>0</v>
      </c>
      <c r="AE591" s="123">
        <f t="shared" si="295"/>
        <v>11868.99</v>
      </c>
      <c r="AF591" s="94">
        <f t="shared" si="296"/>
        <v>11868.99</v>
      </c>
      <c r="AG591" s="94">
        <f t="shared" si="297"/>
        <v>0</v>
      </c>
      <c r="AH591" s="123">
        <f t="shared" si="298"/>
        <v>1328.139981</v>
      </c>
      <c r="AI591" s="94">
        <f t="shared" si="299"/>
        <v>1328.139981</v>
      </c>
      <c r="AJ591" s="94">
        <f t="shared" si="300"/>
        <v>0</v>
      </c>
      <c r="AK591" s="94">
        <f t="shared" si="301"/>
        <v>10540.850019</v>
      </c>
      <c r="AL591" s="93">
        <f t="shared" si="302"/>
        <v>10540.850019</v>
      </c>
      <c r="AM591" s="138" t="str">
        <f>VLOOKUP(S591,Factors!$F$4:$G$5971,2,FALSE)</f>
        <v>Customers-All</v>
      </c>
    </row>
    <row r="592" spans="1:39" hidden="1" outlineLevel="3" x14ac:dyDescent="0.25">
      <c r="A592" t="s">
        <v>7062</v>
      </c>
      <c r="B592" t="s">
        <v>70</v>
      </c>
      <c r="C592" t="s">
        <v>71</v>
      </c>
      <c r="D592" t="s">
        <v>510</v>
      </c>
      <c r="E592" t="s">
        <v>511</v>
      </c>
      <c r="F592">
        <v>26592.53</v>
      </c>
      <c r="G592">
        <v>45351.31</v>
      </c>
      <c r="R592">
        <f>SUM(F592:Q592)</f>
        <v>71943.839999999997</v>
      </c>
      <c r="S592" s="92" t="s">
        <v>1752</v>
      </c>
      <c r="T592" s="80">
        <f>VLOOKUP(S592,Factors!$F$4:$H$5971,3,FALSE)</f>
        <v>0.1119</v>
      </c>
      <c r="U592" s="119">
        <f t="shared" si="285"/>
        <v>0</v>
      </c>
      <c r="V592" s="120">
        <f t="shared" si="286"/>
        <v>45351.31</v>
      </c>
      <c r="W592" s="121">
        <f t="shared" si="287"/>
        <v>45351.31</v>
      </c>
      <c r="X592" s="119">
        <f t="shared" si="288"/>
        <v>0</v>
      </c>
      <c r="Y592" s="120">
        <f t="shared" si="289"/>
        <v>5074.8115889999999</v>
      </c>
      <c r="Z592" s="122">
        <f t="shared" si="290"/>
        <v>5074.8115889999999</v>
      </c>
      <c r="AA592" s="119">
        <f t="shared" si="291"/>
        <v>0</v>
      </c>
      <c r="AB592" s="120">
        <f t="shared" si="292"/>
        <v>40276.498411</v>
      </c>
      <c r="AC592" s="122">
        <f t="shared" si="293"/>
        <v>40276.498411</v>
      </c>
      <c r="AD592" s="94">
        <f t="shared" si="294"/>
        <v>0</v>
      </c>
      <c r="AE592" s="123">
        <f t="shared" si="295"/>
        <v>71943.839999999997</v>
      </c>
      <c r="AF592" s="94">
        <f t="shared" si="296"/>
        <v>71943.839999999997</v>
      </c>
      <c r="AG592" s="94">
        <f t="shared" si="297"/>
        <v>0</v>
      </c>
      <c r="AH592" s="123">
        <f t="shared" si="298"/>
        <v>8050.5156959999995</v>
      </c>
      <c r="AI592" s="94">
        <f t="shared" si="299"/>
        <v>8050.5156959999995</v>
      </c>
      <c r="AJ592" s="94">
        <f t="shared" si="300"/>
        <v>0</v>
      </c>
      <c r="AK592" s="94">
        <f t="shared" si="301"/>
        <v>63893.324303999994</v>
      </c>
      <c r="AL592" s="93">
        <f t="shared" si="302"/>
        <v>63893.324303999994</v>
      </c>
      <c r="AM592" s="138" t="str">
        <f>VLOOKUP(S592,Factors!$F$4:$G$5971,2,FALSE)</f>
        <v>Customers-All</v>
      </c>
    </row>
    <row r="593" spans="1:39" hidden="1" outlineLevel="2" collapsed="1" x14ac:dyDescent="0.25">
      <c r="S593" s="92"/>
      <c r="T593" s="80"/>
      <c r="U593" s="119">
        <f t="shared" ref="U593:AL593" si="320">SUBTOTAL(9,U591:U592)</f>
        <v>0</v>
      </c>
      <c r="V593" s="120">
        <f t="shared" si="320"/>
        <v>51224.89</v>
      </c>
      <c r="W593" s="121">
        <f t="shared" si="320"/>
        <v>51224.89</v>
      </c>
      <c r="X593" s="119">
        <f t="shared" si="320"/>
        <v>0</v>
      </c>
      <c r="Y593" s="120">
        <f t="shared" si="320"/>
        <v>5732.0651909999997</v>
      </c>
      <c r="Z593" s="122">
        <f t="shared" si="320"/>
        <v>5732.0651909999997</v>
      </c>
      <c r="AA593" s="119">
        <f t="shared" si="320"/>
        <v>0</v>
      </c>
      <c r="AB593" s="120">
        <f t="shared" si="320"/>
        <v>45492.824808999998</v>
      </c>
      <c r="AC593" s="122">
        <f t="shared" si="320"/>
        <v>45492.824808999998</v>
      </c>
      <c r="AD593" s="94">
        <f t="shared" si="320"/>
        <v>0</v>
      </c>
      <c r="AE593" s="123">
        <f t="shared" si="320"/>
        <v>83812.83</v>
      </c>
      <c r="AF593" s="94">
        <f t="shared" si="320"/>
        <v>83812.83</v>
      </c>
      <c r="AG593" s="94">
        <f t="shared" si="320"/>
        <v>0</v>
      </c>
      <c r="AH593" s="123">
        <f t="shared" si="320"/>
        <v>9378.6556769999988</v>
      </c>
      <c r="AI593" s="94">
        <f t="shared" si="320"/>
        <v>9378.6556769999988</v>
      </c>
      <c r="AJ593" s="94">
        <f t="shared" si="320"/>
        <v>0</v>
      </c>
      <c r="AK593" s="94">
        <f t="shared" si="320"/>
        <v>74434.174322999999</v>
      </c>
      <c r="AL593" s="93">
        <f t="shared" si="320"/>
        <v>74434.174322999999</v>
      </c>
      <c r="AM593" s="139" t="s">
        <v>7140</v>
      </c>
    </row>
    <row r="594" spans="1:39" hidden="1" outlineLevel="1" x14ac:dyDescent="0.25">
      <c r="A594" s="135" t="s">
        <v>7061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7"/>
      <c r="T594" s="128"/>
      <c r="U594" s="129">
        <f t="shared" ref="U594:AL594" si="321">SUBTOTAL(9,U591:U592)</f>
        <v>0</v>
      </c>
      <c r="V594" s="130">
        <f t="shared" si="321"/>
        <v>51224.89</v>
      </c>
      <c r="W594" s="131">
        <f t="shared" si="321"/>
        <v>51224.89</v>
      </c>
      <c r="X594" s="129">
        <f t="shared" si="321"/>
        <v>0</v>
      </c>
      <c r="Y594" s="130">
        <f t="shared" si="321"/>
        <v>5732.0651909999997</v>
      </c>
      <c r="Z594" s="132">
        <f t="shared" si="321"/>
        <v>5732.0651909999997</v>
      </c>
      <c r="AA594" s="129">
        <f t="shared" si="321"/>
        <v>0</v>
      </c>
      <c r="AB594" s="130">
        <f t="shared" si="321"/>
        <v>45492.824808999998</v>
      </c>
      <c r="AC594" s="132">
        <f t="shared" si="321"/>
        <v>45492.824808999998</v>
      </c>
      <c r="AD594" s="130">
        <f t="shared" si="321"/>
        <v>0</v>
      </c>
      <c r="AE594" s="133">
        <f t="shared" si="321"/>
        <v>83812.83</v>
      </c>
      <c r="AF594" s="130">
        <f t="shared" si="321"/>
        <v>83812.83</v>
      </c>
      <c r="AG594" s="130">
        <f t="shared" si="321"/>
        <v>0</v>
      </c>
      <c r="AH594" s="133">
        <f t="shared" si="321"/>
        <v>9378.6556769999988</v>
      </c>
      <c r="AI594" s="130">
        <f t="shared" si="321"/>
        <v>9378.6556769999988</v>
      </c>
      <c r="AJ594" s="130">
        <f t="shared" si="321"/>
        <v>0</v>
      </c>
      <c r="AK594" s="130">
        <f t="shared" si="321"/>
        <v>74434.174322999999</v>
      </c>
      <c r="AL594" s="134">
        <f t="shared" si="321"/>
        <v>74434.174322999999</v>
      </c>
      <c r="AM594" s="137"/>
    </row>
    <row r="595" spans="1:39" hidden="1" outlineLevel="3" x14ac:dyDescent="0.25">
      <c r="A595" t="s">
        <v>7067</v>
      </c>
      <c r="B595" t="s">
        <v>409</v>
      </c>
      <c r="C595" t="s">
        <v>410</v>
      </c>
      <c r="D595" t="s">
        <v>513</v>
      </c>
      <c r="E595" t="s">
        <v>514</v>
      </c>
      <c r="F595">
        <v>79299.17</v>
      </c>
      <c r="G595">
        <v>47856.43</v>
      </c>
      <c r="R595">
        <f t="shared" ref="R595:R626" si="322">SUM(F595:Q595)</f>
        <v>127155.6</v>
      </c>
      <c r="S595" s="92" t="s">
        <v>1368</v>
      </c>
      <c r="T595" s="80">
        <f>VLOOKUP(S595,Factors!$F$4:$H$5971,3,FALSE)</f>
        <v>0.1124</v>
      </c>
      <c r="U595" s="119">
        <f t="shared" si="285"/>
        <v>0</v>
      </c>
      <c r="V595" s="120">
        <f t="shared" si="286"/>
        <v>47856.43</v>
      </c>
      <c r="W595" s="121">
        <f t="shared" si="287"/>
        <v>47856.43</v>
      </c>
      <c r="X595" s="119">
        <f t="shared" si="288"/>
        <v>0</v>
      </c>
      <c r="Y595" s="120">
        <f t="shared" si="289"/>
        <v>5379.0627320000003</v>
      </c>
      <c r="Z595" s="122">
        <f t="shared" si="290"/>
        <v>5379.0627320000003</v>
      </c>
      <c r="AA595" s="119">
        <f t="shared" si="291"/>
        <v>0</v>
      </c>
      <c r="AB595" s="120">
        <f t="shared" si="292"/>
        <v>42477.367268000002</v>
      </c>
      <c r="AC595" s="122">
        <f t="shared" si="293"/>
        <v>42477.367268000002</v>
      </c>
      <c r="AD595" s="94">
        <f t="shared" si="294"/>
        <v>0</v>
      </c>
      <c r="AE595" s="123">
        <f t="shared" si="295"/>
        <v>127155.6</v>
      </c>
      <c r="AF595" s="94">
        <f t="shared" si="296"/>
        <v>127155.6</v>
      </c>
      <c r="AG595" s="94">
        <f t="shared" si="297"/>
        <v>0</v>
      </c>
      <c r="AH595" s="123">
        <f t="shared" si="298"/>
        <v>14292.28944</v>
      </c>
      <c r="AI595" s="94">
        <f t="shared" si="299"/>
        <v>14292.28944</v>
      </c>
      <c r="AJ595" s="94">
        <f t="shared" si="300"/>
        <v>0</v>
      </c>
      <c r="AK595" s="94">
        <f t="shared" si="301"/>
        <v>112863.31056000001</v>
      </c>
      <c r="AL595" s="93">
        <f t="shared" si="302"/>
        <v>112863.31056000001</v>
      </c>
      <c r="AM595" s="138" t="str">
        <f>VLOOKUP(S595,Factors!$F$4:$G$5971,2,FALSE)</f>
        <v>3-factor</v>
      </c>
    </row>
    <row r="596" spans="1:39" hidden="1" outlineLevel="3" x14ac:dyDescent="0.25">
      <c r="A596" t="s">
        <v>7067</v>
      </c>
      <c r="B596" t="s">
        <v>77</v>
      </c>
      <c r="C596" t="s">
        <v>78</v>
      </c>
      <c r="D596" t="s">
        <v>513</v>
      </c>
      <c r="E596" t="s">
        <v>514</v>
      </c>
      <c r="F596">
        <v>62169.93</v>
      </c>
      <c r="G596">
        <v>117334.44</v>
      </c>
      <c r="R596">
        <f t="shared" si="322"/>
        <v>179504.37</v>
      </c>
      <c r="S596" s="92" t="s">
        <v>4088</v>
      </c>
      <c r="T596" s="80">
        <f>VLOOKUP(S596,Factors!$F$4:$H$5971,3,FALSE)</f>
        <v>0.1124</v>
      </c>
      <c r="U596" s="119">
        <f t="shared" si="285"/>
        <v>0</v>
      </c>
      <c r="V596" s="120">
        <f t="shared" si="286"/>
        <v>117334.44</v>
      </c>
      <c r="W596" s="121">
        <f t="shared" si="287"/>
        <v>117334.44</v>
      </c>
      <c r="X596" s="119">
        <f t="shared" si="288"/>
        <v>0</v>
      </c>
      <c r="Y596" s="120">
        <f t="shared" si="289"/>
        <v>13188.391056</v>
      </c>
      <c r="Z596" s="122">
        <f t="shared" si="290"/>
        <v>13188.391056</v>
      </c>
      <c r="AA596" s="119">
        <f t="shared" si="291"/>
        <v>0</v>
      </c>
      <c r="AB596" s="120">
        <f t="shared" si="292"/>
        <v>104146.04894400001</v>
      </c>
      <c r="AC596" s="122">
        <f t="shared" si="293"/>
        <v>104146.04894400001</v>
      </c>
      <c r="AD596" s="94">
        <f t="shared" si="294"/>
        <v>0</v>
      </c>
      <c r="AE596" s="123">
        <f t="shared" si="295"/>
        <v>179504.37</v>
      </c>
      <c r="AF596" s="94">
        <f t="shared" si="296"/>
        <v>179504.37</v>
      </c>
      <c r="AG596" s="94">
        <f t="shared" si="297"/>
        <v>0</v>
      </c>
      <c r="AH596" s="123">
        <f t="shared" si="298"/>
        <v>20176.291187999999</v>
      </c>
      <c r="AI596" s="94">
        <f t="shared" si="299"/>
        <v>20176.291187999999</v>
      </c>
      <c r="AJ596" s="94">
        <f t="shared" si="300"/>
        <v>0</v>
      </c>
      <c r="AK596" s="94">
        <f t="shared" si="301"/>
        <v>159328.07881199999</v>
      </c>
      <c r="AL596" s="93">
        <f t="shared" si="302"/>
        <v>159328.07881199999</v>
      </c>
      <c r="AM596" s="138" t="str">
        <f>VLOOKUP(S596,Factors!$F$4:$G$5971,2,FALSE)</f>
        <v>3-factor</v>
      </c>
    </row>
    <row r="597" spans="1:39" hidden="1" outlineLevel="3" x14ac:dyDescent="0.25">
      <c r="A597" t="s">
        <v>7067</v>
      </c>
      <c r="B597" t="s">
        <v>77</v>
      </c>
      <c r="C597" t="s">
        <v>78</v>
      </c>
      <c r="D597" t="s">
        <v>519</v>
      </c>
      <c r="E597" t="s">
        <v>520</v>
      </c>
      <c r="F597">
        <v>71080.23</v>
      </c>
      <c r="G597">
        <v>71471.539999999994</v>
      </c>
      <c r="R597">
        <f t="shared" si="322"/>
        <v>142551.76999999999</v>
      </c>
      <c r="S597" s="92" t="s">
        <v>4112</v>
      </c>
      <c r="T597" s="80">
        <f>VLOOKUP(S597,Factors!$F$4:$H$5971,3,FALSE)</f>
        <v>0.1124</v>
      </c>
      <c r="U597" s="119">
        <f t="shared" si="285"/>
        <v>0</v>
      </c>
      <c r="V597" s="120">
        <f t="shared" si="286"/>
        <v>71471.539999999994</v>
      </c>
      <c r="W597" s="121">
        <f t="shared" si="287"/>
        <v>71471.539999999994</v>
      </c>
      <c r="X597" s="119">
        <f t="shared" si="288"/>
        <v>0</v>
      </c>
      <c r="Y597" s="120">
        <f t="shared" si="289"/>
        <v>8033.4010959999996</v>
      </c>
      <c r="Z597" s="122">
        <f t="shared" si="290"/>
        <v>8033.4010959999996</v>
      </c>
      <c r="AA597" s="119">
        <f t="shared" si="291"/>
        <v>0</v>
      </c>
      <c r="AB597" s="120">
        <f t="shared" si="292"/>
        <v>63438.138903999992</v>
      </c>
      <c r="AC597" s="122">
        <f t="shared" si="293"/>
        <v>63438.138903999992</v>
      </c>
      <c r="AD597" s="94">
        <f t="shared" si="294"/>
        <v>0</v>
      </c>
      <c r="AE597" s="123">
        <f t="shared" si="295"/>
        <v>142551.76999999999</v>
      </c>
      <c r="AF597" s="94">
        <f t="shared" si="296"/>
        <v>142551.76999999999</v>
      </c>
      <c r="AG597" s="94">
        <f t="shared" si="297"/>
        <v>0</v>
      </c>
      <c r="AH597" s="123">
        <f t="shared" si="298"/>
        <v>16022.818947999998</v>
      </c>
      <c r="AI597" s="94">
        <f t="shared" si="299"/>
        <v>16022.818947999998</v>
      </c>
      <c r="AJ597" s="94">
        <f t="shared" si="300"/>
        <v>0</v>
      </c>
      <c r="AK597" s="94">
        <f t="shared" si="301"/>
        <v>126528.95105199999</v>
      </c>
      <c r="AL597" s="93">
        <f t="shared" si="302"/>
        <v>126528.95105199999</v>
      </c>
      <c r="AM597" s="138" t="str">
        <f>VLOOKUP(S597,Factors!$F$4:$G$5971,2,FALSE)</f>
        <v>3-factor</v>
      </c>
    </row>
    <row r="598" spans="1:39" hidden="1" outlineLevel="3" x14ac:dyDescent="0.25">
      <c r="A598" t="s">
        <v>7067</v>
      </c>
      <c r="B598" t="s">
        <v>77</v>
      </c>
      <c r="C598" t="s">
        <v>78</v>
      </c>
      <c r="D598" t="s">
        <v>521</v>
      </c>
      <c r="E598" t="s">
        <v>522</v>
      </c>
      <c r="F598">
        <v>44173.02</v>
      </c>
      <c r="G598">
        <v>38537.26</v>
      </c>
      <c r="R598">
        <f t="shared" si="322"/>
        <v>82710.28</v>
      </c>
      <c r="S598" s="92" t="s">
        <v>4128</v>
      </c>
      <c r="T598" s="80">
        <f>VLOOKUP(S598,Factors!$F$4:$H$5971,3,FALSE)</f>
        <v>0.1124</v>
      </c>
      <c r="U598" s="119">
        <f t="shared" si="285"/>
        <v>0</v>
      </c>
      <c r="V598" s="120">
        <f t="shared" si="286"/>
        <v>38537.26</v>
      </c>
      <c r="W598" s="121">
        <f t="shared" si="287"/>
        <v>38537.26</v>
      </c>
      <c r="X598" s="119">
        <f t="shared" si="288"/>
        <v>0</v>
      </c>
      <c r="Y598" s="120">
        <f t="shared" si="289"/>
        <v>4331.5880240000006</v>
      </c>
      <c r="Z598" s="122">
        <f t="shared" si="290"/>
        <v>4331.5880240000006</v>
      </c>
      <c r="AA598" s="119">
        <f t="shared" si="291"/>
        <v>0</v>
      </c>
      <c r="AB598" s="120">
        <f t="shared" si="292"/>
        <v>34205.671975999998</v>
      </c>
      <c r="AC598" s="122">
        <f t="shared" si="293"/>
        <v>34205.671975999998</v>
      </c>
      <c r="AD598" s="94">
        <f t="shared" si="294"/>
        <v>0</v>
      </c>
      <c r="AE598" s="123">
        <f t="shared" si="295"/>
        <v>82710.28</v>
      </c>
      <c r="AF598" s="94">
        <f t="shared" si="296"/>
        <v>82710.28</v>
      </c>
      <c r="AG598" s="94">
        <f t="shared" si="297"/>
        <v>0</v>
      </c>
      <c r="AH598" s="123">
        <f t="shared" si="298"/>
        <v>9296.6354719999999</v>
      </c>
      <c r="AI598" s="94">
        <f t="shared" si="299"/>
        <v>9296.6354719999999</v>
      </c>
      <c r="AJ598" s="94">
        <f t="shared" si="300"/>
        <v>0</v>
      </c>
      <c r="AK598" s="94">
        <f t="shared" si="301"/>
        <v>73413.644528000004</v>
      </c>
      <c r="AL598" s="93">
        <f t="shared" si="302"/>
        <v>73413.644528000004</v>
      </c>
      <c r="AM598" s="138" t="str">
        <f>VLOOKUP(S598,Factors!$F$4:$G$5971,2,FALSE)</f>
        <v>3-factor</v>
      </c>
    </row>
    <row r="599" spans="1:39" hidden="1" outlineLevel="3" x14ac:dyDescent="0.25">
      <c r="A599" t="s">
        <v>7067</v>
      </c>
      <c r="B599" t="s">
        <v>77</v>
      </c>
      <c r="C599" t="s">
        <v>78</v>
      </c>
      <c r="D599" t="s">
        <v>523</v>
      </c>
      <c r="E599" t="s">
        <v>524</v>
      </c>
      <c r="F599">
        <v>17219.669999999998</v>
      </c>
      <c r="G599">
        <v>15500.23</v>
      </c>
      <c r="R599">
        <f t="shared" si="322"/>
        <v>32719.899999999998</v>
      </c>
      <c r="S599" s="92" t="s">
        <v>4129</v>
      </c>
      <c r="T599" s="80">
        <f>VLOOKUP(S599,Factors!$F$4:$H$5971,3,FALSE)</f>
        <v>0.1124</v>
      </c>
      <c r="U599" s="119">
        <f t="shared" si="285"/>
        <v>0</v>
      </c>
      <c r="V599" s="120">
        <f t="shared" si="286"/>
        <v>15500.23</v>
      </c>
      <c r="W599" s="121">
        <f t="shared" si="287"/>
        <v>15500.23</v>
      </c>
      <c r="X599" s="119">
        <f t="shared" si="288"/>
        <v>0</v>
      </c>
      <c r="Y599" s="120">
        <f t="shared" si="289"/>
        <v>1742.225852</v>
      </c>
      <c r="Z599" s="122">
        <f t="shared" si="290"/>
        <v>1742.225852</v>
      </c>
      <c r="AA599" s="119">
        <f t="shared" si="291"/>
        <v>0</v>
      </c>
      <c r="AB599" s="120">
        <f t="shared" si="292"/>
        <v>13758.004148</v>
      </c>
      <c r="AC599" s="122">
        <f t="shared" si="293"/>
        <v>13758.004148</v>
      </c>
      <c r="AD599" s="94">
        <f t="shared" si="294"/>
        <v>0</v>
      </c>
      <c r="AE599" s="123">
        <f t="shared" si="295"/>
        <v>32719.899999999998</v>
      </c>
      <c r="AF599" s="94">
        <f t="shared" si="296"/>
        <v>32719.899999999998</v>
      </c>
      <c r="AG599" s="94">
        <f t="shared" si="297"/>
        <v>0</v>
      </c>
      <c r="AH599" s="123">
        <f t="shared" si="298"/>
        <v>3677.7167599999998</v>
      </c>
      <c r="AI599" s="94">
        <f t="shared" si="299"/>
        <v>3677.7167599999998</v>
      </c>
      <c r="AJ599" s="94">
        <f t="shared" si="300"/>
        <v>0</v>
      </c>
      <c r="AK599" s="94">
        <f t="shared" si="301"/>
        <v>29042.183239999998</v>
      </c>
      <c r="AL599" s="93">
        <f t="shared" si="302"/>
        <v>29042.183239999998</v>
      </c>
      <c r="AM599" s="138" t="str">
        <f>VLOOKUP(S599,Factors!$F$4:$G$5971,2,FALSE)</f>
        <v>3-factor</v>
      </c>
    </row>
    <row r="600" spans="1:39" hidden="1" outlineLevel="3" x14ac:dyDescent="0.25">
      <c r="A600" t="s">
        <v>7067</v>
      </c>
      <c r="B600" t="s">
        <v>77</v>
      </c>
      <c r="C600" t="s">
        <v>78</v>
      </c>
      <c r="D600" t="s">
        <v>525</v>
      </c>
      <c r="E600" t="s">
        <v>526</v>
      </c>
      <c r="F600">
        <v>3058.83</v>
      </c>
      <c r="G600">
        <v>3058.83</v>
      </c>
      <c r="R600">
        <f t="shared" si="322"/>
        <v>6117.66</v>
      </c>
      <c r="S600" s="92" t="s">
        <v>6716</v>
      </c>
      <c r="T600" s="80">
        <f>VLOOKUP(S600,Factors!$F$4:$H$5971,3,FALSE)</f>
        <v>0.1124</v>
      </c>
      <c r="U600" s="119">
        <f t="shared" si="285"/>
        <v>0</v>
      </c>
      <c r="V600" s="120">
        <f t="shared" si="286"/>
        <v>3058.83</v>
      </c>
      <c r="W600" s="121">
        <f t="shared" si="287"/>
        <v>3058.83</v>
      </c>
      <c r="X600" s="119">
        <f t="shared" si="288"/>
        <v>0</v>
      </c>
      <c r="Y600" s="120">
        <f t="shared" si="289"/>
        <v>343.81249199999996</v>
      </c>
      <c r="Z600" s="122">
        <f t="shared" si="290"/>
        <v>343.81249199999996</v>
      </c>
      <c r="AA600" s="119">
        <f t="shared" si="291"/>
        <v>0</v>
      </c>
      <c r="AB600" s="120">
        <f t="shared" si="292"/>
        <v>2715.0175079999999</v>
      </c>
      <c r="AC600" s="122">
        <f t="shared" si="293"/>
        <v>2715.0175079999999</v>
      </c>
      <c r="AD600" s="94">
        <f t="shared" si="294"/>
        <v>0</v>
      </c>
      <c r="AE600" s="123">
        <f t="shared" si="295"/>
        <v>6117.66</v>
      </c>
      <c r="AF600" s="94">
        <f t="shared" si="296"/>
        <v>6117.66</v>
      </c>
      <c r="AG600" s="94">
        <f t="shared" si="297"/>
        <v>0</v>
      </c>
      <c r="AH600" s="123">
        <f t="shared" si="298"/>
        <v>687.62498399999993</v>
      </c>
      <c r="AI600" s="94">
        <f t="shared" si="299"/>
        <v>687.62498399999993</v>
      </c>
      <c r="AJ600" s="94">
        <f t="shared" si="300"/>
        <v>0</v>
      </c>
      <c r="AK600" s="94">
        <f t="shared" si="301"/>
        <v>5430.0350159999998</v>
      </c>
      <c r="AL600" s="93">
        <f t="shared" si="302"/>
        <v>5430.0350159999998</v>
      </c>
      <c r="AM600" s="138" t="str">
        <f>VLOOKUP(S600,Factors!$F$4:$G$5971,2,FALSE)</f>
        <v>3-factor</v>
      </c>
    </row>
    <row r="601" spans="1:39" hidden="1" outlineLevel="3" x14ac:dyDescent="0.25">
      <c r="A601" t="s">
        <v>7067</v>
      </c>
      <c r="B601" t="s">
        <v>77</v>
      </c>
      <c r="C601" t="s">
        <v>78</v>
      </c>
      <c r="D601" t="s">
        <v>527</v>
      </c>
      <c r="E601" t="s">
        <v>528</v>
      </c>
      <c r="F601">
        <v>76299.899999999994</v>
      </c>
      <c r="G601">
        <v>73608.09</v>
      </c>
      <c r="R601">
        <f t="shared" si="322"/>
        <v>149907.99</v>
      </c>
      <c r="S601" s="92" t="s">
        <v>4137</v>
      </c>
      <c r="T601" s="80">
        <f>VLOOKUP(S601,Factors!$F$4:$H$5971,3,FALSE)</f>
        <v>0.1124</v>
      </c>
      <c r="U601" s="119">
        <f t="shared" si="285"/>
        <v>0</v>
      </c>
      <c r="V601" s="120">
        <f t="shared" si="286"/>
        <v>73608.09</v>
      </c>
      <c r="W601" s="121">
        <f t="shared" si="287"/>
        <v>73608.09</v>
      </c>
      <c r="X601" s="119">
        <f t="shared" si="288"/>
        <v>0</v>
      </c>
      <c r="Y601" s="120">
        <f t="shared" si="289"/>
        <v>8273.5493159999987</v>
      </c>
      <c r="Z601" s="122">
        <f t="shared" si="290"/>
        <v>8273.5493159999987</v>
      </c>
      <c r="AA601" s="119">
        <f t="shared" si="291"/>
        <v>0</v>
      </c>
      <c r="AB601" s="120">
        <f t="shared" si="292"/>
        <v>65334.540684</v>
      </c>
      <c r="AC601" s="122">
        <f t="shared" si="293"/>
        <v>65334.540684</v>
      </c>
      <c r="AD601" s="94">
        <f t="shared" si="294"/>
        <v>0</v>
      </c>
      <c r="AE601" s="123">
        <f t="shared" si="295"/>
        <v>149907.99</v>
      </c>
      <c r="AF601" s="94">
        <f t="shared" si="296"/>
        <v>149907.99</v>
      </c>
      <c r="AG601" s="94">
        <f t="shared" si="297"/>
        <v>0</v>
      </c>
      <c r="AH601" s="123">
        <f t="shared" si="298"/>
        <v>16849.658076</v>
      </c>
      <c r="AI601" s="94">
        <f t="shared" si="299"/>
        <v>16849.658076</v>
      </c>
      <c r="AJ601" s="94">
        <f t="shared" si="300"/>
        <v>0</v>
      </c>
      <c r="AK601" s="94">
        <f t="shared" si="301"/>
        <v>133058.331924</v>
      </c>
      <c r="AL601" s="93">
        <f t="shared" si="302"/>
        <v>133058.331924</v>
      </c>
      <c r="AM601" s="138" t="str">
        <f>VLOOKUP(S601,Factors!$F$4:$G$5971,2,FALSE)</f>
        <v>3-factor</v>
      </c>
    </row>
    <row r="602" spans="1:39" hidden="1" outlineLevel="3" x14ac:dyDescent="0.25">
      <c r="A602" t="s">
        <v>7067</v>
      </c>
      <c r="B602" t="s">
        <v>543</v>
      </c>
      <c r="C602" t="s">
        <v>544</v>
      </c>
      <c r="D602" t="s">
        <v>513</v>
      </c>
      <c r="E602" t="s">
        <v>514</v>
      </c>
      <c r="F602">
        <v>11711.54</v>
      </c>
      <c r="G602">
        <v>15097.39</v>
      </c>
      <c r="R602">
        <f t="shared" si="322"/>
        <v>26808.93</v>
      </c>
      <c r="S602" s="92" t="s">
        <v>4838</v>
      </c>
      <c r="T602" s="80">
        <f>VLOOKUP(S602,Factors!$F$4:$H$5971,3,FALSE)</f>
        <v>0.1124</v>
      </c>
      <c r="U602" s="119">
        <f t="shared" si="285"/>
        <v>0</v>
      </c>
      <c r="V602" s="120">
        <f t="shared" si="286"/>
        <v>15097.39</v>
      </c>
      <c r="W602" s="121">
        <f t="shared" si="287"/>
        <v>15097.39</v>
      </c>
      <c r="X602" s="119">
        <f t="shared" si="288"/>
        <v>0</v>
      </c>
      <c r="Y602" s="120">
        <f t="shared" si="289"/>
        <v>1696.9466359999999</v>
      </c>
      <c r="Z602" s="122">
        <f t="shared" si="290"/>
        <v>1696.9466359999999</v>
      </c>
      <c r="AA602" s="119">
        <f t="shared" si="291"/>
        <v>0</v>
      </c>
      <c r="AB602" s="120">
        <f t="shared" si="292"/>
        <v>13400.443363999999</v>
      </c>
      <c r="AC602" s="122">
        <f t="shared" si="293"/>
        <v>13400.443363999999</v>
      </c>
      <c r="AD602" s="94">
        <f t="shared" si="294"/>
        <v>0</v>
      </c>
      <c r="AE602" s="123">
        <f t="shared" si="295"/>
        <v>26808.93</v>
      </c>
      <c r="AF602" s="94">
        <f t="shared" si="296"/>
        <v>26808.93</v>
      </c>
      <c r="AG602" s="94">
        <f t="shared" si="297"/>
        <v>0</v>
      </c>
      <c r="AH602" s="123">
        <f t="shared" si="298"/>
        <v>3013.3237319999998</v>
      </c>
      <c r="AI602" s="94">
        <f t="shared" si="299"/>
        <v>3013.3237319999998</v>
      </c>
      <c r="AJ602" s="94">
        <f t="shared" si="300"/>
        <v>0</v>
      </c>
      <c r="AK602" s="94">
        <f t="shared" si="301"/>
        <v>23795.606268</v>
      </c>
      <c r="AL602" s="93">
        <f t="shared" si="302"/>
        <v>23795.606268</v>
      </c>
      <c r="AM602" s="138" t="str">
        <f>VLOOKUP(S602,Factors!$F$4:$G$5971,2,FALSE)</f>
        <v>3-factor</v>
      </c>
    </row>
    <row r="603" spans="1:39" hidden="1" outlineLevel="3" x14ac:dyDescent="0.25">
      <c r="A603" t="s">
        <v>7067</v>
      </c>
      <c r="B603" t="s">
        <v>545</v>
      </c>
      <c r="C603" t="s">
        <v>546</v>
      </c>
      <c r="D603" t="s">
        <v>513</v>
      </c>
      <c r="E603" t="s">
        <v>514</v>
      </c>
      <c r="F603">
        <v>52225.07</v>
      </c>
      <c r="G603">
        <v>53607.59</v>
      </c>
      <c r="R603">
        <f t="shared" si="322"/>
        <v>105832.66</v>
      </c>
      <c r="S603" s="92" t="s">
        <v>5121</v>
      </c>
      <c r="T603" s="80">
        <f>VLOOKUP(S603,Factors!$F$4:$H$5971,3,FALSE)</f>
        <v>0.1124</v>
      </c>
      <c r="U603" s="119">
        <f t="shared" si="285"/>
        <v>0</v>
      </c>
      <c r="V603" s="120">
        <f t="shared" si="286"/>
        <v>53607.59</v>
      </c>
      <c r="W603" s="121">
        <f t="shared" si="287"/>
        <v>53607.59</v>
      </c>
      <c r="X603" s="119">
        <f t="shared" si="288"/>
        <v>0</v>
      </c>
      <c r="Y603" s="120">
        <f t="shared" si="289"/>
        <v>6025.4931159999996</v>
      </c>
      <c r="Z603" s="122">
        <f t="shared" si="290"/>
        <v>6025.4931159999996</v>
      </c>
      <c r="AA603" s="119">
        <f t="shared" si="291"/>
        <v>0</v>
      </c>
      <c r="AB603" s="120">
        <f t="shared" si="292"/>
        <v>47582.096883999999</v>
      </c>
      <c r="AC603" s="122">
        <f t="shared" si="293"/>
        <v>47582.096883999999</v>
      </c>
      <c r="AD603" s="94">
        <f t="shared" si="294"/>
        <v>0</v>
      </c>
      <c r="AE603" s="123">
        <f t="shared" si="295"/>
        <v>105832.66</v>
      </c>
      <c r="AF603" s="94">
        <f t="shared" si="296"/>
        <v>105832.66</v>
      </c>
      <c r="AG603" s="94">
        <f t="shared" si="297"/>
        <v>0</v>
      </c>
      <c r="AH603" s="123">
        <f t="shared" si="298"/>
        <v>11895.590984</v>
      </c>
      <c r="AI603" s="94">
        <f t="shared" si="299"/>
        <v>11895.590984</v>
      </c>
      <c r="AJ603" s="94">
        <f t="shared" si="300"/>
        <v>0</v>
      </c>
      <c r="AK603" s="94">
        <f t="shared" si="301"/>
        <v>93937.069016000009</v>
      </c>
      <c r="AL603" s="93">
        <f t="shared" si="302"/>
        <v>93937.069016000009</v>
      </c>
      <c r="AM603" s="138" t="str">
        <f>VLOOKUP(S603,Factors!$F$4:$G$5971,2,FALSE)</f>
        <v>3-factor</v>
      </c>
    </row>
    <row r="604" spans="1:39" hidden="1" outlineLevel="3" x14ac:dyDescent="0.25">
      <c r="A604" t="s">
        <v>7067</v>
      </c>
      <c r="B604" t="s">
        <v>547</v>
      </c>
      <c r="C604" t="s">
        <v>548</v>
      </c>
      <c r="D604" t="s">
        <v>533</v>
      </c>
      <c r="E604" t="s">
        <v>534</v>
      </c>
      <c r="F604">
        <v>4000</v>
      </c>
      <c r="G604">
        <v>4000</v>
      </c>
      <c r="R604">
        <f t="shared" si="322"/>
        <v>8000</v>
      </c>
      <c r="S604" s="92" t="s">
        <v>6893</v>
      </c>
      <c r="T604" s="80">
        <f>VLOOKUP(S604,Factors!$F$4:$H$5971,3,FALSE)</f>
        <v>0.1124</v>
      </c>
      <c r="U604" s="119">
        <f t="shared" si="285"/>
        <v>0</v>
      </c>
      <c r="V604" s="120">
        <f t="shared" si="286"/>
        <v>4000</v>
      </c>
      <c r="W604" s="121">
        <f t="shared" si="287"/>
        <v>4000</v>
      </c>
      <c r="X604" s="119">
        <f t="shared" si="288"/>
        <v>0</v>
      </c>
      <c r="Y604" s="120">
        <f t="shared" si="289"/>
        <v>449.6</v>
      </c>
      <c r="Z604" s="122">
        <f t="shared" si="290"/>
        <v>449.6</v>
      </c>
      <c r="AA604" s="119">
        <f t="shared" si="291"/>
        <v>0</v>
      </c>
      <c r="AB604" s="120">
        <f t="shared" si="292"/>
        <v>3550.4</v>
      </c>
      <c r="AC604" s="122">
        <f t="shared" si="293"/>
        <v>3550.4</v>
      </c>
      <c r="AD604" s="94">
        <f t="shared" si="294"/>
        <v>0</v>
      </c>
      <c r="AE604" s="123">
        <f t="shared" si="295"/>
        <v>8000</v>
      </c>
      <c r="AF604" s="94">
        <f t="shared" si="296"/>
        <v>8000</v>
      </c>
      <c r="AG604" s="94">
        <f t="shared" si="297"/>
        <v>0</v>
      </c>
      <c r="AH604" s="123">
        <f t="shared" si="298"/>
        <v>899.2</v>
      </c>
      <c r="AI604" s="94">
        <f t="shared" si="299"/>
        <v>899.2</v>
      </c>
      <c r="AJ604" s="94">
        <f t="shared" si="300"/>
        <v>0</v>
      </c>
      <c r="AK604" s="94">
        <f t="shared" si="301"/>
        <v>7100.8</v>
      </c>
      <c r="AL604" s="93">
        <f t="shared" si="302"/>
        <v>7100.8</v>
      </c>
      <c r="AM604" s="138" t="str">
        <f>VLOOKUP(S604,Factors!$F$4:$G$5971,2,FALSE)</f>
        <v>3-Factor</v>
      </c>
    </row>
    <row r="605" spans="1:39" hidden="1" outlineLevel="3" x14ac:dyDescent="0.25">
      <c r="A605" t="s">
        <v>7067</v>
      </c>
      <c r="B605" t="s">
        <v>151</v>
      </c>
      <c r="C605" t="s">
        <v>152</v>
      </c>
      <c r="D605" t="s">
        <v>513</v>
      </c>
      <c r="E605" t="s">
        <v>514</v>
      </c>
      <c r="R605">
        <f t="shared" si="322"/>
        <v>0</v>
      </c>
      <c r="S605" s="92" t="s">
        <v>5306</v>
      </c>
      <c r="T605" s="80">
        <f>VLOOKUP(S605,Factors!$F$4:$H$5971,3,FALSE)</f>
        <v>0.1124</v>
      </c>
      <c r="U605" s="119">
        <f t="shared" si="285"/>
        <v>0</v>
      </c>
      <c r="V605" s="120">
        <f t="shared" si="286"/>
        <v>0</v>
      </c>
      <c r="W605" s="121">
        <f t="shared" si="287"/>
        <v>0</v>
      </c>
      <c r="X605" s="119">
        <f t="shared" si="288"/>
        <v>0</v>
      </c>
      <c r="Y605" s="120">
        <f t="shared" si="289"/>
        <v>0</v>
      </c>
      <c r="Z605" s="122">
        <f t="shared" si="290"/>
        <v>0</v>
      </c>
      <c r="AA605" s="119">
        <f t="shared" si="291"/>
        <v>0</v>
      </c>
      <c r="AB605" s="120">
        <f t="shared" si="292"/>
        <v>0</v>
      </c>
      <c r="AC605" s="122">
        <f t="shared" si="293"/>
        <v>0</v>
      </c>
      <c r="AD605" s="94">
        <f t="shared" si="294"/>
        <v>0</v>
      </c>
      <c r="AE605" s="123">
        <f t="shared" si="295"/>
        <v>0</v>
      </c>
      <c r="AF605" s="94">
        <f t="shared" si="296"/>
        <v>0</v>
      </c>
      <c r="AG605" s="94">
        <f t="shared" si="297"/>
        <v>0</v>
      </c>
      <c r="AH605" s="123">
        <f t="shared" si="298"/>
        <v>0</v>
      </c>
      <c r="AI605" s="94">
        <f t="shared" si="299"/>
        <v>0</v>
      </c>
      <c r="AJ605" s="94">
        <f t="shared" si="300"/>
        <v>0</v>
      </c>
      <c r="AK605" s="94">
        <f t="shared" si="301"/>
        <v>0</v>
      </c>
      <c r="AL605" s="93">
        <f t="shared" si="302"/>
        <v>0</v>
      </c>
      <c r="AM605" s="138" t="str">
        <f>VLOOKUP(S605,Factors!$F$4:$G$5971,2,FALSE)</f>
        <v>3-factor</v>
      </c>
    </row>
    <row r="606" spans="1:39" hidden="1" outlineLevel="3" x14ac:dyDescent="0.25">
      <c r="A606" t="s">
        <v>7067</v>
      </c>
      <c r="B606" t="s">
        <v>151</v>
      </c>
      <c r="C606" t="s">
        <v>152</v>
      </c>
      <c r="D606" t="s">
        <v>533</v>
      </c>
      <c r="E606" t="s">
        <v>534</v>
      </c>
      <c r="F606">
        <v>3309</v>
      </c>
      <c r="G606">
        <v>1499.5</v>
      </c>
      <c r="R606">
        <f t="shared" si="322"/>
        <v>4808.5</v>
      </c>
      <c r="S606" s="92" t="s">
        <v>6752</v>
      </c>
      <c r="T606" s="80">
        <f>VLOOKUP(S606,Factors!$F$4:$H$5971,3,FALSE)</f>
        <v>0.1124</v>
      </c>
      <c r="U606" s="119">
        <f t="shared" si="285"/>
        <v>0</v>
      </c>
      <c r="V606" s="120">
        <f t="shared" si="286"/>
        <v>1499.5</v>
      </c>
      <c r="W606" s="121">
        <f t="shared" si="287"/>
        <v>1499.5</v>
      </c>
      <c r="X606" s="119">
        <f t="shared" si="288"/>
        <v>0</v>
      </c>
      <c r="Y606" s="120">
        <f t="shared" si="289"/>
        <v>168.5438</v>
      </c>
      <c r="Z606" s="122">
        <f t="shared" si="290"/>
        <v>168.5438</v>
      </c>
      <c r="AA606" s="119">
        <f t="shared" si="291"/>
        <v>0</v>
      </c>
      <c r="AB606" s="120">
        <f t="shared" si="292"/>
        <v>1330.9562000000001</v>
      </c>
      <c r="AC606" s="122">
        <f t="shared" si="293"/>
        <v>1330.9562000000001</v>
      </c>
      <c r="AD606" s="94">
        <f t="shared" si="294"/>
        <v>0</v>
      </c>
      <c r="AE606" s="123">
        <f t="shared" si="295"/>
        <v>4808.5</v>
      </c>
      <c r="AF606" s="94">
        <f t="shared" si="296"/>
        <v>4808.5</v>
      </c>
      <c r="AG606" s="94">
        <f t="shared" si="297"/>
        <v>0</v>
      </c>
      <c r="AH606" s="123">
        <f t="shared" si="298"/>
        <v>540.47540000000004</v>
      </c>
      <c r="AI606" s="94">
        <f t="shared" si="299"/>
        <v>540.47540000000004</v>
      </c>
      <c r="AJ606" s="94">
        <f t="shared" si="300"/>
        <v>0</v>
      </c>
      <c r="AK606" s="94">
        <f t="shared" si="301"/>
        <v>4268.0245999999997</v>
      </c>
      <c r="AL606" s="93">
        <f t="shared" si="302"/>
        <v>4268.0245999999997</v>
      </c>
      <c r="AM606" s="138" t="str">
        <f>VLOOKUP(S606,Factors!$F$4:$G$5971,2,FALSE)</f>
        <v>3-Factor</v>
      </c>
    </row>
    <row r="607" spans="1:39" hidden="1" outlineLevel="3" x14ac:dyDescent="0.25">
      <c r="A607" t="s">
        <v>7067</v>
      </c>
      <c r="B607" t="s">
        <v>151</v>
      </c>
      <c r="C607" t="s">
        <v>152</v>
      </c>
      <c r="D607" t="s">
        <v>527</v>
      </c>
      <c r="E607" t="s">
        <v>528</v>
      </c>
      <c r="F607">
        <v>520.17999999999995</v>
      </c>
      <c r="G607">
        <v>524.01</v>
      </c>
      <c r="R607">
        <f t="shared" si="322"/>
        <v>1044.19</v>
      </c>
      <c r="S607" s="92" t="s">
        <v>5342</v>
      </c>
      <c r="T607" s="80">
        <f>VLOOKUP(S607,Factors!$F$4:$H$5971,3,FALSE)</f>
        <v>0.1124</v>
      </c>
      <c r="U607" s="119">
        <f t="shared" si="285"/>
        <v>0</v>
      </c>
      <c r="V607" s="120">
        <f t="shared" si="286"/>
        <v>524.01</v>
      </c>
      <c r="W607" s="121">
        <f t="shared" si="287"/>
        <v>524.01</v>
      </c>
      <c r="X607" s="119">
        <f t="shared" si="288"/>
        <v>0</v>
      </c>
      <c r="Y607" s="120">
        <f t="shared" si="289"/>
        <v>58.898724000000001</v>
      </c>
      <c r="Z607" s="122">
        <f t="shared" si="290"/>
        <v>58.898724000000001</v>
      </c>
      <c r="AA607" s="119">
        <f t="shared" si="291"/>
        <v>0</v>
      </c>
      <c r="AB607" s="120">
        <f t="shared" si="292"/>
        <v>465.11127599999998</v>
      </c>
      <c r="AC607" s="122">
        <f t="shared" si="293"/>
        <v>465.11127599999998</v>
      </c>
      <c r="AD607" s="94">
        <f t="shared" si="294"/>
        <v>0</v>
      </c>
      <c r="AE607" s="123">
        <f t="shared" si="295"/>
        <v>1044.19</v>
      </c>
      <c r="AF607" s="94">
        <f t="shared" si="296"/>
        <v>1044.19</v>
      </c>
      <c r="AG607" s="94">
        <f t="shared" si="297"/>
        <v>0</v>
      </c>
      <c r="AH607" s="123">
        <f t="shared" si="298"/>
        <v>117.366956</v>
      </c>
      <c r="AI607" s="94">
        <f t="shared" si="299"/>
        <v>117.366956</v>
      </c>
      <c r="AJ607" s="94">
        <f t="shared" si="300"/>
        <v>0</v>
      </c>
      <c r="AK607" s="94">
        <f t="shared" si="301"/>
        <v>926.8230440000001</v>
      </c>
      <c r="AL607" s="93">
        <f t="shared" si="302"/>
        <v>926.8230440000001</v>
      </c>
      <c r="AM607" s="138" t="str">
        <f>VLOOKUP(S607,Factors!$F$4:$G$5971,2,FALSE)</f>
        <v>3-factor</v>
      </c>
    </row>
    <row r="608" spans="1:39" hidden="1" outlineLevel="3" x14ac:dyDescent="0.25">
      <c r="A608" t="s">
        <v>7067</v>
      </c>
      <c r="B608" t="s">
        <v>138</v>
      </c>
      <c r="C608" t="s">
        <v>139</v>
      </c>
      <c r="D608" t="s">
        <v>513</v>
      </c>
      <c r="E608" t="s">
        <v>514</v>
      </c>
      <c r="F608">
        <v>144.16999999999999</v>
      </c>
      <c r="G608">
        <v>432.39</v>
      </c>
      <c r="R608">
        <f t="shared" si="322"/>
        <v>576.55999999999995</v>
      </c>
      <c r="S608" s="92" t="s">
        <v>5445</v>
      </c>
      <c r="T608" s="80">
        <f>VLOOKUP(S608,Factors!$F$4:$H$5971,3,FALSE)</f>
        <v>0.1124</v>
      </c>
      <c r="U608" s="119">
        <f t="shared" si="285"/>
        <v>0</v>
      </c>
      <c r="V608" s="120">
        <f t="shared" si="286"/>
        <v>432.39</v>
      </c>
      <c r="W608" s="121">
        <f t="shared" si="287"/>
        <v>432.39</v>
      </c>
      <c r="X608" s="119">
        <f t="shared" si="288"/>
        <v>0</v>
      </c>
      <c r="Y608" s="120">
        <f t="shared" si="289"/>
        <v>48.600636000000002</v>
      </c>
      <c r="Z608" s="122">
        <f t="shared" si="290"/>
        <v>48.600636000000002</v>
      </c>
      <c r="AA608" s="119">
        <f t="shared" si="291"/>
        <v>0</v>
      </c>
      <c r="AB608" s="120">
        <f t="shared" si="292"/>
        <v>383.78936399999998</v>
      </c>
      <c r="AC608" s="122">
        <f t="shared" si="293"/>
        <v>383.78936399999998</v>
      </c>
      <c r="AD608" s="94">
        <f t="shared" si="294"/>
        <v>0</v>
      </c>
      <c r="AE608" s="123">
        <f t="shared" si="295"/>
        <v>576.55999999999995</v>
      </c>
      <c r="AF608" s="94">
        <f t="shared" si="296"/>
        <v>576.55999999999995</v>
      </c>
      <c r="AG608" s="94">
        <f t="shared" si="297"/>
        <v>0</v>
      </c>
      <c r="AH608" s="123">
        <f t="shared" si="298"/>
        <v>64.805343999999991</v>
      </c>
      <c r="AI608" s="94">
        <f t="shared" si="299"/>
        <v>64.805343999999991</v>
      </c>
      <c r="AJ608" s="94">
        <f t="shared" si="300"/>
        <v>0</v>
      </c>
      <c r="AK608" s="94">
        <f t="shared" si="301"/>
        <v>511.75465599999995</v>
      </c>
      <c r="AL608" s="93">
        <f t="shared" si="302"/>
        <v>511.75465599999995</v>
      </c>
      <c r="AM608" s="138" t="str">
        <f>VLOOKUP(S608,Factors!$F$4:$G$5971,2,FALSE)</f>
        <v>3-factor</v>
      </c>
    </row>
    <row r="609" spans="1:39" hidden="1" outlineLevel="3" x14ac:dyDescent="0.25">
      <c r="A609" t="s">
        <v>7067</v>
      </c>
      <c r="B609" t="s">
        <v>138</v>
      </c>
      <c r="C609" t="s">
        <v>139</v>
      </c>
      <c r="D609" t="s">
        <v>559</v>
      </c>
      <c r="E609" t="s">
        <v>560</v>
      </c>
      <c r="F609">
        <v>-4096.9799999999996</v>
      </c>
      <c r="G609">
        <v>9213.26</v>
      </c>
      <c r="R609">
        <f t="shared" si="322"/>
        <v>5116.2800000000007</v>
      </c>
      <c r="S609" s="92" t="s">
        <v>5470</v>
      </c>
      <c r="T609" s="80">
        <f>VLOOKUP(S609,Factors!$F$4:$H$5971,3,FALSE)</f>
        <v>0.1124</v>
      </c>
      <c r="U609" s="119">
        <f t="shared" si="285"/>
        <v>0</v>
      </c>
      <c r="V609" s="120">
        <f t="shared" si="286"/>
        <v>9213.26</v>
      </c>
      <c r="W609" s="121">
        <f t="shared" si="287"/>
        <v>9213.26</v>
      </c>
      <c r="X609" s="119">
        <f t="shared" si="288"/>
        <v>0</v>
      </c>
      <c r="Y609" s="120">
        <f t="shared" si="289"/>
        <v>1035.570424</v>
      </c>
      <c r="Z609" s="122">
        <f t="shared" si="290"/>
        <v>1035.570424</v>
      </c>
      <c r="AA609" s="119">
        <f t="shared" si="291"/>
        <v>0</v>
      </c>
      <c r="AB609" s="120">
        <f t="shared" si="292"/>
        <v>8177.6895760000007</v>
      </c>
      <c r="AC609" s="122">
        <f t="shared" si="293"/>
        <v>8177.6895760000007</v>
      </c>
      <c r="AD609" s="94">
        <f t="shared" si="294"/>
        <v>0</v>
      </c>
      <c r="AE609" s="123">
        <f t="shared" si="295"/>
        <v>5116.2800000000007</v>
      </c>
      <c r="AF609" s="94">
        <f t="shared" si="296"/>
        <v>5116.2800000000007</v>
      </c>
      <c r="AG609" s="94">
        <f t="shared" si="297"/>
        <v>0</v>
      </c>
      <c r="AH609" s="123">
        <f t="shared" si="298"/>
        <v>575.06987200000003</v>
      </c>
      <c r="AI609" s="94">
        <f t="shared" si="299"/>
        <v>575.06987200000003</v>
      </c>
      <c r="AJ609" s="94">
        <f t="shared" si="300"/>
        <v>0</v>
      </c>
      <c r="AK609" s="94">
        <f t="shared" si="301"/>
        <v>4541.2101280000006</v>
      </c>
      <c r="AL609" s="93">
        <f t="shared" si="302"/>
        <v>4541.2101280000006</v>
      </c>
      <c r="AM609" s="138" t="str">
        <f>VLOOKUP(S609,Factors!$F$4:$G$5971,2,FALSE)</f>
        <v>3-factor</v>
      </c>
    </row>
    <row r="610" spans="1:39" hidden="1" outlineLevel="3" x14ac:dyDescent="0.25">
      <c r="A610" t="s">
        <v>7067</v>
      </c>
      <c r="B610" t="s">
        <v>563</v>
      </c>
      <c r="C610" t="s">
        <v>564</v>
      </c>
      <c r="D610" t="s">
        <v>513</v>
      </c>
      <c r="E610" t="s">
        <v>514</v>
      </c>
      <c r="F610">
        <v>40590.36</v>
      </c>
      <c r="G610">
        <v>38740.54</v>
      </c>
      <c r="R610">
        <f t="shared" si="322"/>
        <v>79330.899999999994</v>
      </c>
      <c r="S610" s="92" t="s">
        <v>5475</v>
      </c>
      <c r="T610" s="80">
        <f>VLOOKUP(S610,Factors!$F$4:$H$5971,3,FALSE)</f>
        <v>0.1124</v>
      </c>
      <c r="U610" s="119">
        <f t="shared" si="285"/>
        <v>0</v>
      </c>
      <c r="V610" s="120">
        <f t="shared" si="286"/>
        <v>38740.54</v>
      </c>
      <c r="W610" s="121">
        <f t="shared" si="287"/>
        <v>38740.54</v>
      </c>
      <c r="X610" s="119">
        <f t="shared" si="288"/>
        <v>0</v>
      </c>
      <c r="Y610" s="120">
        <f t="shared" si="289"/>
        <v>4354.4366959999998</v>
      </c>
      <c r="Z610" s="122">
        <f t="shared" si="290"/>
        <v>4354.4366959999998</v>
      </c>
      <c r="AA610" s="119">
        <f t="shared" si="291"/>
        <v>0</v>
      </c>
      <c r="AB610" s="120">
        <f t="shared" si="292"/>
        <v>34386.103304000004</v>
      </c>
      <c r="AC610" s="122">
        <f t="shared" si="293"/>
        <v>34386.103304000004</v>
      </c>
      <c r="AD610" s="94">
        <f t="shared" si="294"/>
        <v>0</v>
      </c>
      <c r="AE610" s="123">
        <f t="shared" si="295"/>
        <v>79330.899999999994</v>
      </c>
      <c r="AF610" s="94">
        <f t="shared" si="296"/>
        <v>79330.899999999994</v>
      </c>
      <c r="AG610" s="94">
        <f t="shared" si="297"/>
        <v>0</v>
      </c>
      <c r="AH610" s="123">
        <f t="shared" si="298"/>
        <v>8916.7931599999993</v>
      </c>
      <c r="AI610" s="94">
        <f t="shared" si="299"/>
        <v>8916.7931599999993</v>
      </c>
      <c r="AJ610" s="94">
        <f t="shared" si="300"/>
        <v>0</v>
      </c>
      <c r="AK610" s="94">
        <f t="shared" si="301"/>
        <v>70414.106839999993</v>
      </c>
      <c r="AL610" s="93">
        <f t="shared" si="302"/>
        <v>70414.106839999993</v>
      </c>
      <c r="AM610" s="138" t="str">
        <f>VLOOKUP(S610,Factors!$F$4:$G$5971,2,FALSE)</f>
        <v>3-factor</v>
      </c>
    </row>
    <row r="611" spans="1:39" hidden="1" outlineLevel="3" x14ac:dyDescent="0.25">
      <c r="A611" t="s">
        <v>7067</v>
      </c>
      <c r="B611" t="s">
        <v>565</v>
      </c>
      <c r="C611" t="s">
        <v>566</v>
      </c>
      <c r="D611" t="s">
        <v>513</v>
      </c>
      <c r="E611" t="s">
        <v>514</v>
      </c>
      <c r="F611">
        <v>51735.93</v>
      </c>
      <c r="G611">
        <v>45629.54</v>
      </c>
      <c r="R611">
        <f t="shared" si="322"/>
        <v>97365.47</v>
      </c>
      <c r="S611" s="92" t="s">
        <v>5492</v>
      </c>
      <c r="T611" s="80">
        <f>VLOOKUP(S611,Factors!$F$4:$H$5971,3,FALSE)</f>
        <v>0.1124</v>
      </c>
      <c r="U611" s="119">
        <f t="shared" ref="U611:U674" si="323">IF(LEFT(AM611,6)="Direct", G611,0)</f>
        <v>0</v>
      </c>
      <c r="V611" s="120">
        <f t="shared" ref="V611:V674" si="324">G611-U611</f>
        <v>45629.54</v>
      </c>
      <c r="W611" s="121">
        <f t="shared" ref="W611:W674" si="325">U611+V611</f>
        <v>45629.54</v>
      </c>
      <c r="X611" s="119">
        <f t="shared" ref="X611:X674" si="326">IF(LEFT(AM611,9)="Direct-WA", G611,0)</f>
        <v>0</v>
      </c>
      <c r="Y611" s="120">
        <f t="shared" ref="Y611:Y674" si="327">IF(LEFT(AM611,9)="Direct-WA",0,G611*T611)</f>
        <v>5128.7602960000004</v>
      </c>
      <c r="Z611" s="122">
        <f t="shared" ref="Z611:Z674" si="328">X611+Y611</f>
        <v>5128.7602960000004</v>
      </c>
      <c r="AA611" s="119">
        <f t="shared" ref="AA611:AA674" si="329">IF(LEFT(AM611,9)="Direct-OR", G611,0)</f>
        <v>0</v>
      </c>
      <c r="AB611" s="120">
        <f t="shared" ref="AB611:AB674" si="330">IF(LEFT(AM611,9)="Direct-OR",0,V611-Y611)</f>
        <v>40500.779704</v>
      </c>
      <c r="AC611" s="122">
        <f t="shared" ref="AC611:AC674" si="331">AA611+AB611</f>
        <v>40500.779704</v>
      </c>
      <c r="AD611" s="94">
        <f t="shared" ref="AD611:AD674" si="332">IF(LEFT(AM611,6)="Direct", R611,0)</f>
        <v>0</v>
      </c>
      <c r="AE611" s="123">
        <f t="shared" ref="AE611:AE674" si="333">R611-AD611</f>
        <v>97365.47</v>
      </c>
      <c r="AF611" s="94">
        <f t="shared" ref="AF611:AF674" si="334">AD611+AE611</f>
        <v>97365.47</v>
      </c>
      <c r="AG611" s="94">
        <f t="shared" ref="AG611:AG674" si="335">IF(LEFT(AM611,9)="Direct-WA", R611,0)</f>
        <v>0</v>
      </c>
      <c r="AH611" s="123">
        <f t="shared" ref="AH611:AH674" si="336">IF(LEFT(AM611,9)="Direct-WA",0,R611*T611)</f>
        <v>10943.878828000001</v>
      </c>
      <c r="AI611" s="94">
        <f t="shared" ref="AI611:AI674" si="337">AG611+AH611</f>
        <v>10943.878828000001</v>
      </c>
      <c r="AJ611" s="94">
        <f t="shared" ref="AJ611:AJ674" si="338">IF(LEFT(AM611,9)="Direct-OR", R611,0)</f>
        <v>0</v>
      </c>
      <c r="AK611" s="94">
        <f t="shared" ref="AK611:AK674" si="339">IF(LEFT(AM611,9)="Direct-OR",0,AF611-AI611)</f>
        <v>86421.591172</v>
      </c>
      <c r="AL611" s="93">
        <f t="shared" ref="AL611:AL674" si="340">AJ611+AK611</f>
        <v>86421.591172</v>
      </c>
      <c r="AM611" s="138" t="str">
        <f>VLOOKUP(S611,Factors!$F$4:$G$5971,2,FALSE)</f>
        <v>3-factor</v>
      </c>
    </row>
    <row r="612" spans="1:39" hidden="1" outlineLevel="3" x14ac:dyDescent="0.25">
      <c r="A612" t="s">
        <v>7067</v>
      </c>
      <c r="B612" t="s">
        <v>565</v>
      </c>
      <c r="C612" t="s">
        <v>566</v>
      </c>
      <c r="D612" t="s">
        <v>567</v>
      </c>
      <c r="E612" t="s">
        <v>568</v>
      </c>
      <c r="F612">
        <v>511.2</v>
      </c>
      <c r="R612">
        <f t="shared" si="322"/>
        <v>511.2</v>
      </c>
      <c r="S612" s="92" t="s">
        <v>5501</v>
      </c>
      <c r="T612" s="80">
        <f>VLOOKUP(S612,Factors!$F$4:$H$5971,3,FALSE)</f>
        <v>0.1124</v>
      </c>
      <c r="U612" s="119">
        <f t="shared" si="323"/>
        <v>0</v>
      </c>
      <c r="V612" s="120">
        <f t="shared" si="324"/>
        <v>0</v>
      </c>
      <c r="W612" s="121">
        <f t="shared" si="325"/>
        <v>0</v>
      </c>
      <c r="X612" s="119">
        <f t="shared" si="326"/>
        <v>0</v>
      </c>
      <c r="Y612" s="120">
        <f t="shared" si="327"/>
        <v>0</v>
      </c>
      <c r="Z612" s="122">
        <f t="shared" si="328"/>
        <v>0</v>
      </c>
      <c r="AA612" s="119">
        <f t="shared" si="329"/>
        <v>0</v>
      </c>
      <c r="AB612" s="120">
        <f t="shared" si="330"/>
        <v>0</v>
      </c>
      <c r="AC612" s="122">
        <f t="shared" si="331"/>
        <v>0</v>
      </c>
      <c r="AD612" s="94">
        <f t="shared" si="332"/>
        <v>0</v>
      </c>
      <c r="AE612" s="123">
        <f t="shared" si="333"/>
        <v>511.2</v>
      </c>
      <c r="AF612" s="94">
        <f t="shared" si="334"/>
        <v>511.2</v>
      </c>
      <c r="AG612" s="94">
        <f t="shared" si="335"/>
        <v>0</v>
      </c>
      <c r="AH612" s="123">
        <f t="shared" si="336"/>
        <v>57.458880000000001</v>
      </c>
      <c r="AI612" s="94">
        <f t="shared" si="337"/>
        <v>57.458880000000001</v>
      </c>
      <c r="AJ612" s="94">
        <f t="shared" si="338"/>
        <v>0</v>
      </c>
      <c r="AK612" s="94">
        <f t="shared" si="339"/>
        <v>453.74111999999997</v>
      </c>
      <c r="AL612" s="93">
        <f t="shared" si="340"/>
        <v>453.74111999999997</v>
      </c>
      <c r="AM612" s="138" t="str">
        <f>VLOOKUP(S612,Factors!$F$4:$G$5971,2,FALSE)</f>
        <v>3-factor</v>
      </c>
    </row>
    <row r="613" spans="1:39" hidden="1" outlineLevel="3" x14ac:dyDescent="0.25">
      <c r="A613" t="s">
        <v>7067</v>
      </c>
      <c r="B613" t="s">
        <v>565</v>
      </c>
      <c r="C613" t="s">
        <v>566</v>
      </c>
      <c r="D613" t="s">
        <v>569</v>
      </c>
      <c r="E613" t="s">
        <v>570</v>
      </c>
      <c r="F613">
        <v>1397.58</v>
      </c>
      <c r="G613">
        <v>1102.75</v>
      </c>
      <c r="R613">
        <f t="shared" si="322"/>
        <v>2500.33</v>
      </c>
      <c r="S613" s="92" t="s">
        <v>5502</v>
      </c>
      <c r="T613" s="80">
        <f>VLOOKUP(S613,Factors!$F$4:$H$5971,3,FALSE)</f>
        <v>0.1124</v>
      </c>
      <c r="U613" s="119">
        <f t="shared" si="323"/>
        <v>0</v>
      </c>
      <c r="V613" s="120">
        <f t="shared" si="324"/>
        <v>1102.75</v>
      </c>
      <c r="W613" s="121">
        <f t="shared" si="325"/>
        <v>1102.75</v>
      </c>
      <c r="X613" s="119">
        <f t="shared" si="326"/>
        <v>0</v>
      </c>
      <c r="Y613" s="120">
        <f t="shared" si="327"/>
        <v>123.9491</v>
      </c>
      <c r="Z613" s="122">
        <f t="shared" si="328"/>
        <v>123.9491</v>
      </c>
      <c r="AA613" s="119">
        <f t="shared" si="329"/>
        <v>0</v>
      </c>
      <c r="AB613" s="120">
        <f t="shared" si="330"/>
        <v>978.80089999999996</v>
      </c>
      <c r="AC613" s="122">
        <f t="shared" si="331"/>
        <v>978.80089999999996</v>
      </c>
      <c r="AD613" s="94">
        <f t="shared" si="332"/>
        <v>0</v>
      </c>
      <c r="AE613" s="123">
        <f t="shared" si="333"/>
        <v>2500.33</v>
      </c>
      <c r="AF613" s="94">
        <f t="shared" si="334"/>
        <v>2500.33</v>
      </c>
      <c r="AG613" s="94">
        <f t="shared" si="335"/>
        <v>0</v>
      </c>
      <c r="AH613" s="123">
        <f t="shared" si="336"/>
        <v>281.03709199999997</v>
      </c>
      <c r="AI613" s="94">
        <f t="shared" si="337"/>
        <v>281.03709199999997</v>
      </c>
      <c r="AJ613" s="94">
        <f t="shared" si="338"/>
        <v>0</v>
      </c>
      <c r="AK613" s="94">
        <f t="shared" si="339"/>
        <v>2219.2929079999999</v>
      </c>
      <c r="AL613" s="93">
        <f t="shared" si="340"/>
        <v>2219.2929079999999</v>
      </c>
      <c r="AM613" s="138" t="str">
        <f>VLOOKUP(S613,Factors!$F$4:$G$5971,2,FALSE)</f>
        <v>3-factor</v>
      </c>
    </row>
    <row r="614" spans="1:39" hidden="1" outlineLevel="3" x14ac:dyDescent="0.25">
      <c r="A614" t="s">
        <v>7067</v>
      </c>
      <c r="B614" t="s">
        <v>565</v>
      </c>
      <c r="C614" t="s">
        <v>566</v>
      </c>
      <c r="D614" t="s">
        <v>571</v>
      </c>
      <c r="E614" t="s">
        <v>572</v>
      </c>
      <c r="F614">
        <v>54466.96</v>
      </c>
      <c r="G614">
        <v>57901.5</v>
      </c>
      <c r="R614">
        <f t="shared" si="322"/>
        <v>112368.45999999999</v>
      </c>
      <c r="S614" s="92" t="s">
        <v>5503</v>
      </c>
      <c r="T614" s="80">
        <f>VLOOKUP(S614,Factors!$F$4:$H$5971,3,FALSE)</f>
        <v>0.1124</v>
      </c>
      <c r="U614" s="119">
        <f t="shared" si="323"/>
        <v>0</v>
      </c>
      <c r="V614" s="120">
        <f t="shared" si="324"/>
        <v>57901.5</v>
      </c>
      <c r="W614" s="121">
        <f t="shared" si="325"/>
        <v>57901.5</v>
      </c>
      <c r="X614" s="119">
        <f t="shared" si="326"/>
        <v>0</v>
      </c>
      <c r="Y614" s="120">
        <f t="shared" si="327"/>
        <v>6508.1286</v>
      </c>
      <c r="Z614" s="122">
        <f t="shared" si="328"/>
        <v>6508.1286</v>
      </c>
      <c r="AA614" s="119">
        <f t="shared" si="329"/>
        <v>0</v>
      </c>
      <c r="AB614" s="120">
        <f t="shared" si="330"/>
        <v>51393.371400000004</v>
      </c>
      <c r="AC614" s="122">
        <f t="shared" si="331"/>
        <v>51393.371400000004</v>
      </c>
      <c r="AD614" s="94">
        <f t="shared" si="332"/>
        <v>0</v>
      </c>
      <c r="AE614" s="123">
        <f t="shared" si="333"/>
        <v>112368.45999999999</v>
      </c>
      <c r="AF614" s="94">
        <f t="shared" si="334"/>
        <v>112368.45999999999</v>
      </c>
      <c r="AG614" s="94">
        <f t="shared" si="335"/>
        <v>0</v>
      </c>
      <c r="AH614" s="123">
        <f t="shared" si="336"/>
        <v>12630.214903999999</v>
      </c>
      <c r="AI614" s="94">
        <f t="shared" si="337"/>
        <v>12630.214903999999</v>
      </c>
      <c r="AJ614" s="94">
        <f t="shared" si="338"/>
        <v>0</v>
      </c>
      <c r="AK614" s="94">
        <f t="shared" si="339"/>
        <v>99738.245095999999</v>
      </c>
      <c r="AL614" s="93">
        <f t="shared" si="340"/>
        <v>99738.245095999999</v>
      </c>
      <c r="AM614" s="138" t="str">
        <f>VLOOKUP(S614,Factors!$F$4:$G$5971,2,FALSE)</f>
        <v>3-factor</v>
      </c>
    </row>
    <row r="615" spans="1:39" hidden="1" outlineLevel="3" x14ac:dyDescent="0.25">
      <c r="A615" t="s">
        <v>7067</v>
      </c>
      <c r="B615" t="s">
        <v>573</v>
      </c>
      <c r="C615" t="s">
        <v>574</v>
      </c>
      <c r="D615" t="s">
        <v>513</v>
      </c>
      <c r="E615" t="s">
        <v>514</v>
      </c>
      <c r="F615">
        <v>30084.11</v>
      </c>
      <c r="G615">
        <v>27798.68</v>
      </c>
      <c r="R615">
        <f t="shared" si="322"/>
        <v>57882.79</v>
      </c>
      <c r="S615" s="92" t="s">
        <v>5509</v>
      </c>
      <c r="T615" s="80">
        <f>VLOOKUP(S615,Factors!$F$4:$H$5971,3,FALSE)</f>
        <v>0.1124</v>
      </c>
      <c r="U615" s="119">
        <f t="shared" si="323"/>
        <v>0</v>
      </c>
      <c r="V615" s="120">
        <f t="shared" si="324"/>
        <v>27798.68</v>
      </c>
      <c r="W615" s="121">
        <f t="shared" si="325"/>
        <v>27798.68</v>
      </c>
      <c r="X615" s="119">
        <f t="shared" si="326"/>
        <v>0</v>
      </c>
      <c r="Y615" s="120">
        <f t="shared" si="327"/>
        <v>3124.5716320000001</v>
      </c>
      <c r="Z615" s="122">
        <f t="shared" si="328"/>
        <v>3124.5716320000001</v>
      </c>
      <c r="AA615" s="119">
        <f t="shared" si="329"/>
        <v>0</v>
      </c>
      <c r="AB615" s="120">
        <f t="shared" si="330"/>
        <v>24674.108368000001</v>
      </c>
      <c r="AC615" s="122">
        <f t="shared" si="331"/>
        <v>24674.108368000001</v>
      </c>
      <c r="AD615" s="94">
        <f t="shared" si="332"/>
        <v>0</v>
      </c>
      <c r="AE615" s="123">
        <f t="shared" si="333"/>
        <v>57882.79</v>
      </c>
      <c r="AF615" s="94">
        <f t="shared" si="334"/>
        <v>57882.79</v>
      </c>
      <c r="AG615" s="94">
        <f t="shared" si="335"/>
        <v>0</v>
      </c>
      <c r="AH615" s="123">
        <f t="shared" si="336"/>
        <v>6506.0255960000004</v>
      </c>
      <c r="AI615" s="94">
        <f t="shared" si="337"/>
        <v>6506.0255960000004</v>
      </c>
      <c r="AJ615" s="94">
        <f t="shared" si="338"/>
        <v>0</v>
      </c>
      <c r="AK615" s="94">
        <f t="shared" si="339"/>
        <v>51376.764404000001</v>
      </c>
      <c r="AL615" s="93">
        <f t="shared" si="340"/>
        <v>51376.764404000001</v>
      </c>
      <c r="AM615" s="138" t="str">
        <f>VLOOKUP(S615,Factors!$F$4:$G$5971,2,FALSE)</f>
        <v>3-factor</v>
      </c>
    </row>
    <row r="616" spans="1:39" hidden="1" outlineLevel="3" x14ac:dyDescent="0.25">
      <c r="A616" t="s">
        <v>7067</v>
      </c>
      <c r="B616" t="s">
        <v>599</v>
      </c>
      <c r="C616" t="s">
        <v>600</v>
      </c>
      <c r="D616" t="s">
        <v>597</v>
      </c>
      <c r="E616" t="s">
        <v>598</v>
      </c>
      <c r="R616">
        <f t="shared" si="322"/>
        <v>0</v>
      </c>
      <c r="S616" s="92" t="s">
        <v>6895</v>
      </c>
      <c r="T616" s="80">
        <f>VLOOKUP(S616,Factors!$F$4:$H$5971,3,FALSE)</f>
        <v>0.1124</v>
      </c>
      <c r="U616" s="119">
        <f t="shared" si="323"/>
        <v>0</v>
      </c>
      <c r="V616" s="120">
        <f t="shared" si="324"/>
        <v>0</v>
      </c>
      <c r="W616" s="121">
        <f t="shared" si="325"/>
        <v>0</v>
      </c>
      <c r="X616" s="119">
        <f t="shared" si="326"/>
        <v>0</v>
      </c>
      <c r="Y616" s="120">
        <f t="shared" si="327"/>
        <v>0</v>
      </c>
      <c r="Z616" s="122">
        <f t="shared" si="328"/>
        <v>0</v>
      </c>
      <c r="AA616" s="119">
        <f t="shared" si="329"/>
        <v>0</v>
      </c>
      <c r="AB616" s="120">
        <f t="shared" si="330"/>
        <v>0</v>
      </c>
      <c r="AC616" s="122">
        <f t="shared" si="331"/>
        <v>0</v>
      </c>
      <c r="AD616" s="94">
        <f t="shared" si="332"/>
        <v>0</v>
      </c>
      <c r="AE616" s="123">
        <f t="shared" si="333"/>
        <v>0</v>
      </c>
      <c r="AF616" s="94">
        <f t="shared" si="334"/>
        <v>0</v>
      </c>
      <c r="AG616" s="94">
        <f t="shared" si="335"/>
        <v>0</v>
      </c>
      <c r="AH616" s="123">
        <f t="shared" si="336"/>
        <v>0</v>
      </c>
      <c r="AI616" s="94">
        <f t="shared" si="337"/>
        <v>0</v>
      </c>
      <c r="AJ616" s="94">
        <f t="shared" si="338"/>
        <v>0</v>
      </c>
      <c r="AK616" s="94">
        <f t="shared" si="339"/>
        <v>0</v>
      </c>
      <c r="AL616" s="93">
        <f t="shared" si="340"/>
        <v>0</v>
      </c>
      <c r="AM616" s="138" t="str">
        <f>VLOOKUP(S616,Factors!$F$4:$G$5971,2,FALSE)</f>
        <v>3-FACTOR</v>
      </c>
    </row>
    <row r="617" spans="1:39" hidden="1" outlineLevel="3" x14ac:dyDescent="0.25">
      <c r="A617" t="s">
        <v>7067</v>
      </c>
      <c r="B617" t="s">
        <v>607</v>
      </c>
      <c r="C617" t="s">
        <v>608</v>
      </c>
      <c r="D617" t="s">
        <v>513</v>
      </c>
      <c r="E617" t="s">
        <v>514</v>
      </c>
      <c r="F617">
        <v>31526.02</v>
      </c>
      <c r="G617">
        <v>29760.21</v>
      </c>
      <c r="R617">
        <f t="shared" si="322"/>
        <v>61286.229999999996</v>
      </c>
      <c r="S617" s="92" t="s">
        <v>5635</v>
      </c>
      <c r="T617" s="80">
        <f>VLOOKUP(S617,Factors!$F$4:$H$5971,3,FALSE)</f>
        <v>0.1124</v>
      </c>
      <c r="U617" s="119">
        <f t="shared" si="323"/>
        <v>0</v>
      </c>
      <c r="V617" s="120">
        <f t="shared" si="324"/>
        <v>29760.21</v>
      </c>
      <c r="W617" s="121">
        <f t="shared" si="325"/>
        <v>29760.21</v>
      </c>
      <c r="X617" s="119">
        <f t="shared" si="326"/>
        <v>0</v>
      </c>
      <c r="Y617" s="120">
        <f t="shared" si="327"/>
        <v>3345.0476039999999</v>
      </c>
      <c r="Z617" s="122">
        <f t="shared" si="328"/>
        <v>3345.0476039999999</v>
      </c>
      <c r="AA617" s="119">
        <f t="shared" si="329"/>
        <v>0</v>
      </c>
      <c r="AB617" s="120">
        <f t="shared" si="330"/>
        <v>26415.162396</v>
      </c>
      <c r="AC617" s="122">
        <f t="shared" si="331"/>
        <v>26415.162396</v>
      </c>
      <c r="AD617" s="94">
        <f t="shared" si="332"/>
        <v>0</v>
      </c>
      <c r="AE617" s="123">
        <f t="shared" si="333"/>
        <v>61286.229999999996</v>
      </c>
      <c r="AF617" s="94">
        <f t="shared" si="334"/>
        <v>61286.229999999996</v>
      </c>
      <c r="AG617" s="94">
        <f t="shared" si="335"/>
        <v>0</v>
      </c>
      <c r="AH617" s="123">
        <f t="shared" si="336"/>
        <v>6888.5722519999999</v>
      </c>
      <c r="AI617" s="94">
        <f t="shared" si="337"/>
        <v>6888.5722519999999</v>
      </c>
      <c r="AJ617" s="94">
        <f t="shared" si="338"/>
        <v>0</v>
      </c>
      <c r="AK617" s="94">
        <f t="shared" si="339"/>
        <v>54397.657747999998</v>
      </c>
      <c r="AL617" s="93">
        <f t="shared" si="340"/>
        <v>54397.657747999998</v>
      </c>
      <c r="AM617" s="138" t="str">
        <f>VLOOKUP(S617,Factors!$F$4:$G$5971,2,FALSE)</f>
        <v>3-factor</v>
      </c>
    </row>
    <row r="618" spans="1:39" hidden="1" outlineLevel="3" x14ac:dyDescent="0.25">
      <c r="A618" t="s">
        <v>7067</v>
      </c>
      <c r="B618" t="s">
        <v>607</v>
      </c>
      <c r="C618" t="s">
        <v>608</v>
      </c>
      <c r="D618" t="s">
        <v>609</v>
      </c>
      <c r="E618" t="s">
        <v>610</v>
      </c>
      <c r="F618">
        <v>27309.69</v>
      </c>
      <c r="G618">
        <v>27309.69</v>
      </c>
      <c r="R618">
        <f t="shared" si="322"/>
        <v>54619.38</v>
      </c>
      <c r="S618" s="92" t="s">
        <v>5637</v>
      </c>
      <c r="T618" s="80">
        <f>VLOOKUP(S618,Factors!$F$4:$H$5971,3,FALSE)</f>
        <v>0.1124</v>
      </c>
      <c r="U618" s="119">
        <f t="shared" si="323"/>
        <v>0</v>
      </c>
      <c r="V618" s="120">
        <f t="shared" si="324"/>
        <v>27309.69</v>
      </c>
      <c r="W618" s="121">
        <f t="shared" si="325"/>
        <v>27309.69</v>
      </c>
      <c r="X618" s="119">
        <f t="shared" si="326"/>
        <v>0</v>
      </c>
      <c r="Y618" s="120">
        <f t="shared" si="327"/>
        <v>3069.609156</v>
      </c>
      <c r="Z618" s="122">
        <f t="shared" si="328"/>
        <v>3069.609156</v>
      </c>
      <c r="AA618" s="119">
        <f t="shared" si="329"/>
        <v>0</v>
      </c>
      <c r="AB618" s="120">
        <f t="shared" si="330"/>
        <v>24240.080844</v>
      </c>
      <c r="AC618" s="122">
        <f t="shared" si="331"/>
        <v>24240.080844</v>
      </c>
      <c r="AD618" s="94">
        <f t="shared" si="332"/>
        <v>0</v>
      </c>
      <c r="AE618" s="123">
        <f t="shared" si="333"/>
        <v>54619.38</v>
      </c>
      <c r="AF618" s="94">
        <f t="shared" si="334"/>
        <v>54619.38</v>
      </c>
      <c r="AG618" s="94">
        <f t="shared" si="335"/>
        <v>0</v>
      </c>
      <c r="AH618" s="123">
        <f t="shared" si="336"/>
        <v>6139.218312</v>
      </c>
      <c r="AI618" s="94">
        <f t="shared" si="337"/>
        <v>6139.218312</v>
      </c>
      <c r="AJ618" s="94">
        <f t="shared" si="338"/>
        <v>0</v>
      </c>
      <c r="AK618" s="94">
        <f t="shared" si="339"/>
        <v>48480.161688</v>
      </c>
      <c r="AL618" s="93">
        <f t="shared" si="340"/>
        <v>48480.161688</v>
      </c>
      <c r="AM618" s="138" t="str">
        <f>VLOOKUP(S618,Factors!$F$4:$G$5971,2,FALSE)</f>
        <v>3-factor</v>
      </c>
    </row>
    <row r="619" spans="1:39" hidden="1" outlineLevel="3" x14ac:dyDescent="0.25">
      <c r="A619" t="s">
        <v>7067</v>
      </c>
      <c r="B619" t="s">
        <v>607</v>
      </c>
      <c r="C619" t="s">
        <v>608</v>
      </c>
      <c r="D619" t="s">
        <v>519</v>
      </c>
      <c r="E619" t="s">
        <v>520</v>
      </c>
      <c r="R619">
        <f t="shared" si="322"/>
        <v>0</v>
      </c>
      <c r="S619" s="92" t="s">
        <v>7105</v>
      </c>
      <c r="T619" s="80">
        <f>VLOOKUP(S619,Factors!$F$4:$H$5971,3,FALSE)</f>
        <v>0.1124</v>
      </c>
      <c r="U619" s="119">
        <f t="shared" si="323"/>
        <v>0</v>
      </c>
      <c r="V619" s="120">
        <f t="shared" si="324"/>
        <v>0</v>
      </c>
      <c r="W619" s="121">
        <f t="shared" si="325"/>
        <v>0</v>
      </c>
      <c r="X619" s="119">
        <f t="shared" si="326"/>
        <v>0</v>
      </c>
      <c r="Y619" s="120">
        <f t="shared" si="327"/>
        <v>0</v>
      </c>
      <c r="Z619" s="122">
        <f t="shared" si="328"/>
        <v>0</v>
      </c>
      <c r="AA619" s="119">
        <f t="shared" si="329"/>
        <v>0</v>
      </c>
      <c r="AB619" s="120">
        <f t="shared" si="330"/>
        <v>0</v>
      </c>
      <c r="AC619" s="122">
        <f t="shared" si="331"/>
        <v>0</v>
      </c>
      <c r="AD619" s="94">
        <f t="shared" si="332"/>
        <v>0</v>
      </c>
      <c r="AE619" s="123">
        <f t="shared" si="333"/>
        <v>0</v>
      </c>
      <c r="AF619" s="94">
        <f t="shared" si="334"/>
        <v>0</v>
      </c>
      <c r="AG619" s="94">
        <f t="shared" si="335"/>
        <v>0</v>
      </c>
      <c r="AH619" s="123">
        <f t="shared" si="336"/>
        <v>0</v>
      </c>
      <c r="AI619" s="94">
        <f t="shared" si="337"/>
        <v>0</v>
      </c>
      <c r="AJ619" s="94">
        <f t="shared" si="338"/>
        <v>0</v>
      </c>
      <c r="AK619" s="94">
        <f t="shared" si="339"/>
        <v>0</v>
      </c>
      <c r="AL619" s="93">
        <f t="shared" si="340"/>
        <v>0</v>
      </c>
      <c r="AM619" s="138" t="str">
        <f>VLOOKUP(S619,Factors!$F$4:$G$5971,2,FALSE)</f>
        <v>3-factor</v>
      </c>
    </row>
    <row r="620" spans="1:39" hidden="1" outlineLevel="3" x14ac:dyDescent="0.25">
      <c r="A620" t="s">
        <v>7067</v>
      </c>
      <c r="B620" t="s">
        <v>607</v>
      </c>
      <c r="C620" t="s">
        <v>608</v>
      </c>
      <c r="D620" t="s">
        <v>611</v>
      </c>
      <c r="E620" t="s">
        <v>612</v>
      </c>
      <c r="F620">
        <v>744.75</v>
      </c>
      <c r="G620">
        <v>744.75</v>
      </c>
      <c r="R620">
        <f t="shared" si="322"/>
        <v>1489.5</v>
      </c>
      <c r="S620" s="92" t="s">
        <v>5644</v>
      </c>
      <c r="T620" s="80">
        <f>VLOOKUP(S620,Factors!$F$4:$H$5971,3,FALSE)</f>
        <v>0.1124</v>
      </c>
      <c r="U620" s="119">
        <f t="shared" si="323"/>
        <v>0</v>
      </c>
      <c r="V620" s="120">
        <f t="shared" si="324"/>
        <v>744.75</v>
      </c>
      <c r="W620" s="121">
        <f t="shared" si="325"/>
        <v>744.75</v>
      </c>
      <c r="X620" s="119">
        <f t="shared" si="326"/>
        <v>0</v>
      </c>
      <c r="Y620" s="120">
        <f t="shared" si="327"/>
        <v>83.709900000000005</v>
      </c>
      <c r="Z620" s="122">
        <f t="shared" si="328"/>
        <v>83.709900000000005</v>
      </c>
      <c r="AA620" s="119">
        <f t="shared" si="329"/>
        <v>0</v>
      </c>
      <c r="AB620" s="120">
        <f t="shared" si="330"/>
        <v>661.04009999999994</v>
      </c>
      <c r="AC620" s="122">
        <f t="shared" si="331"/>
        <v>661.04009999999994</v>
      </c>
      <c r="AD620" s="94">
        <f t="shared" si="332"/>
        <v>0</v>
      </c>
      <c r="AE620" s="123">
        <f t="shared" si="333"/>
        <v>1489.5</v>
      </c>
      <c r="AF620" s="94">
        <f t="shared" si="334"/>
        <v>1489.5</v>
      </c>
      <c r="AG620" s="94">
        <f t="shared" si="335"/>
        <v>0</v>
      </c>
      <c r="AH620" s="123">
        <f t="shared" si="336"/>
        <v>167.41980000000001</v>
      </c>
      <c r="AI620" s="94">
        <f t="shared" si="337"/>
        <v>167.41980000000001</v>
      </c>
      <c r="AJ620" s="94">
        <f t="shared" si="338"/>
        <v>0</v>
      </c>
      <c r="AK620" s="94">
        <f t="shared" si="339"/>
        <v>1322.0801999999999</v>
      </c>
      <c r="AL620" s="93">
        <f t="shared" si="340"/>
        <v>1322.0801999999999</v>
      </c>
      <c r="AM620" s="138" t="str">
        <f>VLOOKUP(S620,Factors!$F$4:$G$5971,2,FALSE)</f>
        <v>3-factor</v>
      </c>
    </row>
    <row r="621" spans="1:39" hidden="1" outlineLevel="3" x14ac:dyDescent="0.25">
      <c r="A621" t="s">
        <v>7067</v>
      </c>
      <c r="B621" t="s">
        <v>607</v>
      </c>
      <c r="C621" t="s">
        <v>608</v>
      </c>
      <c r="D621" t="s">
        <v>613</v>
      </c>
      <c r="E621" t="s">
        <v>614</v>
      </c>
      <c r="F621">
        <v>165530.34</v>
      </c>
      <c r="G621">
        <v>-37276.22</v>
      </c>
      <c r="R621">
        <f t="shared" si="322"/>
        <v>128254.12</v>
      </c>
      <c r="S621" s="92" t="s">
        <v>5645</v>
      </c>
      <c r="T621" s="80">
        <f>VLOOKUP(S621,Factors!$F$4:$H$5971,3,FALSE)</f>
        <v>0.1124</v>
      </c>
      <c r="U621" s="119">
        <f t="shared" si="323"/>
        <v>0</v>
      </c>
      <c r="V621" s="120">
        <f t="shared" si="324"/>
        <v>-37276.22</v>
      </c>
      <c r="W621" s="121">
        <f t="shared" si="325"/>
        <v>-37276.22</v>
      </c>
      <c r="X621" s="119">
        <f t="shared" si="326"/>
        <v>0</v>
      </c>
      <c r="Y621" s="120">
        <f t="shared" si="327"/>
        <v>-4189.8471280000003</v>
      </c>
      <c r="Z621" s="122">
        <f t="shared" si="328"/>
        <v>-4189.8471280000003</v>
      </c>
      <c r="AA621" s="119">
        <f t="shared" si="329"/>
        <v>0</v>
      </c>
      <c r="AB621" s="120">
        <f t="shared" si="330"/>
        <v>-33086.372872</v>
      </c>
      <c r="AC621" s="122">
        <f t="shared" si="331"/>
        <v>-33086.372872</v>
      </c>
      <c r="AD621" s="94">
        <f t="shared" si="332"/>
        <v>0</v>
      </c>
      <c r="AE621" s="123">
        <f t="shared" si="333"/>
        <v>128254.12</v>
      </c>
      <c r="AF621" s="94">
        <f t="shared" si="334"/>
        <v>128254.12</v>
      </c>
      <c r="AG621" s="94">
        <f t="shared" si="335"/>
        <v>0</v>
      </c>
      <c r="AH621" s="123">
        <f t="shared" si="336"/>
        <v>14415.763088</v>
      </c>
      <c r="AI621" s="94">
        <f t="shared" si="337"/>
        <v>14415.763088</v>
      </c>
      <c r="AJ621" s="94">
        <f t="shared" si="338"/>
        <v>0</v>
      </c>
      <c r="AK621" s="94">
        <f t="shared" si="339"/>
        <v>113838.35691199999</v>
      </c>
      <c r="AL621" s="93">
        <f t="shared" si="340"/>
        <v>113838.35691199999</v>
      </c>
      <c r="AM621" s="138" t="str">
        <f>VLOOKUP(S621,Factors!$F$4:$G$5971,2,FALSE)</f>
        <v>3-factor</v>
      </c>
    </row>
    <row r="622" spans="1:39" hidden="1" outlineLevel="3" x14ac:dyDescent="0.25">
      <c r="A622" t="s">
        <v>7067</v>
      </c>
      <c r="B622" t="s">
        <v>607</v>
      </c>
      <c r="C622" t="s">
        <v>608</v>
      </c>
      <c r="D622" t="s">
        <v>521</v>
      </c>
      <c r="E622" t="s">
        <v>522</v>
      </c>
      <c r="F622">
        <v>220967.07</v>
      </c>
      <c r="G622">
        <v>447716.24</v>
      </c>
      <c r="R622">
        <f t="shared" si="322"/>
        <v>668683.31000000006</v>
      </c>
      <c r="S622" s="92" t="s">
        <v>5648</v>
      </c>
      <c r="T622" s="80">
        <f>VLOOKUP(S622,Factors!$F$4:$H$5971,3,FALSE)</f>
        <v>0.1124</v>
      </c>
      <c r="U622" s="119">
        <f t="shared" si="323"/>
        <v>0</v>
      </c>
      <c r="V622" s="120">
        <f t="shared" si="324"/>
        <v>447716.24</v>
      </c>
      <c r="W622" s="121">
        <f t="shared" si="325"/>
        <v>447716.24</v>
      </c>
      <c r="X622" s="119">
        <f t="shared" si="326"/>
        <v>0</v>
      </c>
      <c r="Y622" s="120">
        <f t="shared" si="327"/>
        <v>50323.305375999997</v>
      </c>
      <c r="Z622" s="122">
        <f t="shared" si="328"/>
        <v>50323.305375999997</v>
      </c>
      <c r="AA622" s="119">
        <f t="shared" si="329"/>
        <v>0</v>
      </c>
      <c r="AB622" s="120">
        <f t="shared" si="330"/>
        <v>397392.93462399999</v>
      </c>
      <c r="AC622" s="122">
        <f t="shared" si="331"/>
        <v>397392.93462399999</v>
      </c>
      <c r="AD622" s="94">
        <f t="shared" si="332"/>
        <v>0</v>
      </c>
      <c r="AE622" s="123">
        <f t="shared" si="333"/>
        <v>668683.31000000006</v>
      </c>
      <c r="AF622" s="94">
        <f t="shared" si="334"/>
        <v>668683.31000000006</v>
      </c>
      <c r="AG622" s="94">
        <f t="shared" si="335"/>
        <v>0</v>
      </c>
      <c r="AH622" s="123">
        <f t="shared" si="336"/>
        <v>75160.004044000001</v>
      </c>
      <c r="AI622" s="94">
        <f t="shared" si="337"/>
        <v>75160.004044000001</v>
      </c>
      <c r="AJ622" s="94">
        <f t="shared" si="338"/>
        <v>0</v>
      </c>
      <c r="AK622" s="94">
        <f t="shared" si="339"/>
        <v>593523.305956</v>
      </c>
      <c r="AL622" s="93">
        <f t="shared" si="340"/>
        <v>593523.305956</v>
      </c>
      <c r="AM622" s="138" t="str">
        <f>VLOOKUP(S622,Factors!$F$4:$G$5971,2,FALSE)</f>
        <v>3-factor</v>
      </c>
    </row>
    <row r="623" spans="1:39" hidden="1" outlineLevel="3" x14ac:dyDescent="0.25">
      <c r="A623" t="s">
        <v>7067</v>
      </c>
      <c r="B623" t="s">
        <v>607</v>
      </c>
      <c r="C623" t="s">
        <v>608</v>
      </c>
      <c r="D623" t="s">
        <v>523</v>
      </c>
      <c r="E623" t="s">
        <v>524</v>
      </c>
      <c r="F623">
        <v>29553.72</v>
      </c>
      <c r="G623">
        <v>31033.72</v>
      </c>
      <c r="R623">
        <f t="shared" si="322"/>
        <v>60587.44</v>
      </c>
      <c r="S623" s="92" t="s">
        <v>5649</v>
      </c>
      <c r="T623" s="80">
        <f>VLOOKUP(S623,Factors!$F$4:$H$5971,3,FALSE)</f>
        <v>0.1124</v>
      </c>
      <c r="U623" s="119">
        <f t="shared" si="323"/>
        <v>0</v>
      </c>
      <c r="V623" s="120">
        <f t="shared" si="324"/>
        <v>31033.72</v>
      </c>
      <c r="W623" s="121">
        <f t="shared" si="325"/>
        <v>31033.72</v>
      </c>
      <c r="X623" s="119">
        <f t="shared" si="326"/>
        <v>0</v>
      </c>
      <c r="Y623" s="120">
        <f t="shared" si="327"/>
        <v>3488.1901280000002</v>
      </c>
      <c r="Z623" s="122">
        <f t="shared" si="328"/>
        <v>3488.1901280000002</v>
      </c>
      <c r="AA623" s="119">
        <f t="shared" si="329"/>
        <v>0</v>
      </c>
      <c r="AB623" s="120">
        <f t="shared" si="330"/>
        <v>27545.529871999999</v>
      </c>
      <c r="AC623" s="122">
        <f t="shared" si="331"/>
        <v>27545.529871999999</v>
      </c>
      <c r="AD623" s="94">
        <f t="shared" si="332"/>
        <v>0</v>
      </c>
      <c r="AE623" s="123">
        <f t="shared" si="333"/>
        <v>60587.44</v>
      </c>
      <c r="AF623" s="94">
        <f t="shared" si="334"/>
        <v>60587.44</v>
      </c>
      <c r="AG623" s="94">
        <f t="shared" si="335"/>
        <v>0</v>
      </c>
      <c r="AH623" s="123">
        <f t="shared" si="336"/>
        <v>6810.0282560000005</v>
      </c>
      <c r="AI623" s="94">
        <f t="shared" si="337"/>
        <v>6810.0282560000005</v>
      </c>
      <c r="AJ623" s="94">
        <f t="shared" si="338"/>
        <v>0</v>
      </c>
      <c r="AK623" s="94">
        <f t="shared" si="339"/>
        <v>53777.411744000005</v>
      </c>
      <c r="AL623" s="93">
        <f t="shared" si="340"/>
        <v>53777.411744000005</v>
      </c>
      <c r="AM623" s="138" t="str">
        <f>VLOOKUP(S623,Factors!$F$4:$G$5971,2,FALSE)</f>
        <v>3-factor</v>
      </c>
    </row>
    <row r="624" spans="1:39" hidden="1" outlineLevel="3" x14ac:dyDescent="0.25">
      <c r="A624" t="s">
        <v>7067</v>
      </c>
      <c r="B624" t="s">
        <v>607</v>
      </c>
      <c r="C624" t="s">
        <v>608</v>
      </c>
      <c r="D624" t="s">
        <v>615</v>
      </c>
      <c r="E624" t="s">
        <v>616</v>
      </c>
      <c r="F624">
        <v>33558.559999999998</v>
      </c>
      <c r="G624">
        <v>25219.11</v>
      </c>
      <c r="R624">
        <f t="shared" si="322"/>
        <v>58777.67</v>
      </c>
      <c r="S624" s="92" t="s">
        <v>5650</v>
      </c>
      <c r="T624" s="80">
        <f>VLOOKUP(S624,Factors!$F$4:$H$5971,3,FALSE)</f>
        <v>0.1124</v>
      </c>
      <c r="U624" s="119">
        <f t="shared" si="323"/>
        <v>0</v>
      </c>
      <c r="V624" s="120">
        <f t="shared" si="324"/>
        <v>25219.11</v>
      </c>
      <c r="W624" s="121">
        <f t="shared" si="325"/>
        <v>25219.11</v>
      </c>
      <c r="X624" s="119">
        <f t="shared" si="326"/>
        <v>0</v>
      </c>
      <c r="Y624" s="120">
        <f t="shared" si="327"/>
        <v>2834.6279640000002</v>
      </c>
      <c r="Z624" s="122">
        <f t="shared" si="328"/>
        <v>2834.6279640000002</v>
      </c>
      <c r="AA624" s="119">
        <f t="shared" si="329"/>
        <v>0</v>
      </c>
      <c r="AB624" s="120">
        <f t="shared" si="330"/>
        <v>22384.482036000001</v>
      </c>
      <c r="AC624" s="122">
        <f t="shared" si="331"/>
        <v>22384.482036000001</v>
      </c>
      <c r="AD624" s="94">
        <f t="shared" si="332"/>
        <v>0</v>
      </c>
      <c r="AE624" s="123">
        <f t="shared" si="333"/>
        <v>58777.67</v>
      </c>
      <c r="AF624" s="94">
        <f t="shared" si="334"/>
        <v>58777.67</v>
      </c>
      <c r="AG624" s="94">
        <f t="shared" si="335"/>
        <v>0</v>
      </c>
      <c r="AH624" s="123">
        <f t="shared" si="336"/>
        <v>6606.6101079999999</v>
      </c>
      <c r="AI624" s="94">
        <f t="shared" si="337"/>
        <v>6606.6101079999999</v>
      </c>
      <c r="AJ624" s="94">
        <f t="shared" si="338"/>
        <v>0</v>
      </c>
      <c r="AK624" s="94">
        <f t="shared" si="339"/>
        <v>52171.059891999997</v>
      </c>
      <c r="AL624" s="93">
        <f t="shared" si="340"/>
        <v>52171.059891999997</v>
      </c>
      <c r="AM624" s="138" t="str">
        <f>VLOOKUP(S624,Factors!$F$4:$G$5971,2,FALSE)</f>
        <v>3-factor</v>
      </c>
    </row>
    <row r="625" spans="1:39" hidden="1" outlineLevel="3" x14ac:dyDescent="0.25">
      <c r="A625" t="s">
        <v>7067</v>
      </c>
      <c r="B625" t="s">
        <v>607</v>
      </c>
      <c r="C625" t="s">
        <v>608</v>
      </c>
      <c r="D625" t="s">
        <v>605</v>
      </c>
      <c r="E625" t="s">
        <v>606</v>
      </c>
      <c r="F625">
        <v>27562.880000000001</v>
      </c>
      <c r="G625">
        <v>23402.79</v>
      </c>
      <c r="R625">
        <f t="shared" si="322"/>
        <v>50965.67</v>
      </c>
      <c r="S625" s="92" t="s">
        <v>5652</v>
      </c>
      <c r="T625" s="80">
        <f>VLOOKUP(S625,Factors!$F$4:$H$5971,3,FALSE)</f>
        <v>0.1124</v>
      </c>
      <c r="U625" s="119">
        <f t="shared" si="323"/>
        <v>0</v>
      </c>
      <c r="V625" s="120">
        <f t="shared" si="324"/>
        <v>23402.79</v>
      </c>
      <c r="W625" s="121">
        <f t="shared" si="325"/>
        <v>23402.79</v>
      </c>
      <c r="X625" s="119">
        <f t="shared" si="326"/>
        <v>0</v>
      </c>
      <c r="Y625" s="120">
        <f t="shared" si="327"/>
        <v>2630.4735960000003</v>
      </c>
      <c r="Z625" s="122">
        <f t="shared" si="328"/>
        <v>2630.4735960000003</v>
      </c>
      <c r="AA625" s="119">
        <f t="shared" si="329"/>
        <v>0</v>
      </c>
      <c r="AB625" s="120">
        <f t="shared" si="330"/>
        <v>20772.316404000001</v>
      </c>
      <c r="AC625" s="122">
        <f t="shared" si="331"/>
        <v>20772.316404000001</v>
      </c>
      <c r="AD625" s="94">
        <f t="shared" si="332"/>
        <v>0</v>
      </c>
      <c r="AE625" s="123">
        <f t="shared" si="333"/>
        <v>50965.67</v>
      </c>
      <c r="AF625" s="94">
        <f t="shared" si="334"/>
        <v>50965.67</v>
      </c>
      <c r="AG625" s="94">
        <f t="shared" si="335"/>
        <v>0</v>
      </c>
      <c r="AH625" s="123">
        <f t="shared" si="336"/>
        <v>5728.5413079999998</v>
      </c>
      <c r="AI625" s="94">
        <f t="shared" si="337"/>
        <v>5728.5413079999998</v>
      </c>
      <c r="AJ625" s="94">
        <f t="shared" si="338"/>
        <v>0</v>
      </c>
      <c r="AK625" s="94">
        <f t="shared" si="339"/>
        <v>45237.128691999998</v>
      </c>
      <c r="AL625" s="93">
        <f t="shared" si="340"/>
        <v>45237.128691999998</v>
      </c>
      <c r="AM625" s="138" t="str">
        <f>VLOOKUP(S625,Factors!$F$4:$G$5971,2,FALSE)</f>
        <v>3-factor</v>
      </c>
    </row>
    <row r="626" spans="1:39" hidden="1" outlineLevel="3" x14ac:dyDescent="0.25">
      <c r="A626" t="s">
        <v>7067</v>
      </c>
      <c r="B626" t="s">
        <v>607</v>
      </c>
      <c r="C626" t="s">
        <v>608</v>
      </c>
      <c r="D626" t="s">
        <v>571</v>
      </c>
      <c r="E626" t="s">
        <v>572</v>
      </c>
      <c r="F626">
        <v>7254.5</v>
      </c>
      <c r="G626">
        <v>7254.5</v>
      </c>
      <c r="R626">
        <f t="shared" si="322"/>
        <v>14509</v>
      </c>
      <c r="S626" s="92" t="s">
        <v>6950</v>
      </c>
      <c r="T626" s="80">
        <f>VLOOKUP(S626,Factors!$F$4:$H$5971,3,FALSE)</f>
        <v>0.1124</v>
      </c>
      <c r="U626" s="119">
        <f t="shared" si="323"/>
        <v>0</v>
      </c>
      <c r="V626" s="120">
        <f t="shared" si="324"/>
        <v>7254.5</v>
      </c>
      <c r="W626" s="121">
        <f t="shared" si="325"/>
        <v>7254.5</v>
      </c>
      <c r="X626" s="119">
        <f t="shared" si="326"/>
        <v>0</v>
      </c>
      <c r="Y626" s="120">
        <f t="shared" si="327"/>
        <v>815.4058</v>
      </c>
      <c r="Z626" s="122">
        <f t="shared" si="328"/>
        <v>815.4058</v>
      </c>
      <c r="AA626" s="119">
        <f t="shared" si="329"/>
        <v>0</v>
      </c>
      <c r="AB626" s="120">
        <f t="shared" si="330"/>
        <v>6439.0941999999995</v>
      </c>
      <c r="AC626" s="122">
        <f t="shared" si="331"/>
        <v>6439.0941999999995</v>
      </c>
      <c r="AD626" s="94">
        <f t="shared" si="332"/>
        <v>0</v>
      </c>
      <c r="AE626" s="123">
        <f t="shared" si="333"/>
        <v>14509</v>
      </c>
      <c r="AF626" s="94">
        <f t="shared" si="334"/>
        <v>14509</v>
      </c>
      <c r="AG626" s="94">
        <f t="shared" si="335"/>
        <v>0</v>
      </c>
      <c r="AH626" s="123">
        <f t="shared" si="336"/>
        <v>1630.8116</v>
      </c>
      <c r="AI626" s="94">
        <f t="shared" si="337"/>
        <v>1630.8116</v>
      </c>
      <c r="AJ626" s="94">
        <f t="shared" si="338"/>
        <v>0</v>
      </c>
      <c r="AK626" s="94">
        <f t="shared" si="339"/>
        <v>12878.188399999999</v>
      </c>
      <c r="AL626" s="93">
        <f t="shared" si="340"/>
        <v>12878.188399999999</v>
      </c>
      <c r="AM626" s="138" t="str">
        <f>VLOOKUP(S626,Factors!$F$4:$G$5971,2,FALSE)</f>
        <v>3-Factor</v>
      </c>
    </row>
    <row r="627" spans="1:39" hidden="1" outlineLevel="3" x14ac:dyDescent="0.25">
      <c r="A627" t="s">
        <v>7067</v>
      </c>
      <c r="B627" t="s">
        <v>249</v>
      </c>
      <c r="C627" t="s">
        <v>250</v>
      </c>
      <c r="D627" t="s">
        <v>513</v>
      </c>
      <c r="E627" t="s">
        <v>514</v>
      </c>
      <c r="F627">
        <v>310478.71000000002</v>
      </c>
      <c r="G627">
        <v>208392.55</v>
      </c>
      <c r="R627">
        <f t="shared" ref="R627:R658" si="341">SUM(F627:Q627)</f>
        <v>518871.26</v>
      </c>
      <c r="S627" s="92" t="s">
        <v>5660</v>
      </c>
      <c r="T627" s="80">
        <f>VLOOKUP(S627,Factors!$F$4:$H$5971,3,FALSE)</f>
        <v>0.1124</v>
      </c>
      <c r="U627" s="119">
        <f t="shared" si="323"/>
        <v>0</v>
      </c>
      <c r="V627" s="120">
        <f t="shared" si="324"/>
        <v>208392.55</v>
      </c>
      <c r="W627" s="121">
        <f t="shared" si="325"/>
        <v>208392.55</v>
      </c>
      <c r="X627" s="119">
        <f t="shared" si="326"/>
        <v>0</v>
      </c>
      <c r="Y627" s="120">
        <f t="shared" si="327"/>
        <v>23423.322619999999</v>
      </c>
      <c r="Z627" s="122">
        <f t="shared" si="328"/>
        <v>23423.322619999999</v>
      </c>
      <c r="AA627" s="119">
        <f t="shared" si="329"/>
        <v>0</v>
      </c>
      <c r="AB627" s="120">
        <f t="shared" si="330"/>
        <v>184969.22738</v>
      </c>
      <c r="AC627" s="122">
        <f t="shared" si="331"/>
        <v>184969.22738</v>
      </c>
      <c r="AD627" s="94">
        <f t="shared" si="332"/>
        <v>0</v>
      </c>
      <c r="AE627" s="123">
        <f t="shared" si="333"/>
        <v>518871.26</v>
      </c>
      <c r="AF627" s="94">
        <f t="shared" si="334"/>
        <v>518871.26</v>
      </c>
      <c r="AG627" s="94">
        <f t="shared" si="335"/>
        <v>0</v>
      </c>
      <c r="AH627" s="123">
        <f t="shared" si="336"/>
        <v>58321.129624000001</v>
      </c>
      <c r="AI627" s="94">
        <f t="shared" si="337"/>
        <v>58321.129624000001</v>
      </c>
      <c r="AJ627" s="94">
        <f t="shared" si="338"/>
        <v>0</v>
      </c>
      <c r="AK627" s="94">
        <f t="shared" si="339"/>
        <v>460550.13037600002</v>
      </c>
      <c r="AL627" s="93">
        <f t="shared" si="340"/>
        <v>460550.13037600002</v>
      </c>
      <c r="AM627" s="138" t="str">
        <f>VLOOKUP(S627,Factors!$F$4:$G$5971,2,FALSE)</f>
        <v>3-factor</v>
      </c>
    </row>
    <row r="628" spans="1:39" hidden="1" outlineLevel="3" x14ac:dyDescent="0.25">
      <c r="A628" t="s">
        <v>7067</v>
      </c>
      <c r="B628" t="s">
        <v>249</v>
      </c>
      <c r="C628" t="s">
        <v>250</v>
      </c>
      <c r="D628" t="s">
        <v>609</v>
      </c>
      <c r="E628" t="s">
        <v>610</v>
      </c>
      <c r="R628">
        <f t="shared" si="341"/>
        <v>0</v>
      </c>
      <c r="S628" s="92" t="s">
        <v>5662</v>
      </c>
      <c r="T628" s="80">
        <f>VLOOKUP(S628,Factors!$F$4:$H$5971,3,FALSE)</f>
        <v>0.1124</v>
      </c>
      <c r="U628" s="119">
        <f t="shared" si="323"/>
        <v>0</v>
      </c>
      <c r="V628" s="120">
        <f t="shared" si="324"/>
        <v>0</v>
      </c>
      <c r="W628" s="121">
        <f t="shared" si="325"/>
        <v>0</v>
      </c>
      <c r="X628" s="119">
        <f t="shared" si="326"/>
        <v>0</v>
      </c>
      <c r="Y628" s="120">
        <f t="shared" si="327"/>
        <v>0</v>
      </c>
      <c r="Z628" s="122">
        <f t="shared" si="328"/>
        <v>0</v>
      </c>
      <c r="AA628" s="119">
        <f t="shared" si="329"/>
        <v>0</v>
      </c>
      <c r="AB628" s="120">
        <f t="shared" si="330"/>
        <v>0</v>
      </c>
      <c r="AC628" s="122">
        <f t="shared" si="331"/>
        <v>0</v>
      </c>
      <c r="AD628" s="94">
        <f t="shared" si="332"/>
        <v>0</v>
      </c>
      <c r="AE628" s="123">
        <f t="shared" si="333"/>
        <v>0</v>
      </c>
      <c r="AF628" s="94">
        <f t="shared" si="334"/>
        <v>0</v>
      </c>
      <c r="AG628" s="94">
        <f t="shared" si="335"/>
        <v>0</v>
      </c>
      <c r="AH628" s="123">
        <f t="shared" si="336"/>
        <v>0</v>
      </c>
      <c r="AI628" s="94">
        <f t="shared" si="337"/>
        <v>0</v>
      </c>
      <c r="AJ628" s="94">
        <f t="shared" si="338"/>
        <v>0</v>
      </c>
      <c r="AK628" s="94">
        <f t="shared" si="339"/>
        <v>0</v>
      </c>
      <c r="AL628" s="93">
        <f t="shared" si="340"/>
        <v>0</v>
      </c>
      <c r="AM628" s="138" t="str">
        <f>VLOOKUP(S628,Factors!$F$4:$G$5971,2,FALSE)</f>
        <v>3-factor</v>
      </c>
    </row>
    <row r="629" spans="1:39" hidden="1" outlineLevel="3" x14ac:dyDescent="0.25">
      <c r="A629" t="s">
        <v>7067</v>
      </c>
      <c r="B629" t="s">
        <v>249</v>
      </c>
      <c r="C629" t="s">
        <v>250</v>
      </c>
      <c r="D629" t="s">
        <v>617</v>
      </c>
      <c r="E629" t="s">
        <v>618</v>
      </c>
      <c r="F629">
        <v>2763.58</v>
      </c>
      <c r="R629">
        <f t="shared" si="341"/>
        <v>2763.58</v>
      </c>
      <c r="S629" s="92" t="s">
        <v>5669</v>
      </c>
      <c r="T629" s="80">
        <f>VLOOKUP(S629,Factors!$F$4:$H$5971,3,FALSE)</f>
        <v>0.1124</v>
      </c>
      <c r="U629" s="119">
        <f t="shared" si="323"/>
        <v>0</v>
      </c>
      <c r="V629" s="120">
        <f t="shared" si="324"/>
        <v>0</v>
      </c>
      <c r="W629" s="121">
        <f t="shared" si="325"/>
        <v>0</v>
      </c>
      <c r="X629" s="119">
        <f t="shared" si="326"/>
        <v>0</v>
      </c>
      <c r="Y629" s="120">
        <f t="shared" si="327"/>
        <v>0</v>
      </c>
      <c r="Z629" s="122">
        <f t="shared" si="328"/>
        <v>0</v>
      </c>
      <c r="AA629" s="119">
        <f t="shared" si="329"/>
        <v>0</v>
      </c>
      <c r="AB629" s="120">
        <f t="shared" si="330"/>
        <v>0</v>
      </c>
      <c r="AC629" s="122">
        <f t="shared" si="331"/>
        <v>0</v>
      </c>
      <c r="AD629" s="94">
        <f t="shared" si="332"/>
        <v>0</v>
      </c>
      <c r="AE629" s="123">
        <f t="shared" si="333"/>
        <v>2763.58</v>
      </c>
      <c r="AF629" s="94">
        <f t="shared" si="334"/>
        <v>2763.58</v>
      </c>
      <c r="AG629" s="94">
        <f t="shared" si="335"/>
        <v>0</v>
      </c>
      <c r="AH629" s="123">
        <f t="shared" si="336"/>
        <v>310.62639200000001</v>
      </c>
      <c r="AI629" s="94">
        <f t="shared" si="337"/>
        <v>310.62639200000001</v>
      </c>
      <c r="AJ629" s="94">
        <f t="shared" si="338"/>
        <v>0</v>
      </c>
      <c r="AK629" s="94">
        <f t="shared" si="339"/>
        <v>2452.9536079999998</v>
      </c>
      <c r="AL629" s="93">
        <f t="shared" si="340"/>
        <v>2452.9536079999998</v>
      </c>
      <c r="AM629" s="138" t="str">
        <f>VLOOKUP(S629,Factors!$F$4:$G$5971,2,FALSE)</f>
        <v>3-factor</v>
      </c>
    </row>
    <row r="630" spans="1:39" hidden="1" outlineLevel="3" x14ac:dyDescent="0.25">
      <c r="A630" t="s">
        <v>7067</v>
      </c>
      <c r="B630" t="s">
        <v>619</v>
      </c>
      <c r="C630" t="s">
        <v>620</v>
      </c>
      <c r="D630" t="s">
        <v>513</v>
      </c>
      <c r="E630" t="s">
        <v>514</v>
      </c>
      <c r="F630">
        <v>164076.69</v>
      </c>
      <c r="G630">
        <v>144766.65</v>
      </c>
      <c r="R630">
        <f t="shared" si="341"/>
        <v>308843.33999999997</v>
      </c>
      <c r="S630" s="92" t="s">
        <v>5674</v>
      </c>
      <c r="T630" s="80">
        <f>VLOOKUP(S630,Factors!$F$4:$H$5971,3,FALSE)</f>
        <v>0.1124</v>
      </c>
      <c r="U630" s="119">
        <f t="shared" si="323"/>
        <v>0</v>
      </c>
      <c r="V630" s="120">
        <f t="shared" si="324"/>
        <v>144766.65</v>
      </c>
      <c r="W630" s="121">
        <f t="shared" si="325"/>
        <v>144766.65</v>
      </c>
      <c r="X630" s="119">
        <f t="shared" si="326"/>
        <v>0</v>
      </c>
      <c r="Y630" s="120">
        <f t="shared" si="327"/>
        <v>16271.77146</v>
      </c>
      <c r="Z630" s="122">
        <f t="shared" si="328"/>
        <v>16271.77146</v>
      </c>
      <c r="AA630" s="119">
        <f t="shared" si="329"/>
        <v>0</v>
      </c>
      <c r="AB630" s="120">
        <f t="shared" si="330"/>
        <v>128494.87853999999</v>
      </c>
      <c r="AC630" s="122">
        <f t="shared" si="331"/>
        <v>128494.87853999999</v>
      </c>
      <c r="AD630" s="94">
        <f t="shared" si="332"/>
        <v>0</v>
      </c>
      <c r="AE630" s="123">
        <f t="shared" si="333"/>
        <v>308843.33999999997</v>
      </c>
      <c r="AF630" s="94">
        <f t="shared" si="334"/>
        <v>308843.33999999997</v>
      </c>
      <c r="AG630" s="94">
        <f t="shared" si="335"/>
        <v>0</v>
      </c>
      <c r="AH630" s="123">
        <f t="shared" si="336"/>
        <v>34713.991415999997</v>
      </c>
      <c r="AI630" s="94">
        <f t="shared" si="337"/>
        <v>34713.991415999997</v>
      </c>
      <c r="AJ630" s="94">
        <f t="shared" si="338"/>
        <v>0</v>
      </c>
      <c r="AK630" s="94">
        <f t="shared" si="339"/>
        <v>274129.34858399996</v>
      </c>
      <c r="AL630" s="93">
        <f t="shared" si="340"/>
        <v>274129.34858399996</v>
      </c>
      <c r="AM630" s="138" t="str">
        <f>VLOOKUP(S630,Factors!$F$4:$G$5971,2,FALSE)</f>
        <v>3-factor</v>
      </c>
    </row>
    <row r="631" spans="1:39" hidden="1" outlineLevel="3" x14ac:dyDescent="0.25">
      <c r="A631" t="s">
        <v>7067</v>
      </c>
      <c r="B631" t="s">
        <v>619</v>
      </c>
      <c r="C631" t="s">
        <v>620</v>
      </c>
      <c r="D631" t="s">
        <v>523</v>
      </c>
      <c r="E631" t="s">
        <v>524</v>
      </c>
      <c r="R631">
        <f t="shared" si="341"/>
        <v>0</v>
      </c>
      <c r="S631" s="92" t="s">
        <v>5685</v>
      </c>
      <c r="T631" s="80">
        <f>VLOOKUP(S631,Factors!$F$4:$H$5971,3,FALSE)</f>
        <v>0.1124</v>
      </c>
      <c r="U631" s="119">
        <f t="shared" si="323"/>
        <v>0</v>
      </c>
      <c r="V631" s="120">
        <f t="shared" si="324"/>
        <v>0</v>
      </c>
      <c r="W631" s="121">
        <f t="shared" si="325"/>
        <v>0</v>
      </c>
      <c r="X631" s="119">
        <f t="shared" si="326"/>
        <v>0</v>
      </c>
      <c r="Y631" s="120">
        <f t="shared" si="327"/>
        <v>0</v>
      </c>
      <c r="Z631" s="122">
        <f t="shared" si="328"/>
        <v>0</v>
      </c>
      <c r="AA631" s="119">
        <f t="shared" si="329"/>
        <v>0</v>
      </c>
      <c r="AB631" s="120">
        <f t="shared" si="330"/>
        <v>0</v>
      </c>
      <c r="AC631" s="122">
        <f t="shared" si="331"/>
        <v>0</v>
      </c>
      <c r="AD631" s="94">
        <f t="shared" si="332"/>
        <v>0</v>
      </c>
      <c r="AE631" s="123">
        <f t="shared" si="333"/>
        <v>0</v>
      </c>
      <c r="AF631" s="94">
        <f t="shared" si="334"/>
        <v>0</v>
      </c>
      <c r="AG631" s="94">
        <f t="shared" si="335"/>
        <v>0</v>
      </c>
      <c r="AH631" s="123">
        <f t="shared" si="336"/>
        <v>0</v>
      </c>
      <c r="AI631" s="94">
        <f t="shared" si="337"/>
        <v>0</v>
      </c>
      <c r="AJ631" s="94">
        <f t="shared" si="338"/>
        <v>0</v>
      </c>
      <c r="AK631" s="94">
        <f t="shared" si="339"/>
        <v>0</v>
      </c>
      <c r="AL631" s="93">
        <f t="shared" si="340"/>
        <v>0</v>
      </c>
      <c r="AM631" s="138" t="str">
        <f>VLOOKUP(S631,Factors!$F$4:$G$5971,2,FALSE)</f>
        <v>3-factor</v>
      </c>
    </row>
    <row r="632" spans="1:39" hidden="1" outlineLevel="3" x14ac:dyDescent="0.25">
      <c r="A632" t="s">
        <v>7067</v>
      </c>
      <c r="B632" t="s">
        <v>619</v>
      </c>
      <c r="C632" t="s">
        <v>620</v>
      </c>
      <c r="D632" t="s">
        <v>605</v>
      </c>
      <c r="E632" t="s">
        <v>606</v>
      </c>
      <c r="F632">
        <v>17688.810000000001</v>
      </c>
      <c r="G632">
        <v>17465.59</v>
      </c>
      <c r="R632">
        <f t="shared" si="341"/>
        <v>35154.400000000001</v>
      </c>
      <c r="S632" s="92" t="s">
        <v>5687</v>
      </c>
      <c r="T632" s="80">
        <f>VLOOKUP(S632,Factors!$F$4:$H$5971,3,FALSE)</f>
        <v>0.1124</v>
      </c>
      <c r="U632" s="119">
        <f t="shared" si="323"/>
        <v>0</v>
      </c>
      <c r="V632" s="120">
        <f t="shared" si="324"/>
        <v>17465.59</v>
      </c>
      <c r="W632" s="121">
        <f t="shared" si="325"/>
        <v>17465.59</v>
      </c>
      <c r="X632" s="119">
        <f t="shared" si="326"/>
        <v>0</v>
      </c>
      <c r="Y632" s="120">
        <f t="shared" si="327"/>
        <v>1963.1323159999999</v>
      </c>
      <c r="Z632" s="122">
        <f t="shared" si="328"/>
        <v>1963.1323159999999</v>
      </c>
      <c r="AA632" s="119">
        <f t="shared" si="329"/>
        <v>0</v>
      </c>
      <c r="AB632" s="120">
        <f t="shared" si="330"/>
        <v>15502.457684000001</v>
      </c>
      <c r="AC632" s="122">
        <f t="shared" si="331"/>
        <v>15502.457684000001</v>
      </c>
      <c r="AD632" s="94">
        <f t="shared" si="332"/>
        <v>0</v>
      </c>
      <c r="AE632" s="123">
        <f t="shared" si="333"/>
        <v>35154.400000000001</v>
      </c>
      <c r="AF632" s="94">
        <f t="shared" si="334"/>
        <v>35154.400000000001</v>
      </c>
      <c r="AG632" s="94">
        <f t="shared" si="335"/>
        <v>0</v>
      </c>
      <c r="AH632" s="123">
        <f t="shared" si="336"/>
        <v>3951.3545600000002</v>
      </c>
      <c r="AI632" s="94">
        <f t="shared" si="337"/>
        <v>3951.3545600000002</v>
      </c>
      <c r="AJ632" s="94">
        <f t="shared" si="338"/>
        <v>0</v>
      </c>
      <c r="AK632" s="94">
        <f t="shared" si="339"/>
        <v>31203.045440000002</v>
      </c>
      <c r="AL632" s="93">
        <f t="shared" si="340"/>
        <v>31203.045440000002</v>
      </c>
      <c r="AM632" s="138" t="str">
        <f>VLOOKUP(S632,Factors!$F$4:$G$5971,2,FALSE)</f>
        <v>3-factor</v>
      </c>
    </row>
    <row r="633" spans="1:39" hidden="1" outlineLevel="3" x14ac:dyDescent="0.25">
      <c r="A633" t="s">
        <v>7067</v>
      </c>
      <c r="B633" t="s">
        <v>621</v>
      </c>
      <c r="C633" t="s">
        <v>622</v>
      </c>
      <c r="D633" t="s">
        <v>513</v>
      </c>
      <c r="E633" t="s">
        <v>514</v>
      </c>
      <c r="F633">
        <v>2158.7800000000002</v>
      </c>
      <c r="G633">
        <v>-2158.7800000000002</v>
      </c>
      <c r="R633">
        <f t="shared" si="341"/>
        <v>0</v>
      </c>
      <c r="S633" s="92" t="s">
        <v>5692</v>
      </c>
      <c r="T633" s="80">
        <f>VLOOKUP(S633,Factors!$F$4:$H$5971,3,FALSE)</f>
        <v>0.1124</v>
      </c>
      <c r="U633" s="119">
        <f t="shared" si="323"/>
        <v>0</v>
      </c>
      <c r="V633" s="120">
        <f t="shared" si="324"/>
        <v>-2158.7800000000002</v>
      </c>
      <c r="W633" s="121">
        <f t="shared" si="325"/>
        <v>-2158.7800000000002</v>
      </c>
      <c r="X633" s="119">
        <f t="shared" si="326"/>
        <v>0</v>
      </c>
      <c r="Y633" s="120">
        <f t="shared" si="327"/>
        <v>-242.64687200000003</v>
      </c>
      <c r="Z633" s="122">
        <f t="shared" si="328"/>
        <v>-242.64687200000003</v>
      </c>
      <c r="AA633" s="119">
        <f t="shared" si="329"/>
        <v>0</v>
      </c>
      <c r="AB633" s="120">
        <f t="shared" si="330"/>
        <v>-1916.1331280000002</v>
      </c>
      <c r="AC633" s="122">
        <f t="shared" si="331"/>
        <v>-1916.1331280000002</v>
      </c>
      <c r="AD633" s="94">
        <f t="shared" si="332"/>
        <v>0</v>
      </c>
      <c r="AE633" s="123">
        <f t="shared" si="333"/>
        <v>0</v>
      </c>
      <c r="AF633" s="94">
        <f t="shared" si="334"/>
        <v>0</v>
      </c>
      <c r="AG633" s="94">
        <f t="shared" si="335"/>
        <v>0</v>
      </c>
      <c r="AH633" s="123">
        <f t="shared" si="336"/>
        <v>0</v>
      </c>
      <c r="AI633" s="94">
        <f t="shared" si="337"/>
        <v>0</v>
      </c>
      <c r="AJ633" s="94">
        <f t="shared" si="338"/>
        <v>0</v>
      </c>
      <c r="AK633" s="94">
        <f t="shared" si="339"/>
        <v>0</v>
      </c>
      <c r="AL633" s="93">
        <f t="shared" si="340"/>
        <v>0</v>
      </c>
      <c r="AM633" s="138" t="str">
        <f>VLOOKUP(S633,Factors!$F$4:$G$5971,2,FALSE)</f>
        <v>3-factor</v>
      </c>
    </row>
    <row r="634" spans="1:39" hidden="1" outlineLevel="3" x14ac:dyDescent="0.25">
      <c r="A634" t="s">
        <v>7067</v>
      </c>
      <c r="B634" t="s">
        <v>623</v>
      </c>
      <c r="C634" t="s">
        <v>624</v>
      </c>
      <c r="D634" t="s">
        <v>513</v>
      </c>
      <c r="E634" t="s">
        <v>514</v>
      </c>
      <c r="F634">
        <v>58033.01</v>
      </c>
      <c r="G634">
        <v>57603.54</v>
      </c>
      <c r="R634">
        <f t="shared" si="341"/>
        <v>115636.55</v>
      </c>
      <c r="S634" s="92" t="s">
        <v>5705</v>
      </c>
      <c r="T634" s="80">
        <f>VLOOKUP(S634,Factors!$F$4:$H$5971,3,FALSE)</f>
        <v>0.1124</v>
      </c>
      <c r="U634" s="119">
        <f t="shared" si="323"/>
        <v>0</v>
      </c>
      <c r="V634" s="120">
        <f t="shared" si="324"/>
        <v>57603.54</v>
      </c>
      <c r="W634" s="121">
        <f t="shared" si="325"/>
        <v>57603.54</v>
      </c>
      <c r="X634" s="119">
        <f t="shared" si="326"/>
        <v>0</v>
      </c>
      <c r="Y634" s="120">
        <f t="shared" si="327"/>
        <v>6474.6378960000002</v>
      </c>
      <c r="Z634" s="122">
        <f t="shared" si="328"/>
        <v>6474.6378960000002</v>
      </c>
      <c r="AA634" s="119">
        <f t="shared" si="329"/>
        <v>0</v>
      </c>
      <c r="AB634" s="120">
        <f t="shared" si="330"/>
        <v>51128.902104000001</v>
      </c>
      <c r="AC634" s="122">
        <f t="shared" si="331"/>
        <v>51128.902104000001</v>
      </c>
      <c r="AD634" s="94">
        <f t="shared" si="332"/>
        <v>0</v>
      </c>
      <c r="AE634" s="123">
        <f t="shared" si="333"/>
        <v>115636.55</v>
      </c>
      <c r="AF634" s="94">
        <f t="shared" si="334"/>
        <v>115636.55</v>
      </c>
      <c r="AG634" s="94">
        <f t="shared" si="335"/>
        <v>0</v>
      </c>
      <c r="AH634" s="123">
        <f t="shared" si="336"/>
        <v>12997.548220000001</v>
      </c>
      <c r="AI634" s="94">
        <f t="shared" si="337"/>
        <v>12997.548220000001</v>
      </c>
      <c r="AJ634" s="94">
        <f t="shared" si="338"/>
        <v>0</v>
      </c>
      <c r="AK634" s="94">
        <f t="shared" si="339"/>
        <v>102639.00178000001</v>
      </c>
      <c r="AL634" s="93">
        <f t="shared" si="340"/>
        <v>102639.00178000001</v>
      </c>
      <c r="AM634" s="138" t="str">
        <f>VLOOKUP(S634,Factors!$F$4:$G$5971,2,FALSE)</f>
        <v>3-factor</v>
      </c>
    </row>
    <row r="635" spans="1:39" hidden="1" outlineLevel="3" x14ac:dyDescent="0.25">
      <c r="A635" t="s">
        <v>7067</v>
      </c>
      <c r="B635" t="s">
        <v>623</v>
      </c>
      <c r="C635" t="s">
        <v>624</v>
      </c>
      <c r="D635" t="s">
        <v>617</v>
      </c>
      <c r="E635" t="s">
        <v>618</v>
      </c>
      <c r="F635">
        <v>59095.91</v>
      </c>
      <c r="G635">
        <v>60942.32</v>
      </c>
      <c r="R635">
        <f t="shared" si="341"/>
        <v>120038.23000000001</v>
      </c>
      <c r="S635" s="92" t="s">
        <v>5706</v>
      </c>
      <c r="T635" s="80">
        <f>VLOOKUP(S635,Factors!$F$4:$H$5971,3,FALSE)</f>
        <v>0.1124</v>
      </c>
      <c r="U635" s="119">
        <f t="shared" si="323"/>
        <v>0</v>
      </c>
      <c r="V635" s="120">
        <f t="shared" si="324"/>
        <v>60942.32</v>
      </c>
      <c r="W635" s="121">
        <f t="shared" si="325"/>
        <v>60942.32</v>
      </c>
      <c r="X635" s="119">
        <f t="shared" si="326"/>
        <v>0</v>
      </c>
      <c r="Y635" s="120">
        <f t="shared" si="327"/>
        <v>6849.916768</v>
      </c>
      <c r="Z635" s="122">
        <f t="shared" si="328"/>
        <v>6849.916768</v>
      </c>
      <c r="AA635" s="119">
        <f t="shared" si="329"/>
        <v>0</v>
      </c>
      <c r="AB635" s="120">
        <f t="shared" si="330"/>
        <v>54092.403231999997</v>
      </c>
      <c r="AC635" s="122">
        <f t="shared" si="331"/>
        <v>54092.403231999997</v>
      </c>
      <c r="AD635" s="94">
        <f t="shared" si="332"/>
        <v>0</v>
      </c>
      <c r="AE635" s="123">
        <f t="shared" si="333"/>
        <v>120038.23000000001</v>
      </c>
      <c r="AF635" s="94">
        <f t="shared" si="334"/>
        <v>120038.23000000001</v>
      </c>
      <c r="AG635" s="94">
        <f t="shared" si="335"/>
        <v>0</v>
      </c>
      <c r="AH635" s="123">
        <f t="shared" si="336"/>
        <v>13492.297052000002</v>
      </c>
      <c r="AI635" s="94">
        <f t="shared" si="337"/>
        <v>13492.297052000002</v>
      </c>
      <c r="AJ635" s="94">
        <f t="shared" si="338"/>
        <v>0</v>
      </c>
      <c r="AK635" s="94">
        <f t="shared" si="339"/>
        <v>106545.932948</v>
      </c>
      <c r="AL635" s="93">
        <f t="shared" si="340"/>
        <v>106545.932948</v>
      </c>
      <c r="AM635" s="138" t="str">
        <f>VLOOKUP(S635,Factors!$F$4:$G$5971,2,FALSE)</f>
        <v>3-factor</v>
      </c>
    </row>
    <row r="636" spans="1:39" hidden="1" outlineLevel="3" x14ac:dyDescent="0.25">
      <c r="A636" t="s">
        <v>7067</v>
      </c>
      <c r="B636" t="s">
        <v>623</v>
      </c>
      <c r="C636" t="s">
        <v>624</v>
      </c>
      <c r="D636" t="s">
        <v>521</v>
      </c>
      <c r="E636" t="s">
        <v>522</v>
      </c>
      <c r="F636">
        <v>138831.71</v>
      </c>
      <c r="G636">
        <v>-108665.69</v>
      </c>
      <c r="R636">
        <f t="shared" si="341"/>
        <v>30166.01999999999</v>
      </c>
      <c r="S636" s="92" t="s">
        <v>6636</v>
      </c>
      <c r="T636" s="80">
        <f>VLOOKUP(S636,Factors!$F$4:$H$5971,3,FALSE)</f>
        <v>0.1124</v>
      </c>
      <c r="U636" s="119">
        <f t="shared" si="323"/>
        <v>0</v>
      </c>
      <c r="V636" s="120">
        <f t="shared" si="324"/>
        <v>-108665.69</v>
      </c>
      <c r="W636" s="121">
        <f t="shared" si="325"/>
        <v>-108665.69</v>
      </c>
      <c r="X636" s="119">
        <f t="shared" si="326"/>
        <v>0</v>
      </c>
      <c r="Y636" s="120">
        <f t="shared" si="327"/>
        <v>-12214.023556</v>
      </c>
      <c r="Z636" s="122">
        <f t="shared" si="328"/>
        <v>-12214.023556</v>
      </c>
      <c r="AA636" s="119">
        <f t="shared" si="329"/>
        <v>0</v>
      </c>
      <c r="AB636" s="120">
        <f t="shared" si="330"/>
        <v>-96451.666444000002</v>
      </c>
      <c r="AC636" s="122">
        <f t="shared" si="331"/>
        <v>-96451.666444000002</v>
      </c>
      <c r="AD636" s="94">
        <f t="shared" si="332"/>
        <v>0</v>
      </c>
      <c r="AE636" s="123">
        <f t="shared" si="333"/>
        <v>30166.01999999999</v>
      </c>
      <c r="AF636" s="94">
        <f t="shared" si="334"/>
        <v>30166.01999999999</v>
      </c>
      <c r="AG636" s="94">
        <f t="shared" si="335"/>
        <v>0</v>
      </c>
      <c r="AH636" s="123">
        <f t="shared" si="336"/>
        <v>3390.6606479999987</v>
      </c>
      <c r="AI636" s="94">
        <f t="shared" si="337"/>
        <v>3390.6606479999987</v>
      </c>
      <c r="AJ636" s="94">
        <f t="shared" si="338"/>
        <v>0</v>
      </c>
      <c r="AK636" s="94">
        <f t="shared" si="339"/>
        <v>26775.359351999992</v>
      </c>
      <c r="AL636" s="93">
        <f t="shared" si="340"/>
        <v>26775.359351999992</v>
      </c>
      <c r="AM636" s="138" t="str">
        <f>VLOOKUP(S636,Factors!$F$4:$G$5971,2,FALSE)</f>
        <v>3-Factor</v>
      </c>
    </row>
    <row r="637" spans="1:39" hidden="1" outlineLevel="3" x14ac:dyDescent="0.25">
      <c r="A637" t="s">
        <v>7067</v>
      </c>
      <c r="B637" t="s">
        <v>625</v>
      </c>
      <c r="C637" t="s">
        <v>626</v>
      </c>
      <c r="D637" t="s">
        <v>513</v>
      </c>
      <c r="E637" t="s">
        <v>514</v>
      </c>
      <c r="G637">
        <v>0</v>
      </c>
      <c r="R637">
        <f t="shared" si="341"/>
        <v>0</v>
      </c>
      <c r="S637" s="92" t="s">
        <v>7106</v>
      </c>
      <c r="T637" s="80">
        <f>VLOOKUP(S637,Factors!$F$4:$H$5971,3,FALSE)</f>
        <v>0.1124</v>
      </c>
      <c r="U637" s="119">
        <f t="shared" si="323"/>
        <v>0</v>
      </c>
      <c r="V637" s="120">
        <f t="shared" si="324"/>
        <v>0</v>
      </c>
      <c r="W637" s="121">
        <f t="shared" si="325"/>
        <v>0</v>
      </c>
      <c r="X637" s="119">
        <f t="shared" si="326"/>
        <v>0</v>
      </c>
      <c r="Y637" s="120">
        <f t="shared" si="327"/>
        <v>0</v>
      </c>
      <c r="Z637" s="122">
        <f t="shared" si="328"/>
        <v>0</v>
      </c>
      <c r="AA637" s="119">
        <f t="shared" si="329"/>
        <v>0</v>
      </c>
      <c r="AB637" s="120">
        <f t="shared" si="330"/>
        <v>0</v>
      </c>
      <c r="AC637" s="122">
        <f t="shared" si="331"/>
        <v>0</v>
      </c>
      <c r="AD637" s="94">
        <f t="shared" si="332"/>
        <v>0</v>
      </c>
      <c r="AE637" s="123">
        <f t="shared" si="333"/>
        <v>0</v>
      </c>
      <c r="AF637" s="94">
        <f t="shared" si="334"/>
        <v>0</v>
      </c>
      <c r="AG637" s="94">
        <f t="shared" si="335"/>
        <v>0</v>
      </c>
      <c r="AH637" s="123">
        <f t="shared" si="336"/>
        <v>0</v>
      </c>
      <c r="AI637" s="94">
        <f t="shared" si="337"/>
        <v>0</v>
      </c>
      <c r="AJ637" s="94">
        <f t="shared" si="338"/>
        <v>0</v>
      </c>
      <c r="AK637" s="94">
        <f t="shared" si="339"/>
        <v>0</v>
      </c>
      <c r="AL637" s="93">
        <f t="shared" si="340"/>
        <v>0</v>
      </c>
      <c r="AM637" s="138" t="str">
        <f>VLOOKUP(S637,Factors!$F$4:$G$5971,2,FALSE)</f>
        <v>3-factor</v>
      </c>
    </row>
    <row r="638" spans="1:39" hidden="1" outlineLevel="3" x14ac:dyDescent="0.25">
      <c r="A638" t="s">
        <v>7067</v>
      </c>
      <c r="B638" t="s">
        <v>625</v>
      </c>
      <c r="C638" t="s">
        <v>626</v>
      </c>
      <c r="D638" t="s">
        <v>613</v>
      </c>
      <c r="E638" t="s">
        <v>614</v>
      </c>
      <c r="G638">
        <v>138208.07</v>
      </c>
      <c r="R638">
        <f t="shared" si="341"/>
        <v>138208.07</v>
      </c>
      <c r="S638" s="92" t="s">
        <v>7107</v>
      </c>
      <c r="T638" s="80">
        <f>VLOOKUP(S638,Factors!$F$4:$H$5971,3,FALSE)</f>
        <v>0.1124</v>
      </c>
      <c r="U638" s="119">
        <f t="shared" si="323"/>
        <v>0</v>
      </c>
      <c r="V638" s="120">
        <f t="shared" si="324"/>
        <v>138208.07</v>
      </c>
      <c r="W638" s="121">
        <f t="shared" si="325"/>
        <v>138208.07</v>
      </c>
      <c r="X638" s="119">
        <f t="shared" si="326"/>
        <v>0</v>
      </c>
      <c r="Y638" s="120">
        <f t="shared" si="327"/>
        <v>15534.587068000001</v>
      </c>
      <c r="Z638" s="122">
        <f t="shared" si="328"/>
        <v>15534.587068000001</v>
      </c>
      <c r="AA638" s="119">
        <f t="shared" si="329"/>
        <v>0</v>
      </c>
      <c r="AB638" s="120">
        <f t="shared" si="330"/>
        <v>122673.48293200001</v>
      </c>
      <c r="AC638" s="122">
        <f t="shared" si="331"/>
        <v>122673.48293200001</v>
      </c>
      <c r="AD638" s="94">
        <f t="shared" si="332"/>
        <v>0</v>
      </c>
      <c r="AE638" s="123">
        <f t="shared" si="333"/>
        <v>138208.07</v>
      </c>
      <c r="AF638" s="94">
        <f t="shared" si="334"/>
        <v>138208.07</v>
      </c>
      <c r="AG638" s="94">
        <f t="shared" si="335"/>
        <v>0</v>
      </c>
      <c r="AH638" s="123">
        <f t="shared" si="336"/>
        <v>15534.587068000001</v>
      </c>
      <c r="AI638" s="94">
        <f t="shared" si="337"/>
        <v>15534.587068000001</v>
      </c>
      <c r="AJ638" s="94">
        <f t="shared" si="338"/>
        <v>0</v>
      </c>
      <c r="AK638" s="94">
        <f t="shared" si="339"/>
        <v>122673.48293200001</v>
      </c>
      <c r="AL638" s="93">
        <f t="shared" si="340"/>
        <v>122673.48293200001</v>
      </c>
      <c r="AM638" s="138" t="str">
        <f>VLOOKUP(S638,Factors!$F$4:$G$5971,2,FALSE)</f>
        <v>3-factor</v>
      </c>
    </row>
    <row r="639" spans="1:39" hidden="1" outlineLevel="3" x14ac:dyDescent="0.25">
      <c r="A639" t="s">
        <v>7067</v>
      </c>
      <c r="B639" t="s">
        <v>627</v>
      </c>
      <c r="C639" t="s">
        <v>628</v>
      </c>
      <c r="D639" t="s">
        <v>513</v>
      </c>
      <c r="E639" t="s">
        <v>514</v>
      </c>
      <c r="F639">
        <v>62738.879999999997</v>
      </c>
      <c r="G639">
        <v>62141.52</v>
      </c>
      <c r="R639">
        <f t="shared" si="341"/>
        <v>124880.4</v>
      </c>
      <c r="S639" s="92" t="s">
        <v>5710</v>
      </c>
      <c r="T639" s="80">
        <f>VLOOKUP(S639,Factors!$F$4:$H$5971,3,FALSE)</f>
        <v>0.1124</v>
      </c>
      <c r="U639" s="119">
        <f t="shared" si="323"/>
        <v>0</v>
      </c>
      <c r="V639" s="120">
        <f t="shared" si="324"/>
        <v>62141.52</v>
      </c>
      <c r="W639" s="121">
        <f t="shared" si="325"/>
        <v>62141.52</v>
      </c>
      <c r="X639" s="119">
        <f t="shared" si="326"/>
        <v>0</v>
      </c>
      <c r="Y639" s="120">
        <f t="shared" si="327"/>
        <v>6984.7068479999998</v>
      </c>
      <c r="Z639" s="122">
        <f t="shared" si="328"/>
        <v>6984.7068479999998</v>
      </c>
      <c r="AA639" s="119">
        <f t="shared" si="329"/>
        <v>0</v>
      </c>
      <c r="AB639" s="120">
        <f t="shared" si="330"/>
        <v>55156.813151999995</v>
      </c>
      <c r="AC639" s="122">
        <f t="shared" si="331"/>
        <v>55156.813151999995</v>
      </c>
      <c r="AD639" s="94">
        <f t="shared" si="332"/>
        <v>0</v>
      </c>
      <c r="AE639" s="123">
        <f t="shared" si="333"/>
        <v>124880.4</v>
      </c>
      <c r="AF639" s="94">
        <f t="shared" si="334"/>
        <v>124880.4</v>
      </c>
      <c r="AG639" s="94">
        <f t="shared" si="335"/>
        <v>0</v>
      </c>
      <c r="AH639" s="123">
        <f t="shared" si="336"/>
        <v>14036.55696</v>
      </c>
      <c r="AI639" s="94">
        <f t="shared" si="337"/>
        <v>14036.55696</v>
      </c>
      <c r="AJ639" s="94">
        <f t="shared" si="338"/>
        <v>0</v>
      </c>
      <c r="AK639" s="94">
        <f t="shared" si="339"/>
        <v>110843.84303999999</v>
      </c>
      <c r="AL639" s="93">
        <f t="shared" si="340"/>
        <v>110843.84303999999</v>
      </c>
      <c r="AM639" s="138" t="str">
        <f>VLOOKUP(S639,Factors!$F$4:$G$5971,2,FALSE)</f>
        <v>3-factor</v>
      </c>
    </row>
    <row r="640" spans="1:39" hidden="1" outlineLevel="3" x14ac:dyDescent="0.25">
      <c r="A640" t="s">
        <v>7067</v>
      </c>
      <c r="B640" t="s">
        <v>627</v>
      </c>
      <c r="C640" t="s">
        <v>628</v>
      </c>
      <c r="D640" t="s">
        <v>515</v>
      </c>
      <c r="E640" t="s">
        <v>516</v>
      </c>
      <c r="R640">
        <f t="shared" si="341"/>
        <v>0</v>
      </c>
      <c r="S640" s="92" t="s">
        <v>5720</v>
      </c>
      <c r="T640" s="80">
        <f>VLOOKUP(S640,Factors!$F$4:$H$5971,3,FALSE)</f>
        <v>0.1124</v>
      </c>
      <c r="U640" s="119">
        <f t="shared" si="323"/>
        <v>0</v>
      </c>
      <c r="V640" s="120">
        <f t="shared" si="324"/>
        <v>0</v>
      </c>
      <c r="W640" s="121">
        <f t="shared" si="325"/>
        <v>0</v>
      </c>
      <c r="X640" s="119">
        <f t="shared" si="326"/>
        <v>0</v>
      </c>
      <c r="Y640" s="120">
        <f t="shared" si="327"/>
        <v>0</v>
      </c>
      <c r="Z640" s="122">
        <f t="shared" si="328"/>
        <v>0</v>
      </c>
      <c r="AA640" s="119">
        <f t="shared" si="329"/>
        <v>0</v>
      </c>
      <c r="AB640" s="120">
        <f t="shared" si="330"/>
        <v>0</v>
      </c>
      <c r="AC640" s="122">
        <f t="shared" si="331"/>
        <v>0</v>
      </c>
      <c r="AD640" s="94">
        <f t="shared" si="332"/>
        <v>0</v>
      </c>
      <c r="AE640" s="123">
        <f t="shared" si="333"/>
        <v>0</v>
      </c>
      <c r="AF640" s="94">
        <f t="shared" si="334"/>
        <v>0</v>
      </c>
      <c r="AG640" s="94">
        <f t="shared" si="335"/>
        <v>0</v>
      </c>
      <c r="AH640" s="123">
        <f t="shared" si="336"/>
        <v>0</v>
      </c>
      <c r="AI640" s="94">
        <f t="shared" si="337"/>
        <v>0</v>
      </c>
      <c r="AJ640" s="94">
        <f t="shared" si="338"/>
        <v>0</v>
      </c>
      <c r="AK640" s="94">
        <f t="shared" si="339"/>
        <v>0</v>
      </c>
      <c r="AL640" s="93">
        <f t="shared" si="340"/>
        <v>0</v>
      </c>
      <c r="AM640" s="138" t="str">
        <f>VLOOKUP(S640,Factors!$F$4:$G$5971,2,FALSE)</f>
        <v>3-factor</v>
      </c>
    </row>
    <row r="641" spans="1:39" hidden="1" outlineLevel="3" x14ac:dyDescent="0.25">
      <c r="A641" t="s">
        <v>7067</v>
      </c>
      <c r="B641" t="s">
        <v>629</v>
      </c>
      <c r="C641" t="s">
        <v>630</v>
      </c>
      <c r="D641" t="s">
        <v>513</v>
      </c>
      <c r="E641" t="s">
        <v>514</v>
      </c>
      <c r="F641">
        <v>119900</v>
      </c>
      <c r="G641">
        <v>-235000</v>
      </c>
      <c r="R641">
        <f t="shared" si="341"/>
        <v>-115100</v>
      </c>
      <c r="S641" s="92" t="s">
        <v>5727</v>
      </c>
      <c r="T641" s="80">
        <f>VLOOKUP(S641,Factors!$F$4:$H$5971,3,FALSE)</f>
        <v>0.1124</v>
      </c>
      <c r="U641" s="119">
        <f t="shared" si="323"/>
        <v>0</v>
      </c>
      <c r="V641" s="120">
        <f t="shared" si="324"/>
        <v>-235000</v>
      </c>
      <c r="W641" s="121">
        <f t="shared" si="325"/>
        <v>-235000</v>
      </c>
      <c r="X641" s="119">
        <f t="shared" si="326"/>
        <v>0</v>
      </c>
      <c r="Y641" s="120">
        <f t="shared" si="327"/>
        <v>-26414</v>
      </c>
      <c r="Z641" s="122">
        <f t="shared" si="328"/>
        <v>-26414</v>
      </c>
      <c r="AA641" s="119">
        <f t="shared" si="329"/>
        <v>0</v>
      </c>
      <c r="AB641" s="120">
        <f t="shared" si="330"/>
        <v>-208586</v>
      </c>
      <c r="AC641" s="122">
        <f t="shared" si="331"/>
        <v>-208586</v>
      </c>
      <c r="AD641" s="94">
        <f t="shared" si="332"/>
        <v>0</v>
      </c>
      <c r="AE641" s="123">
        <f t="shared" si="333"/>
        <v>-115100</v>
      </c>
      <c r="AF641" s="94">
        <f t="shared" si="334"/>
        <v>-115100</v>
      </c>
      <c r="AG641" s="94">
        <f t="shared" si="335"/>
        <v>0</v>
      </c>
      <c r="AH641" s="123">
        <f t="shared" si="336"/>
        <v>-12937.24</v>
      </c>
      <c r="AI641" s="94">
        <f t="shared" si="337"/>
        <v>-12937.24</v>
      </c>
      <c r="AJ641" s="94">
        <f t="shared" si="338"/>
        <v>0</v>
      </c>
      <c r="AK641" s="94">
        <f t="shared" si="339"/>
        <v>-102162.76</v>
      </c>
      <c r="AL641" s="93">
        <f t="shared" si="340"/>
        <v>-102162.76</v>
      </c>
      <c r="AM641" s="138" t="str">
        <f>VLOOKUP(S641,Factors!$F$4:$G$5971,2,FALSE)</f>
        <v>3-factor</v>
      </c>
    </row>
    <row r="642" spans="1:39" hidden="1" outlineLevel="3" x14ac:dyDescent="0.25">
      <c r="A642" t="s">
        <v>7067</v>
      </c>
      <c r="B642" t="s">
        <v>629</v>
      </c>
      <c r="C642" t="s">
        <v>630</v>
      </c>
      <c r="D642" t="s">
        <v>631</v>
      </c>
      <c r="E642" t="s">
        <v>632</v>
      </c>
      <c r="F642">
        <v>115424.08</v>
      </c>
      <c r="G642">
        <v>245486.15</v>
      </c>
      <c r="R642">
        <f t="shared" si="341"/>
        <v>360910.23</v>
      </c>
      <c r="S642" s="92" t="s">
        <v>5730</v>
      </c>
      <c r="T642" s="80">
        <f>VLOOKUP(S642,Factors!$F$4:$H$5971,3,FALSE)</f>
        <v>0.1124</v>
      </c>
      <c r="U642" s="119">
        <f t="shared" si="323"/>
        <v>0</v>
      </c>
      <c r="V642" s="120">
        <f t="shared" si="324"/>
        <v>245486.15</v>
      </c>
      <c r="W642" s="121">
        <f t="shared" si="325"/>
        <v>245486.15</v>
      </c>
      <c r="X642" s="119">
        <f t="shared" si="326"/>
        <v>0</v>
      </c>
      <c r="Y642" s="120">
        <f t="shared" si="327"/>
        <v>27592.643260000001</v>
      </c>
      <c r="Z642" s="122">
        <f t="shared" si="328"/>
        <v>27592.643260000001</v>
      </c>
      <c r="AA642" s="119">
        <f t="shared" si="329"/>
        <v>0</v>
      </c>
      <c r="AB642" s="120">
        <f t="shared" si="330"/>
        <v>217893.50673999998</v>
      </c>
      <c r="AC642" s="122">
        <f t="shared" si="331"/>
        <v>217893.50673999998</v>
      </c>
      <c r="AD642" s="94">
        <f t="shared" si="332"/>
        <v>0</v>
      </c>
      <c r="AE642" s="123">
        <f t="shared" si="333"/>
        <v>360910.23</v>
      </c>
      <c r="AF642" s="94">
        <f t="shared" si="334"/>
        <v>360910.23</v>
      </c>
      <c r="AG642" s="94">
        <f t="shared" si="335"/>
        <v>0</v>
      </c>
      <c r="AH642" s="123">
        <f t="shared" si="336"/>
        <v>40566.309851999999</v>
      </c>
      <c r="AI642" s="94">
        <f t="shared" si="337"/>
        <v>40566.309851999999</v>
      </c>
      <c r="AJ642" s="94">
        <f t="shared" si="338"/>
        <v>0</v>
      </c>
      <c r="AK642" s="94">
        <f t="shared" si="339"/>
        <v>320343.920148</v>
      </c>
      <c r="AL642" s="93">
        <f t="shared" si="340"/>
        <v>320343.920148</v>
      </c>
      <c r="AM642" s="138" t="str">
        <f>VLOOKUP(S642,Factors!$F$4:$G$5971,2,FALSE)</f>
        <v>3-factor</v>
      </c>
    </row>
    <row r="643" spans="1:39" hidden="1" outlineLevel="3" x14ac:dyDescent="0.25">
      <c r="A643" t="s">
        <v>7067</v>
      </c>
      <c r="B643" t="s">
        <v>629</v>
      </c>
      <c r="C643" t="s">
        <v>630</v>
      </c>
      <c r="D643" t="s">
        <v>515</v>
      </c>
      <c r="E643" t="s">
        <v>516</v>
      </c>
      <c r="F643">
        <v>-120000</v>
      </c>
      <c r="G643">
        <v>120000</v>
      </c>
      <c r="R643">
        <f t="shared" si="341"/>
        <v>0</v>
      </c>
      <c r="S643" s="92" t="s">
        <v>5731</v>
      </c>
      <c r="T643" s="80">
        <f>VLOOKUP(S643,Factors!$F$4:$H$5971,3,FALSE)</f>
        <v>0.1124</v>
      </c>
      <c r="U643" s="119">
        <f t="shared" si="323"/>
        <v>0</v>
      </c>
      <c r="V643" s="120">
        <f t="shared" si="324"/>
        <v>120000</v>
      </c>
      <c r="W643" s="121">
        <f t="shared" si="325"/>
        <v>120000</v>
      </c>
      <c r="X643" s="119">
        <f t="shared" si="326"/>
        <v>0</v>
      </c>
      <c r="Y643" s="120">
        <f t="shared" si="327"/>
        <v>13488</v>
      </c>
      <c r="Z643" s="122">
        <f t="shared" si="328"/>
        <v>13488</v>
      </c>
      <c r="AA643" s="119">
        <f t="shared" si="329"/>
        <v>0</v>
      </c>
      <c r="AB643" s="120">
        <f t="shared" si="330"/>
        <v>106512</v>
      </c>
      <c r="AC643" s="122">
        <f t="shared" si="331"/>
        <v>106512</v>
      </c>
      <c r="AD643" s="94">
        <f t="shared" si="332"/>
        <v>0</v>
      </c>
      <c r="AE643" s="123">
        <f t="shared" si="333"/>
        <v>0</v>
      </c>
      <c r="AF643" s="94">
        <f t="shared" si="334"/>
        <v>0</v>
      </c>
      <c r="AG643" s="94">
        <f t="shared" si="335"/>
        <v>0</v>
      </c>
      <c r="AH643" s="123">
        <f t="shared" si="336"/>
        <v>0</v>
      </c>
      <c r="AI643" s="94">
        <f t="shared" si="337"/>
        <v>0</v>
      </c>
      <c r="AJ643" s="94">
        <f t="shared" si="338"/>
        <v>0</v>
      </c>
      <c r="AK643" s="94">
        <f t="shared" si="339"/>
        <v>0</v>
      </c>
      <c r="AL643" s="93">
        <f t="shared" si="340"/>
        <v>0</v>
      </c>
      <c r="AM643" s="138" t="str">
        <f>VLOOKUP(S643,Factors!$F$4:$G$5971,2,FALSE)</f>
        <v>3-factor</v>
      </c>
    </row>
    <row r="644" spans="1:39" hidden="1" outlineLevel="3" x14ac:dyDescent="0.25">
      <c r="A644" t="s">
        <v>7067</v>
      </c>
      <c r="B644" t="s">
        <v>633</v>
      </c>
      <c r="C644" t="s">
        <v>634</v>
      </c>
      <c r="D644" t="s">
        <v>513</v>
      </c>
      <c r="E644" t="s">
        <v>514</v>
      </c>
      <c r="F644">
        <v>90314.77</v>
      </c>
      <c r="G644">
        <v>85221.85</v>
      </c>
      <c r="R644">
        <f t="shared" si="341"/>
        <v>175536.62</v>
      </c>
      <c r="S644" s="92" t="s">
        <v>5734</v>
      </c>
      <c r="T644" s="80">
        <f>VLOOKUP(S644,Factors!$F$4:$H$5971,3,FALSE)</f>
        <v>0.1124</v>
      </c>
      <c r="U644" s="119">
        <f t="shared" si="323"/>
        <v>0</v>
      </c>
      <c r="V644" s="120">
        <f t="shared" si="324"/>
        <v>85221.85</v>
      </c>
      <c r="W644" s="121">
        <f t="shared" si="325"/>
        <v>85221.85</v>
      </c>
      <c r="X644" s="119">
        <f t="shared" si="326"/>
        <v>0</v>
      </c>
      <c r="Y644" s="120">
        <f t="shared" si="327"/>
        <v>9578.9359400000012</v>
      </c>
      <c r="Z644" s="122">
        <f t="shared" si="328"/>
        <v>9578.9359400000012</v>
      </c>
      <c r="AA644" s="119">
        <f t="shared" si="329"/>
        <v>0</v>
      </c>
      <c r="AB644" s="120">
        <f t="shared" si="330"/>
        <v>75642.91406000001</v>
      </c>
      <c r="AC644" s="122">
        <f t="shared" si="331"/>
        <v>75642.91406000001</v>
      </c>
      <c r="AD644" s="94">
        <f t="shared" si="332"/>
        <v>0</v>
      </c>
      <c r="AE644" s="123">
        <f t="shared" si="333"/>
        <v>175536.62</v>
      </c>
      <c r="AF644" s="94">
        <f t="shared" si="334"/>
        <v>175536.62</v>
      </c>
      <c r="AG644" s="94">
        <f t="shared" si="335"/>
        <v>0</v>
      </c>
      <c r="AH644" s="123">
        <f t="shared" si="336"/>
        <v>19730.316088</v>
      </c>
      <c r="AI644" s="94">
        <f t="shared" si="337"/>
        <v>19730.316088</v>
      </c>
      <c r="AJ644" s="94">
        <f t="shared" si="338"/>
        <v>0</v>
      </c>
      <c r="AK644" s="94">
        <f t="shared" si="339"/>
        <v>155806.303912</v>
      </c>
      <c r="AL644" s="93">
        <f t="shared" si="340"/>
        <v>155806.303912</v>
      </c>
      <c r="AM644" s="138" t="str">
        <f>VLOOKUP(S644,Factors!$F$4:$G$5971,2,FALSE)</f>
        <v>3-factor</v>
      </c>
    </row>
    <row r="645" spans="1:39" hidden="1" outlineLevel="3" x14ac:dyDescent="0.25">
      <c r="A645" t="s">
        <v>7067</v>
      </c>
      <c r="B645" t="s">
        <v>635</v>
      </c>
      <c r="C645" t="s">
        <v>636</v>
      </c>
      <c r="D645" t="s">
        <v>513</v>
      </c>
      <c r="E645" t="s">
        <v>514</v>
      </c>
      <c r="F645">
        <v>58908.480000000003</v>
      </c>
      <c r="G645">
        <v>59718.77</v>
      </c>
      <c r="R645">
        <f t="shared" si="341"/>
        <v>118627.25</v>
      </c>
      <c r="S645" s="92" t="s">
        <v>5741</v>
      </c>
      <c r="T645" s="80">
        <f>VLOOKUP(S645,Factors!$F$4:$H$5971,3,FALSE)</f>
        <v>0.1124</v>
      </c>
      <c r="U645" s="119">
        <f t="shared" si="323"/>
        <v>0</v>
      </c>
      <c r="V645" s="120">
        <f t="shared" si="324"/>
        <v>59718.77</v>
      </c>
      <c r="W645" s="121">
        <f t="shared" si="325"/>
        <v>59718.77</v>
      </c>
      <c r="X645" s="119">
        <f t="shared" si="326"/>
        <v>0</v>
      </c>
      <c r="Y645" s="120">
        <f t="shared" si="327"/>
        <v>6712.3897479999996</v>
      </c>
      <c r="Z645" s="122">
        <f t="shared" si="328"/>
        <v>6712.3897479999996</v>
      </c>
      <c r="AA645" s="119">
        <f t="shared" si="329"/>
        <v>0</v>
      </c>
      <c r="AB645" s="120">
        <f t="shared" si="330"/>
        <v>53006.380251999995</v>
      </c>
      <c r="AC645" s="122">
        <f t="shared" si="331"/>
        <v>53006.380251999995</v>
      </c>
      <c r="AD645" s="94">
        <f t="shared" si="332"/>
        <v>0</v>
      </c>
      <c r="AE645" s="123">
        <f t="shared" si="333"/>
        <v>118627.25</v>
      </c>
      <c r="AF645" s="94">
        <f t="shared" si="334"/>
        <v>118627.25</v>
      </c>
      <c r="AG645" s="94">
        <f t="shared" si="335"/>
        <v>0</v>
      </c>
      <c r="AH645" s="123">
        <f t="shared" si="336"/>
        <v>13333.7029</v>
      </c>
      <c r="AI645" s="94">
        <f t="shared" si="337"/>
        <v>13333.7029</v>
      </c>
      <c r="AJ645" s="94">
        <f t="shared" si="338"/>
        <v>0</v>
      </c>
      <c r="AK645" s="94">
        <f t="shared" si="339"/>
        <v>105293.5471</v>
      </c>
      <c r="AL645" s="93">
        <f t="shared" si="340"/>
        <v>105293.5471</v>
      </c>
      <c r="AM645" s="138" t="str">
        <f>VLOOKUP(S645,Factors!$F$4:$G$5971,2,FALSE)</f>
        <v>3-factor</v>
      </c>
    </row>
    <row r="646" spans="1:39" hidden="1" outlineLevel="3" x14ac:dyDescent="0.25">
      <c r="A646" t="s">
        <v>7067</v>
      </c>
      <c r="B646" t="s">
        <v>371</v>
      </c>
      <c r="C646" t="s">
        <v>372</v>
      </c>
      <c r="D646" t="s">
        <v>513</v>
      </c>
      <c r="E646" t="s">
        <v>514</v>
      </c>
      <c r="F646">
        <v>44016.35</v>
      </c>
      <c r="G646">
        <v>42569.64</v>
      </c>
      <c r="R646">
        <f t="shared" si="341"/>
        <v>86585.989999999991</v>
      </c>
      <c r="S646" s="92" t="s">
        <v>5747</v>
      </c>
      <c r="T646" s="80">
        <f>VLOOKUP(S646,Factors!$F$4:$H$5971,3,FALSE)</f>
        <v>0.1124</v>
      </c>
      <c r="U646" s="119">
        <f t="shared" si="323"/>
        <v>0</v>
      </c>
      <c r="V646" s="120">
        <f t="shared" si="324"/>
        <v>42569.64</v>
      </c>
      <c r="W646" s="121">
        <f t="shared" si="325"/>
        <v>42569.64</v>
      </c>
      <c r="X646" s="119">
        <f t="shared" si="326"/>
        <v>0</v>
      </c>
      <c r="Y646" s="120">
        <f t="shared" si="327"/>
        <v>4784.8275359999998</v>
      </c>
      <c r="Z646" s="122">
        <f t="shared" si="328"/>
        <v>4784.8275359999998</v>
      </c>
      <c r="AA646" s="119">
        <f t="shared" si="329"/>
        <v>0</v>
      </c>
      <c r="AB646" s="120">
        <f t="shared" si="330"/>
        <v>37784.812464000002</v>
      </c>
      <c r="AC646" s="122">
        <f t="shared" si="331"/>
        <v>37784.812464000002</v>
      </c>
      <c r="AD646" s="94">
        <f t="shared" si="332"/>
        <v>0</v>
      </c>
      <c r="AE646" s="123">
        <f t="shared" si="333"/>
        <v>86585.989999999991</v>
      </c>
      <c r="AF646" s="94">
        <f t="shared" si="334"/>
        <v>86585.989999999991</v>
      </c>
      <c r="AG646" s="94">
        <f t="shared" si="335"/>
        <v>0</v>
      </c>
      <c r="AH646" s="123">
        <f t="shared" si="336"/>
        <v>9732.2652759999983</v>
      </c>
      <c r="AI646" s="94">
        <f t="shared" si="337"/>
        <v>9732.2652759999983</v>
      </c>
      <c r="AJ646" s="94">
        <f t="shared" si="338"/>
        <v>0</v>
      </c>
      <c r="AK646" s="94">
        <f t="shared" si="339"/>
        <v>76853.724724</v>
      </c>
      <c r="AL646" s="93">
        <f t="shared" si="340"/>
        <v>76853.724724</v>
      </c>
      <c r="AM646" s="138" t="str">
        <f>VLOOKUP(S646,Factors!$F$4:$G$5971,2,FALSE)</f>
        <v>3-factor</v>
      </c>
    </row>
    <row r="647" spans="1:39" hidden="1" outlineLevel="3" x14ac:dyDescent="0.25">
      <c r="A647" t="s">
        <v>7067</v>
      </c>
      <c r="B647" t="s">
        <v>637</v>
      </c>
      <c r="C647" t="s">
        <v>638</v>
      </c>
      <c r="D647" t="s">
        <v>513</v>
      </c>
      <c r="E647" t="s">
        <v>514</v>
      </c>
      <c r="F647">
        <v>75948.25</v>
      </c>
      <c r="G647">
        <v>47643.92</v>
      </c>
      <c r="R647">
        <f t="shared" si="341"/>
        <v>123592.17</v>
      </c>
      <c r="S647" s="92" t="s">
        <v>5750</v>
      </c>
      <c r="T647" s="80">
        <f>VLOOKUP(S647,Factors!$F$4:$H$5971,3,FALSE)</f>
        <v>0.1124</v>
      </c>
      <c r="U647" s="119">
        <f t="shared" si="323"/>
        <v>0</v>
      </c>
      <c r="V647" s="120">
        <f t="shared" si="324"/>
        <v>47643.92</v>
      </c>
      <c r="W647" s="121">
        <f t="shared" si="325"/>
        <v>47643.92</v>
      </c>
      <c r="X647" s="119">
        <f t="shared" si="326"/>
        <v>0</v>
      </c>
      <c r="Y647" s="120">
        <f t="shared" si="327"/>
        <v>5355.1766079999998</v>
      </c>
      <c r="Z647" s="122">
        <f t="shared" si="328"/>
        <v>5355.1766079999998</v>
      </c>
      <c r="AA647" s="119">
        <f t="shared" si="329"/>
        <v>0</v>
      </c>
      <c r="AB647" s="120">
        <f t="shared" si="330"/>
        <v>42288.743391999997</v>
      </c>
      <c r="AC647" s="122">
        <f t="shared" si="331"/>
        <v>42288.743391999997</v>
      </c>
      <c r="AD647" s="94">
        <f t="shared" si="332"/>
        <v>0</v>
      </c>
      <c r="AE647" s="123">
        <f t="shared" si="333"/>
        <v>123592.17</v>
      </c>
      <c r="AF647" s="94">
        <f t="shared" si="334"/>
        <v>123592.17</v>
      </c>
      <c r="AG647" s="94">
        <f t="shared" si="335"/>
        <v>0</v>
      </c>
      <c r="AH647" s="123">
        <f t="shared" si="336"/>
        <v>13891.759908</v>
      </c>
      <c r="AI647" s="94">
        <f t="shared" si="337"/>
        <v>13891.759908</v>
      </c>
      <c r="AJ647" s="94">
        <f t="shared" si="338"/>
        <v>0</v>
      </c>
      <c r="AK647" s="94">
        <f t="shared" si="339"/>
        <v>109700.41009200001</v>
      </c>
      <c r="AL647" s="93">
        <f t="shared" si="340"/>
        <v>109700.41009200001</v>
      </c>
      <c r="AM647" s="138" t="str">
        <f>VLOOKUP(S647,Factors!$F$4:$G$5971,2,FALSE)</f>
        <v>3-factor</v>
      </c>
    </row>
    <row r="648" spans="1:39" hidden="1" outlineLevel="3" x14ac:dyDescent="0.25">
      <c r="A648" t="s">
        <v>7067</v>
      </c>
      <c r="B648" t="s">
        <v>373</v>
      </c>
      <c r="C648" t="s">
        <v>374</v>
      </c>
      <c r="D648" t="s">
        <v>513</v>
      </c>
      <c r="E648" t="s">
        <v>514</v>
      </c>
      <c r="F648">
        <v>333655.11</v>
      </c>
      <c r="G648">
        <v>313255.45</v>
      </c>
      <c r="R648">
        <f t="shared" si="341"/>
        <v>646910.56000000006</v>
      </c>
      <c r="S648" s="92" t="s">
        <v>5763</v>
      </c>
      <c r="T648" s="80">
        <f>VLOOKUP(S648,Factors!$F$4:$H$5971,3,FALSE)</f>
        <v>0.1124</v>
      </c>
      <c r="U648" s="119">
        <f t="shared" si="323"/>
        <v>0</v>
      </c>
      <c r="V648" s="120">
        <f t="shared" si="324"/>
        <v>313255.45</v>
      </c>
      <c r="W648" s="121">
        <f t="shared" si="325"/>
        <v>313255.45</v>
      </c>
      <c r="X648" s="119">
        <f t="shared" si="326"/>
        <v>0</v>
      </c>
      <c r="Y648" s="120">
        <f t="shared" si="327"/>
        <v>35209.912580000004</v>
      </c>
      <c r="Z648" s="122">
        <f t="shared" si="328"/>
        <v>35209.912580000004</v>
      </c>
      <c r="AA648" s="119">
        <f t="shared" si="329"/>
        <v>0</v>
      </c>
      <c r="AB648" s="120">
        <f t="shared" si="330"/>
        <v>278045.53742000001</v>
      </c>
      <c r="AC648" s="122">
        <f t="shared" si="331"/>
        <v>278045.53742000001</v>
      </c>
      <c r="AD648" s="94">
        <f t="shared" si="332"/>
        <v>0</v>
      </c>
      <c r="AE648" s="123">
        <f t="shared" si="333"/>
        <v>646910.56000000006</v>
      </c>
      <c r="AF648" s="94">
        <f t="shared" si="334"/>
        <v>646910.56000000006</v>
      </c>
      <c r="AG648" s="94">
        <f t="shared" si="335"/>
        <v>0</v>
      </c>
      <c r="AH648" s="123">
        <f t="shared" si="336"/>
        <v>72712.746944000013</v>
      </c>
      <c r="AI648" s="94">
        <f t="shared" si="337"/>
        <v>72712.746944000013</v>
      </c>
      <c r="AJ648" s="94">
        <f t="shared" si="338"/>
        <v>0</v>
      </c>
      <c r="AK648" s="94">
        <f t="shared" si="339"/>
        <v>574197.81305600004</v>
      </c>
      <c r="AL648" s="93">
        <f t="shared" si="340"/>
        <v>574197.81305600004</v>
      </c>
      <c r="AM648" s="138" t="str">
        <f>VLOOKUP(S648,Factors!$F$4:$G$5971,2,FALSE)</f>
        <v>3-factor</v>
      </c>
    </row>
    <row r="649" spans="1:39" hidden="1" outlineLevel="3" x14ac:dyDescent="0.25">
      <c r="A649" t="s">
        <v>7067</v>
      </c>
      <c r="B649" t="s">
        <v>639</v>
      </c>
      <c r="C649" t="s">
        <v>640</v>
      </c>
      <c r="D649" t="s">
        <v>513</v>
      </c>
      <c r="E649" t="s">
        <v>514</v>
      </c>
      <c r="F649">
        <v>40975.54</v>
      </c>
      <c r="G649">
        <v>42127.61</v>
      </c>
      <c r="R649">
        <f t="shared" si="341"/>
        <v>83103.149999999994</v>
      </c>
      <c r="S649" s="92" t="s">
        <v>5769</v>
      </c>
      <c r="T649" s="80">
        <f>VLOOKUP(S649,Factors!$F$4:$H$5971,3,FALSE)</f>
        <v>0.1124</v>
      </c>
      <c r="U649" s="119">
        <f t="shared" si="323"/>
        <v>0</v>
      </c>
      <c r="V649" s="120">
        <f t="shared" si="324"/>
        <v>42127.61</v>
      </c>
      <c r="W649" s="121">
        <f t="shared" si="325"/>
        <v>42127.61</v>
      </c>
      <c r="X649" s="119">
        <f t="shared" si="326"/>
        <v>0</v>
      </c>
      <c r="Y649" s="120">
        <f t="shared" si="327"/>
        <v>4735.1433640000005</v>
      </c>
      <c r="Z649" s="122">
        <f t="shared" si="328"/>
        <v>4735.1433640000005</v>
      </c>
      <c r="AA649" s="119">
        <f t="shared" si="329"/>
        <v>0</v>
      </c>
      <c r="AB649" s="120">
        <f t="shared" si="330"/>
        <v>37392.466635999997</v>
      </c>
      <c r="AC649" s="122">
        <f t="shared" si="331"/>
        <v>37392.466635999997</v>
      </c>
      <c r="AD649" s="94">
        <f t="shared" si="332"/>
        <v>0</v>
      </c>
      <c r="AE649" s="123">
        <f t="shared" si="333"/>
        <v>83103.149999999994</v>
      </c>
      <c r="AF649" s="94">
        <f t="shared" si="334"/>
        <v>83103.149999999994</v>
      </c>
      <c r="AG649" s="94">
        <f t="shared" si="335"/>
        <v>0</v>
      </c>
      <c r="AH649" s="123">
        <f t="shared" si="336"/>
        <v>9340.7940600000002</v>
      </c>
      <c r="AI649" s="94">
        <f t="shared" si="337"/>
        <v>9340.7940600000002</v>
      </c>
      <c r="AJ649" s="94">
        <f t="shared" si="338"/>
        <v>0</v>
      </c>
      <c r="AK649" s="94">
        <f t="shared" si="339"/>
        <v>73762.355939999994</v>
      </c>
      <c r="AL649" s="93">
        <f t="shared" si="340"/>
        <v>73762.355939999994</v>
      </c>
      <c r="AM649" s="138" t="str">
        <f>VLOOKUP(S649,Factors!$F$4:$G$5971,2,FALSE)</f>
        <v>3-factor</v>
      </c>
    </row>
    <row r="650" spans="1:39" hidden="1" outlineLevel="3" x14ac:dyDescent="0.25">
      <c r="A650" t="s">
        <v>7067</v>
      </c>
      <c r="B650" t="s">
        <v>643</v>
      </c>
      <c r="C650" t="s">
        <v>644</v>
      </c>
      <c r="D650" t="s">
        <v>513</v>
      </c>
      <c r="E650" t="s">
        <v>514</v>
      </c>
      <c r="F650">
        <v>86481.35</v>
      </c>
      <c r="G650">
        <v>87682.71</v>
      </c>
      <c r="R650">
        <f t="shared" si="341"/>
        <v>174164.06</v>
      </c>
      <c r="S650" s="92" t="s">
        <v>5775</v>
      </c>
      <c r="T650" s="80">
        <f>VLOOKUP(S650,Factors!$F$4:$H$5971,3,FALSE)</f>
        <v>0.1124</v>
      </c>
      <c r="U650" s="119">
        <f t="shared" si="323"/>
        <v>0</v>
      </c>
      <c r="V650" s="120">
        <f t="shared" si="324"/>
        <v>87682.71</v>
      </c>
      <c r="W650" s="121">
        <f t="shared" si="325"/>
        <v>87682.71</v>
      </c>
      <c r="X650" s="119">
        <f t="shared" si="326"/>
        <v>0</v>
      </c>
      <c r="Y650" s="120">
        <f t="shared" si="327"/>
        <v>9855.5366040000008</v>
      </c>
      <c r="Z650" s="122">
        <f t="shared" si="328"/>
        <v>9855.5366040000008</v>
      </c>
      <c r="AA650" s="119">
        <f t="shared" si="329"/>
        <v>0</v>
      </c>
      <c r="AB650" s="120">
        <f t="shared" si="330"/>
        <v>77827.173395999998</v>
      </c>
      <c r="AC650" s="122">
        <f t="shared" si="331"/>
        <v>77827.173395999998</v>
      </c>
      <c r="AD650" s="94">
        <f t="shared" si="332"/>
        <v>0</v>
      </c>
      <c r="AE650" s="123">
        <f t="shared" si="333"/>
        <v>174164.06</v>
      </c>
      <c r="AF650" s="94">
        <f t="shared" si="334"/>
        <v>174164.06</v>
      </c>
      <c r="AG650" s="94">
        <f t="shared" si="335"/>
        <v>0</v>
      </c>
      <c r="AH650" s="123">
        <f t="shared" si="336"/>
        <v>19576.040344000001</v>
      </c>
      <c r="AI650" s="94">
        <f t="shared" si="337"/>
        <v>19576.040344000001</v>
      </c>
      <c r="AJ650" s="94">
        <f t="shared" si="338"/>
        <v>0</v>
      </c>
      <c r="AK650" s="94">
        <f t="shared" si="339"/>
        <v>154588.01965599999</v>
      </c>
      <c r="AL650" s="93">
        <f t="shared" si="340"/>
        <v>154588.01965599999</v>
      </c>
      <c r="AM650" s="138" t="str">
        <f>VLOOKUP(S650,Factors!$F$4:$G$5971,2,FALSE)</f>
        <v>3-factor</v>
      </c>
    </row>
    <row r="651" spans="1:39" hidden="1" outlineLevel="3" x14ac:dyDescent="0.25">
      <c r="A651" t="s">
        <v>7067</v>
      </c>
      <c r="B651" t="s">
        <v>643</v>
      </c>
      <c r="C651" t="s">
        <v>644</v>
      </c>
      <c r="D651" t="s">
        <v>515</v>
      </c>
      <c r="E651" t="s">
        <v>516</v>
      </c>
      <c r="F651">
        <v>1023.23</v>
      </c>
      <c r="G651">
        <v>1125.43</v>
      </c>
      <c r="R651">
        <f t="shared" si="341"/>
        <v>2148.66</v>
      </c>
      <c r="S651" s="92" t="s">
        <v>5780</v>
      </c>
      <c r="T651" s="80">
        <f>VLOOKUP(S651,Factors!$F$4:$H$5971,3,FALSE)</f>
        <v>0.1124</v>
      </c>
      <c r="U651" s="119">
        <f t="shared" si="323"/>
        <v>0</v>
      </c>
      <c r="V651" s="120">
        <f t="shared" si="324"/>
        <v>1125.43</v>
      </c>
      <c r="W651" s="121">
        <f t="shared" si="325"/>
        <v>1125.43</v>
      </c>
      <c r="X651" s="119">
        <f t="shared" si="326"/>
        <v>0</v>
      </c>
      <c r="Y651" s="120">
        <f t="shared" si="327"/>
        <v>126.498332</v>
      </c>
      <c r="Z651" s="122">
        <f t="shared" si="328"/>
        <v>126.498332</v>
      </c>
      <c r="AA651" s="119">
        <f t="shared" si="329"/>
        <v>0</v>
      </c>
      <c r="AB651" s="120">
        <f t="shared" si="330"/>
        <v>998.93166800000006</v>
      </c>
      <c r="AC651" s="122">
        <f t="shared" si="331"/>
        <v>998.93166800000006</v>
      </c>
      <c r="AD651" s="94">
        <f t="shared" si="332"/>
        <v>0</v>
      </c>
      <c r="AE651" s="123">
        <f t="shared" si="333"/>
        <v>2148.66</v>
      </c>
      <c r="AF651" s="94">
        <f t="shared" si="334"/>
        <v>2148.66</v>
      </c>
      <c r="AG651" s="94">
        <f t="shared" si="335"/>
        <v>0</v>
      </c>
      <c r="AH651" s="123">
        <f t="shared" si="336"/>
        <v>241.50938399999998</v>
      </c>
      <c r="AI651" s="94">
        <f t="shared" si="337"/>
        <v>241.50938399999998</v>
      </c>
      <c r="AJ651" s="94">
        <f t="shared" si="338"/>
        <v>0</v>
      </c>
      <c r="AK651" s="94">
        <f t="shared" si="339"/>
        <v>1907.1506159999999</v>
      </c>
      <c r="AL651" s="93">
        <f t="shared" si="340"/>
        <v>1907.1506159999999</v>
      </c>
      <c r="AM651" s="138" t="str">
        <f>VLOOKUP(S651,Factors!$F$4:$G$5971,2,FALSE)</f>
        <v>3-factor</v>
      </c>
    </row>
    <row r="652" spans="1:39" hidden="1" outlineLevel="3" x14ac:dyDescent="0.25">
      <c r="A652" t="s">
        <v>7067</v>
      </c>
      <c r="B652" t="s">
        <v>645</v>
      </c>
      <c r="C652" t="s">
        <v>646</v>
      </c>
      <c r="D652" t="s">
        <v>513</v>
      </c>
      <c r="E652" t="s">
        <v>514</v>
      </c>
      <c r="F652">
        <v>89607.38</v>
      </c>
      <c r="G652">
        <v>90173.75</v>
      </c>
      <c r="R652">
        <f t="shared" si="341"/>
        <v>179781.13</v>
      </c>
      <c r="S652" s="92" t="s">
        <v>5795</v>
      </c>
      <c r="T652" s="80">
        <f>VLOOKUP(S652,Factors!$F$4:$H$5971,3,FALSE)</f>
        <v>0.1124</v>
      </c>
      <c r="U652" s="119">
        <f t="shared" si="323"/>
        <v>0</v>
      </c>
      <c r="V652" s="120">
        <f t="shared" si="324"/>
        <v>90173.75</v>
      </c>
      <c r="W652" s="121">
        <f t="shared" si="325"/>
        <v>90173.75</v>
      </c>
      <c r="X652" s="119">
        <f t="shared" si="326"/>
        <v>0</v>
      </c>
      <c r="Y652" s="120">
        <f t="shared" si="327"/>
        <v>10135.529500000001</v>
      </c>
      <c r="Z652" s="122">
        <f t="shared" si="328"/>
        <v>10135.529500000001</v>
      </c>
      <c r="AA652" s="119">
        <f t="shared" si="329"/>
        <v>0</v>
      </c>
      <c r="AB652" s="120">
        <f t="shared" si="330"/>
        <v>80038.220499999996</v>
      </c>
      <c r="AC652" s="122">
        <f t="shared" si="331"/>
        <v>80038.220499999996</v>
      </c>
      <c r="AD652" s="94">
        <f t="shared" si="332"/>
        <v>0</v>
      </c>
      <c r="AE652" s="123">
        <f t="shared" si="333"/>
        <v>179781.13</v>
      </c>
      <c r="AF652" s="94">
        <f t="shared" si="334"/>
        <v>179781.13</v>
      </c>
      <c r="AG652" s="94">
        <f t="shared" si="335"/>
        <v>0</v>
      </c>
      <c r="AH652" s="123">
        <f t="shared" si="336"/>
        <v>20207.399012000002</v>
      </c>
      <c r="AI652" s="94">
        <f t="shared" si="337"/>
        <v>20207.399012000002</v>
      </c>
      <c r="AJ652" s="94">
        <f t="shared" si="338"/>
        <v>0</v>
      </c>
      <c r="AK652" s="94">
        <f t="shared" si="339"/>
        <v>159573.730988</v>
      </c>
      <c r="AL652" s="93">
        <f t="shared" si="340"/>
        <v>159573.730988</v>
      </c>
      <c r="AM652" s="138" t="str">
        <f>VLOOKUP(S652,Factors!$F$4:$G$5971,2,FALSE)</f>
        <v>3-factor</v>
      </c>
    </row>
    <row r="653" spans="1:39" hidden="1" outlineLevel="3" x14ac:dyDescent="0.25">
      <c r="A653" t="s">
        <v>7067</v>
      </c>
      <c r="B653" t="s">
        <v>645</v>
      </c>
      <c r="C653" t="s">
        <v>646</v>
      </c>
      <c r="D653" t="s">
        <v>515</v>
      </c>
      <c r="E653" t="s">
        <v>516</v>
      </c>
      <c r="R653">
        <f t="shared" si="341"/>
        <v>0</v>
      </c>
      <c r="S653" s="92" t="s">
        <v>5800</v>
      </c>
      <c r="T653" s="80">
        <f>VLOOKUP(S653,Factors!$F$4:$H$5971,3,FALSE)</f>
        <v>0.1124</v>
      </c>
      <c r="U653" s="119">
        <f t="shared" si="323"/>
        <v>0</v>
      </c>
      <c r="V653" s="120">
        <f t="shared" si="324"/>
        <v>0</v>
      </c>
      <c r="W653" s="121">
        <f t="shared" si="325"/>
        <v>0</v>
      </c>
      <c r="X653" s="119">
        <f t="shared" si="326"/>
        <v>0</v>
      </c>
      <c r="Y653" s="120">
        <f t="shared" si="327"/>
        <v>0</v>
      </c>
      <c r="Z653" s="122">
        <f t="shared" si="328"/>
        <v>0</v>
      </c>
      <c r="AA653" s="119">
        <f t="shared" si="329"/>
        <v>0</v>
      </c>
      <c r="AB653" s="120">
        <f t="shared" si="330"/>
        <v>0</v>
      </c>
      <c r="AC653" s="122">
        <f t="shared" si="331"/>
        <v>0</v>
      </c>
      <c r="AD653" s="94">
        <f t="shared" si="332"/>
        <v>0</v>
      </c>
      <c r="AE653" s="123">
        <f t="shared" si="333"/>
        <v>0</v>
      </c>
      <c r="AF653" s="94">
        <f t="shared" si="334"/>
        <v>0</v>
      </c>
      <c r="AG653" s="94">
        <f t="shared" si="335"/>
        <v>0</v>
      </c>
      <c r="AH653" s="123">
        <f t="shared" si="336"/>
        <v>0</v>
      </c>
      <c r="AI653" s="94">
        <f t="shared" si="337"/>
        <v>0</v>
      </c>
      <c r="AJ653" s="94">
        <f t="shared" si="338"/>
        <v>0</v>
      </c>
      <c r="AK653" s="94">
        <f t="shared" si="339"/>
        <v>0</v>
      </c>
      <c r="AL653" s="93">
        <f t="shared" si="340"/>
        <v>0</v>
      </c>
      <c r="AM653" s="138" t="str">
        <f>VLOOKUP(S653,Factors!$F$4:$G$5971,2,FALSE)</f>
        <v>3-factor</v>
      </c>
    </row>
    <row r="654" spans="1:39" hidden="1" outlineLevel="3" x14ac:dyDescent="0.25">
      <c r="A654" t="s">
        <v>7067</v>
      </c>
      <c r="B654" t="s">
        <v>449</v>
      </c>
      <c r="C654" t="s">
        <v>450</v>
      </c>
      <c r="D654" t="s">
        <v>513</v>
      </c>
      <c r="E654" t="s">
        <v>514</v>
      </c>
      <c r="F654">
        <v>35562.720000000001</v>
      </c>
      <c r="G654">
        <v>20909.900000000001</v>
      </c>
      <c r="R654">
        <f t="shared" si="341"/>
        <v>56472.62</v>
      </c>
      <c r="S654" s="92" t="s">
        <v>5806</v>
      </c>
      <c r="T654" s="80">
        <f>VLOOKUP(S654,Factors!$F$4:$H$5971,3,FALSE)</f>
        <v>0.1124</v>
      </c>
      <c r="U654" s="119">
        <f t="shared" si="323"/>
        <v>0</v>
      </c>
      <c r="V654" s="120">
        <f t="shared" si="324"/>
        <v>20909.900000000001</v>
      </c>
      <c r="W654" s="121">
        <f t="shared" si="325"/>
        <v>20909.900000000001</v>
      </c>
      <c r="X654" s="119">
        <f t="shared" si="326"/>
        <v>0</v>
      </c>
      <c r="Y654" s="120">
        <f t="shared" si="327"/>
        <v>2350.2727600000003</v>
      </c>
      <c r="Z654" s="122">
        <f t="shared" si="328"/>
        <v>2350.2727600000003</v>
      </c>
      <c r="AA654" s="119">
        <f t="shared" si="329"/>
        <v>0</v>
      </c>
      <c r="AB654" s="120">
        <f t="shared" si="330"/>
        <v>18559.627240000002</v>
      </c>
      <c r="AC654" s="122">
        <f t="shared" si="331"/>
        <v>18559.627240000002</v>
      </c>
      <c r="AD654" s="94">
        <f t="shared" si="332"/>
        <v>0</v>
      </c>
      <c r="AE654" s="123">
        <f t="shared" si="333"/>
        <v>56472.62</v>
      </c>
      <c r="AF654" s="94">
        <f t="shared" si="334"/>
        <v>56472.62</v>
      </c>
      <c r="AG654" s="94">
        <f t="shared" si="335"/>
        <v>0</v>
      </c>
      <c r="AH654" s="123">
        <f t="shared" si="336"/>
        <v>6347.5224880000005</v>
      </c>
      <c r="AI654" s="94">
        <f t="shared" si="337"/>
        <v>6347.5224880000005</v>
      </c>
      <c r="AJ654" s="94">
        <f t="shared" si="338"/>
        <v>0</v>
      </c>
      <c r="AK654" s="94">
        <f t="shared" si="339"/>
        <v>50125.097512</v>
      </c>
      <c r="AL654" s="93">
        <f t="shared" si="340"/>
        <v>50125.097512</v>
      </c>
      <c r="AM654" s="138" t="str">
        <f>VLOOKUP(S654,Factors!$F$4:$G$5971,2,FALSE)</f>
        <v>3-factor</v>
      </c>
    </row>
    <row r="655" spans="1:39" hidden="1" outlineLevel="3" x14ac:dyDescent="0.25">
      <c r="A655" t="s">
        <v>7067</v>
      </c>
      <c r="B655" t="s">
        <v>647</v>
      </c>
      <c r="C655" t="s">
        <v>648</v>
      </c>
      <c r="D655" t="s">
        <v>513</v>
      </c>
      <c r="E655" t="s">
        <v>514</v>
      </c>
      <c r="F655">
        <v>40884.410000000003</v>
      </c>
      <c r="G655">
        <v>28138.67</v>
      </c>
      <c r="R655">
        <f t="shared" si="341"/>
        <v>69023.08</v>
      </c>
      <c r="S655" s="92" t="s">
        <v>5822</v>
      </c>
      <c r="T655" s="80">
        <f>VLOOKUP(S655,Factors!$F$4:$H$5971,3,FALSE)</f>
        <v>0.1124</v>
      </c>
      <c r="U655" s="119">
        <f t="shared" si="323"/>
        <v>0</v>
      </c>
      <c r="V655" s="120">
        <f t="shared" si="324"/>
        <v>28138.67</v>
      </c>
      <c r="W655" s="121">
        <f t="shared" si="325"/>
        <v>28138.67</v>
      </c>
      <c r="X655" s="119">
        <f t="shared" si="326"/>
        <v>0</v>
      </c>
      <c r="Y655" s="120">
        <f t="shared" si="327"/>
        <v>3162.7865079999997</v>
      </c>
      <c r="Z655" s="122">
        <f t="shared" si="328"/>
        <v>3162.7865079999997</v>
      </c>
      <c r="AA655" s="119">
        <f t="shared" si="329"/>
        <v>0</v>
      </c>
      <c r="AB655" s="120">
        <f t="shared" si="330"/>
        <v>24975.883491999997</v>
      </c>
      <c r="AC655" s="122">
        <f t="shared" si="331"/>
        <v>24975.883491999997</v>
      </c>
      <c r="AD655" s="94">
        <f t="shared" si="332"/>
        <v>0</v>
      </c>
      <c r="AE655" s="123">
        <f t="shared" si="333"/>
        <v>69023.08</v>
      </c>
      <c r="AF655" s="94">
        <f t="shared" si="334"/>
        <v>69023.08</v>
      </c>
      <c r="AG655" s="94">
        <f t="shared" si="335"/>
        <v>0</v>
      </c>
      <c r="AH655" s="123">
        <f t="shared" si="336"/>
        <v>7758.1941919999999</v>
      </c>
      <c r="AI655" s="94">
        <f t="shared" si="337"/>
        <v>7758.1941919999999</v>
      </c>
      <c r="AJ655" s="94">
        <f t="shared" si="338"/>
        <v>0</v>
      </c>
      <c r="AK655" s="94">
        <f t="shared" si="339"/>
        <v>61264.885807999999</v>
      </c>
      <c r="AL655" s="93">
        <f t="shared" si="340"/>
        <v>61264.885807999999</v>
      </c>
      <c r="AM655" s="138" t="str">
        <f>VLOOKUP(S655,Factors!$F$4:$G$5971,2,FALSE)</f>
        <v>3-factor</v>
      </c>
    </row>
    <row r="656" spans="1:39" hidden="1" outlineLevel="3" x14ac:dyDescent="0.25">
      <c r="A656" t="s">
        <v>7067</v>
      </c>
      <c r="B656" t="s">
        <v>647</v>
      </c>
      <c r="C656" t="s">
        <v>648</v>
      </c>
      <c r="D656" t="s">
        <v>649</v>
      </c>
      <c r="E656" t="s">
        <v>650</v>
      </c>
      <c r="F656">
        <v>-2239</v>
      </c>
      <c r="G656">
        <v>-295</v>
      </c>
      <c r="R656">
        <f t="shared" si="341"/>
        <v>-2534</v>
      </c>
      <c r="S656" s="92" t="s">
        <v>5831</v>
      </c>
      <c r="T656" s="80">
        <f>VLOOKUP(S656,Factors!$F$4:$H$5971,3,FALSE)</f>
        <v>0.1124</v>
      </c>
      <c r="U656" s="119">
        <f t="shared" si="323"/>
        <v>0</v>
      </c>
      <c r="V656" s="120">
        <f t="shared" si="324"/>
        <v>-295</v>
      </c>
      <c r="W656" s="121">
        <f t="shared" si="325"/>
        <v>-295</v>
      </c>
      <c r="X656" s="119">
        <f t="shared" si="326"/>
        <v>0</v>
      </c>
      <c r="Y656" s="120">
        <f t="shared" si="327"/>
        <v>-33.158000000000001</v>
      </c>
      <c r="Z656" s="122">
        <f t="shared" si="328"/>
        <v>-33.158000000000001</v>
      </c>
      <c r="AA656" s="119">
        <f t="shared" si="329"/>
        <v>0</v>
      </c>
      <c r="AB656" s="120">
        <f t="shared" si="330"/>
        <v>-261.84199999999998</v>
      </c>
      <c r="AC656" s="122">
        <f t="shared" si="331"/>
        <v>-261.84199999999998</v>
      </c>
      <c r="AD656" s="94">
        <f t="shared" si="332"/>
        <v>0</v>
      </c>
      <c r="AE656" s="123">
        <f t="shared" si="333"/>
        <v>-2534</v>
      </c>
      <c r="AF656" s="94">
        <f t="shared" si="334"/>
        <v>-2534</v>
      </c>
      <c r="AG656" s="94">
        <f t="shared" si="335"/>
        <v>0</v>
      </c>
      <c r="AH656" s="123">
        <f t="shared" si="336"/>
        <v>-284.82159999999999</v>
      </c>
      <c r="AI656" s="94">
        <f t="shared" si="337"/>
        <v>-284.82159999999999</v>
      </c>
      <c r="AJ656" s="94">
        <f t="shared" si="338"/>
        <v>0</v>
      </c>
      <c r="AK656" s="94">
        <f t="shared" si="339"/>
        <v>-2249.1783999999998</v>
      </c>
      <c r="AL656" s="93">
        <f t="shared" si="340"/>
        <v>-2249.1783999999998</v>
      </c>
      <c r="AM656" s="138" t="str">
        <f>VLOOKUP(S656,Factors!$F$4:$G$5971,2,FALSE)</f>
        <v>3-factor</v>
      </c>
    </row>
    <row r="657" spans="1:39" hidden="1" outlineLevel="3" x14ac:dyDescent="0.25">
      <c r="A657" t="s">
        <v>7067</v>
      </c>
      <c r="B657" t="s">
        <v>647</v>
      </c>
      <c r="C657" t="s">
        <v>648</v>
      </c>
      <c r="D657" t="s">
        <v>515</v>
      </c>
      <c r="E657" t="s">
        <v>516</v>
      </c>
      <c r="R657">
        <f t="shared" si="341"/>
        <v>0</v>
      </c>
      <c r="S657" s="92" t="s">
        <v>5832</v>
      </c>
      <c r="T657" s="80">
        <f>VLOOKUP(S657,Factors!$F$4:$H$5971,3,FALSE)</f>
        <v>0.1124</v>
      </c>
      <c r="U657" s="119">
        <f t="shared" si="323"/>
        <v>0</v>
      </c>
      <c r="V657" s="120">
        <f t="shared" si="324"/>
        <v>0</v>
      </c>
      <c r="W657" s="121">
        <f t="shared" si="325"/>
        <v>0</v>
      </c>
      <c r="X657" s="119">
        <f t="shared" si="326"/>
        <v>0</v>
      </c>
      <c r="Y657" s="120">
        <f t="shared" si="327"/>
        <v>0</v>
      </c>
      <c r="Z657" s="122">
        <f t="shared" si="328"/>
        <v>0</v>
      </c>
      <c r="AA657" s="119">
        <f t="shared" si="329"/>
        <v>0</v>
      </c>
      <c r="AB657" s="120">
        <f t="shared" si="330"/>
        <v>0</v>
      </c>
      <c r="AC657" s="122">
        <f t="shared" si="331"/>
        <v>0</v>
      </c>
      <c r="AD657" s="94">
        <f t="shared" si="332"/>
        <v>0</v>
      </c>
      <c r="AE657" s="123">
        <f t="shared" si="333"/>
        <v>0</v>
      </c>
      <c r="AF657" s="94">
        <f t="shared" si="334"/>
        <v>0</v>
      </c>
      <c r="AG657" s="94">
        <f t="shared" si="335"/>
        <v>0</v>
      </c>
      <c r="AH657" s="123">
        <f t="shared" si="336"/>
        <v>0</v>
      </c>
      <c r="AI657" s="94">
        <f t="shared" si="337"/>
        <v>0</v>
      </c>
      <c r="AJ657" s="94">
        <f t="shared" si="338"/>
        <v>0</v>
      </c>
      <c r="AK657" s="94">
        <f t="shared" si="339"/>
        <v>0</v>
      </c>
      <c r="AL657" s="93">
        <f t="shared" si="340"/>
        <v>0</v>
      </c>
      <c r="AM657" s="138" t="str">
        <f>VLOOKUP(S657,Factors!$F$4:$G$5971,2,FALSE)</f>
        <v>3-factor</v>
      </c>
    </row>
    <row r="658" spans="1:39" hidden="1" outlineLevel="3" x14ac:dyDescent="0.25">
      <c r="A658" t="s">
        <v>7067</v>
      </c>
      <c r="B658" t="s">
        <v>651</v>
      </c>
      <c r="C658" t="s">
        <v>652</v>
      </c>
      <c r="D658" t="s">
        <v>513</v>
      </c>
      <c r="E658" t="s">
        <v>514</v>
      </c>
      <c r="F658">
        <v>36.99</v>
      </c>
      <c r="G658">
        <v>3469.33</v>
      </c>
      <c r="R658">
        <f t="shared" si="341"/>
        <v>3506.3199999999997</v>
      </c>
      <c r="S658" s="92" t="s">
        <v>5843</v>
      </c>
      <c r="T658" s="80">
        <f>VLOOKUP(S658,Factors!$F$4:$H$5971,3,FALSE)</f>
        <v>0.1124</v>
      </c>
      <c r="U658" s="119">
        <f t="shared" si="323"/>
        <v>0</v>
      </c>
      <c r="V658" s="120">
        <f t="shared" si="324"/>
        <v>3469.33</v>
      </c>
      <c r="W658" s="121">
        <f t="shared" si="325"/>
        <v>3469.33</v>
      </c>
      <c r="X658" s="119">
        <f t="shared" si="326"/>
        <v>0</v>
      </c>
      <c r="Y658" s="120">
        <f t="shared" si="327"/>
        <v>389.95269200000001</v>
      </c>
      <c r="Z658" s="122">
        <f t="shared" si="328"/>
        <v>389.95269200000001</v>
      </c>
      <c r="AA658" s="119">
        <f t="shared" si="329"/>
        <v>0</v>
      </c>
      <c r="AB658" s="120">
        <f t="shared" si="330"/>
        <v>3079.3773080000001</v>
      </c>
      <c r="AC658" s="122">
        <f t="shared" si="331"/>
        <v>3079.3773080000001</v>
      </c>
      <c r="AD658" s="94">
        <f t="shared" si="332"/>
        <v>0</v>
      </c>
      <c r="AE658" s="123">
        <f t="shared" si="333"/>
        <v>3506.3199999999997</v>
      </c>
      <c r="AF658" s="94">
        <f t="shared" si="334"/>
        <v>3506.3199999999997</v>
      </c>
      <c r="AG658" s="94">
        <f t="shared" si="335"/>
        <v>0</v>
      </c>
      <c r="AH658" s="123">
        <f t="shared" si="336"/>
        <v>394.11036799999999</v>
      </c>
      <c r="AI658" s="94">
        <f t="shared" si="337"/>
        <v>394.11036799999999</v>
      </c>
      <c r="AJ658" s="94">
        <f t="shared" si="338"/>
        <v>0</v>
      </c>
      <c r="AK658" s="94">
        <f t="shared" si="339"/>
        <v>3112.2096319999996</v>
      </c>
      <c r="AL658" s="93">
        <f t="shared" si="340"/>
        <v>3112.2096319999996</v>
      </c>
      <c r="AM658" s="138" t="str">
        <f>VLOOKUP(S658,Factors!$F$4:$G$5971,2,FALSE)</f>
        <v>3-factor</v>
      </c>
    </row>
    <row r="659" spans="1:39" hidden="1" outlineLevel="3" x14ac:dyDescent="0.25">
      <c r="A659" t="s">
        <v>7067</v>
      </c>
      <c r="B659" t="s">
        <v>653</v>
      </c>
      <c r="C659" t="s">
        <v>654</v>
      </c>
      <c r="D659" t="s">
        <v>601</v>
      </c>
      <c r="E659" t="s">
        <v>602</v>
      </c>
      <c r="G659">
        <v>182.94</v>
      </c>
      <c r="R659">
        <f t="shared" ref="R659:R690" si="342">SUM(F659:Q659)</f>
        <v>182.94</v>
      </c>
      <c r="S659" s="92" t="s">
        <v>7108</v>
      </c>
      <c r="T659" s="80">
        <f>VLOOKUP(S659,Factors!$F$4:$H$5971,3,FALSE)</f>
        <v>0.1124</v>
      </c>
      <c r="U659" s="119">
        <f t="shared" si="323"/>
        <v>0</v>
      </c>
      <c r="V659" s="120">
        <f t="shared" si="324"/>
        <v>182.94</v>
      </c>
      <c r="W659" s="121">
        <f t="shared" si="325"/>
        <v>182.94</v>
      </c>
      <c r="X659" s="119">
        <f t="shared" si="326"/>
        <v>0</v>
      </c>
      <c r="Y659" s="120">
        <f t="shared" si="327"/>
        <v>20.562456000000001</v>
      </c>
      <c r="Z659" s="122">
        <f t="shared" si="328"/>
        <v>20.562456000000001</v>
      </c>
      <c r="AA659" s="119">
        <f t="shared" si="329"/>
        <v>0</v>
      </c>
      <c r="AB659" s="120">
        <f t="shared" si="330"/>
        <v>162.377544</v>
      </c>
      <c r="AC659" s="122">
        <f t="shared" si="331"/>
        <v>162.377544</v>
      </c>
      <c r="AD659" s="94">
        <f t="shared" si="332"/>
        <v>0</v>
      </c>
      <c r="AE659" s="123">
        <f t="shared" si="333"/>
        <v>182.94</v>
      </c>
      <c r="AF659" s="94">
        <f t="shared" si="334"/>
        <v>182.94</v>
      </c>
      <c r="AG659" s="94">
        <f t="shared" si="335"/>
        <v>0</v>
      </c>
      <c r="AH659" s="123">
        <f t="shared" si="336"/>
        <v>20.562456000000001</v>
      </c>
      <c r="AI659" s="94">
        <f t="shared" si="337"/>
        <v>20.562456000000001</v>
      </c>
      <c r="AJ659" s="94">
        <f t="shared" si="338"/>
        <v>0</v>
      </c>
      <c r="AK659" s="94">
        <f t="shared" si="339"/>
        <v>162.377544</v>
      </c>
      <c r="AL659" s="93">
        <f t="shared" si="340"/>
        <v>162.377544</v>
      </c>
      <c r="AM659" s="138" t="str">
        <f>VLOOKUP(S659,Factors!$F$4:$G$5971,2,FALSE)</f>
        <v>3-factor</v>
      </c>
    </row>
    <row r="660" spans="1:39" hidden="1" outlineLevel="3" x14ac:dyDescent="0.25">
      <c r="A660" t="s">
        <v>7067</v>
      </c>
      <c r="B660" t="s">
        <v>653</v>
      </c>
      <c r="C660" t="s">
        <v>654</v>
      </c>
      <c r="D660" t="s">
        <v>513</v>
      </c>
      <c r="E660" t="s">
        <v>514</v>
      </c>
      <c r="F660">
        <v>4972</v>
      </c>
      <c r="G660">
        <v>10806.04</v>
      </c>
      <c r="R660">
        <f t="shared" si="342"/>
        <v>15778.04</v>
      </c>
      <c r="S660" s="92" t="s">
        <v>5852</v>
      </c>
      <c r="T660" s="80">
        <f>VLOOKUP(S660,Factors!$F$4:$H$5971,3,FALSE)</f>
        <v>0.1124</v>
      </c>
      <c r="U660" s="119">
        <f t="shared" si="323"/>
        <v>0</v>
      </c>
      <c r="V660" s="120">
        <f t="shared" si="324"/>
        <v>10806.04</v>
      </c>
      <c r="W660" s="121">
        <f t="shared" si="325"/>
        <v>10806.04</v>
      </c>
      <c r="X660" s="119">
        <f t="shared" si="326"/>
        <v>0</v>
      </c>
      <c r="Y660" s="120">
        <f t="shared" si="327"/>
        <v>1214.5988960000002</v>
      </c>
      <c r="Z660" s="122">
        <f t="shared" si="328"/>
        <v>1214.5988960000002</v>
      </c>
      <c r="AA660" s="119">
        <f t="shared" si="329"/>
        <v>0</v>
      </c>
      <c r="AB660" s="120">
        <f t="shared" si="330"/>
        <v>9591.4411040000014</v>
      </c>
      <c r="AC660" s="122">
        <f t="shared" si="331"/>
        <v>9591.4411040000014</v>
      </c>
      <c r="AD660" s="94">
        <f t="shared" si="332"/>
        <v>0</v>
      </c>
      <c r="AE660" s="123">
        <f t="shared" si="333"/>
        <v>15778.04</v>
      </c>
      <c r="AF660" s="94">
        <f t="shared" si="334"/>
        <v>15778.04</v>
      </c>
      <c r="AG660" s="94">
        <f t="shared" si="335"/>
        <v>0</v>
      </c>
      <c r="AH660" s="123">
        <f t="shared" si="336"/>
        <v>1773.4516960000001</v>
      </c>
      <c r="AI660" s="94">
        <f t="shared" si="337"/>
        <v>1773.4516960000001</v>
      </c>
      <c r="AJ660" s="94">
        <f t="shared" si="338"/>
        <v>0</v>
      </c>
      <c r="AK660" s="94">
        <f t="shared" si="339"/>
        <v>14004.588304000001</v>
      </c>
      <c r="AL660" s="93">
        <f t="shared" si="340"/>
        <v>14004.588304000001</v>
      </c>
      <c r="AM660" s="138" t="str">
        <f>VLOOKUP(S660,Factors!$F$4:$G$5971,2,FALSE)</f>
        <v>3-factor</v>
      </c>
    </row>
    <row r="661" spans="1:39" hidden="1" outlineLevel="3" x14ac:dyDescent="0.25">
      <c r="A661" t="s">
        <v>7067</v>
      </c>
      <c r="B661" t="s">
        <v>655</v>
      </c>
      <c r="C661" t="s">
        <v>656</v>
      </c>
      <c r="D661" t="s">
        <v>513</v>
      </c>
      <c r="E661" t="s">
        <v>514</v>
      </c>
      <c r="F661">
        <v>21082.74</v>
      </c>
      <c r="G661">
        <v>39816.49</v>
      </c>
      <c r="R661">
        <f t="shared" si="342"/>
        <v>60899.229999999996</v>
      </c>
      <c r="S661" s="92" t="s">
        <v>5858</v>
      </c>
      <c r="T661" s="80">
        <f>VLOOKUP(S661,Factors!$F$4:$H$5971,3,FALSE)</f>
        <v>0.1124</v>
      </c>
      <c r="U661" s="119">
        <f t="shared" si="323"/>
        <v>0</v>
      </c>
      <c r="V661" s="120">
        <f t="shared" si="324"/>
        <v>39816.49</v>
      </c>
      <c r="W661" s="121">
        <f t="shared" si="325"/>
        <v>39816.49</v>
      </c>
      <c r="X661" s="119">
        <f t="shared" si="326"/>
        <v>0</v>
      </c>
      <c r="Y661" s="120">
        <f t="shared" si="327"/>
        <v>4475.3734759999998</v>
      </c>
      <c r="Z661" s="122">
        <f t="shared" si="328"/>
        <v>4475.3734759999998</v>
      </c>
      <c r="AA661" s="119">
        <f t="shared" si="329"/>
        <v>0</v>
      </c>
      <c r="AB661" s="120">
        <f t="shared" si="330"/>
        <v>35341.116523999997</v>
      </c>
      <c r="AC661" s="122">
        <f t="shared" si="331"/>
        <v>35341.116523999997</v>
      </c>
      <c r="AD661" s="94">
        <f t="shared" si="332"/>
        <v>0</v>
      </c>
      <c r="AE661" s="123">
        <f t="shared" si="333"/>
        <v>60899.229999999996</v>
      </c>
      <c r="AF661" s="94">
        <f t="shared" si="334"/>
        <v>60899.229999999996</v>
      </c>
      <c r="AG661" s="94">
        <f t="shared" si="335"/>
        <v>0</v>
      </c>
      <c r="AH661" s="123">
        <f t="shared" si="336"/>
        <v>6845.0734519999996</v>
      </c>
      <c r="AI661" s="94">
        <f t="shared" si="337"/>
        <v>6845.0734519999996</v>
      </c>
      <c r="AJ661" s="94">
        <f t="shared" si="338"/>
        <v>0</v>
      </c>
      <c r="AK661" s="94">
        <f t="shared" si="339"/>
        <v>54054.156547999999</v>
      </c>
      <c r="AL661" s="93">
        <f t="shared" si="340"/>
        <v>54054.156547999999</v>
      </c>
      <c r="AM661" s="138" t="str">
        <f>VLOOKUP(S661,Factors!$F$4:$G$5971,2,FALSE)</f>
        <v>3-factor</v>
      </c>
    </row>
    <row r="662" spans="1:39" hidden="1" outlineLevel="3" x14ac:dyDescent="0.25">
      <c r="A662" t="s">
        <v>7067</v>
      </c>
      <c r="B662" t="s">
        <v>655</v>
      </c>
      <c r="C662" t="s">
        <v>656</v>
      </c>
      <c r="D662" t="s">
        <v>515</v>
      </c>
      <c r="E662" t="s">
        <v>516</v>
      </c>
      <c r="F662">
        <v>213.64</v>
      </c>
      <c r="R662">
        <f t="shared" si="342"/>
        <v>213.64</v>
      </c>
      <c r="S662" s="92" t="s">
        <v>5860</v>
      </c>
      <c r="T662" s="80">
        <f>VLOOKUP(S662,Factors!$F$4:$H$5971,3,FALSE)</f>
        <v>0.1124</v>
      </c>
      <c r="U662" s="119">
        <f t="shared" si="323"/>
        <v>0</v>
      </c>
      <c r="V662" s="120">
        <f t="shared" si="324"/>
        <v>0</v>
      </c>
      <c r="W662" s="121">
        <f t="shared" si="325"/>
        <v>0</v>
      </c>
      <c r="X662" s="119">
        <f t="shared" si="326"/>
        <v>0</v>
      </c>
      <c r="Y662" s="120">
        <f t="shared" si="327"/>
        <v>0</v>
      </c>
      <c r="Z662" s="122">
        <f t="shared" si="328"/>
        <v>0</v>
      </c>
      <c r="AA662" s="119">
        <f t="shared" si="329"/>
        <v>0</v>
      </c>
      <c r="AB662" s="120">
        <f t="shared" si="330"/>
        <v>0</v>
      </c>
      <c r="AC662" s="122">
        <f t="shared" si="331"/>
        <v>0</v>
      </c>
      <c r="AD662" s="94">
        <f t="shared" si="332"/>
        <v>0</v>
      </c>
      <c r="AE662" s="123">
        <f t="shared" si="333"/>
        <v>213.64</v>
      </c>
      <c r="AF662" s="94">
        <f t="shared" si="334"/>
        <v>213.64</v>
      </c>
      <c r="AG662" s="94">
        <f t="shared" si="335"/>
        <v>0</v>
      </c>
      <c r="AH662" s="123">
        <f t="shared" si="336"/>
        <v>24.013135999999999</v>
      </c>
      <c r="AI662" s="94">
        <f t="shared" si="337"/>
        <v>24.013135999999999</v>
      </c>
      <c r="AJ662" s="94">
        <f t="shared" si="338"/>
        <v>0</v>
      </c>
      <c r="AK662" s="94">
        <f t="shared" si="339"/>
        <v>189.62686399999998</v>
      </c>
      <c r="AL662" s="93">
        <f t="shared" si="340"/>
        <v>189.62686399999998</v>
      </c>
      <c r="AM662" s="138" t="str">
        <f>VLOOKUP(S662,Factors!$F$4:$G$5971,2,FALSE)</f>
        <v>3-factor</v>
      </c>
    </row>
    <row r="663" spans="1:39" hidden="1" outlineLevel="3" x14ac:dyDescent="0.25">
      <c r="A663" t="s">
        <v>7067</v>
      </c>
      <c r="B663" t="s">
        <v>229</v>
      </c>
      <c r="C663" t="s">
        <v>230</v>
      </c>
      <c r="D663" t="s">
        <v>513</v>
      </c>
      <c r="E663" t="s">
        <v>514</v>
      </c>
      <c r="F663">
        <v>53720.98</v>
      </c>
      <c r="G663">
        <v>-3534.16</v>
      </c>
      <c r="R663">
        <f t="shared" si="342"/>
        <v>50186.820000000007</v>
      </c>
      <c r="S663" s="92" t="s">
        <v>5913</v>
      </c>
      <c r="T663" s="80">
        <f>VLOOKUP(S663,Factors!$F$4:$H$5971,3,FALSE)</f>
        <v>0.1124</v>
      </c>
      <c r="U663" s="119">
        <f t="shared" si="323"/>
        <v>0</v>
      </c>
      <c r="V663" s="120">
        <f t="shared" si="324"/>
        <v>-3534.16</v>
      </c>
      <c r="W663" s="121">
        <f t="shared" si="325"/>
        <v>-3534.16</v>
      </c>
      <c r="X663" s="119">
        <f t="shared" si="326"/>
        <v>0</v>
      </c>
      <c r="Y663" s="120">
        <f t="shared" si="327"/>
        <v>-397.23958399999998</v>
      </c>
      <c r="Z663" s="122">
        <f t="shared" si="328"/>
        <v>-397.23958399999998</v>
      </c>
      <c r="AA663" s="119">
        <f t="shared" si="329"/>
        <v>0</v>
      </c>
      <c r="AB663" s="120">
        <f t="shared" si="330"/>
        <v>-3136.9204159999999</v>
      </c>
      <c r="AC663" s="122">
        <f t="shared" si="331"/>
        <v>-3136.9204159999999</v>
      </c>
      <c r="AD663" s="94">
        <f t="shared" si="332"/>
        <v>0</v>
      </c>
      <c r="AE663" s="123">
        <f t="shared" si="333"/>
        <v>50186.820000000007</v>
      </c>
      <c r="AF663" s="94">
        <f t="shared" si="334"/>
        <v>50186.820000000007</v>
      </c>
      <c r="AG663" s="94">
        <f t="shared" si="335"/>
        <v>0</v>
      </c>
      <c r="AH663" s="123">
        <f t="shared" si="336"/>
        <v>5640.9985680000009</v>
      </c>
      <c r="AI663" s="94">
        <f t="shared" si="337"/>
        <v>5640.9985680000009</v>
      </c>
      <c r="AJ663" s="94">
        <f t="shared" si="338"/>
        <v>0</v>
      </c>
      <c r="AK663" s="94">
        <f t="shared" si="339"/>
        <v>44545.821432000004</v>
      </c>
      <c r="AL663" s="93">
        <f t="shared" si="340"/>
        <v>44545.821432000004</v>
      </c>
      <c r="AM663" s="138" t="str">
        <f>VLOOKUP(S663,Factors!$F$4:$G$5971,2,FALSE)</f>
        <v>3-factor</v>
      </c>
    </row>
    <row r="664" spans="1:39" hidden="1" outlineLevel="3" x14ac:dyDescent="0.25">
      <c r="A664" t="s">
        <v>7067</v>
      </c>
      <c r="B664" t="s">
        <v>663</v>
      </c>
      <c r="C664" t="s">
        <v>664</v>
      </c>
      <c r="D664" t="s">
        <v>665</v>
      </c>
      <c r="E664" t="s">
        <v>666</v>
      </c>
      <c r="F664">
        <v>23442.97</v>
      </c>
      <c r="G664">
        <v>42425.79</v>
      </c>
      <c r="R664">
        <f t="shared" si="342"/>
        <v>65868.760000000009</v>
      </c>
      <c r="S664" s="92" t="s">
        <v>5958</v>
      </c>
      <c r="T664" s="80">
        <f>VLOOKUP(S664,Factors!$F$4:$H$5971,3,FALSE)</f>
        <v>0.1124</v>
      </c>
      <c r="U664" s="119">
        <f t="shared" si="323"/>
        <v>0</v>
      </c>
      <c r="V664" s="120">
        <f t="shared" si="324"/>
        <v>42425.79</v>
      </c>
      <c r="W664" s="121">
        <f t="shared" si="325"/>
        <v>42425.79</v>
      </c>
      <c r="X664" s="119">
        <f t="shared" si="326"/>
        <v>0</v>
      </c>
      <c r="Y664" s="120">
        <f t="shared" si="327"/>
        <v>4768.6587959999997</v>
      </c>
      <c r="Z664" s="122">
        <f t="shared" si="328"/>
        <v>4768.6587959999997</v>
      </c>
      <c r="AA664" s="119">
        <f t="shared" si="329"/>
        <v>0</v>
      </c>
      <c r="AB664" s="120">
        <f t="shared" si="330"/>
        <v>37657.131204000005</v>
      </c>
      <c r="AC664" s="122">
        <f t="shared" si="331"/>
        <v>37657.131204000005</v>
      </c>
      <c r="AD664" s="94">
        <f t="shared" si="332"/>
        <v>0</v>
      </c>
      <c r="AE664" s="123">
        <f t="shared" si="333"/>
        <v>65868.760000000009</v>
      </c>
      <c r="AF664" s="94">
        <f t="shared" si="334"/>
        <v>65868.760000000009</v>
      </c>
      <c r="AG664" s="94">
        <f t="shared" si="335"/>
        <v>0</v>
      </c>
      <c r="AH664" s="123">
        <f t="shared" si="336"/>
        <v>7403.6486240000013</v>
      </c>
      <c r="AI664" s="94">
        <f t="shared" si="337"/>
        <v>7403.6486240000013</v>
      </c>
      <c r="AJ664" s="94">
        <f t="shared" si="338"/>
        <v>0</v>
      </c>
      <c r="AK664" s="94">
        <f t="shared" si="339"/>
        <v>58465.111376000008</v>
      </c>
      <c r="AL664" s="93">
        <f t="shared" si="340"/>
        <v>58465.111376000008</v>
      </c>
      <c r="AM664" s="138" t="str">
        <f>VLOOKUP(S664,Factors!$F$4:$G$5971,2,FALSE)</f>
        <v>3-factor</v>
      </c>
    </row>
    <row r="665" spans="1:39" hidden="1" outlineLevel="3" x14ac:dyDescent="0.25">
      <c r="A665" t="s">
        <v>7067</v>
      </c>
      <c r="B665" t="s">
        <v>667</v>
      </c>
      <c r="C665" t="s">
        <v>668</v>
      </c>
      <c r="D665" t="s">
        <v>665</v>
      </c>
      <c r="E665" t="s">
        <v>666</v>
      </c>
      <c r="F665">
        <v>30918.73</v>
      </c>
      <c r="G665">
        <v>41913.35</v>
      </c>
      <c r="R665">
        <f t="shared" si="342"/>
        <v>72832.08</v>
      </c>
      <c r="S665" s="92" t="s">
        <v>5960</v>
      </c>
      <c r="T665" s="80">
        <f>VLOOKUP(S665,Factors!$F$4:$H$5971,3,FALSE)</f>
        <v>0.1124</v>
      </c>
      <c r="U665" s="119">
        <f t="shared" si="323"/>
        <v>0</v>
      </c>
      <c r="V665" s="120">
        <f t="shared" si="324"/>
        <v>41913.35</v>
      </c>
      <c r="W665" s="121">
        <f t="shared" si="325"/>
        <v>41913.35</v>
      </c>
      <c r="X665" s="119">
        <f t="shared" si="326"/>
        <v>0</v>
      </c>
      <c r="Y665" s="120">
        <f t="shared" si="327"/>
        <v>4711.0605399999995</v>
      </c>
      <c r="Z665" s="122">
        <f t="shared" si="328"/>
        <v>4711.0605399999995</v>
      </c>
      <c r="AA665" s="119">
        <f t="shared" si="329"/>
        <v>0</v>
      </c>
      <c r="AB665" s="120">
        <f t="shared" si="330"/>
        <v>37202.28946</v>
      </c>
      <c r="AC665" s="122">
        <f t="shared" si="331"/>
        <v>37202.28946</v>
      </c>
      <c r="AD665" s="94">
        <f t="shared" si="332"/>
        <v>0</v>
      </c>
      <c r="AE665" s="123">
        <f t="shared" si="333"/>
        <v>72832.08</v>
      </c>
      <c r="AF665" s="94">
        <f t="shared" si="334"/>
        <v>72832.08</v>
      </c>
      <c r="AG665" s="94">
        <f t="shared" si="335"/>
        <v>0</v>
      </c>
      <c r="AH665" s="123">
        <f t="shared" si="336"/>
        <v>8186.3257920000005</v>
      </c>
      <c r="AI665" s="94">
        <f t="shared" si="337"/>
        <v>8186.3257920000005</v>
      </c>
      <c r="AJ665" s="94">
        <f t="shared" si="338"/>
        <v>0</v>
      </c>
      <c r="AK665" s="94">
        <f t="shared" si="339"/>
        <v>64645.754207999998</v>
      </c>
      <c r="AL665" s="93">
        <f t="shared" si="340"/>
        <v>64645.754207999998</v>
      </c>
      <c r="AM665" s="138" t="str">
        <f>VLOOKUP(S665,Factors!$F$4:$G$5971,2,FALSE)</f>
        <v>3-factor</v>
      </c>
    </row>
    <row r="666" spans="1:39" hidden="1" outlineLevel="3" x14ac:dyDescent="0.25">
      <c r="A666" t="s">
        <v>7067</v>
      </c>
      <c r="B666" t="s">
        <v>667</v>
      </c>
      <c r="C666" t="s">
        <v>668</v>
      </c>
      <c r="D666" t="s">
        <v>513</v>
      </c>
      <c r="E666" t="s">
        <v>514</v>
      </c>
      <c r="F666">
        <v>24630.49</v>
      </c>
      <c r="G666">
        <v>24746.61</v>
      </c>
      <c r="R666">
        <f t="shared" si="342"/>
        <v>49377.100000000006</v>
      </c>
      <c r="S666" s="92" t="s">
        <v>5965</v>
      </c>
      <c r="T666" s="80">
        <f>VLOOKUP(S666,Factors!$F$4:$H$5971,3,FALSE)</f>
        <v>0.1124</v>
      </c>
      <c r="U666" s="119">
        <f t="shared" si="323"/>
        <v>0</v>
      </c>
      <c r="V666" s="120">
        <f t="shared" si="324"/>
        <v>24746.61</v>
      </c>
      <c r="W666" s="121">
        <f t="shared" si="325"/>
        <v>24746.61</v>
      </c>
      <c r="X666" s="119">
        <f t="shared" si="326"/>
        <v>0</v>
      </c>
      <c r="Y666" s="120">
        <f t="shared" si="327"/>
        <v>2781.5189639999999</v>
      </c>
      <c r="Z666" s="122">
        <f t="shared" si="328"/>
        <v>2781.5189639999999</v>
      </c>
      <c r="AA666" s="119">
        <f t="shared" si="329"/>
        <v>0</v>
      </c>
      <c r="AB666" s="120">
        <f t="shared" si="330"/>
        <v>21965.091036000002</v>
      </c>
      <c r="AC666" s="122">
        <f t="shared" si="331"/>
        <v>21965.091036000002</v>
      </c>
      <c r="AD666" s="94">
        <f t="shared" si="332"/>
        <v>0</v>
      </c>
      <c r="AE666" s="123">
        <f t="shared" si="333"/>
        <v>49377.100000000006</v>
      </c>
      <c r="AF666" s="94">
        <f t="shared" si="334"/>
        <v>49377.100000000006</v>
      </c>
      <c r="AG666" s="94">
        <f t="shared" si="335"/>
        <v>0</v>
      </c>
      <c r="AH666" s="123">
        <f t="shared" si="336"/>
        <v>5549.9860400000007</v>
      </c>
      <c r="AI666" s="94">
        <f t="shared" si="337"/>
        <v>5549.9860400000007</v>
      </c>
      <c r="AJ666" s="94">
        <f t="shared" si="338"/>
        <v>0</v>
      </c>
      <c r="AK666" s="94">
        <f t="shared" si="339"/>
        <v>43827.113960000002</v>
      </c>
      <c r="AL666" s="93">
        <f t="shared" si="340"/>
        <v>43827.113960000002</v>
      </c>
      <c r="AM666" s="138" t="str">
        <f>VLOOKUP(S666,Factors!$F$4:$G$5971,2,FALSE)</f>
        <v>3-factor</v>
      </c>
    </row>
    <row r="667" spans="1:39" hidden="1" outlineLevel="3" x14ac:dyDescent="0.25">
      <c r="A667" t="s">
        <v>7067</v>
      </c>
      <c r="B667" t="s">
        <v>669</v>
      </c>
      <c r="C667" t="s">
        <v>670</v>
      </c>
      <c r="D667" t="s">
        <v>513</v>
      </c>
      <c r="E667" t="s">
        <v>514</v>
      </c>
      <c r="F667">
        <v>79873.98</v>
      </c>
      <c r="G667">
        <v>83339.53</v>
      </c>
      <c r="R667">
        <f t="shared" si="342"/>
        <v>163213.51</v>
      </c>
      <c r="S667" s="92" t="s">
        <v>5979</v>
      </c>
      <c r="T667" s="80">
        <f>VLOOKUP(S667,Factors!$F$4:$H$5971,3,FALSE)</f>
        <v>0.1124</v>
      </c>
      <c r="U667" s="119">
        <f t="shared" si="323"/>
        <v>0</v>
      </c>
      <c r="V667" s="120">
        <f t="shared" si="324"/>
        <v>83339.53</v>
      </c>
      <c r="W667" s="121">
        <f t="shared" si="325"/>
        <v>83339.53</v>
      </c>
      <c r="X667" s="119">
        <f t="shared" si="326"/>
        <v>0</v>
      </c>
      <c r="Y667" s="120">
        <f t="shared" si="327"/>
        <v>9367.3631719999994</v>
      </c>
      <c r="Z667" s="122">
        <f t="shared" si="328"/>
        <v>9367.3631719999994</v>
      </c>
      <c r="AA667" s="119">
        <f t="shared" si="329"/>
        <v>0</v>
      </c>
      <c r="AB667" s="120">
        <f t="shared" si="330"/>
        <v>73972.166828000001</v>
      </c>
      <c r="AC667" s="122">
        <f t="shared" si="331"/>
        <v>73972.166828000001</v>
      </c>
      <c r="AD667" s="94">
        <f t="shared" si="332"/>
        <v>0</v>
      </c>
      <c r="AE667" s="123">
        <f t="shared" si="333"/>
        <v>163213.51</v>
      </c>
      <c r="AF667" s="94">
        <f t="shared" si="334"/>
        <v>163213.51</v>
      </c>
      <c r="AG667" s="94">
        <f t="shared" si="335"/>
        <v>0</v>
      </c>
      <c r="AH667" s="123">
        <f t="shared" si="336"/>
        <v>18345.198523999999</v>
      </c>
      <c r="AI667" s="94">
        <f t="shared" si="337"/>
        <v>18345.198523999999</v>
      </c>
      <c r="AJ667" s="94">
        <f t="shared" si="338"/>
        <v>0</v>
      </c>
      <c r="AK667" s="94">
        <f t="shared" si="339"/>
        <v>144868.311476</v>
      </c>
      <c r="AL667" s="93">
        <f t="shared" si="340"/>
        <v>144868.311476</v>
      </c>
      <c r="AM667" s="138" t="str">
        <f>VLOOKUP(S667,Factors!$F$4:$G$5971,2,FALSE)</f>
        <v>3-factor</v>
      </c>
    </row>
    <row r="668" spans="1:39" hidden="1" outlineLevel="3" x14ac:dyDescent="0.25">
      <c r="A668" t="s">
        <v>7067</v>
      </c>
      <c r="B668" t="s">
        <v>671</v>
      </c>
      <c r="C668" t="s">
        <v>672</v>
      </c>
      <c r="D668" t="s">
        <v>513</v>
      </c>
      <c r="E668" t="s">
        <v>514</v>
      </c>
      <c r="G668">
        <v>54483.53</v>
      </c>
      <c r="R668">
        <f t="shared" si="342"/>
        <v>54483.53</v>
      </c>
      <c r="S668" s="92" t="s">
        <v>7109</v>
      </c>
      <c r="T668" s="80">
        <f>VLOOKUP(S668,Factors!$F$4:$H$5971,3,FALSE)</f>
        <v>0.1124</v>
      </c>
      <c r="U668" s="119">
        <f t="shared" si="323"/>
        <v>0</v>
      </c>
      <c r="V668" s="120">
        <f t="shared" si="324"/>
        <v>54483.53</v>
      </c>
      <c r="W668" s="121">
        <f t="shared" si="325"/>
        <v>54483.53</v>
      </c>
      <c r="X668" s="119">
        <f t="shared" si="326"/>
        <v>0</v>
      </c>
      <c r="Y668" s="120">
        <f t="shared" si="327"/>
        <v>6123.9487719999997</v>
      </c>
      <c r="Z668" s="122">
        <f t="shared" si="328"/>
        <v>6123.9487719999997</v>
      </c>
      <c r="AA668" s="119">
        <f t="shared" si="329"/>
        <v>0</v>
      </c>
      <c r="AB668" s="120">
        <f t="shared" si="330"/>
        <v>48359.581227999995</v>
      </c>
      <c r="AC668" s="122">
        <f t="shared" si="331"/>
        <v>48359.581227999995</v>
      </c>
      <c r="AD668" s="94">
        <f t="shared" si="332"/>
        <v>0</v>
      </c>
      <c r="AE668" s="123">
        <f t="shared" si="333"/>
        <v>54483.53</v>
      </c>
      <c r="AF668" s="94">
        <f t="shared" si="334"/>
        <v>54483.53</v>
      </c>
      <c r="AG668" s="94">
        <f t="shared" si="335"/>
        <v>0</v>
      </c>
      <c r="AH668" s="123">
        <f t="shared" si="336"/>
        <v>6123.9487719999997</v>
      </c>
      <c r="AI668" s="94">
        <f t="shared" si="337"/>
        <v>6123.9487719999997</v>
      </c>
      <c r="AJ668" s="94">
        <f t="shared" si="338"/>
        <v>0</v>
      </c>
      <c r="AK668" s="94">
        <f t="shared" si="339"/>
        <v>48359.581227999995</v>
      </c>
      <c r="AL668" s="93">
        <f t="shared" si="340"/>
        <v>48359.581227999995</v>
      </c>
      <c r="AM668" s="138" t="str">
        <f>VLOOKUP(S668,Factors!$F$4:$G$5971,2,FALSE)</f>
        <v>3-factor</v>
      </c>
    </row>
    <row r="669" spans="1:39" hidden="1" outlineLevel="3" x14ac:dyDescent="0.25">
      <c r="A669" t="s">
        <v>7067</v>
      </c>
      <c r="B669" t="s">
        <v>499</v>
      </c>
      <c r="C669" t="s">
        <v>500</v>
      </c>
      <c r="D669" t="s">
        <v>513</v>
      </c>
      <c r="E669" t="s">
        <v>514</v>
      </c>
      <c r="F669">
        <v>159647.44</v>
      </c>
      <c r="G669">
        <v>78999.97</v>
      </c>
      <c r="R669">
        <f t="shared" si="342"/>
        <v>238647.41</v>
      </c>
      <c r="S669" s="92" t="s">
        <v>5990</v>
      </c>
      <c r="T669" s="80">
        <f>VLOOKUP(S669,Factors!$F$4:$H$5971,3,FALSE)</f>
        <v>0.1124</v>
      </c>
      <c r="U669" s="119">
        <f t="shared" si="323"/>
        <v>0</v>
      </c>
      <c r="V669" s="120">
        <f t="shared" si="324"/>
        <v>78999.97</v>
      </c>
      <c r="W669" s="121">
        <f t="shared" si="325"/>
        <v>78999.97</v>
      </c>
      <c r="X669" s="119">
        <f t="shared" si="326"/>
        <v>0</v>
      </c>
      <c r="Y669" s="120">
        <f t="shared" si="327"/>
        <v>8879.5966279999993</v>
      </c>
      <c r="Z669" s="122">
        <f t="shared" si="328"/>
        <v>8879.5966279999993</v>
      </c>
      <c r="AA669" s="119">
        <f t="shared" si="329"/>
        <v>0</v>
      </c>
      <c r="AB669" s="120">
        <f t="shared" si="330"/>
        <v>70120.373372000002</v>
      </c>
      <c r="AC669" s="122">
        <f t="shared" si="331"/>
        <v>70120.373372000002</v>
      </c>
      <c r="AD669" s="94">
        <f t="shared" si="332"/>
        <v>0</v>
      </c>
      <c r="AE669" s="123">
        <f t="shared" si="333"/>
        <v>238647.41</v>
      </c>
      <c r="AF669" s="94">
        <f t="shared" si="334"/>
        <v>238647.41</v>
      </c>
      <c r="AG669" s="94">
        <f t="shared" si="335"/>
        <v>0</v>
      </c>
      <c r="AH669" s="123">
        <f t="shared" si="336"/>
        <v>26823.968884000002</v>
      </c>
      <c r="AI669" s="94">
        <f t="shared" si="337"/>
        <v>26823.968884000002</v>
      </c>
      <c r="AJ669" s="94">
        <f t="shared" si="338"/>
        <v>0</v>
      </c>
      <c r="AK669" s="94">
        <f t="shared" si="339"/>
        <v>211823.441116</v>
      </c>
      <c r="AL669" s="93">
        <f t="shared" si="340"/>
        <v>211823.441116</v>
      </c>
      <c r="AM669" s="138" t="str">
        <f>VLOOKUP(S669,Factors!$F$4:$G$5971,2,FALSE)</f>
        <v>3-factor</v>
      </c>
    </row>
    <row r="670" spans="1:39" hidden="1" outlineLevel="3" x14ac:dyDescent="0.25">
      <c r="A670" t="s">
        <v>7067</v>
      </c>
      <c r="B670" t="s">
        <v>673</v>
      </c>
      <c r="C670" t="s">
        <v>674</v>
      </c>
      <c r="D670" t="s">
        <v>513</v>
      </c>
      <c r="E670" t="s">
        <v>514</v>
      </c>
      <c r="F670">
        <v>32617.41</v>
      </c>
      <c r="G670">
        <v>6065.23</v>
      </c>
      <c r="R670">
        <f t="shared" si="342"/>
        <v>38682.639999999999</v>
      </c>
      <c r="S670" s="92" t="s">
        <v>6007</v>
      </c>
      <c r="T670" s="80">
        <f>VLOOKUP(S670,Factors!$F$4:$H$5971,3,FALSE)</f>
        <v>0.1124</v>
      </c>
      <c r="U670" s="119">
        <f t="shared" si="323"/>
        <v>0</v>
      </c>
      <c r="V670" s="120">
        <f t="shared" si="324"/>
        <v>6065.23</v>
      </c>
      <c r="W670" s="121">
        <f t="shared" si="325"/>
        <v>6065.23</v>
      </c>
      <c r="X670" s="119">
        <f t="shared" si="326"/>
        <v>0</v>
      </c>
      <c r="Y670" s="120">
        <f t="shared" si="327"/>
        <v>681.731852</v>
      </c>
      <c r="Z670" s="122">
        <f t="shared" si="328"/>
        <v>681.731852</v>
      </c>
      <c r="AA670" s="119">
        <f t="shared" si="329"/>
        <v>0</v>
      </c>
      <c r="AB670" s="120">
        <f t="shared" si="330"/>
        <v>5383.4981479999997</v>
      </c>
      <c r="AC670" s="122">
        <f t="shared" si="331"/>
        <v>5383.4981479999997</v>
      </c>
      <c r="AD670" s="94">
        <f t="shared" si="332"/>
        <v>0</v>
      </c>
      <c r="AE670" s="123">
        <f t="shared" si="333"/>
        <v>38682.639999999999</v>
      </c>
      <c r="AF670" s="94">
        <f t="shared" si="334"/>
        <v>38682.639999999999</v>
      </c>
      <c r="AG670" s="94">
        <f t="shared" si="335"/>
        <v>0</v>
      </c>
      <c r="AH670" s="123">
        <f t="shared" si="336"/>
        <v>4347.9287359999998</v>
      </c>
      <c r="AI670" s="94">
        <f t="shared" si="337"/>
        <v>4347.9287359999998</v>
      </c>
      <c r="AJ670" s="94">
        <f t="shared" si="338"/>
        <v>0</v>
      </c>
      <c r="AK670" s="94">
        <f t="shared" si="339"/>
        <v>34334.711263999998</v>
      </c>
      <c r="AL670" s="93">
        <f t="shared" si="340"/>
        <v>34334.711263999998</v>
      </c>
      <c r="AM670" s="138" t="str">
        <f>VLOOKUP(S670,Factors!$F$4:$G$5971,2,FALSE)</f>
        <v>3-factor</v>
      </c>
    </row>
    <row r="671" spans="1:39" hidden="1" outlineLevel="3" x14ac:dyDescent="0.25">
      <c r="A671" t="s">
        <v>7067</v>
      </c>
      <c r="B671" t="s">
        <v>675</v>
      </c>
      <c r="C671" t="s">
        <v>676</v>
      </c>
      <c r="D671" t="s">
        <v>513</v>
      </c>
      <c r="E671" t="s">
        <v>514</v>
      </c>
      <c r="F671">
        <v>47257.57</v>
      </c>
      <c r="G671">
        <v>55087.17</v>
      </c>
      <c r="R671">
        <f t="shared" si="342"/>
        <v>102344.73999999999</v>
      </c>
      <c r="S671" s="92" t="s">
        <v>6038</v>
      </c>
      <c r="T671" s="80">
        <f>VLOOKUP(S671,Factors!$F$4:$H$5971,3,FALSE)</f>
        <v>0.1124</v>
      </c>
      <c r="U671" s="119">
        <f t="shared" si="323"/>
        <v>0</v>
      </c>
      <c r="V671" s="120">
        <f t="shared" si="324"/>
        <v>55087.17</v>
      </c>
      <c r="W671" s="121">
        <f t="shared" si="325"/>
        <v>55087.17</v>
      </c>
      <c r="X671" s="119">
        <f t="shared" si="326"/>
        <v>0</v>
      </c>
      <c r="Y671" s="120">
        <f t="shared" si="327"/>
        <v>6191.7979079999996</v>
      </c>
      <c r="Z671" s="122">
        <f t="shared" si="328"/>
        <v>6191.7979079999996</v>
      </c>
      <c r="AA671" s="119">
        <f t="shared" si="329"/>
        <v>0</v>
      </c>
      <c r="AB671" s="120">
        <f t="shared" si="330"/>
        <v>48895.372091999998</v>
      </c>
      <c r="AC671" s="122">
        <f t="shared" si="331"/>
        <v>48895.372091999998</v>
      </c>
      <c r="AD671" s="94">
        <f t="shared" si="332"/>
        <v>0</v>
      </c>
      <c r="AE671" s="123">
        <f t="shared" si="333"/>
        <v>102344.73999999999</v>
      </c>
      <c r="AF671" s="94">
        <f t="shared" si="334"/>
        <v>102344.73999999999</v>
      </c>
      <c r="AG671" s="94">
        <f t="shared" si="335"/>
        <v>0</v>
      </c>
      <c r="AH671" s="123">
        <f t="shared" si="336"/>
        <v>11503.548776</v>
      </c>
      <c r="AI671" s="94">
        <f t="shared" si="337"/>
        <v>11503.548776</v>
      </c>
      <c r="AJ671" s="94">
        <f t="shared" si="338"/>
        <v>0</v>
      </c>
      <c r="AK671" s="94">
        <f t="shared" si="339"/>
        <v>90841.191223999995</v>
      </c>
      <c r="AL671" s="93">
        <f t="shared" si="340"/>
        <v>90841.191223999995</v>
      </c>
      <c r="AM671" s="138" t="str">
        <f>VLOOKUP(S671,Factors!$F$4:$G$5971,2,FALSE)</f>
        <v>3-factor</v>
      </c>
    </row>
    <row r="672" spans="1:39" hidden="1" outlineLevel="3" x14ac:dyDescent="0.25">
      <c r="A672" t="s">
        <v>7067</v>
      </c>
      <c r="B672" t="s">
        <v>675</v>
      </c>
      <c r="C672" t="s">
        <v>676</v>
      </c>
      <c r="D672" t="s">
        <v>677</v>
      </c>
      <c r="E672" t="s">
        <v>678</v>
      </c>
      <c r="G672">
        <v>220</v>
      </c>
      <c r="R672">
        <f t="shared" si="342"/>
        <v>220</v>
      </c>
      <c r="S672" s="92" t="s">
        <v>6586</v>
      </c>
      <c r="T672" s="80">
        <f>VLOOKUP(S672,Factors!$F$4:$H$5971,3,FALSE)</f>
        <v>0.1124</v>
      </c>
      <c r="U672" s="119">
        <f t="shared" si="323"/>
        <v>0</v>
      </c>
      <c r="V672" s="120">
        <f t="shared" si="324"/>
        <v>220</v>
      </c>
      <c r="W672" s="121">
        <f t="shared" si="325"/>
        <v>220</v>
      </c>
      <c r="X672" s="119">
        <f t="shared" si="326"/>
        <v>0</v>
      </c>
      <c r="Y672" s="120">
        <f t="shared" si="327"/>
        <v>24.728000000000002</v>
      </c>
      <c r="Z672" s="122">
        <f t="shared" si="328"/>
        <v>24.728000000000002</v>
      </c>
      <c r="AA672" s="119">
        <f t="shared" si="329"/>
        <v>0</v>
      </c>
      <c r="AB672" s="120">
        <f t="shared" si="330"/>
        <v>195.27199999999999</v>
      </c>
      <c r="AC672" s="122">
        <f t="shared" si="331"/>
        <v>195.27199999999999</v>
      </c>
      <c r="AD672" s="94">
        <f t="shared" si="332"/>
        <v>0</v>
      </c>
      <c r="AE672" s="123">
        <f t="shared" si="333"/>
        <v>220</v>
      </c>
      <c r="AF672" s="94">
        <f t="shared" si="334"/>
        <v>220</v>
      </c>
      <c r="AG672" s="94">
        <f t="shared" si="335"/>
        <v>0</v>
      </c>
      <c r="AH672" s="123">
        <f t="shared" si="336"/>
        <v>24.728000000000002</v>
      </c>
      <c r="AI672" s="94">
        <f t="shared" si="337"/>
        <v>24.728000000000002</v>
      </c>
      <c r="AJ672" s="94">
        <f t="shared" si="338"/>
        <v>0</v>
      </c>
      <c r="AK672" s="94">
        <f t="shared" si="339"/>
        <v>195.27199999999999</v>
      </c>
      <c r="AL672" s="93">
        <f t="shared" si="340"/>
        <v>195.27199999999999</v>
      </c>
      <c r="AM672" s="138" t="str">
        <f>VLOOKUP(S672,Factors!$F$4:$G$5971,2,FALSE)</f>
        <v>3-factor</v>
      </c>
    </row>
    <row r="673" spans="1:39" hidden="1" outlineLevel="3" x14ac:dyDescent="0.25">
      <c r="A673" t="s">
        <v>7067</v>
      </c>
      <c r="B673" t="s">
        <v>681</v>
      </c>
      <c r="C673" t="s">
        <v>682</v>
      </c>
      <c r="D673" t="s">
        <v>513</v>
      </c>
      <c r="E673" t="s">
        <v>514</v>
      </c>
      <c r="F673">
        <v>111790.49</v>
      </c>
      <c r="G673">
        <v>93466.08</v>
      </c>
      <c r="R673">
        <f t="shared" si="342"/>
        <v>205256.57</v>
      </c>
      <c r="S673" s="92" t="s">
        <v>6068</v>
      </c>
      <c r="T673" s="80">
        <f>VLOOKUP(S673,Factors!$F$4:$H$5971,3,FALSE)</f>
        <v>0.1124</v>
      </c>
      <c r="U673" s="119">
        <f t="shared" si="323"/>
        <v>0</v>
      </c>
      <c r="V673" s="120">
        <f t="shared" si="324"/>
        <v>93466.08</v>
      </c>
      <c r="W673" s="121">
        <f t="shared" si="325"/>
        <v>93466.08</v>
      </c>
      <c r="X673" s="119">
        <f t="shared" si="326"/>
        <v>0</v>
      </c>
      <c r="Y673" s="120">
        <f t="shared" si="327"/>
        <v>10505.587391999999</v>
      </c>
      <c r="Z673" s="122">
        <f t="shared" si="328"/>
        <v>10505.587391999999</v>
      </c>
      <c r="AA673" s="119">
        <f t="shared" si="329"/>
        <v>0</v>
      </c>
      <c r="AB673" s="120">
        <f t="shared" si="330"/>
        <v>82960.492608</v>
      </c>
      <c r="AC673" s="122">
        <f t="shared" si="331"/>
        <v>82960.492608</v>
      </c>
      <c r="AD673" s="94">
        <f t="shared" si="332"/>
        <v>0</v>
      </c>
      <c r="AE673" s="123">
        <f t="shared" si="333"/>
        <v>205256.57</v>
      </c>
      <c r="AF673" s="94">
        <f t="shared" si="334"/>
        <v>205256.57</v>
      </c>
      <c r="AG673" s="94">
        <f t="shared" si="335"/>
        <v>0</v>
      </c>
      <c r="AH673" s="123">
        <f t="shared" si="336"/>
        <v>23070.838468000002</v>
      </c>
      <c r="AI673" s="94">
        <f t="shared" si="337"/>
        <v>23070.838468000002</v>
      </c>
      <c r="AJ673" s="94">
        <f t="shared" si="338"/>
        <v>0</v>
      </c>
      <c r="AK673" s="94">
        <f t="shared" si="339"/>
        <v>182185.73153200001</v>
      </c>
      <c r="AL673" s="93">
        <f t="shared" si="340"/>
        <v>182185.73153200001</v>
      </c>
      <c r="AM673" s="138" t="str">
        <f>VLOOKUP(S673,Factors!$F$4:$G$5971,2,FALSE)</f>
        <v>3-factor</v>
      </c>
    </row>
    <row r="674" spans="1:39" hidden="1" outlineLevel="3" x14ac:dyDescent="0.25">
      <c r="A674" t="s">
        <v>7067</v>
      </c>
      <c r="B674" t="s">
        <v>681</v>
      </c>
      <c r="C674" t="s">
        <v>682</v>
      </c>
      <c r="D674" t="s">
        <v>683</v>
      </c>
      <c r="E674" t="s">
        <v>684</v>
      </c>
      <c r="F674">
        <v>9598.2099999999991</v>
      </c>
      <c r="G674">
        <v>4457.8500000000004</v>
      </c>
      <c r="R674">
        <f t="shared" si="342"/>
        <v>14056.06</v>
      </c>
      <c r="S674" s="92" t="s">
        <v>6105</v>
      </c>
      <c r="T674" s="80">
        <f>VLOOKUP(S674,Factors!$F$4:$H$5971,3,FALSE)</f>
        <v>0.1124</v>
      </c>
      <c r="U674" s="119">
        <f t="shared" si="323"/>
        <v>0</v>
      </c>
      <c r="V674" s="120">
        <f t="shared" si="324"/>
        <v>4457.8500000000004</v>
      </c>
      <c r="W674" s="121">
        <f t="shared" si="325"/>
        <v>4457.8500000000004</v>
      </c>
      <c r="X674" s="119">
        <f t="shared" si="326"/>
        <v>0</v>
      </c>
      <c r="Y674" s="120">
        <f t="shared" si="327"/>
        <v>501.06234000000006</v>
      </c>
      <c r="Z674" s="122">
        <f t="shared" si="328"/>
        <v>501.06234000000006</v>
      </c>
      <c r="AA674" s="119">
        <f t="shared" si="329"/>
        <v>0</v>
      </c>
      <c r="AB674" s="120">
        <f t="shared" si="330"/>
        <v>3956.7876600000004</v>
      </c>
      <c r="AC674" s="122">
        <f t="shared" si="331"/>
        <v>3956.7876600000004</v>
      </c>
      <c r="AD674" s="94">
        <f t="shared" si="332"/>
        <v>0</v>
      </c>
      <c r="AE674" s="123">
        <f t="shared" si="333"/>
        <v>14056.06</v>
      </c>
      <c r="AF674" s="94">
        <f t="shared" si="334"/>
        <v>14056.06</v>
      </c>
      <c r="AG674" s="94">
        <f t="shared" si="335"/>
        <v>0</v>
      </c>
      <c r="AH674" s="123">
        <f t="shared" si="336"/>
        <v>1579.9011439999999</v>
      </c>
      <c r="AI674" s="94">
        <f t="shared" si="337"/>
        <v>1579.9011439999999</v>
      </c>
      <c r="AJ674" s="94">
        <f t="shared" si="338"/>
        <v>0</v>
      </c>
      <c r="AK674" s="94">
        <f t="shared" si="339"/>
        <v>12476.158856</v>
      </c>
      <c r="AL674" s="93">
        <f t="shared" si="340"/>
        <v>12476.158856</v>
      </c>
      <c r="AM674" s="138" t="str">
        <f>VLOOKUP(S674,Factors!$F$4:$G$5971,2,FALSE)</f>
        <v>3-factor</v>
      </c>
    </row>
    <row r="675" spans="1:39" hidden="1" outlineLevel="3" x14ac:dyDescent="0.25">
      <c r="A675" t="s">
        <v>7067</v>
      </c>
      <c r="B675" t="s">
        <v>687</v>
      </c>
      <c r="C675" t="s">
        <v>688</v>
      </c>
      <c r="D675" t="s">
        <v>513</v>
      </c>
      <c r="E675" t="s">
        <v>514</v>
      </c>
      <c r="F675">
        <v>-8</v>
      </c>
      <c r="G675">
        <v>63</v>
      </c>
      <c r="R675">
        <f t="shared" si="342"/>
        <v>55</v>
      </c>
      <c r="S675" s="92" t="s">
        <v>6121</v>
      </c>
      <c r="T675" s="80">
        <f>VLOOKUP(S675,Factors!$F$4:$H$5971,3,FALSE)</f>
        <v>0.1124</v>
      </c>
      <c r="U675" s="119">
        <f t="shared" ref="U675:U739" si="343">IF(LEFT(AM675,6)="Direct", G675,0)</f>
        <v>0</v>
      </c>
      <c r="V675" s="120">
        <f t="shared" ref="V675:V739" si="344">G675-U675</f>
        <v>63</v>
      </c>
      <c r="W675" s="121">
        <f t="shared" ref="W675:W739" si="345">U675+V675</f>
        <v>63</v>
      </c>
      <c r="X675" s="119">
        <f t="shared" ref="X675:X739" si="346">IF(LEFT(AM675,9)="Direct-WA", G675,0)</f>
        <v>0</v>
      </c>
      <c r="Y675" s="120">
        <f t="shared" ref="Y675:Y739" si="347">IF(LEFT(AM675,9)="Direct-WA",0,G675*T675)</f>
        <v>7.0811999999999999</v>
      </c>
      <c r="Z675" s="122">
        <f t="shared" ref="Z675:Z739" si="348">X675+Y675</f>
        <v>7.0811999999999999</v>
      </c>
      <c r="AA675" s="119">
        <f t="shared" ref="AA675:AA739" si="349">IF(LEFT(AM675,9)="Direct-OR", G675,0)</f>
        <v>0</v>
      </c>
      <c r="AB675" s="120">
        <f t="shared" ref="AB675:AB739" si="350">IF(LEFT(AM675,9)="Direct-OR",0,V675-Y675)</f>
        <v>55.918799999999997</v>
      </c>
      <c r="AC675" s="122">
        <f t="shared" ref="AC675:AC739" si="351">AA675+AB675</f>
        <v>55.918799999999997</v>
      </c>
      <c r="AD675" s="94">
        <f t="shared" ref="AD675:AD739" si="352">IF(LEFT(AM675,6)="Direct", R675,0)</f>
        <v>0</v>
      </c>
      <c r="AE675" s="123">
        <f t="shared" ref="AE675:AE739" si="353">R675-AD675</f>
        <v>55</v>
      </c>
      <c r="AF675" s="94">
        <f t="shared" ref="AF675:AF739" si="354">AD675+AE675</f>
        <v>55</v>
      </c>
      <c r="AG675" s="94">
        <f t="shared" ref="AG675:AG739" si="355">IF(LEFT(AM675,9)="Direct-WA", R675,0)</f>
        <v>0</v>
      </c>
      <c r="AH675" s="123">
        <f t="shared" ref="AH675:AH739" si="356">IF(LEFT(AM675,9)="Direct-WA",0,R675*T675)</f>
        <v>6.1820000000000004</v>
      </c>
      <c r="AI675" s="94">
        <f t="shared" ref="AI675:AI739" si="357">AG675+AH675</f>
        <v>6.1820000000000004</v>
      </c>
      <c r="AJ675" s="94">
        <f t="shared" ref="AJ675:AJ739" si="358">IF(LEFT(AM675,9)="Direct-OR", R675,0)</f>
        <v>0</v>
      </c>
      <c r="AK675" s="94">
        <f t="shared" ref="AK675:AK739" si="359">IF(LEFT(AM675,9)="Direct-OR",0,AF675-AI675)</f>
        <v>48.817999999999998</v>
      </c>
      <c r="AL675" s="93">
        <f t="shared" ref="AL675:AL739" si="360">AJ675+AK675</f>
        <v>48.817999999999998</v>
      </c>
      <c r="AM675" s="138" t="str">
        <f>VLOOKUP(S675,Factors!$F$4:$G$5971,2,FALSE)</f>
        <v>3-factor</v>
      </c>
    </row>
    <row r="676" spans="1:39" hidden="1" outlineLevel="3" x14ac:dyDescent="0.25">
      <c r="A676" t="s">
        <v>7067</v>
      </c>
      <c r="B676" t="s">
        <v>687</v>
      </c>
      <c r="C676" t="s">
        <v>688</v>
      </c>
      <c r="D676" t="s">
        <v>689</v>
      </c>
      <c r="E676" t="s">
        <v>690</v>
      </c>
      <c r="F676">
        <v>0</v>
      </c>
      <c r="G676">
        <v>3987</v>
      </c>
      <c r="R676">
        <f t="shared" si="342"/>
        <v>3987</v>
      </c>
      <c r="S676" s="92" t="s">
        <v>6136</v>
      </c>
      <c r="T676" s="80">
        <f>VLOOKUP(S676,Factors!$F$4:$H$5971,3,FALSE)</f>
        <v>0.1124</v>
      </c>
      <c r="U676" s="119">
        <f t="shared" si="343"/>
        <v>0</v>
      </c>
      <c r="V676" s="120">
        <f t="shared" si="344"/>
        <v>3987</v>
      </c>
      <c r="W676" s="121">
        <f t="shared" si="345"/>
        <v>3987</v>
      </c>
      <c r="X676" s="119">
        <f t="shared" si="346"/>
        <v>0</v>
      </c>
      <c r="Y676" s="120">
        <f t="shared" si="347"/>
        <v>448.1388</v>
      </c>
      <c r="Z676" s="122">
        <f t="shared" si="348"/>
        <v>448.1388</v>
      </c>
      <c r="AA676" s="119">
        <f t="shared" si="349"/>
        <v>0</v>
      </c>
      <c r="AB676" s="120">
        <f t="shared" si="350"/>
        <v>3538.8611999999998</v>
      </c>
      <c r="AC676" s="122">
        <f t="shared" si="351"/>
        <v>3538.8611999999998</v>
      </c>
      <c r="AD676" s="94">
        <f t="shared" si="352"/>
        <v>0</v>
      </c>
      <c r="AE676" s="123">
        <f t="shared" si="353"/>
        <v>3987</v>
      </c>
      <c r="AF676" s="94">
        <f t="shared" si="354"/>
        <v>3987</v>
      </c>
      <c r="AG676" s="94">
        <f t="shared" si="355"/>
        <v>0</v>
      </c>
      <c r="AH676" s="123">
        <f t="shared" si="356"/>
        <v>448.1388</v>
      </c>
      <c r="AI676" s="94">
        <f t="shared" si="357"/>
        <v>448.1388</v>
      </c>
      <c r="AJ676" s="94">
        <f t="shared" si="358"/>
        <v>0</v>
      </c>
      <c r="AK676" s="94">
        <f t="shared" si="359"/>
        <v>3538.8611999999998</v>
      </c>
      <c r="AL676" s="93">
        <f t="shared" si="360"/>
        <v>3538.8611999999998</v>
      </c>
      <c r="AM676" s="138" t="str">
        <f>VLOOKUP(S676,Factors!$F$4:$G$5971,2,FALSE)</f>
        <v>3-factor</v>
      </c>
    </row>
    <row r="677" spans="1:39" hidden="1" outlineLevel="3" x14ac:dyDescent="0.25">
      <c r="A677" t="s">
        <v>7067</v>
      </c>
      <c r="B677" t="s">
        <v>691</v>
      </c>
      <c r="C677" t="s">
        <v>692</v>
      </c>
      <c r="D677" t="s">
        <v>513</v>
      </c>
      <c r="E677" t="s">
        <v>514</v>
      </c>
      <c r="F677">
        <v>478</v>
      </c>
      <c r="G677">
        <v>52</v>
      </c>
      <c r="R677">
        <f t="shared" si="342"/>
        <v>530</v>
      </c>
      <c r="S677" s="92" t="s">
        <v>6139</v>
      </c>
      <c r="T677" s="80">
        <f>VLOOKUP(S677,Factors!$F$4:$H$5971,3,FALSE)</f>
        <v>0.1124</v>
      </c>
      <c r="U677" s="119">
        <f t="shared" si="343"/>
        <v>0</v>
      </c>
      <c r="V677" s="120">
        <f t="shared" si="344"/>
        <v>52</v>
      </c>
      <c r="W677" s="121">
        <f t="shared" si="345"/>
        <v>52</v>
      </c>
      <c r="X677" s="119">
        <f t="shared" si="346"/>
        <v>0</v>
      </c>
      <c r="Y677" s="120">
        <f t="shared" si="347"/>
        <v>5.8448000000000002</v>
      </c>
      <c r="Z677" s="122">
        <f t="shared" si="348"/>
        <v>5.8448000000000002</v>
      </c>
      <c r="AA677" s="119">
        <f t="shared" si="349"/>
        <v>0</v>
      </c>
      <c r="AB677" s="120">
        <f t="shared" si="350"/>
        <v>46.155200000000001</v>
      </c>
      <c r="AC677" s="122">
        <f t="shared" si="351"/>
        <v>46.155200000000001</v>
      </c>
      <c r="AD677" s="94">
        <f t="shared" si="352"/>
        <v>0</v>
      </c>
      <c r="AE677" s="123">
        <f t="shared" si="353"/>
        <v>530</v>
      </c>
      <c r="AF677" s="94">
        <f t="shared" si="354"/>
        <v>530</v>
      </c>
      <c r="AG677" s="94">
        <f t="shared" si="355"/>
        <v>0</v>
      </c>
      <c r="AH677" s="123">
        <f t="shared" si="356"/>
        <v>59.572000000000003</v>
      </c>
      <c r="AI677" s="94">
        <f t="shared" si="357"/>
        <v>59.572000000000003</v>
      </c>
      <c r="AJ677" s="94">
        <f t="shared" si="358"/>
        <v>0</v>
      </c>
      <c r="AK677" s="94">
        <f t="shared" si="359"/>
        <v>470.428</v>
      </c>
      <c r="AL677" s="93">
        <f t="shared" si="360"/>
        <v>470.428</v>
      </c>
      <c r="AM677" s="138" t="str">
        <f>VLOOKUP(S677,Factors!$F$4:$G$5971,2,FALSE)</f>
        <v>3-factor</v>
      </c>
    </row>
    <row r="678" spans="1:39" hidden="1" outlineLevel="3" x14ac:dyDescent="0.25">
      <c r="A678" t="s">
        <v>7067</v>
      </c>
      <c r="B678" t="s">
        <v>691</v>
      </c>
      <c r="C678" t="s">
        <v>692</v>
      </c>
      <c r="D678" t="s">
        <v>693</v>
      </c>
      <c r="E678" t="s">
        <v>694</v>
      </c>
      <c r="F678">
        <v>-1044</v>
      </c>
      <c r="R678">
        <f t="shared" si="342"/>
        <v>-1044</v>
      </c>
      <c r="S678" s="92" t="s">
        <v>6148</v>
      </c>
      <c r="T678" s="80">
        <f>VLOOKUP(S678,Factors!$F$4:$H$5971,3,FALSE)</f>
        <v>0.1124</v>
      </c>
      <c r="U678" s="119">
        <f t="shared" si="343"/>
        <v>0</v>
      </c>
      <c r="V678" s="120">
        <f t="shared" si="344"/>
        <v>0</v>
      </c>
      <c r="W678" s="121">
        <f t="shared" si="345"/>
        <v>0</v>
      </c>
      <c r="X678" s="119">
        <f t="shared" si="346"/>
        <v>0</v>
      </c>
      <c r="Y678" s="120">
        <f t="shared" si="347"/>
        <v>0</v>
      </c>
      <c r="Z678" s="122">
        <f t="shared" si="348"/>
        <v>0</v>
      </c>
      <c r="AA678" s="119">
        <f t="shared" si="349"/>
        <v>0</v>
      </c>
      <c r="AB678" s="120">
        <f t="shared" si="350"/>
        <v>0</v>
      </c>
      <c r="AC678" s="122">
        <f t="shared" si="351"/>
        <v>0</v>
      </c>
      <c r="AD678" s="94">
        <f t="shared" si="352"/>
        <v>0</v>
      </c>
      <c r="AE678" s="123">
        <f t="shared" si="353"/>
        <v>-1044</v>
      </c>
      <c r="AF678" s="94">
        <f t="shared" si="354"/>
        <v>-1044</v>
      </c>
      <c r="AG678" s="94">
        <f t="shared" si="355"/>
        <v>0</v>
      </c>
      <c r="AH678" s="123">
        <f t="shared" si="356"/>
        <v>-117.3456</v>
      </c>
      <c r="AI678" s="94">
        <f t="shared" si="357"/>
        <v>-117.3456</v>
      </c>
      <c r="AJ678" s="94">
        <f t="shared" si="358"/>
        <v>0</v>
      </c>
      <c r="AK678" s="94">
        <f t="shared" si="359"/>
        <v>-926.65440000000001</v>
      </c>
      <c r="AL678" s="93">
        <f t="shared" si="360"/>
        <v>-926.65440000000001</v>
      </c>
      <c r="AM678" s="138" t="str">
        <f>VLOOKUP(S678,Factors!$F$4:$G$5971,2,FALSE)</f>
        <v>3-factor</v>
      </c>
    </row>
    <row r="679" spans="1:39" hidden="1" outlineLevel="3" x14ac:dyDescent="0.25">
      <c r="A679" t="s">
        <v>7067</v>
      </c>
      <c r="B679" t="s">
        <v>691</v>
      </c>
      <c r="C679" t="s">
        <v>692</v>
      </c>
      <c r="D679" t="s">
        <v>695</v>
      </c>
      <c r="E679" t="s">
        <v>696</v>
      </c>
      <c r="F679">
        <v>7982.5</v>
      </c>
      <c r="G679">
        <v>9898.2199999999993</v>
      </c>
      <c r="R679">
        <f t="shared" si="342"/>
        <v>17880.72</v>
      </c>
      <c r="S679" s="92" t="s">
        <v>6151</v>
      </c>
      <c r="T679" s="80">
        <f>VLOOKUP(S679,Factors!$F$4:$H$5971,3,FALSE)</f>
        <v>0.1124</v>
      </c>
      <c r="U679" s="119">
        <f t="shared" si="343"/>
        <v>0</v>
      </c>
      <c r="V679" s="120">
        <f t="shared" si="344"/>
        <v>9898.2199999999993</v>
      </c>
      <c r="W679" s="121">
        <f t="shared" si="345"/>
        <v>9898.2199999999993</v>
      </c>
      <c r="X679" s="119">
        <f t="shared" si="346"/>
        <v>0</v>
      </c>
      <c r="Y679" s="120">
        <f t="shared" si="347"/>
        <v>1112.5599279999999</v>
      </c>
      <c r="Z679" s="122">
        <f t="shared" si="348"/>
        <v>1112.5599279999999</v>
      </c>
      <c r="AA679" s="119">
        <f t="shared" si="349"/>
        <v>0</v>
      </c>
      <c r="AB679" s="120">
        <f t="shared" si="350"/>
        <v>8785.6600719999988</v>
      </c>
      <c r="AC679" s="122">
        <f t="shared" si="351"/>
        <v>8785.6600719999988</v>
      </c>
      <c r="AD679" s="94">
        <f t="shared" si="352"/>
        <v>0</v>
      </c>
      <c r="AE679" s="123">
        <f t="shared" si="353"/>
        <v>17880.72</v>
      </c>
      <c r="AF679" s="94">
        <f t="shared" si="354"/>
        <v>17880.72</v>
      </c>
      <c r="AG679" s="94">
        <f t="shared" si="355"/>
        <v>0</v>
      </c>
      <c r="AH679" s="123">
        <f t="shared" si="356"/>
        <v>2009.7929280000001</v>
      </c>
      <c r="AI679" s="94">
        <f t="shared" si="357"/>
        <v>2009.7929280000001</v>
      </c>
      <c r="AJ679" s="94">
        <f t="shared" si="358"/>
        <v>0</v>
      </c>
      <c r="AK679" s="94">
        <f t="shared" si="359"/>
        <v>15870.927072</v>
      </c>
      <c r="AL679" s="93">
        <f t="shared" si="360"/>
        <v>15870.927072</v>
      </c>
      <c r="AM679" s="138" t="str">
        <f>VLOOKUP(S679,Factors!$F$4:$G$5971,2,FALSE)</f>
        <v>3-factor</v>
      </c>
    </row>
    <row r="680" spans="1:39" hidden="1" outlineLevel="3" x14ac:dyDescent="0.25">
      <c r="A680" t="s">
        <v>7067</v>
      </c>
      <c r="B680" t="s">
        <v>691</v>
      </c>
      <c r="C680" t="s">
        <v>692</v>
      </c>
      <c r="D680" t="s">
        <v>697</v>
      </c>
      <c r="E680" t="s">
        <v>698</v>
      </c>
      <c r="F680">
        <v>-1644.28</v>
      </c>
      <c r="G680">
        <v>379.8</v>
      </c>
      <c r="R680">
        <f t="shared" si="342"/>
        <v>-1264.48</v>
      </c>
      <c r="S680" s="92" t="s">
        <v>6154</v>
      </c>
      <c r="T680" s="80">
        <f>VLOOKUP(S680,Factors!$F$4:$H$5971,3,FALSE)</f>
        <v>0.1124</v>
      </c>
      <c r="U680" s="119">
        <f t="shared" si="343"/>
        <v>0</v>
      </c>
      <c r="V680" s="120">
        <f t="shared" si="344"/>
        <v>379.8</v>
      </c>
      <c r="W680" s="121">
        <f t="shared" si="345"/>
        <v>379.8</v>
      </c>
      <c r="X680" s="119">
        <f t="shared" si="346"/>
        <v>0</v>
      </c>
      <c r="Y680" s="120">
        <f t="shared" si="347"/>
        <v>42.689520000000002</v>
      </c>
      <c r="Z680" s="122">
        <f t="shared" si="348"/>
        <v>42.689520000000002</v>
      </c>
      <c r="AA680" s="119">
        <f t="shared" si="349"/>
        <v>0</v>
      </c>
      <c r="AB680" s="120">
        <f t="shared" si="350"/>
        <v>337.11048</v>
      </c>
      <c r="AC680" s="122">
        <f t="shared" si="351"/>
        <v>337.11048</v>
      </c>
      <c r="AD680" s="94">
        <f t="shared" si="352"/>
        <v>0</v>
      </c>
      <c r="AE680" s="123">
        <f t="shared" si="353"/>
        <v>-1264.48</v>
      </c>
      <c r="AF680" s="94">
        <f t="shared" si="354"/>
        <v>-1264.48</v>
      </c>
      <c r="AG680" s="94">
        <f t="shared" si="355"/>
        <v>0</v>
      </c>
      <c r="AH680" s="123">
        <f t="shared" si="356"/>
        <v>-142.12755200000001</v>
      </c>
      <c r="AI680" s="94">
        <f t="shared" si="357"/>
        <v>-142.12755200000001</v>
      </c>
      <c r="AJ680" s="94">
        <f t="shared" si="358"/>
        <v>0</v>
      </c>
      <c r="AK680" s="94">
        <f t="shared" si="359"/>
        <v>-1122.3524480000001</v>
      </c>
      <c r="AL680" s="93">
        <f t="shared" si="360"/>
        <v>-1122.3524480000001</v>
      </c>
      <c r="AM680" s="138" t="str">
        <f>VLOOKUP(S680,Factors!$F$4:$G$5971,2,FALSE)</f>
        <v>3-factor</v>
      </c>
    </row>
    <row r="681" spans="1:39" hidden="1" outlineLevel="3" x14ac:dyDescent="0.25">
      <c r="A681" t="s">
        <v>7067</v>
      </c>
      <c r="B681" t="s">
        <v>691</v>
      </c>
      <c r="C681" t="s">
        <v>692</v>
      </c>
      <c r="D681" t="s">
        <v>699</v>
      </c>
      <c r="E681" t="s">
        <v>700</v>
      </c>
      <c r="F681">
        <v>2196.5</v>
      </c>
      <c r="G681">
        <v>64397.59</v>
      </c>
      <c r="R681">
        <f t="shared" si="342"/>
        <v>66594.09</v>
      </c>
      <c r="S681" s="92" t="s">
        <v>6155</v>
      </c>
      <c r="T681" s="80">
        <f>VLOOKUP(S681,Factors!$F$4:$H$5971,3,FALSE)</f>
        <v>0.1124</v>
      </c>
      <c r="U681" s="119">
        <f t="shared" si="343"/>
        <v>0</v>
      </c>
      <c r="V681" s="120">
        <f t="shared" si="344"/>
        <v>64397.59</v>
      </c>
      <c r="W681" s="121">
        <f t="shared" si="345"/>
        <v>64397.59</v>
      </c>
      <c r="X681" s="119">
        <f t="shared" si="346"/>
        <v>0</v>
      </c>
      <c r="Y681" s="120">
        <f t="shared" si="347"/>
        <v>7238.2891159999999</v>
      </c>
      <c r="Z681" s="122">
        <f t="shared" si="348"/>
        <v>7238.2891159999999</v>
      </c>
      <c r="AA681" s="119">
        <f t="shared" si="349"/>
        <v>0</v>
      </c>
      <c r="AB681" s="120">
        <f t="shared" si="350"/>
        <v>57159.300883999997</v>
      </c>
      <c r="AC681" s="122">
        <f t="shared" si="351"/>
        <v>57159.300883999997</v>
      </c>
      <c r="AD681" s="94">
        <f t="shared" si="352"/>
        <v>0</v>
      </c>
      <c r="AE681" s="123">
        <f t="shared" si="353"/>
        <v>66594.09</v>
      </c>
      <c r="AF681" s="94">
        <f t="shared" si="354"/>
        <v>66594.09</v>
      </c>
      <c r="AG681" s="94">
        <f t="shared" si="355"/>
        <v>0</v>
      </c>
      <c r="AH681" s="123">
        <f t="shared" si="356"/>
        <v>7485.1757159999997</v>
      </c>
      <c r="AI681" s="94">
        <f t="shared" si="357"/>
        <v>7485.1757159999997</v>
      </c>
      <c r="AJ681" s="94">
        <f t="shared" si="358"/>
        <v>0</v>
      </c>
      <c r="AK681" s="94">
        <f t="shared" si="359"/>
        <v>59108.914283999999</v>
      </c>
      <c r="AL681" s="93">
        <f t="shared" si="360"/>
        <v>59108.914283999999</v>
      </c>
      <c r="AM681" s="138" t="str">
        <f>VLOOKUP(S681,Factors!$F$4:$G$5971,2,FALSE)</f>
        <v>3-factor</v>
      </c>
    </row>
    <row r="682" spans="1:39" hidden="1" outlineLevel="3" x14ac:dyDescent="0.25">
      <c r="A682" t="s">
        <v>7067</v>
      </c>
      <c r="B682" t="s">
        <v>711</v>
      </c>
      <c r="C682" t="s">
        <v>712</v>
      </c>
      <c r="D682" t="s">
        <v>713</v>
      </c>
      <c r="E682" t="s">
        <v>714</v>
      </c>
      <c r="G682">
        <v>661.5</v>
      </c>
      <c r="R682">
        <f t="shared" si="342"/>
        <v>661.5</v>
      </c>
      <c r="S682" s="92" t="s">
        <v>6188</v>
      </c>
      <c r="T682" s="80">
        <f>VLOOKUP(S682,Factors!$F$4:$H$5971,3,FALSE)</f>
        <v>0.1124</v>
      </c>
      <c r="U682" s="119">
        <f t="shared" si="343"/>
        <v>0</v>
      </c>
      <c r="V682" s="120">
        <f t="shared" si="344"/>
        <v>661.5</v>
      </c>
      <c r="W682" s="121">
        <f t="shared" si="345"/>
        <v>661.5</v>
      </c>
      <c r="X682" s="119">
        <f t="shared" si="346"/>
        <v>0</v>
      </c>
      <c r="Y682" s="120">
        <f t="shared" si="347"/>
        <v>74.352599999999995</v>
      </c>
      <c r="Z682" s="122">
        <f t="shared" si="348"/>
        <v>74.352599999999995</v>
      </c>
      <c r="AA682" s="119">
        <f t="shared" si="349"/>
        <v>0</v>
      </c>
      <c r="AB682" s="120">
        <f t="shared" si="350"/>
        <v>587.14740000000006</v>
      </c>
      <c r="AC682" s="122">
        <f t="shared" si="351"/>
        <v>587.14740000000006</v>
      </c>
      <c r="AD682" s="94">
        <f t="shared" si="352"/>
        <v>0</v>
      </c>
      <c r="AE682" s="123">
        <f t="shared" si="353"/>
        <v>661.5</v>
      </c>
      <c r="AF682" s="94">
        <f t="shared" si="354"/>
        <v>661.5</v>
      </c>
      <c r="AG682" s="94">
        <f t="shared" si="355"/>
        <v>0</v>
      </c>
      <c r="AH682" s="123">
        <f t="shared" si="356"/>
        <v>74.352599999999995</v>
      </c>
      <c r="AI682" s="94">
        <f t="shared" si="357"/>
        <v>74.352599999999995</v>
      </c>
      <c r="AJ682" s="94">
        <f t="shared" si="358"/>
        <v>0</v>
      </c>
      <c r="AK682" s="94">
        <f t="shared" si="359"/>
        <v>587.14740000000006</v>
      </c>
      <c r="AL682" s="93">
        <f t="shared" si="360"/>
        <v>587.14740000000006</v>
      </c>
      <c r="AM682" s="138" t="str">
        <f>VLOOKUP(S682,Factors!$F$4:$G$5971,2,FALSE)</f>
        <v>3-factor</v>
      </c>
    </row>
    <row r="683" spans="1:39" hidden="1" outlineLevel="3" x14ac:dyDescent="0.25">
      <c r="A683" t="s">
        <v>7067</v>
      </c>
      <c r="B683" t="s">
        <v>711</v>
      </c>
      <c r="C683" t="s">
        <v>712</v>
      </c>
      <c r="D683" t="s">
        <v>693</v>
      </c>
      <c r="E683" t="s">
        <v>694</v>
      </c>
      <c r="F683">
        <v>25113.13</v>
      </c>
      <c r="G683">
        <v>15521.47</v>
      </c>
      <c r="R683">
        <f t="shared" si="342"/>
        <v>40634.6</v>
      </c>
      <c r="S683" s="92" t="s">
        <v>6192</v>
      </c>
      <c r="T683" s="80">
        <f>VLOOKUP(S683,Factors!$F$4:$H$5971,3,FALSE)</f>
        <v>0.1124</v>
      </c>
      <c r="U683" s="119">
        <f t="shared" si="343"/>
        <v>0</v>
      </c>
      <c r="V683" s="120">
        <f t="shared" si="344"/>
        <v>15521.47</v>
      </c>
      <c r="W683" s="121">
        <f t="shared" si="345"/>
        <v>15521.47</v>
      </c>
      <c r="X683" s="119">
        <f t="shared" si="346"/>
        <v>0</v>
      </c>
      <c r="Y683" s="120">
        <f t="shared" si="347"/>
        <v>1744.6132279999999</v>
      </c>
      <c r="Z683" s="122">
        <f t="shared" si="348"/>
        <v>1744.6132279999999</v>
      </c>
      <c r="AA683" s="119">
        <f t="shared" si="349"/>
        <v>0</v>
      </c>
      <c r="AB683" s="120">
        <f t="shared" si="350"/>
        <v>13776.856771999999</v>
      </c>
      <c r="AC683" s="122">
        <f t="shared" si="351"/>
        <v>13776.856771999999</v>
      </c>
      <c r="AD683" s="94">
        <f t="shared" si="352"/>
        <v>0</v>
      </c>
      <c r="AE683" s="123">
        <f t="shared" si="353"/>
        <v>40634.6</v>
      </c>
      <c r="AF683" s="94">
        <f t="shared" si="354"/>
        <v>40634.6</v>
      </c>
      <c r="AG683" s="94">
        <f t="shared" si="355"/>
        <v>0</v>
      </c>
      <c r="AH683" s="123">
        <f t="shared" si="356"/>
        <v>4567.3290399999996</v>
      </c>
      <c r="AI683" s="94">
        <f t="shared" si="357"/>
        <v>4567.3290399999996</v>
      </c>
      <c r="AJ683" s="94">
        <f t="shared" si="358"/>
        <v>0</v>
      </c>
      <c r="AK683" s="94">
        <f t="shared" si="359"/>
        <v>36067.270960000002</v>
      </c>
      <c r="AL683" s="93">
        <f t="shared" si="360"/>
        <v>36067.270960000002</v>
      </c>
      <c r="AM683" s="138" t="str">
        <f>VLOOKUP(S683,Factors!$F$4:$G$5971,2,FALSE)</f>
        <v>3-factor</v>
      </c>
    </row>
    <row r="684" spans="1:39" hidden="1" outlineLevel="3" x14ac:dyDescent="0.25">
      <c r="A684" t="s">
        <v>7067</v>
      </c>
      <c r="B684" t="s">
        <v>719</v>
      </c>
      <c r="C684" t="s">
        <v>720</v>
      </c>
      <c r="D684" t="s">
        <v>513</v>
      </c>
      <c r="E684" t="s">
        <v>514</v>
      </c>
      <c r="F684">
        <v>13365.03</v>
      </c>
      <c r="G684">
        <v>-4958.8900000000003</v>
      </c>
      <c r="R684">
        <f t="shared" si="342"/>
        <v>8406.14</v>
      </c>
      <c r="S684" s="92" t="s">
        <v>6203</v>
      </c>
      <c r="T684" s="80">
        <f>VLOOKUP(S684,Factors!$F$4:$H$5971,3,FALSE)</f>
        <v>0.1124</v>
      </c>
      <c r="U684" s="119">
        <f t="shared" si="343"/>
        <v>0</v>
      </c>
      <c r="V684" s="120">
        <f t="shared" si="344"/>
        <v>-4958.8900000000003</v>
      </c>
      <c r="W684" s="121">
        <f t="shared" si="345"/>
        <v>-4958.8900000000003</v>
      </c>
      <c r="X684" s="119">
        <f t="shared" si="346"/>
        <v>0</v>
      </c>
      <c r="Y684" s="120">
        <f t="shared" si="347"/>
        <v>-557.37923599999999</v>
      </c>
      <c r="Z684" s="122">
        <f t="shared" si="348"/>
        <v>-557.37923599999999</v>
      </c>
      <c r="AA684" s="119">
        <f t="shared" si="349"/>
        <v>0</v>
      </c>
      <c r="AB684" s="120">
        <f t="shared" si="350"/>
        <v>-4401.5107640000006</v>
      </c>
      <c r="AC684" s="122">
        <f t="shared" si="351"/>
        <v>-4401.5107640000006</v>
      </c>
      <c r="AD684" s="94">
        <f t="shared" si="352"/>
        <v>0</v>
      </c>
      <c r="AE684" s="123">
        <f t="shared" si="353"/>
        <v>8406.14</v>
      </c>
      <c r="AF684" s="94">
        <f t="shared" si="354"/>
        <v>8406.14</v>
      </c>
      <c r="AG684" s="94">
        <f t="shared" si="355"/>
        <v>0</v>
      </c>
      <c r="AH684" s="123">
        <f t="shared" si="356"/>
        <v>944.85013599999991</v>
      </c>
      <c r="AI684" s="94">
        <f t="shared" si="357"/>
        <v>944.85013599999991</v>
      </c>
      <c r="AJ684" s="94">
        <f t="shared" si="358"/>
        <v>0</v>
      </c>
      <c r="AK684" s="94">
        <f t="shared" si="359"/>
        <v>7461.2898639999994</v>
      </c>
      <c r="AL684" s="93">
        <f t="shared" si="360"/>
        <v>7461.2898639999994</v>
      </c>
      <c r="AM684" s="138" t="str">
        <f>VLOOKUP(S684,Factors!$F$4:$G$5971,2,FALSE)</f>
        <v>3-factor</v>
      </c>
    </row>
    <row r="685" spans="1:39" hidden="1" outlineLevel="3" x14ac:dyDescent="0.25">
      <c r="A685" t="s">
        <v>7067</v>
      </c>
      <c r="B685" t="s">
        <v>719</v>
      </c>
      <c r="C685" t="s">
        <v>720</v>
      </c>
      <c r="D685" t="s">
        <v>713</v>
      </c>
      <c r="E685" t="s">
        <v>714</v>
      </c>
      <c r="F685">
        <v>6015.45</v>
      </c>
      <c r="G685">
        <v>14267.4</v>
      </c>
      <c r="R685">
        <f t="shared" si="342"/>
        <v>20282.849999999999</v>
      </c>
      <c r="S685" s="92" t="s">
        <v>6205</v>
      </c>
      <c r="T685" s="80">
        <f>VLOOKUP(S685,Factors!$F$4:$H$5971,3,FALSE)</f>
        <v>0.1124</v>
      </c>
      <c r="U685" s="119">
        <f t="shared" si="343"/>
        <v>0</v>
      </c>
      <c r="V685" s="120">
        <f t="shared" si="344"/>
        <v>14267.4</v>
      </c>
      <c r="W685" s="121">
        <f t="shared" si="345"/>
        <v>14267.4</v>
      </c>
      <c r="X685" s="119">
        <f t="shared" si="346"/>
        <v>0</v>
      </c>
      <c r="Y685" s="120">
        <f t="shared" si="347"/>
        <v>1603.6557599999999</v>
      </c>
      <c r="Z685" s="122">
        <f t="shared" si="348"/>
        <v>1603.6557599999999</v>
      </c>
      <c r="AA685" s="119">
        <f t="shared" si="349"/>
        <v>0</v>
      </c>
      <c r="AB685" s="120">
        <f t="shared" si="350"/>
        <v>12663.74424</v>
      </c>
      <c r="AC685" s="122">
        <f t="shared" si="351"/>
        <v>12663.74424</v>
      </c>
      <c r="AD685" s="94">
        <f t="shared" si="352"/>
        <v>0</v>
      </c>
      <c r="AE685" s="123">
        <f t="shared" si="353"/>
        <v>20282.849999999999</v>
      </c>
      <c r="AF685" s="94">
        <f t="shared" si="354"/>
        <v>20282.849999999999</v>
      </c>
      <c r="AG685" s="94">
        <f t="shared" si="355"/>
        <v>0</v>
      </c>
      <c r="AH685" s="123">
        <f t="shared" si="356"/>
        <v>2279.79234</v>
      </c>
      <c r="AI685" s="94">
        <f t="shared" si="357"/>
        <v>2279.79234</v>
      </c>
      <c r="AJ685" s="94">
        <f t="shared" si="358"/>
        <v>0</v>
      </c>
      <c r="AK685" s="94">
        <f t="shared" si="359"/>
        <v>18003.057659999999</v>
      </c>
      <c r="AL685" s="93">
        <f t="shared" si="360"/>
        <v>18003.057659999999</v>
      </c>
      <c r="AM685" s="138" t="str">
        <f>VLOOKUP(S685,Factors!$F$4:$G$5971,2,FALSE)</f>
        <v>3-factor</v>
      </c>
    </row>
    <row r="686" spans="1:39" hidden="1" outlineLevel="3" x14ac:dyDescent="0.25">
      <c r="A686" t="s">
        <v>7067</v>
      </c>
      <c r="B686" t="s">
        <v>719</v>
      </c>
      <c r="C686" t="s">
        <v>720</v>
      </c>
      <c r="D686" t="s">
        <v>723</v>
      </c>
      <c r="E686" t="s">
        <v>724</v>
      </c>
      <c r="F686">
        <v>4065.2</v>
      </c>
      <c r="G686">
        <v>18246.2</v>
      </c>
      <c r="R686">
        <f t="shared" si="342"/>
        <v>22311.4</v>
      </c>
      <c r="S686" s="92" t="s">
        <v>6209</v>
      </c>
      <c r="T686" s="80">
        <f>VLOOKUP(S686,Factors!$F$4:$H$5971,3,FALSE)</f>
        <v>0.1124</v>
      </c>
      <c r="U686" s="119">
        <f t="shared" si="343"/>
        <v>0</v>
      </c>
      <c r="V686" s="120">
        <f t="shared" si="344"/>
        <v>18246.2</v>
      </c>
      <c r="W686" s="121">
        <f t="shared" si="345"/>
        <v>18246.2</v>
      </c>
      <c r="X686" s="119">
        <f t="shared" si="346"/>
        <v>0</v>
      </c>
      <c r="Y686" s="120">
        <f t="shared" si="347"/>
        <v>2050.8728799999999</v>
      </c>
      <c r="Z686" s="122">
        <f t="shared" si="348"/>
        <v>2050.8728799999999</v>
      </c>
      <c r="AA686" s="119">
        <f t="shared" si="349"/>
        <v>0</v>
      </c>
      <c r="AB686" s="120">
        <f t="shared" si="350"/>
        <v>16195.327120000002</v>
      </c>
      <c r="AC686" s="122">
        <f t="shared" si="351"/>
        <v>16195.327120000002</v>
      </c>
      <c r="AD686" s="94">
        <f t="shared" si="352"/>
        <v>0</v>
      </c>
      <c r="AE686" s="123">
        <f t="shared" si="353"/>
        <v>22311.4</v>
      </c>
      <c r="AF686" s="94">
        <f t="shared" si="354"/>
        <v>22311.4</v>
      </c>
      <c r="AG686" s="94">
        <f t="shared" si="355"/>
        <v>0</v>
      </c>
      <c r="AH686" s="123">
        <f t="shared" si="356"/>
        <v>2507.8013600000004</v>
      </c>
      <c r="AI686" s="94">
        <f t="shared" si="357"/>
        <v>2507.8013600000004</v>
      </c>
      <c r="AJ686" s="94">
        <f t="shared" si="358"/>
        <v>0</v>
      </c>
      <c r="AK686" s="94">
        <f t="shared" si="359"/>
        <v>19803.59864</v>
      </c>
      <c r="AL686" s="93">
        <f t="shared" si="360"/>
        <v>19803.59864</v>
      </c>
      <c r="AM686" s="138" t="str">
        <f>VLOOKUP(S686,Factors!$F$4:$G$5971,2,FALSE)</f>
        <v>3-factor</v>
      </c>
    </row>
    <row r="687" spans="1:39" hidden="1" outlineLevel="3" x14ac:dyDescent="0.25">
      <c r="A687" t="s">
        <v>7067</v>
      </c>
      <c r="B687" t="s">
        <v>719</v>
      </c>
      <c r="C687" t="s">
        <v>720</v>
      </c>
      <c r="D687" t="s">
        <v>697</v>
      </c>
      <c r="E687" t="s">
        <v>698</v>
      </c>
      <c r="F687">
        <v>11291.5</v>
      </c>
      <c r="G687">
        <v>3879.5</v>
      </c>
      <c r="R687">
        <f t="shared" si="342"/>
        <v>15171</v>
      </c>
      <c r="S687" s="92" t="s">
        <v>6212</v>
      </c>
      <c r="T687" s="80">
        <f>VLOOKUP(S687,Factors!$F$4:$H$5971,3,FALSE)</f>
        <v>0.1124</v>
      </c>
      <c r="U687" s="119">
        <f t="shared" si="343"/>
        <v>0</v>
      </c>
      <c r="V687" s="120">
        <f t="shared" si="344"/>
        <v>3879.5</v>
      </c>
      <c r="W687" s="121">
        <f t="shared" si="345"/>
        <v>3879.5</v>
      </c>
      <c r="X687" s="119">
        <f t="shared" si="346"/>
        <v>0</v>
      </c>
      <c r="Y687" s="120">
        <f t="shared" si="347"/>
        <v>436.05579999999998</v>
      </c>
      <c r="Z687" s="122">
        <f t="shared" si="348"/>
        <v>436.05579999999998</v>
      </c>
      <c r="AA687" s="119">
        <f t="shared" si="349"/>
        <v>0</v>
      </c>
      <c r="AB687" s="120">
        <f t="shared" si="350"/>
        <v>3443.4441999999999</v>
      </c>
      <c r="AC687" s="122">
        <f t="shared" si="351"/>
        <v>3443.4441999999999</v>
      </c>
      <c r="AD687" s="94">
        <f t="shared" si="352"/>
        <v>0</v>
      </c>
      <c r="AE687" s="123">
        <f t="shared" si="353"/>
        <v>15171</v>
      </c>
      <c r="AF687" s="94">
        <f t="shared" si="354"/>
        <v>15171</v>
      </c>
      <c r="AG687" s="94">
        <f t="shared" si="355"/>
        <v>0</v>
      </c>
      <c r="AH687" s="123">
        <f t="shared" si="356"/>
        <v>1705.2203999999999</v>
      </c>
      <c r="AI687" s="94">
        <f t="shared" si="357"/>
        <v>1705.2203999999999</v>
      </c>
      <c r="AJ687" s="94">
        <f t="shared" si="358"/>
        <v>0</v>
      </c>
      <c r="AK687" s="94">
        <f t="shared" si="359"/>
        <v>13465.7796</v>
      </c>
      <c r="AL687" s="93">
        <f t="shared" si="360"/>
        <v>13465.7796</v>
      </c>
      <c r="AM687" s="138" t="str">
        <f>VLOOKUP(S687,Factors!$F$4:$G$5971,2,FALSE)</f>
        <v>3-factor</v>
      </c>
    </row>
    <row r="688" spans="1:39" hidden="1" outlineLevel="3" x14ac:dyDescent="0.25">
      <c r="A688" t="s">
        <v>7067</v>
      </c>
      <c r="B688" t="s">
        <v>719</v>
      </c>
      <c r="C688" t="s">
        <v>720</v>
      </c>
      <c r="D688" t="s">
        <v>725</v>
      </c>
      <c r="E688" t="s">
        <v>726</v>
      </c>
      <c r="G688">
        <v>1530</v>
      </c>
      <c r="R688">
        <f t="shared" si="342"/>
        <v>1530</v>
      </c>
      <c r="S688" s="92" t="s">
        <v>6724</v>
      </c>
      <c r="T688" s="80">
        <f>VLOOKUP(S688,Factors!$F$4:$H$5971,3,FALSE)</f>
        <v>0.1124</v>
      </c>
      <c r="U688" s="119">
        <f t="shared" si="343"/>
        <v>0</v>
      </c>
      <c r="V688" s="120">
        <f t="shared" si="344"/>
        <v>1530</v>
      </c>
      <c r="W688" s="121">
        <f t="shared" si="345"/>
        <v>1530</v>
      </c>
      <c r="X688" s="119">
        <f t="shared" si="346"/>
        <v>0</v>
      </c>
      <c r="Y688" s="120">
        <f t="shared" si="347"/>
        <v>171.97200000000001</v>
      </c>
      <c r="Z688" s="122">
        <f t="shared" si="348"/>
        <v>171.97200000000001</v>
      </c>
      <c r="AA688" s="119">
        <f t="shared" si="349"/>
        <v>0</v>
      </c>
      <c r="AB688" s="120">
        <f t="shared" si="350"/>
        <v>1358.028</v>
      </c>
      <c r="AC688" s="122">
        <f t="shared" si="351"/>
        <v>1358.028</v>
      </c>
      <c r="AD688" s="94">
        <f t="shared" si="352"/>
        <v>0</v>
      </c>
      <c r="AE688" s="123">
        <f t="shared" si="353"/>
        <v>1530</v>
      </c>
      <c r="AF688" s="94">
        <f t="shared" si="354"/>
        <v>1530</v>
      </c>
      <c r="AG688" s="94">
        <f t="shared" si="355"/>
        <v>0</v>
      </c>
      <c r="AH688" s="123">
        <f t="shared" si="356"/>
        <v>171.97200000000001</v>
      </c>
      <c r="AI688" s="94">
        <f t="shared" si="357"/>
        <v>171.97200000000001</v>
      </c>
      <c r="AJ688" s="94">
        <f t="shared" si="358"/>
        <v>0</v>
      </c>
      <c r="AK688" s="94">
        <f t="shared" si="359"/>
        <v>1358.028</v>
      </c>
      <c r="AL688" s="93">
        <f t="shared" si="360"/>
        <v>1358.028</v>
      </c>
      <c r="AM688" s="138" t="str">
        <f>VLOOKUP(S688,Factors!$F$4:$G$5971,2,FALSE)</f>
        <v>3-factor</v>
      </c>
    </row>
    <row r="689" spans="1:39" hidden="1" outlineLevel="3" x14ac:dyDescent="0.25">
      <c r="A689" t="s">
        <v>7067</v>
      </c>
      <c r="B689" t="s">
        <v>719</v>
      </c>
      <c r="C689" t="s">
        <v>720</v>
      </c>
      <c r="D689" t="s">
        <v>709</v>
      </c>
      <c r="E689" t="s">
        <v>710</v>
      </c>
      <c r="F689">
        <v>25044.41</v>
      </c>
      <c r="G689">
        <v>-52891.519999999997</v>
      </c>
      <c r="R689">
        <f t="shared" si="342"/>
        <v>-27847.109999999997</v>
      </c>
      <c r="S689" s="92" t="s">
        <v>6214</v>
      </c>
      <c r="T689" s="80">
        <f>VLOOKUP(S689,Factors!$F$4:$H$5971,3,FALSE)</f>
        <v>0.1124</v>
      </c>
      <c r="U689" s="119">
        <f t="shared" si="343"/>
        <v>0</v>
      </c>
      <c r="V689" s="120">
        <f t="shared" si="344"/>
        <v>-52891.519999999997</v>
      </c>
      <c r="W689" s="121">
        <f t="shared" si="345"/>
        <v>-52891.519999999997</v>
      </c>
      <c r="X689" s="119">
        <f t="shared" si="346"/>
        <v>0</v>
      </c>
      <c r="Y689" s="120">
        <f t="shared" si="347"/>
        <v>-5945.006848</v>
      </c>
      <c r="Z689" s="122">
        <f t="shared" si="348"/>
        <v>-5945.006848</v>
      </c>
      <c r="AA689" s="119">
        <f t="shared" si="349"/>
        <v>0</v>
      </c>
      <c r="AB689" s="120">
        <f t="shared" si="350"/>
        <v>-46946.513152</v>
      </c>
      <c r="AC689" s="122">
        <f t="shared" si="351"/>
        <v>-46946.513152</v>
      </c>
      <c r="AD689" s="94">
        <f t="shared" si="352"/>
        <v>0</v>
      </c>
      <c r="AE689" s="123">
        <f t="shared" si="353"/>
        <v>-27847.109999999997</v>
      </c>
      <c r="AF689" s="94">
        <f t="shared" si="354"/>
        <v>-27847.109999999997</v>
      </c>
      <c r="AG689" s="94">
        <f t="shared" si="355"/>
        <v>0</v>
      </c>
      <c r="AH689" s="123">
        <f t="shared" si="356"/>
        <v>-3130.0151639999995</v>
      </c>
      <c r="AI689" s="94">
        <f t="shared" si="357"/>
        <v>-3130.0151639999995</v>
      </c>
      <c r="AJ689" s="94">
        <f t="shared" si="358"/>
        <v>0</v>
      </c>
      <c r="AK689" s="94">
        <f t="shared" si="359"/>
        <v>-24717.094835999997</v>
      </c>
      <c r="AL689" s="93">
        <f t="shared" si="360"/>
        <v>-24717.094835999997</v>
      </c>
      <c r="AM689" s="138" t="str">
        <f>VLOOKUP(S689,Factors!$F$4:$G$5971,2,FALSE)</f>
        <v>3-factor</v>
      </c>
    </row>
    <row r="690" spans="1:39" hidden="1" outlineLevel="3" x14ac:dyDescent="0.25">
      <c r="A690" t="s">
        <v>7067</v>
      </c>
      <c r="B690" t="s">
        <v>719</v>
      </c>
      <c r="C690" t="s">
        <v>720</v>
      </c>
      <c r="D690" t="s">
        <v>727</v>
      </c>
      <c r="E690" t="s">
        <v>728</v>
      </c>
      <c r="F690">
        <v>0</v>
      </c>
      <c r="G690">
        <v>0</v>
      </c>
      <c r="R690">
        <f t="shared" si="342"/>
        <v>0</v>
      </c>
      <c r="S690" s="92" t="s">
        <v>6215</v>
      </c>
      <c r="T690" s="80">
        <f>VLOOKUP(S690,Factors!$F$4:$H$5971,3,FALSE)</f>
        <v>0.1124</v>
      </c>
      <c r="U690" s="119">
        <f t="shared" si="343"/>
        <v>0</v>
      </c>
      <c r="V690" s="120">
        <f t="shared" si="344"/>
        <v>0</v>
      </c>
      <c r="W690" s="121">
        <f t="shared" si="345"/>
        <v>0</v>
      </c>
      <c r="X690" s="119">
        <f t="shared" si="346"/>
        <v>0</v>
      </c>
      <c r="Y690" s="120">
        <f t="shared" si="347"/>
        <v>0</v>
      </c>
      <c r="Z690" s="122">
        <f t="shared" si="348"/>
        <v>0</v>
      </c>
      <c r="AA690" s="119">
        <f t="shared" si="349"/>
        <v>0</v>
      </c>
      <c r="AB690" s="120">
        <f t="shared" si="350"/>
        <v>0</v>
      </c>
      <c r="AC690" s="122">
        <f t="shared" si="351"/>
        <v>0</v>
      </c>
      <c r="AD690" s="94">
        <f t="shared" si="352"/>
        <v>0</v>
      </c>
      <c r="AE690" s="123">
        <f t="shared" si="353"/>
        <v>0</v>
      </c>
      <c r="AF690" s="94">
        <f t="shared" si="354"/>
        <v>0</v>
      </c>
      <c r="AG690" s="94">
        <f t="shared" si="355"/>
        <v>0</v>
      </c>
      <c r="AH690" s="123">
        <f t="shared" si="356"/>
        <v>0</v>
      </c>
      <c r="AI690" s="94">
        <f t="shared" si="357"/>
        <v>0</v>
      </c>
      <c r="AJ690" s="94">
        <f t="shared" si="358"/>
        <v>0</v>
      </c>
      <c r="AK690" s="94">
        <f t="shared" si="359"/>
        <v>0</v>
      </c>
      <c r="AL690" s="93">
        <f t="shared" si="360"/>
        <v>0</v>
      </c>
      <c r="AM690" s="138" t="str">
        <f>VLOOKUP(S690,Factors!$F$4:$G$5971,2,FALSE)</f>
        <v>3-factor</v>
      </c>
    </row>
    <row r="691" spans="1:39" hidden="1" outlineLevel="3" x14ac:dyDescent="0.25">
      <c r="A691" t="s">
        <v>7067</v>
      </c>
      <c r="B691" t="s">
        <v>719</v>
      </c>
      <c r="C691" t="s">
        <v>720</v>
      </c>
      <c r="D691" t="s">
        <v>729</v>
      </c>
      <c r="E691" t="s">
        <v>730</v>
      </c>
      <c r="G691">
        <v>450</v>
      </c>
      <c r="R691">
        <f t="shared" ref="R691:R722" si="361">SUM(F691:Q691)</f>
        <v>450</v>
      </c>
      <c r="S691" s="92" t="s">
        <v>6217</v>
      </c>
      <c r="T691" s="80">
        <f>VLOOKUP(S691,Factors!$F$4:$H$5971,3,FALSE)</f>
        <v>0.1124</v>
      </c>
      <c r="U691" s="119">
        <f t="shared" si="343"/>
        <v>0</v>
      </c>
      <c r="V691" s="120">
        <f t="shared" si="344"/>
        <v>450</v>
      </c>
      <c r="W691" s="121">
        <f t="shared" si="345"/>
        <v>450</v>
      </c>
      <c r="X691" s="119">
        <f t="shared" si="346"/>
        <v>0</v>
      </c>
      <c r="Y691" s="120">
        <f t="shared" si="347"/>
        <v>50.58</v>
      </c>
      <c r="Z691" s="122">
        <f t="shared" si="348"/>
        <v>50.58</v>
      </c>
      <c r="AA691" s="119">
        <f t="shared" si="349"/>
        <v>0</v>
      </c>
      <c r="AB691" s="120">
        <f t="shared" si="350"/>
        <v>399.42</v>
      </c>
      <c r="AC691" s="122">
        <f t="shared" si="351"/>
        <v>399.42</v>
      </c>
      <c r="AD691" s="94">
        <f t="shared" si="352"/>
        <v>0</v>
      </c>
      <c r="AE691" s="123">
        <f t="shared" si="353"/>
        <v>450</v>
      </c>
      <c r="AF691" s="94">
        <f t="shared" si="354"/>
        <v>450</v>
      </c>
      <c r="AG691" s="94">
        <f t="shared" si="355"/>
        <v>0</v>
      </c>
      <c r="AH691" s="123">
        <f t="shared" si="356"/>
        <v>50.58</v>
      </c>
      <c r="AI691" s="94">
        <f t="shared" si="357"/>
        <v>50.58</v>
      </c>
      <c r="AJ691" s="94">
        <f t="shared" si="358"/>
        <v>0</v>
      </c>
      <c r="AK691" s="94">
        <f t="shared" si="359"/>
        <v>399.42</v>
      </c>
      <c r="AL691" s="93">
        <f t="shared" si="360"/>
        <v>399.42</v>
      </c>
      <c r="AM691" s="138" t="str">
        <f>VLOOKUP(S691,Factors!$F$4:$G$5971,2,FALSE)</f>
        <v>3-factor</v>
      </c>
    </row>
    <row r="692" spans="1:39" hidden="1" outlineLevel="3" x14ac:dyDescent="0.25">
      <c r="A692" t="s">
        <v>7067</v>
      </c>
      <c r="B692" t="s">
        <v>731</v>
      </c>
      <c r="C692" t="s">
        <v>732</v>
      </c>
      <c r="D692" t="s">
        <v>733</v>
      </c>
      <c r="E692" t="s">
        <v>734</v>
      </c>
      <c r="F692">
        <v>133.5</v>
      </c>
      <c r="G692">
        <v>-133.5</v>
      </c>
      <c r="R692">
        <f t="shared" si="361"/>
        <v>0</v>
      </c>
      <c r="S692" s="92" t="s">
        <v>6224</v>
      </c>
      <c r="T692" s="80">
        <f>VLOOKUP(S692,Factors!$F$4:$H$5971,3,FALSE)</f>
        <v>0.1124</v>
      </c>
      <c r="U692" s="119">
        <f t="shared" si="343"/>
        <v>0</v>
      </c>
      <c r="V692" s="120">
        <f t="shared" si="344"/>
        <v>-133.5</v>
      </c>
      <c r="W692" s="121">
        <f t="shared" si="345"/>
        <v>-133.5</v>
      </c>
      <c r="X692" s="119">
        <f t="shared" si="346"/>
        <v>0</v>
      </c>
      <c r="Y692" s="120">
        <f t="shared" si="347"/>
        <v>-15.0054</v>
      </c>
      <c r="Z692" s="122">
        <f t="shared" si="348"/>
        <v>-15.0054</v>
      </c>
      <c r="AA692" s="119">
        <f t="shared" si="349"/>
        <v>0</v>
      </c>
      <c r="AB692" s="120">
        <f t="shared" si="350"/>
        <v>-118.49460000000001</v>
      </c>
      <c r="AC692" s="122">
        <f t="shared" si="351"/>
        <v>-118.49460000000001</v>
      </c>
      <c r="AD692" s="94">
        <f t="shared" si="352"/>
        <v>0</v>
      </c>
      <c r="AE692" s="123">
        <f t="shared" si="353"/>
        <v>0</v>
      </c>
      <c r="AF692" s="94">
        <f t="shared" si="354"/>
        <v>0</v>
      </c>
      <c r="AG692" s="94">
        <f t="shared" si="355"/>
        <v>0</v>
      </c>
      <c r="AH692" s="123">
        <f t="shared" si="356"/>
        <v>0</v>
      </c>
      <c r="AI692" s="94">
        <f t="shared" si="357"/>
        <v>0</v>
      </c>
      <c r="AJ692" s="94">
        <f t="shared" si="358"/>
        <v>0</v>
      </c>
      <c r="AK692" s="94">
        <f t="shared" si="359"/>
        <v>0</v>
      </c>
      <c r="AL692" s="93">
        <f t="shared" si="360"/>
        <v>0</v>
      </c>
      <c r="AM692" s="138" t="str">
        <f>VLOOKUP(S692,Factors!$F$4:$G$5971,2,FALSE)</f>
        <v>3-factor</v>
      </c>
    </row>
    <row r="693" spans="1:39" hidden="1" outlineLevel="3" x14ac:dyDescent="0.25">
      <c r="A693" t="s">
        <v>7067</v>
      </c>
      <c r="B693" t="s">
        <v>735</v>
      </c>
      <c r="C693" t="s">
        <v>736</v>
      </c>
      <c r="D693" t="s">
        <v>693</v>
      </c>
      <c r="E693" t="s">
        <v>694</v>
      </c>
      <c r="F693">
        <v>6649.6</v>
      </c>
      <c r="G693">
        <v>-6771.1</v>
      </c>
      <c r="R693">
        <f t="shared" si="361"/>
        <v>-121.5</v>
      </c>
      <c r="S693" s="92" t="s">
        <v>6225</v>
      </c>
      <c r="T693" s="80">
        <f>VLOOKUP(S693,Factors!$F$4:$H$5971,3,FALSE)</f>
        <v>0.1124</v>
      </c>
      <c r="U693" s="119">
        <f t="shared" si="343"/>
        <v>0</v>
      </c>
      <c r="V693" s="120">
        <f t="shared" si="344"/>
        <v>-6771.1</v>
      </c>
      <c r="W693" s="121">
        <f t="shared" si="345"/>
        <v>-6771.1</v>
      </c>
      <c r="X693" s="119">
        <f t="shared" si="346"/>
        <v>0</v>
      </c>
      <c r="Y693" s="120">
        <f t="shared" si="347"/>
        <v>-761.07164</v>
      </c>
      <c r="Z693" s="122">
        <f t="shared" si="348"/>
        <v>-761.07164</v>
      </c>
      <c r="AA693" s="119">
        <f t="shared" si="349"/>
        <v>0</v>
      </c>
      <c r="AB693" s="120">
        <f t="shared" si="350"/>
        <v>-6010.0283600000002</v>
      </c>
      <c r="AC693" s="122">
        <f t="shared" si="351"/>
        <v>-6010.0283600000002</v>
      </c>
      <c r="AD693" s="94">
        <f t="shared" si="352"/>
        <v>0</v>
      </c>
      <c r="AE693" s="123">
        <f t="shared" si="353"/>
        <v>-121.5</v>
      </c>
      <c r="AF693" s="94">
        <f t="shared" si="354"/>
        <v>-121.5</v>
      </c>
      <c r="AG693" s="94">
        <f t="shared" si="355"/>
        <v>0</v>
      </c>
      <c r="AH693" s="123">
        <f t="shared" si="356"/>
        <v>-13.656599999999999</v>
      </c>
      <c r="AI693" s="94">
        <f t="shared" si="357"/>
        <v>-13.656599999999999</v>
      </c>
      <c r="AJ693" s="94">
        <f t="shared" si="358"/>
        <v>0</v>
      </c>
      <c r="AK693" s="94">
        <f t="shared" si="359"/>
        <v>-107.8434</v>
      </c>
      <c r="AL693" s="93">
        <f t="shared" si="360"/>
        <v>-107.8434</v>
      </c>
      <c r="AM693" s="138" t="str">
        <f>VLOOKUP(S693,Factors!$F$4:$G$5971,2,FALSE)</f>
        <v>3-factor</v>
      </c>
    </row>
    <row r="694" spans="1:39" hidden="1" outlineLevel="3" x14ac:dyDescent="0.25">
      <c r="A694" t="s">
        <v>7067</v>
      </c>
      <c r="B694" t="s">
        <v>735</v>
      </c>
      <c r="C694" t="s">
        <v>736</v>
      </c>
      <c r="D694" t="s">
        <v>729</v>
      </c>
      <c r="E694" t="s">
        <v>730</v>
      </c>
      <c r="F694">
        <v>123585.22</v>
      </c>
      <c r="G694">
        <v>18749.66</v>
      </c>
      <c r="R694">
        <f t="shared" si="361"/>
        <v>142334.88</v>
      </c>
      <c r="S694" s="92" t="s">
        <v>6227</v>
      </c>
      <c r="T694" s="80">
        <f>VLOOKUP(S694,Factors!$F$4:$H$5971,3,FALSE)</f>
        <v>0.1124</v>
      </c>
      <c r="U694" s="119">
        <f t="shared" si="343"/>
        <v>0</v>
      </c>
      <c r="V694" s="120">
        <f t="shared" si="344"/>
        <v>18749.66</v>
      </c>
      <c r="W694" s="121">
        <f t="shared" si="345"/>
        <v>18749.66</v>
      </c>
      <c r="X694" s="119">
        <f t="shared" si="346"/>
        <v>0</v>
      </c>
      <c r="Y694" s="120">
        <f t="shared" si="347"/>
        <v>2107.4617840000001</v>
      </c>
      <c r="Z694" s="122">
        <f t="shared" si="348"/>
        <v>2107.4617840000001</v>
      </c>
      <c r="AA694" s="119">
        <f t="shared" si="349"/>
        <v>0</v>
      </c>
      <c r="AB694" s="120">
        <f t="shared" si="350"/>
        <v>16642.198216000001</v>
      </c>
      <c r="AC694" s="122">
        <f t="shared" si="351"/>
        <v>16642.198216000001</v>
      </c>
      <c r="AD694" s="94">
        <f t="shared" si="352"/>
        <v>0</v>
      </c>
      <c r="AE694" s="123">
        <f t="shared" si="353"/>
        <v>142334.88</v>
      </c>
      <c r="AF694" s="94">
        <f t="shared" si="354"/>
        <v>142334.88</v>
      </c>
      <c r="AG694" s="94">
        <f t="shared" si="355"/>
        <v>0</v>
      </c>
      <c r="AH694" s="123">
        <f t="shared" si="356"/>
        <v>15998.440512000001</v>
      </c>
      <c r="AI694" s="94">
        <f t="shared" si="357"/>
        <v>15998.440512000001</v>
      </c>
      <c r="AJ694" s="94">
        <f t="shared" si="358"/>
        <v>0</v>
      </c>
      <c r="AK694" s="94">
        <f t="shared" si="359"/>
        <v>126336.439488</v>
      </c>
      <c r="AL694" s="93">
        <f t="shared" si="360"/>
        <v>126336.439488</v>
      </c>
      <c r="AM694" s="138" t="str">
        <f>VLOOKUP(S694,Factors!$F$4:$G$5971,2,FALSE)</f>
        <v>3-factor</v>
      </c>
    </row>
    <row r="695" spans="1:39" hidden="1" outlineLevel="3" x14ac:dyDescent="0.25">
      <c r="A695" t="s">
        <v>7067</v>
      </c>
      <c r="B695" t="s">
        <v>737</v>
      </c>
      <c r="C695" t="s">
        <v>738</v>
      </c>
      <c r="D695" t="s">
        <v>515</v>
      </c>
      <c r="E695" t="s">
        <v>516</v>
      </c>
      <c r="F695">
        <v>1815</v>
      </c>
      <c r="R695">
        <f t="shared" si="361"/>
        <v>1815</v>
      </c>
      <c r="S695" s="92" t="s">
        <v>6858</v>
      </c>
      <c r="T695" s="80">
        <f>VLOOKUP(S695,Factors!$F$4:$H$5971,3,FALSE)</f>
        <v>0.1124</v>
      </c>
      <c r="U695" s="119">
        <f t="shared" si="343"/>
        <v>0</v>
      </c>
      <c r="V695" s="120">
        <f t="shared" si="344"/>
        <v>0</v>
      </c>
      <c r="W695" s="121">
        <f t="shared" si="345"/>
        <v>0</v>
      </c>
      <c r="X695" s="119">
        <f t="shared" si="346"/>
        <v>0</v>
      </c>
      <c r="Y695" s="120">
        <f t="shared" si="347"/>
        <v>0</v>
      </c>
      <c r="Z695" s="122">
        <f t="shared" si="348"/>
        <v>0</v>
      </c>
      <c r="AA695" s="119">
        <f t="shared" si="349"/>
        <v>0</v>
      </c>
      <c r="AB695" s="120">
        <f t="shared" si="350"/>
        <v>0</v>
      </c>
      <c r="AC695" s="122">
        <f t="shared" si="351"/>
        <v>0</v>
      </c>
      <c r="AD695" s="94">
        <f t="shared" si="352"/>
        <v>0</v>
      </c>
      <c r="AE695" s="123">
        <f t="shared" si="353"/>
        <v>1815</v>
      </c>
      <c r="AF695" s="94">
        <f t="shared" si="354"/>
        <v>1815</v>
      </c>
      <c r="AG695" s="94">
        <f t="shared" si="355"/>
        <v>0</v>
      </c>
      <c r="AH695" s="123">
        <f t="shared" si="356"/>
        <v>204.006</v>
      </c>
      <c r="AI695" s="94">
        <f t="shared" si="357"/>
        <v>204.006</v>
      </c>
      <c r="AJ695" s="94">
        <f t="shared" si="358"/>
        <v>0</v>
      </c>
      <c r="AK695" s="94">
        <f t="shared" si="359"/>
        <v>1610.9939999999999</v>
      </c>
      <c r="AL695" s="93">
        <f t="shared" si="360"/>
        <v>1610.9939999999999</v>
      </c>
      <c r="AM695" s="138" t="str">
        <f>VLOOKUP(S695,Factors!$F$4:$G$5971,2,FALSE)</f>
        <v>3-FACTOR</v>
      </c>
    </row>
    <row r="696" spans="1:39" hidden="1" outlineLevel="3" x14ac:dyDescent="0.25">
      <c r="A696" t="s">
        <v>7067</v>
      </c>
      <c r="B696" t="s">
        <v>739</v>
      </c>
      <c r="C696" t="s">
        <v>740</v>
      </c>
      <c r="D696" t="s">
        <v>513</v>
      </c>
      <c r="E696" t="s">
        <v>514</v>
      </c>
      <c r="F696">
        <v>41259.440000000002</v>
      </c>
      <c r="G696">
        <v>76335</v>
      </c>
      <c r="R696">
        <f t="shared" si="361"/>
        <v>117594.44</v>
      </c>
      <c r="S696" s="92" t="s">
        <v>6230</v>
      </c>
      <c r="T696" s="80">
        <f>VLOOKUP(S696,Factors!$F$4:$H$5971,3,FALSE)</f>
        <v>0.1124</v>
      </c>
      <c r="U696" s="119">
        <f t="shared" si="343"/>
        <v>0</v>
      </c>
      <c r="V696" s="120">
        <f t="shared" si="344"/>
        <v>76335</v>
      </c>
      <c r="W696" s="121">
        <f t="shared" si="345"/>
        <v>76335</v>
      </c>
      <c r="X696" s="119">
        <f t="shared" si="346"/>
        <v>0</v>
      </c>
      <c r="Y696" s="120">
        <f t="shared" si="347"/>
        <v>8580.0540000000001</v>
      </c>
      <c r="Z696" s="122">
        <f t="shared" si="348"/>
        <v>8580.0540000000001</v>
      </c>
      <c r="AA696" s="119">
        <f t="shared" si="349"/>
        <v>0</v>
      </c>
      <c r="AB696" s="120">
        <f t="shared" si="350"/>
        <v>67754.945999999996</v>
      </c>
      <c r="AC696" s="122">
        <f t="shared" si="351"/>
        <v>67754.945999999996</v>
      </c>
      <c r="AD696" s="94">
        <f t="shared" si="352"/>
        <v>0</v>
      </c>
      <c r="AE696" s="123">
        <f t="shared" si="353"/>
        <v>117594.44</v>
      </c>
      <c r="AF696" s="94">
        <f t="shared" si="354"/>
        <v>117594.44</v>
      </c>
      <c r="AG696" s="94">
        <f t="shared" si="355"/>
        <v>0</v>
      </c>
      <c r="AH696" s="123">
        <f t="shared" si="356"/>
        <v>13217.615056000001</v>
      </c>
      <c r="AI696" s="94">
        <f t="shared" si="357"/>
        <v>13217.615056000001</v>
      </c>
      <c r="AJ696" s="94">
        <f t="shared" si="358"/>
        <v>0</v>
      </c>
      <c r="AK696" s="94">
        <f t="shared" si="359"/>
        <v>104376.82494400001</v>
      </c>
      <c r="AL696" s="93">
        <f t="shared" si="360"/>
        <v>104376.82494400001</v>
      </c>
      <c r="AM696" s="138" t="str">
        <f>VLOOKUP(S696,Factors!$F$4:$G$5971,2,FALSE)</f>
        <v>3-factor</v>
      </c>
    </row>
    <row r="697" spans="1:39" hidden="1" outlineLevel="3" x14ac:dyDescent="0.25">
      <c r="A697" t="s">
        <v>7067</v>
      </c>
      <c r="B697" t="s">
        <v>741</v>
      </c>
      <c r="C697" t="s">
        <v>742</v>
      </c>
      <c r="D697" t="s">
        <v>743</v>
      </c>
      <c r="E697" t="s">
        <v>744</v>
      </c>
      <c r="R697">
        <f t="shared" si="361"/>
        <v>0</v>
      </c>
      <c r="S697" s="92" t="s">
        <v>6957</v>
      </c>
      <c r="T697" s="80">
        <f>VLOOKUP(S697,Factors!$F$4:$H$5971,3,FALSE)</f>
        <v>0.1124</v>
      </c>
      <c r="U697" s="119">
        <f t="shared" si="343"/>
        <v>0</v>
      </c>
      <c r="V697" s="120">
        <f t="shared" si="344"/>
        <v>0</v>
      </c>
      <c r="W697" s="121">
        <f t="shared" si="345"/>
        <v>0</v>
      </c>
      <c r="X697" s="119">
        <f t="shared" si="346"/>
        <v>0</v>
      </c>
      <c r="Y697" s="120">
        <f t="shared" si="347"/>
        <v>0</v>
      </c>
      <c r="Z697" s="122">
        <f t="shared" si="348"/>
        <v>0</v>
      </c>
      <c r="AA697" s="119">
        <f t="shared" si="349"/>
        <v>0</v>
      </c>
      <c r="AB697" s="120">
        <f t="shared" si="350"/>
        <v>0</v>
      </c>
      <c r="AC697" s="122">
        <f t="shared" si="351"/>
        <v>0</v>
      </c>
      <c r="AD697" s="94">
        <f t="shared" si="352"/>
        <v>0</v>
      </c>
      <c r="AE697" s="123">
        <f t="shared" si="353"/>
        <v>0</v>
      </c>
      <c r="AF697" s="94">
        <f t="shared" si="354"/>
        <v>0</v>
      </c>
      <c r="AG697" s="94">
        <f t="shared" si="355"/>
        <v>0</v>
      </c>
      <c r="AH697" s="123">
        <f t="shared" si="356"/>
        <v>0</v>
      </c>
      <c r="AI697" s="94">
        <f t="shared" si="357"/>
        <v>0</v>
      </c>
      <c r="AJ697" s="94">
        <f t="shared" si="358"/>
        <v>0</v>
      </c>
      <c r="AK697" s="94">
        <f t="shared" si="359"/>
        <v>0</v>
      </c>
      <c r="AL697" s="93">
        <f t="shared" si="360"/>
        <v>0</v>
      </c>
      <c r="AM697" s="138" t="str">
        <f>VLOOKUP(S697,Factors!$F$4:$G$5971,2,FALSE)</f>
        <v>3-Factor</v>
      </c>
    </row>
    <row r="698" spans="1:39" hidden="1" outlineLevel="3" x14ac:dyDescent="0.25">
      <c r="A698" t="s">
        <v>7067</v>
      </c>
      <c r="B698" t="s">
        <v>745</v>
      </c>
      <c r="C698" t="s">
        <v>746</v>
      </c>
      <c r="D698" t="s">
        <v>743</v>
      </c>
      <c r="E698" t="s">
        <v>744</v>
      </c>
      <c r="R698">
        <f t="shared" si="361"/>
        <v>0</v>
      </c>
      <c r="S698" s="92" t="s">
        <v>7110</v>
      </c>
      <c r="T698" s="80">
        <f>VLOOKUP(S698,Factors!$F$4:$H$5971,3,FALSE)</f>
        <v>0.1124</v>
      </c>
      <c r="U698" s="119">
        <f t="shared" si="343"/>
        <v>0</v>
      </c>
      <c r="V698" s="120">
        <f t="shared" si="344"/>
        <v>0</v>
      </c>
      <c r="W698" s="121">
        <f t="shared" si="345"/>
        <v>0</v>
      </c>
      <c r="X698" s="119">
        <f t="shared" si="346"/>
        <v>0</v>
      </c>
      <c r="Y698" s="120">
        <f t="shared" si="347"/>
        <v>0</v>
      </c>
      <c r="Z698" s="122">
        <f t="shared" si="348"/>
        <v>0</v>
      </c>
      <c r="AA698" s="119">
        <f t="shared" si="349"/>
        <v>0</v>
      </c>
      <c r="AB698" s="120">
        <f t="shared" si="350"/>
        <v>0</v>
      </c>
      <c r="AC698" s="122">
        <f t="shared" si="351"/>
        <v>0</v>
      </c>
      <c r="AD698" s="94">
        <f t="shared" si="352"/>
        <v>0</v>
      </c>
      <c r="AE698" s="123">
        <f t="shared" si="353"/>
        <v>0</v>
      </c>
      <c r="AF698" s="94">
        <f t="shared" si="354"/>
        <v>0</v>
      </c>
      <c r="AG698" s="94">
        <f t="shared" si="355"/>
        <v>0</v>
      </c>
      <c r="AH698" s="123">
        <f t="shared" si="356"/>
        <v>0</v>
      </c>
      <c r="AI698" s="94">
        <f t="shared" si="357"/>
        <v>0</v>
      </c>
      <c r="AJ698" s="94">
        <f t="shared" si="358"/>
        <v>0</v>
      </c>
      <c r="AK698" s="94">
        <f t="shared" si="359"/>
        <v>0</v>
      </c>
      <c r="AL698" s="93">
        <f t="shared" si="360"/>
        <v>0</v>
      </c>
      <c r="AM698" s="138" t="str">
        <f>VLOOKUP(S698,Factors!$F$4:$G$5971,2,FALSE)</f>
        <v>3-factor</v>
      </c>
    </row>
    <row r="699" spans="1:39" hidden="1" outlineLevel="3" x14ac:dyDescent="0.25">
      <c r="A699" t="s">
        <v>7067</v>
      </c>
      <c r="B699" t="s">
        <v>747</v>
      </c>
      <c r="C699" t="s">
        <v>748</v>
      </c>
      <c r="D699" t="s">
        <v>743</v>
      </c>
      <c r="E699" t="s">
        <v>744</v>
      </c>
      <c r="R699">
        <f t="shared" si="361"/>
        <v>0</v>
      </c>
      <c r="S699" s="92" t="s">
        <v>7111</v>
      </c>
      <c r="T699" s="80">
        <f>VLOOKUP(S699,Factors!$F$4:$H$5971,3,FALSE)</f>
        <v>0.1124</v>
      </c>
      <c r="U699" s="119">
        <f t="shared" si="343"/>
        <v>0</v>
      </c>
      <c r="V699" s="120">
        <f t="shared" si="344"/>
        <v>0</v>
      </c>
      <c r="W699" s="121">
        <f t="shared" si="345"/>
        <v>0</v>
      </c>
      <c r="X699" s="119">
        <f t="shared" si="346"/>
        <v>0</v>
      </c>
      <c r="Y699" s="120">
        <f t="shared" si="347"/>
        <v>0</v>
      </c>
      <c r="Z699" s="122">
        <f t="shared" si="348"/>
        <v>0</v>
      </c>
      <c r="AA699" s="119">
        <f t="shared" si="349"/>
        <v>0</v>
      </c>
      <c r="AB699" s="120">
        <f t="shared" si="350"/>
        <v>0</v>
      </c>
      <c r="AC699" s="122">
        <f t="shared" si="351"/>
        <v>0</v>
      </c>
      <c r="AD699" s="94">
        <f t="shared" si="352"/>
        <v>0</v>
      </c>
      <c r="AE699" s="123">
        <f t="shared" si="353"/>
        <v>0</v>
      </c>
      <c r="AF699" s="94">
        <f t="shared" si="354"/>
        <v>0</v>
      </c>
      <c r="AG699" s="94">
        <f t="shared" si="355"/>
        <v>0</v>
      </c>
      <c r="AH699" s="123">
        <f t="shared" si="356"/>
        <v>0</v>
      </c>
      <c r="AI699" s="94">
        <f t="shared" si="357"/>
        <v>0</v>
      </c>
      <c r="AJ699" s="94">
        <f t="shared" si="358"/>
        <v>0</v>
      </c>
      <c r="AK699" s="94">
        <f t="shared" si="359"/>
        <v>0</v>
      </c>
      <c r="AL699" s="93">
        <f t="shared" si="360"/>
        <v>0</v>
      </c>
      <c r="AM699" s="138" t="str">
        <f>VLOOKUP(S699,Factors!$F$4:$G$5971,2,FALSE)</f>
        <v>3-factor</v>
      </c>
    </row>
    <row r="700" spans="1:39" hidden="1" outlineLevel="3" x14ac:dyDescent="0.25">
      <c r="A700" t="s">
        <v>7067</v>
      </c>
      <c r="B700" t="s">
        <v>749</v>
      </c>
      <c r="C700" t="s">
        <v>750</v>
      </c>
      <c r="D700" t="s">
        <v>513</v>
      </c>
      <c r="E700" t="s">
        <v>514</v>
      </c>
      <c r="F700">
        <v>2762.49</v>
      </c>
      <c r="G700">
        <v>2994.39</v>
      </c>
      <c r="R700">
        <f t="shared" si="361"/>
        <v>5756.8799999999992</v>
      </c>
      <c r="S700" s="92" t="s">
        <v>6244</v>
      </c>
      <c r="T700" s="80">
        <f>VLOOKUP(S700,Factors!$F$4:$H$5971,3,FALSE)</f>
        <v>0.1124</v>
      </c>
      <c r="U700" s="119">
        <f t="shared" si="343"/>
        <v>0</v>
      </c>
      <c r="V700" s="120">
        <f t="shared" si="344"/>
        <v>2994.39</v>
      </c>
      <c r="W700" s="121">
        <f t="shared" si="345"/>
        <v>2994.39</v>
      </c>
      <c r="X700" s="119">
        <f t="shared" si="346"/>
        <v>0</v>
      </c>
      <c r="Y700" s="120">
        <f t="shared" si="347"/>
        <v>336.569436</v>
      </c>
      <c r="Z700" s="122">
        <f t="shared" si="348"/>
        <v>336.569436</v>
      </c>
      <c r="AA700" s="119">
        <f t="shared" si="349"/>
        <v>0</v>
      </c>
      <c r="AB700" s="120">
        <f t="shared" si="350"/>
        <v>2657.8205639999996</v>
      </c>
      <c r="AC700" s="122">
        <f t="shared" si="351"/>
        <v>2657.8205639999996</v>
      </c>
      <c r="AD700" s="94">
        <f t="shared" si="352"/>
        <v>0</v>
      </c>
      <c r="AE700" s="123">
        <f t="shared" si="353"/>
        <v>5756.8799999999992</v>
      </c>
      <c r="AF700" s="94">
        <f t="shared" si="354"/>
        <v>5756.8799999999992</v>
      </c>
      <c r="AG700" s="94">
        <f t="shared" si="355"/>
        <v>0</v>
      </c>
      <c r="AH700" s="123">
        <f t="shared" si="356"/>
        <v>647.07331199999987</v>
      </c>
      <c r="AI700" s="94">
        <f t="shared" si="357"/>
        <v>647.07331199999987</v>
      </c>
      <c r="AJ700" s="94">
        <f t="shared" si="358"/>
        <v>0</v>
      </c>
      <c r="AK700" s="94">
        <f t="shared" si="359"/>
        <v>5109.8066879999997</v>
      </c>
      <c r="AL700" s="93">
        <f t="shared" si="360"/>
        <v>5109.8066879999997</v>
      </c>
      <c r="AM700" s="138" t="str">
        <f>VLOOKUP(S700,Factors!$F$4:$G$5971,2,FALSE)</f>
        <v>3-factor</v>
      </c>
    </row>
    <row r="701" spans="1:39" hidden="1" outlineLevel="3" x14ac:dyDescent="0.25">
      <c r="A701" t="s">
        <v>7067</v>
      </c>
      <c r="B701" t="s">
        <v>749</v>
      </c>
      <c r="C701" t="s">
        <v>750</v>
      </c>
      <c r="D701" t="s">
        <v>515</v>
      </c>
      <c r="E701" t="s">
        <v>516</v>
      </c>
      <c r="F701">
        <v>427.21</v>
      </c>
      <c r="G701">
        <v>103.56</v>
      </c>
      <c r="R701">
        <f t="shared" si="361"/>
        <v>530.77</v>
      </c>
      <c r="S701" s="92" t="s">
        <v>6245</v>
      </c>
      <c r="T701" s="80">
        <f>VLOOKUP(S701,Factors!$F$4:$H$5971,3,FALSE)</f>
        <v>0.1124</v>
      </c>
      <c r="U701" s="119">
        <f t="shared" si="343"/>
        <v>0</v>
      </c>
      <c r="V701" s="120">
        <f t="shared" si="344"/>
        <v>103.56</v>
      </c>
      <c r="W701" s="121">
        <f t="shared" si="345"/>
        <v>103.56</v>
      </c>
      <c r="X701" s="119">
        <f t="shared" si="346"/>
        <v>0</v>
      </c>
      <c r="Y701" s="120">
        <f t="shared" si="347"/>
        <v>11.640143999999999</v>
      </c>
      <c r="Z701" s="122">
        <f t="shared" si="348"/>
        <v>11.640143999999999</v>
      </c>
      <c r="AA701" s="119">
        <f t="shared" si="349"/>
        <v>0</v>
      </c>
      <c r="AB701" s="120">
        <f t="shared" si="350"/>
        <v>91.91985600000001</v>
      </c>
      <c r="AC701" s="122">
        <f t="shared" si="351"/>
        <v>91.91985600000001</v>
      </c>
      <c r="AD701" s="94">
        <f t="shared" si="352"/>
        <v>0</v>
      </c>
      <c r="AE701" s="123">
        <f t="shared" si="353"/>
        <v>530.77</v>
      </c>
      <c r="AF701" s="94">
        <f t="shared" si="354"/>
        <v>530.77</v>
      </c>
      <c r="AG701" s="94">
        <f t="shared" si="355"/>
        <v>0</v>
      </c>
      <c r="AH701" s="123">
        <f t="shared" si="356"/>
        <v>59.658547999999996</v>
      </c>
      <c r="AI701" s="94">
        <f t="shared" si="357"/>
        <v>59.658547999999996</v>
      </c>
      <c r="AJ701" s="94">
        <f t="shared" si="358"/>
        <v>0</v>
      </c>
      <c r="AK701" s="94">
        <f t="shared" si="359"/>
        <v>471.11145199999999</v>
      </c>
      <c r="AL701" s="93">
        <f t="shared" si="360"/>
        <v>471.11145199999999</v>
      </c>
      <c r="AM701" s="138" t="str">
        <f>VLOOKUP(S701,Factors!$F$4:$G$5971,2,FALSE)</f>
        <v>3-factor</v>
      </c>
    </row>
    <row r="702" spans="1:39" hidden="1" outlineLevel="3" x14ac:dyDescent="0.25">
      <c r="A702" t="s">
        <v>7067</v>
      </c>
      <c r="B702" t="s">
        <v>751</v>
      </c>
      <c r="C702" t="s">
        <v>752</v>
      </c>
      <c r="D702" t="s">
        <v>513</v>
      </c>
      <c r="E702" t="s">
        <v>514</v>
      </c>
      <c r="F702">
        <v>139.09</v>
      </c>
      <c r="R702">
        <f t="shared" si="361"/>
        <v>139.09</v>
      </c>
      <c r="S702" s="92" t="s">
        <v>6249</v>
      </c>
      <c r="T702" s="80">
        <f>VLOOKUP(S702,Factors!$F$4:$H$5971,3,FALSE)</f>
        <v>0.1124</v>
      </c>
      <c r="U702" s="119">
        <f t="shared" si="343"/>
        <v>0</v>
      </c>
      <c r="V702" s="120">
        <f t="shared" si="344"/>
        <v>0</v>
      </c>
      <c r="W702" s="121">
        <f t="shared" si="345"/>
        <v>0</v>
      </c>
      <c r="X702" s="119">
        <f t="shared" si="346"/>
        <v>0</v>
      </c>
      <c r="Y702" s="120">
        <f t="shared" si="347"/>
        <v>0</v>
      </c>
      <c r="Z702" s="122">
        <f t="shared" si="348"/>
        <v>0</v>
      </c>
      <c r="AA702" s="119">
        <f t="shared" si="349"/>
        <v>0</v>
      </c>
      <c r="AB702" s="120">
        <f t="shared" si="350"/>
        <v>0</v>
      </c>
      <c r="AC702" s="122">
        <f t="shared" si="351"/>
        <v>0</v>
      </c>
      <c r="AD702" s="94">
        <f t="shared" si="352"/>
        <v>0</v>
      </c>
      <c r="AE702" s="123">
        <f t="shared" si="353"/>
        <v>139.09</v>
      </c>
      <c r="AF702" s="94">
        <f t="shared" si="354"/>
        <v>139.09</v>
      </c>
      <c r="AG702" s="94">
        <f t="shared" si="355"/>
        <v>0</v>
      </c>
      <c r="AH702" s="123">
        <f t="shared" si="356"/>
        <v>15.633716</v>
      </c>
      <c r="AI702" s="94">
        <f t="shared" si="357"/>
        <v>15.633716</v>
      </c>
      <c r="AJ702" s="94">
        <f t="shared" si="358"/>
        <v>0</v>
      </c>
      <c r="AK702" s="94">
        <f t="shared" si="359"/>
        <v>123.45628400000001</v>
      </c>
      <c r="AL702" s="93">
        <f t="shared" si="360"/>
        <v>123.45628400000001</v>
      </c>
      <c r="AM702" s="138" t="str">
        <f>VLOOKUP(S702,Factors!$F$4:$G$5971,2,FALSE)</f>
        <v>3-factor</v>
      </c>
    </row>
    <row r="703" spans="1:39" hidden="1" outlineLevel="3" x14ac:dyDescent="0.25">
      <c r="A703" t="s">
        <v>7067</v>
      </c>
      <c r="B703" t="s">
        <v>753</v>
      </c>
      <c r="C703" t="s">
        <v>754</v>
      </c>
      <c r="D703" t="s">
        <v>513</v>
      </c>
      <c r="E703" t="s">
        <v>514</v>
      </c>
      <c r="F703">
        <v>82104.850000000006</v>
      </c>
      <c r="G703">
        <v>84041.37</v>
      </c>
      <c r="R703">
        <f t="shared" si="361"/>
        <v>166146.22</v>
      </c>
      <c r="S703" s="92" t="s">
        <v>6256</v>
      </c>
      <c r="T703" s="80">
        <f>VLOOKUP(S703,Factors!$F$4:$H$5971,3,FALSE)</f>
        <v>0.1124</v>
      </c>
      <c r="U703" s="119">
        <f t="shared" si="343"/>
        <v>0</v>
      </c>
      <c r="V703" s="120">
        <f t="shared" si="344"/>
        <v>84041.37</v>
      </c>
      <c r="W703" s="121">
        <f t="shared" si="345"/>
        <v>84041.37</v>
      </c>
      <c r="X703" s="119">
        <f t="shared" si="346"/>
        <v>0</v>
      </c>
      <c r="Y703" s="120">
        <f t="shared" si="347"/>
        <v>9446.2499879999996</v>
      </c>
      <c r="Z703" s="122">
        <f t="shared" si="348"/>
        <v>9446.2499879999996</v>
      </c>
      <c r="AA703" s="119">
        <f t="shared" si="349"/>
        <v>0</v>
      </c>
      <c r="AB703" s="120">
        <f t="shared" si="350"/>
        <v>74595.120011999999</v>
      </c>
      <c r="AC703" s="122">
        <f t="shared" si="351"/>
        <v>74595.120011999999</v>
      </c>
      <c r="AD703" s="94">
        <f t="shared" si="352"/>
        <v>0</v>
      </c>
      <c r="AE703" s="123">
        <f t="shared" si="353"/>
        <v>166146.22</v>
      </c>
      <c r="AF703" s="94">
        <f t="shared" si="354"/>
        <v>166146.22</v>
      </c>
      <c r="AG703" s="94">
        <f t="shared" si="355"/>
        <v>0</v>
      </c>
      <c r="AH703" s="123">
        <f t="shared" si="356"/>
        <v>18674.835127999999</v>
      </c>
      <c r="AI703" s="94">
        <f t="shared" si="357"/>
        <v>18674.835127999999</v>
      </c>
      <c r="AJ703" s="94">
        <f t="shared" si="358"/>
        <v>0</v>
      </c>
      <c r="AK703" s="94">
        <f t="shared" si="359"/>
        <v>147471.384872</v>
      </c>
      <c r="AL703" s="93">
        <f t="shared" si="360"/>
        <v>147471.384872</v>
      </c>
      <c r="AM703" s="138" t="str">
        <f>VLOOKUP(S703,Factors!$F$4:$G$5971,2,FALSE)</f>
        <v>3-factor</v>
      </c>
    </row>
    <row r="704" spans="1:39" hidden="1" outlineLevel="3" x14ac:dyDescent="0.25">
      <c r="A704" t="s">
        <v>7067</v>
      </c>
      <c r="B704" t="s">
        <v>755</v>
      </c>
      <c r="C704" t="s">
        <v>756</v>
      </c>
      <c r="D704" t="s">
        <v>513</v>
      </c>
      <c r="E704" t="s">
        <v>514</v>
      </c>
      <c r="F704">
        <v>385.91</v>
      </c>
      <c r="G704">
        <v>1304.6400000000001</v>
      </c>
      <c r="R704">
        <f t="shared" si="361"/>
        <v>1690.5500000000002</v>
      </c>
      <c r="S704" s="92" t="s">
        <v>6268</v>
      </c>
      <c r="T704" s="80">
        <f>VLOOKUP(S704,Factors!$F$4:$H$5971,3,FALSE)</f>
        <v>0.1124</v>
      </c>
      <c r="U704" s="119">
        <f t="shared" si="343"/>
        <v>0</v>
      </c>
      <c r="V704" s="120">
        <f t="shared" si="344"/>
        <v>1304.6400000000001</v>
      </c>
      <c r="W704" s="121">
        <f t="shared" si="345"/>
        <v>1304.6400000000001</v>
      </c>
      <c r="X704" s="119">
        <f t="shared" si="346"/>
        <v>0</v>
      </c>
      <c r="Y704" s="120">
        <f t="shared" si="347"/>
        <v>146.641536</v>
      </c>
      <c r="Z704" s="122">
        <f t="shared" si="348"/>
        <v>146.641536</v>
      </c>
      <c r="AA704" s="119">
        <f t="shared" si="349"/>
        <v>0</v>
      </c>
      <c r="AB704" s="120">
        <f t="shared" si="350"/>
        <v>1157.998464</v>
      </c>
      <c r="AC704" s="122">
        <f t="shared" si="351"/>
        <v>1157.998464</v>
      </c>
      <c r="AD704" s="94">
        <f t="shared" si="352"/>
        <v>0</v>
      </c>
      <c r="AE704" s="123">
        <f t="shared" si="353"/>
        <v>1690.5500000000002</v>
      </c>
      <c r="AF704" s="94">
        <f t="shared" si="354"/>
        <v>1690.5500000000002</v>
      </c>
      <c r="AG704" s="94">
        <f t="shared" si="355"/>
        <v>0</v>
      </c>
      <c r="AH704" s="123">
        <f t="shared" si="356"/>
        <v>190.01782000000003</v>
      </c>
      <c r="AI704" s="94">
        <f t="shared" si="357"/>
        <v>190.01782000000003</v>
      </c>
      <c r="AJ704" s="94">
        <f t="shared" si="358"/>
        <v>0</v>
      </c>
      <c r="AK704" s="94">
        <f t="shared" si="359"/>
        <v>1500.5321800000002</v>
      </c>
      <c r="AL704" s="93">
        <f t="shared" si="360"/>
        <v>1500.5321800000002</v>
      </c>
      <c r="AM704" s="138" t="str">
        <f>VLOOKUP(S704,Factors!$F$4:$G$5971,2,FALSE)</f>
        <v>3-factor</v>
      </c>
    </row>
    <row r="705" spans="1:39" hidden="1" outlineLevel="3" x14ac:dyDescent="0.25">
      <c r="A705" t="s">
        <v>7067</v>
      </c>
      <c r="B705" t="s">
        <v>757</v>
      </c>
      <c r="C705" t="s">
        <v>758</v>
      </c>
      <c r="D705" t="s">
        <v>513</v>
      </c>
      <c r="E705" t="s">
        <v>514</v>
      </c>
      <c r="F705">
        <v>3869.61</v>
      </c>
      <c r="G705">
        <v>14085.58</v>
      </c>
      <c r="R705">
        <f t="shared" si="361"/>
        <v>17955.189999999999</v>
      </c>
      <c r="S705" s="92" t="s">
        <v>6273</v>
      </c>
      <c r="T705" s="80">
        <f>VLOOKUP(S705,Factors!$F$4:$H$5971,3,FALSE)</f>
        <v>0.1124</v>
      </c>
      <c r="U705" s="119">
        <f t="shared" si="343"/>
        <v>0</v>
      </c>
      <c r="V705" s="120">
        <f t="shared" si="344"/>
        <v>14085.58</v>
      </c>
      <c r="W705" s="121">
        <f t="shared" si="345"/>
        <v>14085.58</v>
      </c>
      <c r="X705" s="119">
        <f t="shared" si="346"/>
        <v>0</v>
      </c>
      <c r="Y705" s="120">
        <f t="shared" si="347"/>
        <v>1583.219192</v>
      </c>
      <c r="Z705" s="122">
        <f t="shared" si="348"/>
        <v>1583.219192</v>
      </c>
      <c r="AA705" s="119">
        <f t="shared" si="349"/>
        <v>0</v>
      </c>
      <c r="AB705" s="120">
        <f t="shared" si="350"/>
        <v>12502.360807999999</v>
      </c>
      <c r="AC705" s="122">
        <f t="shared" si="351"/>
        <v>12502.360807999999</v>
      </c>
      <c r="AD705" s="94">
        <f t="shared" si="352"/>
        <v>0</v>
      </c>
      <c r="AE705" s="123">
        <f t="shared" si="353"/>
        <v>17955.189999999999</v>
      </c>
      <c r="AF705" s="94">
        <f t="shared" si="354"/>
        <v>17955.189999999999</v>
      </c>
      <c r="AG705" s="94">
        <f t="shared" si="355"/>
        <v>0</v>
      </c>
      <c r="AH705" s="123">
        <f t="shared" si="356"/>
        <v>2018.1633559999998</v>
      </c>
      <c r="AI705" s="94">
        <f t="shared" si="357"/>
        <v>2018.1633559999998</v>
      </c>
      <c r="AJ705" s="94">
        <f t="shared" si="358"/>
        <v>0</v>
      </c>
      <c r="AK705" s="94">
        <f t="shared" si="359"/>
        <v>15937.026644</v>
      </c>
      <c r="AL705" s="93">
        <f t="shared" si="360"/>
        <v>15937.026644</v>
      </c>
      <c r="AM705" s="138" t="str">
        <f>VLOOKUP(S705,Factors!$F$4:$G$5971,2,FALSE)</f>
        <v>3-factor</v>
      </c>
    </row>
    <row r="706" spans="1:39" hidden="1" outlineLevel="3" x14ac:dyDescent="0.25">
      <c r="A706" t="s">
        <v>7067</v>
      </c>
      <c r="B706" t="s">
        <v>759</v>
      </c>
      <c r="C706" t="s">
        <v>760</v>
      </c>
      <c r="D706" t="s">
        <v>513</v>
      </c>
      <c r="E706" t="s">
        <v>514</v>
      </c>
      <c r="G706">
        <v>658</v>
      </c>
      <c r="R706">
        <f t="shared" si="361"/>
        <v>658</v>
      </c>
      <c r="S706" s="92" t="s">
        <v>6277</v>
      </c>
      <c r="T706" s="80">
        <f>VLOOKUP(S706,Factors!$F$4:$H$5971,3,FALSE)</f>
        <v>0.1124</v>
      </c>
      <c r="U706" s="119">
        <f t="shared" si="343"/>
        <v>0</v>
      </c>
      <c r="V706" s="120">
        <f t="shared" si="344"/>
        <v>658</v>
      </c>
      <c r="W706" s="121">
        <f t="shared" si="345"/>
        <v>658</v>
      </c>
      <c r="X706" s="119">
        <f t="shared" si="346"/>
        <v>0</v>
      </c>
      <c r="Y706" s="120">
        <f t="shared" si="347"/>
        <v>73.959199999999996</v>
      </c>
      <c r="Z706" s="122">
        <f t="shared" si="348"/>
        <v>73.959199999999996</v>
      </c>
      <c r="AA706" s="119">
        <f t="shared" si="349"/>
        <v>0</v>
      </c>
      <c r="AB706" s="120">
        <f t="shared" si="350"/>
        <v>584.04079999999999</v>
      </c>
      <c r="AC706" s="122">
        <f t="shared" si="351"/>
        <v>584.04079999999999</v>
      </c>
      <c r="AD706" s="94">
        <f t="shared" si="352"/>
        <v>0</v>
      </c>
      <c r="AE706" s="123">
        <f t="shared" si="353"/>
        <v>658</v>
      </c>
      <c r="AF706" s="94">
        <f t="shared" si="354"/>
        <v>658</v>
      </c>
      <c r="AG706" s="94">
        <f t="shared" si="355"/>
        <v>0</v>
      </c>
      <c r="AH706" s="123">
        <f t="shared" si="356"/>
        <v>73.959199999999996</v>
      </c>
      <c r="AI706" s="94">
        <f t="shared" si="357"/>
        <v>73.959199999999996</v>
      </c>
      <c r="AJ706" s="94">
        <f t="shared" si="358"/>
        <v>0</v>
      </c>
      <c r="AK706" s="94">
        <f t="shared" si="359"/>
        <v>584.04079999999999</v>
      </c>
      <c r="AL706" s="93">
        <f t="shared" si="360"/>
        <v>584.04079999999999</v>
      </c>
      <c r="AM706" s="138" t="str">
        <f>VLOOKUP(S706,Factors!$F$4:$G$5971,2,FALSE)</f>
        <v>3-factor</v>
      </c>
    </row>
    <row r="707" spans="1:39" hidden="1" outlineLevel="3" x14ac:dyDescent="0.25">
      <c r="A707" t="s">
        <v>7067</v>
      </c>
      <c r="B707" t="s">
        <v>761</v>
      </c>
      <c r="C707" t="s">
        <v>762</v>
      </c>
      <c r="D707" t="s">
        <v>513</v>
      </c>
      <c r="E707" t="s">
        <v>514</v>
      </c>
      <c r="F707">
        <v>16704.95</v>
      </c>
      <c r="G707">
        <v>310.49</v>
      </c>
      <c r="R707">
        <f t="shared" si="361"/>
        <v>17015.440000000002</v>
      </c>
      <c r="S707" s="92" t="s">
        <v>6283</v>
      </c>
      <c r="T707" s="80">
        <f>VLOOKUP(S707,Factors!$F$4:$H$5971,3,FALSE)</f>
        <v>0.1124</v>
      </c>
      <c r="U707" s="119">
        <f t="shared" si="343"/>
        <v>0</v>
      </c>
      <c r="V707" s="120">
        <f t="shared" si="344"/>
        <v>310.49</v>
      </c>
      <c r="W707" s="121">
        <f t="shared" si="345"/>
        <v>310.49</v>
      </c>
      <c r="X707" s="119">
        <f t="shared" si="346"/>
        <v>0</v>
      </c>
      <c r="Y707" s="120">
        <f t="shared" si="347"/>
        <v>34.899076000000001</v>
      </c>
      <c r="Z707" s="122">
        <f t="shared" si="348"/>
        <v>34.899076000000001</v>
      </c>
      <c r="AA707" s="119">
        <f t="shared" si="349"/>
        <v>0</v>
      </c>
      <c r="AB707" s="120">
        <f t="shared" si="350"/>
        <v>275.59092400000003</v>
      </c>
      <c r="AC707" s="122">
        <f t="shared" si="351"/>
        <v>275.59092400000003</v>
      </c>
      <c r="AD707" s="94">
        <f t="shared" si="352"/>
        <v>0</v>
      </c>
      <c r="AE707" s="123">
        <f t="shared" si="353"/>
        <v>17015.440000000002</v>
      </c>
      <c r="AF707" s="94">
        <f t="shared" si="354"/>
        <v>17015.440000000002</v>
      </c>
      <c r="AG707" s="94">
        <f t="shared" si="355"/>
        <v>0</v>
      </c>
      <c r="AH707" s="123">
        <f t="shared" si="356"/>
        <v>1912.5354560000003</v>
      </c>
      <c r="AI707" s="94">
        <f t="shared" si="357"/>
        <v>1912.5354560000003</v>
      </c>
      <c r="AJ707" s="94">
        <f t="shared" si="358"/>
        <v>0</v>
      </c>
      <c r="AK707" s="94">
        <f t="shared" si="359"/>
        <v>15102.904544000003</v>
      </c>
      <c r="AL707" s="93">
        <f t="shared" si="360"/>
        <v>15102.904544000003</v>
      </c>
      <c r="AM707" s="138" t="str">
        <f>VLOOKUP(S707,Factors!$F$4:$G$5971,2,FALSE)</f>
        <v>3-factor</v>
      </c>
    </row>
    <row r="708" spans="1:39" hidden="1" outlineLevel="3" x14ac:dyDescent="0.25">
      <c r="A708" t="s">
        <v>7067</v>
      </c>
      <c r="B708" t="s">
        <v>761</v>
      </c>
      <c r="C708" t="s">
        <v>762</v>
      </c>
      <c r="D708" t="s">
        <v>515</v>
      </c>
      <c r="E708" t="s">
        <v>516</v>
      </c>
      <c r="F708">
        <v>27.46</v>
      </c>
      <c r="R708">
        <f t="shared" si="361"/>
        <v>27.46</v>
      </c>
      <c r="S708" s="92" t="s">
        <v>6284</v>
      </c>
      <c r="T708" s="80">
        <f>VLOOKUP(S708,Factors!$F$4:$H$5971,3,FALSE)</f>
        <v>0.1124</v>
      </c>
      <c r="U708" s="119">
        <f t="shared" si="343"/>
        <v>0</v>
      </c>
      <c r="V708" s="120">
        <f t="shared" si="344"/>
        <v>0</v>
      </c>
      <c r="W708" s="121">
        <f t="shared" si="345"/>
        <v>0</v>
      </c>
      <c r="X708" s="119">
        <f t="shared" si="346"/>
        <v>0</v>
      </c>
      <c r="Y708" s="120">
        <f t="shared" si="347"/>
        <v>0</v>
      </c>
      <c r="Z708" s="122">
        <f t="shared" si="348"/>
        <v>0</v>
      </c>
      <c r="AA708" s="119">
        <f t="shared" si="349"/>
        <v>0</v>
      </c>
      <c r="AB708" s="120">
        <f t="shared" si="350"/>
        <v>0</v>
      </c>
      <c r="AC708" s="122">
        <f t="shared" si="351"/>
        <v>0</v>
      </c>
      <c r="AD708" s="94">
        <f t="shared" si="352"/>
        <v>0</v>
      </c>
      <c r="AE708" s="123">
        <f t="shared" si="353"/>
        <v>27.46</v>
      </c>
      <c r="AF708" s="94">
        <f t="shared" si="354"/>
        <v>27.46</v>
      </c>
      <c r="AG708" s="94">
        <f t="shared" si="355"/>
        <v>0</v>
      </c>
      <c r="AH708" s="123">
        <f t="shared" si="356"/>
        <v>3.0865040000000001</v>
      </c>
      <c r="AI708" s="94">
        <f t="shared" si="357"/>
        <v>3.0865040000000001</v>
      </c>
      <c r="AJ708" s="94">
        <f t="shared" si="358"/>
        <v>0</v>
      </c>
      <c r="AK708" s="94">
        <f t="shared" si="359"/>
        <v>24.373495999999999</v>
      </c>
      <c r="AL708" s="93">
        <f t="shared" si="360"/>
        <v>24.373495999999999</v>
      </c>
      <c r="AM708" s="138" t="str">
        <f>VLOOKUP(S708,Factors!$F$4:$G$5971,2,FALSE)</f>
        <v>3-factor</v>
      </c>
    </row>
    <row r="709" spans="1:39" hidden="1" outlineLevel="3" x14ac:dyDescent="0.25">
      <c r="A709" t="s">
        <v>7067</v>
      </c>
      <c r="B709" t="s">
        <v>763</v>
      </c>
      <c r="C709" t="s">
        <v>764</v>
      </c>
      <c r="D709" t="s">
        <v>513</v>
      </c>
      <c r="E709" t="s">
        <v>514</v>
      </c>
      <c r="F709">
        <v>4176.63</v>
      </c>
      <c r="G709">
        <v>3956.37</v>
      </c>
      <c r="R709">
        <f t="shared" si="361"/>
        <v>8133</v>
      </c>
      <c r="S709" s="92" t="s">
        <v>6286</v>
      </c>
      <c r="T709" s="80">
        <f>VLOOKUP(S709,Factors!$F$4:$H$5971,3,FALSE)</f>
        <v>0.1124</v>
      </c>
      <c r="U709" s="119">
        <f t="shared" si="343"/>
        <v>0</v>
      </c>
      <c r="V709" s="120">
        <f t="shared" si="344"/>
        <v>3956.37</v>
      </c>
      <c r="W709" s="121">
        <f t="shared" si="345"/>
        <v>3956.37</v>
      </c>
      <c r="X709" s="119">
        <f t="shared" si="346"/>
        <v>0</v>
      </c>
      <c r="Y709" s="120">
        <f t="shared" si="347"/>
        <v>444.695988</v>
      </c>
      <c r="Z709" s="122">
        <f t="shared" si="348"/>
        <v>444.695988</v>
      </c>
      <c r="AA709" s="119">
        <f t="shared" si="349"/>
        <v>0</v>
      </c>
      <c r="AB709" s="120">
        <f t="shared" si="350"/>
        <v>3511.6740119999999</v>
      </c>
      <c r="AC709" s="122">
        <f t="shared" si="351"/>
        <v>3511.6740119999999</v>
      </c>
      <c r="AD709" s="94">
        <f t="shared" si="352"/>
        <v>0</v>
      </c>
      <c r="AE709" s="123">
        <f t="shared" si="353"/>
        <v>8133</v>
      </c>
      <c r="AF709" s="94">
        <f t="shared" si="354"/>
        <v>8133</v>
      </c>
      <c r="AG709" s="94">
        <f t="shared" si="355"/>
        <v>0</v>
      </c>
      <c r="AH709" s="123">
        <f t="shared" si="356"/>
        <v>914.14919999999995</v>
      </c>
      <c r="AI709" s="94">
        <f t="shared" si="357"/>
        <v>914.14919999999995</v>
      </c>
      <c r="AJ709" s="94">
        <f t="shared" si="358"/>
        <v>0</v>
      </c>
      <c r="AK709" s="94">
        <f t="shared" si="359"/>
        <v>7218.8508000000002</v>
      </c>
      <c r="AL709" s="93">
        <f t="shared" si="360"/>
        <v>7218.8508000000002</v>
      </c>
      <c r="AM709" s="138" t="str">
        <f>VLOOKUP(S709,Factors!$F$4:$G$5971,2,FALSE)</f>
        <v>3-factor</v>
      </c>
    </row>
    <row r="710" spans="1:39" hidden="1" outlineLevel="3" x14ac:dyDescent="0.25">
      <c r="A710" t="s">
        <v>7067</v>
      </c>
      <c r="B710" t="s">
        <v>763</v>
      </c>
      <c r="C710" t="s">
        <v>764</v>
      </c>
      <c r="D710" t="s">
        <v>515</v>
      </c>
      <c r="E710" t="s">
        <v>516</v>
      </c>
      <c r="F710">
        <v>207.8</v>
      </c>
      <c r="R710">
        <f t="shared" si="361"/>
        <v>207.8</v>
      </c>
      <c r="S710" s="92" t="s">
        <v>6287</v>
      </c>
      <c r="T710" s="80">
        <f>VLOOKUP(S710,Factors!$F$4:$H$5971,3,FALSE)</f>
        <v>0.1124</v>
      </c>
      <c r="U710" s="119">
        <f t="shared" si="343"/>
        <v>0</v>
      </c>
      <c r="V710" s="120">
        <f t="shared" si="344"/>
        <v>0</v>
      </c>
      <c r="W710" s="121">
        <f t="shared" si="345"/>
        <v>0</v>
      </c>
      <c r="X710" s="119">
        <f t="shared" si="346"/>
        <v>0</v>
      </c>
      <c r="Y710" s="120">
        <f t="shared" si="347"/>
        <v>0</v>
      </c>
      <c r="Z710" s="122">
        <f t="shared" si="348"/>
        <v>0</v>
      </c>
      <c r="AA710" s="119">
        <f t="shared" si="349"/>
        <v>0</v>
      </c>
      <c r="AB710" s="120">
        <f t="shared" si="350"/>
        <v>0</v>
      </c>
      <c r="AC710" s="122">
        <f t="shared" si="351"/>
        <v>0</v>
      </c>
      <c r="AD710" s="94">
        <f t="shared" si="352"/>
        <v>0</v>
      </c>
      <c r="AE710" s="123">
        <f t="shared" si="353"/>
        <v>207.8</v>
      </c>
      <c r="AF710" s="94">
        <f t="shared" si="354"/>
        <v>207.8</v>
      </c>
      <c r="AG710" s="94">
        <f t="shared" si="355"/>
        <v>0</v>
      </c>
      <c r="AH710" s="123">
        <f t="shared" si="356"/>
        <v>23.356720000000003</v>
      </c>
      <c r="AI710" s="94">
        <f t="shared" si="357"/>
        <v>23.356720000000003</v>
      </c>
      <c r="AJ710" s="94">
        <f t="shared" si="358"/>
        <v>0</v>
      </c>
      <c r="AK710" s="94">
        <f t="shared" si="359"/>
        <v>184.44328000000002</v>
      </c>
      <c r="AL710" s="93">
        <f t="shared" si="360"/>
        <v>184.44328000000002</v>
      </c>
      <c r="AM710" s="138" t="str">
        <f>VLOOKUP(S710,Factors!$F$4:$G$5971,2,FALSE)</f>
        <v>3-factor</v>
      </c>
    </row>
    <row r="711" spans="1:39" hidden="1" outlineLevel="3" x14ac:dyDescent="0.25">
      <c r="A711" t="s">
        <v>7067</v>
      </c>
      <c r="B711" t="s">
        <v>765</v>
      </c>
      <c r="C711" t="s">
        <v>766</v>
      </c>
      <c r="D711" t="s">
        <v>513</v>
      </c>
      <c r="E711" t="s">
        <v>514</v>
      </c>
      <c r="F711">
        <v>2622.53</v>
      </c>
      <c r="G711">
        <v>1457.19</v>
      </c>
      <c r="R711">
        <f t="shared" si="361"/>
        <v>4079.7200000000003</v>
      </c>
      <c r="S711" s="92" t="s">
        <v>6291</v>
      </c>
      <c r="T711" s="80">
        <f>VLOOKUP(S711,Factors!$F$4:$H$5971,3,FALSE)</f>
        <v>0.1124</v>
      </c>
      <c r="U711" s="119">
        <f t="shared" si="343"/>
        <v>0</v>
      </c>
      <c r="V711" s="120">
        <f t="shared" si="344"/>
        <v>1457.19</v>
      </c>
      <c r="W711" s="121">
        <f t="shared" si="345"/>
        <v>1457.19</v>
      </c>
      <c r="X711" s="119">
        <f t="shared" si="346"/>
        <v>0</v>
      </c>
      <c r="Y711" s="120">
        <f t="shared" si="347"/>
        <v>163.78815600000001</v>
      </c>
      <c r="Z711" s="122">
        <f t="shared" si="348"/>
        <v>163.78815600000001</v>
      </c>
      <c r="AA711" s="119">
        <f t="shared" si="349"/>
        <v>0</v>
      </c>
      <c r="AB711" s="120">
        <f t="shared" si="350"/>
        <v>1293.401844</v>
      </c>
      <c r="AC711" s="122">
        <f t="shared" si="351"/>
        <v>1293.401844</v>
      </c>
      <c r="AD711" s="94">
        <f t="shared" si="352"/>
        <v>0</v>
      </c>
      <c r="AE711" s="123">
        <f t="shared" si="353"/>
        <v>4079.7200000000003</v>
      </c>
      <c r="AF711" s="94">
        <f t="shared" si="354"/>
        <v>4079.7200000000003</v>
      </c>
      <c r="AG711" s="94">
        <f t="shared" si="355"/>
        <v>0</v>
      </c>
      <c r="AH711" s="123">
        <f t="shared" si="356"/>
        <v>458.56052800000003</v>
      </c>
      <c r="AI711" s="94">
        <f t="shared" si="357"/>
        <v>458.56052800000003</v>
      </c>
      <c r="AJ711" s="94">
        <f t="shared" si="358"/>
        <v>0</v>
      </c>
      <c r="AK711" s="94">
        <f t="shared" si="359"/>
        <v>3621.1594720000003</v>
      </c>
      <c r="AL711" s="93">
        <f t="shared" si="360"/>
        <v>3621.1594720000003</v>
      </c>
      <c r="AM711" s="138" t="str">
        <f>VLOOKUP(S711,Factors!$F$4:$G$5971,2,FALSE)</f>
        <v>3-factor</v>
      </c>
    </row>
    <row r="712" spans="1:39" hidden="1" outlineLevel="3" x14ac:dyDescent="0.25">
      <c r="A712" t="s">
        <v>7067</v>
      </c>
      <c r="B712" t="s">
        <v>767</v>
      </c>
      <c r="C712" t="s">
        <v>768</v>
      </c>
      <c r="D712" t="s">
        <v>513</v>
      </c>
      <c r="E712" t="s">
        <v>514</v>
      </c>
      <c r="F712">
        <v>865.33</v>
      </c>
      <c r="G712">
        <v>174.71</v>
      </c>
      <c r="R712">
        <f t="shared" si="361"/>
        <v>1040.04</v>
      </c>
      <c r="S712" s="92" t="s">
        <v>6302</v>
      </c>
      <c r="T712" s="80">
        <f>VLOOKUP(S712,Factors!$F$4:$H$5971,3,FALSE)</f>
        <v>0.1124</v>
      </c>
      <c r="U712" s="119">
        <f t="shared" si="343"/>
        <v>0</v>
      </c>
      <c r="V712" s="120">
        <f t="shared" si="344"/>
        <v>174.71</v>
      </c>
      <c r="W712" s="121">
        <f t="shared" si="345"/>
        <v>174.71</v>
      </c>
      <c r="X712" s="119">
        <f t="shared" si="346"/>
        <v>0</v>
      </c>
      <c r="Y712" s="120">
        <f t="shared" si="347"/>
        <v>19.637404</v>
      </c>
      <c r="Z712" s="122">
        <f t="shared" si="348"/>
        <v>19.637404</v>
      </c>
      <c r="AA712" s="119">
        <f t="shared" si="349"/>
        <v>0</v>
      </c>
      <c r="AB712" s="120">
        <f t="shared" si="350"/>
        <v>155.072596</v>
      </c>
      <c r="AC712" s="122">
        <f t="shared" si="351"/>
        <v>155.072596</v>
      </c>
      <c r="AD712" s="94">
        <f t="shared" si="352"/>
        <v>0</v>
      </c>
      <c r="AE712" s="123">
        <f t="shared" si="353"/>
        <v>1040.04</v>
      </c>
      <c r="AF712" s="94">
        <f t="shared" si="354"/>
        <v>1040.04</v>
      </c>
      <c r="AG712" s="94">
        <f t="shared" si="355"/>
        <v>0</v>
      </c>
      <c r="AH712" s="123">
        <f t="shared" si="356"/>
        <v>116.90049599999999</v>
      </c>
      <c r="AI712" s="94">
        <f t="shared" si="357"/>
        <v>116.90049599999999</v>
      </c>
      <c r="AJ712" s="94">
        <f t="shared" si="358"/>
        <v>0</v>
      </c>
      <c r="AK712" s="94">
        <f t="shared" si="359"/>
        <v>923.13950399999999</v>
      </c>
      <c r="AL712" s="93">
        <f t="shared" si="360"/>
        <v>923.13950399999999</v>
      </c>
      <c r="AM712" s="138" t="str">
        <f>VLOOKUP(S712,Factors!$F$4:$G$5971,2,FALSE)</f>
        <v>3-factor</v>
      </c>
    </row>
    <row r="713" spans="1:39" hidden="1" outlineLevel="3" x14ac:dyDescent="0.25">
      <c r="A713" t="s">
        <v>7067</v>
      </c>
      <c r="B713" t="s">
        <v>767</v>
      </c>
      <c r="C713" t="s">
        <v>768</v>
      </c>
      <c r="D713" t="s">
        <v>515</v>
      </c>
      <c r="E713" t="s">
        <v>516</v>
      </c>
      <c r="R713">
        <f t="shared" si="361"/>
        <v>0</v>
      </c>
      <c r="S713" s="92" t="s">
        <v>6303</v>
      </c>
      <c r="T713" s="80">
        <f>VLOOKUP(S713,Factors!$F$4:$H$5971,3,FALSE)</f>
        <v>0.1124</v>
      </c>
      <c r="U713" s="119">
        <f t="shared" si="343"/>
        <v>0</v>
      </c>
      <c r="V713" s="120">
        <f t="shared" si="344"/>
        <v>0</v>
      </c>
      <c r="W713" s="121">
        <f t="shared" si="345"/>
        <v>0</v>
      </c>
      <c r="X713" s="119">
        <f t="shared" si="346"/>
        <v>0</v>
      </c>
      <c r="Y713" s="120">
        <f t="shared" si="347"/>
        <v>0</v>
      </c>
      <c r="Z713" s="122">
        <f t="shared" si="348"/>
        <v>0</v>
      </c>
      <c r="AA713" s="119">
        <f t="shared" si="349"/>
        <v>0</v>
      </c>
      <c r="AB713" s="120">
        <f t="shared" si="350"/>
        <v>0</v>
      </c>
      <c r="AC713" s="122">
        <f t="shared" si="351"/>
        <v>0</v>
      </c>
      <c r="AD713" s="94">
        <f t="shared" si="352"/>
        <v>0</v>
      </c>
      <c r="AE713" s="123">
        <f t="shared" si="353"/>
        <v>0</v>
      </c>
      <c r="AF713" s="94">
        <f t="shared" si="354"/>
        <v>0</v>
      </c>
      <c r="AG713" s="94">
        <f t="shared" si="355"/>
        <v>0</v>
      </c>
      <c r="AH713" s="123">
        <f t="shared" si="356"/>
        <v>0</v>
      </c>
      <c r="AI713" s="94">
        <f t="shared" si="357"/>
        <v>0</v>
      </c>
      <c r="AJ713" s="94">
        <f t="shared" si="358"/>
        <v>0</v>
      </c>
      <c r="AK713" s="94">
        <f t="shared" si="359"/>
        <v>0</v>
      </c>
      <c r="AL713" s="93">
        <f t="shared" si="360"/>
        <v>0</v>
      </c>
      <c r="AM713" s="138" t="str">
        <f>VLOOKUP(S713,Factors!$F$4:$G$5971,2,FALSE)</f>
        <v>3-factor</v>
      </c>
    </row>
    <row r="714" spans="1:39" hidden="1" outlineLevel="3" x14ac:dyDescent="0.25">
      <c r="A714" t="s">
        <v>7067</v>
      </c>
      <c r="B714" t="s">
        <v>769</v>
      </c>
      <c r="C714" t="s">
        <v>770</v>
      </c>
      <c r="D714" t="s">
        <v>513</v>
      </c>
      <c r="E714" t="s">
        <v>514</v>
      </c>
      <c r="F714">
        <v>1901.39</v>
      </c>
      <c r="G714">
        <v>1831.6</v>
      </c>
      <c r="R714">
        <f t="shared" si="361"/>
        <v>3732.99</v>
      </c>
      <c r="S714" s="92" t="s">
        <v>6310</v>
      </c>
      <c r="T714" s="80">
        <f>VLOOKUP(S714,Factors!$F$4:$H$5971,3,FALSE)</f>
        <v>0.1124</v>
      </c>
      <c r="U714" s="119">
        <f t="shared" si="343"/>
        <v>0</v>
      </c>
      <c r="V714" s="120">
        <f t="shared" si="344"/>
        <v>1831.6</v>
      </c>
      <c r="W714" s="121">
        <f t="shared" si="345"/>
        <v>1831.6</v>
      </c>
      <c r="X714" s="119">
        <f t="shared" si="346"/>
        <v>0</v>
      </c>
      <c r="Y714" s="120">
        <f t="shared" si="347"/>
        <v>205.87183999999999</v>
      </c>
      <c r="Z714" s="122">
        <f t="shared" si="348"/>
        <v>205.87183999999999</v>
      </c>
      <c r="AA714" s="119">
        <f t="shared" si="349"/>
        <v>0</v>
      </c>
      <c r="AB714" s="120">
        <f t="shared" si="350"/>
        <v>1625.7281599999999</v>
      </c>
      <c r="AC714" s="122">
        <f t="shared" si="351"/>
        <v>1625.7281599999999</v>
      </c>
      <c r="AD714" s="94">
        <f t="shared" si="352"/>
        <v>0</v>
      </c>
      <c r="AE714" s="123">
        <f t="shared" si="353"/>
        <v>3732.99</v>
      </c>
      <c r="AF714" s="94">
        <f t="shared" si="354"/>
        <v>3732.99</v>
      </c>
      <c r="AG714" s="94">
        <f t="shared" si="355"/>
        <v>0</v>
      </c>
      <c r="AH714" s="123">
        <f t="shared" si="356"/>
        <v>419.588076</v>
      </c>
      <c r="AI714" s="94">
        <f t="shared" si="357"/>
        <v>419.588076</v>
      </c>
      <c r="AJ714" s="94">
        <f t="shared" si="358"/>
        <v>0</v>
      </c>
      <c r="AK714" s="94">
        <f t="shared" si="359"/>
        <v>3313.4019239999998</v>
      </c>
      <c r="AL714" s="93">
        <f t="shared" si="360"/>
        <v>3313.4019239999998</v>
      </c>
      <c r="AM714" s="138" t="str">
        <f>VLOOKUP(S714,Factors!$F$4:$G$5971,2,FALSE)</f>
        <v>3-factor</v>
      </c>
    </row>
    <row r="715" spans="1:39" hidden="1" outlineLevel="3" x14ac:dyDescent="0.25">
      <c r="A715" t="s">
        <v>7067</v>
      </c>
      <c r="B715" t="s">
        <v>769</v>
      </c>
      <c r="C715" t="s">
        <v>770</v>
      </c>
      <c r="D715" t="s">
        <v>515</v>
      </c>
      <c r="E715" t="s">
        <v>516</v>
      </c>
      <c r="G715">
        <v>102.33</v>
      </c>
      <c r="R715">
        <f t="shared" si="361"/>
        <v>102.33</v>
      </c>
      <c r="S715" s="92" t="s">
        <v>6312</v>
      </c>
      <c r="T715" s="80">
        <f>VLOOKUP(S715,Factors!$F$4:$H$5971,3,FALSE)</f>
        <v>0.1124</v>
      </c>
      <c r="U715" s="119">
        <f t="shared" si="343"/>
        <v>0</v>
      </c>
      <c r="V715" s="120">
        <f t="shared" si="344"/>
        <v>102.33</v>
      </c>
      <c r="W715" s="121">
        <f t="shared" si="345"/>
        <v>102.33</v>
      </c>
      <c r="X715" s="119">
        <f t="shared" si="346"/>
        <v>0</v>
      </c>
      <c r="Y715" s="120">
        <f t="shared" si="347"/>
        <v>11.501892</v>
      </c>
      <c r="Z715" s="122">
        <f t="shared" si="348"/>
        <v>11.501892</v>
      </c>
      <c r="AA715" s="119">
        <f t="shared" si="349"/>
        <v>0</v>
      </c>
      <c r="AB715" s="120">
        <f t="shared" si="350"/>
        <v>90.828108</v>
      </c>
      <c r="AC715" s="122">
        <f t="shared" si="351"/>
        <v>90.828108</v>
      </c>
      <c r="AD715" s="94">
        <f t="shared" si="352"/>
        <v>0</v>
      </c>
      <c r="AE715" s="123">
        <f t="shared" si="353"/>
        <v>102.33</v>
      </c>
      <c r="AF715" s="94">
        <f t="shared" si="354"/>
        <v>102.33</v>
      </c>
      <c r="AG715" s="94">
        <f t="shared" si="355"/>
        <v>0</v>
      </c>
      <c r="AH715" s="123">
        <f t="shared" si="356"/>
        <v>11.501892</v>
      </c>
      <c r="AI715" s="94">
        <f t="shared" si="357"/>
        <v>11.501892</v>
      </c>
      <c r="AJ715" s="94">
        <f t="shared" si="358"/>
        <v>0</v>
      </c>
      <c r="AK715" s="94">
        <f t="shared" si="359"/>
        <v>90.828108</v>
      </c>
      <c r="AL715" s="93">
        <f t="shared" si="360"/>
        <v>90.828108</v>
      </c>
      <c r="AM715" s="138" t="str">
        <f>VLOOKUP(S715,Factors!$F$4:$G$5971,2,FALSE)</f>
        <v>3-factor</v>
      </c>
    </row>
    <row r="716" spans="1:39" hidden="1" outlineLevel="3" x14ac:dyDescent="0.25">
      <c r="A716" t="s">
        <v>7067</v>
      </c>
      <c r="B716" t="s">
        <v>771</v>
      </c>
      <c r="C716" t="s">
        <v>772</v>
      </c>
      <c r="D716" t="s">
        <v>513</v>
      </c>
      <c r="E716" t="s">
        <v>514</v>
      </c>
      <c r="F716">
        <v>2414.71</v>
      </c>
      <c r="G716">
        <v>1883.52</v>
      </c>
      <c r="R716">
        <f t="shared" si="361"/>
        <v>4298.2299999999996</v>
      </c>
      <c r="S716" s="92" t="s">
        <v>6314</v>
      </c>
      <c r="T716" s="80">
        <f>VLOOKUP(S716,Factors!$F$4:$H$5971,3,FALSE)</f>
        <v>0.1124</v>
      </c>
      <c r="U716" s="119">
        <f t="shared" si="343"/>
        <v>0</v>
      </c>
      <c r="V716" s="120">
        <f t="shared" si="344"/>
        <v>1883.52</v>
      </c>
      <c r="W716" s="121">
        <f t="shared" si="345"/>
        <v>1883.52</v>
      </c>
      <c r="X716" s="119">
        <f t="shared" si="346"/>
        <v>0</v>
      </c>
      <c r="Y716" s="120">
        <f t="shared" si="347"/>
        <v>211.70764800000001</v>
      </c>
      <c r="Z716" s="122">
        <f t="shared" si="348"/>
        <v>211.70764800000001</v>
      </c>
      <c r="AA716" s="119">
        <f t="shared" si="349"/>
        <v>0</v>
      </c>
      <c r="AB716" s="120">
        <f t="shared" si="350"/>
        <v>1671.8123519999999</v>
      </c>
      <c r="AC716" s="122">
        <f t="shared" si="351"/>
        <v>1671.8123519999999</v>
      </c>
      <c r="AD716" s="94">
        <f t="shared" si="352"/>
        <v>0</v>
      </c>
      <c r="AE716" s="123">
        <f t="shared" si="353"/>
        <v>4298.2299999999996</v>
      </c>
      <c r="AF716" s="94">
        <f t="shared" si="354"/>
        <v>4298.2299999999996</v>
      </c>
      <c r="AG716" s="94">
        <f t="shared" si="355"/>
        <v>0</v>
      </c>
      <c r="AH716" s="123">
        <f t="shared" si="356"/>
        <v>483.12105199999996</v>
      </c>
      <c r="AI716" s="94">
        <f t="shared" si="357"/>
        <v>483.12105199999996</v>
      </c>
      <c r="AJ716" s="94">
        <f t="shared" si="358"/>
        <v>0</v>
      </c>
      <c r="AK716" s="94">
        <f t="shared" si="359"/>
        <v>3815.1089479999996</v>
      </c>
      <c r="AL716" s="93">
        <f t="shared" si="360"/>
        <v>3815.1089479999996</v>
      </c>
      <c r="AM716" s="138" t="str">
        <f>VLOOKUP(S716,Factors!$F$4:$G$5971,2,FALSE)</f>
        <v>3-factor</v>
      </c>
    </row>
    <row r="717" spans="1:39" hidden="1" outlineLevel="3" x14ac:dyDescent="0.25">
      <c r="A717" t="s">
        <v>7067</v>
      </c>
      <c r="B717" t="s">
        <v>771</v>
      </c>
      <c r="C717" t="s">
        <v>772</v>
      </c>
      <c r="D717" t="s">
        <v>515</v>
      </c>
      <c r="E717" t="s">
        <v>516</v>
      </c>
      <c r="G717">
        <v>100.24</v>
      </c>
      <c r="R717">
        <f t="shared" si="361"/>
        <v>100.24</v>
      </c>
      <c r="S717" s="92" t="s">
        <v>6317</v>
      </c>
      <c r="T717" s="80">
        <f>VLOOKUP(S717,Factors!$F$4:$H$5971,3,FALSE)</f>
        <v>0.1124</v>
      </c>
      <c r="U717" s="119">
        <f t="shared" si="343"/>
        <v>0</v>
      </c>
      <c r="V717" s="120">
        <f t="shared" si="344"/>
        <v>100.24</v>
      </c>
      <c r="W717" s="121">
        <f t="shared" si="345"/>
        <v>100.24</v>
      </c>
      <c r="X717" s="119">
        <f t="shared" si="346"/>
        <v>0</v>
      </c>
      <c r="Y717" s="120">
        <f t="shared" si="347"/>
        <v>11.266976</v>
      </c>
      <c r="Z717" s="122">
        <f t="shared" si="348"/>
        <v>11.266976</v>
      </c>
      <c r="AA717" s="119">
        <f t="shared" si="349"/>
        <v>0</v>
      </c>
      <c r="AB717" s="120">
        <f t="shared" si="350"/>
        <v>88.973023999999995</v>
      </c>
      <c r="AC717" s="122">
        <f t="shared" si="351"/>
        <v>88.973023999999995</v>
      </c>
      <c r="AD717" s="94">
        <f t="shared" si="352"/>
        <v>0</v>
      </c>
      <c r="AE717" s="123">
        <f t="shared" si="353"/>
        <v>100.24</v>
      </c>
      <c r="AF717" s="94">
        <f t="shared" si="354"/>
        <v>100.24</v>
      </c>
      <c r="AG717" s="94">
        <f t="shared" si="355"/>
        <v>0</v>
      </c>
      <c r="AH717" s="123">
        <f t="shared" si="356"/>
        <v>11.266976</v>
      </c>
      <c r="AI717" s="94">
        <f t="shared" si="357"/>
        <v>11.266976</v>
      </c>
      <c r="AJ717" s="94">
        <f t="shared" si="358"/>
        <v>0</v>
      </c>
      <c r="AK717" s="94">
        <f t="shared" si="359"/>
        <v>88.973023999999995</v>
      </c>
      <c r="AL717" s="93">
        <f t="shared" si="360"/>
        <v>88.973023999999995</v>
      </c>
      <c r="AM717" s="138" t="str">
        <f>VLOOKUP(S717,Factors!$F$4:$G$5971,2,FALSE)</f>
        <v>3-factor</v>
      </c>
    </row>
    <row r="718" spans="1:39" hidden="1" outlineLevel="3" x14ac:dyDescent="0.25">
      <c r="A718" t="s">
        <v>7067</v>
      </c>
      <c r="B718" t="s">
        <v>773</v>
      </c>
      <c r="C718" t="s">
        <v>774</v>
      </c>
      <c r="D718" t="s">
        <v>513</v>
      </c>
      <c r="E718" t="s">
        <v>514</v>
      </c>
      <c r="F718">
        <v>197.32</v>
      </c>
      <c r="G718">
        <v>16.86</v>
      </c>
      <c r="R718">
        <f t="shared" si="361"/>
        <v>214.18</v>
      </c>
      <c r="S718" s="92" t="s">
        <v>6326</v>
      </c>
      <c r="T718" s="80">
        <f>VLOOKUP(S718,Factors!$F$4:$H$5971,3,FALSE)</f>
        <v>0.1124</v>
      </c>
      <c r="U718" s="119">
        <f t="shared" si="343"/>
        <v>0</v>
      </c>
      <c r="V718" s="120">
        <f t="shared" si="344"/>
        <v>16.86</v>
      </c>
      <c r="W718" s="121">
        <f t="shared" si="345"/>
        <v>16.86</v>
      </c>
      <c r="X718" s="119">
        <f t="shared" si="346"/>
        <v>0</v>
      </c>
      <c r="Y718" s="120">
        <f t="shared" si="347"/>
        <v>1.8950639999999999</v>
      </c>
      <c r="Z718" s="122">
        <f t="shared" si="348"/>
        <v>1.8950639999999999</v>
      </c>
      <c r="AA718" s="119">
        <f t="shared" si="349"/>
        <v>0</v>
      </c>
      <c r="AB718" s="120">
        <f t="shared" si="350"/>
        <v>14.964936</v>
      </c>
      <c r="AC718" s="122">
        <f t="shared" si="351"/>
        <v>14.964936</v>
      </c>
      <c r="AD718" s="94">
        <f t="shared" si="352"/>
        <v>0</v>
      </c>
      <c r="AE718" s="123">
        <f t="shared" si="353"/>
        <v>214.18</v>
      </c>
      <c r="AF718" s="94">
        <f t="shared" si="354"/>
        <v>214.18</v>
      </c>
      <c r="AG718" s="94">
        <f t="shared" si="355"/>
        <v>0</v>
      </c>
      <c r="AH718" s="123">
        <f t="shared" si="356"/>
        <v>24.073831999999999</v>
      </c>
      <c r="AI718" s="94">
        <f t="shared" si="357"/>
        <v>24.073831999999999</v>
      </c>
      <c r="AJ718" s="94">
        <f t="shared" si="358"/>
        <v>0</v>
      </c>
      <c r="AK718" s="94">
        <f t="shared" si="359"/>
        <v>190.106168</v>
      </c>
      <c r="AL718" s="93">
        <f t="shared" si="360"/>
        <v>190.106168</v>
      </c>
      <c r="AM718" s="138" t="str">
        <f>VLOOKUP(S718,Factors!$F$4:$G$5971,2,FALSE)</f>
        <v>3-factor</v>
      </c>
    </row>
    <row r="719" spans="1:39" hidden="1" outlineLevel="3" x14ac:dyDescent="0.25">
      <c r="A719" t="s">
        <v>7067</v>
      </c>
      <c r="B719" t="s">
        <v>775</v>
      </c>
      <c r="C719" t="s">
        <v>776</v>
      </c>
      <c r="D719" t="s">
        <v>513</v>
      </c>
      <c r="E719" t="s">
        <v>514</v>
      </c>
      <c r="F719">
        <v>3290.85</v>
      </c>
      <c r="G719">
        <v>193.52</v>
      </c>
      <c r="R719">
        <f t="shared" si="361"/>
        <v>3484.37</v>
      </c>
      <c r="S719" s="92" t="s">
        <v>6646</v>
      </c>
      <c r="T719" s="80">
        <f>VLOOKUP(S719,Factors!$F$4:$H$5971,3,FALSE)</f>
        <v>0.1124</v>
      </c>
      <c r="U719" s="119">
        <f t="shared" si="343"/>
        <v>0</v>
      </c>
      <c r="V719" s="120">
        <f t="shared" si="344"/>
        <v>193.52</v>
      </c>
      <c r="W719" s="121">
        <f t="shared" si="345"/>
        <v>193.52</v>
      </c>
      <c r="X719" s="119">
        <f t="shared" si="346"/>
        <v>0</v>
      </c>
      <c r="Y719" s="120">
        <f t="shared" si="347"/>
        <v>21.751647999999999</v>
      </c>
      <c r="Z719" s="122">
        <f t="shared" si="348"/>
        <v>21.751647999999999</v>
      </c>
      <c r="AA719" s="119">
        <f t="shared" si="349"/>
        <v>0</v>
      </c>
      <c r="AB719" s="120">
        <f t="shared" si="350"/>
        <v>171.76835200000002</v>
      </c>
      <c r="AC719" s="122">
        <f t="shared" si="351"/>
        <v>171.76835200000002</v>
      </c>
      <c r="AD719" s="94">
        <f t="shared" si="352"/>
        <v>0</v>
      </c>
      <c r="AE719" s="123">
        <f t="shared" si="353"/>
        <v>3484.37</v>
      </c>
      <c r="AF719" s="94">
        <f t="shared" si="354"/>
        <v>3484.37</v>
      </c>
      <c r="AG719" s="94">
        <f t="shared" si="355"/>
        <v>0</v>
      </c>
      <c r="AH719" s="123">
        <f t="shared" si="356"/>
        <v>391.64318800000001</v>
      </c>
      <c r="AI719" s="94">
        <f t="shared" si="357"/>
        <v>391.64318800000001</v>
      </c>
      <c r="AJ719" s="94">
        <f t="shared" si="358"/>
        <v>0</v>
      </c>
      <c r="AK719" s="94">
        <f t="shared" si="359"/>
        <v>3092.7268119999999</v>
      </c>
      <c r="AL719" s="93">
        <f t="shared" si="360"/>
        <v>3092.7268119999999</v>
      </c>
      <c r="AM719" s="138" t="str">
        <f>VLOOKUP(S719,Factors!$F$4:$G$5971,2,FALSE)</f>
        <v>3-Factor</v>
      </c>
    </row>
    <row r="720" spans="1:39" hidden="1" outlineLevel="3" x14ac:dyDescent="0.25">
      <c r="A720" t="s">
        <v>7067</v>
      </c>
      <c r="B720" t="s">
        <v>775</v>
      </c>
      <c r="C720" t="s">
        <v>776</v>
      </c>
      <c r="D720" t="s">
        <v>515</v>
      </c>
      <c r="E720" t="s">
        <v>516</v>
      </c>
      <c r="R720">
        <f t="shared" si="361"/>
        <v>0</v>
      </c>
      <c r="S720" s="92" t="s">
        <v>6647</v>
      </c>
      <c r="T720" s="80">
        <f>VLOOKUP(S720,Factors!$F$4:$H$5971,3,FALSE)</f>
        <v>0.1124</v>
      </c>
      <c r="U720" s="119">
        <f t="shared" si="343"/>
        <v>0</v>
      </c>
      <c r="V720" s="120">
        <f t="shared" si="344"/>
        <v>0</v>
      </c>
      <c r="W720" s="121">
        <f t="shared" si="345"/>
        <v>0</v>
      </c>
      <c r="X720" s="119">
        <f t="shared" si="346"/>
        <v>0</v>
      </c>
      <c r="Y720" s="120">
        <f t="shared" si="347"/>
        <v>0</v>
      </c>
      <c r="Z720" s="122">
        <f t="shared" si="348"/>
        <v>0</v>
      </c>
      <c r="AA720" s="119">
        <f t="shared" si="349"/>
        <v>0</v>
      </c>
      <c r="AB720" s="120">
        <f t="shared" si="350"/>
        <v>0</v>
      </c>
      <c r="AC720" s="122">
        <f t="shared" si="351"/>
        <v>0</v>
      </c>
      <c r="AD720" s="94">
        <f t="shared" si="352"/>
        <v>0</v>
      </c>
      <c r="AE720" s="123">
        <f t="shared" si="353"/>
        <v>0</v>
      </c>
      <c r="AF720" s="94">
        <f t="shared" si="354"/>
        <v>0</v>
      </c>
      <c r="AG720" s="94">
        <f t="shared" si="355"/>
        <v>0</v>
      </c>
      <c r="AH720" s="123">
        <f t="shared" si="356"/>
        <v>0</v>
      </c>
      <c r="AI720" s="94">
        <f t="shared" si="357"/>
        <v>0</v>
      </c>
      <c r="AJ720" s="94">
        <f t="shared" si="358"/>
        <v>0</v>
      </c>
      <c r="AK720" s="94">
        <f t="shared" si="359"/>
        <v>0</v>
      </c>
      <c r="AL720" s="93">
        <f t="shared" si="360"/>
        <v>0</v>
      </c>
      <c r="AM720" s="138" t="str">
        <f>VLOOKUP(S720,Factors!$F$4:$G$5971,2,FALSE)</f>
        <v>3-Factor</v>
      </c>
    </row>
    <row r="721" spans="1:39" hidden="1" outlineLevel="3" x14ac:dyDescent="0.25">
      <c r="A721" t="s">
        <v>7067</v>
      </c>
      <c r="B721" t="s">
        <v>501</v>
      </c>
      <c r="C721" t="s">
        <v>502</v>
      </c>
      <c r="D721" t="s">
        <v>513</v>
      </c>
      <c r="E721" t="s">
        <v>514</v>
      </c>
      <c r="F721">
        <v>80270.78</v>
      </c>
      <c r="G721">
        <v>83358.5</v>
      </c>
      <c r="R721">
        <f t="shared" si="361"/>
        <v>163629.28</v>
      </c>
      <c r="S721" s="92" t="s">
        <v>6331</v>
      </c>
      <c r="T721" s="80">
        <f>VLOOKUP(S721,Factors!$F$4:$H$5971,3,FALSE)</f>
        <v>0.1124</v>
      </c>
      <c r="U721" s="119">
        <f t="shared" si="343"/>
        <v>0</v>
      </c>
      <c r="V721" s="120">
        <f t="shared" si="344"/>
        <v>83358.5</v>
      </c>
      <c r="W721" s="121">
        <f t="shared" si="345"/>
        <v>83358.5</v>
      </c>
      <c r="X721" s="119">
        <f t="shared" si="346"/>
        <v>0</v>
      </c>
      <c r="Y721" s="120">
        <f t="shared" si="347"/>
        <v>9369.4953999999998</v>
      </c>
      <c r="Z721" s="122">
        <f t="shared" si="348"/>
        <v>9369.4953999999998</v>
      </c>
      <c r="AA721" s="119">
        <f t="shared" si="349"/>
        <v>0</v>
      </c>
      <c r="AB721" s="120">
        <f t="shared" si="350"/>
        <v>73989.0046</v>
      </c>
      <c r="AC721" s="122">
        <f t="shared" si="351"/>
        <v>73989.0046</v>
      </c>
      <c r="AD721" s="94">
        <f t="shared" si="352"/>
        <v>0</v>
      </c>
      <c r="AE721" s="123">
        <f t="shared" si="353"/>
        <v>163629.28</v>
      </c>
      <c r="AF721" s="94">
        <f t="shared" si="354"/>
        <v>163629.28</v>
      </c>
      <c r="AG721" s="94">
        <f t="shared" si="355"/>
        <v>0</v>
      </c>
      <c r="AH721" s="123">
        <f t="shared" si="356"/>
        <v>18391.931071999999</v>
      </c>
      <c r="AI721" s="94">
        <f t="shared" si="357"/>
        <v>18391.931071999999</v>
      </c>
      <c r="AJ721" s="94">
        <f t="shared" si="358"/>
        <v>0</v>
      </c>
      <c r="AK721" s="94">
        <f t="shared" si="359"/>
        <v>145237.34892799999</v>
      </c>
      <c r="AL721" s="93">
        <f t="shared" si="360"/>
        <v>145237.34892799999</v>
      </c>
      <c r="AM721" s="138" t="str">
        <f>VLOOKUP(S721,Factors!$F$4:$G$5971,2,FALSE)</f>
        <v>3-factor</v>
      </c>
    </row>
    <row r="722" spans="1:39" hidden="1" outlineLevel="3" x14ac:dyDescent="0.25">
      <c r="A722" t="s">
        <v>7067</v>
      </c>
      <c r="B722" t="s">
        <v>501</v>
      </c>
      <c r="C722" t="s">
        <v>502</v>
      </c>
      <c r="D722" t="s">
        <v>515</v>
      </c>
      <c r="E722" t="s">
        <v>516</v>
      </c>
      <c r="F722">
        <v>631.07000000000005</v>
      </c>
      <c r="R722">
        <f t="shared" si="361"/>
        <v>631.07000000000005</v>
      </c>
      <c r="S722" s="92" t="s">
        <v>6338</v>
      </c>
      <c r="T722" s="80">
        <f>VLOOKUP(S722,Factors!$F$4:$H$5971,3,FALSE)</f>
        <v>0.1124</v>
      </c>
      <c r="U722" s="119">
        <f t="shared" si="343"/>
        <v>0</v>
      </c>
      <c r="V722" s="120">
        <f t="shared" si="344"/>
        <v>0</v>
      </c>
      <c r="W722" s="121">
        <f t="shared" si="345"/>
        <v>0</v>
      </c>
      <c r="X722" s="119">
        <f t="shared" si="346"/>
        <v>0</v>
      </c>
      <c r="Y722" s="120">
        <f t="shared" si="347"/>
        <v>0</v>
      </c>
      <c r="Z722" s="122">
        <f t="shared" si="348"/>
        <v>0</v>
      </c>
      <c r="AA722" s="119">
        <f t="shared" si="349"/>
        <v>0</v>
      </c>
      <c r="AB722" s="120">
        <f t="shared" si="350"/>
        <v>0</v>
      </c>
      <c r="AC722" s="122">
        <f t="shared" si="351"/>
        <v>0</v>
      </c>
      <c r="AD722" s="94">
        <f t="shared" si="352"/>
        <v>0</v>
      </c>
      <c r="AE722" s="123">
        <f t="shared" si="353"/>
        <v>631.07000000000005</v>
      </c>
      <c r="AF722" s="94">
        <f t="shared" si="354"/>
        <v>631.07000000000005</v>
      </c>
      <c r="AG722" s="94">
        <f t="shared" si="355"/>
        <v>0</v>
      </c>
      <c r="AH722" s="123">
        <f t="shared" si="356"/>
        <v>70.932268000000008</v>
      </c>
      <c r="AI722" s="94">
        <f t="shared" si="357"/>
        <v>70.932268000000008</v>
      </c>
      <c r="AJ722" s="94">
        <f t="shared" si="358"/>
        <v>0</v>
      </c>
      <c r="AK722" s="94">
        <f t="shared" si="359"/>
        <v>560.13773200000003</v>
      </c>
      <c r="AL722" s="93">
        <f t="shared" si="360"/>
        <v>560.13773200000003</v>
      </c>
      <c r="AM722" s="138" t="str">
        <f>VLOOKUP(S722,Factors!$F$4:$G$5971,2,FALSE)</f>
        <v>3-factor</v>
      </c>
    </row>
    <row r="723" spans="1:39" hidden="1" outlineLevel="3" x14ac:dyDescent="0.25">
      <c r="A723" t="s">
        <v>7067</v>
      </c>
      <c r="B723" t="s">
        <v>777</v>
      </c>
      <c r="C723" t="s">
        <v>778</v>
      </c>
      <c r="D723" t="s">
        <v>513</v>
      </c>
      <c r="E723" t="s">
        <v>514</v>
      </c>
      <c r="F723">
        <v>467525.08</v>
      </c>
      <c r="G723">
        <v>417067.08</v>
      </c>
      <c r="R723">
        <f t="shared" ref="R723:R728" si="362">SUM(F723:Q723)</f>
        <v>884592.16</v>
      </c>
      <c r="S723" s="92" t="s">
        <v>6344</v>
      </c>
      <c r="T723" s="80">
        <f>VLOOKUP(S723,Factors!$F$4:$H$5971,3,FALSE)</f>
        <v>0.1124</v>
      </c>
      <c r="U723" s="119">
        <f t="shared" si="343"/>
        <v>0</v>
      </c>
      <c r="V723" s="120">
        <f t="shared" si="344"/>
        <v>417067.08</v>
      </c>
      <c r="W723" s="121">
        <f t="shared" si="345"/>
        <v>417067.08</v>
      </c>
      <c r="X723" s="119">
        <f t="shared" si="346"/>
        <v>0</v>
      </c>
      <c r="Y723" s="120">
        <f t="shared" si="347"/>
        <v>46878.339791999999</v>
      </c>
      <c r="Z723" s="122">
        <f t="shared" si="348"/>
        <v>46878.339791999999</v>
      </c>
      <c r="AA723" s="119">
        <f t="shared" si="349"/>
        <v>0</v>
      </c>
      <c r="AB723" s="120">
        <f t="shared" si="350"/>
        <v>370188.740208</v>
      </c>
      <c r="AC723" s="122">
        <f t="shared" si="351"/>
        <v>370188.740208</v>
      </c>
      <c r="AD723" s="94">
        <f t="shared" si="352"/>
        <v>0</v>
      </c>
      <c r="AE723" s="123">
        <f t="shared" si="353"/>
        <v>884592.16</v>
      </c>
      <c r="AF723" s="94">
        <f t="shared" si="354"/>
        <v>884592.16</v>
      </c>
      <c r="AG723" s="94">
        <f t="shared" si="355"/>
        <v>0</v>
      </c>
      <c r="AH723" s="123">
        <f t="shared" si="356"/>
        <v>99428.158783999999</v>
      </c>
      <c r="AI723" s="94">
        <f t="shared" si="357"/>
        <v>99428.158783999999</v>
      </c>
      <c r="AJ723" s="94">
        <f t="shared" si="358"/>
        <v>0</v>
      </c>
      <c r="AK723" s="94">
        <f t="shared" si="359"/>
        <v>785164.00121600006</v>
      </c>
      <c r="AL723" s="93">
        <f t="shared" si="360"/>
        <v>785164.00121600006</v>
      </c>
      <c r="AM723" s="138" t="str">
        <f>VLOOKUP(S723,Factors!$F$4:$G$5971,2,FALSE)</f>
        <v>3-factor</v>
      </c>
    </row>
    <row r="724" spans="1:39" hidden="1" outlineLevel="3" x14ac:dyDescent="0.25">
      <c r="A724" t="s">
        <v>7067</v>
      </c>
      <c r="B724" t="s">
        <v>779</v>
      </c>
      <c r="C724" t="s">
        <v>780</v>
      </c>
      <c r="D724" t="s">
        <v>513</v>
      </c>
      <c r="E724" t="s">
        <v>514</v>
      </c>
      <c r="F724">
        <v>44622.28</v>
      </c>
      <c r="G724">
        <v>35527.949999999997</v>
      </c>
      <c r="R724">
        <f t="shared" si="362"/>
        <v>80150.23</v>
      </c>
      <c r="S724" s="92" t="s">
        <v>6349</v>
      </c>
      <c r="T724" s="80">
        <f>VLOOKUP(S724,Factors!$F$4:$H$5971,3,FALSE)</f>
        <v>0.1124</v>
      </c>
      <c r="U724" s="119">
        <f t="shared" si="343"/>
        <v>0</v>
      </c>
      <c r="V724" s="120">
        <f t="shared" si="344"/>
        <v>35527.949999999997</v>
      </c>
      <c r="W724" s="121">
        <f t="shared" si="345"/>
        <v>35527.949999999997</v>
      </c>
      <c r="X724" s="119">
        <f t="shared" si="346"/>
        <v>0</v>
      </c>
      <c r="Y724" s="120">
        <f t="shared" si="347"/>
        <v>3993.3415799999998</v>
      </c>
      <c r="Z724" s="122">
        <f t="shared" si="348"/>
        <v>3993.3415799999998</v>
      </c>
      <c r="AA724" s="119">
        <f t="shared" si="349"/>
        <v>0</v>
      </c>
      <c r="AB724" s="120">
        <f t="shared" si="350"/>
        <v>31534.608419999997</v>
      </c>
      <c r="AC724" s="122">
        <f t="shared" si="351"/>
        <v>31534.608419999997</v>
      </c>
      <c r="AD724" s="94">
        <f t="shared" si="352"/>
        <v>0</v>
      </c>
      <c r="AE724" s="123">
        <f t="shared" si="353"/>
        <v>80150.23</v>
      </c>
      <c r="AF724" s="94">
        <f t="shared" si="354"/>
        <v>80150.23</v>
      </c>
      <c r="AG724" s="94">
        <f t="shared" si="355"/>
        <v>0</v>
      </c>
      <c r="AH724" s="123">
        <f t="shared" si="356"/>
        <v>9008.8858519999994</v>
      </c>
      <c r="AI724" s="94">
        <f t="shared" si="357"/>
        <v>9008.8858519999994</v>
      </c>
      <c r="AJ724" s="94">
        <f t="shared" si="358"/>
        <v>0</v>
      </c>
      <c r="AK724" s="94">
        <f t="shared" si="359"/>
        <v>71141.344148000004</v>
      </c>
      <c r="AL724" s="93">
        <f t="shared" si="360"/>
        <v>71141.344148000004</v>
      </c>
      <c r="AM724" s="138" t="str">
        <f>VLOOKUP(S724,Factors!$F$4:$G$5971,2,FALSE)</f>
        <v>3-factor</v>
      </c>
    </row>
    <row r="725" spans="1:39" hidden="1" outlineLevel="3" x14ac:dyDescent="0.25">
      <c r="A725" t="s">
        <v>7067</v>
      </c>
      <c r="B725" t="s">
        <v>781</v>
      </c>
      <c r="C725" t="s">
        <v>782</v>
      </c>
      <c r="D725" t="s">
        <v>513</v>
      </c>
      <c r="E725" t="s">
        <v>514</v>
      </c>
      <c r="F725">
        <v>101774.75</v>
      </c>
      <c r="G725">
        <v>20394.22</v>
      </c>
      <c r="R725">
        <f t="shared" si="362"/>
        <v>122168.97</v>
      </c>
      <c r="S725" s="92" t="s">
        <v>6375</v>
      </c>
      <c r="T725" s="80">
        <f>VLOOKUP(S725,Factors!$F$4:$H$5971,3,FALSE)</f>
        <v>0.1124</v>
      </c>
      <c r="U725" s="119">
        <f t="shared" si="343"/>
        <v>0</v>
      </c>
      <c r="V725" s="120">
        <f t="shared" si="344"/>
        <v>20394.22</v>
      </c>
      <c r="W725" s="121">
        <f t="shared" si="345"/>
        <v>20394.22</v>
      </c>
      <c r="X725" s="119">
        <f t="shared" si="346"/>
        <v>0</v>
      </c>
      <c r="Y725" s="120">
        <f t="shared" si="347"/>
        <v>2292.310328</v>
      </c>
      <c r="Z725" s="122">
        <f t="shared" si="348"/>
        <v>2292.310328</v>
      </c>
      <c r="AA725" s="119">
        <f t="shared" si="349"/>
        <v>0</v>
      </c>
      <c r="AB725" s="120">
        <f t="shared" si="350"/>
        <v>18101.909672000002</v>
      </c>
      <c r="AC725" s="122">
        <f t="shared" si="351"/>
        <v>18101.909672000002</v>
      </c>
      <c r="AD725" s="94">
        <f t="shared" si="352"/>
        <v>0</v>
      </c>
      <c r="AE725" s="123">
        <f t="shared" si="353"/>
        <v>122168.97</v>
      </c>
      <c r="AF725" s="94">
        <f t="shared" si="354"/>
        <v>122168.97</v>
      </c>
      <c r="AG725" s="94">
        <f t="shared" si="355"/>
        <v>0</v>
      </c>
      <c r="AH725" s="123">
        <f t="shared" si="356"/>
        <v>13731.792228</v>
      </c>
      <c r="AI725" s="94">
        <f t="shared" si="357"/>
        <v>13731.792228</v>
      </c>
      <c r="AJ725" s="94">
        <f t="shared" si="358"/>
        <v>0</v>
      </c>
      <c r="AK725" s="94">
        <f t="shared" si="359"/>
        <v>108437.177772</v>
      </c>
      <c r="AL725" s="93">
        <f t="shared" si="360"/>
        <v>108437.177772</v>
      </c>
      <c r="AM725" s="138" t="str">
        <f>VLOOKUP(S725,Factors!$F$4:$G$5971,2,FALSE)</f>
        <v>3-factor</v>
      </c>
    </row>
    <row r="726" spans="1:39" hidden="1" outlineLevel="3" x14ac:dyDescent="0.25">
      <c r="A726" t="s">
        <v>7067</v>
      </c>
      <c r="B726" t="s">
        <v>783</v>
      </c>
      <c r="C726" t="s">
        <v>784</v>
      </c>
      <c r="D726" t="s">
        <v>513</v>
      </c>
      <c r="E726" t="s">
        <v>514</v>
      </c>
      <c r="F726">
        <v>-9790.61</v>
      </c>
      <c r="G726">
        <v>-24413.78</v>
      </c>
      <c r="R726">
        <f t="shared" si="362"/>
        <v>-34204.39</v>
      </c>
      <c r="S726" s="92" t="s">
        <v>6389</v>
      </c>
      <c r="T726" s="80">
        <f>VLOOKUP(S726,Factors!$F$4:$H$5971,3,FALSE)</f>
        <v>0.1124</v>
      </c>
      <c r="U726" s="119">
        <f t="shared" si="343"/>
        <v>0</v>
      </c>
      <c r="V726" s="120">
        <f t="shared" si="344"/>
        <v>-24413.78</v>
      </c>
      <c r="W726" s="121">
        <f t="shared" si="345"/>
        <v>-24413.78</v>
      </c>
      <c r="X726" s="119">
        <f t="shared" si="346"/>
        <v>0</v>
      </c>
      <c r="Y726" s="120">
        <f t="shared" si="347"/>
        <v>-2744.1088719999998</v>
      </c>
      <c r="Z726" s="122">
        <f t="shared" si="348"/>
        <v>-2744.1088719999998</v>
      </c>
      <c r="AA726" s="119">
        <f t="shared" si="349"/>
        <v>0</v>
      </c>
      <c r="AB726" s="120">
        <f t="shared" si="350"/>
        <v>-21669.671127999998</v>
      </c>
      <c r="AC726" s="122">
        <f t="shared" si="351"/>
        <v>-21669.671127999998</v>
      </c>
      <c r="AD726" s="94">
        <f t="shared" si="352"/>
        <v>0</v>
      </c>
      <c r="AE726" s="123">
        <f t="shared" si="353"/>
        <v>-34204.39</v>
      </c>
      <c r="AF726" s="94">
        <f t="shared" si="354"/>
        <v>-34204.39</v>
      </c>
      <c r="AG726" s="94">
        <f t="shared" si="355"/>
        <v>0</v>
      </c>
      <c r="AH726" s="123">
        <f t="shared" si="356"/>
        <v>-3844.5734360000001</v>
      </c>
      <c r="AI726" s="94">
        <f t="shared" si="357"/>
        <v>-3844.5734360000001</v>
      </c>
      <c r="AJ726" s="94">
        <f t="shared" si="358"/>
        <v>0</v>
      </c>
      <c r="AK726" s="94">
        <f t="shared" si="359"/>
        <v>-30359.816564000001</v>
      </c>
      <c r="AL726" s="93">
        <f t="shared" si="360"/>
        <v>-30359.816564000001</v>
      </c>
      <c r="AM726" s="138" t="str">
        <f>VLOOKUP(S726,Factors!$F$4:$G$5971,2,FALSE)</f>
        <v>3-factor</v>
      </c>
    </row>
    <row r="727" spans="1:39" hidden="1" outlineLevel="3" x14ac:dyDescent="0.25">
      <c r="A727" t="s">
        <v>7067</v>
      </c>
      <c r="B727" t="s">
        <v>796</v>
      </c>
      <c r="C727" t="s">
        <v>797</v>
      </c>
      <c r="D727" t="s">
        <v>515</v>
      </c>
      <c r="E727" t="s">
        <v>516</v>
      </c>
      <c r="F727">
        <v>3804.75</v>
      </c>
      <c r="G727">
        <v>3804.75</v>
      </c>
      <c r="R727">
        <f t="shared" si="362"/>
        <v>7609.5</v>
      </c>
      <c r="S727" s="92" t="s">
        <v>6726</v>
      </c>
      <c r="T727" s="80">
        <f>VLOOKUP(S727,Factors!$F$4:$H$5971,3,FALSE)</f>
        <v>0.1124</v>
      </c>
      <c r="U727" s="119">
        <f t="shared" si="343"/>
        <v>0</v>
      </c>
      <c r="V727" s="120">
        <f t="shared" si="344"/>
        <v>3804.75</v>
      </c>
      <c r="W727" s="121">
        <f t="shared" si="345"/>
        <v>3804.75</v>
      </c>
      <c r="X727" s="119">
        <f t="shared" si="346"/>
        <v>0</v>
      </c>
      <c r="Y727" s="120">
        <f t="shared" si="347"/>
        <v>427.65390000000002</v>
      </c>
      <c r="Z727" s="122">
        <f t="shared" si="348"/>
        <v>427.65390000000002</v>
      </c>
      <c r="AA727" s="119">
        <f t="shared" si="349"/>
        <v>0</v>
      </c>
      <c r="AB727" s="120">
        <f t="shared" si="350"/>
        <v>3377.0960999999998</v>
      </c>
      <c r="AC727" s="122">
        <f t="shared" si="351"/>
        <v>3377.0960999999998</v>
      </c>
      <c r="AD727" s="94">
        <f t="shared" si="352"/>
        <v>0</v>
      </c>
      <c r="AE727" s="123">
        <f t="shared" si="353"/>
        <v>7609.5</v>
      </c>
      <c r="AF727" s="94">
        <f t="shared" si="354"/>
        <v>7609.5</v>
      </c>
      <c r="AG727" s="94">
        <f t="shared" si="355"/>
        <v>0</v>
      </c>
      <c r="AH727" s="123">
        <f t="shared" si="356"/>
        <v>855.30780000000004</v>
      </c>
      <c r="AI727" s="94">
        <f t="shared" si="357"/>
        <v>855.30780000000004</v>
      </c>
      <c r="AJ727" s="94">
        <f t="shared" si="358"/>
        <v>0</v>
      </c>
      <c r="AK727" s="94">
        <f t="shared" si="359"/>
        <v>6754.1921999999995</v>
      </c>
      <c r="AL727" s="93">
        <f t="shared" si="360"/>
        <v>6754.1921999999995</v>
      </c>
      <c r="AM727" s="138" t="str">
        <f>VLOOKUP(S727,Factors!$F$4:$G$5971,2,FALSE)</f>
        <v>3-Factor</v>
      </c>
    </row>
    <row r="728" spans="1:39" hidden="1" outlineLevel="3" x14ac:dyDescent="0.25">
      <c r="A728" t="s">
        <v>7067</v>
      </c>
      <c r="B728" t="s">
        <v>798</v>
      </c>
      <c r="C728" t="s">
        <v>799</v>
      </c>
      <c r="D728" t="s">
        <v>515</v>
      </c>
      <c r="E728" t="s">
        <v>516</v>
      </c>
      <c r="F728">
        <v>22220.240000000002</v>
      </c>
      <c r="G728">
        <v>20928.72</v>
      </c>
      <c r="R728">
        <f t="shared" si="362"/>
        <v>43148.960000000006</v>
      </c>
      <c r="S728" s="92" t="s">
        <v>6648</v>
      </c>
      <c r="T728" s="80">
        <f>VLOOKUP(S728,Factors!$F$4:$H$5971,3,FALSE)</f>
        <v>0.1124</v>
      </c>
      <c r="U728" s="119">
        <f t="shared" si="343"/>
        <v>0</v>
      </c>
      <c r="V728" s="120">
        <f t="shared" si="344"/>
        <v>20928.72</v>
      </c>
      <c r="W728" s="121">
        <f t="shared" si="345"/>
        <v>20928.72</v>
      </c>
      <c r="X728" s="119">
        <f t="shared" si="346"/>
        <v>0</v>
      </c>
      <c r="Y728" s="120">
        <f t="shared" si="347"/>
        <v>2352.3881280000001</v>
      </c>
      <c r="Z728" s="122">
        <f t="shared" si="348"/>
        <v>2352.3881280000001</v>
      </c>
      <c r="AA728" s="119">
        <f t="shared" si="349"/>
        <v>0</v>
      </c>
      <c r="AB728" s="120">
        <f t="shared" si="350"/>
        <v>18576.331872000002</v>
      </c>
      <c r="AC728" s="122">
        <f t="shared" si="351"/>
        <v>18576.331872000002</v>
      </c>
      <c r="AD728" s="94">
        <f t="shared" si="352"/>
        <v>0</v>
      </c>
      <c r="AE728" s="123">
        <f t="shared" si="353"/>
        <v>43148.960000000006</v>
      </c>
      <c r="AF728" s="94">
        <f t="shared" si="354"/>
        <v>43148.960000000006</v>
      </c>
      <c r="AG728" s="94">
        <f t="shared" si="355"/>
        <v>0</v>
      </c>
      <c r="AH728" s="123">
        <f t="shared" si="356"/>
        <v>4849.9431040000009</v>
      </c>
      <c r="AI728" s="94">
        <f t="shared" si="357"/>
        <v>4849.9431040000009</v>
      </c>
      <c r="AJ728" s="94">
        <f t="shared" si="358"/>
        <v>0</v>
      </c>
      <c r="AK728" s="94">
        <f t="shared" si="359"/>
        <v>38299.016896000008</v>
      </c>
      <c r="AL728" s="93">
        <f t="shared" si="360"/>
        <v>38299.016896000008</v>
      </c>
      <c r="AM728" s="138" t="str">
        <f>VLOOKUP(S728,Factors!$F$4:$G$5971,2,FALSE)</f>
        <v>3-Factor</v>
      </c>
    </row>
    <row r="729" spans="1:39" hidden="1" outlineLevel="2" collapsed="1" x14ac:dyDescent="0.25">
      <c r="S729" s="92"/>
      <c r="T729" s="80"/>
      <c r="U729" s="119">
        <f t="shared" ref="U729:AL729" si="363">SUBTOTAL(9,U595:U728)</f>
        <v>0</v>
      </c>
      <c r="V729" s="120">
        <f t="shared" si="363"/>
        <v>4075024.2700000023</v>
      </c>
      <c r="W729" s="121">
        <f t="shared" si="363"/>
        <v>4075024.2700000023</v>
      </c>
      <c r="X729" s="119">
        <f t="shared" si="363"/>
        <v>0</v>
      </c>
      <c r="Y729" s="120">
        <f t="shared" si="363"/>
        <v>458032.72794799984</v>
      </c>
      <c r="Z729" s="122">
        <f t="shared" si="363"/>
        <v>458032.72794799984</v>
      </c>
      <c r="AA729" s="119">
        <f t="shared" si="363"/>
        <v>0</v>
      </c>
      <c r="AB729" s="120">
        <f t="shared" si="363"/>
        <v>3616991.5420520003</v>
      </c>
      <c r="AC729" s="122">
        <f t="shared" si="363"/>
        <v>3616991.5420520003</v>
      </c>
      <c r="AD729" s="94">
        <f t="shared" si="363"/>
        <v>0</v>
      </c>
      <c r="AE729" s="123">
        <f t="shared" si="363"/>
        <v>8744518.7300000004</v>
      </c>
      <c r="AF729" s="94">
        <f t="shared" si="363"/>
        <v>8744518.7300000004</v>
      </c>
      <c r="AG729" s="94">
        <f t="shared" si="363"/>
        <v>0</v>
      </c>
      <c r="AH729" s="123">
        <f t="shared" si="363"/>
        <v>982883.90525199973</v>
      </c>
      <c r="AI729" s="94">
        <f t="shared" si="363"/>
        <v>982883.90525199973</v>
      </c>
      <c r="AJ729" s="94">
        <f t="shared" si="363"/>
        <v>0</v>
      </c>
      <c r="AK729" s="94">
        <f t="shared" si="363"/>
        <v>7761634.8247480011</v>
      </c>
      <c r="AL729" s="93">
        <f t="shared" si="363"/>
        <v>7761634.8247480011</v>
      </c>
      <c r="AM729" s="139" t="s">
        <v>7137</v>
      </c>
    </row>
    <row r="730" spans="1:39" hidden="1" outlineLevel="3" x14ac:dyDescent="0.25">
      <c r="A730" t="s">
        <v>7067</v>
      </c>
      <c r="B730" t="s">
        <v>166</v>
      </c>
      <c r="C730" t="s">
        <v>167</v>
      </c>
      <c r="D730" t="s">
        <v>513</v>
      </c>
      <c r="E730" t="s">
        <v>514</v>
      </c>
      <c r="F730">
        <v>754</v>
      </c>
      <c r="G730">
        <v>754</v>
      </c>
      <c r="R730">
        <f t="shared" ref="R730:R742" si="364">SUM(F730:Q730)</f>
        <v>1508</v>
      </c>
      <c r="S730" s="92" t="s">
        <v>1270</v>
      </c>
      <c r="T730" s="80">
        <f>VLOOKUP(S730,Factors!$F$4:$H$5971,3,FALSE)</f>
        <v>0.1119</v>
      </c>
      <c r="U730" s="119">
        <f t="shared" si="343"/>
        <v>0</v>
      </c>
      <c r="V730" s="120">
        <f t="shared" si="344"/>
        <v>754</v>
      </c>
      <c r="W730" s="121">
        <f t="shared" si="345"/>
        <v>754</v>
      </c>
      <c r="X730" s="119">
        <f t="shared" si="346"/>
        <v>0</v>
      </c>
      <c r="Y730" s="120">
        <f t="shared" si="347"/>
        <v>84.372600000000006</v>
      </c>
      <c r="Z730" s="122">
        <f t="shared" si="348"/>
        <v>84.372600000000006</v>
      </c>
      <c r="AA730" s="119">
        <f t="shared" si="349"/>
        <v>0</v>
      </c>
      <c r="AB730" s="120">
        <f t="shared" si="350"/>
        <v>669.62739999999997</v>
      </c>
      <c r="AC730" s="122">
        <f t="shared" si="351"/>
        <v>669.62739999999997</v>
      </c>
      <c r="AD730" s="94">
        <f t="shared" si="352"/>
        <v>0</v>
      </c>
      <c r="AE730" s="123">
        <f t="shared" si="353"/>
        <v>1508</v>
      </c>
      <c r="AF730" s="94">
        <f t="shared" si="354"/>
        <v>1508</v>
      </c>
      <c r="AG730" s="94">
        <f t="shared" si="355"/>
        <v>0</v>
      </c>
      <c r="AH730" s="123">
        <f t="shared" si="356"/>
        <v>168.74520000000001</v>
      </c>
      <c r="AI730" s="94">
        <f t="shared" si="357"/>
        <v>168.74520000000001</v>
      </c>
      <c r="AJ730" s="94">
        <f t="shared" si="358"/>
        <v>0</v>
      </c>
      <c r="AK730" s="94">
        <f t="shared" si="359"/>
        <v>1339.2547999999999</v>
      </c>
      <c r="AL730" s="93">
        <f t="shared" si="360"/>
        <v>1339.2547999999999</v>
      </c>
      <c r="AM730" s="138" t="str">
        <f>VLOOKUP(S730,Factors!$F$4:$G$5971,2,FALSE)</f>
        <v>Customers-All</v>
      </c>
    </row>
    <row r="731" spans="1:39" hidden="1" outlineLevel="3" x14ac:dyDescent="0.25">
      <c r="A731" t="s">
        <v>7067</v>
      </c>
      <c r="B731" t="s">
        <v>397</v>
      </c>
      <c r="C731" t="s">
        <v>398</v>
      </c>
      <c r="D731" t="s">
        <v>515</v>
      </c>
      <c r="E731" t="s">
        <v>516</v>
      </c>
      <c r="G731">
        <v>56.5</v>
      </c>
      <c r="R731">
        <f t="shared" si="364"/>
        <v>56.5</v>
      </c>
      <c r="S731" s="92" t="s">
        <v>6578</v>
      </c>
      <c r="T731" s="80">
        <f>VLOOKUP(S731,Factors!$F$4:$H$5971,3,FALSE)</f>
        <v>0.1119</v>
      </c>
      <c r="U731" s="119">
        <f t="shared" si="343"/>
        <v>0</v>
      </c>
      <c r="V731" s="120">
        <f t="shared" si="344"/>
        <v>56.5</v>
      </c>
      <c r="W731" s="121">
        <f t="shared" si="345"/>
        <v>56.5</v>
      </c>
      <c r="X731" s="119">
        <f t="shared" si="346"/>
        <v>0</v>
      </c>
      <c r="Y731" s="120">
        <f t="shared" si="347"/>
        <v>6.3223500000000001</v>
      </c>
      <c r="Z731" s="122">
        <f t="shared" si="348"/>
        <v>6.3223500000000001</v>
      </c>
      <c r="AA731" s="119">
        <f t="shared" si="349"/>
        <v>0</v>
      </c>
      <c r="AB731" s="120">
        <f t="shared" si="350"/>
        <v>50.17765</v>
      </c>
      <c r="AC731" s="122">
        <f t="shared" si="351"/>
        <v>50.17765</v>
      </c>
      <c r="AD731" s="94">
        <f t="shared" si="352"/>
        <v>0</v>
      </c>
      <c r="AE731" s="123">
        <f t="shared" si="353"/>
        <v>56.5</v>
      </c>
      <c r="AF731" s="94">
        <f t="shared" si="354"/>
        <v>56.5</v>
      </c>
      <c r="AG731" s="94">
        <f t="shared" si="355"/>
        <v>0</v>
      </c>
      <c r="AH731" s="123">
        <f t="shared" si="356"/>
        <v>6.3223500000000001</v>
      </c>
      <c r="AI731" s="94">
        <f t="shared" si="357"/>
        <v>6.3223500000000001</v>
      </c>
      <c r="AJ731" s="94">
        <f t="shared" si="358"/>
        <v>0</v>
      </c>
      <c r="AK731" s="94">
        <f t="shared" si="359"/>
        <v>50.17765</v>
      </c>
      <c r="AL731" s="93">
        <f t="shared" si="360"/>
        <v>50.17765</v>
      </c>
      <c r="AM731" s="138" t="str">
        <f>VLOOKUP(S731,Factors!$F$4:$G$5971,2,FALSE)</f>
        <v>customers-all</v>
      </c>
    </row>
    <row r="732" spans="1:39" hidden="1" outlineLevel="3" x14ac:dyDescent="0.25">
      <c r="A732" t="s">
        <v>7067</v>
      </c>
      <c r="B732" t="s">
        <v>401</v>
      </c>
      <c r="C732" t="s">
        <v>402</v>
      </c>
      <c r="D732" t="s">
        <v>513</v>
      </c>
      <c r="E732" t="s">
        <v>514</v>
      </c>
      <c r="F732">
        <v>135.69999999999999</v>
      </c>
      <c r="G732">
        <v>42.34</v>
      </c>
      <c r="R732">
        <f t="shared" si="364"/>
        <v>178.04</v>
      </c>
      <c r="S732" s="92" t="s">
        <v>1321</v>
      </c>
      <c r="T732" s="80">
        <f>VLOOKUP(S732,Factors!$F$4:$H$5971,3,FALSE)</f>
        <v>0.1119</v>
      </c>
      <c r="U732" s="119">
        <f t="shared" si="343"/>
        <v>0</v>
      </c>
      <c r="V732" s="120">
        <f t="shared" si="344"/>
        <v>42.34</v>
      </c>
      <c r="W732" s="121">
        <f t="shared" si="345"/>
        <v>42.34</v>
      </c>
      <c r="X732" s="119">
        <f t="shared" si="346"/>
        <v>0</v>
      </c>
      <c r="Y732" s="120">
        <f t="shared" si="347"/>
        <v>4.7378460000000002</v>
      </c>
      <c r="Z732" s="122">
        <f t="shared" si="348"/>
        <v>4.7378460000000002</v>
      </c>
      <c r="AA732" s="119">
        <f t="shared" si="349"/>
        <v>0</v>
      </c>
      <c r="AB732" s="120">
        <f t="shared" si="350"/>
        <v>37.602154000000006</v>
      </c>
      <c r="AC732" s="122">
        <f t="shared" si="351"/>
        <v>37.602154000000006</v>
      </c>
      <c r="AD732" s="94">
        <f t="shared" si="352"/>
        <v>0</v>
      </c>
      <c r="AE732" s="123">
        <f t="shared" si="353"/>
        <v>178.04</v>
      </c>
      <c r="AF732" s="94">
        <f t="shared" si="354"/>
        <v>178.04</v>
      </c>
      <c r="AG732" s="94">
        <f t="shared" si="355"/>
        <v>0</v>
      </c>
      <c r="AH732" s="123">
        <f t="shared" si="356"/>
        <v>19.922675999999999</v>
      </c>
      <c r="AI732" s="94">
        <f t="shared" si="357"/>
        <v>19.922675999999999</v>
      </c>
      <c r="AJ732" s="94">
        <f t="shared" si="358"/>
        <v>0</v>
      </c>
      <c r="AK732" s="94">
        <f t="shared" si="359"/>
        <v>158.117324</v>
      </c>
      <c r="AL732" s="93">
        <f t="shared" si="360"/>
        <v>158.117324</v>
      </c>
      <c r="AM732" s="138" t="str">
        <f>VLOOKUP(S732,Factors!$F$4:$G$5971,2,FALSE)</f>
        <v>Customers-All</v>
      </c>
    </row>
    <row r="733" spans="1:39" hidden="1" outlineLevel="3" x14ac:dyDescent="0.25">
      <c r="A733" t="s">
        <v>7067</v>
      </c>
      <c r="B733" t="s">
        <v>417</v>
      </c>
      <c r="C733" t="s">
        <v>418</v>
      </c>
      <c r="D733" t="s">
        <v>517</v>
      </c>
      <c r="E733" t="s">
        <v>518</v>
      </c>
      <c r="F733">
        <v>450</v>
      </c>
      <c r="R733">
        <f t="shared" si="364"/>
        <v>450</v>
      </c>
      <c r="S733" s="92" t="s">
        <v>6850</v>
      </c>
      <c r="T733" s="80">
        <f>VLOOKUP(S733,Factors!$F$4:$H$5971,3,FALSE)</f>
        <v>0.1119</v>
      </c>
      <c r="U733" s="119">
        <f t="shared" si="343"/>
        <v>0</v>
      </c>
      <c r="V733" s="120">
        <f t="shared" si="344"/>
        <v>0</v>
      </c>
      <c r="W733" s="121">
        <f t="shared" si="345"/>
        <v>0</v>
      </c>
      <c r="X733" s="119">
        <f t="shared" si="346"/>
        <v>0</v>
      </c>
      <c r="Y733" s="120">
        <f t="shared" si="347"/>
        <v>0</v>
      </c>
      <c r="Z733" s="122">
        <f t="shared" si="348"/>
        <v>0</v>
      </c>
      <c r="AA733" s="119">
        <f t="shared" si="349"/>
        <v>0</v>
      </c>
      <c r="AB733" s="120">
        <f t="shared" si="350"/>
        <v>0</v>
      </c>
      <c r="AC733" s="122">
        <f t="shared" si="351"/>
        <v>0</v>
      </c>
      <c r="AD733" s="94">
        <f t="shared" si="352"/>
        <v>0</v>
      </c>
      <c r="AE733" s="123">
        <f t="shared" si="353"/>
        <v>450</v>
      </c>
      <c r="AF733" s="94">
        <f t="shared" si="354"/>
        <v>450</v>
      </c>
      <c r="AG733" s="94">
        <f t="shared" si="355"/>
        <v>0</v>
      </c>
      <c r="AH733" s="123">
        <f t="shared" si="356"/>
        <v>50.354999999999997</v>
      </c>
      <c r="AI733" s="94">
        <f t="shared" si="357"/>
        <v>50.354999999999997</v>
      </c>
      <c r="AJ733" s="94">
        <f t="shared" si="358"/>
        <v>0</v>
      </c>
      <c r="AK733" s="94">
        <f t="shared" si="359"/>
        <v>399.64499999999998</v>
      </c>
      <c r="AL733" s="93">
        <f t="shared" si="360"/>
        <v>399.64499999999998</v>
      </c>
      <c r="AM733" s="138" t="str">
        <f>VLOOKUP(S733,Factors!$F$4:$G$5971,2,FALSE)</f>
        <v>CUSTOMERS-ALL</v>
      </c>
    </row>
    <row r="734" spans="1:39" hidden="1" outlineLevel="3" x14ac:dyDescent="0.25">
      <c r="A734" t="s">
        <v>7067</v>
      </c>
      <c r="B734" t="s">
        <v>70</v>
      </c>
      <c r="C734" t="s">
        <v>71</v>
      </c>
      <c r="D734" t="s">
        <v>515</v>
      </c>
      <c r="E734" t="s">
        <v>516</v>
      </c>
      <c r="G734">
        <v>28</v>
      </c>
      <c r="R734">
        <f t="shared" si="364"/>
        <v>28</v>
      </c>
      <c r="S734" s="92" t="s">
        <v>6790</v>
      </c>
      <c r="T734" s="80">
        <f>VLOOKUP(S734,Factors!$F$4:$H$5971,3,FALSE)</f>
        <v>0.1119</v>
      </c>
      <c r="U734" s="119">
        <f t="shared" si="343"/>
        <v>0</v>
      </c>
      <c r="V734" s="120">
        <f t="shared" si="344"/>
        <v>28</v>
      </c>
      <c r="W734" s="121">
        <f t="shared" si="345"/>
        <v>28</v>
      </c>
      <c r="X734" s="119">
        <f t="shared" si="346"/>
        <v>0</v>
      </c>
      <c r="Y734" s="120">
        <f t="shared" si="347"/>
        <v>3.1332</v>
      </c>
      <c r="Z734" s="122">
        <f t="shared" si="348"/>
        <v>3.1332</v>
      </c>
      <c r="AA734" s="119">
        <f t="shared" si="349"/>
        <v>0</v>
      </c>
      <c r="AB734" s="120">
        <f t="shared" si="350"/>
        <v>24.866800000000001</v>
      </c>
      <c r="AC734" s="122">
        <f t="shared" si="351"/>
        <v>24.866800000000001</v>
      </c>
      <c r="AD734" s="94">
        <f t="shared" si="352"/>
        <v>0</v>
      </c>
      <c r="AE734" s="123">
        <f t="shared" si="353"/>
        <v>28</v>
      </c>
      <c r="AF734" s="94">
        <f t="shared" si="354"/>
        <v>28</v>
      </c>
      <c r="AG734" s="94">
        <f t="shared" si="355"/>
        <v>0</v>
      </c>
      <c r="AH734" s="123">
        <f t="shared" si="356"/>
        <v>3.1332</v>
      </c>
      <c r="AI734" s="94">
        <f t="shared" si="357"/>
        <v>3.1332</v>
      </c>
      <c r="AJ734" s="94">
        <f t="shared" si="358"/>
        <v>0</v>
      </c>
      <c r="AK734" s="94">
        <f t="shared" si="359"/>
        <v>24.866800000000001</v>
      </c>
      <c r="AL734" s="93">
        <f t="shared" si="360"/>
        <v>24.866800000000001</v>
      </c>
      <c r="AM734" s="138" t="str">
        <f>VLOOKUP(S734,Factors!$F$4:$G$5971,2,FALSE)</f>
        <v>customers-all</v>
      </c>
    </row>
    <row r="735" spans="1:39" hidden="1" outlineLevel="3" x14ac:dyDescent="0.25">
      <c r="A735" t="s">
        <v>7067</v>
      </c>
      <c r="B735" t="s">
        <v>187</v>
      </c>
      <c r="C735" t="s">
        <v>188</v>
      </c>
      <c r="D735" t="s">
        <v>529</v>
      </c>
      <c r="E735" t="s">
        <v>530</v>
      </c>
      <c r="F735">
        <v>15.8</v>
      </c>
      <c r="R735">
        <f t="shared" si="364"/>
        <v>15.8</v>
      </c>
      <c r="S735" s="92" t="s">
        <v>4210</v>
      </c>
      <c r="T735" s="80">
        <f>VLOOKUP(S735,Factors!$F$4:$H$5971,3,FALSE)</f>
        <v>0.1119</v>
      </c>
      <c r="U735" s="119">
        <f t="shared" si="343"/>
        <v>0</v>
      </c>
      <c r="V735" s="120">
        <f t="shared" si="344"/>
        <v>0</v>
      </c>
      <c r="W735" s="121">
        <f t="shared" si="345"/>
        <v>0</v>
      </c>
      <c r="X735" s="119">
        <f t="shared" si="346"/>
        <v>0</v>
      </c>
      <c r="Y735" s="120">
        <f t="shared" si="347"/>
        <v>0</v>
      </c>
      <c r="Z735" s="122">
        <f t="shared" si="348"/>
        <v>0</v>
      </c>
      <c r="AA735" s="119">
        <f t="shared" si="349"/>
        <v>0</v>
      </c>
      <c r="AB735" s="120">
        <f t="shared" si="350"/>
        <v>0</v>
      </c>
      <c r="AC735" s="122">
        <f t="shared" si="351"/>
        <v>0</v>
      </c>
      <c r="AD735" s="94">
        <f t="shared" si="352"/>
        <v>0</v>
      </c>
      <c r="AE735" s="123">
        <f t="shared" si="353"/>
        <v>15.8</v>
      </c>
      <c r="AF735" s="94">
        <f t="shared" si="354"/>
        <v>15.8</v>
      </c>
      <c r="AG735" s="94">
        <f t="shared" si="355"/>
        <v>0</v>
      </c>
      <c r="AH735" s="123">
        <f t="shared" si="356"/>
        <v>1.7680200000000001</v>
      </c>
      <c r="AI735" s="94">
        <f t="shared" si="357"/>
        <v>1.7680200000000001</v>
      </c>
      <c r="AJ735" s="94">
        <f t="shared" si="358"/>
        <v>0</v>
      </c>
      <c r="AK735" s="94">
        <f t="shared" si="359"/>
        <v>14.031980000000001</v>
      </c>
      <c r="AL735" s="93">
        <f t="shared" si="360"/>
        <v>14.031980000000001</v>
      </c>
      <c r="AM735" s="138" t="str">
        <f>VLOOKUP(S735,Factors!$F$4:$G$5971,2,FALSE)</f>
        <v>Customers-All</v>
      </c>
    </row>
    <row r="736" spans="1:39" hidden="1" outlineLevel="3" x14ac:dyDescent="0.25">
      <c r="A736" t="s">
        <v>7067</v>
      </c>
      <c r="B736" t="s">
        <v>119</v>
      </c>
      <c r="C736" t="s">
        <v>120</v>
      </c>
      <c r="D736" t="s">
        <v>513</v>
      </c>
      <c r="E736" t="s">
        <v>514</v>
      </c>
      <c r="F736">
        <v>324.23</v>
      </c>
      <c r="G736">
        <v>1420.39</v>
      </c>
      <c r="R736">
        <f t="shared" si="364"/>
        <v>1744.6200000000001</v>
      </c>
      <c r="S736" s="92" t="s">
        <v>4274</v>
      </c>
      <c r="T736" s="80">
        <f>VLOOKUP(S736,Factors!$F$4:$H$5971,3,FALSE)</f>
        <v>0.1119</v>
      </c>
      <c r="U736" s="119">
        <f t="shared" si="343"/>
        <v>0</v>
      </c>
      <c r="V736" s="120">
        <f t="shared" si="344"/>
        <v>1420.39</v>
      </c>
      <c r="W736" s="121">
        <f t="shared" si="345"/>
        <v>1420.39</v>
      </c>
      <c r="X736" s="119">
        <f t="shared" si="346"/>
        <v>0</v>
      </c>
      <c r="Y736" s="120">
        <f t="shared" si="347"/>
        <v>158.941641</v>
      </c>
      <c r="Z736" s="122">
        <f t="shared" si="348"/>
        <v>158.941641</v>
      </c>
      <c r="AA736" s="119">
        <f t="shared" si="349"/>
        <v>0</v>
      </c>
      <c r="AB736" s="120">
        <f t="shared" si="350"/>
        <v>1261.448359</v>
      </c>
      <c r="AC736" s="122">
        <f t="shared" si="351"/>
        <v>1261.448359</v>
      </c>
      <c r="AD736" s="94">
        <f t="shared" si="352"/>
        <v>0</v>
      </c>
      <c r="AE736" s="123">
        <f t="shared" si="353"/>
        <v>1744.6200000000001</v>
      </c>
      <c r="AF736" s="94">
        <f t="shared" si="354"/>
        <v>1744.6200000000001</v>
      </c>
      <c r="AG736" s="94">
        <f t="shared" si="355"/>
        <v>0</v>
      </c>
      <c r="AH736" s="123">
        <f t="shared" si="356"/>
        <v>195.22297800000001</v>
      </c>
      <c r="AI736" s="94">
        <f t="shared" si="357"/>
        <v>195.22297800000001</v>
      </c>
      <c r="AJ736" s="94">
        <f t="shared" si="358"/>
        <v>0</v>
      </c>
      <c r="AK736" s="94">
        <f t="shared" si="359"/>
        <v>1549.3970220000001</v>
      </c>
      <c r="AL736" s="93">
        <f t="shared" si="360"/>
        <v>1549.3970220000001</v>
      </c>
      <c r="AM736" s="138" t="str">
        <f>VLOOKUP(S736,Factors!$F$4:$G$5971,2,FALSE)</f>
        <v>Customers-All</v>
      </c>
    </row>
    <row r="737" spans="1:39" hidden="1" outlineLevel="3" x14ac:dyDescent="0.25">
      <c r="A737" t="s">
        <v>7067</v>
      </c>
      <c r="B737" t="s">
        <v>531</v>
      </c>
      <c r="C737" t="s">
        <v>532</v>
      </c>
      <c r="D737" t="s">
        <v>513</v>
      </c>
      <c r="E737" t="s">
        <v>514</v>
      </c>
      <c r="F737">
        <v>46182.77</v>
      </c>
      <c r="G737">
        <v>56030.83</v>
      </c>
      <c r="R737">
        <f t="shared" si="364"/>
        <v>102213.6</v>
      </c>
      <c r="S737" s="92" t="s">
        <v>4384</v>
      </c>
      <c r="T737" s="80">
        <f>VLOOKUP(S737,Factors!$F$4:$H$5971,3,FALSE)</f>
        <v>0.1119</v>
      </c>
      <c r="U737" s="119">
        <f t="shared" si="343"/>
        <v>0</v>
      </c>
      <c r="V737" s="120">
        <f t="shared" si="344"/>
        <v>56030.83</v>
      </c>
      <c r="W737" s="121">
        <f t="shared" si="345"/>
        <v>56030.83</v>
      </c>
      <c r="X737" s="119">
        <f t="shared" si="346"/>
        <v>0</v>
      </c>
      <c r="Y737" s="120">
        <f t="shared" si="347"/>
        <v>6269.8498770000006</v>
      </c>
      <c r="Z737" s="122">
        <f t="shared" si="348"/>
        <v>6269.8498770000006</v>
      </c>
      <c r="AA737" s="119">
        <f t="shared" si="349"/>
        <v>0</v>
      </c>
      <c r="AB737" s="120">
        <f t="shared" si="350"/>
        <v>49760.980123000001</v>
      </c>
      <c r="AC737" s="122">
        <f t="shared" si="351"/>
        <v>49760.980123000001</v>
      </c>
      <c r="AD737" s="94">
        <f t="shared" si="352"/>
        <v>0</v>
      </c>
      <c r="AE737" s="123">
        <f t="shared" si="353"/>
        <v>102213.6</v>
      </c>
      <c r="AF737" s="94">
        <f t="shared" si="354"/>
        <v>102213.6</v>
      </c>
      <c r="AG737" s="94">
        <f t="shared" si="355"/>
        <v>0</v>
      </c>
      <c r="AH737" s="123">
        <f t="shared" si="356"/>
        <v>11437.70184</v>
      </c>
      <c r="AI737" s="94">
        <f t="shared" si="357"/>
        <v>11437.70184</v>
      </c>
      <c r="AJ737" s="94">
        <f t="shared" si="358"/>
        <v>0</v>
      </c>
      <c r="AK737" s="94">
        <f t="shared" si="359"/>
        <v>90775.898160000012</v>
      </c>
      <c r="AL737" s="93">
        <f t="shared" si="360"/>
        <v>90775.898160000012</v>
      </c>
      <c r="AM737" s="138" t="str">
        <f>VLOOKUP(S737,Factors!$F$4:$G$5971,2,FALSE)</f>
        <v>customers-all</v>
      </c>
    </row>
    <row r="738" spans="1:39" hidden="1" outlineLevel="3" x14ac:dyDescent="0.25">
      <c r="A738" t="s">
        <v>7067</v>
      </c>
      <c r="B738" t="s">
        <v>447</v>
      </c>
      <c r="C738" t="s">
        <v>448</v>
      </c>
      <c r="D738" t="s">
        <v>513</v>
      </c>
      <c r="E738" t="s">
        <v>514</v>
      </c>
      <c r="F738">
        <v>770.38</v>
      </c>
      <c r="G738">
        <v>1482.13</v>
      </c>
      <c r="R738">
        <f t="shared" si="364"/>
        <v>2252.5100000000002</v>
      </c>
      <c r="S738" s="92" t="s">
        <v>4827</v>
      </c>
      <c r="T738" s="80">
        <f>VLOOKUP(S738,Factors!$F$4:$H$5971,3,FALSE)</f>
        <v>0.1119</v>
      </c>
      <c r="U738" s="119">
        <f t="shared" si="343"/>
        <v>0</v>
      </c>
      <c r="V738" s="120">
        <f t="shared" si="344"/>
        <v>1482.13</v>
      </c>
      <c r="W738" s="121">
        <f t="shared" si="345"/>
        <v>1482.13</v>
      </c>
      <c r="X738" s="119">
        <f t="shared" si="346"/>
        <v>0</v>
      </c>
      <c r="Y738" s="120">
        <f t="shared" si="347"/>
        <v>165.850347</v>
      </c>
      <c r="Z738" s="122">
        <f t="shared" si="348"/>
        <v>165.850347</v>
      </c>
      <c r="AA738" s="119">
        <f t="shared" si="349"/>
        <v>0</v>
      </c>
      <c r="AB738" s="120">
        <f t="shared" si="350"/>
        <v>1316.2796530000001</v>
      </c>
      <c r="AC738" s="122">
        <f t="shared" si="351"/>
        <v>1316.2796530000001</v>
      </c>
      <c r="AD738" s="94">
        <f t="shared" si="352"/>
        <v>0</v>
      </c>
      <c r="AE738" s="123">
        <f t="shared" si="353"/>
        <v>2252.5100000000002</v>
      </c>
      <c r="AF738" s="94">
        <f t="shared" si="354"/>
        <v>2252.5100000000002</v>
      </c>
      <c r="AG738" s="94">
        <f t="shared" si="355"/>
        <v>0</v>
      </c>
      <c r="AH738" s="123">
        <f t="shared" si="356"/>
        <v>252.05586900000003</v>
      </c>
      <c r="AI738" s="94">
        <f t="shared" si="357"/>
        <v>252.05586900000003</v>
      </c>
      <c r="AJ738" s="94">
        <f t="shared" si="358"/>
        <v>0</v>
      </c>
      <c r="AK738" s="94">
        <f t="shared" si="359"/>
        <v>2000.4541310000002</v>
      </c>
      <c r="AL738" s="93">
        <f t="shared" si="360"/>
        <v>2000.4541310000002</v>
      </c>
      <c r="AM738" s="138" t="str">
        <f>VLOOKUP(S738,Factors!$F$4:$G$5971,2,FALSE)</f>
        <v>Customers-All</v>
      </c>
    </row>
    <row r="739" spans="1:39" hidden="1" outlineLevel="3" x14ac:dyDescent="0.25">
      <c r="A739" t="s">
        <v>7067</v>
      </c>
      <c r="B739" t="s">
        <v>134</v>
      </c>
      <c r="C739" t="s">
        <v>135</v>
      </c>
      <c r="D739" t="s">
        <v>539</v>
      </c>
      <c r="E739" t="s">
        <v>540</v>
      </c>
      <c r="R739">
        <f t="shared" si="364"/>
        <v>0</v>
      </c>
      <c r="S739" s="92" t="s">
        <v>7098</v>
      </c>
      <c r="T739" s="80">
        <f>VLOOKUP(S739,Factors!$F$4:$H$5971,3,FALSE)</f>
        <v>0.1119</v>
      </c>
      <c r="U739" s="119">
        <f t="shared" si="343"/>
        <v>0</v>
      </c>
      <c r="V739" s="120">
        <f t="shared" si="344"/>
        <v>0</v>
      </c>
      <c r="W739" s="121">
        <f t="shared" si="345"/>
        <v>0</v>
      </c>
      <c r="X739" s="119">
        <f t="shared" si="346"/>
        <v>0</v>
      </c>
      <c r="Y739" s="120">
        <f t="shared" si="347"/>
        <v>0</v>
      </c>
      <c r="Z739" s="122">
        <f t="shared" si="348"/>
        <v>0</v>
      </c>
      <c r="AA739" s="119">
        <f t="shared" si="349"/>
        <v>0</v>
      </c>
      <c r="AB739" s="120">
        <f t="shared" si="350"/>
        <v>0</v>
      </c>
      <c r="AC739" s="122">
        <f t="shared" si="351"/>
        <v>0</v>
      </c>
      <c r="AD739" s="94">
        <f t="shared" si="352"/>
        <v>0</v>
      </c>
      <c r="AE739" s="123">
        <f t="shared" si="353"/>
        <v>0</v>
      </c>
      <c r="AF739" s="94">
        <f t="shared" si="354"/>
        <v>0</v>
      </c>
      <c r="AG739" s="94">
        <f t="shared" si="355"/>
        <v>0</v>
      </c>
      <c r="AH739" s="123">
        <f t="shared" si="356"/>
        <v>0</v>
      </c>
      <c r="AI739" s="94">
        <f t="shared" si="357"/>
        <v>0</v>
      </c>
      <c r="AJ739" s="94">
        <f t="shared" si="358"/>
        <v>0</v>
      </c>
      <c r="AK739" s="94">
        <f t="shared" si="359"/>
        <v>0</v>
      </c>
      <c r="AL739" s="93">
        <f t="shared" si="360"/>
        <v>0</v>
      </c>
      <c r="AM739" s="138" t="str">
        <f>VLOOKUP(S739,Factors!$F$4:$G$5971,2,FALSE)</f>
        <v>customers-all</v>
      </c>
    </row>
    <row r="740" spans="1:39" hidden="1" outlineLevel="3" x14ac:dyDescent="0.25">
      <c r="A740" t="s">
        <v>7067</v>
      </c>
      <c r="B740" t="s">
        <v>561</v>
      </c>
      <c r="C740" t="s">
        <v>562</v>
      </c>
      <c r="D740" t="s">
        <v>559</v>
      </c>
      <c r="E740" t="s">
        <v>560</v>
      </c>
      <c r="F740">
        <v>6</v>
      </c>
      <c r="G740">
        <v>981.86</v>
      </c>
      <c r="R740">
        <f t="shared" si="364"/>
        <v>987.86</v>
      </c>
      <c r="S740" s="92" t="s">
        <v>6634</v>
      </c>
      <c r="T740" s="80">
        <f>VLOOKUP(S740,Factors!$F$4:$H$5971,3,FALSE)</f>
        <v>0.1119</v>
      </c>
      <c r="U740" s="119">
        <f t="shared" ref="U740:U819" si="365">IF(LEFT(AM740,6)="Direct", G740,0)</f>
        <v>0</v>
      </c>
      <c r="V740" s="120">
        <f t="shared" ref="V740:V819" si="366">G740-U740</f>
        <v>981.86</v>
      </c>
      <c r="W740" s="121">
        <f t="shared" ref="W740:W819" si="367">U740+V740</f>
        <v>981.86</v>
      </c>
      <c r="X740" s="119">
        <f t="shared" ref="X740:X819" si="368">IF(LEFT(AM740,9)="Direct-WA", G740,0)</f>
        <v>0</v>
      </c>
      <c r="Y740" s="120">
        <f t="shared" ref="Y740:Y819" si="369">IF(LEFT(AM740,9)="Direct-WA",0,G740*T740)</f>
        <v>109.87013400000001</v>
      </c>
      <c r="Z740" s="122">
        <f t="shared" ref="Z740:Z819" si="370">X740+Y740</f>
        <v>109.87013400000001</v>
      </c>
      <c r="AA740" s="119">
        <f t="shared" ref="AA740:AA819" si="371">IF(LEFT(AM740,9)="Direct-OR", G740,0)</f>
        <v>0</v>
      </c>
      <c r="AB740" s="120">
        <f t="shared" ref="AB740:AB819" si="372">IF(LEFT(AM740,9)="Direct-OR",0,V740-Y740)</f>
        <v>871.98986600000001</v>
      </c>
      <c r="AC740" s="122">
        <f t="shared" ref="AC740:AC819" si="373">AA740+AB740</f>
        <v>871.98986600000001</v>
      </c>
      <c r="AD740" s="94">
        <f t="shared" ref="AD740:AD819" si="374">IF(LEFT(AM740,6)="Direct", R740,0)</f>
        <v>0</v>
      </c>
      <c r="AE740" s="123">
        <f t="shared" ref="AE740:AE819" si="375">R740-AD740</f>
        <v>987.86</v>
      </c>
      <c r="AF740" s="94">
        <f t="shared" ref="AF740:AF819" si="376">AD740+AE740</f>
        <v>987.86</v>
      </c>
      <c r="AG740" s="94">
        <f t="shared" ref="AG740:AG819" si="377">IF(LEFT(AM740,9)="Direct-WA", R740,0)</f>
        <v>0</v>
      </c>
      <c r="AH740" s="123">
        <f t="shared" ref="AH740:AH819" si="378">IF(LEFT(AM740,9)="Direct-WA",0,R740*T740)</f>
        <v>110.541534</v>
      </c>
      <c r="AI740" s="94">
        <f t="shared" ref="AI740:AI819" si="379">AG740+AH740</f>
        <v>110.541534</v>
      </c>
      <c r="AJ740" s="94">
        <f t="shared" ref="AJ740:AJ819" si="380">IF(LEFT(AM740,9)="Direct-OR", R740,0)</f>
        <v>0</v>
      </c>
      <c r="AK740" s="94">
        <f t="shared" ref="AK740:AK819" si="381">IF(LEFT(AM740,9)="Direct-OR",0,AF740-AI740)</f>
        <v>877.31846600000006</v>
      </c>
      <c r="AL740" s="93">
        <f t="shared" ref="AL740:AL819" si="382">AJ740+AK740</f>
        <v>877.31846600000006</v>
      </c>
      <c r="AM740" s="138" t="str">
        <f>VLOOKUP(S740,Factors!$F$4:$G$5971,2,FALSE)</f>
        <v>customers-all</v>
      </c>
    </row>
    <row r="741" spans="1:39" hidden="1" outlineLevel="3" x14ac:dyDescent="0.25">
      <c r="A741" t="s">
        <v>7067</v>
      </c>
      <c r="B741" t="s">
        <v>603</v>
      </c>
      <c r="C741" t="s">
        <v>604</v>
      </c>
      <c r="D741" t="s">
        <v>513</v>
      </c>
      <c r="E741" t="s">
        <v>514</v>
      </c>
      <c r="F741">
        <v>55.6</v>
      </c>
      <c r="G741">
        <v>248.09</v>
      </c>
      <c r="R741">
        <f t="shared" si="364"/>
        <v>303.69</v>
      </c>
      <c r="S741" s="92" t="s">
        <v>5622</v>
      </c>
      <c r="T741" s="80">
        <f>VLOOKUP(S741,Factors!$F$4:$H$5971,3,FALSE)</f>
        <v>0.1119</v>
      </c>
      <c r="U741" s="119">
        <f t="shared" si="365"/>
        <v>0</v>
      </c>
      <c r="V741" s="120">
        <f t="shared" si="366"/>
        <v>248.09</v>
      </c>
      <c r="W741" s="121">
        <f t="shared" si="367"/>
        <v>248.09</v>
      </c>
      <c r="X741" s="119">
        <f t="shared" si="368"/>
        <v>0</v>
      </c>
      <c r="Y741" s="120">
        <f t="shared" si="369"/>
        <v>27.761271000000001</v>
      </c>
      <c r="Z741" s="122">
        <f t="shared" si="370"/>
        <v>27.761271000000001</v>
      </c>
      <c r="AA741" s="119">
        <f t="shared" si="371"/>
        <v>0</v>
      </c>
      <c r="AB741" s="120">
        <f t="shared" si="372"/>
        <v>220.32872900000001</v>
      </c>
      <c r="AC741" s="122">
        <f t="shared" si="373"/>
        <v>220.32872900000001</v>
      </c>
      <c r="AD741" s="94">
        <f t="shared" si="374"/>
        <v>0</v>
      </c>
      <c r="AE741" s="123">
        <f t="shared" si="375"/>
        <v>303.69</v>
      </c>
      <c r="AF741" s="94">
        <f t="shared" si="376"/>
        <v>303.69</v>
      </c>
      <c r="AG741" s="94">
        <f t="shared" si="377"/>
        <v>0</v>
      </c>
      <c r="AH741" s="123">
        <f t="shared" si="378"/>
        <v>33.982911000000001</v>
      </c>
      <c r="AI741" s="94">
        <f t="shared" si="379"/>
        <v>33.982911000000001</v>
      </c>
      <c r="AJ741" s="94">
        <f t="shared" si="380"/>
        <v>0</v>
      </c>
      <c r="AK741" s="94">
        <f t="shared" si="381"/>
        <v>269.707089</v>
      </c>
      <c r="AL741" s="93">
        <f t="shared" si="382"/>
        <v>269.707089</v>
      </c>
      <c r="AM741" s="138" t="str">
        <f>VLOOKUP(S741,Factors!$F$4:$G$5971,2,FALSE)</f>
        <v>Customers-all</v>
      </c>
    </row>
    <row r="742" spans="1:39" hidden="1" outlineLevel="3" x14ac:dyDescent="0.25">
      <c r="A742" t="s">
        <v>7067</v>
      </c>
      <c r="B742" t="s">
        <v>603</v>
      </c>
      <c r="C742" t="s">
        <v>604</v>
      </c>
      <c r="D742" t="s">
        <v>605</v>
      </c>
      <c r="E742" t="s">
        <v>606</v>
      </c>
      <c r="F742">
        <v>79443.97</v>
      </c>
      <c r="G742">
        <v>80099.149999999994</v>
      </c>
      <c r="R742">
        <f t="shared" si="364"/>
        <v>159543.12</v>
      </c>
      <c r="S742" s="92" t="s">
        <v>6517</v>
      </c>
      <c r="T742" s="80">
        <f>VLOOKUP(S742,Factors!$F$4:$H$5971,3,FALSE)</f>
        <v>0.1119</v>
      </c>
      <c r="U742" s="119">
        <f t="shared" si="365"/>
        <v>0</v>
      </c>
      <c r="V742" s="120">
        <f t="shared" si="366"/>
        <v>80099.149999999994</v>
      </c>
      <c r="W742" s="121">
        <f t="shared" si="367"/>
        <v>80099.149999999994</v>
      </c>
      <c r="X742" s="119">
        <f t="shared" si="368"/>
        <v>0</v>
      </c>
      <c r="Y742" s="120">
        <f t="shared" si="369"/>
        <v>8963.0948849999986</v>
      </c>
      <c r="Z742" s="122">
        <f t="shared" si="370"/>
        <v>8963.0948849999986</v>
      </c>
      <c r="AA742" s="119">
        <f t="shared" si="371"/>
        <v>0</v>
      </c>
      <c r="AB742" s="120">
        <f t="shared" si="372"/>
        <v>71136.055114999996</v>
      </c>
      <c r="AC742" s="122">
        <f t="shared" si="373"/>
        <v>71136.055114999996</v>
      </c>
      <c r="AD742" s="94">
        <f t="shared" si="374"/>
        <v>0</v>
      </c>
      <c r="AE742" s="123">
        <f t="shared" si="375"/>
        <v>159543.12</v>
      </c>
      <c r="AF742" s="94">
        <f t="shared" si="376"/>
        <v>159543.12</v>
      </c>
      <c r="AG742" s="94">
        <f t="shared" si="377"/>
        <v>0</v>
      </c>
      <c r="AH742" s="123">
        <f t="shared" si="378"/>
        <v>17852.875128</v>
      </c>
      <c r="AI742" s="94">
        <f t="shared" si="379"/>
        <v>17852.875128</v>
      </c>
      <c r="AJ742" s="94">
        <f t="shared" si="380"/>
        <v>0</v>
      </c>
      <c r="AK742" s="94">
        <f t="shared" si="381"/>
        <v>141690.24487200001</v>
      </c>
      <c r="AL742" s="93">
        <f t="shared" si="382"/>
        <v>141690.24487200001</v>
      </c>
      <c r="AM742" s="138" t="str">
        <f>VLOOKUP(S742,Factors!$F$4:$G$5971,2,FALSE)</f>
        <v>customers-all</v>
      </c>
    </row>
    <row r="743" spans="1:39" hidden="1" outlineLevel="2" collapsed="1" x14ac:dyDescent="0.25">
      <c r="S743" s="92"/>
      <c r="T743" s="80"/>
      <c r="U743" s="119">
        <f t="shared" ref="U743:AL743" si="383">SUBTOTAL(9,U730:U742)</f>
        <v>0</v>
      </c>
      <c r="V743" s="120">
        <f t="shared" si="383"/>
        <v>141143.28999999998</v>
      </c>
      <c r="W743" s="121">
        <f t="shared" si="383"/>
        <v>141143.28999999998</v>
      </c>
      <c r="X743" s="119">
        <f t="shared" si="383"/>
        <v>0</v>
      </c>
      <c r="Y743" s="120">
        <f t="shared" si="383"/>
        <v>15793.934150999998</v>
      </c>
      <c r="Z743" s="122">
        <f t="shared" si="383"/>
        <v>15793.934150999998</v>
      </c>
      <c r="AA743" s="119">
        <f t="shared" si="383"/>
        <v>0</v>
      </c>
      <c r="AB743" s="120">
        <f t="shared" si="383"/>
        <v>125349.355849</v>
      </c>
      <c r="AC743" s="122">
        <f t="shared" si="383"/>
        <v>125349.355849</v>
      </c>
      <c r="AD743" s="94">
        <f t="shared" si="383"/>
        <v>0</v>
      </c>
      <c r="AE743" s="123">
        <f t="shared" si="383"/>
        <v>269281.74</v>
      </c>
      <c r="AF743" s="94">
        <f t="shared" si="383"/>
        <v>269281.74</v>
      </c>
      <c r="AG743" s="94">
        <f t="shared" si="383"/>
        <v>0</v>
      </c>
      <c r="AH743" s="123">
        <f t="shared" si="383"/>
        <v>30132.626705999999</v>
      </c>
      <c r="AI743" s="94">
        <f t="shared" si="383"/>
        <v>30132.626705999999</v>
      </c>
      <c r="AJ743" s="94">
        <f t="shared" si="383"/>
        <v>0</v>
      </c>
      <c r="AK743" s="94">
        <f t="shared" si="383"/>
        <v>239149.11329400004</v>
      </c>
      <c r="AL743" s="93">
        <f t="shared" si="383"/>
        <v>239149.11329400004</v>
      </c>
      <c r="AM743" s="139" t="s">
        <v>7140</v>
      </c>
    </row>
    <row r="744" spans="1:39" hidden="1" outlineLevel="3" x14ac:dyDescent="0.25">
      <c r="A744" t="s">
        <v>7067</v>
      </c>
      <c r="B744" t="s">
        <v>579</v>
      </c>
      <c r="C744" t="s">
        <v>580</v>
      </c>
      <c r="D744" t="s">
        <v>581</v>
      </c>
      <c r="E744" t="s">
        <v>582</v>
      </c>
      <c r="G744">
        <v>70</v>
      </c>
      <c r="R744">
        <f>SUM(F744:Q744)</f>
        <v>70</v>
      </c>
      <c r="S744" s="92" t="s">
        <v>5541</v>
      </c>
      <c r="T744" s="80">
        <f>VLOOKUP(S744,Factors!$F$4:$H$5971,3,FALSE)</f>
        <v>8.4099999999999994E-2</v>
      </c>
      <c r="U744" s="119">
        <f t="shared" si="365"/>
        <v>0</v>
      </c>
      <c r="V744" s="120">
        <f t="shared" si="366"/>
        <v>70</v>
      </c>
      <c r="W744" s="121">
        <f t="shared" si="367"/>
        <v>70</v>
      </c>
      <c r="X744" s="119">
        <f t="shared" si="368"/>
        <v>0</v>
      </c>
      <c r="Y744" s="120">
        <f t="shared" si="369"/>
        <v>5.8869999999999996</v>
      </c>
      <c r="Z744" s="122">
        <f t="shared" si="370"/>
        <v>5.8869999999999996</v>
      </c>
      <c r="AA744" s="119">
        <f t="shared" si="371"/>
        <v>0</v>
      </c>
      <c r="AB744" s="120">
        <f t="shared" si="372"/>
        <v>64.113</v>
      </c>
      <c r="AC744" s="122">
        <f t="shared" si="373"/>
        <v>64.113</v>
      </c>
      <c r="AD744" s="94">
        <f t="shared" si="374"/>
        <v>0</v>
      </c>
      <c r="AE744" s="123">
        <f t="shared" si="375"/>
        <v>70</v>
      </c>
      <c r="AF744" s="94">
        <f t="shared" si="376"/>
        <v>70</v>
      </c>
      <c r="AG744" s="94">
        <f t="shared" si="377"/>
        <v>0</v>
      </c>
      <c r="AH744" s="123">
        <f t="shared" si="378"/>
        <v>5.8869999999999996</v>
      </c>
      <c r="AI744" s="94">
        <f t="shared" si="379"/>
        <v>5.8869999999999996</v>
      </c>
      <c r="AJ744" s="94">
        <f t="shared" si="380"/>
        <v>0</v>
      </c>
      <c r="AK744" s="94">
        <f t="shared" si="381"/>
        <v>64.113</v>
      </c>
      <c r="AL744" s="93">
        <f t="shared" si="382"/>
        <v>64.113</v>
      </c>
      <c r="AM744" s="138" t="str">
        <f>VLOOKUP(S744,Factors!$F$4:$G$5971,2,FALSE)</f>
        <v>Customers-Ind</v>
      </c>
    </row>
    <row r="745" spans="1:39" hidden="1" outlineLevel="2" collapsed="1" x14ac:dyDescent="0.25">
      <c r="S745" s="92"/>
      <c r="T745" s="80"/>
      <c r="U745" s="119">
        <f t="shared" ref="U745:AL745" si="384">SUBTOTAL(9,U744:U744)</f>
        <v>0</v>
      </c>
      <c r="V745" s="120">
        <f t="shared" si="384"/>
        <v>70</v>
      </c>
      <c r="W745" s="121">
        <f t="shared" si="384"/>
        <v>70</v>
      </c>
      <c r="X745" s="119">
        <f t="shared" si="384"/>
        <v>0</v>
      </c>
      <c r="Y745" s="120">
        <f t="shared" si="384"/>
        <v>5.8869999999999996</v>
      </c>
      <c r="Z745" s="122">
        <f t="shared" si="384"/>
        <v>5.8869999999999996</v>
      </c>
      <c r="AA745" s="119">
        <f t="shared" si="384"/>
        <v>0</v>
      </c>
      <c r="AB745" s="120">
        <f t="shared" si="384"/>
        <v>64.113</v>
      </c>
      <c r="AC745" s="122">
        <f t="shared" si="384"/>
        <v>64.113</v>
      </c>
      <c r="AD745" s="94">
        <f t="shared" si="384"/>
        <v>0</v>
      </c>
      <c r="AE745" s="123">
        <f t="shared" si="384"/>
        <v>70</v>
      </c>
      <c r="AF745" s="94">
        <f t="shared" si="384"/>
        <v>70</v>
      </c>
      <c r="AG745" s="94">
        <f t="shared" si="384"/>
        <v>0</v>
      </c>
      <c r="AH745" s="123">
        <f t="shared" si="384"/>
        <v>5.8869999999999996</v>
      </c>
      <c r="AI745" s="94">
        <f t="shared" si="384"/>
        <v>5.8869999999999996</v>
      </c>
      <c r="AJ745" s="94">
        <f t="shared" si="384"/>
        <v>0</v>
      </c>
      <c r="AK745" s="94">
        <f t="shared" si="384"/>
        <v>64.113</v>
      </c>
      <c r="AL745" s="93">
        <f t="shared" si="384"/>
        <v>64.113</v>
      </c>
      <c r="AM745" s="139" t="s">
        <v>7144</v>
      </c>
    </row>
    <row r="746" spans="1:39" hidden="1" outlineLevel="3" x14ac:dyDescent="0.25">
      <c r="A746" t="s">
        <v>7067</v>
      </c>
      <c r="B746" t="s">
        <v>70</v>
      </c>
      <c r="C746" t="s">
        <v>71</v>
      </c>
      <c r="D746" t="s">
        <v>513</v>
      </c>
      <c r="E746" t="s">
        <v>514</v>
      </c>
      <c r="F746">
        <v>186.31</v>
      </c>
      <c r="R746">
        <f>SUM(F746:Q746)</f>
        <v>186.31</v>
      </c>
      <c r="S746" s="92" t="s">
        <v>1731</v>
      </c>
      <c r="T746" s="80">
        <f>VLOOKUP(S746,Factors!$F$4:$H$5971,3,FALSE)</f>
        <v>0.1128</v>
      </c>
      <c r="U746" s="119">
        <f t="shared" si="365"/>
        <v>0</v>
      </c>
      <c r="V746" s="120">
        <f t="shared" si="366"/>
        <v>0</v>
      </c>
      <c r="W746" s="121">
        <f t="shared" si="367"/>
        <v>0</v>
      </c>
      <c r="X746" s="119">
        <f t="shared" si="368"/>
        <v>0</v>
      </c>
      <c r="Y746" s="120">
        <f t="shared" si="369"/>
        <v>0</v>
      </c>
      <c r="Z746" s="122">
        <f t="shared" si="370"/>
        <v>0</v>
      </c>
      <c r="AA746" s="119">
        <f t="shared" si="371"/>
        <v>0</v>
      </c>
      <c r="AB746" s="120">
        <f t="shared" si="372"/>
        <v>0</v>
      </c>
      <c r="AC746" s="122">
        <f t="shared" si="373"/>
        <v>0</v>
      </c>
      <c r="AD746" s="94">
        <f t="shared" si="374"/>
        <v>0</v>
      </c>
      <c r="AE746" s="123">
        <f t="shared" si="375"/>
        <v>186.31</v>
      </c>
      <c r="AF746" s="94">
        <f t="shared" si="376"/>
        <v>186.31</v>
      </c>
      <c r="AG746" s="94">
        <f t="shared" si="377"/>
        <v>0</v>
      </c>
      <c r="AH746" s="123">
        <f t="shared" si="378"/>
        <v>21.015768000000001</v>
      </c>
      <c r="AI746" s="94">
        <f t="shared" si="379"/>
        <v>21.015768000000001</v>
      </c>
      <c r="AJ746" s="94">
        <f t="shared" si="380"/>
        <v>0</v>
      </c>
      <c r="AK746" s="94">
        <f t="shared" si="381"/>
        <v>165.29423199999999</v>
      </c>
      <c r="AL746" s="93">
        <f t="shared" si="382"/>
        <v>165.29423199999999</v>
      </c>
      <c r="AM746" s="138" t="str">
        <f>VLOOKUP(S746,Factors!$F$4:$G$5971,2,FALSE)</f>
        <v>Customers-Res</v>
      </c>
    </row>
    <row r="747" spans="1:39" hidden="1" outlineLevel="3" x14ac:dyDescent="0.25">
      <c r="A747" t="s">
        <v>7067</v>
      </c>
      <c r="B747" t="s">
        <v>441</v>
      </c>
      <c r="C747" t="s">
        <v>442</v>
      </c>
      <c r="D747" t="s">
        <v>513</v>
      </c>
      <c r="E747" t="s">
        <v>514</v>
      </c>
      <c r="F747">
        <v>9565.84</v>
      </c>
      <c r="G747">
        <v>13218.53</v>
      </c>
      <c r="R747">
        <f>SUM(F747:Q747)</f>
        <v>22784.370000000003</v>
      </c>
      <c r="S747" s="92" t="s">
        <v>1788</v>
      </c>
      <c r="T747" s="80">
        <f>VLOOKUP(S747,Factors!$F$4:$H$5971,3,FALSE)</f>
        <v>0.1128</v>
      </c>
      <c r="U747" s="119">
        <f t="shared" si="365"/>
        <v>0</v>
      </c>
      <c r="V747" s="120">
        <f t="shared" si="366"/>
        <v>13218.53</v>
      </c>
      <c r="W747" s="121">
        <f t="shared" si="367"/>
        <v>13218.53</v>
      </c>
      <c r="X747" s="119">
        <f t="shared" si="368"/>
        <v>0</v>
      </c>
      <c r="Y747" s="120">
        <f t="shared" si="369"/>
        <v>1491.0501839999999</v>
      </c>
      <c r="Z747" s="122">
        <f t="shared" si="370"/>
        <v>1491.0501839999999</v>
      </c>
      <c r="AA747" s="119">
        <f t="shared" si="371"/>
        <v>0</v>
      </c>
      <c r="AB747" s="120">
        <f t="shared" si="372"/>
        <v>11727.479816000001</v>
      </c>
      <c r="AC747" s="122">
        <f t="shared" si="373"/>
        <v>11727.479816000001</v>
      </c>
      <c r="AD747" s="94">
        <f t="shared" si="374"/>
        <v>0</v>
      </c>
      <c r="AE747" s="123">
        <f t="shared" si="375"/>
        <v>22784.370000000003</v>
      </c>
      <c r="AF747" s="94">
        <f t="shared" si="376"/>
        <v>22784.370000000003</v>
      </c>
      <c r="AG747" s="94">
        <f t="shared" si="377"/>
        <v>0</v>
      </c>
      <c r="AH747" s="123">
        <f t="shared" si="378"/>
        <v>2570.0769360000004</v>
      </c>
      <c r="AI747" s="94">
        <f t="shared" si="379"/>
        <v>2570.0769360000004</v>
      </c>
      <c r="AJ747" s="94">
        <f t="shared" si="380"/>
        <v>0</v>
      </c>
      <c r="AK747" s="94">
        <f t="shared" si="381"/>
        <v>20214.293064000001</v>
      </c>
      <c r="AL747" s="93">
        <f t="shared" si="382"/>
        <v>20214.293064000001</v>
      </c>
      <c r="AM747" s="138" t="str">
        <f>VLOOKUP(S747,Factors!$F$4:$G$5971,2,FALSE)</f>
        <v>Customers-Res</v>
      </c>
    </row>
    <row r="748" spans="1:39" hidden="1" outlineLevel="2" collapsed="1" x14ac:dyDescent="0.25">
      <c r="S748" s="92"/>
      <c r="T748" s="80"/>
      <c r="U748" s="119">
        <f t="shared" ref="U748:AL748" si="385">SUBTOTAL(9,U746:U747)</f>
        <v>0</v>
      </c>
      <c r="V748" s="120">
        <f t="shared" si="385"/>
        <v>13218.53</v>
      </c>
      <c r="W748" s="121">
        <f t="shared" si="385"/>
        <v>13218.53</v>
      </c>
      <c r="X748" s="119">
        <f t="shared" si="385"/>
        <v>0</v>
      </c>
      <c r="Y748" s="120">
        <f t="shared" si="385"/>
        <v>1491.0501839999999</v>
      </c>
      <c r="Z748" s="122">
        <f t="shared" si="385"/>
        <v>1491.0501839999999</v>
      </c>
      <c r="AA748" s="119">
        <f t="shared" si="385"/>
        <v>0</v>
      </c>
      <c r="AB748" s="120">
        <f t="shared" si="385"/>
        <v>11727.479816000001</v>
      </c>
      <c r="AC748" s="122">
        <f t="shared" si="385"/>
        <v>11727.479816000001</v>
      </c>
      <c r="AD748" s="94">
        <f t="shared" si="385"/>
        <v>0</v>
      </c>
      <c r="AE748" s="123">
        <f t="shared" si="385"/>
        <v>22970.680000000004</v>
      </c>
      <c r="AF748" s="94">
        <f t="shared" si="385"/>
        <v>22970.680000000004</v>
      </c>
      <c r="AG748" s="94">
        <f t="shared" si="385"/>
        <v>0</v>
      </c>
      <c r="AH748" s="123">
        <f t="shared" si="385"/>
        <v>2591.0927040000006</v>
      </c>
      <c r="AI748" s="94">
        <f t="shared" si="385"/>
        <v>2591.0927040000006</v>
      </c>
      <c r="AJ748" s="94">
        <f t="shared" si="385"/>
        <v>0</v>
      </c>
      <c r="AK748" s="94">
        <f t="shared" si="385"/>
        <v>20379.587296000002</v>
      </c>
      <c r="AL748" s="93">
        <f t="shared" si="385"/>
        <v>20379.587296000002</v>
      </c>
      <c r="AM748" s="139" t="s">
        <v>7151</v>
      </c>
    </row>
    <row r="749" spans="1:39" hidden="1" outlineLevel="3" x14ac:dyDescent="0.25">
      <c r="A749" t="s">
        <v>7067</v>
      </c>
      <c r="B749" t="s">
        <v>433</v>
      </c>
      <c r="C749" t="s">
        <v>434</v>
      </c>
      <c r="D749" t="s">
        <v>513</v>
      </c>
      <c r="E749" t="s">
        <v>514</v>
      </c>
      <c r="F749">
        <v>50.96</v>
      </c>
      <c r="G749">
        <v>912.77</v>
      </c>
      <c r="R749">
        <f t="shared" ref="R749:R757" si="386">SUM(F749:Q749)</f>
        <v>963.73</v>
      </c>
      <c r="S749" s="92" t="s">
        <v>1772</v>
      </c>
      <c r="T749" s="80">
        <f>VLOOKUP(S749,Factors!$F$4:$H$5971,3,FALSE)</f>
        <v>0</v>
      </c>
      <c r="U749" s="119">
        <f t="shared" si="365"/>
        <v>912.77</v>
      </c>
      <c r="V749" s="120">
        <f t="shared" si="366"/>
        <v>0</v>
      </c>
      <c r="W749" s="121">
        <f t="shared" si="367"/>
        <v>912.77</v>
      </c>
      <c r="X749" s="119">
        <f t="shared" si="368"/>
        <v>0</v>
      </c>
      <c r="Y749" s="120">
        <f t="shared" si="369"/>
        <v>0</v>
      </c>
      <c r="Z749" s="122">
        <f t="shared" si="370"/>
        <v>0</v>
      </c>
      <c r="AA749" s="119">
        <f t="shared" si="371"/>
        <v>912.77</v>
      </c>
      <c r="AB749" s="120">
        <f t="shared" si="372"/>
        <v>0</v>
      </c>
      <c r="AC749" s="122">
        <f t="shared" si="373"/>
        <v>912.77</v>
      </c>
      <c r="AD749" s="94">
        <f t="shared" si="374"/>
        <v>963.73</v>
      </c>
      <c r="AE749" s="123">
        <f t="shared" si="375"/>
        <v>0</v>
      </c>
      <c r="AF749" s="94">
        <f t="shared" si="376"/>
        <v>963.73</v>
      </c>
      <c r="AG749" s="94">
        <f t="shared" si="377"/>
        <v>0</v>
      </c>
      <c r="AH749" s="123">
        <f t="shared" si="378"/>
        <v>0</v>
      </c>
      <c r="AI749" s="94">
        <f t="shared" si="379"/>
        <v>0</v>
      </c>
      <c r="AJ749" s="94">
        <f t="shared" si="380"/>
        <v>963.73</v>
      </c>
      <c r="AK749" s="94">
        <f t="shared" si="381"/>
        <v>0</v>
      </c>
      <c r="AL749" s="93">
        <f t="shared" si="382"/>
        <v>963.73</v>
      </c>
      <c r="AM749" s="138" t="str">
        <f>VLOOKUP(S749,Factors!$F$4:$G$5971,2,FALSE)</f>
        <v>Direct-OR</v>
      </c>
    </row>
    <row r="750" spans="1:39" hidden="1" outlineLevel="3" x14ac:dyDescent="0.25">
      <c r="A750" t="s">
        <v>7067</v>
      </c>
      <c r="B750" t="s">
        <v>342</v>
      </c>
      <c r="C750" t="s">
        <v>343</v>
      </c>
      <c r="D750" t="s">
        <v>519</v>
      </c>
      <c r="E750" t="s">
        <v>520</v>
      </c>
      <c r="F750">
        <v>20.079999999999998</v>
      </c>
      <c r="G750">
        <v>20.079999999999998</v>
      </c>
      <c r="R750">
        <f t="shared" si="386"/>
        <v>40.159999999999997</v>
      </c>
      <c r="S750" s="92" t="s">
        <v>6890</v>
      </c>
      <c r="T750" s="80">
        <f>VLOOKUP(S750,Factors!$F$4:$H$5971,3,FALSE)</f>
        <v>0</v>
      </c>
      <c r="U750" s="119">
        <f t="shared" si="365"/>
        <v>20.079999999999998</v>
      </c>
      <c r="V750" s="120">
        <f t="shared" si="366"/>
        <v>0</v>
      </c>
      <c r="W750" s="121">
        <f t="shared" si="367"/>
        <v>20.079999999999998</v>
      </c>
      <c r="X750" s="119">
        <f t="shared" si="368"/>
        <v>0</v>
      </c>
      <c r="Y750" s="120">
        <f t="shared" si="369"/>
        <v>0</v>
      </c>
      <c r="Z750" s="122">
        <f t="shared" si="370"/>
        <v>0</v>
      </c>
      <c r="AA750" s="119">
        <f t="shared" si="371"/>
        <v>20.079999999999998</v>
      </c>
      <c r="AB750" s="120">
        <f t="shared" si="372"/>
        <v>0</v>
      </c>
      <c r="AC750" s="122">
        <f t="shared" si="373"/>
        <v>20.079999999999998</v>
      </c>
      <c r="AD750" s="94">
        <f t="shared" si="374"/>
        <v>40.159999999999997</v>
      </c>
      <c r="AE750" s="123">
        <f t="shared" si="375"/>
        <v>0</v>
      </c>
      <c r="AF750" s="94">
        <f t="shared" si="376"/>
        <v>40.159999999999997</v>
      </c>
      <c r="AG750" s="94">
        <f t="shared" si="377"/>
        <v>0</v>
      </c>
      <c r="AH750" s="123">
        <f t="shared" si="378"/>
        <v>0</v>
      </c>
      <c r="AI750" s="94">
        <f t="shared" si="379"/>
        <v>0</v>
      </c>
      <c r="AJ750" s="94">
        <f t="shared" si="380"/>
        <v>40.159999999999997</v>
      </c>
      <c r="AK750" s="94">
        <f t="shared" si="381"/>
        <v>0</v>
      </c>
      <c r="AL750" s="93">
        <f t="shared" si="382"/>
        <v>40.159999999999997</v>
      </c>
      <c r="AM750" s="138" t="str">
        <f>VLOOKUP(S750,Factors!$F$4:$G$5971,2,FALSE)</f>
        <v>DIRECT-OR</v>
      </c>
    </row>
    <row r="751" spans="1:39" hidden="1" outlineLevel="3" x14ac:dyDescent="0.25">
      <c r="A751" t="s">
        <v>7067</v>
      </c>
      <c r="B751" t="s">
        <v>43</v>
      </c>
      <c r="C751" t="s">
        <v>44</v>
      </c>
      <c r="D751" t="s">
        <v>533</v>
      </c>
      <c r="E751" t="s">
        <v>534</v>
      </c>
      <c r="F751">
        <v>158</v>
      </c>
      <c r="G751">
        <v>158</v>
      </c>
      <c r="R751">
        <f t="shared" si="386"/>
        <v>316</v>
      </c>
      <c r="S751" s="92" t="s">
        <v>6793</v>
      </c>
      <c r="T751" s="80">
        <f>VLOOKUP(S751,Factors!$F$4:$H$5971,3,FALSE)</f>
        <v>0</v>
      </c>
      <c r="U751" s="119">
        <f t="shared" si="365"/>
        <v>158</v>
      </c>
      <c r="V751" s="120">
        <f t="shared" si="366"/>
        <v>0</v>
      </c>
      <c r="W751" s="121">
        <f t="shared" si="367"/>
        <v>158</v>
      </c>
      <c r="X751" s="119">
        <f t="shared" si="368"/>
        <v>0</v>
      </c>
      <c r="Y751" s="120">
        <f t="shared" si="369"/>
        <v>0</v>
      </c>
      <c r="Z751" s="122">
        <f t="shared" si="370"/>
        <v>0</v>
      </c>
      <c r="AA751" s="119">
        <f t="shared" si="371"/>
        <v>158</v>
      </c>
      <c r="AB751" s="120">
        <f t="shared" si="372"/>
        <v>0</v>
      </c>
      <c r="AC751" s="122">
        <f t="shared" si="373"/>
        <v>158</v>
      </c>
      <c r="AD751" s="94">
        <f t="shared" si="374"/>
        <v>316</v>
      </c>
      <c r="AE751" s="123">
        <f t="shared" si="375"/>
        <v>0</v>
      </c>
      <c r="AF751" s="94">
        <f t="shared" si="376"/>
        <v>316</v>
      </c>
      <c r="AG751" s="94">
        <f t="shared" si="377"/>
        <v>0</v>
      </c>
      <c r="AH751" s="123">
        <f t="shared" si="378"/>
        <v>0</v>
      </c>
      <c r="AI751" s="94">
        <f t="shared" si="379"/>
        <v>0</v>
      </c>
      <c r="AJ751" s="94">
        <f t="shared" si="380"/>
        <v>316</v>
      </c>
      <c r="AK751" s="94">
        <f t="shared" si="381"/>
        <v>0</v>
      </c>
      <c r="AL751" s="93">
        <f t="shared" si="382"/>
        <v>316</v>
      </c>
      <c r="AM751" s="138" t="str">
        <f>VLOOKUP(S751,Factors!$F$4:$G$5971,2,FALSE)</f>
        <v>Direct-OR</v>
      </c>
    </row>
    <row r="752" spans="1:39" hidden="1" outlineLevel="3" x14ac:dyDescent="0.25">
      <c r="A752" t="s">
        <v>7067</v>
      </c>
      <c r="B752" t="s">
        <v>549</v>
      </c>
      <c r="C752" t="s">
        <v>550</v>
      </c>
      <c r="D752" t="s">
        <v>513</v>
      </c>
      <c r="E752" t="s">
        <v>514</v>
      </c>
      <c r="R752">
        <f t="shared" si="386"/>
        <v>0</v>
      </c>
      <c r="S752" s="92" t="s">
        <v>7099</v>
      </c>
      <c r="T752" s="80">
        <f>VLOOKUP(S752,Factors!$F$4:$H$5971,3,FALSE)</f>
        <v>0</v>
      </c>
      <c r="U752" s="119">
        <f t="shared" si="365"/>
        <v>0</v>
      </c>
      <c r="V752" s="120">
        <f t="shared" si="366"/>
        <v>0</v>
      </c>
      <c r="W752" s="121">
        <f t="shared" si="367"/>
        <v>0</v>
      </c>
      <c r="X752" s="119">
        <f t="shared" si="368"/>
        <v>0</v>
      </c>
      <c r="Y752" s="120">
        <f t="shared" si="369"/>
        <v>0</v>
      </c>
      <c r="Z752" s="122">
        <f t="shared" si="370"/>
        <v>0</v>
      </c>
      <c r="AA752" s="119">
        <f t="shared" si="371"/>
        <v>0</v>
      </c>
      <c r="AB752" s="120">
        <f t="shared" si="372"/>
        <v>0</v>
      </c>
      <c r="AC752" s="122">
        <f t="shared" si="373"/>
        <v>0</v>
      </c>
      <c r="AD752" s="94">
        <f t="shared" si="374"/>
        <v>0</v>
      </c>
      <c r="AE752" s="123">
        <f t="shared" si="375"/>
        <v>0</v>
      </c>
      <c r="AF752" s="94">
        <f t="shared" si="376"/>
        <v>0</v>
      </c>
      <c r="AG752" s="94">
        <f t="shared" si="377"/>
        <v>0</v>
      </c>
      <c r="AH752" s="123">
        <f t="shared" si="378"/>
        <v>0</v>
      </c>
      <c r="AI752" s="94">
        <f t="shared" si="379"/>
        <v>0</v>
      </c>
      <c r="AJ752" s="94">
        <f t="shared" si="380"/>
        <v>0</v>
      </c>
      <c r="AK752" s="94">
        <f t="shared" si="381"/>
        <v>0</v>
      </c>
      <c r="AL752" s="93">
        <f t="shared" si="382"/>
        <v>0</v>
      </c>
      <c r="AM752" s="138" t="str">
        <f>VLOOKUP(S752,Factors!$F$4:$G$5971,2,FALSE)</f>
        <v>direct-or</v>
      </c>
    </row>
    <row r="753" spans="1:39" hidden="1" outlineLevel="3" x14ac:dyDescent="0.25">
      <c r="A753" t="s">
        <v>7067</v>
      </c>
      <c r="B753" t="s">
        <v>553</v>
      </c>
      <c r="C753" t="s">
        <v>554</v>
      </c>
      <c r="D753" t="s">
        <v>513</v>
      </c>
      <c r="E753" t="s">
        <v>514</v>
      </c>
      <c r="R753">
        <f t="shared" si="386"/>
        <v>0</v>
      </c>
      <c r="S753" s="92" t="s">
        <v>7100</v>
      </c>
      <c r="T753" s="80">
        <f>VLOOKUP(S753,Factors!$F$4:$H$5971,3,FALSE)</f>
        <v>0</v>
      </c>
      <c r="U753" s="119">
        <f t="shared" si="365"/>
        <v>0</v>
      </c>
      <c r="V753" s="120">
        <f t="shared" si="366"/>
        <v>0</v>
      </c>
      <c r="W753" s="121">
        <f t="shared" si="367"/>
        <v>0</v>
      </c>
      <c r="X753" s="119">
        <f t="shared" si="368"/>
        <v>0</v>
      </c>
      <c r="Y753" s="120">
        <f t="shared" si="369"/>
        <v>0</v>
      </c>
      <c r="Z753" s="122">
        <f t="shared" si="370"/>
        <v>0</v>
      </c>
      <c r="AA753" s="119">
        <f t="shared" si="371"/>
        <v>0</v>
      </c>
      <c r="AB753" s="120">
        <f t="shared" si="372"/>
        <v>0</v>
      </c>
      <c r="AC753" s="122">
        <f t="shared" si="373"/>
        <v>0</v>
      </c>
      <c r="AD753" s="94">
        <f t="shared" si="374"/>
        <v>0</v>
      </c>
      <c r="AE753" s="123">
        <f t="shared" si="375"/>
        <v>0</v>
      </c>
      <c r="AF753" s="94">
        <f t="shared" si="376"/>
        <v>0</v>
      </c>
      <c r="AG753" s="94">
        <f t="shared" si="377"/>
        <v>0</v>
      </c>
      <c r="AH753" s="123">
        <f t="shared" si="378"/>
        <v>0</v>
      </c>
      <c r="AI753" s="94">
        <f t="shared" si="379"/>
        <v>0</v>
      </c>
      <c r="AJ753" s="94">
        <f t="shared" si="380"/>
        <v>0</v>
      </c>
      <c r="AK753" s="94">
        <f t="shared" si="381"/>
        <v>0</v>
      </c>
      <c r="AL753" s="93">
        <f t="shared" si="382"/>
        <v>0</v>
      </c>
      <c r="AM753" s="138" t="str">
        <f>VLOOKUP(S753,Factors!$F$4:$G$5971,2,FALSE)</f>
        <v>direct-or</v>
      </c>
    </row>
    <row r="754" spans="1:39" hidden="1" outlineLevel="3" x14ac:dyDescent="0.25">
      <c r="A754" t="s">
        <v>7067</v>
      </c>
      <c r="B754" t="s">
        <v>555</v>
      </c>
      <c r="C754" t="s">
        <v>556</v>
      </c>
      <c r="D754" t="s">
        <v>527</v>
      </c>
      <c r="E754" t="s">
        <v>528</v>
      </c>
      <c r="F754">
        <v>-20.83</v>
      </c>
      <c r="R754">
        <f t="shared" si="386"/>
        <v>-20.83</v>
      </c>
      <c r="S754" s="92" t="s">
        <v>7101</v>
      </c>
      <c r="T754" s="80">
        <f>VLOOKUP(S754,Factors!$F$4:$H$5971,3,FALSE)</f>
        <v>0</v>
      </c>
      <c r="U754" s="119">
        <f t="shared" si="365"/>
        <v>0</v>
      </c>
      <c r="V754" s="120">
        <f t="shared" si="366"/>
        <v>0</v>
      </c>
      <c r="W754" s="121">
        <f t="shared" si="367"/>
        <v>0</v>
      </c>
      <c r="X754" s="119">
        <f t="shared" si="368"/>
        <v>0</v>
      </c>
      <c r="Y754" s="120">
        <f t="shared" si="369"/>
        <v>0</v>
      </c>
      <c r="Z754" s="122">
        <f t="shared" si="370"/>
        <v>0</v>
      </c>
      <c r="AA754" s="119">
        <f t="shared" si="371"/>
        <v>0</v>
      </c>
      <c r="AB754" s="120">
        <f t="shared" si="372"/>
        <v>0</v>
      </c>
      <c r="AC754" s="122">
        <f t="shared" si="373"/>
        <v>0</v>
      </c>
      <c r="AD754" s="94">
        <f t="shared" si="374"/>
        <v>-20.83</v>
      </c>
      <c r="AE754" s="123">
        <f t="shared" si="375"/>
        <v>0</v>
      </c>
      <c r="AF754" s="94">
        <f t="shared" si="376"/>
        <v>-20.83</v>
      </c>
      <c r="AG754" s="94">
        <f t="shared" si="377"/>
        <v>0</v>
      </c>
      <c r="AH754" s="123">
        <f t="shared" si="378"/>
        <v>0</v>
      </c>
      <c r="AI754" s="94">
        <f t="shared" si="379"/>
        <v>0</v>
      </c>
      <c r="AJ754" s="94">
        <f t="shared" si="380"/>
        <v>-20.83</v>
      </c>
      <c r="AK754" s="94">
        <f t="shared" si="381"/>
        <v>0</v>
      </c>
      <c r="AL754" s="93">
        <f t="shared" si="382"/>
        <v>-20.83</v>
      </c>
      <c r="AM754" s="138" t="str">
        <f>VLOOKUP(S754,Factors!$F$4:$G$5971,2,FALSE)</f>
        <v>direct-or</v>
      </c>
    </row>
    <row r="755" spans="1:39" hidden="1" outlineLevel="3" x14ac:dyDescent="0.25">
      <c r="A755" t="s">
        <v>7067</v>
      </c>
      <c r="B755" t="s">
        <v>557</v>
      </c>
      <c r="C755" t="s">
        <v>558</v>
      </c>
      <c r="D755" t="s">
        <v>513</v>
      </c>
      <c r="E755" t="s">
        <v>514</v>
      </c>
      <c r="R755">
        <f t="shared" si="386"/>
        <v>0</v>
      </c>
      <c r="S755" s="92" t="s">
        <v>7102</v>
      </c>
      <c r="T755" s="80">
        <f>VLOOKUP(S755,Factors!$F$4:$H$5971,3,FALSE)</f>
        <v>0</v>
      </c>
      <c r="U755" s="119">
        <f t="shared" si="365"/>
        <v>0</v>
      </c>
      <c r="V755" s="120">
        <f t="shared" si="366"/>
        <v>0</v>
      </c>
      <c r="W755" s="121">
        <f t="shared" si="367"/>
        <v>0</v>
      </c>
      <c r="X755" s="119">
        <f t="shared" si="368"/>
        <v>0</v>
      </c>
      <c r="Y755" s="120">
        <f t="shared" si="369"/>
        <v>0</v>
      </c>
      <c r="Z755" s="122">
        <f t="shared" si="370"/>
        <v>0</v>
      </c>
      <c r="AA755" s="119">
        <f t="shared" si="371"/>
        <v>0</v>
      </c>
      <c r="AB755" s="120">
        <f t="shared" si="372"/>
        <v>0</v>
      </c>
      <c r="AC755" s="122">
        <f t="shared" si="373"/>
        <v>0</v>
      </c>
      <c r="AD755" s="94">
        <f t="shared" si="374"/>
        <v>0</v>
      </c>
      <c r="AE755" s="123">
        <f t="shared" si="375"/>
        <v>0</v>
      </c>
      <c r="AF755" s="94">
        <f t="shared" si="376"/>
        <v>0</v>
      </c>
      <c r="AG755" s="94">
        <f t="shared" si="377"/>
        <v>0</v>
      </c>
      <c r="AH755" s="123">
        <f t="shared" si="378"/>
        <v>0</v>
      </c>
      <c r="AI755" s="94">
        <f t="shared" si="379"/>
        <v>0</v>
      </c>
      <c r="AJ755" s="94">
        <f t="shared" si="380"/>
        <v>0</v>
      </c>
      <c r="AK755" s="94">
        <f t="shared" si="381"/>
        <v>0</v>
      </c>
      <c r="AL755" s="93">
        <f t="shared" si="382"/>
        <v>0</v>
      </c>
      <c r="AM755" s="138" t="str">
        <f>VLOOKUP(S755,Factors!$F$4:$G$5971,2,FALSE)</f>
        <v>direct-or</v>
      </c>
    </row>
    <row r="756" spans="1:39" hidden="1" outlineLevel="3" x14ac:dyDescent="0.25">
      <c r="A756" t="s">
        <v>7067</v>
      </c>
      <c r="B756" t="s">
        <v>681</v>
      </c>
      <c r="C756" t="s">
        <v>682</v>
      </c>
      <c r="D756" t="s">
        <v>685</v>
      </c>
      <c r="E756" t="s">
        <v>686</v>
      </c>
      <c r="F756">
        <v>4013</v>
      </c>
      <c r="G756">
        <v>8730</v>
      </c>
      <c r="R756">
        <f t="shared" si="386"/>
        <v>12743</v>
      </c>
      <c r="S756" s="92" t="s">
        <v>6106</v>
      </c>
      <c r="T756" s="80">
        <f>VLOOKUP(S756,Factors!$F$4:$H$5971,3,FALSE)</f>
        <v>0</v>
      </c>
      <c r="U756" s="119">
        <f t="shared" si="365"/>
        <v>8730</v>
      </c>
      <c r="V756" s="120">
        <f t="shared" si="366"/>
        <v>0</v>
      </c>
      <c r="W756" s="121">
        <f t="shared" si="367"/>
        <v>8730</v>
      </c>
      <c r="X756" s="119">
        <f t="shared" si="368"/>
        <v>0</v>
      </c>
      <c r="Y756" s="120">
        <f t="shared" si="369"/>
        <v>0</v>
      </c>
      <c r="Z756" s="122">
        <f t="shared" si="370"/>
        <v>0</v>
      </c>
      <c r="AA756" s="119">
        <f t="shared" si="371"/>
        <v>8730</v>
      </c>
      <c r="AB756" s="120">
        <f t="shared" si="372"/>
        <v>0</v>
      </c>
      <c r="AC756" s="122">
        <f t="shared" si="373"/>
        <v>8730</v>
      </c>
      <c r="AD756" s="94">
        <f t="shared" si="374"/>
        <v>12743</v>
      </c>
      <c r="AE756" s="123">
        <f t="shared" si="375"/>
        <v>0</v>
      </c>
      <c r="AF756" s="94">
        <f t="shared" si="376"/>
        <v>12743</v>
      </c>
      <c r="AG756" s="94">
        <f t="shared" si="377"/>
        <v>0</v>
      </c>
      <c r="AH756" s="123">
        <f t="shared" si="378"/>
        <v>0</v>
      </c>
      <c r="AI756" s="94">
        <f t="shared" si="379"/>
        <v>0</v>
      </c>
      <c r="AJ756" s="94">
        <f t="shared" si="380"/>
        <v>12743</v>
      </c>
      <c r="AK756" s="94">
        <f t="shared" si="381"/>
        <v>0</v>
      </c>
      <c r="AL756" s="93">
        <f t="shared" si="382"/>
        <v>12743</v>
      </c>
      <c r="AM756" s="138" t="str">
        <f>VLOOKUP(S756,Factors!$F$4:$G$5971,2,FALSE)</f>
        <v>direct-or</v>
      </c>
    </row>
    <row r="757" spans="1:39" hidden="1" outlineLevel="3" x14ac:dyDescent="0.25">
      <c r="A757" t="s">
        <v>7067</v>
      </c>
      <c r="B757" t="s">
        <v>719</v>
      </c>
      <c r="C757" t="s">
        <v>720</v>
      </c>
      <c r="D757" t="s">
        <v>721</v>
      </c>
      <c r="E757" t="s">
        <v>722</v>
      </c>
      <c r="F757">
        <v>-4140</v>
      </c>
      <c r="G757">
        <v>364</v>
      </c>
      <c r="R757">
        <f t="shared" si="386"/>
        <v>-3776</v>
      </c>
      <c r="S757" s="92" t="s">
        <v>6641</v>
      </c>
      <c r="T757" s="80">
        <f>VLOOKUP(S757,Factors!$F$4:$H$5971,3,FALSE)</f>
        <v>0</v>
      </c>
      <c r="U757" s="119">
        <f t="shared" si="365"/>
        <v>364</v>
      </c>
      <c r="V757" s="120">
        <f t="shared" si="366"/>
        <v>0</v>
      </c>
      <c r="W757" s="121">
        <f t="shared" si="367"/>
        <v>364</v>
      </c>
      <c r="X757" s="119">
        <f t="shared" si="368"/>
        <v>0</v>
      </c>
      <c r="Y757" s="120">
        <f t="shared" si="369"/>
        <v>0</v>
      </c>
      <c r="Z757" s="122">
        <f t="shared" si="370"/>
        <v>0</v>
      </c>
      <c r="AA757" s="119">
        <f t="shared" si="371"/>
        <v>364</v>
      </c>
      <c r="AB757" s="120">
        <f t="shared" si="372"/>
        <v>0</v>
      </c>
      <c r="AC757" s="122">
        <f t="shared" si="373"/>
        <v>364</v>
      </c>
      <c r="AD757" s="94">
        <f t="shared" si="374"/>
        <v>-3776</v>
      </c>
      <c r="AE757" s="123">
        <f t="shared" si="375"/>
        <v>0</v>
      </c>
      <c r="AF757" s="94">
        <f t="shared" si="376"/>
        <v>-3776</v>
      </c>
      <c r="AG757" s="94">
        <f t="shared" si="377"/>
        <v>0</v>
      </c>
      <c r="AH757" s="123">
        <f t="shared" si="378"/>
        <v>0</v>
      </c>
      <c r="AI757" s="94">
        <f t="shared" si="379"/>
        <v>0</v>
      </c>
      <c r="AJ757" s="94">
        <f t="shared" si="380"/>
        <v>-3776</v>
      </c>
      <c r="AK757" s="94">
        <f t="shared" si="381"/>
        <v>0</v>
      </c>
      <c r="AL757" s="93">
        <f t="shared" si="382"/>
        <v>-3776</v>
      </c>
      <c r="AM757" s="138" t="str">
        <f>VLOOKUP(S757,Factors!$F$4:$G$5971,2,FALSE)</f>
        <v>direct-or</v>
      </c>
    </row>
    <row r="758" spans="1:39" hidden="1" outlineLevel="2" collapsed="1" x14ac:dyDescent="0.25">
      <c r="S758" s="92"/>
      <c r="T758" s="80"/>
      <c r="U758" s="119">
        <f t="shared" ref="U758:AL758" si="387">SUBTOTAL(9,U749:U757)</f>
        <v>10184.85</v>
      </c>
      <c r="V758" s="120">
        <f t="shared" si="387"/>
        <v>0</v>
      </c>
      <c r="W758" s="121">
        <f t="shared" si="387"/>
        <v>10184.85</v>
      </c>
      <c r="X758" s="119">
        <f t="shared" si="387"/>
        <v>0</v>
      </c>
      <c r="Y758" s="120">
        <f t="shared" si="387"/>
        <v>0</v>
      </c>
      <c r="Z758" s="122">
        <f t="shared" si="387"/>
        <v>0</v>
      </c>
      <c r="AA758" s="119">
        <f t="shared" si="387"/>
        <v>10184.85</v>
      </c>
      <c r="AB758" s="120">
        <f t="shared" si="387"/>
        <v>0</v>
      </c>
      <c r="AC758" s="122">
        <f t="shared" si="387"/>
        <v>10184.85</v>
      </c>
      <c r="AD758" s="94">
        <f t="shared" si="387"/>
        <v>10266.06</v>
      </c>
      <c r="AE758" s="123">
        <f t="shared" si="387"/>
        <v>0</v>
      </c>
      <c r="AF758" s="94">
        <f t="shared" si="387"/>
        <v>10266.06</v>
      </c>
      <c r="AG758" s="94">
        <f t="shared" si="387"/>
        <v>0</v>
      </c>
      <c r="AH758" s="123">
        <f t="shared" si="387"/>
        <v>0</v>
      </c>
      <c r="AI758" s="94">
        <f t="shared" si="387"/>
        <v>0</v>
      </c>
      <c r="AJ758" s="94">
        <f t="shared" si="387"/>
        <v>10266.06</v>
      </c>
      <c r="AK758" s="94">
        <f t="shared" si="387"/>
        <v>0</v>
      </c>
      <c r="AL758" s="93">
        <f t="shared" si="387"/>
        <v>10266.06</v>
      </c>
      <c r="AM758" s="139" t="s">
        <v>7135</v>
      </c>
    </row>
    <row r="759" spans="1:39" hidden="1" outlineLevel="3" x14ac:dyDescent="0.25">
      <c r="A759" t="s">
        <v>7067</v>
      </c>
      <c r="B759" t="s">
        <v>419</v>
      </c>
      <c r="C759" t="s">
        <v>420</v>
      </c>
      <c r="D759" t="s">
        <v>513</v>
      </c>
      <c r="E759" t="s">
        <v>514</v>
      </c>
      <c r="F759">
        <v>5647.24</v>
      </c>
      <c r="G759">
        <v>6323.63</v>
      </c>
      <c r="R759">
        <f>SUM(F759:Q759)</f>
        <v>11970.869999999999</v>
      </c>
      <c r="S759" s="92" t="s">
        <v>6626</v>
      </c>
      <c r="T759" s="80">
        <f>VLOOKUP(S759,Factors!$F$4:$H$5971,3,FALSE)</f>
        <v>1</v>
      </c>
      <c r="U759" s="119">
        <f t="shared" si="365"/>
        <v>6323.63</v>
      </c>
      <c r="V759" s="120">
        <f t="shared" si="366"/>
        <v>0</v>
      </c>
      <c r="W759" s="121">
        <f t="shared" si="367"/>
        <v>6323.63</v>
      </c>
      <c r="X759" s="119">
        <f t="shared" si="368"/>
        <v>6323.63</v>
      </c>
      <c r="Y759" s="120">
        <f t="shared" si="369"/>
        <v>0</v>
      </c>
      <c r="Z759" s="122">
        <f t="shared" si="370"/>
        <v>6323.63</v>
      </c>
      <c r="AA759" s="119">
        <f t="shared" si="371"/>
        <v>0</v>
      </c>
      <c r="AB759" s="120">
        <f t="shared" si="372"/>
        <v>0</v>
      </c>
      <c r="AC759" s="122">
        <f t="shared" si="373"/>
        <v>0</v>
      </c>
      <c r="AD759" s="94">
        <f t="shared" si="374"/>
        <v>11970.869999999999</v>
      </c>
      <c r="AE759" s="123">
        <f t="shared" si="375"/>
        <v>0</v>
      </c>
      <c r="AF759" s="94">
        <f t="shared" si="376"/>
        <v>11970.869999999999</v>
      </c>
      <c r="AG759" s="94">
        <f t="shared" si="377"/>
        <v>11970.869999999999</v>
      </c>
      <c r="AH759" s="123">
        <f t="shared" si="378"/>
        <v>0</v>
      </c>
      <c r="AI759" s="94">
        <f t="shared" si="379"/>
        <v>11970.869999999999</v>
      </c>
      <c r="AJ759" s="94">
        <f t="shared" si="380"/>
        <v>0</v>
      </c>
      <c r="AK759" s="94">
        <f t="shared" si="381"/>
        <v>0</v>
      </c>
      <c r="AL759" s="93">
        <f t="shared" si="382"/>
        <v>0</v>
      </c>
      <c r="AM759" s="138" t="str">
        <f>VLOOKUP(S759,Factors!$F$4:$G$5971,2,FALSE)</f>
        <v>direct-wa</v>
      </c>
    </row>
    <row r="760" spans="1:39" hidden="1" outlineLevel="3" x14ac:dyDescent="0.25">
      <c r="A760" t="s">
        <v>7067</v>
      </c>
      <c r="B760" t="s">
        <v>423</v>
      </c>
      <c r="C760" t="s">
        <v>424</v>
      </c>
      <c r="D760" t="s">
        <v>513</v>
      </c>
      <c r="E760" t="s">
        <v>514</v>
      </c>
      <c r="G760">
        <v>1638</v>
      </c>
      <c r="R760">
        <f>SUM(F760:Q760)</f>
        <v>1638</v>
      </c>
      <c r="S760" s="92" t="s">
        <v>1662</v>
      </c>
      <c r="T760" s="80">
        <f>VLOOKUP(S760,Factors!$F$4:$H$5971,3,FALSE)</f>
        <v>1</v>
      </c>
      <c r="U760" s="119">
        <f t="shared" si="365"/>
        <v>1638</v>
      </c>
      <c r="V760" s="120">
        <f t="shared" si="366"/>
        <v>0</v>
      </c>
      <c r="W760" s="121">
        <f t="shared" si="367"/>
        <v>1638</v>
      </c>
      <c r="X760" s="119">
        <f t="shared" si="368"/>
        <v>1638</v>
      </c>
      <c r="Y760" s="120">
        <f t="shared" si="369"/>
        <v>0</v>
      </c>
      <c r="Z760" s="122">
        <f t="shared" si="370"/>
        <v>1638</v>
      </c>
      <c r="AA760" s="119">
        <f t="shared" si="371"/>
        <v>0</v>
      </c>
      <c r="AB760" s="120">
        <f t="shared" si="372"/>
        <v>0</v>
      </c>
      <c r="AC760" s="122">
        <f t="shared" si="373"/>
        <v>0</v>
      </c>
      <c r="AD760" s="94">
        <f t="shared" si="374"/>
        <v>1638</v>
      </c>
      <c r="AE760" s="123">
        <f t="shared" si="375"/>
        <v>0</v>
      </c>
      <c r="AF760" s="94">
        <f t="shared" si="376"/>
        <v>1638</v>
      </c>
      <c r="AG760" s="94">
        <f t="shared" si="377"/>
        <v>1638</v>
      </c>
      <c r="AH760" s="123">
        <f t="shared" si="378"/>
        <v>0</v>
      </c>
      <c r="AI760" s="94">
        <f t="shared" si="379"/>
        <v>1638</v>
      </c>
      <c r="AJ760" s="94">
        <f t="shared" si="380"/>
        <v>0</v>
      </c>
      <c r="AK760" s="94">
        <f t="shared" si="381"/>
        <v>0</v>
      </c>
      <c r="AL760" s="93">
        <f t="shared" si="382"/>
        <v>0</v>
      </c>
      <c r="AM760" s="138" t="str">
        <f>VLOOKUP(S760,Factors!$F$4:$G$5971,2,FALSE)</f>
        <v>Direct-WA</v>
      </c>
    </row>
    <row r="761" spans="1:39" hidden="1" outlineLevel="3" x14ac:dyDescent="0.25">
      <c r="A761" t="s">
        <v>7067</v>
      </c>
      <c r="B761" t="s">
        <v>551</v>
      </c>
      <c r="C761" t="s">
        <v>552</v>
      </c>
      <c r="D761" t="s">
        <v>513</v>
      </c>
      <c r="E761" t="s">
        <v>514</v>
      </c>
      <c r="R761">
        <f>SUM(F761:Q761)</f>
        <v>0</v>
      </c>
      <c r="S761" s="92" t="s">
        <v>5381</v>
      </c>
      <c r="T761" s="80">
        <f>VLOOKUP(S761,Factors!$F$4:$H$5971,3,FALSE)</f>
        <v>1</v>
      </c>
      <c r="U761" s="119">
        <f t="shared" si="365"/>
        <v>0</v>
      </c>
      <c r="V761" s="120">
        <f t="shared" si="366"/>
        <v>0</v>
      </c>
      <c r="W761" s="121">
        <f t="shared" si="367"/>
        <v>0</v>
      </c>
      <c r="X761" s="119">
        <f t="shared" si="368"/>
        <v>0</v>
      </c>
      <c r="Y761" s="120">
        <f t="shared" si="369"/>
        <v>0</v>
      </c>
      <c r="Z761" s="122">
        <f t="shared" si="370"/>
        <v>0</v>
      </c>
      <c r="AA761" s="119">
        <f t="shared" si="371"/>
        <v>0</v>
      </c>
      <c r="AB761" s="120">
        <f t="shared" si="372"/>
        <v>0</v>
      </c>
      <c r="AC761" s="122">
        <f t="shared" si="373"/>
        <v>0</v>
      </c>
      <c r="AD761" s="94">
        <f t="shared" si="374"/>
        <v>0</v>
      </c>
      <c r="AE761" s="123">
        <f t="shared" si="375"/>
        <v>0</v>
      </c>
      <c r="AF761" s="94">
        <f t="shared" si="376"/>
        <v>0</v>
      </c>
      <c r="AG761" s="94">
        <f t="shared" si="377"/>
        <v>0</v>
      </c>
      <c r="AH761" s="123">
        <f t="shared" si="378"/>
        <v>0</v>
      </c>
      <c r="AI761" s="94">
        <f t="shared" si="379"/>
        <v>0</v>
      </c>
      <c r="AJ761" s="94">
        <f t="shared" si="380"/>
        <v>0</v>
      </c>
      <c r="AK761" s="94">
        <f t="shared" si="381"/>
        <v>0</v>
      </c>
      <c r="AL761" s="93">
        <f t="shared" si="382"/>
        <v>0</v>
      </c>
      <c r="AM761" s="138" t="str">
        <f>VLOOKUP(S761,Factors!$F$4:$G$5971,2,FALSE)</f>
        <v>Direct-WA</v>
      </c>
    </row>
    <row r="762" spans="1:39" hidden="1" outlineLevel="2" collapsed="1" x14ac:dyDescent="0.25">
      <c r="S762" s="92"/>
      <c r="T762" s="80"/>
      <c r="U762" s="119">
        <f t="shared" ref="U762:AL762" si="388">SUBTOTAL(9,U759:U761)</f>
        <v>7961.63</v>
      </c>
      <c r="V762" s="120">
        <f t="shared" si="388"/>
        <v>0</v>
      </c>
      <c r="W762" s="121">
        <f t="shared" si="388"/>
        <v>7961.63</v>
      </c>
      <c r="X762" s="119">
        <f t="shared" si="388"/>
        <v>7961.63</v>
      </c>
      <c r="Y762" s="120">
        <f t="shared" si="388"/>
        <v>0</v>
      </c>
      <c r="Z762" s="122">
        <f t="shared" si="388"/>
        <v>7961.63</v>
      </c>
      <c r="AA762" s="119">
        <f t="shared" si="388"/>
        <v>0</v>
      </c>
      <c r="AB762" s="120">
        <f t="shared" si="388"/>
        <v>0</v>
      </c>
      <c r="AC762" s="122">
        <f t="shared" si="388"/>
        <v>0</v>
      </c>
      <c r="AD762" s="94">
        <f t="shared" si="388"/>
        <v>13608.869999999999</v>
      </c>
      <c r="AE762" s="123">
        <f t="shared" si="388"/>
        <v>0</v>
      </c>
      <c r="AF762" s="94">
        <f t="shared" si="388"/>
        <v>13608.869999999999</v>
      </c>
      <c r="AG762" s="94">
        <f t="shared" si="388"/>
        <v>13608.869999999999</v>
      </c>
      <c r="AH762" s="123">
        <f t="shared" si="388"/>
        <v>0</v>
      </c>
      <c r="AI762" s="94">
        <f t="shared" si="388"/>
        <v>13608.869999999999</v>
      </c>
      <c r="AJ762" s="94">
        <f t="shared" si="388"/>
        <v>0</v>
      </c>
      <c r="AK762" s="94">
        <f t="shared" si="388"/>
        <v>0</v>
      </c>
      <c r="AL762" s="93">
        <f t="shared" si="388"/>
        <v>0</v>
      </c>
      <c r="AM762" s="139" t="s">
        <v>7153</v>
      </c>
    </row>
    <row r="763" spans="1:39" hidden="1" outlineLevel="3" x14ac:dyDescent="0.25">
      <c r="A763" t="s">
        <v>7067</v>
      </c>
      <c r="B763" t="s">
        <v>535</v>
      </c>
      <c r="C763" t="s">
        <v>536</v>
      </c>
      <c r="D763" t="s">
        <v>537</v>
      </c>
      <c r="E763" t="s">
        <v>538</v>
      </c>
      <c r="F763">
        <v>13932.34</v>
      </c>
      <c r="G763">
        <v>49038.16</v>
      </c>
      <c r="R763">
        <f t="shared" ref="R763:R794" si="389">SUM(F763:Q763)</f>
        <v>62970.5</v>
      </c>
      <c r="S763" s="92" t="s">
        <v>6747</v>
      </c>
      <c r="T763" s="80">
        <f>VLOOKUP(S763,Factors!$F$4:$H$5971,3,FALSE)</f>
        <v>0.10765</v>
      </c>
      <c r="U763" s="119">
        <f t="shared" si="365"/>
        <v>0</v>
      </c>
      <c r="V763" s="120">
        <f t="shared" si="366"/>
        <v>49038.16</v>
      </c>
      <c r="W763" s="121">
        <f t="shared" si="367"/>
        <v>49038.16</v>
      </c>
      <c r="X763" s="119">
        <f t="shared" si="368"/>
        <v>0</v>
      </c>
      <c r="Y763" s="120">
        <f t="shared" si="369"/>
        <v>5278.9579240000003</v>
      </c>
      <c r="Z763" s="122">
        <f t="shared" si="370"/>
        <v>5278.9579240000003</v>
      </c>
      <c r="AA763" s="119">
        <f t="shared" si="371"/>
        <v>0</v>
      </c>
      <c r="AB763" s="120">
        <f t="shared" si="372"/>
        <v>43759.202076000001</v>
      </c>
      <c r="AC763" s="122">
        <f t="shared" si="373"/>
        <v>43759.202076000001</v>
      </c>
      <c r="AD763" s="94">
        <f t="shared" si="374"/>
        <v>0</v>
      </c>
      <c r="AE763" s="123">
        <f t="shared" si="375"/>
        <v>62970.5</v>
      </c>
      <c r="AF763" s="94">
        <f t="shared" si="376"/>
        <v>62970.5</v>
      </c>
      <c r="AG763" s="94">
        <f t="shared" si="377"/>
        <v>0</v>
      </c>
      <c r="AH763" s="123">
        <f t="shared" si="378"/>
        <v>6778.7743249999994</v>
      </c>
      <c r="AI763" s="94">
        <f t="shared" si="379"/>
        <v>6778.7743249999994</v>
      </c>
      <c r="AJ763" s="94">
        <f t="shared" si="380"/>
        <v>0</v>
      </c>
      <c r="AK763" s="94">
        <f t="shared" si="381"/>
        <v>56191.725675000002</v>
      </c>
      <c r="AL763" s="93">
        <f t="shared" si="382"/>
        <v>56191.725675000002</v>
      </c>
      <c r="AM763" s="138" t="str">
        <f>VLOOKUP(S763,Factors!$F$4:$G$5971,2,FALSE)</f>
        <v>Employee Cost</v>
      </c>
    </row>
    <row r="764" spans="1:39" hidden="1" outlineLevel="3" x14ac:dyDescent="0.25">
      <c r="A764" t="s">
        <v>7067</v>
      </c>
      <c r="B764" t="s">
        <v>535</v>
      </c>
      <c r="C764" t="s">
        <v>536</v>
      </c>
      <c r="D764" t="s">
        <v>539</v>
      </c>
      <c r="E764" t="s">
        <v>540</v>
      </c>
      <c r="F764">
        <v>9044.64</v>
      </c>
      <c r="G764">
        <v>5408.16</v>
      </c>
      <c r="R764">
        <f t="shared" si="389"/>
        <v>14452.8</v>
      </c>
      <c r="S764" s="92" t="s">
        <v>6748</v>
      </c>
      <c r="T764" s="80">
        <f>VLOOKUP(S764,Factors!$F$4:$H$5971,3,FALSE)</f>
        <v>0.10765</v>
      </c>
      <c r="U764" s="119">
        <f t="shared" si="365"/>
        <v>0</v>
      </c>
      <c r="V764" s="120">
        <f t="shared" si="366"/>
        <v>5408.16</v>
      </c>
      <c r="W764" s="121">
        <f t="shared" si="367"/>
        <v>5408.16</v>
      </c>
      <c r="X764" s="119">
        <f t="shared" si="368"/>
        <v>0</v>
      </c>
      <c r="Y764" s="120">
        <f t="shared" si="369"/>
        <v>582.18842399999994</v>
      </c>
      <c r="Z764" s="122">
        <f t="shared" si="370"/>
        <v>582.18842399999994</v>
      </c>
      <c r="AA764" s="119">
        <f t="shared" si="371"/>
        <v>0</v>
      </c>
      <c r="AB764" s="120">
        <f t="shared" si="372"/>
        <v>4825.9715759999999</v>
      </c>
      <c r="AC764" s="122">
        <f t="shared" si="373"/>
        <v>4825.9715759999999</v>
      </c>
      <c r="AD764" s="94">
        <f t="shared" si="374"/>
        <v>0</v>
      </c>
      <c r="AE764" s="123">
        <f t="shared" si="375"/>
        <v>14452.8</v>
      </c>
      <c r="AF764" s="94">
        <f t="shared" si="376"/>
        <v>14452.8</v>
      </c>
      <c r="AG764" s="94">
        <f t="shared" si="377"/>
        <v>0</v>
      </c>
      <c r="AH764" s="123">
        <f t="shared" si="378"/>
        <v>1555.8439199999998</v>
      </c>
      <c r="AI764" s="94">
        <f t="shared" si="379"/>
        <v>1555.8439199999998</v>
      </c>
      <c r="AJ764" s="94">
        <f t="shared" si="380"/>
        <v>0</v>
      </c>
      <c r="AK764" s="94">
        <f t="shared" si="381"/>
        <v>12896.95608</v>
      </c>
      <c r="AL764" s="93">
        <f t="shared" si="382"/>
        <v>12896.95608</v>
      </c>
      <c r="AM764" s="138" t="str">
        <f>VLOOKUP(S764,Factors!$F$4:$G$5971,2,FALSE)</f>
        <v>Employee Cost</v>
      </c>
    </row>
    <row r="765" spans="1:39" hidden="1" outlineLevel="3" x14ac:dyDescent="0.25">
      <c r="A765" t="s">
        <v>7067</v>
      </c>
      <c r="B765" t="s">
        <v>535</v>
      </c>
      <c r="C765" t="s">
        <v>536</v>
      </c>
      <c r="D765" t="s">
        <v>541</v>
      </c>
      <c r="E765" t="s">
        <v>542</v>
      </c>
      <c r="F765">
        <v>3190.53</v>
      </c>
      <c r="G765">
        <v>5229.51</v>
      </c>
      <c r="R765">
        <f t="shared" si="389"/>
        <v>8420.0400000000009</v>
      </c>
      <c r="S765" s="92" t="s">
        <v>6796</v>
      </c>
      <c r="T765" s="80">
        <f>VLOOKUP(S765,Factors!$F$4:$H$5971,3,FALSE)</f>
        <v>0.10765</v>
      </c>
      <c r="U765" s="119">
        <f t="shared" si="365"/>
        <v>0</v>
      </c>
      <c r="V765" s="120">
        <f t="shared" si="366"/>
        <v>5229.51</v>
      </c>
      <c r="W765" s="121">
        <f t="shared" si="367"/>
        <v>5229.51</v>
      </c>
      <c r="X765" s="119">
        <f t="shared" si="368"/>
        <v>0</v>
      </c>
      <c r="Y765" s="120">
        <f t="shared" si="369"/>
        <v>562.9567515</v>
      </c>
      <c r="Z765" s="122">
        <f t="shared" si="370"/>
        <v>562.9567515</v>
      </c>
      <c r="AA765" s="119">
        <f t="shared" si="371"/>
        <v>0</v>
      </c>
      <c r="AB765" s="120">
        <f t="shared" si="372"/>
        <v>4666.5532485000003</v>
      </c>
      <c r="AC765" s="122">
        <f t="shared" si="373"/>
        <v>4666.5532485000003</v>
      </c>
      <c r="AD765" s="94">
        <f t="shared" si="374"/>
        <v>0</v>
      </c>
      <c r="AE765" s="123">
        <f t="shared" si="375"/>
        <v>8420.0400000000009</v>
      </c>
      <c r="AF765" s="94">
        <f t="shared" si="376"/>
        <v>8420.0400000000009</v>
      </c>
      <c r="AG765" s="94">
        <f t="shared" si="377"/>
        <v>0</v>
      </c>
      <c r="AH765" s="123">
        <f t="shared" si="378"/>
        <v>906.41730600000005</v>
      </c>
      <c r="AI765" s="94">
        <f t="shared" si="379"/>
        <v>906.41730600000005</v>
      </c>
      <c r="AJ765" s="94">
        <f t="shared" si="380"/>
        <v>0</v>
      </c>
      <c r="AK765" s="94">
        <f t="shared" si="381"/>
        <v>7513.6226940000006</v>
      </c>
      <c r="AL765" s="93">
        <f t="shared" si="382"/>
        <v>7513.6226940000006</v>
      </c>
      <c r="AM765" s="138" t="str">
        <f>VLOOKUP(S765,Factors!$F$4:$G$5971,2,FALSE)</f>
        <v>Employee Cost</v>
      </c>
    </row>
    <row r="766" spans="1:39" hidden="1" outlineLevel="3" x14ac:dyDescent="0.25">
      <c r="A766" t="s">
        <v>7067</v>
      </c>
      <c r="B766" t="s">
        <v>575</v>
      </c>
      <c r="C766" t="s">
        <v>576</v>
      </c>
      <c r="D766" t="s">
        <v>513</v>
      </c>
      <c r="E766" t="s">
        <v>514</v>
      </c>
      <c r="F766">
        <v>178.88</v>
      </c>
      <c r="G766">
        <v>768.44</v>
      </c>
      <c r="R766">
        <f t="shared" si="389"/>
        <v>947.32</v>
      </c>
      <c r="S766" s="92" t="s">
        <v>5526</v>
      </c>
      <c r="T766" s="80">
        <f>VLOOKUP(S766,Factors!$F$4:$H$5971,3,FALSE)</f>
        <v>0.10765</v>
      </c>
      <c r="U766" s="119">
        <f t="shared" si="365"/>
        <v>0</v>
      </c>
      <c r="V766" s="120">
        <f t="shared" si="366"/>
        <v>768.44</v>
      </c>
      <c r="W766" s="121">
        <f t="shared" si="367"/>
        <v>768.44</v>
      </c>
      <c r="X766" s="119">
        <f t="shared" si="368"/>
        <v>0</v>
      </c>
      <c r="Y766" s="120">
        <f t="shared" si="369"/>
        <v>82.722566</v>
      </c>
      <c r="Z766" s="122">
        <f t="shared" si="370"/>
        <v>82.722566</v>
      </c>
      <c r="AA766" s="119">
        <f t="shared" si="371"/>
        <v>0</v>
      </c>
      <c r="AB766" s="120">
        <f t="shared" si="372"/>
        <v>685.71743400000003</v>
      </c>
      <c r="AC766" s="122">
        <f t="shared" si="373"/>
        <v>685.71743400000003</v>
      </c>
      <c r="AD766" s="94">
        <f t="shared" si="374"/>
        <v>0</v>
      </c>
      <c r="AE766" s="123">
        <f t="shared" si="375"/>
        <v>947.32</v>
      </c>
      <c r="AF766" s="94">
        <f t="shared" si="376"/>
        <v>947.32</v>
      </c>
      <c r="AG766" s="94">
        <f t="shared" si="377"/>
        <v>0</v>
      </c>
      <c r="AH766" s="123">
        <f t="shared" si="378"/>
        <v>101.978998</v>
      </c>
      <c r="AI766" s="94">
        <f t="shared" si="379"/>
        <v>101.978998</v>
      </c>
      <c r="AJ766" s="94">
        <f t="shared" si="380"/>
        <v>0</v>
      </c>
      <c r="AK766" s="94">
        <f t="shared" si="381"/>
        <v>845.341002</v>
      </c>
      <c r="AL766" s="93">
        <f t="shared" si="382"/>
        <v>845.341002</v>
      </c>
      <c r="AM766" s="138" t="str">
        <f>VLOOKUP(S766,Factors!$F$4:$G$5971,2,FALSE)</f>
        <v>Employee Cost</v>
      </c>
    </row>
    <row r="767" spans="1:39" hidden="1" outlineLevel="3" x14ac:dyDescent="0.25">
      <c r="A767" t="s">
        <v>7067</v>
      </c>
      <c r="B767" t="s">
        <v>575</v>
      </c>
      <c r="C767" t="s">
        <v>576</v>
      </c>
      <c r="D767" t="s">
        <v>577</v>
      </c>
      <c r="E767" t="s">
        <v>578</v>
      </c>
      <c r="R767">
        <f t="shared" si="389"/>
        <v>0</v>
      </c>
      <c r="S767" s="92" t="s">
        <v>5528</v>
      </c>
      <c r="T767" s="80">
        <f>VLOOKUP(S767,Factors!$F$4:$H$5971,3,FALSE)</f>
        <v>0.10765</v>
      </c>
      <c r="U767" s="119">
        <f t="shared" si="365"/>
        <v>0</v>
      </c>
      <c r="V767" s="120">
        <f t="shared" si="366"/>
        <v>0</v>
      </c>
      <c r="W767" s="121">
        <f t="shared" si="367"/>
        <v>0</v>
      </c>
      <c r="X767" s="119">
        <f t="shared" si="368"/>
        <v>0</v>
      </c>
      <c r="Y767" s="120">
        <f t="shared" si="369"/>
        <v>0</v>
      </c>
      <c r="Z767" s="122">
        <f t="shared" si="370"/>
        <v>0</v>
      </c>
      <c r="AA767" s="119">
        <f t="shared" si="371"/>
        <v>0</v>
      </c>
      <c r="AB767" s="120">
        <f t="shared" si="372"/>
        <v>0</v>
      </c>
      <c r="AC767" s="122">
        <f t="shared" si="373"/>
        <v>0</v>
      </c>
      <c r="AD767" s="94">
        <f t="shared" si="374"/>
        <v>0</v>
      </c>
      <c r="AE767" s="123">
        <f t="shared" si="375"/>
        <v>0</v>
      </c>
      <c r="AF767" s="94">
        <f t="shared" si="376"/>
        <v>0</v>
      </c>
      <c r="AG767" s="94">
        <f t="shared" si="377"/>
        <v>0</v>
      </c>
      <c r="AH767" s="123">
        <f t="shared" si="378"/>
        <v>0</v>
      </c>
      <c r="AI767" s="94">
        <f t="shared" si="379"/>
        <v>0</v>
      </c>
      <c r="AJ767" s="94">
        <f t="shared" si="380"/>
        <v>0</v>
      </c>
      <c r="AK767" s="94">
        <f t="shared" si="381"/>
        <v>0</v>
      </c>
      <c r="AL767" s="93">
        <f t="shared" si="382"/>
        <v>0</v>
      </c>
      <c r="AM767" s="138" t="str">
        <f>VLOOKUP(S767,Factors!$F$4:$G$5971,2,FALSE)</f>
        <v>Employee Cost</v>
      </c>
    </row>
    <row r="768" spans="1:39" hidden="1" outlineLevel="3" x14ac:dyDescent="0.25">
      <c r="A768" t="s">
        <v>7067</v>
      </c>
      <c r="B768" t="s">
        <v>579</v>
      </c>
      <c r="C768" t="s">
        <v>580</v>
      </c>
      <c r="D768" t="s">
        <v>513</v>
      </c>
      <c r="E768" t="s">
        <v>514</v>
      </c>
      <c r="F768">
        <v>20100.04</v>
      </c>
      <c r="G768">
        <v>20457.98</v>
      </c>
      <c r="R768">
        <f t="shared" si="389"/>
        <v>40558.020000000004</v>
      </c>
      <c r="S768" s="92" t="s">
        <v>5531</v>
      </c>
      <c r="T768" s="80">
        <f>VLOOKUP(S768,Factors!$F$4:$H$5971,3,FALSE)</f>
        <v>0.10765</v>
      </c>
      <c r="U768" s="119">
        <f t="shared" si="365"/>
        <v>0</v>
      </c>
      <c r="V768" s="120">
        <f t="shared" si="366"/>
        <v>20457.98</v>
      </c>
      <c r="W768" s="121">
        <f t="shared" si="367"/>
        <v>20457.98</v>
      </c>
      <c r="X768" s="119">
        <f t="shared" si="368"/>
        <v>0</v>
      </c>
      <c r="Y768" s="120">
        <f t="shared" si="369"/>
        <v>2202.301547</v>
      </c>
      <c r="Z768" s="122">
        <f t="shared" si="370"/>
        <v>2202.301547</v>
      </c>
      <c r="AA768" s="119">
        <f t="shared" si="371"/>
        <v>0</v>
      </c>
      <c r="AB768" s="120">
        <f t="shared" si="372"/>
        <v>18255.678453</v>
      </c>
      <c r="AC768" s="122">
        <f t="shared" si="373"/>
        <v>18255.678453</v>
      </c>
      <c r="AD768" s="94">
        <f t="shared" si="374"/>
        <v>0</v>
      </c>
      <c r="AE768" s="123">
        <f t="shared" si="375"/>
        <v>40558.020000000004</v>
      </c>
      <c r="AF768" s="94">
        <f t="shared" si="376"/>
        <v>40558.020000000004</v>
      </c>
      <c r="AG768" s="94">
        <f t="shared" si="377"/>
        <v>0</v>
      </c>
      <c r="AH768" s="123">
        <f t="shared" si="378"/>
        <v>4366.0708530000002</v>
      </c>
      <c r="AI768" s="94">
        <f t="shared" si="379"/>
        <v>4366.0708530000002</v>
      </c>
      <c r="AJ768" s="94">
        <f t="shared" si="380"/>
        <v>0</v>
      </c>
      <c r="AK768" s="94">
        <f t="shared" si="381"/>
        <v>36191.949147000007</v>
      </c>
      <c r="AL768" s="93">
        <f t="shared" si="382"/>
        <v>36191.949147000007</v>
      </c>
      <c r="AM768" s="138" t="str">
        <f>VLOOKUP(S768,Factors!$F$4:$G$5971,2,FALSE)</f>
        <v>Employee Cost</v>
      </c>
    </row>
    <row r="769" spans="1:39" hidden="1" outlineLevel="3" x14ac:dyDescent="0.25">
      <c r="A769" t="s">
        <v>7067</v>
      </c>
      <c r="B769" t="s">
        <v>583</v>
      </c>
      <c r="C769" t="s">
        <v>584</v>
      </c>
      <c r="D769" t="s">
        <v>513</v>
      </c>
      <c r="E769" t="s">
        <v>514</v>
      </c>
      <c r="F769">
        <v>4095.04</v>
      </c>
      <c r="G769">
        <v>1039.04</v>
      </c>
      <c r="R769">
        <f t="shared" si="389"/>
        <v>5134.08</v>
      </c>
      <c r="S769" s="92" t="s">
        <v>5547</v>
      </c>
      <c r="T769" s="80">
        <f>VLOOKUP(S769,Factors!$F$4:$H$5971,3,FALSE)</f>
        <v>0.10765</v>
      </c>
      <c r="U769" s="119">
        <f t="shared" si="365"/>
        <v>0</v>
      </c>
      <c r="V769" s="120">
        <f t="shared" si="366"/>
        <v>1039.04</v>
      </c>
      <c r="W769" s="121">
        <f t="shared" si="367"/>
        <v>1039.04</v>
      </c>
      <c r="X769" s="119">
        <f t="shared" si="368"/>
        <v>0</v>
      </c>
      <c r="Y769" s="120">
        <f t="shared" si="369"/>
        <v>111.852656</v>
      </c>
      <c r="Z769" s="122">
        <f t="shared" si="370"/>
        <v>111.852656</v>
      </c>
      <c r="AA769" s="119">
        <f t="shared" si="371"/>
        <v>0</v>
      </c>
      <c r="AB769" s="120">
        <f t="shared" si="372"/>
        <v>927.18734399999994</v>
      </c>
      <c r="AC769" s="122">
        <f t="shared" si="373"/>
        <v>927.18734399999994</v>
      </c>
      <c r="AD769" s="94">
        <f t="shared" si="374"/>
        <v>0</v>
      </c>
      <c r="AE769" s="123">
        <f t="shared" si="375"/>
        <v>5134.08</v>
      </c>
      <c r="AF769" s="94">
        <f t="shared" si="376"/>
        <v>5134.08</v>
      </c>
      <c r="AG769" s="94">
        <f t="shared" si="377"/>
        <v>0</v>
      </c>
      <c r="AH769" s="123">
        <f t="shared" si="378"/>
        <v>552.68371200000001</v>
      </c>
      <c r="AI769" s="94">
        <f t="shared" si="379"/>
        <v>552.68371200000001</v>
      </c>
      <c r="AJ769" s="94">
        <f t="shared" si="380"/>
        <v>0</v>
      </c>
      <c r="AK769" s="94">
        <f t="shared" si="381"/>
        <v>4581.3962879999999</v>
      </c>
      <c r="AL769" s="93">
        <f t="shared" si="382"/>
        <v>4581.3962879999999</v>
      </c>
      <c r="AM769" s="138" t="str">
        <f>VLOOKUP(S769,Factors!$F$4:$G$5971,2,FALSE)</f>
        <v>Employee Cost</v>
      </c>
    </row>
    <row r="770" spans="1:39" hidden="1" outlineLevel="3" x14ac:dyDescent="0.25">
      <c r="A770" t="s">
        <v>7067</v>
      </c>
      <c r="B770" t="s">
        <v>585</v>
      </c>
      <c r="C770" t="s">
        <v>586</v>
      </c>
      <c r="D770" t="s">
        <v>513</v>
      </c>
      <c r="E770" t="s">
        <v>514</v>
      </c>
      <c r="F770">
        <v>18333.84</v>
      </c>
      <c r="G770">
        <v>16569.72</v>
      </c>
      <c r="R770">
        <f t="shared" si="389"/>
        <v>34903.56</v>
      </c>
      <c r="S770" s="92" t="s">
        <v>5577</v>
      </c>
      <c r="T770" s="80">
        <f>VLOOKUP(S770,Factors!$F$4:$H$5971,3,FALSE)</f>
        <v>0.10765</v>
      </c>
      <c r="U770" s="119">
        <f t="shared" si="365"/>
        <v>0</v>
      </c>
      <c r="V770" s="120">
        <f t="shared" si="366"/>
        <v>16569.72</v>
      </c>
      <c r="W770" s="121">
        <f t="shared" si="367"/>
        <v>16569.72</v>
      </c>
      <c r="X770" s="119">
        <f t="shared" si="368"/>
        <v>0</v>
      </c>
      <c r="Y770" s="120">
        <f t="shared" si="369"/>
        <v>1783.730358</v>
      </c>
      <c r="Z770" s="122">
        <f t="shared" si="370"/>
        <v>1783.730358</v>
      </c>
      <c r="AA770" s="119">
        <f t="shared" si="371"/>
        <v>0</v>
      </c>
      <c r="AB770" s="120">
        <f t="shared" si="372"/>
        <v>14785.989642</v>
      </c>
      <c r="AC770" s="122">
        <f t="shared" si="373"/>
        <v>14785.989642</v>
      </c>
      <c r="AD770" s="94">
        <f t="shared" si="374"/>
        <v>0</v>
      </c>
      <c r="AE770" s="123">
        <f t="shared" si="375"/>
        <v>34903.56</v>
      </c>
      <c r="AF770" s="94">
        <f t="shared" si="376"/>
        <v>34903.56</v>
      </c>
      <c r="AG770" s="94">
        <f t="shared" si="377"/>
        <v>0</v>
      </c>
      <c r="AH770" s="123">
        <f t="shared" si="378"/>
        <v>3757.3682339999996</v>
      </c>
      <c r="AI770" s="94">
        <f t="shared" si="379"/>
        <v>3757.3682339999996</v>
      </c>
      <c r="AJ770" s="94">
        <f t="shared" si="380"/>
        <v>0</v>
      </c>
      <c r="AK770" s="94">
        <f t="shared" si="381"/>
        <v>31146.191765999996</v>
      </c>
      <c r="AL770" s="93">
        <f t="shared" si="382"/>
        <v>31146.191765999996</v>
      </c>
      <c r="AM770" s="138" t="str">
        <f>VLOOKUP(S770,Factors!$F$4:$G$5971,2,FALSE)</f>
        <v>Employee Cost</v>
      </c>
    </row>
    <row r="771" spans="1:39" hidden="1" outlineLevel="3" x14ac:dyDescent="0.25">
      <c r="A771" t="s">
        <v>7067</v>
      </c>
      <c r="B771" t="s">
        <v>587</v>
      </c>
      <c r="C771" t="s">
        <v>588</v>
      </c>
      <c r="D771" t="s">
        <v>513</v>
      </c>
      <c r="E771" t="s">
        <v>514</v>
      </c>
      <c r="F771">
        <v>14392.4</v>
      </c>
      <c r="G771">
        <v>25524.53</v>
      </c>
      <c r="R771">
        <f t="shared" si="389"/>
        <v>39916.93</v>
      </c>
      <c r="S771" s="92" t="s">
        <v>5583</v>
      </c>
      <c r="T771" s="80">
        <f>VLOOKUP(S771,Factors!$F$4:$H$5971,3,FALSE)</f>
        <v>0.10765</v>
      </c>
      <c r="U771" s="119">
        <f t="shared" si="365"/>
        <v>0</v>
      </c>
      <c r="V771" s="120">
        <f t="shared" si="366"/>
        <v>25524.53</v>
      </c>
      <c r="W771" s="121">
        <f t="shared" si="367"/>
        <v>25524.53</v>
      </c>
      <c r="X771" s="119">
        <f t="shared" si="368"/>
        <v>0</v>
      </c>
      <c r="Y771" s="120">
        <f t="shared" si="369"/>
        <v>2747.7156544999998</v>
      </c>
      <c r="Z771" s="122">
        <f t="shared" si="370"/>
        <v>2747.7156544999998</v>
      </c>
      <c r="AA771" s="119">
        <f t="shared" si="371"/>
        <v>0</v>
      </c>
      <c r="AB771" s="120">
        <f t="shared" si="372"/>
        <v>22776.814345499999</v>
      </c>
      <c r="AC771" s="122">
        <f t="shared" si="373"/>
        <v>22776.814345499999</v>
      </c>
      <c r="AD771" s="94">
        <f t="shared" si="374"/>
        <v>0</v>
      </c>
      <c r="AE771" s="123">
        <f t="shared" si="375"/>
        <v>39916.93</v>
      </c>
      <c r="AF771" s="94">
        <f t="shared" si="376"/>
        <v>39916.93</v>
      </c>
      <c r="AG771" s="94">
        <f t="shared" si="377"/>
        <v>0</v>
      </c>
      <c r="AH771" s="123">
        <f t="shared" si="378"/>
        <v>4297.0575145000003</v>
      </c>
      <c r="AI771" s="94">
        <f t="shared" si="379"/>
        <v>4297.0575145000003</v>
      </c>
      <c r="AJ771" s="94">
        <f t="shared" si="380"/>
        <v>0</v>
      </c>
      <c r="AK771" s="94">
        <f t="shared" si="381"/>
        <v>35619.872485500004</v>
      </c>
      <c r="AL771" s="93">
        <f t="shared" si="382"/>
        <v>35619.872485500004</v>
      </c>
      <c r="AM771" s="138" t="str">
        <f>VLOOKUP(S771,Factors!$F$4:$G$5971,2,FALSE)</f>
        <v>Employee Cost</v>
      </c>
    </row>
    <row r="772" spans="1:39" hidden="1" outlineLevel="3" x14ac:dyDescent="0.25">
      <c r="A772" t="s">
        <v>7067</v>
      </c>
      <c r="B772" t="s">
        <v>587</v>
      </c>
      <c r="C772" t="s">
        <v>588</v>
      </c>
      <c r="D772" t="s">
        <v>589</v>
      </c>
      <c r="E772" t="s">
        <v>590</v>
      </c>
      <c r="G772">
        <v>12750</v>
      </c>
      <c r="R772">
        <f t="shared" si="389"/>
        <v>12750</v>
      </c>
      <c r="S772" s="92" t="s">
        <v>5591</v>
      </c>
      <c r="T772" s="80">
        <f>VLOOKUP(S772,Factors!$F$4:$H$5971,3,FALSE)</f>
        <v>0.10765</v>
      </c>
      <c r="U772" s="119">
        <f t="shared" si="365"/>
        <v>0</v>
      </c>
      <c r="V772" s="120">
        <f t="shared" si="366"/>
        <v>12750</v>
      </c>
      <c r="W772" s="121">
        <f t="shared" si="367"/>
        <v>12750</v>
      </c>
      <c r="X772" s="119">
        <f t="shared" si="368"/>
        <v>0</v>
      </c>
      <c r="Y772" s="120">
        <f t="shared" si="369"/>
        <v>1372.5374999999999</v>
      </c>
      <c r="Z772" s="122">
        <f t="shared" si="370"/>
        <v>1372.5374999999999</v>
      </c>
      <c r="AA772" s="119">
        <f t="shared" si="371"/>
        <v>0</v>
      </c>
      <c r="AB772" s="120">
        <f t="shared" si="372"/>
        <v>11377.4625</v>
      </c>
      <c r="AC772" s="122">
        <f t="shared" si="373"/>
        <v>11377.4625</v>
      </c>
      <c r="AD772" s="94">
        <f t="shared" si="374"/>
        <v>0</v>
      </c>
      <c r="AE772" s="123">
        <f t="shared" si="375"/>
        <v>12750</v>
      </c>
      <c r="AF772" s="94">
        <f t="shared" si="376"/>
        <v>12750</v>
      </c>
      <c r="AG772" s="94">
        <f t="shared" si="377"/>
        <v>0</v>
      </c>
      <c r="AH772" s="123">
        <f t="shared" si="378"/>
        <v>1372.5374999999999</v>
      </c>
      <c r="AI772" s="94">
        <f t="shared" si="379"/>
        <v>1372.5374999999999</v>
      </c>
      <c r="AJ772" s="94">
        <f t="shared" si="380"/>
        <v>0</v>
      </c>
      <c r="AK772" s="94">
        <f t="shared" si="381"/>
        <v>11377.4625</v>
      </c>
      <c r="AL772" s="93">
        <f t="shared" si="382"/>
        <v>11377.4625</v>
      </c>
      <c r="AM772" s="138" t="str">
        <f>VLOOKUP(S772,Factors!$F$4:$G$5971,2,FALSE)</f>
        <v>Employee Cost</v>
      </c>
    </row>
    <row r="773" spans="1:39" hidden="1" outlineLevel="3" x14ac:dyDescent="0.25">
      <c r="A773" t="s">
        <v>7067</v>
      </c>
      <c r="B773" t="s">
        <v>587</v>
      </c>
      <c r="C773" t="s">
        <v>588</v>
      </c>
      <c r="D773" t="s">
        <v>591</v>
      </c>
      <c r="E773" t="s">
        <v>592</v>
      </c>
      <c r="G773">
        <v>8190</v>
      </c>
      <c r="R773">
        <f t="shared" si="389"/>
        <v>8190</v>
      </c>
      <c r="S773" s="92" t="s">
        <v>5593</v>
      </c>
      <c r="T773" s="80">
        <f>VLOOKUP(S773,Factors!$F$4:$H$5971,3,FALSE)</f>
        <v>0.10765</v>
      </c>
      <c r="U773" s="119">
        <f t="shared" si="365"/>
        <v>0</v>
      </c>
      <c r="V773" s="120">
        <f t="shared" si="366"/>
        <v>8190</v>
      </c>
      <c r="W773" s="121">
        <f t="shared" si="367"/>
        <v>8190</v>
      </c>
      <c r="X773" s="119">
        <f t="shared" si="368"/>
        <v>0</v>
      </c>
      <c r="Y773" s="120">
        <f t="shared" si="369"/>
        <v>881.65350000000001</v>
      </c>
      <c r="Z773" s="122">
        <f t="shared" si="370"/>
        <v>881.65350000000001</v>
      </c>
      <c r="AA773" s="119">
        <f t="shared" si="371"/>
        <v>0</v>
      </c>
      <c r="AB773" s="120">
        <f t="shared" si="372"/>
        <v>7308.3464999999997</v>
      </c>
      <c r="AC773" s="122">
        <f t="shared" si="373"/>
        <v>7308.3464999999997</v>
      </c>
      <c r="AD773" s="94">
        <f t="shared" si="374"/>
        <v>0</v>
      </c>
      <c r="AE773" s="123">
        <f t="shared" si="375"/>
        <v>8190</v>
      </c>
      <c r="AF773" s="94">
        <f t="shared" si="376"/>
        <v>8190</v>
      </c>
      <c r="AG773" s="94">
        <f t="shared" si="377"/>
        <v>0</v>
      </c>
      <c r="AH773" s="123">
        <f t="shared" si="378"/>
        <v>881.65350000000001</v>
      </c>
      <c r="AI773" s="94">
        <f t="shared" si="379"/>
        <v>881.65350000000001</v>
      </c>
      <c r="AJ773" s="94">
        <f t="shared" si="380"/>
        <v>0</v>
      </c>
      <c r="AK773" s="94">
        <f t="shared" si="381"/>
        <v>7308.3464999999997</v>
      </c>
      <c r="AL773" s="93">
        <f t="shared" si="382"/>
        <v>7308.3464999999997</v>
      </c>
      <c r="AM773" s="138" t="str">
        <f>VLOOKUP(S773,Factors!$F$4:$G$5971,2,FALSE)</f>
        <v>Employee Cost</v>
      </c>
    </row>
    <row r="774" spans="1:39" hidden="1" outlineLevel="3" x14ac:dyDescent="0.25">
      <c r="A774" t="s">
        <v>7067</v>
      </c>
      <c r="B774" t="s">
        <v>587</v>
      </c>
      <c r="C774" t="s">
        <v>588</v>
      </c>
      <c r="D774" t="s">
        <v>593</v>
      </c>
      <c r="E774" t="s">
        <v>594</v>
      </c>
      <c r="F774">
        <v>33673.82</v>
      </c>
      <c r="G774">
        <v>33275.629999999997</v>
      </c>
      <c r="R774">
        <f t="shared" si="389"/>
        <v>66949.45</v>
      </c>
      <c r="S774" s="92" t="s">
        <v>5604</v>
      </c>
      <c r="T774" s="80">
        <f>VLOOKUP(S774,Factors!$F$4:$H$5971,3,FALSE)</f>
        <v>0.10765</v>
      </c>
      <c r="U774" s="119">
        <f t="shared" si="365"/>
        <v>0</v>
      </c>
      <c r="V774" s="120">
        <f t="shared" si="366"/>
        <v>33275.629999999997</v>
      </c>
      <c r="W774" s="121">
        <f t="shared" si="367"/>
        <v>33275.629999999997</v>
      </c>
      <c r="X774" s="119">
        <f t="shared" si="368"/>
        <v>0</v>
      </c>
      <c r="Y774" s="120">
        <f t="shared" si="369"/>
        <v>3582.1215694999996</v>
      </c>
      <c r="Z774" s="122">
        <f t="shared" si="370"/>
        <v>3582.1215694999996</v>
      </c>
      <c r="AA774" s="119">
        <f t="shared" si="371"/>
        <v>0</v>
      </c>
      <c r="AB774" s="120">
        <f t="shared" si="372"/>
        <v>29693.508430499998</v>
      </c>
      <c r="AC774" s="122">
        <f t="shared" si="373"/>
        <v>29693.508430499998</v>
      </c>
      <c r="AD774" s="94">
        <f t="shared" si="374"/>
        <v>0</v>
      </c>
      <c r="AE774" s="123">
        <f t="shared" si="375"/>
        <v>66949.45</v>
      </c>
      <c r="AF774" s="94">
        <f t="shared" si="376"/>
        <v>66949.45</v>
      </c>
      <c r="AG774" s="94">
        <f t="shared" si="377"/>
        <v>0</v>
      </c>
      <c r="AH774" s="123">
        <f t="shared" si="378"/>
        <v>7207.1082924999992</v>
      </c>
      <c r="AI774" s="94">
        <f t="shared" si="379"/>
        <v>7207.1082924999992</v>
      </c>
      <c r="AJ774" s="94">
        <f t="shared" si="380"/>
        <v>0</v>
      </c>
      <c r="AK774" s="94">
        <f t="shared" si="381"/>
        <v>59742.341707499996</v>
      </c>
      <c r="AL774" s="93">
        <f t="shared" si="382"/>
        <v>59742.341707499996</v>
      </c>
      <c r="AM774" s="138" t="str">
        <f>VLOOKUP(S774,Factors!$F$4:$G$5971,2,FALSE)</f>
        <v>Employee Cost</v>
      </c>
    </row>
    <row r="775" spans="1:39" hidden="1" outlineLevel="3" x14ac:dyDescent="0.25">
      <c r="A775" t="s">
        <v>7067</v>
      </c>
      <c r="B775" t="s">
        <v>587</v>
      </c>
      <c r="C775" t="s">
        <v>588</v>
      </c>
      <c r="D775" t="s">
        <v>595</v>
      </c>
      <c r="E775" t="s">
        <v>596</v>
      </c>
      <c r="F775">
        <v>255.83</v>
      </c>
      <c r="G775">
        <v>94.5</v>
      </c>
      <c r="R775">
        <f t="shared" si="389"/>
        <v>350.33000000000004</v>
      </c>
      <c r="S775" s="92" t="s">
        <v>5610</v>
      </c>
      <c r="T775" s="80">
        <f>VLOOKUP(S775,Factors!$F$4:$H$5971,3,FALSE)</f>
        <v>0.10765</v>
      </c>
      <c r="U775" s="119">
        <f t="shared" si="365"/>
        <v>0</v>
      </c>
      <c r="V775" s="120">
        <f t="shared" si="366"/>
        <v>94.5</v>
      </c>
      <c r="W775" s="121">
        <f t="shared" si="367"/>
        <v>94.5</v>
      </c>
      <c r="X775" s="119">
        <f t="shared" si="368"/>
        <v>0</v>
      </c>
      <c r="Y775" s="120">
        <f t="shared" si="369"/>
        <v>10.172924999999999</v>
      </c>
      <c r="Z775" s="122">
        <f t="shared" si="370"/>
        <v>10.172924999999999</v>
      </c>
      <c r="AA775" s="119">
        <f t="shared" si="371"/>
        <v>0</v>
      </c>
      <c r="AB775" s="120">
        <f t="shared" si="372"/>
        <v>84.327075000000008</v>
      </c>
      <c r="AC775" s="122">
        <f t="shared" si="373"/>
        <v>84.327075000000008</v>
      </c>
      <c r="AD775" s="94">
        <f t="shared" si="374"/>
        <v>0</v>
      </c>
      <c r="AE775" s="123">
        <f t="shared" si="375"/>
        <v>350.33000000000004</v>
      </c>
      <c r="AF775" s="94">
        <f t="shared" si="376"/>
        <v>350.33000000000004</v>
      </c>
      <c r="AG775" s="94">
        <f t="shared" si="377"/>
        <v>0</v>
      </c>
      <c r="AH775" s="123">
        <f t="shared" si="378"/>
        <v>37.713024500000003</v>
      </c>
      <c r="AI775" s="94">
        <f t="shared" si="379"/>
        <v>37.713024500000003</v>
      </c>
      <c r="AJ775" s="94">
        <f t="shared" si="380"/>
        <v>0</v>
      </c>
      <c r="AK775" s="94">
        <f t="shared" si="381"/>
        <v>312.61697550000002</v>
      </c>
      <c r="AL775" s="93">
        <f t="shared" si="382"/>
        <v>312.61697550000002</v>
      </c>
      <c r="AM775" s="138" t="str">
        <f>VLOOKUP(S775,Factors!$F$4:$G$5971,2,FALSE)</f>
        <v>Employee Cost</v>
      </c>
    </row>
    <row r="776" spans="1:39" hidden="1" outlineLevel="3" x14ac:dyDescent="0.25">
      <c r="A776" t="s">
        <v>7067</v>
      </c>
      <c r="B776" t="s">
        <v>587</v>
      </c>
      <c r="C776" t="s">
        <v>588</v>
      </c>
      <c r="D776" t="s">
        <v>597</v>
      </c>
      <c r="E776" t="s">
        <v>598</v>
      </c>
      <c r="G776">
        <v>725.34</v>
      </c>
      <c r="R776">
        <f t="shared" si="389"/>
        <v>725.34</v>
      </c>
      <c r="S776" s="92" t="s">
        <v>6756</v>
      </c>
      <c r="T776" s="80">
        <f>VLOOKUP(S776,Factors!$F$4:$H$5971,3,FALSE)</f>
        <v>0.10765</v>
      </c>
      <c r="U776" s="119">
        <f t="shared" si="365"/>
        <v>0</v>
      </c>
      <c r="V776" s="120">
        <f t="shared" si="366"/>
        <v>725.34</v>
      </c>
      <c r="W776" s="121">
        <f t="shared" si="367"/>
        <v>725.34</v>
      </c>
      <c r="X776" s="119">
        <f t="shared" si="368"/>
        <v>0</v>
      </c>
      <c r="Y776" s="120">
        <f t="shared" si="369"/>
        <v>78.082851000000005</v>
      </c>
      <c r="Z776" s="122">
        <f t="shared" si="370"/>
        <v>78.082851000000005</v>
      </c>
      <c r="AA776" s="119">
        <f t="shared" si="371"/>
        <v>0</v>
      </c>
      <c r="AB776" s="120">
        <f t="shared" si="372"/>
        <v>647.25714900000003</v>
      </c>
      <c r="AC776" s="122">
        <f t="shared" si="373"/>
        <v>647.25714900000003</v>
      </c>
      <c r="AD776" s="94">
        <f t="shared" si="374"/>
        <v>0</v>
      </c>
      <c r="AE776" s="123">
        <f t="shared" si="375"/>
        <v>725.34</v>
      </c>
      <c r="AF776" s="94">
        <f t="shared" si="376"/>
        <v>725.34</v>
      </c>
      <c r="AG776" s="94">
        <f t="shared" si="377"/>
        <v>0</v>
      </c>
      <c r="AH776" s="123">
        <f t="shared" si="378"/>
        <v>78.082851000000005</v>
      </c>
      <c r="AI776" s="94">
        <f t="shared" si="379"/>
        <v>78.082851000000005</v>
      </c>
      <c r="AJ776" s="94">
        <f t="shared" si="380"/>
        <v>0</v>
      </c>
      <c r="AK776" s="94">
        <f t="shared" si="381"/>
        <v>647.25714900000003</v>
      </c>
      <c r="AL776" s="93">
        <f t="shared" si="382"/>
        <v>647.25714900000003</v>
      </c>
      <c r="AM776" s="138" t="str">
        <f>VLOOKUP(S776,Factors!$F$4:$G$5971,2,FALSE)</f>
        <v>Employee Cost</v>
      </c>
    </row>
    <row r="777" spans="1:39" hidden="1" outlineLevel="3" x14ac:dyDescent="0.25">
      <c r="A777" t="s">
        <v>7067</v>
      </c>
      <c r="B777" t="s">
        <v>599</v>
      </c>
      <c r="C777" t="s">
        <v>600</v>
      </c>
      <c r="D777" t="s">
        <v>601</v>
      </c>
      <c r="E777" t="s">
        <v>602</v>
      </c>
      <c r="R777">
        <f t="shared" si="389"/>
        <v>0</v>
      </c>
      <c r="S777" s="92" t="s">
        <v>7103</v>
      </c>
      <c r="T777" s="80">
        <f>VLOOKUP(S777,Factors!$F$4:$H$5971,3,FALSE)</f>
        <v>0.10765</v>
      </c>
      <c r="U777" s="119">
        <f t="shared" si="365"/>
        <v>0</v>
      </c>
      <c r="V777" s="120">
        <f t="shared" si="366"/>
        <v>0</v>
      </c>
      <c r="W777" s="121">
        <f t="shared" si="367"/>
        <v>0</v>
      </c>
      <c r="X777" s="119">
        <f t="shared" si="368"/>
        <v>0</v>
      </c>
      <c r="Y777" s="120">
        <f t="shared" si="369"/>
        <v>0</v>
      </c>
      <c r="Z777" s="122">
        <f t="shared" si="370"/>
        <v>0</v>
      </c>
      <c r="AA777" s="119">
        <f t="shared" si="371"/>
        <v>0</v>
      </c>
      <c r="AB777" s="120">
        <f t="shared" si="372"/>
        <v>0</v>
      </c>
      <c r="AC777" s="122">
        <f t="shared" si="373"/>
        <v>0</v>
      </c>
      <c r="AD777" s="94">
        <f t="shared" si="374"/>
        <v>0</v>
      </c>
      <c r="AE777" s="123">
        <f t="shared" si="375"/>
        <v>0</v>
      </c>
      <c r="AF777" s="94">
        <f t="shared" si="376"/>
        <v>0</v>
      </c>
      <c r="AG777" s="94">
        <f t="shared" si="377"/>
        <v>0</v>
      </c>
      <c r="AH777" s="123">
        <f t="shared" si="378"/>
        <v>0</v>
      </c>
      <c r="AI777" s="94">
        <f t="shared" si="379"/>
        <v>0</v>
      </c>
      <c r="AJ777" s="94">
        <f t="shared" si="380"/>
        <v>0</v>
      </c>
      <c r="AK777" s="94">
        <f t="shared" si="381"/>
        <v>0</v>
      </c>
      <c r="AL777" s="93">
        <f t="shared" si="382"/>
        <v>0</v>
      </c>
      <c r="AM777" s="138" t="str">
        <f>VLOOKUP(S777,Factors!$F$4:$G$5971,2,FALSE)</f>
        <v>Employee Cost</v>
      </c>
    </row>
    <row r="778" spans="1:39" hidden="1" outlineLevel="3" x14ac:dyDescent="0.25">
      <c r="A778" t="s">
        <v>7067</v>
      </c>
      <c r="B778" t="s">
        <v>599</v>
      </c>
      <c r="C778" t="s">
        <v>600</v>
      </c>
      <c r="D778" t="s">
        <v>513</v>
      </c>
      <c r="E778" t="s">
        <v>514</v>
      </c>
      <c r="R778">
        <f t="shared" si="389"/>
        <v>0</v>
      </c>
      <c r="S778" s="92" t="s">
        <v>7104</v>
      </c>
      <c r="T778" s="80">
        <f>VLOOKUP(S778,Factors!$F$4:$H$5971,3,FALSE)</f>
        <v>0.10765</v>
      </c>
      <c r="U778" s="119">
        <f t="shared" si="365"/>
        <v>0</v>
      </c>
      <c r="V778" s="120">
        <f t="shared" si="366"/>
        <v>0</v>
      </c>
      <c r="W778" s="121">
        <f t="shared" si="367"/>
        <v>0</v>
      </c>
      <c r="X778" s="119">
        <f t="shared" si="368"/>
        <v>0</v>
      </c>
      <c r="Y778" s="120">
        <f t="shared" si="369"/>
        <v>0</v>
      </c>
      <c r="Z778" s="122">
        <f t="shared" si="370"/>
        <v>0</v>
      </c>
      <c r="AA778" s="119">
        <f t="shared" si="371"/>
        <v>0</v>
      </c>
      <c r="AB778" s="120">
        <f t="shared" si="372"/>
        <v>0</v>
      </c>
      <c r="AC778" s="122">
        <f t="shared" si="373"/>
        <v>0</v>
      </c>
      <c r="AD778" s="94">
        <f t="shared" si="374"/>
        <v>0</v>
      </c>
      <c r="AE778" s="123">
        <f t="shared" si="375"/>
        <v>0</v>
      </c>
      <c r="AF778" s="94">
        <f t="shared" si="376"/>
        <v>0</v>
      </c>
      <c r="AG778" s="94">
        <f t="shared" si="377"/>
        <v>0</v>
      </c>
      <c r="AH778" s="123">
        <f t="shared" si="378"/>
        <v>0</v>
      </c>
      <c r="AI778" s="94">
        <f t="shared" si="379"/>
        <v>0</v>
      </c>
      <c r="AJ778" s="94">
        <f t="shared" si="380"/>
        <v>0</v>
      </c>
      <c r="AK778" s="94">
        <f t="shared" si="381"/>
        <v>0</v>
      </c>
      <c r="AL778" s="93">
        <f t="shared" si="382"/>
        <v>0</v>
      </c>
      <c r="AM778" s="138" t="str">
        <f>VLOOKUP(S778,Factors!$F$4:$G$5971,2,FALSE)</f>
        <v>Employee Cost</v>
      </c>
    </row>
    <row r="779" spans="1:39" hidden="1" outlineLevel="3" x14ac:dyDescent="0.25">
      <c r="A779" t="s">
        <v>7067</v>
      </c>
      <c r="B779" t="s">
        <v>599</v>
      </c>
      <c r="C779" t="s">
        <v>600</v>
      </c>
      <c r="D779" t="s">
        <v>595</v>
      </c>
      <c r="E779" t="s">
        <v>596</v>
      </c>
      <c r="G779">
        <v>3945.2</v>
      </c>
      <c r="R779">
        <f t="shared" si="389"/>
        <v>3945.2</v>
      </c>
      <c r="S779" s="92" t="s">
        <v>6852</v>
      </c>
      <c r="T779" s="80">
        <f>VLOOKUP(S779,Factors!$F$4:$H$5971,3,FALSE)</f>
        <v>0.10765</v>
      </c>
      <c r="U779" s="119">
        <f t="shared" si="365"/>
        <v>0</v>
      </c>
      <c r="V779" s="120">
        <f t="shared" si="366"/>
        <v>3945.2</v>
      </c>
      <c r="W779" s="121">
        <f t="shared" si="367"/>
        <v>3945.2</v>
      </c>
      <c r="X779" s="119">
        <f t="shared" si="368"/>
        <v>0</v>
      </c>
      <c r="Y779" s="120">
        <f t="shared" si="369"/>
        <v>424.70077999999995</v>
      </c>
      <c r="Z779" s="122">
        <f t="shared" si="370"/>
        <v>424.70077999999995</v>
      </c>
      <c r="AA779" s="119">
        <f t="shared" si="371"/>
        <v>0</v>
      </c>
      <c r="AB779" s="120">
        <f t="shared" si="372"/>
        <v>3520.4992199999997</v>
      </c>
      <c r="AC779" s="122">
        <f t="shared" si="373"/>
        <v>3520.4992199999997</v>
      </c>
      <c r="AD779" s="94">
        <f t="shared" si="374"/>
        <v>0</v>
      </c>
      <c r="AE779" s="123">
        <f t="shared" si="375"/>
        <v>3945.2</v>
      </c>
      <c r="AF779" s="94">
        <f t="shared" si="376"/>
        <v>3945.2</v>
      </c>
      <c r="AG779" s="94">
        <f t="shared" si="377"/>
        <v>0</v>
      </c>
      <c r="AH779" s="123">
        <f t="shared" si="378"/>
        <v>424.70077999999995</v>
      </c>
      <c r="AI779" s="94">
        <f t="shared" si="379"/>
        <v>424.70077999999995</v>
      </c>
      <c r="AJ779" s="94">
        <f t="shared" si="380"/>
        <v>0</v>
      </c>
      <c r="AK779" s="94">
        <f t="shared" si="381"/>
        <v>3520.4992199999997</v>
      </c>
      <c r="AL779" s="93">
        <f t="shared" si="382"/>
        <v>3520.4992199999997</v>
      </c>
      <c r="AM779" s="138" t="str">
        <f>VLOOKUP(S779,Factors!$F$4:$G$5971,2,FALSE)</f>
        <v>Employee Cost</v>
      </c>
    </row>
    <row r="780" spans="1:39" hidden="1" outlineLevel="3" x14ac:dyDescent="0.25">
      <c r="A780" t="s">
        <v>7067</v>
      </c>
      <c r="B780" t="s">
        <v>641</v>
      </c>
      <c r="C780" t="s">
        <v>642</v>
      </c>
      <c r="D780" t="s">
        <v>513</v>
      </c>
      <c r="E780" t="s">
        <v>514</v>
      </c>
      <c r="F780">
        <v>38200.94</v>
      </c>
      <c r="G780">
        <v>37977.53</v>
      </c>
      <c r="R780">
        <f t="shared" si="389"/>
        <v>76178.47</v>
      </c>
      <c r="S780" s="92" t="s">
        <v>6554</v>
      </c>
      <c r="T780" s="80">
        <f>VLOOKUP(S780,Factors!$F$4:$H$5971,3,FALSE)</f>
        <v>0.10765</v>
      </c>
      <c r="U780" s="119">
        <f t="shared" si="365"/>
        <v>0</v>
      </c>
      <c r="V780" s="120">
        <f t="shared" si="366"/>
        <v>37977.53</v>
      </c>
      <c r="W780" s="121">
        <f t="shared" si="367"/>
        <v>37977.53</v>
      </c>
      <c r="X780" s="119">
        <f t="shared" si="368"/>
        <v>0</v>
      </c>
      <c r="Y780" s="120">
        <f t="shared" si="369"/>
        <v>4088.2811044999999</v>
      </c>
      <c r="Z780" s="122">
        <f t="shared" si="370"/>
        <v>4088.2811044999999</v>
      </c>
      <c r="AA780" s="119">
        <f t="shared" si="371"/>
        <v>0</v>
      </c>
      <c r="AB780" s="120">
        <f t="shared" si="372"/>
        <v>33889.248895500001</v>
      </c>
      <c r="AC780" s="122">
        <f t="shared" si="373"/>
        <v>33889.248895500001</v>
      </c>
      <c r="AD780" s="94">
        <f t="shared" si="374"/>
        <v>0</v>
      </c>
      <c r="AE780" s="123">
        <f t="shared" si="375"/>
        <v>76178.47</v>
      </c>
      <c r="AF780" s="94">
        <f t="shared" si="376"/>
        <v>76178.47</v>
      </c>
      <c r="AG780" s="94">
        <f t="shared" si="377"/>
        <v>0</v>
      </c>
      <c r="AH780" s="123">
        <f t="shared" si="378"/>
        <v>8200.6122954999992</v>
      </c>
      <c r="AI780" s="94">
        <f t="shared" si="379"/>
        <v>8200.6122954999992</v>
      </c>
      <c r="AJ780" s="94">
        <f t="shared" si="380"/>
        <v>0</v>
      </c>
      <c r="AK780" s="94">
        <f t="shared" si="381"/>
        <v>67977.857704499998</v>
      </c>
      <c r="AL780" s="93">
        <f t="shared" si="382"/>
        <v>67977.857704499998</v>
      </c>
      <c r="AM780" s="138" t="str">
        <f>VLOOKUP(S780,Factors!$F$4:$G$5971,2,FALSE)</f>
        <v>Employee Cost</v>
      </c>
    </row>
    <row r="781" spans="1:39" hidden="1" outlineLevel="3" x14ac:dyDescent="0.25">
      <c r="A781" t="s">
        <v>7067</v>
      </c>
      <c r="B781" t="s">
        <v>641</v>
      </c>
      <c r="C781" t="s">
        <v>642</v>
      </c>
      <c r="D781" t="s">
        <v>631</v>
      </c>
      <c r="E781" t="s">
        <v>632</v>
      </c>
      <c r="F781">
        <v>3928.78</v>
      </c>
      <c r="G781">
        <v>4885.12</v>
      </c>
      <c r="R781">
        <f t="shared" si="389"/>
        <v>8813.9</v>
      </c>
      <c r="S781" s="92" t="s">
        <v>6555</v>
      </c>
      <c r="T781" s="80">
        <f>VLOOKUP(S781,Factors!$F$4:$H$5971,3,FALSE)</f>
        <v>0.10765</v>
      </c>
      <c r="U781" s="119">
        <f t="shared" si="365"/>
        <v>0</v>
      </c>
      <c r="V781" s="120">
        <f t="shared" si="366"/>
        <v>4885.12</v>
      </c>
      <c r="W781" s="121">
        <f t="shared" si="367"/>
        <v>4885.12</v>
      </c>
      <c r="X781" s="119">
        <f t="shared" si="368"/>
        <v>0</v>
      </c>
      <c r="Y781" s="120">
        <f t="shared" si="369"/>
        <v>525.88316799999996</v>
      </c>
      <c r="Z781" s="122">
        <f t="shared" si="370"/>
        <v>525.88316799999996</v>
      </c>
      <c r="AA781" s="119">
        <f t="shared" si="371"/>
        <v>0</v>
      </c>
      <c r="AB781" s="120">
        <f t="shared" si="372"/>
        <v>4359.2368319999996</v>
      </c>
      <c r="AC781" s="122">
        <f t="shared" si="373"/>
        <v>4359.2368319999996</v>
      </c>
      <c r="AD781" s="94">
        <f t="shared" si="374"/>
        <v>0</v>
      </c>
      <c r="AE781" s="123">
        <f t="shared" si="375"/>
        <v>8813.9</v>
      </c>
      <c r="AF781" s="94">
        <f t="shared" si="376"/>
        <v>8813.9</v>
      </c>
      <c r="AG781" s="94">
        <f t="shared" si="377"/>
        <v>0</v>
      </c>
      <c r="AH781" s="123">
        <f t="shared" si="378"/>
        <v>948.81633499999987</v>
      </c>
      <c r="AI781" s="94">
        <f t="shared" si="379"/>
        <v>948.81633499999987</v>
      </c>
      <c r="AJ781" s="94">
        <f t="shared" si="380"/>
        <v>0</v>
      </c>
      <c r="AK781" s="94">
        <f t="shared" si="381"/>
        <v>7865.0836650000001</v>
      </c>
      <c r="AL781" s="93">
        <f t="shared" si="382"/>
        <v>7865.0836650000001</v>
      </c>
      <c r="AM781" s="138" t="str">
        <f>VLOOKUP(S781,Factors!$F$4:$G$5971,2,FALSE)</f>
        <v>Employee Cost</v>
      </c>
    </row>
    <row r="782" spans="1:39" hidden="1" outlineLevel="3" x14ac:dyDescent="0.25">
      <c r="A782" t="s">
        <v>7067</v>
      </c>
      <c r="B782" t="s">
        <v>270</v>
      </c>
      <c r="C782" t="s">
        <v>271</v>
      </c>
      <c r="D782" t="s">
        <v>513</v>
      </c>
      <c r="E782" t="s">
        <v>514</v>
      </c>
      <c r="R782">
        <f t="shared" si="389"/>
        <v>0</v>
      </c>
      <c r="S782" s="92" t="s">
        <v>5878</v>
      </c>
      <c r="T782" s="80">
        <f>VLOOKUP(S782,Factors!$F$4:$H$5971,3,FALSE)</f>
        <v>0.10765</v>
      </c>
      <c r="U782" s="119">
        <f t="shared" si="365"/>
        <v>0</v>
      </c>
      <c r="V782" s="120">
        <f t="shared" si="366"/>
        <v>0</v>
      </c>
      <c r="W782" s="121">
        <f t="shared" si="367"/>
        <v>0</v>
      </c>
      <c r="X782" s="119">
        <f t="shared" si="368"/>
        <v>0</v>
      </c>
      <c r="Y782" s="120">
        <f t="shared" si="369"/>
        <v>0</v>
      </c>
      <c r="Z782" s="122">
        <f t="shared" si="370"/>
        <v>0</v>
      </c>
      <c r="AA782" s="119">
        <f t="shared" si="371"/>
        <v>0</v>
      </c>
      <c r="AB782" s="120">
        <f t="shared" si="372"/>
        <v>0</v>
      </c>
      <c r="AC782" s="122">
        <f t="shared" si="373"/>
        <v>0</v>
      </c>
      <c r="AD782" s="94">
        <f t="shared" si="374"/>
        <v>0</v>
      </c>
      <c r="AE782" s="123">
        <f t="shared" si="375"/>
        <v>0</v>
      </c>
      <c r="AF782" s="94">
        <f t="shared" si="376"/>
        <v>0</v>
      </c>
      <c r="AG782" s="94">
        <f t="shared" si="377"/>
        <v>0</v>
      </c>
      <c r="AH782" s="123">
        <f t="shared" si="378"/>
        <v>0</v>
      </c>
      <c r="AI782" s="94">
        <f t="shared" si="379"/>
        <v>0</v>
      </c>
      <c r="AJ782" s="94">
        <f t="shared" si="380"/>
        <v>0</v>
      </c>
      <c r="AK782" s="94">
        <f t="shared" si="381"/>
        <v>0</v>
      </c>
      <c r="AL782" s="93">
        <f t="shared" si="382"/>
        <v>0</v>
      </c>
      <c r="AM782" s="138" t="str">
        <f>VLOOKUP(S782,Factors!$F$4:$G$5971,2,FALSE)</f>
        <v>Employee Cost</v>
      </c>
    </row>
    <row r="783" spans="1:39" hidden="1" outlineLevel="3" x14ac:dyDescent="0.25">
      <c r="A783" t="s">
        <v>7067</v>
      </c>
      <c r="B783" t="s">
        <v>270</v>
      </c>
      <c r="C783" t="s">
        <v>271</v>
      </c>
      <c r="D783" t="s">
        <v>657</v>
      </c>
      <c r="E783" t="s">
        <v>658</v>
      </c>
      <c r="F783">
        <v>253.95</v>
      </c>
      <c r="R783">
        <f t="shared" si="389"/>
        <v>253.95</v>
      </c>
      <c r="S783" s="92" t="s">
        <v>5885</v>
      </c>
      <c r="T783" s="80">
        <f>VLOOKUP(S783,Factors!$F$4:$H$5971,3,FALSE)</f>
        <v>0.10765</v>
      </c>
      <c r="U783" s="119">
        <f t="shared" si="365"/>
        <v>0</v>
      </c>
      <c r="V783" s="120">
        <f t="shared" si="366"/>
        <v>0</v>
      </c>
      <c r="W783" s="121">
        <f t="shared" si="367"/>
        <v>0</v>
      </c>
      <c r="X783" s="119">
        <f t="shared" si="368"/>
        <v>0</v>
      </c>
      <c r="Y783" s="120">
        <f t="shared" si="369"/>
        <v>0</v>
      </c>
      <c r="Z783" s="122">
        <f t="shared" si="370"/>
        <v>0</v>
      </c>
      <c r="AA783" s="119">
        <f t="shared" si="371"/>
        <v>0</v>
      </c>
      <c r="AB783" s="120">
        <f t="shared" si="372"/>
        <v>0</v>
      </c>
      <c r="AC783" s="122">
        <f t="shared" si="373"/>
        <v>0</v>
      </c>
      <c r="AD783" s="94">
        <f t="shared" si="374"/>
        <v>0</v>
      </c>
      <c r="AE783" s="123">
        <f t="shared" si="375"/>
        <v>253.95</v>
      </c>
      <c r="AF783" s="94">
        <f t="shared" si="376"/>
        <v>253.95</v>
      </c>
      <c r="AG783" s="94">
        <f t="shared" si="377"/>
        <v>0</v>
      </c>
      <c r="AH783" s="123">
        <f t="shared" si="378"/>
        <v>27.337717499999997</v>
      </c>
      <c r="AI783" s="94">
        <f t="shared" si="379"/>
        <v>27.337717499999997</v>
      </c>
      <c r="AJ783" s="94">
        <f t="shared" si="380"/>
        <v>0</v>
      </c>
      <c r="AK783" s="94">
        <f t="shared" si="381"/>
        <v>226.61228249999999</v>
      </c>
      <c r="AL783" s="93">
        <f t="shared" si="382"/>
        <v>226.61228249999999</v>
      </c>
      <c r="AM783" s="138" t="str">
        <f>VLOOKUP(S783,Factors!$F$4:$G$5971,2,FALSE)</f>
        <v>Employee Cost</v>
      </c>
    </row>
    <row r="784" spans="1:39" hidden="1" outlineLevel="3" x14ac:dyDescent="0.25">
      <c r="A784" t="s">
        <v>7067</v>
      </c>
      <c r="B784" t="s">
        <v>270</v>
      </c>
      <c r="C784" t="s">
        <v>271</v>
      </c>
      <c r="D784" t="s">
        <v>659</v>
      </c>
      <c r="E784" t="s">
        <v>660</v>
      </c>
      <c r="F784">
        <v>105513.61</v>
      </c>
      <c r="G784">
        <v>95828.67</v>
      </c>
      <c r="R784">
        <f t="shared" si="389"/>
        <v>201342.28</v>
      </c>
      <c r="S784" s="92" t="s">
        <v>5892</v>
      </c>
      <c r="T784" s="80">
        <f>VLOOKUP(S784,Factors!$F$4:$H$5971,3,FALSE)</f>
        <v>0.10765</v>
      </c>
      <c r="U784" s="119">
        <f t="shared" si="365"/>
        <v>0</v>
      </c>
      <c r="V784" s="120">
        <f t="shared" si="366"/>
        <v>95828.67</v>
      </c>
      <c r="W784" s="121">
        <f t="shared" si="367"/>
        <v>95828.67</v>
      </c>
      <c r="X784" s="119">
        <f t="shared" si="368"/>
        <v>0</v>
      </c>
      <c r="Y784" s="120">
        <f t="shared" si="369"/>
        <v>10315.956325499999</v>
      </c>
      <c r="Z784" s="122">
        <f t="shared" si="370"/>
        <v>10315.956325499999</v>
      </c>
      <c r="AA784" s="119">
        <f t="shared" si="371"/>
        <v>0</v>
      </c>
      <c r="AB784" s="120">
        <f t="shared" si="372"/>
        <v>85512.713674500003</v>
      </c>
      <c r="AC784" s="122">
        <f t="shared" si="373"/>
        <v>85512.713674500003</v>
      </c>
      <c r="AD784" s="94">
        <f t="shared" si="374"/>
        <v>0</v>
      </c>
      <c r="AE784" s="123">
        <f t="shared" si="375"/>
        <v>201342.28</v>
      </c>
      <c r="AF784" s="94">
        <f t="shared" si="376"/>
        <v>201342.28</v>
      </c>
      <c r="AG784" s="94">
        <f t="shared" si="377"/>
        <v>0</v>
      </c>
      <c r="AH784" s="123">
        <f t="shared" si="378"/>
        <v>21674.496442</v>
      </c>
      <c r="AI784" s="94">
        <f t="shared" si="379"/>
        <v>21674.496442</v>
      </c>
      <c r="AJ784" s="94">
        <f t="shared" si="380"/>
        <v>0</v>
      </c>
      <c r="AK784" s="94">
        <f t="shared" si="381"/>
        <v>179667.783558</v>
      </c>
      <c r="AL784" s="93">
        <f t="shared" si="382"/>
        <v>179667.783558</v>
      </c>
      <c r="AM784" s="138" t="str">
        <f>VLOOKUP(S784,Factors!$F$4:$G$5971,2,FALSE)</f>
        <v>Employee Cost</v>
      </c>
    </row>
    <row r="785" spans="1:39" hidden="1" outlineLevel="3" x14ac:dyDescent="0.25">
      <c r="A785" t="s">
        <v>7067</v>
      </c>
      <c r="B785" t="s">
        <v>270</v>
      </c>
      <c r="C785" t="s">
        <v>271</v>
      </c>
      <c r="D785" t="s">
        <v>539</v>
      </c>
      <c r="E785" t="s">
        <v>540</v>
      </c>
      <c r="R785">
        <f t="shared" si="389"/>
        <v>0</v>
      </c>
      <c r="S785" s="92" t="s">
        <v>6693</v>
      </c>
      <c r="T785" s="80">
        <f>VLOOKUP(S785,Factors!$F$4:$H$5971,3,FALSE)</f>
        <v>0.10765</v>
      </c>
      <c r="U785" s="119">
        <f t="shared" si="365"/>
        <v>0</v>
      </c>
      <c r="V785" s="120">
        <f t="shared" si="366"/>
        <v>0</v>
      </c>
      <c r="W785" s="121">
        <f t="shared" si="367"/>
        <v>0</v>
      </c>
      <c r="X785" s="119">
        <f t="shared" si="368"/>
        <v>0</v>
      </c>
      <c r="Y785" s="120">
        <f t="shared" si="369"/>
        <v>0</v>
      </c>
      <c r="Z785" s="122">
        <f t="shared" si="370"/>
        <v>0</v>
      </c>
      <c r="AA785" s="119">
        <f t="shared" si="371"/>
        <v>0</v>
      </c>
      <c r="AB785" s="120">
        <f t="shared" si="372"/>
        <v>0</v>
      </c>
      <c r="AC785" s="122">
        <f t="shared" si="373"/>
        <v>0</v>
      </c>
      <c r="AD785" s="94">
        <f t="shared" si="374"/>
        <v>0</v>
      </c>
      <c r="AE785" s="123">
        <f t="shared" si="375"/>
        <v>0</v>
      </c>
      <c r="AF785" s="94">
        <f t="shared" si="376"/>
        <v>0</v>
      </c>
      <c r="AG785" s="94">
        <f t="shared" si="377"/>
        <v>0</v>
      </c>
      <c r="AH785" s="123">
        <f t="shared" si="378"/>
        <v>0</v>
      </c>
      <c r="AI785" s="94">
        <f t="shared" si="379"/>
        <v>0</v>
      </c>
      <c r="AJ785" s="94">
        <f t="shared" si="380"/>
        <v>0</v>
      </c>
      <c r="AK785" s="94">
        <f t="shared" si="381"/>
        <v>0</v>
      </c>
      <c r="AL785" s="93">
        <f t="shared" si="382"/>
        <v>0</v>
      </c>
      <c r="AM785" s="138" t="str">
        <f>VLOOKUP(S785,Factors!$F$4:$G$5971,2,FALSE)</f>
        <v>Employee Cost</v>
      </c>
    </row>
    <row r="786" spans="1:39" hidden="1" outlineLevel="3" x14ac:dyDescent="0.25">
      <c r="A786" t="s">
        <v>7067</v>
      </c>
      <c r="B786" t="s">
        <v>270</v>
      </c>
      <c r="C786" t="s">
        <v>271</v>
      </c>
      <c r="D786" t="s">
        <v>661</v>
      </c>
      <c r="E786" t="s">
        <v>662</v>
      </c>
      <c r="F786">
        <v>706.5</v>
      </c>
      <c r="G786">
        <v>2821</v>
      </c>
      <c r="R786">
        <f t="shared" si="389"/>
        <v>3527.5</v>
      </c>
      <c r="S786" s="92" t="s">
        <v>5899</v>
      </c>
      <c r="T786" s="80">
        <f>VLOOKUP(S786,Factors!$F$4:$H$5971,3,FALSE)</f>
        <v>0.10765</v>
      </c>
      <c r="U786" s="119">
        <f t="shared" si="365"/>
        <v>0</v>
      </c>
      <c r="V786" s="120">
        <f t="shared" si="366"/>
        <v>2821</v>
      </c>
      <c r="W786" s="121">
        <f t="shared" si="367"/>
        <v>2821</v>
      </c>
      <c r="X786" s="119">
        <f t="shared" si="368"/>
        <v>0</v>
      </c>
      <c r="Y786" s="120">
        <f t="shared" si="369"/>
        <v>303.68065000000001</v>
      </c>
      <c r="Z786" s="122">
        <f t="shared" si="370"/>
        <v>303.68065000000001</v>
      </c>
      <c r="AA786" s="119">
        <f t="shared" si="371"/>
        <v>0</v>
      </c>
      <c r="AB786" s="120">
        <f t="shared" si="372"/>
        <v>2517.3193499999998</v>
      </c>
      <c r="AC786" s="122">
        <f t="shared" si="373"/>
        <v>2517.3193499999998</v>
      </c>
      <c r="AD786" s="94">
        <f t="shared" si="374"/>
        <v>0</v>
      </c>
      <c r="AE786" s="123">
        <f t="shared" si="375"/>
        <v>3527.5</v>
      </c>
      <c r="AF786" s="94">
        <f t="shared" si="376"/>
        <v>3527.5</v>
      </c>
      <c r="AG786" s="94">
        <f t="shared" si="377"/>
        <v>0</v>
      </c>
      <c r="AH786" s="123">
        <f t="shared" si="378"/>
        <v>379.73537499999998</v>
      </c>
      <c r="AI786" s="94">
        <f t="shared" si="379"/>
        <v>379.73537499999998</v>
      </c>
      <c r="AJ786" s="94">
        <f t="shared" si="380"/>
        <v>0</v>
      </c>
      <c r="AK786" s="94">
        <f t="shared" si="381"/>
        <v>3147.7646249999998</v>
      </c>
      <c r="AL786" s="93">
        <f t="shared" si="382"/>
        <v>3147.7646249999998</v>
      </c>
      <c r="AM786" s="138" t="str">
        <f>VLOOKUP(S786,Factors!$F$4:$G$5971,2,FALSE)</f>
        <v>Employee Cost</v>
      </c>
    </row>
    <row r="787" spans="1:39" hidden="1" outlineLevel="3" x14ac:dyDescent="0.25">
      <c r="A787" t="s">
        <v>7067</v>
      </c>
      <c r="B787" t="s">
        <v>701</v>
      </c>
      <c r="C787" t="s">
        <v>702</v>
      </c>
      <c r="D787" t="s">
        <v>703</v>
      </c>
      <c r="E787" t="s">
        <v>704</v>
      </c>
      <c r="F787">
        <v>5000</v>
      </c>
      <c r="G787">
        <v>20133.5</v>
      </c>
      <c r="R787">
        <f t="shared" si="389"/>
        <v>25133.5</v>
      </c>
      <c r="S787" s="92" t="s">
        <v>6172</v>
      </c>
      <c r="T787" s="80">
        <f>VLOOKUP(S787,Factors!$F$4:$H$5971,3,FALSE)</f>
        <v>0.10765</v>
      </c>
      <c r="U787" s="119">
        <f t="shared" si="365"/>
        <v>0</v>
      </c>
      <c r="V787" s="120">
        <f t="shared" si="366"/>
        <v>20133.5</v>
      </c>
      <c r="W787" s="121">
        <f t="shared" si="367"/>
        <v>20133.5</v>
      </c>
      <c r="X787" s="119">
        <f t="shared" si="368"/>
        <v>0</v>
      </c>
      <c r="Y787" s="120">
        <f t="shared" si="369"/>
        <v>2167.371275</v>
      </c>
      <c r="Z787" s="122">
        <f t="shared" si="370"/>
        <v>2167.371275</v>
      </c>
      <c r="AA787" s="119">
        <f t="shared" si="371"/>
        <v>0</v>
      </c>
      <c r="AB787" s="120">
        <f t="shared" si="372"/>
        <v>17966.128724999999</v>
      </c>
      <c r="AC787" s="122">
        <f t="shared" si="373"/>
        <v>17966.128724999999</v>
      </c>
      <c r="AD787" s="94">
        <f t="shared" si="374"/>
        <v>0</v>
      </c>
      <c r="AE787" s="123">
        <f t="shared" si="375"/>
        <v>25133.5</v>
      </c>
      <c r="AF787" s="94">
        <f t="shared" si="376"/>
        <v>25133.5</v>
      </c>
      <c r="AG787" s="94">
        <f t="shared" si="377"/>
        <v>0</v>
      </c>
      <c r="AH787" s="123">
        <f t="shared" si="378"/>
        <v>2705.621275</v>
      </c>
      <c r="AI787" s="94">
        <f t="shared" si="379"/>
        <v>2705.621275</v>
      </c>
      <c r="AJ787" s="94">
        <f t="shared" si="380"/>
        <v>0</v>
      </c>
      <c r="AK787" s="94">
        <f t="shared" si="381"/>
        <v>22427.878724999999</v>
      </c>
      <c r="AL787" s="93">
        <f t="shared" si="382"/>
        <v>22427.878724999999</v>
      </c>
      <c r="AM787" s="138" t="str">
        <f>VLOOKUP(S787,Factors!$F$4:$G$5971,2,FALSE)</f>
        <v>Employee Cost</v>
      </c>
    </row>
    <row r="788" spans="1:39" hidden="1" outlineLevel="3" x14ac:dyDescent="0.25">
      <c r="A788" t="s">
        <v>7067</v>
      </c>
      <c r="B788" t="s">
        <v>701</v>
      </c>
      <c r="C788" t="s">
        <v>702</v>
      </c>
      <c r="D788" t="s">
        <v>705</v>
      </c>
      <c r="E788" t="s">
        <v>706</v>
      </c>
      <c r="F788">
        <v>3014.36</v>
      </c>
      <c r="G788">
        <v>-1615.8</v>
      </c>
      <c r="R788">
        <f t="shared" si="389"/>
        <v>1398.5600000000002</v>
      </c>
      <c r="S788" s="92" t="s">
        <v>6174</v>
      </c>
      <c r="T788" s="80">
        <f>VLOOKUP(S788,Factors!$F$4:$H$5971,3,FALSE)</f>
        <v>0.10765</v>
      </c>
      <c r="U788" s="119">
        <f t="shared" si="365"/>
        <v>0</v>
      </c>
      <c r="V788" s="120">
        <f t="shared" si="366"/>
        <v>-1615.8</v>
      </c>
      <c r="W788" s="121">
        <f t="shared" si="367"/>
        <v>-1615.8</v>
      </c>
      <c r="X788" s="119">
        <f t="shared" si="368"/>
        <v>0</v>
      </c>
      <c r="Y788" s="120">
        <f t="shared" si="369"/>
        <v>-173.94086999999999</v>
      </c>
      <c r="Z788" s="122">
        <f t="shared" si="370"/>
        <v>-173.94086999999999</v>
      </c>
      <c r="AA788" s="119">
        <f t="shared" si="371"/>
        <v>0</v>
      </c>
      <c r="AB788" s="120">
        <f t="shared" si="372"/>
        <v>-1441.8591300000001</v>
      </c>
      <c r="AC788" s="122">
        <f t="shared" si="373"/>
        <v>-1441.8591300000001</v>
      </c>
      <c r="AD788" s="94">
        <f t="shared" si="374"/>
        <v>0</v>
      </c>
      <c r="AE788" s="123">
        <f t="shared" si="375"/>
        <v>1398.5600000000002</v>
      </c>
      <c r="AF788" s="94">
        <f t="shared" si="376"/>
        <v>1398.5600000000002</v>
      </c>
      <c r="AG788" s="94">
        <f t="shared" si="377"/>
        <v>0</v>
      </c>
      <c r="AH788" s="123">
        <f t="shared" si="378"/>
        <v>150.55498400000002</v>
      </c>
      <c r="AI788" s="94">
        <f t="shared" si="379"/>
        <v>150.55498400000002</v>
      </c>
      <c r="AJ788" s="94">
        <f t="shared" si="380"/>
        <v>0</v>
      </c>
      <c r="AK788" s="94">
        <f t="shared" si="381"/>
        <v>1248.0050160000001</v>
      </c>
      <c r="AL788" s="93">
        <f t="shared" si="382"/>
        <v>1248.0050160000001</v>
      </c>
      <c r="AM788" s="138" t="str">
        <f>VLOOKUP(S788,Factors!$F$4:$G$5971,2,FALSE)</f>
        <v>Employee Cost</v>
      </c>
    </row>
    <row r="789" spans="1:39" hidden="1" outlineLevel="3" x14ac:dyDescent="0.25">
      <c r="A789" t="s">
        <v>7067</v>
      </c>
      <c r="B789" t="s">
        <v>701</v>
      </c>
      <c r="C789" t="s">
        <v>702</v>
      </c>
      <c r="D789" t="s">
        <v>707</v>
      </c>
      <c r="E789" t="s">
        <v>708</v>
      </c>
      <c r="F789">
        <v>6210</v>
      </c>
      <c r="G789">
        <v>675</v>
      </c>
      <c r="R789">
        <f t="shared" si="389"/>
        <v>6885</v>
      </c>
      <c r="S789" s="92" t="s">
        <v>6176</v>
      </c>
      <c r="T789" s="80">
        <f>VLOOKUP(S789,Factors!$F$4:$H$5971,3,FALSE)</f>
        <v>0.10765</v>
      </c>
      <c r="U789" s="119">
        <f t="shared" si="365"/>
        <v>0</v>
      </c>
      <c r="V789" s="120">
        <f t="shared" si="366"/>
        <v>675</v>
      </c>
      <c r="W789" s="121">
        <f t="shared" si="367"/>
        <v>675</v>
      </c>
      <c r="X789" s="119">
        <f t="shared" si="368"/>
        <v>0</v>
      </c>
      <c r="Y789" s="120">
        <f t="shared" si="369"/>
        <v>72.663749999999993</v>
      </c>
      <c r="Z789" s="122">
        <f t="shared" si="370"/>
        <v>72.663749999999993</v>
      </c>
      <c r="AA789" s="119">
        <f t="shared" si="371"/>
        <v>0</v>
      </c>
      <c r="AB789" s="120">
        <f t="shared" si="372"/>
        <v>602.33625000000006</v>
      </c>
      <c r="AC789" s="122">
        <f t="shared" si="373"/>
        <v>602.33625000000006</v>
      </c>
      <c r="AD789" s="94">
        <f t="shared" si="374"/>
        <v>0</v>
      </c>
      <c r="AE789" s="123">
        <f t="shared" si="375"/>
        <v>6885</v>
      </c>
      <c r="AF789" s="94">
        <f t="shared" si="376"/>
        <v>6885</v>
      </c>
      <c r="AG789" s="94">
        <f t="shared" si="377"/>
        <v>0</v>
      </c>
      <c r="AH789" s="123">
        <f t="shared" si="378"/>
        <v>741.17025000000001</v>
      </c>
      <c r="AI789" s="94">
        <f t="shared" si="379"/>
        <v>741.17025000000001</v>
      </c>
      <c r="AJ789" s="94">
        <f t="shared" si="380"/>
        <v>0</v>
      </c>
      <c r="AK789" s="94">
        <f t="shared" si="381"/>
        <v>6143.8297499999999</v>
      </c>
      <c r="AL789" s="93">
        <f t="shared" si="382"/>
        <v>6143.8297499999999</v>
      </c>
      <c r="AM789" s="138" t="str">
        <f>VLOOKUP(S789,Factors!$F$4:$G$5971,2,FALSE)</f>
        <v>Employee Cost</v>
      </c>
    </row>
    <row r="790" spans="1:39" hidden="1" outlineLevel="3" x14ac:dyDescent="0.25">
      <c r="A790" t="s">
        <v>7067</v>
      </c>
      <c r="B790" t="s">
        <v>701</v>
      </c>
      <c r="C790" t="s">
        <v>702</v>
      </c>
      <c r="D790" t="s">
        <v>709</v>
      </c>
      <c r="E790" t="s">
        <v>710</v>
      </c>
      <c r="R790">
        <f t="shared" si="389"/>
        <v>0</v>
      </c>
      <c r="S790" s="92" t="s">
        <v>6182</v>
      </c>
      <c r="T790" s="80">
        <f>VLOOKUP(S790,Factors!$F$4:$H$5971,3,FALSE)</f>
        <v>0.10765</v>
      </c>
      <c r="U790" s="119">
        <f t="shared" si="365"/>
        <v>0</v>
      </c>
      <c r="V790" s="120">
        <f t="shared" si="366"/>
        <v>0</v>
      </c>
      <c r="W790" s="121">
        <f t="shared" si="367"/>
        <v>0</v>
      </c>
      <c r="X790" s="119">
        <f t="shared" si="368"/>
        <v>0</v>
      </c>
      <c r="Y790" s="120">
        <f t="shared" si="369"/>
        <v>0</v>
      </c>
      <c r="Z790" s="122">
        <f t="shared" si="370"/>
        <v>0</v>
      </c>
      <c r="AA790" s="119">
        <f t="shared" si="371"/>
        <v>0</v>
      </c>
      <c r="AB790" s="120">
        <f t="shared" si="372"/>
        <v>0</v>
      </c>
      <c r="AC790" s="122">
        <f t="shared" si="373"/>
        <v>0</v>
      </c>
      <c r="AD790" s="94">
        <f t="shared" si="374"/>
        <v>0</v>
      </c>
      <c r="AE790" s="123">
        <f t="shared" si="375"/>
        <v>0</v>
      </c>
      <c r="AF790" s="94">
        <f t="shared" si="376"/>
        <v>0</v>
      </c>
      <c r="AG790" s="94">
        <f t="shared" si="377"/>
        <v>0</v>
      </c>
      <c r="AH790" s="123">
        <f t="shared" si="378"/>
        <v>0</v>
      </c>
      <c r="AI790" s="94">
        <f t="shared" si="379"/>
        <v>0</v>
      </c>
      <c r="AJ790" s="94">
        <f t="shared" si="380"/>
        <v>0</v>
      </c>
      <c r="AK790" s="94">
        <f t="shared" si="381"/>
        <v>0</v>
      </c>
      <c r="AL790" s="93">
        <f t="shared" si="382"/>
        <v>0</v>
      </c>
      <c r="AM790" s="138" t="str">
        <f>VLOOKUP(S790,Factors!$F$4:$G$5971,2,FALSE)</f>
        <v>Employee Cost</v>
      </c>
    </row>
    <row r="791" spans="1:39" hidden="1" outlineLevel="3" x14ac:dyDescent="0.25">
      <c r="A791" t="s">
        <v>7067</v>
      </c>
      <c r="B791" t="s">
        <v>773</v>
      </c>
      <c r="C791" t="s">
        <v>774</v>
      </c>
      <c r="D791" t="s">
        <v>593</v>
      </c>
      <c r="E791" t="s">
        <v>594</v>
      </c>
      <c r="G791">
        <v>363.54</v>
      </c>
      <c r="R791">
        <f t="shared" si="389"/>
        <v>363.54</v>
      </c>
      <c r="S791" s="92" t="s">
        <v>7112</v>
      </c>
      <c r="T791" s="80">
        <f>VLOOKUP(S791,Factors!$F$4:$H$5971,3,FALSE)</f>
        <v>0.10765</v>
      </c>
      <c r="U791" s="119">
        <f t="shared" si="365"/>
        <v>0</v>
      </c>
      <c r="V791" s="120">
        <f t="shared" si="366"/>
        <v>363.54</v>
      </c>
      <c r="W791" s="121">
        <f t="shared" si="367"/>
        <v>363.54</v>
      </c>
      <c r="X791" s="119">
        <f t="shared" si="368"/>
        <v>0</v>
      </c>
      <c r="Y791" s="120">
        <f t="shared" si="369"/>
        <v>39.135081</v>
      </c>
      <c r="Z791" s="122">
        <f t="shared" si="370"/>
        <v>39.135081</v>
      </c>
      <c r="AA791" s="119">
        <f t="shared" si="371"/>
        <v>0</v>
      </c>
      <c r="AB791" s="120">
        <f t="shared" si="372"/>
        <v>324.40491900000001</v>
      </c>
      <c r="AC791" s="122">
        <f t="shared" si="373"/>
        <v>324.40491900000001</v>
      </c>
      <c r="AD791" s="94">
        <f t="shared" si="374"/>
        <v>0</v>
      </c>
      <c r="AE791" s="123">
        <f t="shared" si="375"/>
        <v>363.54</v>
      </c>
      <c r="AF791" s="94">
        <f t="shared" si="376"/>
        <v>363.54</v>
      </c>
      <c r="AG791" s="94">
        <f t="shared" si="377"/>
        <v>0</v>
      </c>
      <c r="AH791" s="123">
        <f t="shared" si="378"/>
        <v>39.135081</v>
      </c>
      <c r="AI791" s="94">
        <f t="shared" si="379"/>
        <v>39.135081</v>
      </c>
      <c r="AJ791" s="94">
        <f t="shared" si="380"/>
        <v>0</v>
      </c>
      <c r="AK791" s="94">
        <f t="shared" si="381"/>
        <v>324.40491900000001</v>
      </c>
      <c r="AL791" s="93">
        <f t="shared" si="382"/>
        <v>324.40491900000001</v>
      </c>
      <c r="AM791" s="138" t="str">
        <f>VLOOKUP(S791,Factors!$F$4:$G$5971,2,FALSE)</f>
        <v>Employee Cost</v>
      </c>
    </row>
    <row r="792" spans="1:39" hidden="1" outlineLevel="3" x14ac:dyDescent="0.25">
      <c r="A792" t="s">
        <v>7067</v>
      </c>
      <c r="B792" t="s">
        <v>785</v>
      </c>
      <c r="C792" t="s">
        <v>786</v>
      </c>
      <c r="D792" t="s">
        <v>787</v>
      </c>
      <c r="E792" t="s">
        <v>788</v>
      </c>
      <c r="R792">
        <f t="shared" si="389"/>
        <v>0</v>
      </c>
      <c r="S792" s="92" t="s">
        <v>6412</v>
      </c>
      <c r="T792" s="80">
        <f>VLOOKUP(S792,Factors!$F$4:$H$5971,3,FALSE)</f>
        <v>0.10765</v>
      </c>
      <c r="U792" s="119">
        <f t="shared" si="365"/>
        <v>0</v>
      </c>
      <c r="V792" s="120">
        <f t="shared" si="366"/>
        <v>0</v>
      </c>
      <c r="W792" s="121">
        <f t="shared" si="367"/>
        <v>0</v>
      </c>
      <c r="X792" s="119">
        <f t="shared" si="368"/>
        <v>0</v>
      </c>
      <c r="Y792" s="120">
        <f t="shared" si="369"/>
        <v>0</v>
      </c>
      <c r="Z792" s="122">
        <f t="shared" si="370"/>
        <v>0</v>
      </c>
      <c r="AA792" s="119">
        <f t="shared" si="371"/>
        <v>0</v>
      </c>
      <c r="AB792" s="120">
        <f t="shared" si="372"/>
        <v>0</v>
      </c>
      <c r="AC792" s="122">
        <f t="shared" si="373"/>
        <v>0</v>
      </c>
      <c r="AD792" s="94">
        <f t="shared" si="374"/>
        <v>0</v>
      </c>
      <c r="AE792" s="123">
        <f t="shared" si="375"/>
        <v>0</v>
      </c>
      <c r="AF792" s="94">
        <f t="shared" si="376"/>
        <v>0</v>
      </c>
      <c r="AG792" s="94">
        <f t="shared" si="377"/>
        <v>0</v>
      </c>
      <c r="AH792" s="123">
        <f t="shared" si="378"/>
        <v>0</v>
      </c>
      <c r="AI792" s="94">
        <f t="shared" si="379"/>
        <v>0</v>
      </c>
      <c r="AJ792" s="94">
        <f t="shared" si="380"/>
        <v>0</v>
      </c>
      <c r="AK792" s="94">
        <f t="shared" si="381"/>
        <v>0</v>
      </c>
      <c r="AL792" s="93">
        <f t="shared" si="382"/>
        <v>0</v>
      </c>
      <c r="AM792" s="138" t="str">
        <f>VLOOKUP(S792,Factors!$F$4:$G$5971,2,FALSE)</f>
        <v>Employee Cost</v>
      </c>
    </row>
    <row r="793" spans="1:39" hidden="1" outlineLevel="3" x14ac:dyDescent="0.25">
      <c r="A793" t="s">
        <v>7067</v>
      </c>
      <c r="B793" t="s">
        <v>789</v>
      </c>
      <c r="C793" t="s">
        <v>790</v>
      </c>
      <c r="D793" t="s">
        <v>791</v>
      </c>
      <c r="E793" t="s">
        <v>792</v>
      </c>
      <c r="R793">
        <f t="shared" si="389"/>
        <v>0</v>
      </c>
      <c r="S793" s="92" t="s">
        <v>6415</v>
      </c>
      <c r="T793" s="80">
        <f>VLOOKUP(S793,Factors!$F$4:$H$5971,3,FALSE)</f>
        <v>0.10765</v>
      </c>
      <c r="U793" s="119">
        <f t="shared" si="365"/>
        <v>0</v>
      </c>
      <c r="V793" s="120">
        <f t="shared" si="366"/>
        <v>0</v>
      </c>
      <c r="W793" s="121">
        <f t="shared" si="367"/>
        <v>0</v>
      </c>
      <c r="X793" s="119">
        <f t="shared" si="368"/>
        <v>0</v>
      </c>
      <c r="Y793" s="120">
        <f t="shared" si="369"/>
        <v>0</v>
      </c>
      <c r="Z793" s="122">
        <f t="shared" si="370"/>
        <v>0</v>
      </c>
      <c r="AA793" s="119">
        <f t="shared" si="371"/>
        <v>0</v>
      </c>
      <c r="AB793" s="120">
        <f t="shared" si="372"/>
        <v>0</v>
      </c>
      <c r="AC793" s="122">
        <f t="shared" si="373"/>
        <v>0</v>
      </c>
      <c r="AD793" s="94">
        <f t="shared" si="374"/>
        <v>0</v>
      </c>
      <c r="AE793" s="123">
        <f t="shared" si="375"/>
        <v>0</v>
      </c>
      <c r="AF793" s="94">
        <f t="shared" si="376"/>
        <v>0</v>
      </c>
      <c r="AG793" s="94">
        <f t="shared" si="377"/>
        <v>0</v>
      </c>
      <c r="AH793" s="123">
        <f t="shared" si="378"/>
        <v>0</v>
      </c>
      <c r="AI793" s="94">
        <f t="shared" si="379"/>
        <v>0</v>
      </c>
      <c r="AJ793" s="94">
        <f t="shared" si="380"/>
        <v>0</v>
      </c>
      <c r="AK793" s="94">
        <f t="shared" si="381"/>
        <v>0</v>
      </c>
      <c r="AL793" s="93">
        <f t="shared" si="382"/>
        <v>0</v>
      </c>
      <c r="AM793" s="138" t="str">
        <f>VLOOKUP(S793,Factors!$F$4:$G$5971,2,FALSE)</f>
        <v>Employee Cost</v>
      </c>
    </row>
    <row r="794" spans="1:39" hidden="1" outlineLevel="3" x14ac:dyDescent="0.25">
      <c r="A794" t="s">
        <v>7067</v>
      </c>
      <c r="B794" t="s">
        <v>793</v>
      </c>
      <c r="C794" t="s">
        <v>794</v>
      </c>
      <c r="D794" t="s">
        <v>795</v>
      </c>
      <c r="E794" t="s">
        <v>792</v>
      </c>
      <c r="R794">
        <f t="shared" si="389"/>
        <v>0</v>
      </c>
      <c r="S794" s="92" t="s">
        <v>6449</v>
      </c>
      <c r="T794" s="80">
        <f>VLOOKUP(S794,Factors!$F$4:$H$5971,3,FALSE)</f>
        <v>0.10765</v>
      </c>
      <c r="U794" s="119">
        <f t="shared" si="365"/>
        <v>0</v>
      </c>
      <c r="V794" s="120">
        <f t="shared" si="366"/>
        <v>0</v>
      </c>
      <c r="W794" s="121">
        <f t="shared" si="367"/>
        <v>0</v>
      </c>
      <c r="X794" s="119">
        <f t="shared" si="368"/>
        <v>0</v>
      </c>
      <c r="Y794" s="120">
        <f t="shared" si="369"/>
        <v>0</v>
      </c>
      <c r="Z794" s="122">
        <f t="shared" si="370"/>
        <v>0</v>
      </c>
      <c r="AA794" s="119">
        <f t="shared" si="371"/>
        <v>0</v>
      </c>
      <c r="AB794" s="120">
        <f t="shared" si="372"/>
        <v>0</v>
      </c>
      <c r="AC794" s="122">
        <f t="shared" si="373"/>
        <v>0</v>
      </c>
      <c r="AD794" s="94">
        <f t="shared" si="374"/>
        <v>0</v>
      </c>
      <c r="AE794" s="123">
        <f t="shared" si="375"/>
        <v>0</v>
      </c>
      <c r="AF794" s="94">
        <f t="shared" si="376"/>
        <v>0</v>
      </c>
      <c r="AG794" s="94">
        <f t="shared" si="377"/>
        <v>0</v>
      </c>
      <c r="AH794" s="123">
        <f t="shared" si="378"/>
        <v>0</v>
      </c>
      <c r="AI794" s="94">
        <f t="shared" si="379"/>
        <v>0</v>
      </c>
      <c r="AJ794" s="94">
        <f t="shared" si="380"/>
        <v>0</v>
      </c>
      <c r="AK794" s="94">
        <f t="shared" si="381"/>
        <v>0</v>
      </c>
      <c r="AL794" s="93">
        <f t="shared" si="382"/>
        <v>0</v>
      </c>
      <c r="AM794" s="138" t="str">
        <f>VLOOKUP(S794,Factors!$F$4:$G$5971,2,FALSE)</f>
        <v>Employee Cost</v>
      </c>
    </row>
    <row r="795" spans="1:39" hidden="1" outlineLevel="2" collapsed="1" x14ac:dyDescent="0.25">
      <c r="S795" s="92"/>
      <c r="T795" s="80"/>
      <c r="U795" s="119">
        <f t="shared" ref="U795:AL795" si="390">SUBTOTAL(9,U763:U794)</f>
        <v>0</v>
      </c>
      <c r="V795" s="120">
        <f t="shared" si="390"/>
        <v>344084.77</v>
      </c>
      <c r="W795" s="121">
        <f t="shared" si="390"/>
        <v>344084.77</v>
      </c>
      <c r="X795" s="119">
        <f t="shared" si="390"/>
        <v>0</v>
      </c>
      <c r="Y795" s="120">
        <f t="shared" si="390"/>
        <v>37040.725490499994</v>
      </c>
      <c r="Z795" s="122">
        <f t="shared" si="390"/>
        <v>37040.725490499994</v>
      </c>
      <c r="AA795" s="119">
        <f t="shared" si="390"/>
        <v>0</v>
      </c>
      <c r="AB795" s="120">
        <f t="shared" si="390"/>
        <v>307044.04450950003</v>
      </c>
      <c r="AC795" s="122">
        <f t="shared" si="390"/>
        <v>307044.04450950003</v>
      </c>
      <c r="AD795" s="94">
        <f t="shared" si="390"/>
        <v>0</v>
      </c>
      <c r="AE795" s="123">
        <f t="shared" si="390"/>
        <v>624110.27000000014</v>
      </c>
      <c r="AF795" s="94">
        <f t="shared" si="390"/>
        <v>624110.27000000014</v>
      </c>
      <c r="AG795" s="94">
        <f t="shared" si="390"/>
        <v>0</v>
      </c>
      <c r="AH795" s="123">
        <f t="shared" si="390"/>
        <v>67185.4705655</v>
      </c>
      <c r="AI795" s="94">
        <f t="shared" si="390"/>
        <v>67185.4705655</v>
      </c>
      <c r="AJ795" s="94">
        <f t="shared" si="390"/>
        <v>0</v>
      </c>
      <c r="AK795" s="94">
        <f t="shared" si="390"/>
        <v>556924.79943450005</v>
      </c>
      <c r="AL795" s="93">
        <f t="shared" si="390"/>
        <v>556924.79943450005</v>
      </c>
      <c r="AM795" s="139" t="s">
        <v>7148</v>
      </c>
    </row>
    <row r="796" spans="1:39" hidden="1" outlineLevel="3" x14ac:dyDescent="0.25">
      <c r="A796" t="s">
        <v>7067</v>
      </c>
      <c r="B796" t="s">
        <v>679</v>
      </c>
      <c r="C796" t="s">
        <v>680</v>
      </c>
      <c r="D796" t="s">
        <v>513</v>
      </c>
      <c r="E796" t="s">
        <v>514</v>
      </c>
      <c r="F796">
        <v>124092.11</v>
      </c>
      <c r="G796">
        <v>117036.93</v>
      </c>
      <c r="R796">
        <f>SUM(F796:Q796)</f>
        <v>241129.03999999998</v>
      </c>
      <c r="S796" s="92" t="s">
        <v>6049</v>
      </c>
      <c r="T796" s="80">
        <f>VLOOKUP(S796,Factors!$F$4:$H$5971,3,FALSE)</f>
        <v>0.30000000000000004</v>
      </c>
      <c r="U796" s="119">
        <f t="shared" si="365"/>
        <v>0</v>
      </c>
      <c r="V796" s="120">
        <f t="shared" si="366"/>
        <v>117036.93</v>
      </c>
      <c r="W796" s="121">
        <f t="shared" si="367"/>
        <v>117036.93</v>
      </c>
      <c r="X796" s="119">
        <f t="shared" si="368"/>
        <v>0</v>
      </c>
      <c r="Y796" s="120">
        <f t="shared" si="369"/>
        <v>35111.079000000005</v>
      </c>
      <c r="Z796" s="122">
        <f t="shared" si="370"/>
        <v>35111.079000000005</v>
      </c>
      <c r="AA796" s="119">
        <f t="shared" si="371"/>
        <v>0</v>
      </c>
      <c r="AB796" s="120">
        <f t="shared" si="372"/>
        <v>81925.850999999995</v>
      </c>
      <c r="AC796" s="122">
        <f t="shared" si="373"/>
        <v>81925.850999999995</v>
      </c>
      <c r="AD796" s="94">
        <f t="shared" si="374"/>
        <v>0</v>
      </c>
      <c r="AE796" s="123">
        <f t="shared" si="375"/>
        <v>241129.03999999998</v>
      </c>
      <c r="AF796" s="94">
        <f t="shared" si="376"/>
        <v>241129.03999999998</v>
      </c>
      <c r="AG796" s="94">
        <f t="shared" si="377"/>
        <v>0</v>
      </c>
      <c r="AH796" s="123">
        <f t="shared" si="378"/>
        <v>72338.712</v>
      </c>
      <c r="AI796" s="94">
        <f t="shared" si="379"/>
        <v>72338.712</v>
      </c>
      <c r="AJ796" s="94">
        <f t="shared" si="380"/>
        <v>0</v>
      </c>
      <c r="AK796" s="94">
        <f t="shared" si="381"/>
        <v>168790.32799999998</v>
      </c>
      <c r="AL796" s="93">
        <f t="shared" si="382"/>
        <v>168790.32799999998</v>
      </c>
      <c r="AM796" s="138" t="str">
        <f>VLOOKUP(S796,Factors!$F$4:$G$5971,2,FALSE)</f>
        <v>Regulatory</v>
      </c>
    </row>
    <row r="797" spans="1:39" hidden="1" outlineLevel="3" x14ac:dyDescent="0.25">
      <c r="A797" t="s">
        <v>7067</v>
      </c>
      <c r="B797" t="s">
        <v>679</v>
      </c>
      <c r="C797" t="s">
        <v>680</v>
      </c>
      <c r="D797" t="s">
        <v>515</v>
      </c>
      <c r="E797" t="s">
        <v>516</v>
      </c>
      <c r="G797">
        <v>29.14</v>
      </c>
      <c r="R797">
        <f>SUM(F797:Q797)</f>
        <v>29.14</v>
      </c>
      <c r="S797" s="92" t="s">
        <v>6062</v>
      </c>
      <c r="T797" s="80">
        <f>VLOOKUP(S797,Factors!$F$4:$H$5971,3,FALSE)</f>
        <v>0.30000000000000004</v>
      </c>
      <c r="U797" s="119">
        <f t="shared" si="365"/>
        <v>0</v>
      </c>
      <c r="V797" s="120">
        <f t="shared" si="366"/>
        <v>29.14</v>
      </c>
      <c r="W797" s="121">
        <f t="shared" si="367"/>
        <v>29.14</v>
      </c>
      <c r="X797" s="119">
        <f t="shared" si="368"/>
        <v>0</v>
      </c>
      <c r="Y797" s="120">
        <f t="shared" si="369"/>
        <v>8.7420000000000009</v>
      </c>
      <c r="Z797" s="122">
        <f t="shared" si="370"/>
        <v>8.7420000000000009</v>
      </c>
      <c r="AA797" s="119">
        <f t="shared" si="371"/>
        <v>0</v>
      </c>
      <c r="AB797" s="120">
        <f t="shared" si="372"/>
        <v>20.398</v>
      </c>
      <c r="AC797" s="122">
        <f t="shared" si="373"/>
        <v>20.398</v>
      </c>
      <c r="AD797" s="94">
        <f t="shared" si="374"/>
        <v>0</v>
      </c>
      <c r="AE797" s="123">
        <f t="shared" si="375"/>
        <v>29.14</v>
      </c>
      <c r="AF797" s="94">
        <f t="shared" si="376"/>
        <v>29.14</v>
      </c>
      <c r="AG797" s="94">
        <f t="shared" si="377"/>
        <v>0</v>
      </c>
      <c r="AH797" s="123">
        <f t="shared" si="378"/>
        <v>8.7420000000000009</v>
      </c>
      <c r="AI797" s="94">
        <f t="shared" si="379"/>
        <v>8.7420000000000009</v>
      </c>
      <c r="AJ797" s="94">
        <f t="shared" si="380"/>
        <v>0</v>
      </c>
      <c r="AK797" s="94">
        <f t="shared" si="381"/>
        <v>20.398</v>
      </c>
      <c r="AL797" s="93">
        <f t="shared" si="382"/>
        <v>20.398</v>
      </c>
      <c r="AM797" s="138" t="str">
        <f>VLOOKUP(S797,Factors!$F$4:$G$5971,2,FALSE)</f>
        <v>Regulatory</v>
      </c>
    </row>
    <row r="798" spans="1:39" hidden="1" outlineLevel="3" x14ac:dyDescent="0.25">
      <c r="A798" t="s">
        <v>7067</v>
      </c>
      <c r="B798" t="s">
        <v>711</v>
      </c>
      <c r="C798" t="s">
        <v>712</v>
      </c>
      <c r="D798" t="s">
        <v>715</v>
      </c>
      <c r="E798" t="s">
        <v>716</v>
      </c>
      <c r="F798">
        <v>30869.57</v>
      </c>
      <c r="G798">
        <v>11169.32</v>
      </c>
      <c r="R798">
        <f>SUM(F798:Q798)</f>
        <v>42038.89</v>
      </c>
      <c r="S798" s="92" t="s">
        <v>6190</v>
      </c>
      <c r="T798" s="80">
        <f>VLOOKUP(S798,Factors!$F$4:$H$5971,3,FALSE)</f>
        <v>0.30000000000000004</v>
      </c>
      <c r="U798" s="119">
        <f t="shared" si="365"/>
        <v>0</v>
      </c>
      <c r="V798" s="120">
        <f t="shared" si="366"/>
        <v>11169.32</v>
      </c>
      <c r="W798" s="121">
        <f t="shared" si="367"/>
        <v>11169.32</v>
      </c>
      <c r="X798" s="119">
        <f t="shared" si="368"/>
        <v>0</v>
      </c>
      <c r="Y798" s="120">
        <f t="shared" si="369"/>
        <v>3350.7960000000003</v>
      </c>
      <c r="Z798" s="122">
        <f t="shared" si="370"/>
        <v>3350.7960000000003</v>
      </c>
      <c r="AA798" s="119">
        <f t="shared" si="371"/>
        <v>0</v>
      </c>
      <c r="AB798" s="120">
        <f t="shared" si="372"/>
        <v>7818.5239999999994</v>
      </c>
      <c r="AC798" s="122">
        <f t="shared" si="373"/>
        <v>7818.5239999999994</v>
      </c>
      <c r="AD798" s="94">
        <f t="shared" si="374"/>
        <v>0</v>
      </c>
      <c r="AE798" s="123">
        <f t="shared" si="375"/>
        <v>42038.89</v>
      </c>
      <c r="AF798" s="94">
        <f t="shared" si="376"/>
        <v>42038.89</v>
      </c>
      <c r="AG798" s="94">
        <f t="shared" si="377"/>
        <v>0</v>
      </c>
      <c r="AH798" s="123">
        <f t="shared" si="378"/>
        <v>12611.667000000001</v>
      </c>
      <c r="AI798" s="94">
        <f t="shared" si="379"/>
        <v>12611.667000000001</v>
      </c>
      <c r="AJ798" s="94">
        <f t="shared" si="380"/>
        <v>0</v>
      </c>
      <c r="AK798" s="94">
        <f t="shared" si="381"/>
        <v>29427.222999999998</v>
      </c>
      <c r="AL798" s="93">
        <f t="shared" si="382"/>
        <v>29427.222999999998</v>
      </c>
      <c r="AM798" s="138" t="str">
        <f>VLOOKUP(S798,Factors!$F$4:$G$5971,2,FALSE)</f>
        <v>regulatory</v>
      </c>
    </row>
    <row r="799" spans="1:39" hidden="1" outlineLevel="3" x14ac:dyDescent="0.25">
      <c r="A799" t="s">
        <v>7067</v>
      </c>
      <c r="B799" t="s">
        <v>711</v>
      </c>
      <c r="C799" t="s">
        <v>712</v>
      </c>
      <c r="D799" t="s">
        <v>717</v>
      </c>
      <c r="E799" t="s">
        <v>718</v>
      </c>
      <c r="F799">
        <v>6176.63</v>
      </c>
      <c r="G799">
        <v>-2668.53</v>
      </c>
      <c r="R799">
        <f>SUM(F799:Q799)</f>
        <v>3508.1</v>
      </c>
      <c r="S799" s="92" t="s">
        <v>6191</v>
      </c>
      <c r="T799" s="80">
        <f>VLOOKUP(S799,Factors!$F$4:$H$5971,3,FALSE)</f>
        <v>0.30000000000000004</v>
      </c>
      <c r="U799" s="119">
        <f t="shared" si="365"/>
        <v>0</v>
      </c>
      <c r="V799" s="120">
        <f t="shared" si="366"/>
        <v>-2668.53</v>
      </c>
      <c r="W799" s="121">
        <f t="shared" si="367"/>
        <v>-2668.53</v>
      </c>
      <c r="X799" s="119">
        <f t="shared" si="368"/>
        <v>0</v>
      </c>
      <c r="Y799" s="120">
        <f t="shared" si="369"/>
        <v>-800.5590000000002</v>
      </c>
      <c r="Z799" s="122">
        <f t="shared" si="370"/>
        <v>-800.5590000000002</v>
      </c>
      <c r="AA799" s="119">
        <f t="shared" si="371"/>
        <v>0</v>
      </c>
      <c r="AB799" s="120">
        <f t="shared" si="372"/>
        <v>-1867.971</v>
      </c>
      <c r="AC799" s="122">
        <f t="shared" si="373"/>
        <v>-1867.971</v>
      </c>
      <c r="AD799" s="94">
        <f t="shared" si="374"/>
        <v>0</v>
      </c>
      <c r="AE799" s="123">
        <f t="shared" si="375"/>
        <v>3508.1</v>
      </c>
      <c r="AF799" s="94">
        <f t="shared" si="376"/>
        <v>3508.1</v>
      </c>
      <c r="AG799" s="94">
        <f t="shared" si="377"/>
        <v>0</v>
      </c>
      <c r="AH799" s="123">
        <f t="shared" si="378"/>
        <v>1052.43</v>
      </c>
      <c r="AI799" s="94">
        <f t="shared" si="379"/>
        <v>1052.43</v>
      </c>
      <c r="AJ799" s="94">
        <f t="shared" si="380"/>
        <v>0</v>
      </c>
      <c r="AK799" s="94">
        <f t="shared" si="381"/>
        <v>2455.67</v>
      </c>
      <c r="AL799" s="93">
        <f t="shared" si="382"/>
        <v>2455.67</v>
      </c>
      <c r="AM799" s="138" t="str">
        <f>VLOOKUP(S799,Factors!$F$4:$G$5971,2,FALSE)</f>
        <v>regulatory</v>
      </c>
    </row>
    <row r="800" spans="1:39" hidden="1" outlineLevel="2" collapsed="1" x14ac:dyDescent="0.25">
      <c r="S800" s="92"/>
      <c r="T800" s="80"/>
      <c r="U800" s="119">
        <f t="shared" ref="U800:AL800" si="391">SUBTOTAL(9,U796:U799)</f>
        <v>0</v>
      </c>
      <c r="V800" s="120">
        <f t="shared" si="391"/>
        <v>125566.85999999999</v>
      </c>
      <c r="W800" s="121">
        <f t="shared" si="391"/>
        <v>125566.85999999999</v>
      </c>
      <c r="X800" s="119">
        <f t="shared" si="391"/>
        <v>0</v>
      </c>
      <c r="Y800" s="120">
        <f t="shared" si="391"/>
        <v>37670.058000000005</v>
      </c>
      <c r="Z800" s="122">
        <f t="shared" si="391"/>
        <v>37670.058000000005</v>
      </c>
      <c r="AA800" s="119">
        <f t="shared" si="391"/>
        <v>0</v>
      </c>
      <c r="AB800" s="120">
        <f t="shared" si="391"/>
        <v>87896.801999999996</v>
      </c>
      <c r="AC800" s="122">
        <f t="shared" si="391"/>
        <v>87896.801999999996</v>
      </c>
      <c r="AD800" s="94">
        <f t="shared" si="391"/>
        <v>0</v>
      </c>
      <c r="AE800" s="123">
        <f t="shared" si="391"/>
        <v>286705.17</v>
      </c>
      <c r="AF800" s="94">
        <f t="shared" si="391"/>
        <v>286705.17</v>
      </c>
      <c r="AG800" s="94">
        <f t="shared" si="391"/>
        <v>0</v>
      </c>
      <c r="AH800" s="123">
        <f t="shared" si="391"/>
        <v>86011.550999999992</v>
      </c>
      <c r="AI800" s="94">
        <f t="shared" si="391"/>
        <v>86011.550999999992</v>
      </c>
      <c r="AJ800" s="94">
        <f t="shared" si="391"/>
        <v>0</v>
      </c>
      <c r="AK800" s="94">
        <f t="shared" si="391"/>
        <v>200693.61899999998</v>
      </c>
      <c r="AL800" s="93">
        <f t="shared" si="391"/>
        <v>200693.61899999998</v>
      </c>
      <c r="AM800" s="139" t="s">
        <v>7155</v>
      </c>
    </row>
    <row r="801" spans="1:39" hidden="1" outlineLevel="3" x14ac:dyDescent="0.25">
      <c r="A801" t="s">
        <v>7067</v>
      </c>
      <c r="B801" t="s">
        <v>735</v>
      </c>
      <c r="C801" t="s">
        <v>736</v>
      </c>
      <c r="D801" t="s">
        <v>697</v>
      </c>
      <c r="E801" t="s">
        <v>698</v>
      </c>
      <c r="F801">
        <v>-2110</v>
      </c>
      <c r="G801">
        <v>-162</v>
      </c>
      <c r="R801">
        <f>SUM(F801:Q801)</f>
        <v>-2272</v>
      </c>
      <c r="S801" s="92" t="s">
        <v>6800</v>
      </c>
      <c r="T801" s="80">
        <f>VLOOKUP(S801,Factors!$F$4:$H$5971,3,FALSE)</f>
        <v>0.1</v>
      </c>
      <c r="U801" s="119">
        <f t="shared" si="365"/>
        <v>0</v>
      </c>
      <c r="V801" s="120">
        <f t="shared" si="366"/>
        <v>-162</v>
      </c>
      <c r="W801" s="121">
        <f t="shared" si="367"/>
        <v>-162</v>
      </c>
      <c r="X801" s="119">
        <f t="shared" si="368"/>
        <v>0</v>
      </c>
      <c r="Y801" s="120">
        <f t="shared" si="369"/>
        <v>-16.2</v>
      </c>
      <c r="Z801" s="122">
        <f t="shared" si="370"/>
        <v>-16.2</v>
      </c>
      <c r="AA801" s="119">
        <f t="shared" si="371"/>
        <v>0</v>
      </c>
      <c r="AB801" s="120">
        <f t="shared" si="372"/>
        <v>-145.80000000000001</v>
      </c>
      <c r="AC801" s="122">
        <f t="shared" si="373"/>
        <v>-145.80000000000001</v>
      </c>
      <c r="AD801" s="94">
        <f t="shared" si="374"/>
        <v>0</v>
      </c>
      <c r="AE801" s="123">
        <f t="shared" si="375"/>
        <v>-2272</v>
      </c>
      <c r="AF801" s="94">
        <f t="shared" si="376"/>
        <v>-2272</v>
      </c>
      <c r="AG801" s="94">
        <f t="shared" si="377"/>
        <v>0</v>
      </c>
      <c r="AH801" s="123">
        <f t="shared" si="378"/>
        <v>-227.20000000000002</v>
      </c>
      <c r="AI801" s="94">
        <f t="shared" si="379"/>
        <v>-227.20000000000002</v>
      </c>
      <c r="AJ801" s="94">
        <f t="shared" si="380"/>
        <v>0</v>
      </c>
      <c r="AK801" s="94">
        <f t="shared" si="381"/>
        <v>-2044.8</v>
      </c>
      <c r="AL801" s="93">
        <f t="shared" si="382"/>
        <v>-2044.8</v>
      </c>
      <c r="AM801" s="138" t="str">
        <f>VLOOKUP(S801,Factors!$F$4:$G$5971,2,FALSE)</f>
        <v>Sales Volumes</v>
      </c>
    </row>
    <row r="802" spans="1:39" hidden="1" outlineLevel="3" x14ac:dyDescent="0.25">
      <c r="A802" t="s">
        <v>7067</v>
      </c>
      <c r="B802" t="s">
        <v>735</v>
      </c>
      <c r="C802" t="s">
        <v>736</v>
      </c>
      <c r="D802" t="s">
        <v>709</v>
      </c>
      <c r="E802" t="s">
        <v>710</v>
      </c>
      <c r="R802">
        <f>SUM(F802:Q802)</f>
        <v>0</v>
      </c>
      <c r="S802" s="92" t="s">
        <v>6856</v>
      </c>
      <c r="T802" s="80">
        <f>VLOOKUP(S802,Factors!$F$4:$H$5971,3,FALSE)</f>
        <v>0.1</v>
      </c>
      <c r="U802" s="119">
        <f t="shared" si="365"/>
        <v>0</v>
      </c>
      <c r="V802" s="120">
        <f t="shared" si="366"/>
        <v>0</v>
      </c>
      <c r="W802" s="121">
        <f t="shared" si="367"/>
        <v>0</v>
      </c>
      <c r="X802" s="119">
        <f t="shared" si="368"/>
        <v>0</v>
      </c>
      <c r="Y802" s="120">
        <f t="shared" si="369"/>
        <v>0</v>
      </c>
      <c r="Z802" s="122">
        <f t="shared" si="370"/>
        <v>0</v>
      </c>
      <c r="AA802" s="119">
        <f t="shared" si="371"/>
        <v>0</v>
      </c>
      <c r="AB802" s="120">
        <f t="shared" si="372"/>
        <v>0</v>
      </c>
      <c r="AC802" s="122">
        <f t="shared" si="373"/>
        <v>0</v>
      </c>
      <c r="AD802" s="94">
        <f t="shared" si="374"/>
        <v>0</v>
      </c>
      <c r="AE802" s="123">
        <f t="shared" si="375"/>
        <v>0</v>
      </c>
      <c r="AF802" s="94">
        <f t="shared" si="376"/>
        <v>0</v>
      </c>
      <c r="AG802" s="94">
        <f t="shared" si="377"/>
        <v>0</v>
      </c>
      <c r="AH802" s="123">
        <f t="shared" si="378"/>
        <v>0</v>
      </c>
      <c r="AI802" s="94">
        <f t="shared" si="379"/>
        <v>0</v>
      </c>
      <c r="AJ802" s="94">
        <f t="shared" si="380"/>
        <v>0</v>
      </c>
      <c r="AK802" s="94">
        <f t="shared" si="381"/>
        <v>0</v>
      </c>
      <c r="AL802" s="93">
        <f t="shared" si="382"/>
        <v>0</v>
      </c>
      <c r="AM802" s="138" t="str">
        <f>VLOOKUP(S802,Factors!$F$4:$G$5971,2,FALSE)</f>
        <v>Sales Volumes</v>
      </c>
    </row>
    <row r="803" spans="1:39" hidden="1" outlineLevel="2" collapsed="1" x14ac:dyDescent="0.25">
      <c r="S803" s="92"/>
      <c r="T803" s="80"/>
      <c r="U803" s="119">
        <f t="shared" ref="U803:AL803" si="392">SUBTOTAL(9,U801:U802)</f>
        <v>0</v>
      </c>
      <c r="V803" s="120">
        <f t="shared" si="392"/>
        <v>-162</v>
      </c>
      <c r="W803" s="121">
        <f t="shared" si="392"/>
        <v>-162</v>
      </c>
      <c r="X803" s="119">
        <f t="shared" si="392"/>
        <v>0</v>
      </c>
      <c r="Y803" s="120">
        <f t="shared" si="392"/>
        <v>-16.2</v>
      </c>
      <c r="Z803" s="122">
        <f t="shared" si="392"/>
        <v>-16.2</v>
      </c>
      <c r="AA803" s="119">
        <f t="shared" si="392"/>
        <v>0</v>
      </c>
      <c r="AB803" s="120">
        <f t="shared" si="392"/>
        <v>-145.80000000000001</v>
      </c>
      <c r="AC803" s="122">
        <f t="shared" si="392"/>
        <v>-145.80000000000001</v>
      </c>
      <c r="AD803" s="94">
        <f t="shared" si="392"/>
        <v>0</v>
      </c>
      <c r="AE803" s="123">
        <f t="shared" si="392"/>
        <v>-2272</v>
      </c>
      <c r="AF803" s="94">
        <f t="shared" si="392"/>
        <v>-2272</v>
      </c>
      <c r="AG803" s="94">
        <f t="shared" si="392"/>
        <v>0</v>
      </c>
      <c r="AH803" s="123">
        <f t="shared" si="392"/>
        <v>-227.20000000000002</v>
      </c>
      <c r="AI803" s="94">
        <f t="shared" si="392"/>
        <v>-227.20000000000002</v>
      </c>
      <c r="AJ803" s="94">
        <f t="shared" si="392"/>
        <v>0</v>
      </c>
      <c r="AK803" s="94">
        <f t="shared" si="392"/>
        <v>-2044.8</v>
      </c>
      <c r="AL803" s="93">
        <f t="shared" si="392"/>
        <v>-2044.8</v>
      </c>
      <c r="AM803" s="139" t="s">
        <v>7156</v>
      </c>
    </row>
    <row r="804" spans="1:39" hidden="1" outlineLevel="3" x14ac:dyDescent="0.25">
      <c r="A804" t="s">
        <v>7067</v>
      </c>
      <c r="B804" t="s">
        <v>35</v>
      </c>
      <c r="C804" t="s">
        <v>36</v>
      </c>
      <c r="D804" t="s">
        <v>513</v>
      </c>
      <c r="E804" t="s">
        <v>514</v>
      </c>
      <c r="F804">
        <v>283.05</v>
      </c>
      <c r="G804">
        <v>237.91</v>
      </c>
      <c r="R804">
        <f>SUM(F804:Q804)</f>
        <v>520.96</v>
      </c>
      <c r="S804" s="92" t="s">
        <v>1059</v>
      </c>
      <c r="T804" s="80">
        <f>VLOOKUP(S804,Factors!$F$4:$H$5971,3,FALSE)</f>
        <v>8.4599999999999995E-2</v>
      </c>
      <c r="U804" s="119">
        <f t="shared" si="365"/>
        <v>0</v>
      </c>
      <c r="V804" s="120">
        <f t="shared" si="366"/>
        <v>237.91</v>
      </c>
      <c r="W804" s="121">
        <f t="shared" si="367"/>
        <v>237.91</v>
      </c>
      <c r="X804" s="119">
        <f t="shared" si="368"/>
        <v>0</v>
      </c>
      <c r="Y804" s="120">
        <f t="shared" si="369"/>
        <v>20.127185999999998</v>
      </c>
      <c r="Z804" s="122">
        <f t="shared" si="370"/>
        <v>20.127185999999998</v>
      </c>
      <c r="AA804" s="119">
        <f t="shared" si="371"/>
        <v>0</v>
      </c>
      <c r="AB804" s="120">
        <f t="shared" si="372"/>
        <v>217.782814</v>
      </c>
      <c r="AC804" s="122">
        <f t="shared" si="373"/>
        <v>217.782814</v>
      </c>
      <c r="AD804" s="94">
        <f t="shared" si="374"/>
        <v>0</v>
      </c>
      <c r="AE804" s="123">
        <f t="shared" si="375"/>
        <v>520.96</v>
      </c>
      <c r="AF804" s="94">
        <f t="shared" si="376"/>
        <v>520.96</v>
      </c>
      <c r="AG804" s="94">
        <f t="shared" si="377"/>
        <v>0</v>
      </c>
      <c r="AH804" s="123">
        <f t="shared" si="378"/>
        <v>44.073216000000002</v>
      </c>
      <c r="AI804" s="94">
        <f t="shared" si="379"/>
        <v>44.073216000000002</v>
      </c>
      <c r="AJ804" s="94">
        <f t="shared" si="380"/>
        <v>0</v>
      </c>
      <c r="AK804" s="94">
        <f t="shared" si="381"/>
        <v>476.88678400000003</v>
      </c>
      <c r="AL804" s="93">
        <f t="shared" si="382"/>
        <v>476.88678400000003</v>
      </c>
      <c r="AM804" s="138" t="str">
        <f>VLOOKUP(S804,Factors!$F$4:$G$5971,2,FALSE)</f>
        <v>Sendout Volumes</v>
      </c>
    </row>
    <row r="805" spans="1:39" hidden="1" outlineLevel="2" collapsed="1" x14ac:dyDescent="0.25">
      <c r="S805" s="92"/>
      <c r="T805" s="80"/>
      <c r="U805" s="119">
        <f t="shared" ref="U805:AL805" si="393">SUBTOTAL(9,U804:U804)</f>
        <v>0</v>
      </c>
      <c r="V805" s="120">
        <f t="shared" si="393"/>
        <v>237.91</v>
      </c>
      <c r="W805" s="121">
        <f t="shared" si="393"/>
        <v>237.91</v>
      </c>
      <c r="X805" s="119">
        <f t="shared" si="393"/>
        <v>0</v>
      </c>
      <c r="Y805" s="120">
        <f t="shared" si="393"/>
        <v>20.127185999999998</v>
      </c>
      <c r="Z805" s="122">
        <f t="shared" si="393"/>
        <v>20.127185999999998</v>
      </c>
      <c r="AA805" s="119">
        <f t="shared" si="393"/>
        <v>0</v>
      </c>
      <c r="AB805" s="120">
        <f t="shared" si="393"/>
        <v>217.782814</v>
      </c>
      <c r="AC805" s="122">
        <f t="shared" si="393"/>
        <v>217.782814</v>
      </c>
      <c r="AD805" s="94">
        <f t="shared" si="393"/>
        <v>0</v>
      </c>
      <c r="AE805" s="123">
        <f t="shared" si="393"/>
        <v>520.96</v>
      </c>
      <c r="AF805" s="94">
        <f t="shared" si="393"/>
        <v>520.96</v>
      </c>
      <c r="AG805" s="94">
        <f t="shared" si="393"/>
        <v>0</v>
      </c>
      <c r="AH805" s="123">
        <f t="shared" si="393"/>
        <v>44.073216000000002</v>
      </c>
      <c r="AI805" s="94">
        <f t="shared" si="393"/>
        <v>44.073216000000002</v>
      </c>
      <c r="AJ805" s="94">
        <f t="shared" si="393"/>
        <v>0</v>
      </c>
      <c r="AK805" s="94">
        <f t="shared" si="393"/>
        <v>476.88678400000003</v>
      </c>
      <c r="AL805" s="93">
        <f t="shared" si="393"/>
        <v>476.88678400000003</v>
      </c>
      <c r="AM805" s="139" t="s">
        <v>7136</v>
      </c>
    </row>
    <row r="806" spans="1:39" hidden="1" outlineLevel="1" x14ac:dyDescent="0.25">
      <c r="A806" s="135" t="s">
        <v>7066</v>
      </c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7"/>
      <c r="T806" s="128"/>
      <c r="U806" s="129">
        <f t="shared" ref="U806:AL806" si="394">SUBTOTAL(9,U595:U804)</f>
        <v>18146.48</v>
      </c>
      <c r="V806" s="130">
        <f t="shared" si="394"/>
        <v>4699183.6300000036</v>
      </c>
      <c r="W806" s="131">
        <f t="shared" si="394"/>
        <v>4717330.1100000031</v>
      </c>
      <c r="X806" s="129">
        <f t="shared" si="394"/>
        <v>7961.63</v>
      </c>
      <c r="Y806" s="130">
        <f t="shared" si="394"/>
        <v>550038.30995949975</v>
      </c>
      <c r="Z806" s="132">
        <f t="shared" si="394"/>
        <v>557999.93995949975</v>
      </c>
      <c r="AA806" s="129">
        <f t="shared" si="394"/>
        <v>10184.85</v>
      </c>
      <c r="AB806" s="130">
        <f t="shared" si="394"/>
        <v>4149145.3200405012</v>
      </c>
      <c r="AC806" s="132">
        <f t="shared" si="394"/>
        <v>4159330.1700405013</v>
      </c>
      <c r="AD806" s="130">
        <f t="shared" si="394"/>
        <v>23874.93</v>
      </c>
      <c r="AE806" s="133">
        <f t="shared" si="394"/>
        <v>9945905.5499999952</v>
      </c>
      <c r="AF806" s="130">
        <f t="shared" si="394"/>
        <v>9969780.4799999949</v>
      </c>
      <c r="AG806" s="130">
        <f t="shared" si="394"/>
        <v>13608.869999999999</v>
      </c>
      <c r="AH806" s="133">
        <f t="shared" si="394"/>
        <v>1168627.4064435</v>
      </c>
      <c r="AI806" s="130">
        <f t="shared" si="394"/>
        <v>1182236.2764435003</v>
      </c>
      <c r="AJ806" s="130">
        <f t="shared" si="394"/>
        <v>10266.06</v>
      </c>
      <c r="AK806" s="130">
        <f t="shared" si="394"/>
        <v>8777278.143556498</v>
      </c>
      <c r="AL806" s="134">
        <f t="shared" si="394"/>
        <v>8787544.2035564985</v>
      </c>
      <c r="AM806" s="137"/>
    </row>
    <row r="807" spans="1:39" hidden="1" outlineLevel="3" x14ac:dyDescent="0.25">
      <c r="A807" t="s">
        <v>7069</v>
      </c>
      <c r="B807" t="s">
        <v>783</v>
      </c>
      <c r="C807" t="s">
        <v>784</v>
      </c>
      <c r="D807" t="s">
        <v>801</v>
      </c>
      <c r="E807" t="s">
        <v>802</v>
      </c>
      <c r="F807">
        <v>-16808.78</v>
      </c>
      <c r="G807">
        <v>-15215.87</v>
      </c>
      <c r="R807">
        <f>SUM(F807:Q807)</f>
        <v>-32024.65</v>
      </c>
      <c r="S807" s="92" t="s">
        <v>6760</v>
      </c>
      <c r="T807" s="80">
        <f>VLOOKUP(S807,Factors!$F$4:$H$5971,3,FALSE)</f>
        <v>0.1124</v>
      </c>
      <c r="U807" s="119">
        <f t="shared" si="365"/>
        <v>0</v>
      </c>
      <c r="V807" s="120">
        <f t="shared" si="366"/>
        <v>-15215.87</v>
      </c>
      <c r="W807" s="121">
        <f t="shared" si="367"/>
        <v>-15215.87</v>
      </c>
      <c r="X807" s="119">
        <f t="shared" si="368"/>
        <v>0</v>
      </c>
      <c r="Y807" s="120">
        <f t="shared" si="369"/>
        <v>-1710.263788</v>
      </c>
      <c r="Z807" s="122">
        <f t="shared" si="370"/>
        <v>-1710.263788</v>
      </c>
      <c r="AA807" s="119">
        <f t="shared" si="371"/>
        <v>0</v>
      </c>
      <c r="AB807" s="120">
        <f t="shared" si="372"/>
        <v>-13505.606212000001</v>
      </c>
      <c r="AC807" s="122">
        <f t="shared" si="373"/>
        <v>-13505.606212000001</v>
      </c>
      <c r="AD807" s="94">
        <f t="shared" si="374"/>
        <v>0</v>
      </c>
      <c r="AE807" s="123">
        <f t="shared" si="375"/>
        <v>-32024.65</v>
      </c>
      <c r="AF807" s="94">
        <f t="shared" si="376"/>
        <v>-32024.65</v>
      </c>
      <c r="AG807" s="94">
        <f t="shared" si="377"/>
        <v>0</v>
      </c>
      <c r="AH807" s="123">
        <f t="shared" si="378"/>
        <v>-3599.5706600000003</v>
      </c>
      <c r="AI807" s="94">
        <f t="shared" si="379"/>
        <v>-3599.5706600000003</v>
      </c>
      <c r="AJ807" s="94">
        <f t="shared" si="380"/>
        <v>0</v>
      </c>
      <c r="AK807" s="94">
        <f t="shared" si="381"/>
        <v>-28425.07934</v>
      </c>
      <c r="AL807" s="93">
        <f t="shared" si="382"/>
        <v>-28425.07934</v>
      </c>
      <c r="AM807" s="138" t="str">
        <f>VLOOKUP(S807,Factors!$F$4:$G$5971,2,FALSE)</f>
        <v>3-Factor</v>
      </c>
    </row>
    <row r="808" spans="1:39" hidden="1" outlineLevel="3" x14ac:dyDescent="0.25">
      <c r="A808" t="s">
        <v>7069</v>
      </c>
      <c r="B808" t="s">
        <v>803</v>
      </c>
      <c r="C808" t="s">
        <v>804</v>
      </c>
      <c r="D808" t="s">
        <v>807</v>
      </c>
      <c r="E808" t="s">
        <v>808</v>
      </c>
      <c r="F808">
        <v>-25076</v>
      </c>
      <c r="G808">
        <v>-25076</v>
      </c>
      <c r="R808">
        <f>SUM(F808:Q808)</f>
        <v>-50152</v>
      </c>
      <c r="S808" s="92" t="s">
        <v>6900</v>
      </c>
      <c r="T808" s="80">
        <f>VLOOKUP(S808,Factors!$F$4:$H$5971,3,FALSE)</f>
        <v>0.1124</v>
      </c>
      <c r="U808" s="119">
        <f t="shared" si="365"/>
        <v>0</v>
      </c>
      <c r="V808" s="120">
        <f t="shared" si="366"/>
        <v>-25076</v>
      </c>
      <c r="W808" s="121">
        <f t="shared" si="367"/>
        <v>-25076</v>
      </c>
      <c r="X808" s="119">
        <f t="shared" si="368"/>
        <v>0</v>
      </c>
      <c r="Y808" s="120">
        <f t="shared" si="369"/>
        <v>-2818.5423999999998</v>
      </c>
      <c r="Z808" s="122">
        <f t="shared" si="370"/>
        <v>-2818.5423999999998</v>
      </c>
      <c r="AA808" s="119">
        <f t="shared" si="371"/>
        <v>0</v>
      </c>
      <c r="AB808" s="120">
        <f t="shared" si="372"/>
        <v>-22257.457600000002</v>
      </c>
      <c r="AC808" s="122">
        <f t="shared" si="373"/>
        <v>-22257.457600000002</v>
      </c>
      <c r="AD808" s="94">
        <f t="shared" si="374"/>
        <v>0</v>
      </c>
      <c r="AE808" s="123">
        <f t="shared" si="375"/>
        <v>-50152</v>
      </c>
      <c r="AF808" s="94">
        <f t="shared" si="376"/>
        <v>-50152</v>
      </c>
      <c r="AG808" s="94">
        <f t="shared" si="377"/>
        <v>0</v>
      </c>
      <c r="AH808" s="123">
        <f t="shared" si="378"/>
        <v>-5637.0847999999996</v>
      </c>
      <c r="AI808" s="94">
        <f t="shared" si="379"/>
        <v>-5637.0847999999996</v>
      </c>
      <c r="AJ808" s="94">
        <f t="shared" si="380"/>
        <v>0</v>
      </c>
      <c r="AK808" s="94">
        <f t="shared" si="381"/>
        <v>-44514.915200000003</v>
      </c>
      <c r="AL808" s="93">
        <f t="shared" si="382"/>
        <v>-44514.915200000003</v>
      </c>
      <c r="AM808" s="138" t="str">
        <f>VLOOKUP(S808,Factors!$F$4:$G$5971,2,FALSE)</f>
        <v>3-FACTOR</v>
      </c>
    </row>
    <row r="809" spans="1:39" hidden="1" outlineLevel="2" collapsed="1" x14ac:dyDescent="0.25">
      <c r="S809" s="92"/>
      <c r="T809" s="80"/>
      <c r="U809" s="119">
        <f t="shared" ref="U809:AL809" si="395">SUBTOTAL(9,U807:U808)</f>
        <v>0</v>
      </c>
      <c r="V809" s="120">
        <f t="shared" si="395"/>
        <v>-40291.870000000003</v>
      </c>
      <c r="W809" s="121">
        <f t="shared" si="395"/>
        <v>-40291.870000000003</v>
      </c>
      <c r="X809" s="119">
        <f t="shared" si="395"/>
        <v>0</v>
      </c>
      <c r="Y809" s="120">
        <f t="shared" si="395"/>
        <v>-4528.8061879999996</v>
      </c>
      <c r="Z809" s="122">
        <f t="shared" si="395"/>
        <v>-4528.8061879999996</v>
      </c>
      <c r="AA809" s="119">
        <f t="shared" si="395"/>
        <v>0</v>
      </c>
      <c r="AB809" s="120">
        <f t="shared" si="395"/>
        <v>-35763.063812</v>
      </c>
      <c r="AC809" s="122">
        <f t="shared" si="395"/>
        <v>-35763.063812</v>
      </c>
      <c r="AD809" s="94">
        <f t="shared" si="395"/>
        <v>0</v>
      </c>
      <c r="AE809" s="123">
        <f t="shared" si="395"/>
        <v>-82176.649999999994</v>
      </c>
      <c r="AF809" s="94">
        <f t="shared" si="395"/>
        <v>-82176.649999999994</v>
      </c>
      <c r="AG809" s="94">
        <f t="shared" si="395"/>
        <v>0</v>
      </c>
      <c r="AH809" s="123">
        <f t="shared" si="395"/>
        <v>-9236.6554599999999</v>
      </c>
      <c r="AI809" s="94">
        <f t="shared" si="395"/>
        <v>-9236.6554599999999</v>
      </c>
      <c r="AJ809" s="94">
        <f t="shared" si="395"/>
        <v>0</v>
      </c>
      <c r="AK809" s="94">
        <f t="shared" si="395"/>
        <v>-72939.99454</v>
      </c>
      <c r="AL809" s="93">
        <f t="shared" si="395"/>
        <v>-72939.99454</v>
      </c>
      <c r="AM809" s="139" t="s">
        <v>7152</v>
      </c>
    </row>
    <row r="810" spans="1:39" hidden="1" outlineLevel="3" x14ac:dyDescent="0.25">
      <c r="A810" t="s">
        <v>7069</v>
      </c>
      <c r="B810" t="s">
        <v>803</v>
      </c>
      <c r="C810" t="s">
        <v>804</v>
      </c>
      <c r="D810" t="s">
        <v>805</v>
      </c>
      <c r="E810" t="s">
        <v>806</v>
      </c>
      <c r="F810">
        <v>-1160883</v>
      </c>
      <c r="G810">
        <v>-1124816</v>
      </c>
      <c r="R810">
        <f>SUM(F810:Q810)</f>
        <v>-2285699</v>
      </c>
      <c r="S810" s="92" t="s">
        <v>6404</v>
      </c>
      <c r="T810" s="80">
        <f>VLOOKUP(S810,Factors!$F$4:$H$5971,3,FALSE)</f>
        <v>0.13120000000000001</v>
      </c>
      <c r="U810" s="119">
        <f t="shared" si="365"/>
        <v>0</v>
      </c>
      <c r="V810" s="120">
        <f t="shared" si="366"/>
        <v>-1124816</v>
      </c>
      <c r="W810" s="121">
        <f t="shared" si="367"/>
        <v>-1124816</v>
      </c>
      <c r="X810" s="119">
        <f t="shared" si="368"/>
        <v>0</v>
      </c>
      <c r="Y810" s="120">
        <f t="shared" si="369"/>
        <v>-147575.85920000001</v>
      </c>
      <c r="Z810" s="122">
        <f t="shared" si="370"/>
        <v>-147575.85920000001</v>
      </c>
      <c r="AA810" s="119">
        <f t="shared" si="371"/>
        <v>0</v>
      </c>
      <c r="AB810" s="120">
        <f t="shared" si="372"/>
        <v>-977240.14079999994</v>
      </c>
      <c r="AC810" s="122">
        <f t="shared" si="373"/>
        <v>-977240.14079999994</v>
      </c>
      <c r="AD810" s="94">
        <f t="shared" si="374"/>
        <v>0</v>
      </c>
      <c r="AE810" s="123">
        <f t="shared" si="375"/>
        <v>-2285699</v>
      </c>
      <c r="AF810" s="94">
        <f t="shared" si="376"/>
        <v>-2285699</v>
      </c>
      <c r="AG810" s="94">
        <f t="shared" si="377"/>
        <v>0</v>
      </c>
      <c r="AH810" s="123">
        <f t="shared" si="378"/>
        <v>-299883.70880000002</v>
      </c>
      <c r="AI810" s="94">
        <f t="shared" si="379"/>
        <v>-299883.70880000002</v>
      </c>
      <c r="AJ810" s="94">
        <f t="shared" si="380"/>
        <v>0</v>
      </c>
      <c r="AK810" s="94">
        <f t="shared" si="381"/>
        <v>-1985815.2911999999</v>
      </c>
      <c r="AL810" s="93">
        <f t="shared" si="382"/>
        <v>-1985815.2911999999</v>
      </c>
      <c r="AM810" s="138" t="str">
        <f>VLOOKUP(S810,Factors!$F$4:$G$5971,2,FALSE)</f>
        <v>Admin Tran</v>
      </c>
    </row>
    <row r="811" spans="1:39" hidden="1" outlineLevel="2" collapsed="1" x14ac:dyDescent="0.25">
      <c r="S811" s="92"/>
      <c r="T811" s="80"/>
      <c r="U811" s="119">
        <f t="shared" ref="U811:AL811" si="396">SUBTOTAL(9,U810:U810)</f>
        <v>0</v>
      </c>
      <c r="V811" s="120">
        <f t="shared" si="396"/>
        <v>-1124816</v>
      </c>
      <c r="W811" s="121">
        <f t="shared" si="396"/>
        <v>-1124816</v>
      </c>
      <c r="X811" s="119">
        <f t="shared" si="396"/>
        <v>0</v>
      </c>
      <c r="Y811" s="120">
        <f t="shared" si="396"/>
        <v>-147575.85920000001</v>
      </c>
      <c r="Z811" s="122">
        <f t="shared" si="396"/>
        <v>-147575.85920000001</v>
      </c>
      <c r="AA811" s="119">
        <f t="shared" si="396"/>
        <v>0</v>
      </c>
      <c r="AB811" s="120">
        <f t="shared" si="396"/>
        <v>-977240.14079999994</v>
      </c>
      <c r="AC811" s="122">
        <f t="shared" si="396"/>
        <v>-977240.14079999994</v>
      </c>
      <c r="AD811" s="94">
        <f t="shared" si="396"/>
        <v>0</v>
      </c>
      <c r="AE811" s="123">
        <f t="shared" si="396"/>
        <v>-2285699</v>
      </c>
      <c r="AF811" s="94">
        <f t="shared" si="396"/>
        <v>-2285699</v>
      </c>
      <c r="AG811" s="94">
        <f t="shared" si="396"/>
        <v>0</v>
      </c>
      <c r="AH811" s="123">
        <f t="shared" si="396"/>
        <v>-299883.70880000002</v>
      </c>
      <c r="AI811" s="94">
        <f t="shared" si="396"/>
        <v>-299883.70880000002</v>
      </c>
      <c r="AJ811" s="94">
        <f t="shared" si="396"/>
        <v>0</v>
      </c>
      <c r="AK811" s="94">
        <f t="shared" si="396"/>
        <v>-1985815.2911999999</v>
      </c>
      <c r="AL811" s="93">
        <f t="shared" si="396"/>
        <v>-1985815.2911999999</v>
      </c>
      <c r="AM811" s="139" t="s">
        <v>7157</v>
      </c>
    </row>
    <row r="812" spans="1:39" hidden="1" outlineLevel="3" x14ac:dyDescent="0.25">
      <c r="A812" t="s">
        <v>7069</v>
      </c>
      <c r="B812" t="s">
        <v>809</v>
      </c>
      <c r="C812" t="s">
        <v>810</v>
      </c>
      <c r="D812" t="s">
        <v>811</v>
      </c>
      <c r="E812" t="s">
        <v>812</v>
      </c>
      <c r="F812">
        <v>-587107.87</v>
      </c>
      <c r="G812">
        <v>-401933.31</v>
      </c>
      <c r="R812">
        <f>SUM(F812:Q812)</f>
        <v>-989041.17999999993</v>
      </c>
      <c r="S812" s="92" t="s">
        <v>6435</v>
      </c>
      <c r="T812" s="80">
        <f>VLOOKUP(S812,Factors!$F$4:$H$5971,3,FALSE)</f>
        <v>0.10765</v>
      </c>
      <c r="U812" s="119">
        <f t="shared" si="365"/>
        <v>0</v>
      </c>
      <c r="V812" s="120">
        <f t="shared" si="366"/>
        <v>-401933.31</v>
      </c>
      <c r="W812" s="121">
        <f t="shared" si="367"/>
        <v>-401933.31</v>
      </c>
      <c r="X812" s="119">
        <f t="shared" si="368"/>
        <v>0</v>
      </c>
      <c r="Y812" s="120">
        <f t="shared" si="369"/>
        <v>-43268.120821500001</v>
      </c>
      <c r="Z812" s="122">
        <f t="shared" si="370"/>
        <v>-43268.120821500001</v>
      </c>
      <c r="AA812" s="119">
        <f t="shared" si="371"/>
        <v>0</v>
      </c>
      <c r="AB812" s="120">
        <f t="shared" si="372"/>
        <v>-358665.18917849998</v>
      </c>
      <c r="AC812" s="122">
        <f t="shared" si="373"/>
        <v>-358665.18917849998</v>
      </c>
      <c r="AD812" s="94">
        <f t="shared" si="374"/>
        <v>0</v>
      </c>
      <c r="AE812" s="123">
        <f t="shared" si="375"/>
        <v>-989041.17999999993</v>
      </c>
      <c r="AF812" s="94">
        <f t="shared" si="376"/>
        <v>-989041.17999999993</v>
      </c>
      <c r="AG812" s="94">
        <f t="shared" si="377"/>
        <v>0</v>
      </c>
      <c r="AH812" s="123">
        <f t="shared" si="378"/>
        <v>-106470.28302699998</v>
      </c>
      <c r="AI812" s="94">
        <f t="shared" si="379"/>
        <v>-106470.28302699998</v>
      </c>
      <c r="AJ812" s="94">
        <f t="shared" si="380"/>
        <v>0</v>
      </c>
      <c r="AK812" s="94">
        <f t="shared" si="381"/>
        <v>-882570.89697299991</v>
      </c>
      <c r="AL812" s="93">
        <f t="shared" si="382"/>
        <v>-882570.89697299991</v>
      </c>
      <c r="AM812" s="138" t="str">
        <f>VLOOKUP(S812,Factors!$F$4:$G$5971,2,FALSE)</f>
        <v>Employee Cost</v>
      </c>
    </row>
    <row r="813" spans="1:39" hidden="1" outlineLevel="2" collapsed="1" x14ac:dyDescent="0.25">
      <c r="S813" s="92"/>
      <c r="T813" s="80"/>
      <c r="U813" s="119">
        <f t="shared" ref="U813:AL813" si="397">SUBTOTAL(9,U812:U812)</f>
        <v>0</v>
      </c>
      <c r="V813" s="120">
        <f t="shared" si="397"/>
        <v>-401933.31</v>
      </c>
      <c r="W813" s="121">
        <f t="shared" si="397"/>
        <v>-401933.31</v>
      </c>
      <c r="X813" s="119">
        <f t="shared" si="397"/>
        <v>0</v>
      </c>
      <c r="Y813" s="120">
        <f t="shared" si="397"/>
        <v>-43268.120821500001</v>
      </c>
      <c r="Z813" s="122">
        <f t="shared" si="397"/>
        <v>-43268.120821500001</v>
      </c>
      <c r="AA813" s="119">
        <f t="shared" si="397"/>
        <v>0</v>
      </c>
      <c r="AB813" s="120">
        <f t="shared" si="397"/>
        <v>-358665.18917849998</v>
      </c>
      <c r="AC813" s="122">
        <f t="shared" si="397"/>
        <v>-358665.18917849998</v>
      </c>
      <c r="AD813" s="94">
        <f t="shared" si="397"/>
        <v>0</v>
      </c>
      <c r="AE813" s="123">
        <f t="shared" si="397"/>
        <v>-989041.17999999993</v>
      </c>
      <c r="AF813" s="94">
        <f t="shared" si="397"/>
        <v>-989041.17999999993</v>
      </c>
      <c r="AG813" s="94">
        <f t="shared" si="397"/>
        <v>0</v>
      </c>
      <c r="AH813" s="123">
        <f t="shared" si="397"/>
        <v>-106470.28302699998</v>
      </c>
      <c r="AI813" s="94">
        <f t="shared" si="397"/>
        <v>-106470.28302699998</v>
      </c>
      <c r="AJ813" s="94">
        <f t="shared" si="397"/>
        <v>0</v>
      </c>
      <c r="AK813" s="94">
        <f t="shared" si="397"/>
        <v>-882570.89697299991</v>
      </c>
      <c r="AL813" s="93">
        <f t="shared" si="397"/>
        <v>-882570.89697299991</v>
      </c>
      <c r="AM813" s="139" t="s">
        <v>7148</v>
      </c>
    </row>
    <row r="814" spans="1:39" hidden="1" outlineLevel="1" x14ac:dyDescent="0.25">
      <c r="A814" s="135" t="s">
        <v>7068</v>
      </c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7"/>
      <c r="T814" s="128"/>
      <c r="U814" s="129">
        <f t="shared" ref="U814:AL814" si="398">SUBTOTAL(9,U807:U812)</f>
        <v>0</v>
      </c>
      <c r="V814" s="130">
        <f t="shared" si="398"/>
        <v>-1567041.1800000002</v>
      </c>
      <c r="W814" s="131">
        <f t="shared" si="398"/>
        <v>-1567041.1800000002</v>
      </c>
      <c r="X814" s="129">
        <f t="shared" si="398"/>
        <v>0</v>
      </c>
      <c r="Y814" s="130">
        <f t="shared" si="398"/>
        <v>-195372.78620949999</v>
      </c>
      <c r="Z814" s="132">
        <f t="shared" si="398"/>
        <v>-195372.78620949999</v>
      </c>
      <c r="AA814" s="129">
        <f t="shared" si="398"/>
        <v>0</v>
      </c>
      <c r="AB814" s="130">
        <f t="shared" si="398"/>
        <v>-1371668.3937904998</v>
      </c>
      <c r="AC814" s="132">
        <f t="shared" si="398"/>
        <v>-1371668.3937904998</v>
      </c>
      <c r="AD814" s="130">
        <f t="shared" si="398"/>
        <v>0</v>
      </c>
      <c r="AE814" s="133">
        <f t="shared" si="398"/>
        <v>-3356916.83</v>
      </c>
      <c r="AF814" s="130">
        <f t="shared" si="398"/>
        <v>-3356916.83</v>
      </c>
      <c r="AG814" s="130">
        <f t="shared" si="398"/>
        <v>0</v>
      </c>
      <c r="AH814" s="133">
        <f t="shared" si="398"/>
        <v>-415590.64728699997</v>
      </c>
      <c r="AI814" s="130">
        <f t="shared" si="398"/>
        <v>-415590.64728699997</v>
      </c>
      <c r="AJ814" s="130">
        <f t="shared" si="398"/>
        <v>0</v>
      </c>
      <c r="AK814" s="130">
        <f t="shared" si="398"/>
        <v>-2941326.1827130001</v>
      </c>
      <c r="AL814" s="134">
        <f t="shared" si="398"/>
        <v>-2941326.1827130001</v>
      </c>
      <c r="AM814" s="137"/>
    </row>
    <row r="815" spans="1:39" hidden="1" outlineLevel="3" x14ac:dyDescent="0.25">
      <c r="A815" t="s">
        <v>7071</v>
      </c>
      <c r="B815" t="s">
        <v>814</v>
      </c>
      <c r="C815" t="s">
        <v>815</v>
      </c>
      <c r="D815" t="s">
        <v>816</v>
      </c>
      <c r="E815" t="s">
        <v>817</v>
      </c>
      <c r="F815">
        <v>288289.81</v>
      </c>
      <c r="G815">
        <v>292289.81</v>
      </c>
      <c r="R815">
        <f>SUM(F815:Q815)</f>
        <v>580579.62</v>
      </c>
      <c r="S815" s="92" t="s">
        <v>5929</v>
      </c>
      <c r="T815" s="80">
        <f>VLOOKUP(S815,Factors!$F$4:$H$5971,3,FALSE)</f>
        <v>0.1124</v>
      </c>
      <c r="U815" s="119">
        <f t="shared" si="365"/>
        <v>0</v>
      </c>
      <c r="V815" s="120">
        <f t="shared" si="366"/>
        <v>292289.81</v>
      </c>
      <c r="W815" s="121">
        <f t="shared" si="367"/>
        <v>292289.81</v>
      </c>
      <c r="X815" s="119">
        <f t="shared" si="368"/>
        <v>0</v>
      </c>
      <c r="Y815" s="120">
        <f t="shared" si="369"/>
        <v>32853.374644000003</v>
      </c>
      <c r="Z815" s="122">
        <f t="shared" si="370"/>
        <v>32853.374644000003</v>
      </c>
      <c r="AA815" s="119">
        <f t="shared" si="371"/>
        <v>0</v>
      </c>
      <c r="AB815" s="120">
        <f t="shared" si="372"/>
        <v>259436.435356</v>
      </c>
      <c r="AC815" s="122">
        <f t="shared" si="373"/>
        <v>259436.435356</v>
      </c>
      <c r="AD815" s="94">
        <f t="shared" si="374"/>
        <v>0</v>
      </c>
      <c r="AE815" s="123">
        <f t="shared" si="375"/>
        <v>580579.62</v>
      </c>
      <c r="AF815" s="94">
        <f t="shared" si="376"/>
        <v>580579.62</v>
      </c>
      <c r="AG815" s="94">
        <f t="shared" si="377"/>
        <v>0</v>
      </c>
      <c r="AH815" s="123">
        <f t="shared" si="378"/>
        <v>65257.149288000001</v>
      </c>
      <c r="AI815" s="94">
        <f t="shared" si="379"/>
        <v>65257.149288000001</v>
      </c>
      <c r="AJ815" s="94">
        <f t="shared" si="380"/>
        <v>0</v>
      </c>
      <c r="AK815" s="94">
        <f t="shared" si="381"/>
        <v>515322.47071199998</v>
      </c>
      <c r="AL815" s="93">
        <f t="shared" si="382"/>
        <v>515322.47071199998</v>
      </c>
      <c r="AM815" s="138" t="str">
        <f>VLOOKUP(S815,Factors!$F$4:$G$5971,2,FALSE)</f>
        <v>3-factor</v>
      </c>
    </row>
    <row r="816" spans="1:39" hidden="1" outlineLevel="2" collapsed="1" x14ac:dyDescent="0.25">
      <c r="S816" s="92"/>
      <c r="T816" s="80"/>
      <c r="U816" s="119">
        <f t="shared" ref="U816:AL816" si="399">SUBTOTAL(9,U815:U815)</f>
        <v>0</v>
      </c>
      <c r="V816" s="120">
        <f t="shared" si="399"/>
        <v>292289.81</v>
      </c>
      <c r="W816" s="121">
        <f t="shared" si="399"/>
        <v>292289.81</v>
      </c>
      <c r="X816" s="119">
        <f t="shared" si="399"/>
        <v>0</v>
      </c>
      <c r="Y816" s="120">
        <f t="shared" si="399"/>
        <v>32853.374644000003</v>
      </c>
      <c r="Z816" s="122">
        <f t="shared" si="399"/>
        <v>32853.374644000003</v>
      </c>
      <c r="AA816" s="119">
        <f t="shared" si="399"/>
        <v>0</v>
      </c>
      <c r="AB816" s="120">
        <f t="shared" si="399"/>
        <v>259436.435356</v>
      </c>
      <c r="AC816" s="122">
        <f t="shared" si="399"/>
        <v>259436.435356</v>
      </c>
      <c r="AD816" s="94">
        <f t="shared" si="399"/>
        <v>0</v>
      </c>
      <c r="AE816" s="123">
        <f t="shared" si="399"/>
        <v>580579.62</v>
      </c>
      <c r="AF816" s="94">
        <f t="shared" si="399"/>
        <v>580579.62</v>
      </c>
      <c r="AG816" s="94">
        <f t="shared" si="399"/>
        <v>0</v>
      </c>
      <c r="AH816" s="123">
        <f t="shared" si="399"/>
        <v>65257.149288000001</v>
      </c>
      <c r="AI816" s="94">
        <f t="shared" si="399"/>
        <v>65257.149288000001</v>
      </c>
      <c r="AJ816" s="94">
        <f t="shared" si="399"/>
        <v>0</v>
      </c>
      <c r="AK816" s="94">
        <f t="shared" si="399"/>
        <v>515322.47071199998</v>
      </c>
      <c r="AL816" s="93">
        <f t="shared" si="399"/>
        <v>515322.47071199998</v>
      </c>
      <c r="AM816" s="139" t="s">
        <v>7137</v>
      </c>
    </row>
    <row r="817" spans="1:39" hidden="1" outlineLevel="1" x14ac:dyDescent="0.25">
      <c r="A817" s="135" t="s">
        <v>7070</v>
      </c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7"/>
      <c r="T817" s="128"/>
      <c r="U817" s="129">
        <f t="shared" ref="U817:AL817" si="400">SUBTOTAL(9,U815:U815)</f>
        <v>0</v>
      </c>
      <c r="V817" s="130">
        <f t="shared" si="400"/>
        <v>292289.81</v>
      </c>
      <c r="W817" s="131">
        <f t="shared" si="400"/>
        <v>292289.81</v>
      </c>
      <c r="X817" s="129">
        <f t="shared" si="400"/>
        <v>0</v>
      </c>
      <c r="Y817" s="130">
        <f t="shared" si="400"/>
        <v>32853.374644000003</v>
      </c>
      <c r="Z817" s="132">
        <f t="shared" si="400"/>
        <v>32853.374644000003</v>
      </c>
      <c r="AA817" s="129">
        <f t="shared" si="400"/>
        <v>0</v>
      </c>
      <c r="AB817" s="130">
        <f t="shared" si="400"/>
        <v>259436.435356</v>
      </c>
      <c r="AC817" s="132">
        <f t="shared" si="400"/>
        <v>259436.435356</v>
      </c>
      <c r="AD817" s="130">
        <f t="shared" si="400"/>
        <v>0</v>
      </c>
      <c r="AE817" s="133">
        <f t="shared" si="400"/>
        <v>580579.62</v>
      </c>
      <c r="AF817" s="130">
        <f t="shared" si="400"/>
        <v>580579.62</v>
      </c>
      <c r="AG817" s="130">
        <f t="shared" si="400"/>
        <v>0</v>
      </c>
      <c r="AH817" s="133">
        <f t="shared" si="400"/>
        <v>65257.149288000001</v>
      </c>
      <c r="AI817" s="130">
        <f t="shared" si="400"/>
        <v>65257.149288000001</v>
      </c>
      <c r="AJ817" s="130">
        <f t="shared" si="400"/>
        <v>0</v>
      </c>
      <c r="AK817" s="130">
        <f t="shared" si="400"/>
        <v>515322.47071199998</v>
      </c>
      <c r="AL817" s="134">
        <f t="shared" si="400"/>
        <v>515322.47071199998</v>
      </c>
      <c r="AM817" s="137"/>
    </row>
    <row r="818" spans="1:39" hidden="1" outlineLevel="3" x14ac:dyDescent="0.25">
      <c r="A818" t="s">
        <v>7073</v>
      </c>
      <c r="B818" t="s">
        <v>229</v>
      </c>
      <c r="C818" t="s">
        <v>230</v>
      </c>
      <c r="D818" t="s">
        <v>819</v>
      </c>
      <c r="E818" t="s">
        <v>820</v>
      </c>
      <c r="F818">
        <v>2717.68</v>
      </c>
      <c r="G818">
        <v>2262</v>
      </c>
      <c r="R818">
        <f t="shared" ref="R818:R823" si="401">SUM(F818:Q818)</f>
        <v>4979.68</v>
      </c>
      <c r="S818" s="92" t="s">
        <v>5914</v>
      </c>
      <c r="T818" s="80">
        <f>VLOOKUP(S818,Factors!$F$4:$H$5971,3,FALSE)</f>
        <v>0.1124</v>
      </c>
      <c r="U818" s="119">
        <f t="shared" si="365"/>
        <v>0</v>
      </c>
      <c r="V818" s="120">
        <f t="shared" si="366"/>
        <v>2262</v>
      </c>
      <c r="W818" s="121">
        <f t="shared" si="367"/>
        <v>2262</v>
      </c>
      <c r="X818" s="119">
        <f t="shared" si="368"/>
        <v>0</v>
      </c>
      <c r="Y818" s="120">
        <f t="shared" si="369"/>
        <v>254.24879999999999</v>
      </c>
      <c r="Z818" s="122">
        <f t="shared" si="370"/>
        <v>254.24879999999999</v>
      </c>
      <c r="AA818" s="119">
        <f t="shared" si="371"/>
        <v>0</v>
      </c>
      <c r="AB818" s="120">
        <f t="shared" si="372"/>
        <v>2007.7511999999999</v>
      </c>
      <c r="AC818" s="122">
        <f t="shared" si="373"/>
        <v>2007.7511999999999</v>
      </c>
      <c r="AD818" s="94">
        <f t="shared" si="374"/>
        <v>0</v>
      </c>
      <c r="AE818" s="123">
        <f t="shared" si="375"/>
        <v>4979.68</v>
      </c>
      <c r="AF818" s="94">
        <f t="shared" si="376"/>
        <v>4979.68</v>
      </c>
      <c r="AG818" s="94">
        <f t="shared" si="377"/>
        <v>0</v>
      </c>
      <c r="AH818" s="123">
        <f t="shared" si="378"/>
        <v>559.71603200000004</v>
      </c>
      <c r="AI818" s="94">
        <f t="shared" si="379"/>
        <v>559.71603200000004</v>
      </c>
      <c r="AJ818" s="94">
        <f t="shared" si="380"/>
        <v>0</v>
      </c>
      <c r="AK818" s="94">
        <f t="shared" si="381"/>
        <v>4419.963968</v>
      </c>
      <c r="AL818" s="93">
        <f t="shared" si="382"/>
        <v>4419.963968</v>
      </c>
      <c r="AM818" s="138" t="str">
        <f>VLOOKUP(S818,Factors!$F$4:$G$5971,2,FALSE)</f>
        <v>3-factor</v>
      </c>
    </row>
    <row r="819" spans="1:39" hidden="1" outlineLevel="3" x14ac:dyDescent="0.25">
      <c r="A819" t="s">
        <v>7073</v>
      </c>
      <c r="B819" t="s">
        <v>229</v>
      </c>
      <c r="C819" t="s">
        <v>230</v>
      </c>
      <c r="D819" t="s">
        <v>821</v>
      </c>
      <c r="E819" t="s">
        <v>822</v>
      </c>
      <c r="F819">
        <v>17</v>
      </c>
      <c r="R819">
        <f t="shared" si="401"/>
        <v>17</v>
      </c>
      <c r="S819" s="92" t="s">
        <v>5921</v>
      </c>
      <c r="T819" s="80">
        <f>VLOOKUP(S819,Factors!$F$4:$H$5971,3,FALSE)</f>
        <v>0.1124</v>
      </c>
      <c r="U819" s="119">
        <f t="shared" si="365"/>
        <v>0</v>
      </c>
      <c r="V819" s="120">
        <f t="shared" si="366"/>
        <v>0</v>
      </c>
      <c r="W819" s="121">
        <f t="shared" si="367"/>
        <v>0</v>
      </c>
      <c r="X819" s="119">
        <f t="shared" si="368"/>
        <v>0</v>
      </c>
      <c r="Y819" s="120">
        <f t="shared" si="369"/>
        <v>0</v>
      </c>
      <c r="Z819" s="122">
        <f t="shared" si="370"/>
        <v>0</v>
      </c>
      <c r="AA819" s="119">
        <f t="shared" si="371"/>
        <v>0</v>
      </c>
      <c r="AB819" s="120">
        <f t="shared" si="372"/>
        <v>0</v>
      </c>
      <c r="AC819" s="122">
        <f t="shared" si="373"/>
        <v>0</v>
      </c>
      <c r="AD819" s="94">
        <f t="shared" si="374"/>
        <v>0</v>
      </c>
      <c r="AE819" s="123">
        <f t="shared" si="375"/>
        <v>17</v>
      </c>
      <c r="AF819" s="94">
        <f t="shared" si="376"/>
        <v>17</v>
      </c>
      <c r="AG819" s="94">
        <f t="shared" si="377"/>
        <v>0</v>
      </c>
      <c r="AH819" s="123">
        <f t="shared" si="378"/>
        <v>1.9108000000000001</v>
      </c>
      <c r="AI819" s="94">
        <f t="shared" si="379"/>
        <v>1.9108000000000001</v>
      </c>
      <c r="AJ819" s="94">
        <f t="shared" si="380"/>
        <v>0</v>
      </c>
      <c r="AK819" s="94">
        <f t="shared" si="381"/>
        <v>15.0892</v>
      </c>
      <c r="AL819" s="93">
        <f t="shared" si="382"/>
        <v>15.0892</v>
      </c>
      <c r="AM819" s="138" t="str">
        <f>VLOOKUP(S819,Factors!$F$4:$G$5971,2,FALSE)</f>
        <v>3-factor</v>
      </c>
    </row>
    <row r="820" spans="1:39" hidden="1" outlineLevel="3" x14ac:dyDescent="0.25">
      <c r="A820" t="s">
        <v>7073</v>
      </c>
      <c r="B820" t="s">
        <v>823</v>
      </c>
      <c r="C820" t="s">
        <v>824</v>
      </c>
      <c r="D820" t="s">
        <v>825</v>
      </c>
      <c r="E820" t="s">
        <v>826</v>
      </c>
      <c r="R820">
        <f t="shared" si="401"/>
        <v>0</v>
      </c>
      <c r="S820" s="92" t="s">
        <v>5937</v>
      </c>
      <c r="T820" s="80">
        <f>VLOOKUP(S820,Factors!$F$4:$H$5971,3,FALSE)</f>
        <v>0.1124</v>
      </c>
      <c r="U820" s="119">
        <f t="shared" ref="U820:U896" si="402">IF(LEFT(AM820,6)="Direct", G820,0)</f>
        <v>0</v>
      </c>
      <c r="V820" s="120">
        <f t="shared" ref="V820:V896" si="403">G820-U820</f>
        <v>0</v>
      </c>
      <c r="W820" s="121">
        <f t="shared" ref="W820:W896" si="404">U820+V820</f>
        <v>0</v>
      </c>
      <c r="X820" s="119">
        <f t="shared" ref="X820:X896" si="405">IF(LEFT(AM820,9)="Direct-WA", G820,0)</f>
        <v>0</v>
      </c>
      <c r="Y820" s="120">
        <f t="shared" ref="Y820:Y896" si="406">IF(LEFT(AM820,9)="Direct-WA",0,G820*T820)</f>
        <v>0</v>
      </c>
      <c r="Z820" s="122">
        <f t="shared" ref="Z820:Z896" si="407">X820+Y820</f>
        <v>0</v>
      </c>
      <c r="AA820" s="119">
        <f t="shared" ref="AA820:AA896" si="408">IF(LEFT(AM820,9)="Direct-OR", G820,0)</f>
        <v>0</v>
      </c>
      <c r="AB820" s="120">
        <f t="shared" ref="AB820:AB896" si="409">IF(LEFT(AM820,9)="Direct-OR",0,V820-Y820)</f>
        <v>0</v>
      </c>
      <c r="AC820" s="122">
        <f t="shared" ref="AC820:AC896" si="410">AA820+AB820</f>
        <v>0</v>
      </c>
      <c r="AD820" s="94">
        <f t="shared" ref="AD820:AD896" si="411">IF(LEFT(AM820,6)="Direct", R820,0)</f>
        <v>0</v>
      </c>
      <c r="AE820" s="123">
        <f t="shared" ref="AE820:AE896" si="412">R820-AD820</f>
        <v>0</v>
      </c>
      <c r="AF820" s="94">
        <f t="shared" ref="AF820:AF896" si="413">AD820+AE820</f>
        <v>0</v>
      </c>
      <c r="AG820" s="94">
        <f t="shared" ref="AG820:AG896" si="414">IF(LEFT(AM820,9)="Direct-WA", R820,0)</f>
        <v>0</v>
      </c>
      <c r="AH820" s="123">
        <f t="shared" ref="AH820:AH896" si="415">IF(LEFT(AM820,9)="Direct-WA",0,R820*T820)</f>
        <v>0</v>
      </c>
      <c r="AI820" s="94">
        <f t="shared" ref="AI820:AI896" si="416">AG820+AH820</f>
        <v>0</v>
      </c>
      <c r="AJ820" s="94">
        <f t="shared" ref="AJ820:AJ896" si="417">IF(LEFT(AM820,9)="Direct-OR", R820,0)</f>
        <v>0</v>
      </c>
      <c r="AK820" s="94">
        <f t="shared" ref="AK820:AK896" si="418">IF(LEFT(AM820,9)="Direct-OR",0,AF820-AI820)</f>
        <v>0</v>
      </c>
      <c r="AL820" s="93">
        <f t="shared" ref="AL820:AL896" si="419">AJ820+AK820</f>
        <v>0</v>
      </c>
      <c r="AM820" s="138" t="str">
        <f>VLOOKUP(S820,Factors!$F$4:$G$5971,2,FALSE)</f>
        <v>3-factor</v>
      </c>
    </row>
    <row r="821" spans="1:39" hidden="1" outlineLevel="3" x14ac:dyDescent="0.25">
      <c r="A821" t="s">
        <v>7073</v>
      </c>
      <c r="B821" t="s">
        <v>671</v>
      </c>
      <c r="C821" t="s">
        <v>672</v>
      </c>
      <c r="D821" t="s">
        <v>819</v>
      </c>
      <c r="E821" t="s">
        <v>820</v>
      </c>
      <c r="G821">
        <v>211.84</v>
      </c>
      <c r="R821">
        <f t="shared" si="401"/>
        <v>211.84</v>
      </c>
      <c r="S821" s="92" t="s">
        <v>7113</v>
      </c>
      <c r="T821" s="80">
        <f>VLOOKUP(S821,Factors!$F$4:$H$5971,3,FALSE)</f>
        <v>0.1124</v>
      </c>
      <c r="U821" s="119">
        <f t="shared" si="402"/>
        <v>0</v>
      </c>
      <c r="V821" s="120">
        <f t="shared" si="403"/>
        <v>211.84</v>
      </c>
      <c r="W821" s="121">
        <f t="shared" si="404"/>
        <v>211.84</v>
      </c>
      <c r="X821" s="119">
        <f t="shared" si="405"/>
        <v>0</v>
      </c>
      <c r="Y821" s="120">
        <f t="shared" si="406"/>
        <v>23.810815999999999</v>
      </c>
      <c r="Z821" s="122">
        <f t="shared" si="407"/>
        <v>23.810815999999999</v>
      </c>
      <c r="AA821" s="119">
        <f t="shared" si="408"/>
        <v>0</v>
      </c>
      <c r="AB821" s="120">
        <f t="shared" si="409"/>
        <v>188.02918400000001</v>
      </c>
      <c r="AC821" s="122">
        <f t="shared" si="410"/>
        <v>188.02918400000001</v>
      </c>
      <c r="AD821" s="94">
        <f t="shared" si="411"/>
        <v>0</v>
      </c>
      <c r="AE821" s="123">
        <f t="shared" si="412"/>
        <v>211.84</v>
      </c>
      <c r="AF821" s="94">
        <f t="shared" si="413"/>
        <v>211.84</v>
      </c>
      <c r="AG821" s="94">
        <f t="shared" si="414"/>
        <v>0</v>
      </c>
      <c r="AH821" s="123">
        <f t="shared" si="415"/>
        <v>23.810815999999999</v>
      </c>
      <c r="AI821" s="94">
        <f t="shared" si="416"/>
        <v>23.810815999999999</v>
      </c>
      <c r="AJ821" s="94">
        <f t="shared" si="417"/>
        <v>0</v>
      </c>
      <c r="AK821" s="94">
        <f t="shared" si="418"/>
        <v>188.02918400000001</v>
      </c>
      <c r="AL821" s="93">
        <f t="shared" si="419"/>
        <v>188.02918400000001</v>
      </c>
      <c r="AM821" s="138" t="str">
        <f>VLOOKUP(S821,Factors!$F$4:$G$5971,2,FALSE)</f>
        <v>3-FACTOR</v>
      </c>
    </row>
    <row r="822" spans="1:39" hidden="1" outlineLevel="3" x14ac:dyDescent="0.25">
      <c r="A822" t="s">
        <v>7073</v>
      </c>
      <c r="B822" t="s">
        <v>796</v>
      </c>
      <c r="C822" t="s">
        <v>797</v>
      </c>
      <c r="D822" t="s">
        <v>827</v>
      </c>
      <c r="E822" t="s">
        <v>828</v>
      </c>
      <c r="R822">
        <f t="shared" si="401"/>
        <v>0</v>
      </c>
      <c r="S822" s="92" t="s">
        <v>7114</v>
      </c>
      <c r="T822" s="80">
        <f>VLOOKUP(S822,Factors!$F$4:$H$5971,3,FALSE)</f>
        <v>0.1124</v>
      </c>
      <c r="U822" s="119">
        <f t="shared" si="402"/>
        <v>0</v>
      </c>
      <c r="V822" s="120">
        <f t="shared" si="403"/>
        <v>0</v>
      </c>
      <c r="W822" s="121">
        <f t="shared" si="404"/>
        <v>0</v>
      </c>
      <c r="X822" s="119">
        <f t="shared" si="405"/>
        <v>0</v>
      </c>
      <c r="Y822" s="120">
        <f t="shared" si="406"/>
        <v>0</v>
      </c>
      <c r="Z822" s="122">
        <f t="shared" si="407"/>
        <v>0</v>
      </c>
      <c r="AA822" s="119">
        <f t="shared" si="408"/>
        <v>0</v>
      </c>
      <c r="AB822" s="120">
        <f t="shared" si="409"/>
        <v>0</v>
      </c>
      <c r="AC822" s="122">
        <f t="shared" si="410"/>
        <v>0</v>
      </c>
      <c r="AD822" s="94">
        <f t="shared" si="411"/>
        <v>0</v>
      </c>
      <c r="AE822" s="123">
        <f t="shared" si="412"/>
        <v>0</v>
      </c>
      <c r="AF822" s="94">
        <f t="shared" si="413"/>
        <v>0</v>
      </c>
      <c r="AG822" s="94">
        <f t="shared" si="414"/>
        <v>0</v>
      </c>
      <c r="AH822" s="123">
        <f t="shared" si="415"/>
        <v>0</v>
      </c>
      <c r="AI822" s="94">
        <f t="shared" si="416"/>
        <v>0</v>
      </c>
      <c r="AJ822" s="94">
        <f t="shared" si="417"/>
        <v>0</v>
      </c>
      <c r="AK822" s="94">
        <f t="shared" si="418"/>
        <v>0</v>
      </c>
      <c r="AL822" s="93">
        <f t="shared" si="419"/>
        <v>0</v>
      </c>
      <c r="AM822" s="138" t="str">
        <f>VLOOKUP(S822,Factors!$F$4:$G$5971,2,FALSE)</f>
        <v>3-FACTOR</v>
      </c>
    </row>
    <row r="823" spans="1:39" hidden="1" outlineLevel="3" x14ac:dyDescent="0.25">
      <c r="A823" t="s">
        <v>7073</v>
      </c>
      <c r="B823" t="s">
        <v>796</v>
      </c>
      <c r="C823" t="s">
        <v>797</v>
      </c>
      <c r="D823" t="s">
        <v>829</v>
      </c>
      <c r="E823" t="s">
        <v>830</v>
      </c>
      <c r="F823">
        <v>2239.17</v>
      </c>
      <c r="G823">
        <v>1133.29</v>
      </c>
      <c r="R823">
        <f t="shared" si="401"/>
        <v>3372.46</v>
      </c>
      <c r="S823" s="92" t="s">
        <v>6469</v>
      </c>
      <c r="T823" s="80">
        <f>VLOOKUP(S823,Factors!$F$4:$H$5971,3,FALSE)</f>
        <v>0.1124</v>
      </c>
      <c r="U823" s="119">
        <f t="shared" si="402"/>
        <v>0</v>
      </c>
      <c r="V823" s="120">
        <f t="shared" si="403"/>
        <v>1133.29</v>
      </c>
      <c r="W823" s="121">
        <f t="shared" si="404"/>
        <v>1133.29</v>
      </c>
      <c r="X823" s="119">
        <f t="shared" si="405"/>
        <v>0</v>
      </c>
      <c r="Y823" s="120">
        <f t="shared" si="406"/>
        <v>127.38179599999999</v>
      </c>
      <c r="Z823" s="122">
        <f t="shared" si="407"/>
        <v>127.38179599999999</v>
      </c>
      <c r="AA823" s="119">
        <f t="shared" si="408"/>
        <v>0</v>
      </c>
      <c r="AB823" s="120">
        <f t="shared" si="409"/>
        <v>1005.908204</v>
      </c>
      <c r="AC823" s="122">
        <f t="shared" si="410"/>
        <v>1005.908204</v>
      </c>
      <c r="AD823" s="94">
        <f t="shared" si="411"/>
        <v>0</v>
      </c>
      <c r="AE823" s="123">
        <f t="shared" si="412"/>
        <v>3372.46</v>
      </c>
      <c r="AF823" s="94">
        <f t="shared" si="413"/>
        <v>3372.46</v>
      </c>
      <c r="AG823" s="94">
        <f t="shared" si="414"/>
        <v>0</v>
      </c>
      <c r="AH823" s="123">
        <f t="shared" si="415"/>
        <v>379.064504</v>
      </c>
      <c r="AI823" s="94">
        <f t="shared" si="416"/>
        <v>379.064504</v>
      </c>
      <c r="AJ823" s="94">
        <f t="shared" si="417"/>
        <v>0</v>
      </c>
      <c r="AK823" s="94">
        <f t="shared" si="418"/>
        <v>2993.3954960000001</v>
      </c>
      <c r="AL823" s="93">
        <f t="shared" si="419"/>
        <v>2993.3954960000001</v>
      </c>
      <c r="AM823" s="138" t="str">
        <f>VLOOKUP(S823,Factors!$F$4:$G$5971,2,FALSE)</f>
        <v>3-Factor</v>
      </c>
    </row>
    <row r="824" spans="1:39" hidden="1" outlineLevel="2" collapsed="1" x14ac:dyDescent="0.25">
      <c r="S824" s="92"/>
      <c r="T824" s="80"/>
      <c r="U824" s="119">
        <f t="shared" ref="U824:AL824" si="420">SUBTOTAL(9,U818:U823)</f>
        <v>0</v>
      </c>
      <c r="V824" s="120">
        <f t="shared" si="420"/>
        <v>3607.13</v>
      </c>
      <c r="W824" s="121">
        <f t="shared" si="420"/>
        <v>3607.13</v>
      </c>
      <c r="X824" s="119">
        <f t="shared" si="420"/>
        <v>0</v>
      </c>
      <c r="Y824" s="120">
        <f t="shared" si="420"/>
        <v>405.44141200000001</v>
      </c>
      <c r="Z824" s="122">
        <f t="shared" si="420"/>
        <v>405.44141200000001</v>
      </c>
      <c r="AA824" s="119">
        <f t="shared" si="420"/>
        <v>0</v>
      </c>
      <c r="AB824" s="120">
        <f t="shared" si="420"/>
        <v>3201.688588</v>
      </c>
      <c r="AC824" s="122">
        <f t="shared" si="420"/>
        <v>3201.688588</v>
      </c>
      <c r="AD824" s="94">
        <f t="shared" si="420"/>
        <v>0</v>
      </c>
      <c r="AE824" s="123">
        <f t="shared" si="420"/>
        <v>8580.98</v>
      </c>
      <c r="AF824" s="94">
        <f t="shared" si="420"/>
        <v>8580.98</v>
      </c>
      <c r="AG824" s="94">
        <f t="shared" si="420"/>
        <v>0</v>
      </c>
      <c r="AH824" s="123">
        <f t="shared" si="420"/>
        <v>964.50215200000002</v>
      </c>
      <c r="AI824" s="94">
        <f t="shared" si="420"/>
        <v>964.50215200000002</v>
      </c>
      <c r="AJ824" s="94">
        <f t="shared" si="420"/>
        <v>0</v>
      </c>
      <c r="AK824" s="94">
        <f t="shared" si="420"/>
        <v>7616.4778480000004</v>
      </c>
      <c r="AL824" s="93">
        <f t="shared" si="420"/>
        <v>7616.4778480000004</v>
      </c>
      <c r="AM824" s="139" t="s">
        <v>7137</v>
      </c>
    </row>
    <row r="825" spans="1:39" hidden="1" outlineLevel="1" x14ac:dyDescent="0.25">
      <c r="A825" s="135" t="s">
        <v>7072</v>
      </c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7"/>
      <c r="T825" s="128"/>
      <c r="U825" s="129">
        <f t="shared" ref="U825:AL825" si="421">SUBTOTAL(9,U818:U823)</f>
        <v>0</v>
      </c>
      <c r="V825" s="130">
        <f t="shared" si="421"/>
        <v>3607.13</v>
      </c>
      <c r="W825" s="131">
        <f t="shared" si="421"/>
        <v>3607.13</v>
      </c>
      <c r="X825" s="129">
        <f t="shared" si="421"/>
        <v>0</v>
      </c>
      <c r="Y825" s="130">
        <f t="shared" si="421"/>
        <v>405.44141200000001</v>
      </c>
      <c r="Z825" s="132">
        <f t="shared" si="421"/>
        <v>405.44141200000001</v>
      </c>
      <c r="AA825" s="129">
        <f t="shared" si="421"/>
        <v>0</v>
      </c>
      <c r="AB825" s="130">
        <f t="shared" si="421"/>
        <v>3201.688588</v>
      </c>
      <c r="AC825" s="132">
        <f t="shared" si="421"/>
        <v>3201.688588</v>
      </c>
      <c r="AD825" s="130">
        <f t="shared" si="421"/>
        <v>0</v>
      </c>
      <c r="AE825" s="133">
        <f t="shared" si="421"/>
        <v>8580.98</v>
      </c>
      <c r="AF825" s="130">
        <f t="shared" si="421"/>
        <v>8580.98</v>
      </c>
      <c r="AG825" s="130">
        <f t="shared" si="421"/>
        <v>0</v>
      </c>
      <c r="AH825" s="133">
        <f t="shared" si="421"/>
        <v>964.50215200000002</v>
      </c>
      <c r="AI825" s="130">
        <f t="shared" si="421"/>
        <v>964.50215200000002</v>
      </c>
      <c r="AJ825" s="130">
        <f t="shared" si="421"/>
        <v>0</v>
      </c>
      <c r="AK825" s="130">
        <f t="shared" si="421"/>
        <v>7616.4778480000004</v>
      </c>
      <c r="AL825" s="134">
        <f t="shared" si="421"/>
        <v>7616.4778480000004</v>
      </c>
      <c r="AM825" s="137"/>
    </row>
    <row r="826" spans="1:39" hidden="1" outlineLevel="3" x14ac:dyDescent="0.25">
      <c r="A826" t="s">
        <v>7075</v>
      </c>
      <c r="B826" t="s">
        <v>669</v>
      </c>
      <c r="C826" t="s">
        <v>670</v>
      </c>
      <c r="D826" t="s">
        <v>834</v>
      </c>
      <c r="E826" t="s">
        <v>835</v>
      </c>
      <c r="F826">
        <v>9691.64</v>
      </c>
      <c r="G826">
        <v>10005.44</v>
      </c>
      <c r="R826">
        <f>SUM(F826:Q826)</f>
        <v>19697.080000000002</v>
      </c>
      <c r="S826" s="92" t="s">
        <v>5980</v>
      </c>
      <c r="T826" s="80">
        <f>VLOOKUP(S826,Factors!$F$4:$H$5971,3,FALSE)</f>
        <v>0.1124</v>
      </c>
      <c r="U826" s="119">
        <f t="shared" si="402"/>
        <v>0</v>
      </c>
      <c r="V826" s="120">
        <f t="shared" si="403"/>
        <v>10005.44</v>
      </c>
      <c r="W826" s="121">
        <f t="shared" si="404"/>
        <v>10005.44</v>
      </c>
      <c r="X826" s="119">
        <f t="shared" si="405"/>
        <v>0</v>
      </c>
      <c r="Y826" s="120">
        <f t="shared" si="406"/>
        <v>1124.6114560000001</v>
      </c>
      <c r="Z826" s="122">
        <f t="shared" si="407"/>
        <v>1124.6114560000001</v>
      </c>
      <c r="AA826" s="119">
        <f t="shared" si="408"/>
        <v>0</v>
      </c>
      <c r="AB826" s="120">
        <f t="shared" si="409"/>
        <v>8880.828544</v>
      </c>
      <c r="AC826" s="122">
        <f t="shared" si="410"/>
        <v>8880.828544</v>
      </c>
      <c r="AD826" s="94">
        <f t="shared" si="411"/>
        <v>0</v>
      </c>
      <c r="AE826" s="123">
        <f t="shared" si="412"/>
        <v>19697.080000000002</v>
      </c>
      <c r="AF826" s="94">
        <f t="shared" si="413"/>
        <v>19697.080000000002</v>
      </c>
      <c r="AG826" s="94">
        <f t="shared" si="414"/>
        <v>0</v>
      </c>
      <c r="AH826" s="123">
        <f t="shared" si="415"/>
        <v>2213.9517920000003</v>
      </c>
      <c r="AI826" s="94">
        <f t="shared" si="416"/>
        <v>2213.9517920000003</v>
      </c>
      <c r="AJ826" s="94">
        <f t="shared" si="417"/>
        <v>0</v>
      </c>
      <c r="AK826" s="94">
        <f t="shared" si="418"/>
        <v>17483.128208000002</v>
      </c>
      <c r="AL826" s="93">
        <f t="shared" si="419"/>
        <v>17483.128208000002</v>
      </c>
      <c r="AM826" s="138" t="str">
        <f>VLOOKUP(S826,Factors!$F$4:$G$5971,2,FALSE)</f>
        <v>3-Factor</v>
      </c>
    </row>
    <row r="827" spans="1:39" hidden="1" outlineLevel="3" x14ac:dyDescent="0.25">
      <c r="A827" t="s">
        <v>7075</v>
      </c>
      <c r="B827" t="s">
        <v>872</v>
      </c>
      <c r="C827" t="s">
        <v>873</v>
      </c>
      <c r="D827" t="s">
        <v>874</v>
      </c>
      <c r="E827" t="s">
        <v>875</v>
      </c>
      <c r="F827">
        <v>25583.33</v>
      </c>
      <c r="G827">
        <v>25583.33</v>
      </c>
      <c r="R827">
        <f>SUM(F827:Q827)</f>
        <v>51166.66</v>
      </c>
      <c r="S827" s="92" t="s">
        <v>6866</v>
      </c>
      <c r="T827" s="80">
        <f>VLOOKUP(S827,Factors!$F$4:$H$5971,3,FALSE)</f>
        <v>0.1124</v>
      </c>
      <c r="U827" s="119">
        <f t="shared" si="402"/>
        <v>0</v>
      </c>
      <c r="V827" s="120">
        <f t="shared" si="403"/>
        <v>25583.33</v>
      </c>
      <c r="W827" s="121">
        <f t="shared" si="404"/>
        <v>25583.33</v>
      </c>
      <c r="X827" s="119">
        <f t="shared" si="405"/>
        <v>0</v>
      </c>
      <c r="Y827" s="120">
        <f t="shared" si="406"/>
        <v>2875.566292</v>
      </c>
      <c r="Z827" s="122">
        <f t="shared" si="407"/>
        <v>2875.566292</v>
      </c>
      <c r="AA827" s="119">
        <f t="shared" si="408"/>
        <v>0</v>
      </c>
      <c r="AB827" s="120">
        <f t="shared" si="409"/>
        <v>22707.763708000002</v>
      </c>
      <c r="AC827" s="122">
        <f t="shared" si="410"/>
        <v>22707.763708000002</v>
      </c>
      <c r="AD827" s="94">
        <f t="shared" si="411"/>
        <v>0</v>
      </c>
      <c r="AE827" s="123">
        <f t="shared" si="412"/>
        <v>51166.66</v>
      </c>
      <c r="AF827" s="94">
        <f t="shared" si="413"/>
        <v>51166.66</v>
      </c>
      <c r="AG827" s="94">
        <f t="shared" si="414"/>
        <v>0</v>
      </c>
      <c r="AH827" s="123">
        <f t="shared" si="415"/>
        <v>5751.132584</v>
      </c>
      <c r="AI827" s="94">
        <f t="shared" si="416"/>
        <v>5751.132584</v>
      </c>
      <c r="AJ827" s="94">
        <f t="shared" si="417"/>
        <v>0</v>
      </c>
      <c r="AK827" s="94">
        <f t="shared" si="418"/>
        <v>45415.527416000004</v>
      </c>
      <c r="AL827" s="93">
        <f t="shared" si="419"/>
        <v>45415.527416000004</v>
      </c>
      <c r="AM827" s="138" t="str">
        <f>VLOOKUP(S827,Factors!$F$4:$G$5971,2,FALSE)</f>
        <v>3-FACTOR</v>
      </c>
    </row>
    <row r="828" spans="1:39" hidden="1" outlineLevel="3" x14ac:dyDescent="0.25">
      <c r="A828" t="s">
        <v>7075</v>
      </c>
      <c r="B828" t="s">
        <v>872</v>
      </c>
      <c r="C828" t="s">
        <v>873</v>
      </c>
      <c r="D828" t="s">
        <v>876</v>
      </c>
      <c r="E828" t="s">
        <v>877</v>
      </c>
      <c r="F828">
        <v>167174.75</v>
      </c>
      <c r="G828">
        <v>167174.75</v>
      </c>
      <c r="R828">
        <f>SUM(F828:Q828)</f>
        <v>334349.5</v>
      </c>
      <c r="S828" s="92" t="s">
        <v>6867</v>
      </c>
      <c r="T828" s="80">
        <f>VLOOKUP(S828,Factors!$F$4:$H$5971,3,FALSE)</f>
        <v>0.1124</v>
      </c>
      <c r="U828" s="119">
        <f t="shared" si="402"/>
        <v>0</v>
      </c>
      <c r="V828" s="120">
        <f t="shared" si="403"/>
        <v>167174.75</v>
      </c>
      <c r="W828" s="121">
        <f t="shared" si="404"/>
        <v>167174.75</v>
      </c>
      <c r="X828" s="119">
        <f t="shared" si="405"/>
        <v>0</v>
      </c>
      <c r="Y828" s="120">
        <f t="shared" si="406"/>
        <v>18790.441900000002</v>
      </c>
      <c r="Z828" s="122">
        <f t="shared" si="407"/>
        <v>18790.441900000002</v>
      </c>
      <c r="AA828" s="119">
        <f t="shared" si="408"/>
        <v>0</v>
      </c>
      <c r="AB828" s="120">
        <f t="shared" si="409"/>
        <v>148384.30809999999</v>
      </c>
      <c r="AC828" s="122">
        <f t="shared" si="410"/>
        <v>148384.30809999999</v>
      </c>
      <c r="AD828" s="94">
        <f t="shared" si="411"/>
        <v>0</v>
      </c>
      <c r="AE828" s="123">
        <f t="shared" si="412"/>
        <v>334349.5</v>
      </c>
      <c r="AF828" s="94">
        <f t="shared" si="413"/>
        <v>334349.5</v>
      </c>
      <c r="AG828" s="94">
        <f t="shared" si="414"/>
        <v>0</v>
      </c>
      <c r="AH828" s="123">
        <f t="shared" si="415"/>
        <v>37580.883800000003</v>
      </c>
      <c r="AI828" s="94">
        <f t="shared" si="416"/>
        <v>37580.883800000003</v>
      </c>
      <c r="AJ828" s="94">
        <f t="shared" si="417"/>
        <v>0</v>
      </c>
      <c r="AK828" s="94">
        <f t="shared" si="418"/>
        <v>296768.61619999999</v>
      </c>
      <c r="AL828" s="93">
        <f t="shared" si="419"/>
        <v>296768.61619999999</v>
      </c>
      <c r="AM828" s="138" t="str">
        <f>VLOOKUP(S828,Factors!$F$4:$G$5971,2,FALSE)</f>
        <v>3-FACTOR</v>
      </c>
    </row>
    <row r="829" spans="1:39" hidden="1" outlineLevel="2" collapsed="1" x14ac:dyDescent="0.25">
      <c r="S829" s="92"/>
      <c r="T829" s="80"/>
      <c r="U829" s="119">
        <f t="shared" ref="U829:AL829" si="422">SUBTOTAL(9,U826:U828)</f>
        <v>0</v>
      </c>
      <c r="V829" s="120">
        <f t="shared" si="422"/>
        <v>202763.52000000002</v>
      </c>
      <c r="W829" s="121">
        <f t="shared" si="422"/>
        <v>202763.52000000002</v>
      </c>
      <c r="X829" s="119">
        <f t="shared" si="422"/>
        <v>0</v>
      </c>
      <c r="Y829" s="120">
        <f t="shared" si="422"/>
        <v>22790.619648</v>
      </c>
      <c r="Z829" s="122">
        <f t="shared" si="422"/>
        <v>22790.619648</v>
      </c>
      <c r="AA829" s="119">
        <f t="shared" si="422"/>
        <v>0</v>
      </c>
      <c r="AB829" s="120">
        <f t="shared" si="422"/>
        <v>179972.900352</v>
      </c>
      <c r="AC829" s="122">
        <f t="shared" si="422"/>
        <v>179972.900352</v>
      </c>
      <c r="AD829" s="94">
        <f t="shared" si="422"/>
        <v>0</v>
      </c>
      <c r="AE829" s="123">
        <f t="shared" si="422"/>
        <v>405213.24</v>
      </c>
      <c r="AF829" s="94">
        <f t="shared" si="422"/>
        <v>405213.24</v>
      </c>
      <c r="AG829" s="94">
        <f t="shared" si="422"/>
        <v>0</v>
      </c>
      <c r="AH829" s="123">
        <f t="shared" si="422"/>
        <v>45545.968176000002</v>
      </c>
      <c r="AI829" s="94">
        <f t="shared" si="422"/>
        <v>45545.968176000002</v>
      </c>
      <c r="AJ829" s="94">
        <f t="shared" si="422"/>
        <v>0</v>
      </c>
      <c r="AK829" s="94">
        <f t="shared" si="422"/>
        <v>359667.271824</v>
      </c>
      <c r="AL829" s="93">
        <f t="shared" si="422"/>
        <v>359667.271824</v>
      </c>
      <c r="AM829" s="139" t="s">
        <v>7152</v>
      </c>
    </row>
    <row r="830" spans="1:39" hidden="1" outlineLevel="3" x14ac:dyDescent="0.25">
      <c r="A830" t="s">
        <v>7075</v>
      </c>
      <c r="B830" t="s">
        <v>854</v>
      </c>
      <c r="C830" t="s">
        <v>855</v>
      </c>
      <c r="D830" t="s">
        <v>856</v>
      </c>
      <c r="E830" t="s">
        <v>857</v>
      </c>
      <c r="R830">
        <f>SUM(F830:Q830)</f>
        <v>0</v>
      </c>
      <c r="S830" s="92" t="s">
        <v>6862</v>
      </c>
      <c r="T830" s="80">
        <f>VLOOKUP(S830,Factors!$F$4:$H$5971,3,FALSE)</f>
        <v>0</v>
      </c>
      <c r="U830" s="119">
        <f t="shared" si="402"/>
        <v>0</v>
      </c>
      <c r="V830" s="120">
        <f t="shared" si="403"/>
        <v>0</v>
      </c>
      <c r="W830" s="121">
        <f t="shared" si="404"/>
        <v>0</v>
      </c>
      <c r="X830" s="119">
        <f t="shared" si="405"/>
        <v>0</v>
      </c>
      <c r="Y830" s="120">
        <f t="shared" si="406"/>
        <v>0</v>
      </c>
      <c r="Z830" s="122">
        <f t="shared" si="407"/>
        <v>0</v>
      </c>
      <c r="AA830" s="119">
        <f t="shared" si="408"/>
        <v>0</v>
      </c>
      <c r="AB830" s="120">
        <f t="shared" si="409"/>
        <v>0</v>
      </c>
      <c r="AC830" s="122">
        <f t="shared" si="410"/>
        <v>0</v>
      </c>
      <c r="AD830" s="94">
        <f t="shared" si="411"/>
        <v>0</v>
      </c>
      <c r="AE830" s="123">
        <f t="shared" si="412"/>
        <v>0</v>
      </c>
      <c r="AF830" s="94">
        <f t="shared" si="413"/>
        <v>0</v>
      </c>
      <c r="AG830" s="94">
        <f t="shared" si="414"/>
        <v>0</v>
      </c>
      <c r="AH830" s="123">
        <f t="shared" si="415"/>
        <v>0</v>
      </c>
      <c r="AI830" s="94">
        <f t="shared" si="416"/>
        <v>0</v>
      </c>
      <c r="AJ830" s="94">
        <f t="shared" si="417"/>
        <v>0</v>
      </c>
      <c r="AK830" s="94">
        <f t="shared" si="418"/>
        <v>0</v>
      </c>
      <c r="AL830" s="93">
        <f t="shared" si="419"/>
        <v>0</v>
      </c>
      <c r="AM830" s="138" t="str">
        <f>VLOOKUP(S830,Factors!$F$4:$G$5971,2,FALSE)</f>
        <v>DIRECT-OR</v>
      </c>
    </row>
    <row r="831" spans="1:39" hidden="1" outlineLevel="3" x14ac:dyDescent="0.25">
      <c r="A831" t="s">
        <v>7075</v>
      </c>
      <c r="B831" t="s">
        <v>854</v>
      </c>
      <c r="C831" t="s">
        <v>855</v>
      </c>
      <c r="D831" t="s">
        <v>858</v>
      </c>
      <c r="E831" t="s">
        <v>859</v>
      </c>
      <c r="R831">
        <f>SUM(F831:Q831)</f>
        <v>0</v>
      </c>
      <c r="S831" s="92" t="s">
        <v>6863</v>
      </c>
      <c r="T831" s="80">
        <f>VLOOKUP(S831,Factors!$F$4:$H$5971,3,FALSE)</f>
        <v>0</v>
      </c>
      <c r="U831" s="119">
        <f t="shared" si="402"/>
        <v>0</v>
      </c>
      <c r="V831" s="120">
        <f t="shared" si="403"/>
        <v>0</v>
      </c>
      <c r="W831" s="121">
        <f t="shared" si="404"/>
        <v>0</v>
      </c>
      <c r="X831" s="119">
        <f t="shared" si="405"/>
        <v>0</v>
      </c>
      <c r="Y831" s="120">
        <f t="shared" si="406"/>
        <v>0</v>
      </c>
      <c r="Z831" s="122">
        <f t="shared" si="407"/>
        <v>0</v>
      </c>
      <c r="AA831" s="119">
        <f t="shared" si="408"/>
        <v>0</v>
      </c>
      <c r="AB831" s="120">
        <f t="shared" si="409"/>
        <v>0</v>
      </c>
      <c r="AC831" s="122">
        <f t="shared" si="410"/>
        <v>0</v>
      </c>
      <c r="AD831" s="94">
        <f t="shared" si="411"/>
        <v>0</v>
      </c>
      <c r="AE831" s="123">
        <f t="shared" si="412"/>
        <v>0</v>
      </c>
      <c r="AF831" s="94">
        <f t="shared" si="413"/>
        <v>0</v>
      </c>
      <c r="AG831" s="94">
        <f t="shared" si="414"/>
        <v>0</v>
      </c>
      <c r="AH831" s="123">
        <f t="shared" si="415"/>
        <v>0</v>
      </c>
      <c r="AI831" s="94">
        <f t="shared" si="416"/>
        <v>0</v>
      </c>
      <c r="AJ831" s="94">
        <f t="shared" si="417"/>
        <v>0</v>
      </c>
      <c r="AK831" s="94">
        <f t="shared" si="418"/>
        <v>0</v>
      </c>
      <c r="AL831" s="93">
        <f t="shared" si="419"/>
        <v>0</v>
      </c>
      <c r="AM831" s="138" t="str">
        <f>VLOOKUP(S831,Factors!$F$4:$G$5971,2,FALSE)</f>
        <v>DIRECT-OR</v>
      </c>
    </row>
    <row r="832" spans="1:39" hidden="1" outlineLevel="2" collapsed="1" x14ac:dyDescent="0.25">
      <c r="S832" s="92"/>
      <c r="T832" s="80"/>
      <c r="U832" s="119">
        <f t="shared" ref="U832:AL832" si="423">SUBTOTAL(9,U830:U831)</f>
        <v>0</v>
      </c>
      <c r="V832" s="120">
        <f t="shared" si="423"/>
        <v>0</v>
      </c>
      <c r="W832" s="121">
        <f t="shared" si="423"/>
        <v>0</v>
      </c>
      <c r="X832" s="119">
        <f t="shared" si="423"/>
        <v>0</v>
      </c>
      <c r="Y832" s="120">
        <f t="shared" si="423"/>
        <v>0</v>
      </c>
      <c r="Z832" s="122">
        <f t="shared" si="423"/>
        <v>0</v>
      </c>
      <c r="AA832" s="119">
        <f t="shared" si="423"/>
        <v>0</v>
      </c>
      <c r="AB832" s="120">
        <f t="shared" si="423"/>
        <v>0</v>
      </c>
      <c r="AC832" s="122">
        <f t="shared" si="423"/>
        <v>0</v>
      </c>
      <c r="AD832" s="94">
        <f t="shared" si="423"/>
        <v>0</v>
      </c>
      <c r="AE832" s="123">
        <f t="shared" si="423"/>
        <v>0</v>
      </c>
      <c r="AF832" s="94">
        <f t="shared" si="423"/>
        <v>0</v>
      </c>
      <c r="AG832" s="94">
        <f t="shared" si="423"/>
        <v>0</v>
      </c>
      <c r="AH832" s="123">
        <f t="shared" si="423"/>
        <v>0</v>
      </c>
      <c r="AI832" s="94">
        <f t="shared" si="423"/>
        <v>0</v>
      </c>
      <c r="AJ832" s="94">
        <f t="shared" si="423"/>
        <v>0</v>
      </c>
      <c r="AK832" s="94">
        <f t="shared" si="423"/>
        <v>0</v>
      </c>
      <c r="AL832" s="93">
        <f t="shared" si="423"/>
        <v>0</v>
      </c>
      <c r="AM832" s="139" t="s">
        <v>7158</v>
      </c>
    </row>
    <row r="833" spans="1:39" hidden="1" outlineLevel="3" x14ac:dyDescent="0.25">
      <c r="A833" t="s">
        <v>7075</v>
      </c>
      <c r="B833" t="s">
        <v>573</v>
      </c>
      <c r="C833" t="s">
        <v>574</v>
      </c>
      <c r="D833" t="s">
        <v>834</v>
      </c>
      <c r="E833" t="s">
        <v>835</v>
      </c>
      <c r="F833">
        <v>31119.7</v>
      </c>
      <c r="G833">
        <v>31574.18</v>
      </c>
      <c r="R833">
        <f t="shared" ref="R833:R847" si="424">SUM(F833:Q833)</f>
        <v>62693.880000000005</v>
      </c>
      <c r="S833" s="92" t="s">
        <v>5510</v>
      </c>
      <c r="T833" s="80">
        <f>VLOOKUP(S833,Factors!$F$4:$H$5971,3,FALSE)</f>
        <v>0.10765</v>
      </c>
      <c r="U833" s="119">
        <f t="shared" si="402"/>
        <v>0</v>
      </c>
      <c r="V833" s="120">
        <f t="shared" si="403"/>
        <v>31574.18</v>
      </c>
      <c r="W833" s="121">
        <f t="shared" si="404"/>
        <v>31574.18</v>
      </c>
      <c r="X833" s="119">
        <f t="shared" si="405"/>
        <v>0</v>
      </c>
      <c r="Y833" s="120">
        <f t="shared" si="406"/>
        <v>3398.9604770000001</v>
      </c>
      <c r="Z833" s="122">
        <f t="shared" si="407"/>
        <v>3398.9604770000001</v>
      </c>
      <c r="AA833" s="119">
        <f t="shared" si="408"/>
        <v>0</v>
      </c>
      <c r="AB833" s="120">
        <f t="shared" si="409"/>
        <v>28175.219523</v>
      </c>
      <c r="AC833" s="122">
        <f t="shared" si="410"/>
        <v>28175.219523</v>
      </c>
      <c r="AD833" s="94">
        <f t="shared" si="411"/>
        <v>0</v>
      </c>
      <c r="AE833" s="123">
        <f t="shared" si="412"/>
        <v>62693.880000000005</v>
      </c>
      <c r="AF833" s="94">
        <f t="shared" si="413"/>
        <v>62693.880000000005</v>
      </c>
      <c r="AG833" s="94">
        <f t="shared" si="414"/>
        <v>0</v>
      </c>
      <c r="AH833" s="123">
        <f t="shared" si="415"/>
        <v>6748.9961819999999</v>
      </c>
      <c r="AI833" s="94">
        <f t="shared" si="416"/>
        <v>6748.9961819999999</v>
      </c>
      <c r="AJ833" s="94">
        <f t="shared" si="417"/>
        <v>0</v>
      </c>
      <c r="AK833" s="94">
        <f t="shared" si="418"/>
        <v>55944.883818000002</v>
      </c>
      <c r="AL833" s="93">
        <f t="shared" si="419"/>
        <v>55944.883818000002</v>
      </c>
      <c r="AM833" s="138" t="str">
        <f>VLOOKUP(S833,Factors!$F$4:$G$5971,2,FALSE)</f>
        <v>Employee Cost</v>
      </c>
    </row>
    <row r="834" spans="1:39" hidden="1" outlineLevel="3" x14ac:dyDescent="0.25">
      <c r="A834" t="s">
        <v>7075</v>
      </c>
      <c r="B834" t="s">
        <v>575</v>
      </c>
      <c r="C834" t="s">
        <v>576</v>
      </c>
      <c r="D834" t="s">
        <v>836</v>
      </c>
      <c r="E834" t="s">
        <v>837</v>
      </c>
      <c r="F834">
        <v>32.799999999999997</v>
      </c>
      <c r="G834">
        <v>65</v>
      </c>
      <c r="R834">
        <f t="shared" si="424"/>
        <v>97.8</v>
      </c>
      <c r="S834" s="92" t="s">
        <v>5529</v>
      </c>
      <c r="T834" s="80">
        <f>VLOOKUP(S834,Factors!$F$4:$H$5971,3,FALSE)</f>
        <v>0.10765</v>
      </c>
      <c r="U834" s="119">
        <f t="shared" si="402"/>
        <v>0</v>
      </c>
      <c r="V834" s="120">
        <f t="shared" si="403"/>
        <v>65</v>
      </c>
      <c r="W834" s="121">
        <f t="shared" si="404"/>
        <v>65</v>
      </c>
      <c r="X834" s="119">
        <f t="shared" si="405"/>
        <v>0</v>
      </c>
      <c r="Y834" s="120">
        <f t="shared" si="406"/>
        <v>6.9972499999999993</v>
      </c>
      <c r="Z834" s="122">
        <f t="shared" si="407"/>
        <v>6.9972499999999993</v>
      </c>
      <c r="AA834" s="119">
        <f t="shared" si="408"/>
        <v>0</v>
      </c>
      <c r="AB834" s="120">
        <f t="shared" si="409"/>
        <v>58.002749999999999</v>
      </c>
      <c r="AC834" s="122">
        <f t="shared" si="410"/>
        <v>58.002749999999999</v>
      </c>
      <c r="AD834" s="94">
        <f t="shared" si="411"/>
        <v>0</v>
      </c>
      <c r="AE834" s="123">
        <f t="shared" si="412"/>
        <v>97.8</v>
      </c>
      <c r="AF834" s="94">
        <f t="shared" si="413"/>
        <v>97.8</v>
      </c>
      <c r="AG834" s="94">
        <f t="shared" si="414"/>
        <v>0</v>
      </c>
      <c r="AH834" s="123">
        <f t="shared" si="415"/>
        <v>10.528169999999999</v>
      </c>
      <c r="AI834" s="94">
        <f t="shared" si="416"/>
        <v>10.528169999999999</v>
      </c>
      <c r="AJ834" s="94">
        <f t="shared" si="417"/>
        <v>0</v>
      </c>
      <c r="AK834" s="94">
        <f t="shared" si="418"/>
        <v>87.271829999999994</v>
      </c>
      <c r="AL834" s="93">
        <f t="shared" si="419"/>
        <v>87.271829999999994</v>
      </c>
      <c r="AM834" s="138" t="str">
        <f>VLOOKUP(S834,Factors!$F$4:$G$5971,2,FALSE)</f>
        <v>Employee Cost</v>
      </c>
    </row>
    <row r="835" spans="1:39" hidden="1" outlineLevel="3" x14ac:dyDescent="0.25">
      <c r="A835" t="s">
        <v>7075</v>
      </c>
      <c r="B835" t="s">
        <v>579</v>
      </c>
      <c r="C835" t="s">
        <v>580</v>
      </c>
      <c r="D835" t="s">
        <v>834</v>
      </c>
      <c r="E835" t="s">
        <v>835</v>
      </c>
      <c r="F835">
        <v>24560.68</v>
      </c>
      <c r="G835">
        <v>27102.02</v>
      </c>
      <c r="R835">
        <f t="shared" si="424"/>
        <v>51662.7</v>
      </c>
      <c r="S835" s="92" t="s">
        <v>5532</v>
      </c>
      <c r="T835" s="80">
        <f>VLOOKUP(S835,Factors!$F$4:$H$5971,3,FALSE)</f>
        <v>0.10765</v>
      </c>
      <c r="U835" s="119">
        <f t="shared" si="402"/>
        <v>0</v>
      </c>
      <c r="V835" s="120">
        <f t="shared" si="403"/>
        <v>27102.02</v>
      </c>
      <c r="W835" s="121">
        <f t="shared" si="404"/>
        <v>27102.02</v>
      </c>
      <c r="X835" s="119">
        <f t="shared" si="405"/>
        <v>0</v>
      </c>
      <c r="Y835" s="120">
        <f t="shared" si="406"/>
        <v>2917.5324529999998</v>
      </c>
      <c r="Z835" s="122">
        <f t="shared" si="407"/>
        <v>2917.5324529999998</v>
      </c>
      <c r="AA835" s="119">
        <f t="shared" si="408"/>
        <v>0</v>
      </c>
      <c r="AB835" s="120">
        <f t="shared" si="409"/>
        <v>24184.487547000001</v>
      </c>
      <c r="AC835" s="122">
        <f t="shared" si="410"/>
        <v>24184.487547000001</v>
      </c>
      <c r="AD835" s="94">
        <f t="shared" si="411"/>
        <v>0</v>
      </c>
      <c r="AE835" s="123">
        <f t="shared" si="412"/>
        <v>51662.7</v>
      </c>
      <c r="AF835" s="94">
        <f t="shared" si="413"/>
        <v>51662.7</v>
      </c>
      <c r="AG835" s="94">
        <f t="shared" si="414"/>
        <v>0</v>
      </c>
      <c r="AH835" s="123">
        <f t="shared" si="415"/>
        <v>5561.4896549999994</v>
      </c>
      <c r="AI835" s="94">
        <f t="shared" si="416"/>
        <v>5561.4896549999994</v>
      </c>
      <c r="AJ835" s="94">
        <f t="shared" si="417"/>
        <v>0</v>
      </c>
      <c r="AK835" s="94">
        <f t="shared" si="418"/>
        <v>46101.210345</v>
      </c>
      <c r="AL835" s="93">
        <f t="shared" si="419"/>
        <v>46101.210345</v>
      </c>
      <c r="AM835" s="138" t="str">
        <f>VLOOKUP(S835,Factors!$F$4:$G$5971,2,FALSE)</f>
        <v>Employee Cost</v>
      </c>
    </row>
    <row r="836" spans="1:39" hidden="1" outlineLevel="3" x14ac:dyDescent="0.25">
      <c r="A836" t="s">
        <v>7075</v>
      </c>
      <c r="B836" t="s">
        <v>579</v>
      </c>
      <c r="C836" t="s">
        <v>580</v>
      </c>
      <c r="D836" t="s">
        <v>838</v>
      </c>
      <c r="E836" t="s">
        <v>839</v>
      </c>
      <c r="R836">
        <f t="shared" si="424"/>
        <v>0</v>
      </c>
      <c r="S836" s="92" t="s">
        <v>5542</v>
      </c>
      <c r="T836" s="80">
        <f>VLOOKUP(S836,Factors!$F$4:$H$5971,3,FALSE)</f>
        <v>0.10765</v>
      </c>
      <c r="U836" s="119">
        <f t="shared" si="402"/>
        <v>0</v>
      </c>
      <c r="V836" s="120">
        <f t="shared" si="403"/>
        <v>0</v>
      </c>
      <c r="W836" s="121">
        <f t="shared" si="404"/>
        <v>0</v>
      </c>
      <c r="X836" s="119">
        <f t="shared" si="405"/>
        <v>0</v>
      </c>
      <c r="Y836" s="120">
        <f t="shared" si="406"/>
        <v>0</v>
      </c>
      <c r="Z836" s="122">
        <f t="shared" si="407"/>
        <v>0</v>
      </c>
      <c r="AA836" s="119">
        <f t="shared" si="408"/>
        <v>0</v>
      </c>
      <c r="AB836" s="120">
        <f t="shared" si="409"/>
        <v>0</v>
      </c>
      <c r="AC836" s="122">
        <f t="shared" si="410"/>
        <v>0</v>
      </c>
      <c r="AD836" s="94">
        <f t="shared" si="411"/>
        <v>0</v>
      </c>
      <c r="AE836" s="123">
        <f t="shared" si="412"/>
        <v>0</v>
      </c>
      <c r="AF836" s="94">
        <f t="shared" si="413"/>
        <v>0</v>
      </c>
      <c r="AG836" s="94">
        <f t="shared" si="414"/>
        <v>0</v>
      </c>
      <c r="AH836" s="123">
        <f t="shared" si="415"/>
        <v>0</v>
      </c>
      <c r="AI836" s="94">
        <f t="shared" si="416"/>
        <v>0</v>
      </c>
      <c r="AJ836" s="94">
        <f t="shared" si="417"/>
        <v>0</v>
      </c>
      <c r="AK836" s="94">
        <f t="shared" si="418"/>
        <v>0</v>
      </c>
      <c r="AL836" s="93">
        <f t="shared" si="419"/>
        <v>0</v>
      </c>
      <c r="AM836" s="138" t="str">
        <f>VLOOKUP(S836,Factors!$F$4:$G$5971,2,FALSE)</f>
        <v>Employee Cost</v>
      </c>
    </row>
    <row r="837" spans="1:39" hidden="1" outlineLevel="3" x14ac:dyDescent="0.25">
      <c r="A837" t="s">
        <v>7075</v>
      </c>
      <c r="B837" t="s">
        <v>583</v>
      </c>
      <c r="C837" t="s">
        <v>584</v>
      </c>
      <c r="D837" t="s">
        <v>840</v>
      </c>
      <c r="E837" t="s">
        <v>841</v>
      </c>
      <c r="F837">
        <v>156562.07999999999</v>
      </c>
      <c r="G837">
        <v>119544.45</v>
      </c>
      <c r="R837">
        <f t="shared" si="424"/>
        <v>276106.52999999997</v>
      </c>
      <c r="S837" s="92" t="s">
        <v>5556</v>
      </c>
      <c r="T837" s="80">
        <f>VLOOKUP(S837,Factors!$F$4:$H$5971,3,FALSE)</f>
        <v>0.10765</v>
      </c>
      <c r="U837" s="119">
        <f t="shared" si="402"/>
        <v>0</v>
      </c>
      <c r="V837" s="120">
        <f t="shared" si="403"/>
        <v>119544.45</v>
      </c>
      <c r="W837" s="121">
        <f t="shared" si="404"/>
        <v>119544.45</v>
      </c>
      <c r="X837" s="119">
        <f t="shared" si="405"/>
        <v>0</v>
      </c>
      <c r="Y837" s="120">
        <f t="shared" si="406"/>
        <v>12868.960042499999</v>
      </c>
      <c r="Z837" s="122">
        <f t="shared" si="407"/>
        <v>12868.960042499999</v>
      </c>
      <c r="AA837" s="119">
        <f t="shared" si="408"/>
        <v>0</v>
      </c>
      <c r="AB837" s="120">
        <f t="shared" si="409"/>
        <v>106675.4899575</v>
      </c>
      <c r="AC837" s="122">
        <f t="shared" si="410"/>
        <v>106675.4899575</v>
      </c>
      <c r="AD837" s="94">
        <f t="shared" si="411"/>
        <v>0</v>
      </c>
      <c r="AE837" s="123">
        <f t="shared" si="412"/>
        <v>276106.52999999997</v>
      </c>
      <c r="AF837" s="94">
        <f t="shared" si="413"/>
        <v>276106.52999999997</v>
      </c>
      <c r="AG837" s="94">
        <f t="shared" si="414"/>
        <v>0</v>
      </c>
      <c r="AH837" s="123">
        <f t="shared" si="415"/>
        <v>29722.867954499994</v>
      </c>
      <c r="AI837" s="94">
        <f t="shared" si="416"/>
        <v>29722.867954499994</v>
      </c>
      <c r="AJ837" s="94">
        <f t="shared" si="417"/>
        <v>0</v>
      </c>
      <c r="AK837" s="94">
        <f t="shared" si="418"/>
        <v>246383.66204549998</v>
      </c>
      <c r="AL837" s="93">
        <f t="shared" si="419"/>
        <v>246383.66204549998</v>
      </c>
      <c r="AM837" s="138" t="str">
        <f>VLOOKUP(S837,Factors!$F$4:$G$5971,2,FALSE)</f>
        <v>Employee Cost</v>
      </c>
    </row>
    <row r="838" spans="1:39" hidden="1" outlineLevel="3" x14ac:dyDescent="0.25">
      <c r="A838" t="s">
        <v>7075</v>
      </c>
      <c r="B838" t="s">
        <v>842</v>
      </c>
      <c r="C838" t="s">
        <v>843</v>
      </c>
      <c r="D838" t="s">
        <v>844</v>
      </c>
      <c r="E838" t="s">
        <v>845</v>
      </c>
      <c r="F838">
        <v>13454.69</v>
      </c>
      <c r="G838">
        <v>13487.24</v>
      </c>
      <c r="R838">
        <f t="shared" si="424"/>
        <v>26941.93</v>
      </c>
      <c r="S838" s="92" t="s">
        <v>5575</v>
      </c>
      <c r="T838" s="80">
        <f>VLOOKUP(S838,Factors!$F$4:$H$5971,3,FALSE)</f>
        <v>0.10765</v>
      </c>
      <c r="U838" s="119">
        <f t="shared" si="402"/>
        <v>0</v>
      </c>
      <c r="V838" s="120">
        <f t="shared" si="403"/>
        <v>13487.24</v>
      </c>
      <c r="W838" s="121">
        <f t="shared" si="404"/>
        <v>13487.24</v>
      </c>
      <c r="X838" s="119">
        <f t="shared" si="405"/>
        <v>0</v>
      </c>
      <c r="Y838" s="120">
        <f t="shared" si="406"/>
        <v>1451.901386</v>
      </c>
      <c r="Z838" s="122">
        <f t="shared" si="407"/>
        <v>1451.901386</v>
      </c>
      <c r="AA838" s="119">
        <f t="shared" si="408"/>
        <v>0</v>
      </c>
      <c r="AB838" s="120">
        <f t="shared" si="409"/>
        <v>12035.338614</v>
      </c>
      <c r="AC838" s="122">
        <f t="shared" si="410"/>
        <v>12035.338614</v>
      </c>
      <c r="AD838" s="94">
        <f t="shared" si="411"/>
        <v>0</v>
      </c>
      <c r="AE838" s="123">
        <f t="shared" si="412"/>
        <v>26941.93</v>
      </c>
      <c r="AF838" s="94">
        <f t="shared" si="413"/>
        <v>26941.93</v>
      </c>
      <c r="AG838" s="94">
        <f t="shared" si="414"/>
        <v>0</v>
      </c>
      <c r="AH838" s="123">
        <f t="shared" si="415"/>
        <v>2900.2987644999998</v>
      </c>
      <c r="AI838" s="94">
        <f t="shared" si="416"/>
        <v>2900.2987644999998</v>
      </c>
      <c r="AJ838" s="94">
        <f t="shared" si="417"/>
        <v>0</v>
      </c>
      <c r="AK838" s="94">
        <f t="shared" si="418"/>
        <v>24041.631235500001</v>
      </c>
      <c r="AL838" s="93">
        <f t="shared" si="419"/>
        <v>24041.631235500001</v>
      </c>
      <c r="AM838" s="138" t="str">
        <f>VLOOKUP(S838,Factors!$F$4:$G$5971,2,FALSE)</f>
        <v>Employee Cost</v>
      </c>
    </row>
    <row r="839" spans="1:39" hidden="1" outlineLevel="3" x14ac:dyDescent="0.25">
      <c r="A839" t="s">
        <v>7075</v>
      </c>
      <c r="B839" t="s">
        <v>842</v>
      </c>
      <c r="C839" t="s">
        <v>843</v>
      </c>
      <c r="D839" t="s">
        <v>846</v>
      </c>
      <c r="E839" t="s">
        <v>847</v>
      </c>
      <c r="F839">
        <v>2060</v>
      </c>
      <c r="G839">
        <v>3750</v>
      </c>
      <c r="R839">
        <f t="shared" si="424"/>
        <v>5810</v>
      </c>
      <c r="S839" s="92" t="s">
        <v>5576</v>
      </c>
      <c r="T839" s="80">
        <f>VLOOKUP(S839,Factors!$F$4:$H$5971,3,FALSE)</f>
        <v>0.10765</v>
      </c>
      <c r="U839" s="119">
        <f t="shared" si="402"/>
        <v>0</v>
      </c>
      <c r="V839" s="120">
        <f t="shared" si="403"/>
        <v>3750</v>
      </c>
      <c r="W839" s="121">
        <f t="shared" si="404"/>
        <v>3750</v>
      </c>
      <c r="X839" s="119">
        <f t="shared" si="405"/>
        <v>0</v>
      </c>
      <c r="Y839" s="120">
        <f t="shared" si="406"/>
        <v>403.6875</v>
      </c>
      <c r="Z839" s="122">
        <f t="shared" si="407"/>
        <v>403.6875</v>
      </c>
      <c r="AA839" s="119">
        <f t="shared" si="408"/>
        <v>0</v>
      </c>
      <c r="AB839" s="120">
        <f t="shared" si="409"/>
        <v>3346.3125</v>
      </c>
      <c r="AC839" s="122">
        <f t="shared" si="410"/>
        <v>3346.3125</v>
      </c>
      <c r="AD839" s="94">
        <f t="shared" si="411"/>
        <v>0</v>
      </c>
      <c r="AE839" s="123">
        <f t="shared" si="412"/>
        <v>5810</v>
      </c>
      <c r="AF839" s="94">
        <f t="shared" si="413"/>
        <v>5810</v>
      </c>
      <c r="AG839" s="94">
        <f t="shared" si="414"/>
        <v>0</v>
      </c>
      <c r="AH839" s="123">
        <f t="shared" si="415"/>
        <v>625.44650000000001</v>
      </c>
      <c r="AI839" s="94">
        <f t="shared" si="416"/>
        <v>625.44650000000001</v>
      </c>
      <c r="AJ839" s="94">
        <f t="shared" si="417"/>
        <v>0</v>
      </c>
      <c r="AK839" s="94">
        <f t="shared" si="418"/>
        <v>5184.5535</v>
      </c>
      <c r="AL839" s="93">
        <f t="shared" si="419"/>
        <v>5184.5535</v>
      </c>
      <c r="AM839" s="138" t="str">
        <f>VLOOKUP(S839,Factors!$F$4:$G$5971,2,FALSE)</f>
        <v>Employee Cost</v>
      </c>
    </row>
    <row r="840" spans="1:39" hidden="1" outlineLevel="3" x14ac:dyDescent="0.25">
      <c r="A840" t="s">
        <v>7075</v>
      </c>
      <c r="B840" t="s">
        <v>585</v>
      </c>
      <c r="C840" t="s">
        <v>586</v>
      </c>
      <c r="D840" t="s">
        <v>834</v>
      </c>
      <c r="E840" t="s">
        <v>835</v>
      </c>
      <c r="F840">
        <v>32218.52</v>
      </c>
      <c r="G840">
        <v>31929.29</v>
      </c>
      <c r="R840">
        <f t="shared" si="424"/>
        <v>64147.81</v>
      </c>
      <c r="S840" s="92" t="s">
        <v>5578</v>
      </c>
      <c r="T840" s="80">
        <f>VLOOKUP(S840,Factors!$F$4:$H$5971,3,FALSE)</f>
        <v>0.10765</v>
      </c>
      <c r="U840" s="119">
        <f t="shared" si="402"/>
        <v>0</v>
      </c>
      <c r="V840" s="120">
        <f t="shared" si="403"/>
        <v>31929.29</v>
      </c>
      <c r="W840" s="121">
        <f t="shared" si="404"/>
        <v>31929.29</v>
      </c>
      <c r="X840" s="119">
        <f t="shared" si="405"/>
        <v>0</v>
      </c>
      <c r="Y840" s="120">
        <f t="shared" si="406"/>
        <v>3437.1880685000001</v>
      </c>
      <c r="Z840" s="122">
        <f t="shared" si="407"/>
        <v>3437.1880685000001</v>
      </c>
      <c r="AA840" s="119">
        <f t="shared" si="408"/>
        <v>0</v>
      </c>
      <c r="AB840" s="120">
        <f t="shared" si="409"/>
        <v>28492.101931500001</v>
      </c>
      <c r="AC840" s="122">
        <f t="shared" si="410"/>
        <v>28492.101931500001</v>
      </c>
      <c r="AD840" s="94">
        <f t="shared" si="411"/>
        <v>0</v>
      </c>
      <c r="AE840" s="123">
        <f t="shared" si="412"/>
        <v>64147.81</v>
      </c>
      <c r="AF840" s="94">
        <f t="shared" si="413"/>
        <v>64147.81</v>
      </c>
      <c r="AG840" s="94">
        <f t="shared" si="414"/>
        <v>0</v>
      </c>
      <c r="AH840" s="123">
        <f t="shared" si="415"/>
        <v>6905.5117464999994</v>
      </c>
      <c r="AI840" s="94">
        <f t="shared" si="416"/>
        <v>6905.5117464999994</v>
      </c>
      <c r="AJ840" s="94">
        <f t="shared" si="417"/>
        <v>0</v>
      </c>
      <c r="AK840" s="94">
        <f t="shared" si="418"/>
        <v>57242.298253499997</v>
      </c>
      <c r="AL840" s="93">
        <f t="shared" si="419"/>
        <v>57242.298253499997</v>
      </c>
      <c r="AM840" s="138" t="str">
        <f>VLOOKUP(S840,Factors!$F$4:$G$5971,2,FALSE)</f>
        <v>Employee Cost</v>
      </c>
    </row>
    <row r="841" spans="1:39" hidden="1" outlineLevel="3" x14ac:dyDescent="0.25">
      <c r="A841" t="s">
        <v>7075</v>
      </c>
      <c r="B841" t="s">
        <v>848</v>
      </c>
      <c r="C841" t="s">
        <v>849</v>
      </c>
      <c r="D841" t="s">
        <v>834</v>
      </c>
      <c r="E841" t="s">
        <v>835</v>
      </c>
      <c r="F841">
        <v>10026.280000000001</v>
      </c>
      <c r="G841">
        <v>9994.92</v>
      </c>
      <c r="R841">
        <f t="shared" si="424"/>
        <v>20021.2</v>
      </c>
      <c r="S841" s="92" t="s">
        <v>5613</v>
      </c>
      <c r="T841" s="80">
        <f>VLOOKUP(S841,Factors!$F$4:$H$5971,3,FALSE)</f>
        <v>0.10765</v>
      </c>
      <c r="U841" s="119">
        <f t="shared" si="402"/>
        <v>0</v>
      </c>
      <c r="V841" s="120">
        <f t="shared" si="403"/>
        <v>9994.92</v>
      </c>
      <c r="W841" s="121">
        <f t="shared" si="404"/>
        <v>9994.92</v>
      </c>
      <c r="X841" s="119">
        <f t="shared" si="405"/>
        <v>0</v>
      </c>
      <c r="Y841" s="120">
        <f t="shared" si="406"/>
        <v>1075.9531379999999</v>
      </c>
      <c r="Z841" s="122">
        <f t="shared" si="407"/>
        <v>1075.9531379999999</v>
      </c>
      <c r="AA841" s="119">
        <f t="shared" si="408"/>
        <v>0</v>
      </c>
      <c r="AB841" s="120">
        <f t="shared" si="409"/>
        <v>8918.9668620000011</v>
      </c>
      <c r="AC841" s="122">
        <f t="shared" si="410"/>
        <v>8918.9668620000011</v>
      </c>
      <c r="AD841" s="94">
        <f t="shared" si="411"/>
        <v>0</v>
      </c>
      <c r="AE841" s="123">
        <f t="shared" si="412"/>
        <v>20021.2</v>
      </c>
      <c r="AF841" s="94">
        <f t="shared" si="413"/>
        <v>20021.2</v>
      </c>
      <c r="AG841" s="94">
        <f t="shared" si="414"/>
        <v>0</v>
      </c>
      <c r="AH841" s="123">
        <f t="shared" si="415"/>
        <v>2155.2821800000002</v>
      </c>
      <c r="AI841" s="94">
        <f t="shared" si="416"/>
        <v>2155.2821800000002</v>
      </c>
      <c r="AJ841" s="94">
        <f t="shared" si="417"/>
        <v>0</v>
      </c>
      <c r="AK841" s="94">
        <f t="shared" si="418"/>
        <v>17865.917820000002</v>
      </c>
      <c r="AL841" s="93">
        <f t="shared" si="419"/>
        <v>17865.917820000002</v>
      </c>
      <c r="AM841" s="138" t="str">
        <f>VLOOKUP(S841,Factors!$F$4:$G$5971,2,FALSE)</f>
        <v>Employee Cost</v>
      </c>
    </row>
    <row r="842" spans="1:39" hidden="1" outlineLevel="3" x14ac:dyDescent="0.25">
      <c r="A842" t="s">
        <v>7075</v>
      </c>
      <c r="B842" t="s">
        <v>270</v>
      </c>
      <c r="C842" t="s">
        <v>271</v>
      </c>
      <c r="D842" t="s">
        <v>850</v>
      </c>
      <c r="E842" t="s">
        <v>851</v>
      </c>
      <c r="F842">
        <v>189.99</v>
      </c>
      <c r="R842">
        <f t="shared" si="424"/>
        <v>189.99</v>
      </c>
      <c r="S842" s="92" t="s">
        <v>5886</v>
      </c>
      <c r="T842" s="80">
        <f>VLOOKUP(S842,Factors!$F$4:$H$5971,3,FALSE)</f>
        <v>0.10765</v>
      </c>
      <c r="U842" s="119">
        <f t="shared" si="402"/>
        <v>0</v>
      </c>
      <c r="V842" s="120">
        <f t="shared" si="403"/>
        <v>0</v>
      </c>
      <c r="W842" s="121">
        <f t="shared" si="404"/>
        <v>0</v>
      </c>
      <c r="X842" s="119">
        <f t="shared" si="405"/>
        <v>0</v>
      </c>
      <c r="Y842" s="120">
        <f t="shared" si="406"/>
        <v>0</v>
      </c>
      <c r="Z842" s="122">
        <f t="shared" si="407"/>
        <v>0</v>
      </c>
      <c r="AA842" s="119">
        <f t="shared" si="408"/>
        <v>0</v>
      </c>
      <c r="AB842" s="120">
        <f t="shared" si="409"/>
        <v>0</v>
      </c>
      <c r="AC842" s="122">
        <f t="shared" si="410"/>
        <v>0</v>
      </c>
      <c r="AD842" s="94">
        <f t="shared" si="411"/>
        <v>0</v>
      </c>
      <c r="AE842" s="123">
        <f t="shared" si="412"/>
        <v>189.99</v>
      </c>
      <c r="AF842" s="94">
        <f t="shared" si="413"/>
        <v>189.99</v>
      </c>
      <c r="AG842" s="94">
        <f t="shared" si="414"/>
        <v>0</v>
      </c>
      <c r="AH842" s="123">
        <f t="shared" si="415"/>
        <v>20.452423500000002</v>
      </c>
      <c r="AI842" s="94">
        <f t="shared" si="416"/>
        <v>20.452423500000002</v>
      </c>
      <c r="AJ842" s="94">
        <f t="shared" si="417"/>
        <v>0</v>
      </c>
      <c r="AK842" s="94">
        <f t="shared" si="418"/>
        <v>169.5375765</v>
      </c>
      <c r="AL842" s="93">
        <f t="shared" si="419"/>
        <v>169.5375765</v>
      </c>
      <c r="AM842" s="138" t="str">
        <f>VLOOKUP(S842,Factors!$F$4:$G$5971,2,FALSE)</f>
        <v>Employee Cost</v>
      </c>
    </row>
    <row r="843" spans="1:39" hidden="1" outlineLevel="3" x14ac:dyDescent="0.25">
      <c r="A843" t="s">
        <v>7075</v>
      </c>
      <c r="B843" t="s">
        <v>270</v>
      </c>
      <c r="C843" t="s">
        <v>271</v>
      </c>
      <c r="D843" t="s">
        <v>832</v>
      </c>
      <c r="E843" t="s">
        <v>833</v>
      </c>
      <c r="F843">
        <v>823.67</v>
      </c>
      <c r="G843">
        <v>7469.17</v>
      </c>
      <c r="R843">
        <f t="shared" si="424"/>
        <v>8292.84</v>
      </c>
      <c r="S843" s="92" t="s">
        <v>5893</v>
      </c>
      <c r="T843" s="80">
        <f>VLOOKUP(S843,Factors!$F$4:$H$5971,3,FALSE)</f>
        <v>0.10765</v>
      </c>
      <c r="U843" s="119">
        <f t="shared" si="402"/>
        <v>0</v>
      </c>
      <c r="V843" s="120">
        <f t="shared" si="403"/>
        <v>7469.17</v>
      </c>
      <c r="W843" s="121">
        <f t="shared" si="404"/>
        <v>7469.17</v>
      </c>
      <c r="X843" s="119">
        <f t="shared" si="405"/>
        <v>0</v>
      </c>
      <c r="Y843" s="120">
        <f t="shared" si="406"/>
        <v>804.05615049999994</v>
      </c>
      <c r="Z843" s="122">
        <f t="shared" si="407"/>
        <v>804.05615049999994</v>
      </c>
      <c r="AA843" s="119">
        <f t="shared" si="408"/>
        <v>0</v>
      </c>
      <c r="AB843" s="120">
        <f t="shared" si="409"/>
        <v>6665.1138495000005</v>
      </c>
      <c r="AC843" s="122">
        <f t="shared" si="410"/>
        <v>6665.1138495000005</v>
      </c>
      <c r="AD843" s="94">
        <f t="shared" si="411"/>
        <v>0</v>
      </c>
      <c r="AE843" s="123">
        <f t="shared" si="412"/>
        <v>8292.84</v>
      </c>
      <c r="AF843" s="94">
        <f t="shared" si="413"/>
        <v>8292.84</v>
      </c>
      <c r="AG843" s="94">
        <f t="shared" si="414"/>
        <v>0</v>
      </c>
      <c r="AH843" s="123">
        <f t="shared" si="415"/>
        <v>892.72422599999993</v>
      </c>
      <c r="AI843" s="94">
        <f t="shared" si="416"/>
        <v>892.72422599999993</v>
      </c>
      <c r="AJ843" s="94">
        <f t="shared" si="417"/>
        <v>0</v>
      </c>
      <c r="AK843" s="94">
        <f t="shared" si="418"/>
        <v>7400.1157739999999</v>
      </c>
      <c r="AL843" s="93">
        <f t="shared" si="419"/>
        <v>7400.1157739999999</v>
      </c>
      <c r="AM843" s="138" t="str">
        <f>VLOOKUP(S843,Factors!$F$4:$G$5971,2,FALSE)</f>
        <v>Employee Cost</v>
      </c>
    </row>
    <row r="844" spans="1:39" hidden="1" outlineLevel="3" x14ac:dyDescent="0.25">
      <c r="A844" t="s">
        <v>7075</v>
      </c>
      <c r="B844" t="s">
        <v>270</v>
      </c>
      <c r="C844" t="s">
        <v>271</v>
      </c>
      <c r="D844" t="s">
        <v>852</v>
      </c>
      <c r="E844" t="s">
        <v>853</v>
      </c>
      <c r="G844">
        <v>199.99</v>
      </c>
      <c r="R844">
        <f t="shared" si="424"/>
        <v>199.99</v>
      </c>
      <c r="S844" s="92" t="s">
        <v>5895</v>
      </c>
      <c r="T844" s="80">
        <f>VLOOKUP(S844,Factors!$F$4:$H$5971,3,FALSE)</f>
        <v>0.10765</v>
      </c>
      <c r="U844" s="119">
        <f t="shared" si="402"/>
        <v>0</v>
      </c>
      <c r="V844" s="120">
        <f t="shared" si="403"/>
        <v>199.99</v>
      </c>
      <c r="W844" s="121">
        <f t="shared" si="404"/>
        <v>199.99</v>
      </c>
      <c r="X844" s="119">
        <f t="shared" si="405"/>
        <v>0</v>
      </c>
      <c r="Y844" s="120">
        <f t="shared" si="406"/>
        <v>21.528923500000001</v>
      </c>
      <c r="Z844" s="122">
        <f t="shared" si="407"/>
        <v>21.528923500000001</v>
      </c>
      <c r="AA844" s="119">
        <f t="shared" si="408"/>
        <v>0</v>
      </c>
      <c r="AB844" s="120">
        <f t="shared" si="409"/>
        <v>178.46107650000002</v>
      </c>
      <c r="AC844" s="122">
        <f t="shared" si="410"/>
        <v>178.46107650000002</v>
      </c>
      <c r="AD844" s="94">
        <f t="shared" si="411"/>
        <v>0</v>
      </c>
      <c r="AE844" s="123">
        <f t="shared" si="412"/>
        <v>199.99</v>
      </c>
      <c r="AF844" s="94">
        <f t="shared" si="413"/>
        <v>199.99</v>
      </c>
      <c r="AG844" s="94">
        <f t="shared" si="414"/>
        <v>0</v>
      </c>
      <c r="AH844" s="123">
        <f t="shared" si="415"/>
        <v>21.528923500000001</v>
      </c>
      <c r="AI844" s="94">
        <f t="shared" si="416"/>
        <v>21.528923500000001</v>
      </c>
      <c r="AJ844" s="94">
        <f t="shared" si="417"/>
        <v>0</v>
      </c>
      <c r="AK844" s="94">
        <f t="shared" si="418"/>
        <v>178.46107650000002</v>
      </c>
      <c r="AL844" s="93">
        <f t="shared" si="419"/>
        <v>178.46107650000002</v>
      </c>
      <c r="AM844" s="138" t="str">
        <f>VLOOKUP(S844,Factors!$F$4:$G$5971,2,FALSE)</f>
        <v>Employee Cost</v>
      </c>
    </row>
    <row r="845" spans="1:39" hidden="1" outlineLevel="3" x14ac:dyDescent="0.25">
      <c r="A845" t="s">
        <v>7075</v>
      </c>
      <c r="B845" t="s">
        <v>860</v>
      </c>
      <c r="C845" t="s">
        <v>861</v>
      </c>
      <c r="D845" t="s">
        <v>862</v>
      </c>
      <c r="E845" t="s">
        <v>863</v>
      </c>
      <c r="F845">
        <v>852749.99</v>
      </c>
      <c r="G845">
        <v>852749.99</v>
      </c>
      <c r="R845">
        <f t="shared" si="424"/>
        <v>1705499.98</v>
      </c>
      <c r="S845" s="92" t="s">
        <v>6864</v>
      </c>
      <c r="T845" s="80">
        <f>VLOOKUP(S845,Factors!$F$4:$H$5971,3,FALSE)</f>
        <v>0.10765</v>
      </c>
      <c r="U845" s="119">
        <f t="shared" si="402"/>
        <v>0</v>
      </c>
      <c r="V845" s="120">
        <f t="shared" si="403"/>
        <v>852749.99</v>
      </c>
      <c r="W845" s="121">
        <f t="shared" si="404"/>
        <v>852749.99</v>
      </c>
      <c r="X845" s="119">
        <f t="shared" si="405"/>
        <v>0</v>
      </c>
      <c r="Y845" s="120">
        <f t="shared" si="406"/>
        <v>91798.536423500002</v>
      </c>
      <c r="Z845" s="122">
        <f t="shared" si="407"/>
        <v>91798.536423500002</v>
      </c>
      <c r="AA845" s="119">
        <f t="shared" si="408"/>
        <v>0</v>
      </c>
      <c r="AB845" s="120">
        <f t="shared" si="409"/>
        <v>760951.45357649995</v>
      </c>
      <c r="AC845" s="122">
        <f t="shared" si="410"/>
        <v>760951.45357649995</v>
      </c>
      <c r="AD845" s="94">
        <f t="shared" si="411"/>
        <v>0</v>
      </c>
      <c r="AE845" s="123">
        <f t="shared" si="412"/>
        <v>1705499.98</v>
      </c>
      <c r="AF845" s="94">
        <f t="shared" si="413"/>
        <v>1705499.98</v>
      </c>
      <c r="AG845" s="94">
        <f t="shared" si="414"/>
        <v>0</v>
      </c>
      <c r="AH845" s="123">
        <f t="shared" si="415"/>
        <v>183597.072847</v>
      </c>
      <c r="AI845" s="94">
        <f t="shared" si="416"/>
        <v>183597.072847</v>
      </c>
      <c r="AJ845" s="94">
        <f t="shared" si="417"/>
        <v>0</v>
      </c>
      <c r="AK845" s="94">
        <f t="shared" si="418"/>
        <v>1521902.9071529999</v>
      </c>
      <c r="AL845" s="93">
        <f t="shared" si="419"/>
        <v>1521902.9071529999</v>
      </c>
      <c r="AM845" s="138" t="str">
        <f>VLOOKUP(S845,Factors!$F$4:$G$5971,2,FALSE)</f>
        <v>EMPLOYEE COST</v>
      </c>
    </row>
    <row r="846" spans="1:39" hidden="1" outlineLevel="3" x14ac:dyDescent="0.25">
      <c r="A846" t="s">
        <v>7075</v>
      </c>
      <c r="B846" t="s">
        <v>864</v>
      </c>
      <c r="C846" t="s">
        <v>865</v>
      </c>
      <c r="D846" t="s">
        <v>866</v>
      </c>
      <c r="E846" t="s">
        <v>867</v>
      </c>
      <c r="F846">
        <v>87083.34</v>
      </c>
      <c r="G846">
        <v>87083.34</v>
      </c>
      <c r="R846">
        <f t="shared" si="424"/>
        <v>174166.68</v>
      </c>
      <c r="S846" s="92" t="s">
        <v>6865</v>
      </c>
      <c r="T846" s="80">
        <f>VLOOKUP(S846,Factors!$F$4:$H$5971,3,FALSE)</f>
        <v>0.10765</v>
      </c>
      <c r="U846" s="119">
        <f t="shared" si="402"/>
        <v>0</v>
      </c>
      <c r="V846" s="120">
        <f t="shared" si="403"/>
        <v>87083.34</v>
      </c>
      <c r="W846" s="121">
        <f t="shared" si="404"/>
        <v>87083.34</v>
      </c>
      <c r="X846" s="119">
        <f t="shared" si="405"/>
        <v>0</v>
      </c>
      <c r="Y846" s="120">
        <f t="shared" si="406"/>
        <v>9374.5215509999998</v>
      </c>
      <c r="Z846" s="122">
        <f t="shared" si="407"/>
        <v>9374.5215509999998</v>
      </c>
      <c r="AA846" s="119">
        <f t="shared" si="408"/>
        <v>0</v>
      </c>
      <c r="AB846" s="120">
        <f t="shared" si="409"/>
        <v>77708.818448999999</v>
      </c>
      <c r="AC846" s="122">
        <f t="shared" si="410"/>
        <v>77708.818448999999</v>
      </c>
      <c r="AD846" s="94">
        <f t="shared" si="411"/>
        <v>0</v>
      </c>
      <c r="AE846" s="123">
        <f t="shared" si="412"/>
        <v>174166.68</v>
      </c>
      <c r="AF846" s="94">
        <f t="shared" si="413"/>
        <v>174166.68</v>
      </c>
      <c r="AG846" s="94">
        <f t="shared" si="414"/>
        <v>0</v>
      </c>
      <c r="AH846" s="123">
        <f t="shared" si="415"/>
        <v>18749.043102</v>
      </c>
      <c r="AI846" s="94">
        <f t="shared" si="416"/>
        <v>18749.043102</v>
      </c>
      <c r="AJ846" s="94">
        <f t="shared" si="417"/>
        <v>0</v>
      </c>
      <c r="AK846" s="94">
        <f t="shared" si="418"/>
        <v>155417.636898</v>
      </c>
      <c r="AL846" s="93">
        <f t="shared" si="419"/>
        <v>155417.636898</v>
      </c>
      <c r="AM846" s="138" t="str">
        <f>VLOOKUP(S846,Factors!$F$4:$G$5971,2,FALSE)</f>
        <v>EMPLOYEE COST</v>
      </c>
    </row>
    <row r="847" spans="1:39" hidden="1" outlineLevel="3" x14ac:dyDescent="0.25">
      <c r="A847" t="s">
        <v>7075</v>
      </c>
      <c r="B847" t="s">
        <v>868</v>
      </c>
      <c r="C847" t="s">
        <v>869</v>
      </c>
      <c r="D847" t="s">
        <v>870</v>
      </c>
      <c r="E847" t="s">
        <v>871</v>
      </c>
      <c r="F847">
        <v>125427</v>
      </c>
      <c r="G847">
        <v>127746</v>
      </c>
      <c r="R847">
        <f t="shared" si="424"/>
        <v>253173</v>
      </c>
      <c r="S847" s="92" t="s">
        <v>6448</v>
      </c>
      <c r="T847" s="80">
        <f>VLOOKUP(S847,Factors!$F$4:$H$5971,3,FALSE)</f>
        <v>0.10765</v>
      </c>
      <c r="U847" s="119">
        <f t="shared" si="402"/>
        <v>0</v>
      </c>
      <c r="V847" s="120">
        <f t="shared" si="403"/>
        <v>127746</v>
      </c>
      <c r="W847" s="121">
        <f t="shared" si="404"/>
        <v>127746</v>
      </c>
      <c r="X847" s="119">
        <f t="shared" si="405"/>
        <v>0</v>
      </c>
      <c r="Y847" s="120">
        <f t="shared" si="406"/>
        <v>13751.856899999999</v>
      </c>
      <c r="Z847" s="122">
        <f t="shared" si="407"/>
        <v>13751.856899999999</v>
      </c>
      <c r="AA847" s="119">
        <f t="shared" si="408"/>
        <v>0</v>
      </c>
      <c r="AB847" s="120">
        <f t="shared" si="409"/>
        <v>113994.1431</v>
      </c>
      <c r="AC847" s="122">
        <f t="shared" si="410"/>
        <v>113994.1431</v>
      </c>
      <c r="AD847" s="94">
        <f t="shared" si="411"/>
        <v>0</v>
      </c>
      <c r="AE847" s="123">
        <f t="shared" si="412"/>
        <v>253173</v>
      </c>
      <c r="AF847" s="94">
        <f t="shared" si="413"/>
        <v>253173</v>
      </c>
      <c r="AG847" s="94">
        <f t="shared" si="414"/>
        <v>0</v>
      </c>
      <c r="AH847" s="123">
        <f t="shared" si="415"/>
        <v>27254.07345</v>
      </c>
      <c r="AI847" s="94">
        <f t="shared" si="416"/>
        <v>27254.07345</v>
      </c>
      <c r="AJ847" s="94">
        <f t="shared" si="417"/>
        <v>0</v>
      </c>
      <c r="AK847" s="94">
        <f t="shared" si="418"/>
        <v>225918.92655</v>
      </c>
      <c r="AL847" s="93">
        <f t="shared" si="419"/>
        <v>225918.92655</v>
      </c>
      <c r="AM847" s="138" t="str">
        <f>VLOOKUP(S847,Factors!$F$4:$G$5971,2,FALSE)</f>
        <v>Employee Cost</v>
      </c>
    </row>
    <row r="848" spans="1:39" hidden="1" outlineLevel="2" collapsed="1" x14ac:dyDescent="0.25">
      <c r="S848" s="92"/>
      <c r="T848" s="80"/>
      <c r="U848" s="119">
        <f t="shared" ref="U848:AL848" si="425">SUBTOTAL(9,U833:U847)</f>
        <v>0</v>
      </c>
      <c r="V848" s="120">
        <f t="shared" si="425"/>
        <v>1312695.5900000001</v>
      </c>
      <c r="W848" s="121">
        <f t="shared" si="425"/>
        <v>1312695.5900000001</v>
      </c>
      <c r="X848" s="119">
        <f t="shared" si="425"/>
        <v>0</v>
      </c>
      <c r="Y848" s="120">
        <f t="shared" si="425"/>
        <v>141311.68026349999</v>
      </c>
      <c r="Z848" s="122">
        <f t="shared" si="425"/>
        <v>141311.68026349999</v>
      </c>
      <c r="AA848" s="119">
        <f t="shared" si="425"/>
        <v>0</v>
      </c>
      <c r="AB848" s="120">
        <f t="shared" si="425"/>
        <v>1171383.9097364999</v>
      </c>
      <c r="AC848" s="122">
        <f t="shared" si="425"/>
        <v>1171383.9097364999</v>
      </c>
      <c r="AD848" s="94">
        <f t="shared" si="425"/>
        <v>0</v>
      </c>
      <c r="AE848" s="123">
        <f t="shared" si="425"/>
        <v>2649004.33</v>
      </c>
      <c r="AF848" s="94">
        <f t="shared" si="425"/>
        <v>2649004.33</v>
      </c>
      <c r="AG848" s="94">
        <f t="shared" si="425"/>
        <v>0</v>
      </c>
      <c r="AH848" s="123">
        <f t="shared" si="425"/>
        <v>285165.31612450001</v>
      </c>
      <c r="AI848" s="94">
        <f t="shared" si="425"/>
        <v>285165.31612450001</v>
      </c>
      <c r="AJ848" s="94">
        <f t="shared" si="425"/>
        <v>0</v>
      </c>
      <c r="AK848" s="94">
        <f t="shared" si="425"/>
        <v>2363839.0138754998</v>
      </c>
      <c r="AL848" s="93">
        <f t="shared" si="425"/>
        <v>2363839.0138754998</v>
      </c>
      <c r="AM848" s="139" t="s">
        <v>7148</v>
      </c>
    </row>
    <row r="849" spans="1:39" hidden="1" outlineLevel="3" x14ac:dyDescent="0.25">
      <c r="A849" t="s">
        <v>7075</v>
      </c>
      <c r="B849" t="s">
        <v>82</v>
      </c>
      <c r="C849" t="s">
        <v>83</v>
      </c>
      <c r="D849" t="s">
        <v>832</v>
      </c>
      <c r="E849" t="s">
        <v>833</v>
      </c>
      <c r="F849">
        <v>754</v>
      </c>
      <c r="G849">
        <v>754</v>
      </c>
      <c r="R849">
        <f>SUM(F849:Q849)</f>
        <v>1508</v>
      </c>
      <c r="S849" s="92" t="s">
        <v>4533</v>
      </c>
      <c r="T849" s="80">
        <f>VLOOKUP(S849,Factors!$F$4:$H$5971,3,FALSE)</f>
        <v>1.17E-2</v>
      </c>
      <c r="U849" s="119">
        <f t="shared" si="402"/>
        <v>0</v>
      </c>
      <c r="V849" s="120">
        <f t="shared" si="403"/>
        <v>754</v>
      </c>
      <c r="W849" s="121">
        <f t="shared" si="404"/>
        <v>754</v>
      </c>
      <c r="X849" s="119">
        <f t="shared" si="405"/>
        <v>0</v>
      </c>
      <c r="Y849" s="120">
        <f t="shared" si="406"/>
        <v>8.8217999999999996</v>
      </c>
      <c r="Z849" s="122">
        <f t="shared" si="407"/>
        <v>8.8217999999999996</v>
      </c>
      <c r="AA849" s="119">
        <f t="shared" si="408"/>
        <v>0</v>
      </c>
      <c r="AB849" s="120">
        <f t="shared" si="409"/>
        <v>745.17819999999995</v>
      </c>
      <c r="AC849" s="122">
        <f t="shared" si="410"/>
        <v>745.17819999999995</v>
      </c>
      <c r="AD849" s="94">
        <f t="shared" si="411"/>
        <v>0</v>
      </c>
      <c r="AE849" s="123">
        <f t="shared" si="412"/>
        <v>1508</v>
      </c>
      <c r="AF849" s="94">
        <f t="shared" si="413"/>
        <v>1508</v>
      </c>
      <c r="AG849" s="94">
        <f t="shared" si="414"/>
        <v>0</v>
      </c>
      <c r="AH849" s="123">
        <f t="shared" si="415"/>
        <v>17.643599999999999</v>
      </c>
      <c r="AI849" s="94">
        <f t="shared" si="416"/>
        <v>17.643599999999999</v>
      </c>
      <c r="AJ849" s="94">
        <f t="shared" si="417"/>
        <v>0</v>
      </c>
      <c r="AK849" s="94">
        <f t="shared" si="418"/>
        <v>1490.3563999999999</v>
      </c>
      <c r="AL849" s="93">
        <f t="shared" si="419"/>
        <v>1490.3563999999999</v>
      </c>
      <c r="AM849" s="138" t="str">
        <f>VLOOKUP(S849,Factors!$F$4:$G$5971,2,FALSE)</f>
        <v>Transmission</v>
      </c>
    </row>
    <row r="850" spans="1:39" hidden="1" outlineLevel="2" collapsed="1" x14ac:dyDescent="0.25">
      <c r="S850" s="92"/>
      <c r="T850" s="80"/>
      <c r="U850" s="119">
        <f t="shared" ref="U850:AL850" si="426">SUBTOTAL(9,U849:U849)</f>
        <v>0</v>
      </c>
      <c r="V850" s="120">
        <f t="shared" si="426"/>
        <v>754</v>
      </c>
      <c r="W850" s="121">
        <f t="shared" si="426"/>
        <v>754</v>
      </c>
      <c r="X850" s="119">
        <f t="shared" si="426"/>
        <v>0</v>
      </c>
      <c r="Y850" s="120">
        <f t="shared" si="426"/>
        <v>8.8217999999999996</v>
      </c>
      <c r="Z850" s="122">
        <f t="shared" si="426"/>
        <v>8.8217999999999996</v>
      </c>
      <c r="AA850" s="119">
        <f t="shared" si="426"/>
        <v>0</v>
      </c>
      <c r="AB850" s="120">
        <f t="shared" si="426"/>
        <v>745.17819999999995</v>
      </c>
      <c r="AC850" s="122">
        <f t="shared" si="426"/>
        <v>745.17819999999995</v>
      </c>
      <c r="AD850" s="94">
        <f t="shared" si="426"/>
        <v>0</v>
      </c>
      <c r="AE850" s="123">
        <f t="shared" si="426"/>
        <v>1508</v>
      </c>
      <c r="AF850" s="94">
        <f t="shared" si="426"/>
        <v>1508</v>
      </c>
      <c r="AG850" s="94">
        <f t="shared" si="426"/>
        <v>0</v>
      </c>
      <c r="AH850" s="123">
        <f t="shared" si="426"/>
        <v>17.643599999999999</v>
      </c>
      <c r="AI850" s="94">
        <f t="shared" si="426"/>
        <v>17.643599999999999</v>
      </c>
      <c r="AJ850" s="94">
        <f t="shared" si="426"/>
        <v>0</v>
      </c>
      <c r="AK850" s="94">
        <f t="shared" si="426"/>
        <v>1490.3563999999999</v>
      </c>
      <c r="AL850" s="93">
        <f t="shared" si="426"/>
        <v>1490.3563999999999</v>
      </c>
      <c r="AM850" s="139" t="s">
        <v>7138</v>
      </c>
    </row>
    <row r="851" spans="1:39" hidden="1" outlineLevel="1" x14ac:dyDescent="0.25">
      <c r="A851" s="135" t="s">
        <v>7074</v>
      </c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7"/>
      <c r="T851" s="128"/>
      <c r="U851" s="129">
        <f t="shared" ref="U851:AL851" si="427">SUBTOTAL(9,U826:U849)</f>
        <v>0</v>
      </c>
      <c r="V851" s="130">
        <f t="shared" si="427"/>
        <v>1516213.11</v>
      </c>
      <c r="W851" s="131">
        <f t="shared" si="427"/>
        <v>1516213.11</v>
      </c>
      <c r="X851" s="129">
        <f t="shared" si="427"/>
        <v>0</v>
      </c>
      <c r="Y851" s="130">
        <f t="shared" si="427"/>
        <v>164111.12171150002</v>
      </c>
      <c r="Z851" s="132">
        <f t="shared" si="427"/>
        <v>164111.12171150002</v>
      </c>
      <c r="AA851" s="129">
        <f t="shared" si="427"/>
        <v>0</v>
      </c>
      <c r="AB851" s="130">
        <f t="shared" si="427"/>
        <v>1352101.9882884999</v>
      </c>
      <c r="AC851" s="132">
        <f t="shared" si="427"/>
        <v>1352101.9882884999</v>
      </c>
      <c r="AD851" s="130">
        <f t="shared" si="427"/>
        <v>0</v>
      </c>
      <c r="AE851" s="133">
        <f t="shared" si="427"/>
        <v>3055725.57</v>
      </c>
      <c r="AF851" s="130">
        <f t="shared" si="427"/>
        <v>3055725.57</v>
      </c>
      <c r="AG851" s="130">
        <f t="shared" si="427"/>
        <v>0</v>
      </c>
      <c r="AH851" s="133">
        <f t="shared" si="427"/>
        <v>330728.92790050007</v>
      </c>
      <c r="AI851" s="130">
        <f t="shared" si="427"/>
        <v>330728.92790050007</v>
      </c>
      <c r="AJ851" s="130">
        <f t="shared" si="427"/>
        <v>0</v>
      </c>
      <c r="AK851" s="130">
        <f t="shared" si="427"/>
        <v>2724996.6420994997</v>
      </c>
      <c r="AL851" s="134">
        <f t="shared" si="427"/>
        <v>2724996.6420994997</v>
      </c>
      <c r="AM851" s="137"/>
    </row>
    <row r="852" spans="1:39" hidden="1" outlineLevel="3" x14ac:dyDescent="0.25">
      <c r="A852" t="s">
        <v>7077</v>
      </c>
      <c r="B852" t="s">
        <v>879</v>
      </c>
      <c r="C852" t="s">
        <v>880</v>
      </c>
      <c r="D852" t="s">
        <v>881</v>
      </c>
      <c r="E852" t="s">
        <v>882</v>
      </c>
      <c r="F852">
        <v>335000</v>
      </c>
      <c r="R852">
        <f t="shared" ref="R852:R861" si="428">SUM(F852:Q852)</f>
        <v>335000</v>
      </c>
      <c r="S852" s="92" t="s">
        <v>7115</v>
      </c>
      <c r="T852" s="80">
        <f>VLOOKUP(S852,Factors!$F$4:$H$5971,3,FALSE)</f>
        <v>0.1124</v>
      </c>
      <c r="U852" s="119">
        <f t="shared" si="402"/>
        <v>0</v>
      </c>
      <c r="V852" s="120">
        <f t="shared" si="403"/>
        <v>0</v>
      </c>
      <c r="W852" s="121">
        <f t="shared" si="404"/>
        <v>0</v>
      </c>
      <c r="X852" s="119">
        <f t="shared" si="405"/>
        <v>0</v>
      </c>
      <c r="Y852" s="120">
        <f t="shared" si="406"/>
        <v>0</v>
      </c>
      <c r="Z852" s="122">
        <f t="shared" si="407"/>
        <v>0</v>
      </c>
      <c r="AA852" s="119">
        <f t="shared" si="408"/>
        <v>0</v>
      </c>
      <c r="AB852" s="120">
        <f t="shared" si="409"/>
        <v>0</v>
      </c>
      <c r="AC852" s="122">
        <f t="shared" si="410"/>
        <v>0</v>
      </c>
      <c r="AD852" s="94">
        <f t="shared" si="411"/>
        <v>0</v>
      </c>
      <c r="AE852" s="123">
        <f t="shared" si="412"/>
        <v>335000</v>
      </c>
      <c r="AF852" s="94">
        <f t="shared" si="413"/>
        <v>335000</v>
      </c>
      <c r="AG852" s="94">
        <f t="shared" si="414"/>
        <v>0</v>
      </c>
      <c r="AH852" s="123">
        <f t="shared" si="415"/>
        <v>37654</v>
      </c>
      <c r="AI852" s="94">
        <f t="shared" si="416"/>
        <v>37654</v>
      </c>
      <c r="AJ852" s="94">
        <f t="shared" si="417"/>
        <v>0</v>
      </c>
      <c r="AK852" s="94">
        <f t="shared" si="418"/>
        <v>297346</v>
      </c>
      <c r="AL852" s="93">
        <f t="shared" si="419"/>
        <v>297346</v>
      </c>
      <c r="AM852" s="138" t="str">
        <f>VLOOKUP(S852,Factors!$F$4:$G$5971,2,FALSE)</f>
        <v>3-factor</v>
      </c>
    </row>
    <row r="853" spans="1:39" hidden="1" outlineLevel="3" x14ac:dyDescent="0.25">
      <c r="A853" t="s">
        <v>7077</v>
      </c>
      <c r="B853" t="s">
        <v>879</v>
      </c>
      <c r="C853" t="s">
        <v>880</v>
      </c>
      <c r="D853" t="s">
        <v>883</v>
      </c>
      <c r="E853" t="s">
        <v>884</v>
      </c>
      <c r="R853">
        <f t="shared" si="428"/>
        <v>0</v>
      </c>
      <c r="S853" s="92" t="s">
        <v>4061</v>
      </c>
      <c r="T853" s="80">
        <f>VLOOKUP(S853,Factors!$F$4:$H$5971,3,FALSE)</f>
        <v>0.1124</v>
      </c>
      <c r="U853" s="119">
        <f t="shared" si="402"/>
        <v>0</v>
      </c>
      <c r="V853" s="120">
        <f t="shared" si="403"/>
        <v>0</v>
      </c>
      <c r="W853" s="121">
        <f t="shared" si="404"/>
        <v>0</v>
      </c>
      <c r="X853" s="119">
        <f t="shared" si="405"/>
        <v>0</v>
      </c>
      <c r="Y853" s="120">
        <f t="shared" si="406"/>
        <v>0</v>
      </c>
      <c r="Z853" s="122">
        <f t="shared" si="407"/>
        <v>0</v>
      </c>
      <c r="AA853" s="119">
        <f t="shared" si="408"/>
        <v>0</v>
      </c>
      <c r="AB853" s="120">
        <f t="shared" si="409"/>
        <v>0</v>
      </c>
      <c r="AC853" s="122">
        <f t="shared" si="410"/>
        <v>0</v>
      </c>
      <c r="AD853" s="94">
        <f t="shared" si="411"/>
        <v>0</v>
      </c>
      <c r="AE853" s="123">
        <f t="shared" si="412"/>
        <v>0</v>
      </c>
      <c r="AF853" s="94">
        <f t="shared" si="413"/>
        <v>0</v>
      </c>
      <c r="AG853" s="94">
        <f t="shared" si="414"/>
        <v>0</v>
      </c>
      <c r="AH853" s="123">
        <f t="shared" si="415"/>
        <v>0</v>
      </c>
      <c r="AI853" s="94">
        <f t="shared" si="416"/>
        <v>0</v>
      </c>
      <c r="AJ853" s="94">
        <f t="shared" si="417"/>
        <v>0</v>
      </c>
      <c r="AK853" s="94">
        <f t="shared" si="418"/>
        <v>0</v>
      </c>
      <c r="AL853" s="93">
        <f t="shared" si="419"/>
        <v>0</v>
      </c>
      <c r="AM853" s="138" t="str">
        <f>VLOOKUP(S853,Factors!$F$4:$G$5971,2,FALSE)</f>
        <v>3-factor</v>
      </c>
    </row>
    <row r="854" spans="1:39" hidden="1" outlineLevel="3" x14ac:dyDescent="0.25">
      <c r="A854" t="s">
        <v>7077</v>
      </c>
      <c r="B854" t="s">
        <v>637</v>
      </c>
      <c r="C854" t="s">
        <v>638</v>
      </c>
      <c r="D854" t="s">
        <v>885</v>
      </c>
      <c r="E854" t="s">
        <v>886</v>
      </c>
      <c r="F854">
        <v>30.82</v>
      </c>
      <c r="R854">
        <f t="shared" si="428"/>
        <v>30.82</v>
      </c>
      <c r="S854" s="92" t="s">
        <v>5760</v>
      </c>
      <c r="T854" s="80">
        <f>VLOOKUP(S854,Factors!$F$4:$H$5971,3,FALSE)</f>
        <v>0.1124</v>
      </c>
      <c r="U854" s="119">
        <f t="shared" si="402"/>
        <v>0</v>
      </c>
      <c r="V854" s="120">
        <f t="shared" si="403"/>
        <v>0</v>
      </c>
      <c r="W854" s="121">
        <f t="shared" si="404"/>
        <v>0</v>
      </c>
      <c r="X854" s="119">
        <f t="shared" si="405"/>
        <v>0</v>
      </c>
      <c r="Y854" s="120">
        <f t="shared" si="406"/>
        <v>0</v>
      </c>
      <c r="Z854" s="122">
        <f t="shared" si="407"/>
        <v>0</v>
      </c>
      <c r="AA854" s="119">
        <f t="shared" si="408"/>
        <v>0</v>
      </c>
      <c r="AB854" s="120">
        <f t="shared" si="409"/>
        <v>0</v>
      </c>
      <c r="AC854" s="122">
        <f t="shared" si="410"/>
        <v>0</v>
      </c>
      <c r="AD854" s="94">
        <f t="shared" si="411"/>
        <v>0</v>
      </c>
      <c r="AE854" s="123">
        <f t="shared" si="412"/>
        <v>30.82</v>
      </c>
      <c r="AF854" s="94">
        <f t="shared" si="413"/>
        <v>30.82</v>
      </c>
      <c r="AG854" s="94">
        <f t="shared" si="414"/>
        <v>0</v>
      </c>
      <c r="AH854" s="123">
        <f t="shared" si="415"/>
        <v>3.4641679999999999</v>
      </c>
      <c r="AI854" s="94">
        <f t="shared" si="416"/>
        <v>3.4641679999999999</v>
      </c>
      <c r="AJ854" s="94">
        <f t="shared" si="417"/>
        <v>0</v>
      </c>
      <c r="AK854" s="94">
        <f t="shared" si="418"/>
        <v>27.355831999999999</v>
      </c>
      <c r="AL854" s="93">
        <f t="shared" si="419"/>
        <v>27.355831999999999</v>
      </c>
      <c r="AM854" s="138" t="str">
        <f>VLOOKUP(S854,Factors!$F$4:$G$5971,2,FALSE)</f>
        <v>3-factor</v>
      </c>
    </row>
    <row r="855" spans="1:39" hidden="1" outlineLevel="3" x14ac:dyDescent="0.25">
      <c r="A855" t="s">
        <v>7077</v>
      </c>
      <c r="B855" t="s">
        <v>647</v>
      </c>
      <c r="C855" t="s">
        <v>648</v>
      </c>
      <c r="D855" t="s">
        <v>887</v>
      </c>
      <c r="E855" t="s">
        <v>888</v>
      </c>
      <c r="F855">
        <v>884.67</v>
      </c>
      <c r="R855">
        <f t="shared" si="428"/>
        <v>884.67</v>
      </c>
      <c r="S855" s="92" t="s">
        <v>5833</v>
      </c>
      <c r="T855" s="80">
        <f>VLOOKUP(S855,Factors!$F$4:$H$5971,3,FALSE)</f>
        <v>0.1124</v>
      </c>
      <c r="U855" s="119">
        <f t="shared" si="402"/>
        <v>0</v>
      </c>
      <c r="V855" s="120">
        <f t="shared" si="403"/>
        <v>0</v>
      </c>
      <c r="W855" s="121">
        <f t="shared" si="404"/>
        <v>0</v>
      </c>
      <c r="X855" s="119">
        <f t="shared" si="405"/>
        <v>0</v>
      </c>
      <c r="Y855" s="120">
        <f t="shared" si="406"/>
        <v>0</v>
      </c>
      <c r="Z855" s="122">
        <f t="shared" si="407"/>
        <v>0</v>
      </c>
      <c r="AA855" s="119">
        <f t="shared" si="408"/>
        <v>0</v>
      </c>
      <c r="AB855" s="120">
        <f t="shared" si="409"/>
        <v>0</v>
      </c>
      <c r="AC855" s="122">
        <f t="shared" si="410"/>
        <v>0</v>
      </c>
      <c r="AD855" s="94">
        <f t="shared" si="411"/>
        <v>0</v>
      </c>
      <c r="AE855" s="123">
        <f t="shared" si="412"/>
        <v>884.67</v>
      </c>
      <c r="AF855" s="94">
        <f t="shared" si="413"/>
        <v>884.67</v>
      </c>
      <c r="AG855" s="94">
        <f t="shared" si="414"/>
        <v>0</v>
      </c>
      <c r="AH855" s="123">
        <f t="shared" si="415"/>
        <v>99.436907999999988</v>
      </c>
      <c r="AI855" s="94">
        <f t="shared" si="416"/>
        <v>99.436907999999988</v>
      </c>
      <c r="AJ855" s="94">
        <f t="shared" si="417"/>
        <v>0</v>
      </c>
      <c r="AK855" s="94">
        <f t="shared" si="418"/>
        <v>785.23309199999994</v>
      </c>
      <c r="AL855" s="93">
        <f t="shared" si="419"/>
        <v>785.23309199999994</v>
      </c>
      <c r="AM855" s="138" t="str">
        <f>VLOOKUP(S855,Factors!$F$4:$G$5971,2,FALSE)</f>
        <v>3-factor</v>
      </c>
    </row>
    <row r="856" spans="1:39" hidden="1" outlineLevel="3" x14ac:dyDescent="0.25">
      <c r="A856" t="s">
        <v>7077</v>
      </c>
      <c r="B856" t="s">
        <v>647</v>
      </c>
      <c r="C856" t="s">
        <v>648</v>
      </c>
      <c r="D856" t="s">
        <v>889</v>
      </c>
      <c r="E856" t="s">
        <v>890</v>
      </c>
      <c r="F856">
        <v>486962.25</v>
      </c>
      <c r="G856">
        <v>35412.26</v>
      </c>
      <c r="R856">
        <f t="shared" si="428"/>
        <v>522374.51</v>
      </c>
      <c r="S856" s="92" t="s">
        <v>5836</v>
      </c>
      <c r="T856" s="80">
        <f>VLOOKUP(S856,Factors!$F$4:$H$5971,3,FALSE)</f>
        <v>0.1124</v>
      </c>
      <c r="U856" s="119">
        <f t="shared" si="402"/>
        <v>0</v>
      </c>
      <c r="V856" s="120">
        <f t="shared" si="403"/>
        <v>35412.26</v>
      </c>
      <c r="W856" s="121">
        <f t="shared" si="404"/>
        <v>35412.26</v>
      </c>
      <c r="X856" s="119">
        <f t="shared" si="405"/>
        <v>0</v>
      </c>
      <c r="Y856" s="120">
        <f t="shared" si="406"/>
        <v>3980.3380240000001</v>
      </c>
      <c r="Z856" s="122">
        <f t="shared" si="407"/>
        <v>3980.3380240000001</v>
      </c>
      <c r="AA856" s="119">
        <f t="shared" si="408"/>
        <v>0</v>
      </c>
      <c r="AB856" s="120">
        <f t="shared" si="409"/>
        <v>31431.921976000001</v>
      </c>
      <c r="AC856" s="122">
        <f t="shared" si="410"/>
        <v>31431.921976000001</v>
      </c>
      <c r="AD856" s="94">
        <f t="shared" si="411"/>
        <v>0</v>
      </c>
      <c r="AE856" s="123">
        <f t="shared" si="412"/>
        <v>522374.51</v>
      </c>
      <c r="AF856" s="94">
        <f t="shared" si="413"/>
        <v>522374.51</v>
      </c>
      <c r="AG856" s="94">
        <f t="shared" si="414"/>
        <v>0</v>
      </c>
      <c r="AH856" s="123">
        <f t="shared" si="415"/>
        <v>58714.894924</v>
      </c>
      <c r="AI856" s="94">
        <f t="shared" si="416"/>
        <v>58714.894924</v>
      </c>
      <c r="AJ856" s="94">
        <f t="shared" si="417"/>
        <v>0</v>
      </c>
      <c r="AK856" s="94">
        <f t="shared" si="418"/>
        <v>463659.61507599999</v>
      </c>
      <c r="AL856" s="93">
        <f t="shared" si="419"/>
        <v>463659.61507599999</v>
      </c>
      <c r="AM856" s="138" t="str">
        <f>VLOOKUP(S856,Factors!$F$4:$G$5971,2,FALSE)</f>
        <v>3-factor</v>
      </c>
    </row>
    <row r="857" spans="1:39" hidden="1" outlineLevel="3" x14ac:dyDescent="0.25">
      <c r="A857" t="s">
        <v>7077</v>
      </c>
      <c r="B857" t="s">
        <v>647</v>
      </c>
      <c r="C857" t="s">
        <v>648</v>
      </c>
      <c r="D857" t="s">
        <v>885</v>
      </c>
      <c r="E857" t="s">
        <v>886</v>
      </c>
      <c r="R857">
        <f t="shared" si="428"/>
        <v>0</v>
      </c>
      <c r="S857" s="92" t="s">
        <v>5840</v>
      </c>
      <c r="T857" s="80">
        <f>VLOOKUP(S857,Factors!$F$4:$H$5971,3,FALSE)</f>
        <v>0.1124</v>
      </c>
      <c r="U857" s="119">
        <f t="shared" si="402"/>
        <v>0</v>
      </c>
      <c r="V857" s="120">
        <f t="shared" si="403"/>
        <v>0</v>
      </c>
      <c r="W857" s="121">
        <f t="shared" si="404"/>
        <v>0</v>
      </c>
      <c r="X857" s="119">
        <f t="shared" si="405"/>
        <v>0</v>
      </c>
      <c r="Y857" s="120">
        <f t="shared" si="406"/>
        <v>0</v>
      </c>
      <c r="Z857" s="122">
        <f t="shared" si="407"/>
        <v>0</v>
      </c>
      <c r="AA857" s="119">
        <f t="shared" si="408"/>
        <v>0</v>
      </c>
      <c r="AB857" s="120">
        <f t="shared" si="409"/>
        <v>0</v>
      </c>
      <c r="AC857" s="122">
        <f t="shared" si="410"/>
        <v>0</v>
      </c>
      <c r="AD857" s="94">
        <f t="shared" si="411"/>
        <v>0</v>
      </c>
      <c r="AE857" s="123">
        <f t="shared" si="412"/>
        <v>0</v>
      </c>
      <c r="AF857" s="94">
        <f t="shared" si="413"/>
        <v>0</v>
      </c>
      <c r="AG857" s="94">
        <f t="shared" si="414"/>
        <v>0</v>
      </c>
      <c r="AH857" s="123">
        <f t="shared" si="415"/>
        <v>0</v>
      </c>
      <c r="AI857" s="94">
        <f t="shared" si="416"/>
        <v>0</v>
      </c>
      <c r="AJ857" s="94">
        <f t="shared" si="417"/>
        <v>0</v>
      </c>
      <c r="AK857" s="94">
        <f t="shared" si="418"/>
        <v>0</v>
      </c>
      <c r="AL857" s="93">
        <f t="shared" si="419"/>
        <v>0</v>
      </c>
      <c r="AM857" s="138" t="str">
        <f>VLOOKUP(S857,Factors!$F$4:$G$5971,2,FALSE)</f>
        <v>3-factor</v>
      </c>
    </row>
    <row r="858" spans="1:39" hidden="1" outlineLevel="3" x14ac:dyDescent="0.25">
      <c r="A858" t="s">
        <v>7077</v>
      </c>
      <c r="B858" t="s">
        <v>651</v>
      </c>
      <c r="C858" t="s">
        <v>652</v>
      </c>
      <c r="D858" t="s">
        <v>891</v>
      </c>
      <c r="E858" t="s">
        <v>892</v>
      </c>
      <c r="R858">
        <f t="shared" si="428"/>
        <v>0</v>
      </c>
      <c r="S858" s="92" t="s">
        <v>5844</v>
      </c>
      <c r="T858" s="80">
        <f>VLOOKUP(S858,Factors!$F$4:$H$5971,3,FALSE)</f>
        <v>0.1124</v>
      </c>
      <c r="U858" s="119">
        <f t="shared" si="402"/>
        <v>0</v>
      </c>
      <c r="V858" s="120">
        <f t="shared" si="403"/>
        <v>0</v>
      </c>
      <c r="W858" s="121">
        <f t="shared" si="404"/>
        <v>0</v>
      </c>
      <c r="X858" s="119">
        <f t="shared" si="405"/>
        <v>0</v>
      </c>
      <c r="Y858" s="120">
        <f t="shared" si="406"/>
        <v>0</v>
      </c>
      <c r="Z858" s="122">
        <f t="shared" si="407"/>
        <v>0</v>
      </c>
      <c r="AA858" s="119">
        <f t="shared" si="408"/>
        <v>0</v>
      </c>
      <c r="AB858" s="120">
        <f t="shared" si="409"/>
        <v>0</v>
      </c>
      <c r="AC858" s="122">
        <f t="shared" si="410"/>
        <v>0</v>
      </c>
      <c r="AD858" s="94">
        <f t="shared" si="411"/>
        <v>0</v>
      </c>
      <c r="AE858" s="123">
        <f t="shared" si="412"/>
        <v>0</v>
      </c>
      <c r="AF858" s="94">
        <f t="shared" si="413"/>
        <v>0</v>
      </c>
      <c r="AG858" s="94">
        <f t="shared" si="414"/>
        <v>0</v>
      </c>
      <c r="AH858" s="123">
        <f t="shared" si="415"/>
        <v>0</v>
      </c>
      <c r="AI858" s="94">
        <f t="shared" si="416"/>
        <v>0</v>
      </c>
      <c r="AJ858" s="94">
        <f t="shared" si="417"/>
        <v>0</v>
      </c>
      <c r="AK858" s="94">
        <f t="shared" si="418"/>
        <v>0</v>
      </c>
      <c r="AL858" s="93">
        <f t="shared" si="419"/>
        <v>0</v>
      </c>
      <c r="AM858" s="138" t="str">
        <f>VLOOKUP(S858,Factors!$F$4:$G$5971,2,FALSE)</f>
        <v>3-factor</v>
      </c>
    </row>
    <row r="859" spans="1:39" hidden="1" outlineLevel="3" x14ac:dyDescent="0.25">
      <c r="A859" t="s">
        <v>7077</v>
      </c>
      <c r="B859" t="s">
        <v>651</v>
      </c>
      <c r="C859" t="s">
        <v>652</v>
      </c>
      <c r="D859" t="s">
        <v>893</v>
      </c>
      <c r="E859" t="s">
        <v>894</v>
      </c>
      <c r="F859">
        <v>2541</v>
      </c>
      <c r="R859">
        <f t="shared" si="428"/>
        <v>2541</v>
      </c>
      <c r="S859" s="92" t="s">
        <v>5846</v>
      </c>
      <c r="T859" s="80">
        <f>VLOOKUP(S859,Factors!$F$4:$H$5971,3,FALSE)</f>
        <v>0.1124</v>
      </c>
      <c r="U859" s="119">
        <f t="shared" si="402"/>
        <v>0</v>
      </c>
      <c r="V859" s="120">
        <f t="shared" si="403"/>
        <v>0</v>
      </c>
      <c r="W859" s="121">
        <f t="shared" si="404"/>
        <v>0</v>
      </c>
      <c r="X859" s="119">
        <f t="shared" si="405"/>
        <v>0</v>
      </c>
      <c r="Y859" s="120">
        <f t="shared" si="406"/>
        <v>0</v>
      </c>
      <c r="Z859" s="122">
        <f t="shared" si="407"/>
        <v>0</v>
      </c>
      <c r="AA859" s="119">
        <f t="shared" si="408"/>
        <v>0</v>
      </c>
      <c r="AB859" s="120">
        <f t="shared" si="409"/>
        <v>0</v>
      </c>
      <c r="AC859" s="122">
        <f t="shared" si="410"/>
        <v>0</v>
      </c>
      <c r="AD859" s="94">
        <f t="shared" si="411"/>
        <v>0</v>
      </c>
      <c r="AE859" s="123">
        <f t="shared" si="412"/>
        <v>2541</v>
      </c>
      <c r="AF859" s="94">
        <f t="shared" si="413"/>
        <v>2541</v>
      </c>
      <c r="AG859" s="94">
        <f t="shared" si="414"/>
        <v>0</v>
      </c>
      <c r="AH859" s="123">
        <f t="shared" si="415"/>
        <v>285.60840000000002</v>
      </c>
      <c r="AI859" s="94">
        <f t="shared" si="416"/>
        <v>285.60840000000002</v>
      </c>
      <c r="AJ859" s="94">
        <f t="shared" si="417"/>
        <v>0</v>
      </c>
      <c r="AK859" s="94">
        <f t="shared" si="418"/>
        <v>2255.3915999999999</v>
      </c>
      <c r="AL859" s="93">
        <f t="shared" si="419"/>
        <v>2255.3915999999999</v>
      </c>
      <c r="AM859" s="138" t="str">
        <f>VLOOKUP(S859,Factors!$F$4:$G$5971,2,FALSE)</f>
        <v>3-factor</v>
      </c>
    </row>
    <row r="860" spans="1:39" hidden="1" outlineLevel="3" x14ac:dyDescent="0.25">
      <c r="A860" t="s">
        <v>7077</v>
      </c>
      <c r="B860" t="s">
        <v>651</v>
      </c>
      <c r="C860" t="s">
        <v>652</v>
      </c>
      <c r="D860" t="s">
        <v>885</v>
      </c>
      <c r="E860" t="s">
        <v>886</v>
      </c>
      <c r="F860">
        <v>7630.99</v>
      </c>
      <c r="G860">
        <v>2248.54</v>
      </c>
      <c r="R860">
        <f t="shared" si="428"/>
        <v>9879.5299999999988</v>
      </c>
      <c r="S860" s="92" t="s">
        <v>5850</v>
      </c>
      <c r="T860" s="80">
        <f>VLOOKUP(S860,Factors!$F$4:$H$5971,3,FALSE)</f>
        <v>0.1124</v>
      </c>
      <c r="U860" s="119">
        <f t="shared" si="402"/>
        <v>0</v>
      </c>
      <c r="V860" s="120">
        <f t="shared" si="403"/>
        <v>2248.54</v>
      </c>
      <c r="W860" s="121">
        <f t="shared" si="404"/>
        <v>2248.54</v>
      </c>
      <c r="X860" s="119">
        <f t="shared" si="405"/>
        <v>0</v>
      </c>
      <c r="Y860" s="120">
        <f t="shared" si="406"/>
        <v>252.735896</v>
      </c>
      <c r="Z860" s="122">
        <f t="shared" si="407"/>
        <v>252.735896</v>
      </c>
      <c r="AA860" s="119">
        <f t="shared" si="408"/>
        <v>0</v>
      </c>
      <c r="AB860" s="120">
        <f t="shared" si="409"/>
        <v>1995.8041040000001</v>
      </c>
      <c r="AC860" s="122">
        <f t="shared" si="410"/>
        <v>1995.8041040000001</v>
      </c>
      <c r="AD860" s="94">
        <f t="shared" si="411"/>
        <v>0</v>
      </c>
      <c r="AE860" s="123">
        <f t="shared" si="412"/>
        <v>9879.5299999999988</v>
      </c>
      <c r="AF860" s="94">
        <f t="shared" si="413"/>
        <v>9879.5299999999988</v>
      </c>
      <c r="AG860" s="94">
        <f t="shared" si="414"/>
        <v>0</v>
      </c>
      <c r="AH860" s="123">
        <f t="shared" si="415"/>
        <v>1110.4591719999999</v>
      </c>
      <c r="AI860" s="94">
        <f t="shared" si="416"/>
        <v>1110.4591719999999</v>
      </c>
      <c r="AJ860" s="94">
        <f t="shared" si="417"/>
        <v>0</v>
      </c>
      <c r="AK860" s="94">
        <f t="shared" si="418"/>
        <v>8769.0708279999999</v>
      </c>
      <c r="AL860" s="93">
        <f t="shared" si="419"/>
        <v>8769.0708279999999</v>
      </c>
      <c r="AM860" s="138" t="str">
        <f>VLOOKUP(S860,Factors!$F$4:$G$5971,2,FALSE)</f>
        <v>3-factor</v>
      </c>
    </row>
    <row r="861" spans="1:39" hidden="1" outlineLevel="3" x14ac:dyDescent="0.25">
      <c r="A861" t="s">
        <v>7077</v>
      </c>
      <c r="B861" t="s">
        <v>675</v>
      </c>
      <c r="C861" t="s">
        <v>676</v>
      </c>
      <c r="D861" t="s">
        <v>895</v>
      </c>
      <c r="E861" t="s">
        <v>896</v>
      </c>
      <c r="G861">
        <v>28.8</v>
      </c>
      <c r="R861">
        <f t="shared" si="428"/>
        <v>28.8</v>
      </c>
      <c r="S861" s="92" t="s">
        <v>6044</v>
      </c>
      <c r="T861" s="80">
        <f>VLOOKUP(S861,Factors!$F$4:$H$5971,3,FALSE)</f>
        <v>0.1124</v>
      </c>
      <c r="U861" s="119">
        <f t="shared" si="402"/>
        <v>0</v>
      </c>
      <c r="V861" s="120">
        <f t="shared" si="403"/>
        <v>28.8</v>
      </c>
      <c r="W861" s="121">
        <f t="shared" si="404"/>
        <v>28.8</v>
      </c>
      <c r="X861" s="119">
        <f t="shared" si="405"/>
        <v>0</v>
      </c>
      <c r="Y861" s="120">
        <f t="shared" si="406"/>
        <v>3.23712</v>
      </c>
      <c r="Z861" s="122">
        <f t="shared" si="407"/>
        <v>3.23712</v>
      </c>
      <c r="AA861" s="119">
        <f t="shared" si="408"/>
        <v>0</v>
      </c>
      <c r="AB861" s="120">
        <f t="shared" si="409"/>
        <v>25.56288</v>
      </c>
      <c r="AC861" s="122">
        <f t="shared" si="410"/>
        <v>25.56288</v>
      </c>
      <c r="AD861" s="94">
        <f t="shared" si="411"/>
        <v>0</v>
      </c>
      <c r="AE861" s="123">
        <f t="shared" si="412"/>
        <v>28.8</v>
      </c>
      <c r="AF861" s="94">
        <f t="shared" si="413"/>
        <v>28.8</v>
      </c>
      <c r="AG861" s="94">
        <f t="shared" si="414"/>
        <v>0</v>
      </c>
      <c r="AH861" s="123">
        <f t="shared" si="415"/>
        <v>3.23712</v>
      </c>
      <c r="AI861" s="94">
        <f t="shared" si="416"/>
        <v>3.23712</v>
      </c>
      <c r="AJ861" s="94">
        <f t="shared" si="417"/>
        <v>0</v>
      </c>
      <c r="AK861" s="94">
        <f t="shared" si="418"/>
        <v>25.56288</v>
      </c>
      <c r="AL861" s="93">
        <f t="shared" si="419"/>
        <v>25.56288</v>
      </c>
      <c r="AM861" s="138" t="str">
        <f>VLOOKUP(S861,Factors!$F$4:$G$5971,2,FALSE)</f>
        <v>3-factor</v>
      </c>
    </row>
    <row r="862" spans="1:39" hidden="1" outlineLevel="2" collapsed="1" x14ac:dyDescent="0.25">
      <c r="S862" s="92"/>
      <c r="T862" s="80"/>
      <c r="U862" s="119">
        <f t="shared" ref="U862:AL862" si="429">SUBTOTAL(9,U852:U861)</f>
        <v>0</v>
      </c>
      <c r="V862" s="120">
        <f t="shared" si="429"/>
        <v>37689.600000000006</v>
      </c>
      <c r="W862" s="121">
        <f t="shared" si="429"/>
        <v>37689.600000000006</v>
      </c>
      <c r="X862" s="119">
        <f t="shared" si="429"/>
        <v>0</v>
      </c>
      <c r="Y862" s="120">
        <f t="shared" si="429"/>
        <v>4236.3110399999996</v>
      </c>
      <c r="Z862" s="122">
        <f t="shared" si="429"/>
        <v>4236.3110399999996</v>
      </c>
      <c r="AA862" s="119">
        <f t="shared" si="429"/>
        <v>0</v>
      </c>
      <c r="AB862" s="120">
        <f t="shared" si="429"/>
        <v>33453.288959999998</v>
      </c>
      <c r="AC862" s="122">
        <f t="shared" si="429"/>
        <v>33453.288959999998</v>
      </c>
      <c r="AD862" s="94">
        <f t="shared" si="429"/>
        <v>0</v>
      </c>
      <c r="AE862" s="123">
        <f t="shared" si="429"/>
        <v>870739.33000000007</v>
      </c>
      <c r="AF862" s="94">
        <f t="shared" si="429"/>
        <v>870739.33000000007</v>
      </c>
      <c r="AG862" s="94">
        <f t="shared" si="429"/>
        <v>0</v>
      </c>
      <c r="AH862" s="123">
        <f t="shared" si="429"/>
        <v>97871.100692000007</v>
      </c>
      <c r="AI862" s="94">
        <f t="shared" si="429"/>
        <v>97871.100692000007</v>
      </c>
      <c r="AJ862" s="94">
        <f t="shared" si="429"/>
        <v>0</v>
      </c>
      <c r="AK862" s="94">
        <f t="shared" si="429"/>
        <v>772868.22930799983</v>
      </c>
      <c r="AL862" s="93">
        <f t="shared" si="429"/>
        <v>772868.22930799983</v>
      </c>
      <c r="AM862" s="139" t="s">
        <v>7137</v>
      </c>
    </row>
    <row r="863" spans="1:39" hidden="1" outlineLevel="1" x14ac:dyDescent="0.25">
      <c r="A863" s="135" t="s">
        <v>7076</v>
      </c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7"/>
      <c r="T863" s="128"/>
      <c r="U863" s="129">
        <f t="shared" ref="U863:AL863" si="430">SUBTOTAL(9,U852:U861)</f>
        <v>0</v>
      </c>
      <c r="V863" s="130">
        <f t="shared" si="430"/>
        <v>37689.600000000006</v>
      </c>
      <c r="W863" s="131">
        <f t="shared" si="430"/>
        <v>37689.600000000006</v>
      </c>
      <c r="X863" s="129">
        <f t="shared" si="430"/>
        <v>0</v>
      </c>
      <c r="Y863" s="130">
        <f t="shared" si="430"/>
        <v>4236.3110399999996</v>
      </c>
      <c r="Z863" s="132">
        <f t="shared" si="430"/>
        <v>4236.3110399999996</v>
      </c>
      <c r="AA863" s="129">
        <f t="shared" si="430"/>
        <v>0</v>
      </c>
      <c r="AB863" s="130">
        <f t="shared" si="430"/>
        <v>33453.288959999998</v>
      </c>
      <c r="AC863" s="132">
        <f t="shared" si="430"/>
        <v>33453.288959999998</v>
      </c>
      <c r="AD863" s="130">
        <f t="shared" si="430"/>
        <v>0</v>
      </c>
      <c r="AE863" s="133">
        <f t="shared" si="430"/>
        <v>870739.33000000007</v>
      </c>
      <c r="AF863" s="130">
        <f t="shared" si="430"/>
        <v>870739.33000000007</v>
      </c>
      <c r="AG863" s="130">
        <f t="shared" si="430"/>
        <v>0</v>
      </c>
      <c r="AH863" s="133">
        <f t="shared" si="430"/>
        <v>97871.100692000007</v>
      </c>
      <c r="AI863" s="130">
        <f t="shared" si="430"/>
        <v>97871.100692000007</v>
      </c>
      <c r="AJ863" s="130">
        <f t="shared" si="430"/>
        <v>0</v>
      </c>
      <c r="AK863" s="130">
        <f t="shared" si="430"/>
        <v>772868.22930799983</v>
      </c>
      <c r="AL863" s="134">
        <f t="shared" si="430"/>
        <v>772868.22930799983</v>
      </c>
      <c r="AM863" s="137"/>
    </row>
    <row r="864" spans="1:39" hidden="1" outlineLevel="3" x14ac:dyDescent="0.25">
      <c r="A864" t="s">
        <v>7079</v>
      </c>
      <c r="B864" t="s">
        <v>77</v>
      </c>
      <c r="C864" t="s">
        <v>78</v>
      </c>
      <c r="D864" t="s">
        <v>898</v>
      </c>
      <c r="E864" t="s">
        <v>899</v>
      </c>
      <c r="F864">
        <v>2640</v>
      </c>
      <c r="R864">
        <f>SUM(F864:Q864)</f>
        <v>2640</v>
      </c>
      <c r="S864" s="92" t="s">
        <v>7116</v>
      </c>
      <c r="T864" s="80">
        <f>VLOOKUP(S864,Factors!$F$4:$H$5971,3,FALSE)</f>
        <v>0.1124</v>
      </c>
      <c r="U864" s="119">
        <f t="shared" si="402"/>
        <v>0</v>
      </c>
      <c r="V864" s="120">
        <f t="shared" si="403"/>
        <v>0</v>
      </c>
      <c r="W864" s="121">
        <f t="shared" si="404"/>
        <v>0</v>
      </c>
      <c r="X864" s="119">
        <f t="shared" si="405"/>
        <v>0</v>
      </c>
      <c r="Y864" s="120">
        <f t="shared" si="406"/>
        <v>0</v>
      </c>
      <c r="Z864" s="122">
        <f t="shared" si="407"/>
        <v>0</v>
      </c>
      <c r="AA864" s="119">
        <f t="shared" si="408"/>
        <v>0</v>
      </c>
      <c r="AB864" s="120">
        <f t="shared" si="409"/>
        <v>0</v>
      </c>
      <c r="AC864" s="122">
        <f t="shared" si="410"/>
        <v>0</v>
      </c>
      <c r="AD864" s="94">
        <f t="shared" si="411"/>
        <v>0</v>
      </c>
      <c r="AE864" s="123">
        <f t="shared" si="412"/>
        <v>2640</v>
      </c>
      <c r="AF864" s="94">
        <f t="shared" si="413"/>
        <v>2640</v>
      </c>
      <c r="AG864" s="94">
        <f t="shared" si="414"/>
        <v>0</v>
      </c>
      <c r="AH864" s="123">
        <f t="shared" si="415"/>
        <v>296.73599999999999</v>
      </c>
      <c r="AI864" s="94">
        <f t="shared" si="416"/>
        <v>296.73599999999999</v>
      </c>
      <c r="AJ864" s="94">
        <f t="shared" si="417"/>
        <v>0</v>
      </c>
      <c r="AK864" s="94">
        <f t="shared" si="418"/>
        <v>2343.2640000000001</v>
      </c>
      <c r="AL864" s="93">
        <f t="shared" si="419"/>
        <v>2343.2640000000001</v>
      </c>
      <c r="AM864" s="138" t="str">
        <f>VLOOKUP(S864,Factors!$F$4:$G$5971,2,FALSE)</f>
        <v>3-FACTOR</v>
      </c>
    </row>
    <row r="865" spans="1:39" hidden="1" outlineLevel="3" x14ac:dyDescent="0.25">
      <c r="A865" t="s">
        <v>7079</v>
      </c>
      <c r="B865" t="s">
        <v>77</v>
      </c>
      <c r="C865" t="s">
        <v>78</v>
      </c>
      <c r="D865" t="s">
        <v>900</v>
      </c>
      <c r="E865" t="s">
        <v>901</v>
      </c>
      <c r="F865">
        <v>1218.3399999999999</v>
      </c>
      <c r="G865">
        <v>481.34</v>
      </c>
      <c r="R865">
        <f>SUM(F865:Q865)</f>
        <v>1699.6799999999998</v>
      </c>
      <c r="S865" s="92" t="s">
        <v>4133</v>
      </c>
      <c r="T865" s="80">
        <f>VLOOKUP(S865,Factors!$F$4:$H$5971,3,FALSE)</f>
        <v>0.1124</v>
      </c>
      <c r="U865" s="119">
        <f t="shared" si="402"/>
        <v>0</v>
      </c>
      <c r="V865" s="120">
        <f t="shared" si="403"/>
        <v>481.34</v>
      </c>
      <c r="W865" s="121">
        <f t="shared" si="404"/>
        <v>481.34</v>
      </c>
      <c r="X865" s="119">
        <f t="shared" si="405"/>
        <v>0</v>
      </c>
      <c r="Y865" s="120">
        <f t="shared" si="406"/>
        <v>54.102615999999998</v>
      </c>
      <c r="Z865" s="122">
        <f t="shared" si="407"/>
        <v>54.102615999999998</v>
      </c>
      <c r="AA865" s="119">
        <f t="shared" si="408"/>
        <v>0</v>
      </c>
      <c r="AB865" s="120">
        <f t="shared" si="409"/>
        <v>427.23738399999996</v>
      </c>
      <c r="AC865" s="122">
        <f t="shared" si="410"/>
        <v>427.23738399999996</v>
      </c>
      <c r="AD865" s="94">
        <f t="shared" si="411"/>
        <v>0</v>
      </c>
      <c r="AE865" s="123">
        <f t="shared" si="412"/>
        <v>1699.6799999999998</v>
      </c>
      <c r="AF865" s="94">
        <f t="shared" si="413"/>
        <v>1699.6799999999998</v>
      </c>
      <c r="AG865" s="94">
        <f t="shared" si="414"/>
        <v>0</v>
      </c>
      <c r="AH865" s="123">
        <f t="shared" si="415"/>
        <v>191.04403199999999</v>
      </c>
      <c r="AI865" s="94">
        <f t="shared" si="416"/>
        <v>191.04403199999999</v>
      </c>
      <c r="AJ865" s="94">
        <f t="shared" si="417"/>
        <v>0</v>
      </c>
      <c r="AK865" s="94">
        <f t="shared" si="418"/>
        <v>1508.6359679999998</v>
      </c>
      <c r="AL865" s="93">
        <f t="shared" si="419"/>
        <v>1508.6359679999998</v>
      </c>
      <c r="AM865" s="138" t="str">
        <f>VLOOKUP(S865,Factors!$F$4:$G$5971,2,FALSE)</f>
        <v>3-factor</v>
      </c>
    </row>
    <row r="866" spans="1:39" hidden="1" outlineLevel="3" x14ac:dyDescent="0.25">
      <c r="A866" t="s">
        <v>7079</v>
      </c>
      <c r="B866" t="s">
        <v>151</v>
      </c>
      <c r="C866" t="s">
        <v>152</v>
      </c>
      <c r="D866" t="s">
        <v>902</v>
      </c>
      <c r="E866" t="s">
        <v>903</v>
      </c>
      <c r="F866">
        <v>389929.26</v>
      </c>
      <c r="G866">
        <v>380320.43</v>
      </c>
      <c r="R866">
        <f>SUM(F866:Q866)</f>
        <v>770249.69</v>
      </c>
      <c r="S866" s="92" t="s">
        <v>5312</v>
      </c>
      <c r="T866" s="80">
        <f>VLOOKUP(S866,Factors!$F$4:$H$5971,3,FALSE)</f>
        <v>0.1124</v>
      </c>
      <c r="U866" s="119">
        <f t="shared" si="402"/>
        <v>0</v>
      </c>
      <c r="V866" s="120">
        <f t="shared" si="403"/>
        <v>380320.43</v>
      </c>
      <c r="W866" s="121">
        <f t="shared" si="404"/>
        <v>380320.43</v>
      </c>
      <c r="X866" s="119">
        <f t="shared" si="405"/>
        <v>0</v>
      </c>
      <c r="Y866" s="120">
        <f t="shared" si="406"/>
        <v>42748.016331999999</v>
      </c>
      <c r="Z866" s="122">
        <f t="shared" si="407"/>
        <v>42748.016331999999</v>
      </c>
      <c r="AA866" s="119">
        <f t="shared" si="408"/>
        <v>0</v>
      </c>
      <c r="AB866" s="120">
        <f t="shared" si="409"/>
        <v>337572.41366800002</v>
      </c>
      <c r="AC866" s="122">
        <f t="shared" si="410"/>
        <v>337572.41366800002</v>
      </c>
      <c r="AD866" s="94">
        <f t="shared" si="411"/>
        <v>0</v>
      </c>
      <c r="AE866" s="123">
        <f t="shared" si="412"/>
        <v>770249.69</v>
      </c>
      <c r="AF866" s="94">
        <f t="shared" si="413"/>
        <v>770249.69</v>
      </c>
      <c r="AG866" s="94">
        <f t="shared" si="414"/>
        <v>0</v>
      </c>
      <c r="AH866" s="123">
        <f t="shared" si="415"/>
        <v>86576.065155999997</v>
      </c>
      <c r="AI866" s="94">
        <f t="shared" si="416"/>
        <v>86576.065155999997</v>
      </c>
      <c r="AJ866" s="94">
        <f t="shared" si="417"/>
        <v>0</v>
      </c>
      <c r="AK866" s="94">
        <f t="shared" si="418"/>
        <v>683673.62484399998</v>
      </c>
      <c r="AL866" s="93">
        <f t="shared" si="419"/>
        <v>683673.62484399998</v>
      </c>
      <c r="AM866" s="138" t="str">
        <f>VLOOKUP(S866,Factors!$F$4:$G$5971,2,FALSE)</f>
        <v>3-factor</v>
      </c>
    </row>
    <row r="867" spans="1:39" hidden="1" outlineLevel="2" collapsed="1" x14ac:dyDescent="0.25">
      <c r="S867" s="92"/>
      <c r="T867" s="80"/>
      <c r="U867" s="119">
        <f t="shared" ref="U867:AL867" si="431">SUBTOTAL(9,U864:U866)</f>
        <v>0</v>
      </c>
      <c r="V867" s="120">
        <f t="shared" si="431"/>
        <v>380801.77</v>
      </c>
      <c r="W867" s="121">
        <f t="shared" si="431"/>
        <v>380801.77</v>
      </c>
      <c r="X867" s="119">
        <f t="shared" si="431"/>
        <v>0</v>
      </c>
      <c r="Y867" s="120">
        <f t="shared" si="431"/>
        <v>42802.118947999996</v>
      </c>
      <c r="Z867" s="122">
        <f t="shared" si="431"/>
        <v>42802.118947999996</v>
      </c>
      <c r="AA867" s="119">
        <f t="shared" si="431"/>
        <v>0</v>
      </c>
      <c r="AB867" s="120">
        <f t="shared" si="431"/>
        <v>337999.651052</v>
      </c>
      <c r="AC867" s="122">
        <f t="shared" si="431"/>
        <v>337999.651052</v>
      </c>
      <c r="AD867" s="94">
        <f t="shared" si="431"/>
        <v>0</v>
      </c>
      <c r="AE867" s="123">
        <f t="shared" si="431"/>
        <v>774589.37</v>
      </c>
      <c r="AF867" s="94">
        <f t="shared" si="431"/>
        <v>774589.37</v>
      </c>
      <c r="AG867" s="94">
        <f t="shared" si="431"/>
        <v>0</v>
      </c>
      <c r="AH867" s="123">
        <f t="shared" si="431"/>
        <v>87063.845187999992</v>
      </c>
      <c r="AI867" s="94">
        <f t="shared" si="431"/>
        <v>87063.845187999992</v>
      </c>
      <c r="AJ867" s="94">
        <f t="shared" si="431"/>
        <v>0</v>
      </c>
      <c r="AK867" s="94">
        <f t="shared" si="431"/>
        <v>687525.52481199999</v>
      </c>
      <c r="AL867" s="93">
        <f t="shared" si="431"/>
        <v>687525.52481199999</v>
      </c>
      <c r="AM867" s="139" t="s">
        <v>7159</v>
      </c>
    </row>
    <row r="868" spans="1:39" hidden="1" outlineLevel="3" x14ac:dyDescent="0.25">
      <c r="A868" t="s">
        <v>7079</v>
      </c>
      <c r="B868" t="s">
        <v>470</v>
      </c>
      <c r="C868" t="s">
        <v>471</v>
      </c>
      <c r="D868" t="s">
        <v>898</v>
      </c>
      <c r="E868" t="s">
        <v>899</v>
      </c>
      <c r="G868">
        <v>2640</v>
      </c>
      <c r="R868">
        <f>SUM(F868:Q868)</f>
        <v>2640</v>
      </c>
      <c r="S868" s="92" t="s">
        <v>1685</v>
      </c>
      <c r="T868" s="80">
        <f>VLOOKUP(S868,Factors!$F$4:$H$5971,3,FALSE)</f>
        <v>0.1119</v>
      </c>
      <c r="U868" s="119">
        <f t="shared" si="402"/>
        <v>0</v>
      </c>
      <c r="V868" s="120">
        <f t="shared" si="403"/>
        <v>2640</v>
      </c>
      <c r="W868" s="121">
        <f t="shared" si="404"/>
        <v>2640</v>
      </c>
      <c r="X868" s="119">
        <f t="shared" si="405"/>
        <v>0</v>
      </c>
      <c r="Y868" s="120">
        <f t="shared" si="406"/>
        <v>295.416</v>
      </c>
      <c r="Z868" s="122">
        <f t="shared" si="407"/>
        <v>295.416</v>
      </c>
      <c r="AA868" s="119">
        <f t="shared" si="408"/>
        <v>0</v>
      </c>
      <c r="AB868" s="120">
        <f t="shared" si="409"/>
        <v>2344.5839999999998</v>
      </c>
      <c r="AC868" s="122">
        <f t="shared" si="410"/>
        <v>2344.5839999999998</v>
      </c>
      <c r="AD868" s="94">
        <f t="shared" si="411"/>
        <v>0</v>
      </c>
      <c r="AE868" s="123">
        <f t="shared" si="412"/>
        <v>2640</v>
      </c>
      <c r="AF868" s="94">
        <f t="shared" si="413"/>
        <v>2640</v>
      </c>
      <c r="AG868" s="94">
        <f t="shared" si="414"/>
        <v>0</v>
      </c>
      <c r="AH868" s="123">
        <f t="shared" si="415"/>
        <v>295.416</v>
      </c>
      <c r="AI868" s="94">
        <f t="shared" si="416"/>
        <v>295.416</v>
      </c>
      <c r="AJ868" s="94">
        <f t="shared" si="417"/>
        <v>0</v>
      </c>
      <c r="AK868" s="94">
        <f t="shared" si="418"/>
        <v>2344.5839999999998</v>
      </c>
      <c r="AL868" s="93">
        <f t="shared" si="419"/>
        <v>2344.5839999999998</v>
      </c>
      <c r="AM868" s="138" t="str">
        <f>VLOOKUP(S868,Factors!$F$4:$G$5971,2,FALSE)</f>
        <v>Customers-All</v>
      </c>
    </row>
    <row r="869" spans="1:39" hidden="1" outlineLevel="2" collapsed="1" x14ac:dyDescent="0.25">
      <c r="S869" s="92"/>
      <c r="T869" s="80"/>
      <c r="U869" s="119">
        <f t="shared" ref="U869:AL869" si="432">SUBTOTAL(9,U868:U868)</f>
        <v>0</v>
      </c>
      <c r="V869" s="120">
        <f t="shared" si="432"/>
        <v>2640</v>
      </c>
      <c r="W869" s="121">
        <f t="shared" si="432"/>
        <v>2640</v>
      </c>
      <c r="X869" s="119">
        <f t="shared" si="432"/>
        <v>0</v>
      </c>
      <c r="Y869" s="120">
        <f t="shared" si="432"/>
        <v>295.416</v>
      </c>
      <c r="Z869" s="122">
        <f t="shared" si="432"/>
        <v>295.416</v>
      </c>
      <c r="AA869" s="119">
        <f t="shared" si="432"/>
        <v>0</v>
      </c>
      <c r="AB869" s="120">
        <f t="shared" si="432"/>
        <v>2344.5839999999998</v>
      </c>
      <c r="AC869" s="122">
        <f t="shared" si="432"/>
        <v>2344.5839999999998</v>
      </c>
      <c r="AD869" s="94">
        <f t="shared" si="432"/>
        <v>0</v>
      </c>
      <c r="AE869" s="123">
        <f t="shared" si="432"/>
        <v>2640</v>
      </c>
      <c r="AF869" s="94">
        <f t="shared" si="432"/>
        <v>2640</v>
      </c>
      <c r="AG869" s="94">
        <f t="shared" si="432"/>
        <v>0</v>
      </c>
      <c r="AH869" s="123">
        <f t="shared" si="432"/>
        <v>295.416</v>
      </c>
      <c r="AI869" s="94">
        <f t="shared" si="432"/>
        <v>295.416</v>
      </c>
      <c r="AJ869" s="94">
        <f t="shared" si="432"/>
        <v>0</v>
      </c>
      <c r="AK869" s="94">
        <f t="shared" si="432"/>
        <v>2344.5839999999998</v>
      </c>
      <c r="AL869" s="93">
        <f t="shared" si="432"/>
        <v>2344.5839999999998</v>
      </c>
      <c r="AM869" s="139" t="s">
        <v>7140</v>
      </c>
    </row>
    <row r="870" spans="1:39" hidden="1" outlineLevel="1" x14ac:dyDescent="0.25">
      <c r="A870" s="135" t="s">
        <v>7078</v>
      </c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7"/>
      <c r="T870" s="128"/>
      <c r="U870" s="129">
        <f t="shared" ref="U870:AL870" si="433">SUBTOTAL(9,U864:U868)</f>
        <v>0</v>
      </c>
      <c r="V870" s="130">
        <f t="shared" si="433"/>
        <v>383441.77</v>
      </c>
      <c r="W870" s="131">
        <f t="shared" si="433"/>
        <v>383441.77</v>
      </c>
      <c r="X870" s="129">
        <f t="shared" si="433"/>
        <v>0</v>
      </c>
      <c r="Y870" s="130">
        <f t="shared" si="433"/>
        <v>43097.534947999993</v>
      </c>
      <c r="Z870" s="132">
        <f t="shared" si="433"/>
        <v>43097.534947999993</v>
      </c>
      <c r="AA870" s="129">
        <f t="shared" si="433"/>
        <v>0</v>
      </c>
      <c r="AB870" s="130">
        <f t="shared" si="433"/>
        <v>340344.23505199997</v>
      </c>
      <c r="AC870" s="132">
        <f t="shared" si="433"/>
        <v>340344.23505199997</v>
      </c>
      <c r="AD870" s="130">
        <f t="shared" si="433"/>
        <v>0</v>
      </c>
      <c r="AE870" s="133">
        <f t="shared" si="433"/>
        <v>777229.37</v>
      </c>
      <c r="AF870" s="130">
        <f t="shared" si="433"/>
        <v>777229.37</v>
      </c>
      <c r="AG870" s="130">
        <f t="shared" si="433"/>
        <v>0</v>
      </c>
      <c r="AH870" s="133">
        <f t="shared" si="433"/>
        <v>87359.261187999989</v>
      </c>
      <c r="AI870" s="130">
        <f t="shared" si="433"/>
        <v>87359.261187999989</v>
      </c>
      <c r="AJ870" s="130">
        <f t="shared" si="433"/>
        <v>0</v>
      </c>
      <c r="AK870" s="130">
        <f t="shared" si="433"/>
        <v>689870.10881200002</v>
      </c>
      <c r="AL870" s="134">
        <f t="shared" si="433"/>
        <v>689870.10881200002</v>
      </c>
      <c r="AM870" s="137"/>
    </row>
    <row r="871" spans="1:39" hidden="1" outlineLevel="3" x14ac:dyDescent="0.25">
      <c r="A871" t="s">
        <v>7081</v>
      </c>
      <c r="B871" t="s">
        <v>35</v>
      </c>
      <c r="C871" t="s">
        <v>36</v>
      </c>
      <c r="D871" t="s">
        <v>905</v>
      </c>
      <c r="E871" t="s">
        <v>906</v>
      </c>
      <c r="F871">
        <v>22315.97</v>
      </c>
      <c r="G871">
        <v>16458.25</v>
      </c>
      <c r="R871">
        <f t="shared" ref="R871:R890" si="434">SUM(F871:Q871)</f>
        <v>38774.22</v>
      </c>
      <c r="S871" s="92" t="s">
        <v>1036</v>
      </c>
      <c r="T871" s="80">
        <f>VLOOKUP(S871,Factors!$F$4:$H$5971,3,FALSE)</f>
        <v>0.1124</v>
      </c>
      <c r="U871" s="119">
        <f t="shared" si="402"/>
        <v>0</v>
      </c>
      <c r="V871" s="120">
        <f t="shared" si="403"/>
        <v>16458.25</v>
      </c>
      <c r="W871" s="121">
        <f t="shared" si="404"/>
        <v>16458.25</v>
      </c>
      <c r="X871" s="119">
        <f t="shared" si="405"/>
        <v>0</v>
      </c>
      <c r="Y871" s="120">
        <f t="shared" si="406"/>
        <v>1849.9073000000001</v>
      </c>
      <c r="Z871" s="122">
        <f t="shared" si="407"/>
        <v>1849.9073000000001</v>
      </c>
      <c r="AA871" s="119">
        <f t="shared" si="408"/>
        <v>0</v>
      </c>
      <c r="AB871" s="120">
        <f t="shared" si="409"/>
        <v>14608.342699999999</v>
      </c>
      <c r="AC871" s="122">
        <f t="shared" si="410"/>
        <v>14608.342699999999</v>
      </c>
      <c r="AD871" s="94">
        <f t="shared" si="411"/>
        <v>0</v>
      </c>
      <c r="AE871" s="123">
        <f t="shared" si="412"/>
        <v>38774.22</v>
      </c>
      <c r="AF871" s="94">
        <f t="shared" si="413"/>
        <v>38774.22</v>
      </c>
      <c r="AG871" s="94">
        <f t="shared" si="414"/>
        <v>0</v>
      </c>
      <c r="AH871" s="123">
        <f t="shared" si="415"/>
        <v>4358.2223279999998</v>
      </c>
      <c r="AI871" s="94">
        <f t="shared" si="416"/>
        <v>4358.2223279999998</v>
      </c>
      <c r="AJ871" s="94">
        <f t="shared" si="417"/>
        <v>0</v>
      </c>
      <c r="AK871" s="94">
        <f t="shared" si="418"/>
        <v>34415.997671999998</v>
      </c>
      <c r="AL871" s="93">
        <f t="shared" si="419"/>
        <v>34415.997671999998</v>
      </c>
      <c r="AM871" s="138" t="str">
        <f>VLOOKUP(S871,Factors!$F$4:$G$5971,2,FALSE)</f>
        <v>3-factor</v>
      </c>
    </row>
    <row r="872" spans="1:39" hidden="1" outlineLevel="3" x14ac:dyDescent="0.25">
      <c r="A872" t="s">
        <v>7081</v>
      </c>
      <c r="B872" t="s">
        <v>335</v>
      </c>
      <c r="C872" t="s">
        <v>336</v>
      </c>
      <c r="D872" t="s">
        <v>919</v>
      </c>
      <c r="E872" t="s">
        <v>920</v>
      </c>
      <c r="F872">
        <v>539.24</v>
      </c>
      <c r="G872">
        <v>233.35</v>
      </c>
      <c r="R872">
        <f t="shared" si="434"/>
        <v>772.59</v>
      </c>
      <c r="S872" s="92" t="s">
        <v>2154</v>
      </c>
      <c r="T872" s="80">
        <f>VLOOKUP(S872,Factors!$F$4:$H$5971,3,FALSE)</f>
        <v>0.1124</v>
      </c>
      <c r="U872" s="119">
        <f t="shared" si="402"/>
        <v>0</v>
      </c>
      <c r="V872" s="120">
        <f t="shared" si="403"/>
        <v>233.35</v>
      </c>
      <c r="W872" s="121">
        <f t="shared" si="404"/>
        <v>233.35</v>
      </c>
      <c r="X872" s="119">
        <f t="shared" si="405"/>
        <v>0</v>
      </c>
      <c r="Y872" s="120">
        <f t="shared" si="406"/>
        <v>26.228539999999999</v>
      </c>
      <c r="Z872" s="122">
        <f t="shared" si="407"/>
        <v>26.228539999999999</v>
      </c>
      <c r="AA872" s="119">
        <f t="shared" si="408"/>
        <v>0</v>
      </c>
      <c r="AB872" s="120">
        <f t="shared" si="409"/>
        <v>207.12145999999998</v>
      </c>
      <c r="AC872" s="122">
        <f t="shared" si="410"/>
        <v>207.12145999999998</v>
      </c>
      <c r="AD872" s="94">
        <f t="shared" si="411"/>
        <v>0</v>
      </c>
      <c r="AE872" s="123">
        <f t="shared" si="412"/>
        <v>772.59</v>
      </c>
      <c r="AF872" s="94">
        <f t="shared" si="413"/>
        <v>772.59</v>
      </c>
      <c r="AG872" s="94">
        <f t="shared" si="414"/>
        <v>0</v>
      </c>
      <c r="AH872" s="123">
        <f t="shared" si="415"/>
        <v>86.839116000000004</v>
      </c>
      <c r="AI872" s="94">
        <f t="shared" si="416"/>
        <v>86.839116000000004</v>
      </c>
      <c r="AJ872" s="94">
        <f t="shared" si="417"/>
        <v>0</v>
      </c>
      <c r="AK872" s="94">
        <f t="shared" si="418"/>
        <v>685.75088400000004</v>
      </c>
      <c r="AL872" s="93">
        <f t="shared" si="419"/>
        <v>685.75088400000004</v>
      </c>
      <c r="AM872" s="138" t="str">
        <f>VLOOKUP(S872,Factors!$F$4:$G$5971,2,FALSE)</f>
        <v>3-Factor</v>
      </c>
    </row>
    <row r="873" spans="1:39" hidden="1" outlineLevel="3" x14ac:dyDescent="0.25">
      <c r="A873" t="s">
        <v>7081</v>
      </c>
      <c r="B873" t="s">
        <v>77</v>
      </c>
      <c r="C873" t="s">
        <v>78</v>
      </c>
      <c r="D873" t="s">
        <v>905</v>
      </c>
      <c r="E873" t="s">
        <v>906</v>
      </c>
      <c r="F873">
        <v>412.72</v>
      </c>
      <c r="G873">
        <v>165</v>
      </c>
      <c r="R873">
        <f t="shared" si="434"/>
        <v>577.72</v>
      </c>
      <c r="S873" s="92" t="s">
        <v>4068</v>
      </c>
      <c r="T873" s="80">
        <f>VLOOKUP(S873,Factors!$F$4:$H$5971,3,FALSE)</f>
        <v>0.1124</v>
      </c>
      <c r="U873" s="119">
        <f t="shared" si="402"/>
        <v>0</v>
      </c>
      <c r="V873" s="120">
        <f t="shared" si="403"/>
        <v>165</v>
      </c>
      <c r="W873" s="121">
        <f t="shared" si="404"/>
        <v>165</v>
      </c>
      <c r="X873" s="119">
        <f t="shared" si="405"/>
        <v>0</v>
      </c>
      <c r="Y873" s="120">
        <f t="shared" si="406"/>
        <v>18.545999999999999</v>
      </c>
      <c r="Z873" s="122">
        <f t="shared" si="407"/>
        <v>18.545999999999999</v>
      </c>
      <c r="AA873" s="119">
        <f t="shared" si="408"/>
        <v>0</v>
      </c>
      <c r="AB873" s="120">
        <f t="shared" si="409"/>
        <v>146.45400000000001</v>
      </c>
      <c r="AC873" s="122">
        <f t="shared" si="410"/>
        <v>146.45400000000001</v>
      </c>
      <c r="AD873" s="94">
        <f t="shared" si="411"/>
        <v>0</v>
      </c>
      <c r="AE873" s="123">
        <f t="shared" si="412"/>
        <v>577.72</v>
      </c>
      <c r="AF873" s="94">
        <f t="shared" si="413"/>
        <v>577.72</v>
      </c>
      <c r="AG873" s="94">
        <f t="shared" si="414"/>
        <v>0</v>
      </c>
      <c r="AH873" s="123">
        <f t="shared" si="415"/>
        <v>64.935727999999997</v>
      </c>
      <c r="AI873" s="94">
        <f t="shared" si="416"/>
        <v>64.935727999999997</v>
      </c>
      <c r="AJ873" s="94">
        <f t="shared" si="417"/>
        <v>0</v>
      </c>
      <c r="AK873" s="94">
        <f t="shared" si="418"/>
        <v>512.78427199999999</v>
      </c>
      <c r="AL873" s="93">
        <f t="shared" si="419"/>
        <v>512.78427199999999</v>
      </c>
      <c r="AM873" s="138" t="str">
        <f>VLOOKUP(S873,Factors!$F$4:$G$5971,2,FALSE)</f>
        <v>3-factor</v>
      </c>
    </row>
    <row r="874" spans="1:39" hidden="1" outlineLevel="3" x14ac:dyDescent="0.25">
      <c r="A874" t="s">
        <v>7081</v>
      </c>
      <c r="B874" t="s">
        <v>77</v>
      </c>
      <c r="C874" t="s">
        <v>78</v>
      </c>
      <c r="D874" t="s">
        <v>909</v>
      </c>
      <c r="E874" t="s">
        <v>910</v>
      </c>
      <c r="F874">
        <v>5587.41</v>
      </c>
      <c r="G874">
        <v>5877</v>
      </c>
      <c r="R874">
        <f t="shared" si="434"/>
        <v>11464.41</v>
      </c>
      <c r="S874" s="92" t="s">
        <v>4132</v>
      </c>
      <c r="T874" s="80">
        <f>VLOOKUP(S874,Factors!$F$4:$H$5971,3,FALSE)</f>
        <v>0.1124</v>
      </c>
      <c r="U874" s="119">
        <f t="shared" si="402"/>
        <v>0</v>
      </c>
      <c r="V874" s="120">
        <f t="shared" si="403"/>
        <v>5877</v>
      </c>
      <c r="W874" s="121">
        <f t="shared" si="404"/>
        <v>5877</v>
      </c>
      <c r="X874" s="119">
        <f t="shared" si="405"/>
        <v>0</v>
      </c>
      <c r="Y874" s="120">
        <f t="shared" si="406"/>
        <v>660.57479999999998</v>
      </c>
      <c r="Z874" s="122">
        <f t="shared" si="407"/>
        <v>660.57479999999998</v>
      </c>
      <c r="AA874" s="119">
        <f t="shared" si="408"/>
        <v>0</v>
      </c>
      <c r="AB874" s="120">
        <f t="shared" si="409"/>
        <v>5216.4251999999997</v>
      </c>
      <c r="AC874" s="122">
        <f t="shared" si="410"/>
        <v>5216.4251999999997</v>
      </c>
      <c r="AD874" s="94">
        <f t="shared" si="411"/>
        <v>0</v>
      </c>
      <c r="AE874" s="123">
        <f t="shared" si="412"/>
        <v>11464.41</v>
      </c>
      <c r="AF874" s="94">
        <f t="shared" si="413"/>
        <v>11464.41</v>
      </c>
      <c r="AG874" s="94">
        <f t="shared" si="414"/>
        <v>0</v>
      </c>
      <c r="AH874" s="123">
        <f t="shared" si="415"/>
        <v>1288.599684</v>
      </c>
      <c r="AI874" s="94">
        <f t="shared" si="416"/>
        <v>1288.599684</v>
      </c>
      <c r="AJ874" s="94">
        <f t="shared" si="417"/>
        <v>0</v>
      </c>
      <c r="AK874" s="94">
        <f t="shared" si="418"/>
        <v>10175.810315999999</v>
      </c>
      <c r="AL874" s="93">
        <f t="shared" si="419"/>
        <v>10175.810315999999</v>
      </c>
      <c r="AM874" s="138" t="str">
        <f>VLOOKUP(S874,Factors!$F$4:$G$5971,2,FALSE)</f>
        <v>3-factor</v>
      </c>
    </row>
    <row r="875" spans="1:39" hidden="1" outlineLevel="3" x14ac:dyDescent="0.25">
      <c r="A875" t="s">
        <v>7081</v>
      </c>
      <c r="B875" t="s">
        <v>77</v>
      </c>
      <c r="C875" t="s">
        <v>78</v>
      </c>
      <c r="D875" t="s">
        <v>911</v>
      </c>
      <c r="E875" t="s">
        <v>912</v>
      </c>
      <c r="F875">
        <v>9382.76</v>
      </c>
      <c r="G875">
        <v>6668.81</v>
      </c>
      <c r="R875">
        <f t="shared" si="434"/>
        <v>16051.57</v>
      </c>
      <c r="S875" s="92" t="s">
        <v>4134</v>
      </c>
      <c r="T875" s="80">
        <f>VLOOKUP(S875,Factors!$F$4:$H$5971,3,FALSE)</f>
        <v>0.1124</v>
      </c>
      <c r="U875" s="119">
        <f t="shared" si="402"/>
        <v>0</v>
      </c>
      <c r="V875" s="120">
        <f t="shared" si="403"/>
        <v>6668.81</v>
      </c>
      <c r="W875" s="121">
        <f t="shared" si="404"/>
        <v>6668.81</v>
      </c>
      <c r="X875" s="119">
        <f t="shared" si="405"/>
        <v>0</v>
      </c>
      <c r="Y875" s="120">
        <f t="shared" si="406"/>
        <v>749.57424400000002</v>
      </c>
      <c r="Z875" s="122">
        <f t="shared" si="407"/>
        <v>749.57424400000002</v>
      </c>
      <c r="AA875" s="119">
        <f t="shared" si="408"/>
        <v>0</v>
      </c>
      <c r="AB875" s="120">
        <f t="shared" si="409"/>
        <v>5919.235756</v>
      </c>
      <c r="AC875" s="122">
        <f t="shared" si="410"/>
        <v>5919.235756</v>
      </c>
      <c r="AD875" s="94">
        <f t="shared" si="411"/>
        <v>0</v>
      </c>
      <c r="AE875" s="123">
        <f t="shared" si="412"/>
        <v>16051.57</v>
      </c>
      <c r="AF875" s="94">
        <f t="shared" si="413"/>
        <v>16051.57</v>
      </c>
      <c r="AG875" s="94">
        <f t="shared" si="414"/>
        <v>0</v>
      </c>
      <c r="AH875" s="123">
        <f t="shared" si="415"/>
        <v>1804.1964679999999</v>
      </c>
      <c r="AI875" s="94">
        <f t="shared" si="416"/>
        <v>1804.1964679999999</v>
      </c>
      <c r="AJ875" s="94">
        <f t="shared" si="417"/>
        <v>0</v>
      </c>
      <c r="AK875" s="94">
        <f t="shared" si="418"/>
        <v>14247.373532</v>
      </c>
      <c r="AL875" s="93">
        <f t="shared" si="419"/>
        <v>14247.373532</v>
      </c>
      <c r="AM875" s="138" t="str">
        <f>VLOOKUP(S875,Factors!$F$4:$G$5971,2,FALSE)</f>
        <v>3-factor</v>
      </c>
    </row>
    <row r="876" spans="1:39" hidden="1" outlineLevel="3" x14ac:dyDescent="0.25">
      <c r="A876" t="s">
        <v>7081</v>
      </c>
      <c r="B876" t="s">
        <v>77</v>
      </c>
      <c r="C876" t="s">
        <v>78</v>
      </c>
      <c r="D876" t="s">
        <v>921</v>
      </c>
      <c r="E876" t="s">
        <v>922</v>
      </c>
      <c r="F876">
        <v>11609.92</v>
      </c>
      <c r="G876">
        <v>24776.37</v>
      </c>
      <c r="R876">
        <f t="shared" si="434"/>
        <v>36386.29</v>
      </c>
      <c r="S876" s="92" t="s">
        <v>4136</v>
      </c>
      <c r="T876" s="80">
        <f>VLOOKUP(S876,Factors!$F$4:$H$5971,3,FALSE)</f>
        <v>0.1124</v>
      </c>
      <c r="U876" s="119">
        <f t="shared" si="402"/>
        <v>0</v>
      </c>
      <c r="V876" s="120">
        <f t="shared" si="403"/>
        <v>24776.37</v>
      </c>
      <c r="W876" s="121">
        <f t="shared" si="404"/>
        <v>24776.37</v>
      </c>
      <c r="X876" s="119">
        <f t="shared" si="405"/>
        <v>0</v>
      </c>
      <c r="Y876" s="120">
        <f t="shared" si="406"/>
        <v>2784.8639880000001</v>
      </c>
      <c r="Z876" s="122">
        <f t="shared" si="407"/>
        <v>2784.8639880000001</v>
      </c>
      <c r="AA876" s="119">
        <f t="shared" si="408"/>
        <v>0</v>
      </c>
      <c r="AB876" s="120">
        <f t="shared" si="409"/>
        <v>21991.506011999998</v>
      </c>
      <c r="AC876" s="122">
        <f t="shared" si="410"/>
        <v>21991.506011999998</v>
      </c>
      <c r="AD876" s="94">
        <f t="shared" si="411"/>
        <v>0</v>
      </c>
      <c r="AE876" s="123">
        <f t="shared" si="412"/>
        <v>36386.29</v>
      </c>
      <c r="AF876" s="94">
        <f t="shared" si="413"/>
        <v>36386.29</v>
      </c>
      <c r="AG876" s="94">
        <f t="shared" si="414"/>
        <v>0</v>
      </c>
      <c r="AH876" s="123">
        <f t="shared" si="415"/>
        <v>4089.818996</v>
      </c>
      <c r="AI876" s="94">
        <f t="shared" si="416"/>
        <v>4089.818996</v>
      </c>
      <c r="AJ876" s="94">
        <f t="shared" si="417"/>
        <v>0</v>
      </c>
      <c r="AK876" s="94">
        <f t="shared" si="418"/>
        <v>32296.471003999999</v>
      </c>
      <c r="AL876" s="93">
        <f t="shared" si="419"/>
        <v>32296.471003999999</v>
      </c>
      <c r="AM876" s="138" t="str">
        <f>VLOOKUP(S876,Factors!$F$4:$G$5971,2,FALSE)</f>
        <v>3-factor</v>
      </c>
    </row>
    <row r="877" spans="1:39" hidden="1" outlineLevel="3" x14ac:dyDescent="0.25">
      <c r="A877" t="s">
        <v>7081</v>
      </c>
      <c r="B877" t="s">
        <v>77</v>
      </c>
      <c r="C877" t="s">
        <v>78</v>
      </c>
      <c r="D877" t="s">
        <v>923</v>
      </c>
      <c r="E877" t="s">
        <v>924</v>
      </c>
      <c r="F877">
        <v>552.91</v>
      </c>
      <c r="R877">
        <f t="shared" si="434"/>
        <v>552.91</v>
      </c>
      <c r="S877" s="92" t="s">
        <v>4139</v>
      </c>
      <c r="T877" s="80">
        <f>VLOOKUP(S877,Factors!$F$4:$H$5971,3,FALSE)</f>
        <v>0.1124</v>
      </c>
      <c r="U877" s="119">
        <f t="shared" si="402"/>
        <v>0</v>
      </c>
      <c r="V877" s="120">
        <f t="shared" si="403"/>
        <v>0</v>
      </c>
      <c r="W877" s="121">
        <f t="shared" si="404"/>
        <v>0</v>
      </c>
      <c r="X877" s="119">
        <f t="shared" si="405"/>
        <v>0</v>
      </c>
      <c r="Y877" s="120">
        <f t="shared" si="406"/>
        <v>0</v>
      </c>
      <c r="Z877" s="122">
        <f t="shared" si="407"/>
        <v>0</v>
      </c>
      <c r="AA877" s="119">
        <f t="shared" si="408"/>
        <v>0</v>
      </c>
      <c r="AB877" s="120">
        <f t="shared" si="409"/>
        <v>0</v>
      </c>
      <c r="AC877" s="122">
        <f t="shared" si="410"/>
        <v>0</v>
      </c>
      <c r="AD877" s="94">
        <f t="shared" si="411"/>
        <v>0</v>
      </c>
      <c r="AE877" s="123">
        <f t="shared" si="412"/>
        <v>552.91</v>
      </c>
      <c r="AF877" s="94">
        <f t="shared" si="413"/>
        <v>552.91</v>
      </c>
      <c r="AG877" s="94">
        <f t="shared" si="414"/>
        <v>0</v>
      </c>
      <c r="AH877" s="123">
        <f t="shared" si="415"/>
        <v>62.147084</v>
      </c>
      <c r="AI877" s="94">
        <f t="shared" si="416"/>
        <v>62.147084</v>
      </c>
      <c r="AJ877" s="94">
        <f t="shared" si="417"/>
        <v>0</v>
      </c>
      <c r="AK877" s="94">
        <f t="shared" si="418"/>
        <v>490.76291599999996</v>
      </c>
      <c r="AL877" s="93">
        <f t="shared" si="419"/>
        <v>490.76291599999996</v>
      </c>
      <c r="AM877" s="138" t="str">
        <f>VLOOKUP(S877,Factors!$F$4:$G$5971,2,FALSE)</f>
        <v>3-factor</v>
      </c>
    </row>
    <row r="878" spans="1:39" hidden="1" outlineLevel="3" x14ac:dyDescent="0.25">
      <c r="A878" t="s">
        <v>7081</v>
      </c>
      <c r="B878" t="s">
        <v>43</v>
      </c>
      <c r="C878" t="s">
        <v>44</v>
      </c>
      <c r="D878" t="s">
        <v>915</v>
      </c>
      <c r="E878" t="s">
        <v>916</v>
      </c>
      <c r="R878">
        <f t="shared" si="434"/>
        <v>0</v>
      </c>
      <c r="S878" s="92" t="s">
        <v>4693</v>
      </c>
      <c r="T878" s="80">
        <f>VLOOKUP(S878,Factors!$F$4:$H$5971,3,FALSE)</f>
        <v>0.1124</v>
      </c>
      <c r="U878" s="119">
        <f t="shared" si="402"/>
        <v>0</v>
      </c>
      <c r="V878" s="120">
        <f t="shared" si="403"/>
        <v>0</v>
      </c>
      <c r="W878" s="121">
        <f t="shared" si="404"/>
        <v>0</v>
      </c>
      <c r="X878" s="119">
        <f t="shared" si="405"/>
        <v>0</v>
      </c>
      <c r="Y878" s="120">
        <f t="shared" si="406"/>
        <v>0</v>
      </c>
      <c r="Z878" s="122">
        <f t="shared" si="407"/>
        <v>0</v>
      </c>
      <c r="AA878" s="119">
        <f t="shared" si="408"/>
        <v>0</v>
      </c>
      <c r="AB878" s="120">
        <f t="shared" si="409"/>
        <v>0</v>
      </c>
      <c r="AC878" s="122">
        <f t="shared" si="410"/>
        <v>0</v>
      </c>
      <c r="AD878" s="94">
        <f t="shared" si="411"/>
        <v>0</v>
      </c>
      <c r="AE878" s="123">
        <f t="shared" si="412"/>
        <v>0</v>
      </c>
      <c r="AF878" s="94">
        <f t="shared" si="413"/>
        <v>0</v>
      </c>
      <c r="AG878" s="94">
        <f t="shared" si="414"/>
        <v>0</v>
      </c>
      <c r="AH878" s="123">
        <f t="shared" si="415"/>
        <v>0</v>
      </c>
      <c r="AI878" s="94">
        <f t="shared" si="416"/>
        <v>0</v>
      </c>
      <c r="AJ878" s="94">
        <f t="shared" si="417"/>
        <v>0</v>
      </c>
      <c r="AK878" s="94">
        <f t="shared" si="418"/>
        <v>0</v>
      </c>
      <c r="AL878" s="93">
        <f t="shared" si="419"/>
        <v>0</v>
      </c>
      <c r="AM878" s="138" t="str">
        <f>VLOOKUP(S878,Factors!$F$4:$G$5971,2,FALSE)</f>
        <v>3-factor</v>
      </c>
    </row>
    <row r="879" spans="1:39" hidden="1" outlineLevel="3" x14ac:dyDescent="0.25">
      <c r="A879" t="s">
        <v>7081</v>
      </c>
      <c r="B879" t="s">
        <v>929</v>
      </c>
      <c r="C879" t="s">
        <v>930</v>
      </c>
      <c r="D879" t="s">
        <v>919</v>
      </c>
      <c r="E879" t="s">
        <v>920</v>
      </c>
      <c r="F879">
        <v>31476.79</v>
      </c>
      <c r="G879">
        <v>30514.15</v>
      </c>
      <c r="R879">
        <f t="shared" si="434"/>
        <v>61990.94</v>
      </c>
      <c r="S879" s="92" t="s">
        <v>6521</v>
      </c>
      <c r="T879" s="80">
        <f>VLOOKUP(S879,Factors!$F$4:$H$5971,3,FALSE)</f>
        <v>0.1124</v>
      </c>
      <c r="U879" s="119">
        <f t="shared" si="402"/>
        <v>0</v>
      </c>
      <c r="V879" s="120">
        <f t="shared" si="403"/>
        <v>30514.15</v>
      </c>
      <c r="W879" s="121">
        <f t="shared" si="404"/>
        <v>30514.15</v>
      </c>
      <c r="X879" s="119">
        <f t="shared" si="405"/>
        <v>0</v>
      </c>
      <c r="Y879" s="120">
        <f t="shared" si="406"/>
        <v>3429.7904600000002</v>
      </c>
      <c r="Z879" s="122">
        <f t="shared" si="407"/>
        <v>3429.7904600000002</v>
      </c>
      <c r="AA879" s="119">
        <f t="shared" si="408"/>
        <v>0</v>
      </c>
      <c r="AB879" s="120">
        <f t="shared" si="409"/>
        <v>27084.359540000001</v>
      </c>
      <c r="AC879" s="122">
        <f t="shared" si="410"/>
        <v>27084.359540000001</v>
      </c>
      <c r="AD879" s="94">
        <f t="shared" si="411"/>
        <v>0</v>
      </c>
      <c r="AE879" s="123">
        <f t="shared" si="412"/>
        <v>61990.94</v>
      </c>
      <c r="AF879" s="94">
        <f t="shared" si="413"/>
        <v>61990.94</v>
      </c>
      <c r="AG879" s="94">
        <f t="shared" si="414"/>
        <v>0</v>
      </c>
      <c r="AH879" s="123">
        <f t="shared" si="415"/>
        <v>6967.7816560000001</v>
      </c>
      <c r="AI879" s="94">
        <f t="shared" si="416"/>
        <v>6967.7816560000001</v>
      </c>
      <c r="AJ879" s="94">
        <f t="shared" si="417"/>
        <v>0</v>
      </c>
      <c r="AK879" s="94">
        <f t="shared" si="418"/>
        <v>55023.158344000003</v>
      </c>
      <c r="AL879" s="93">
        <f t="shared" si="419"/>
        <v>55023.158344000003</v>
      </c>
      <c r="AM879" s="138" t="str">
        <f>VLOOKUP(S879,Factors!$F$4:$G$5971,2,FALSE)</f>
        <v>3-factor</v>
      </c>
    </row>
    <row r="880" spans="1:39" hidden="1" outlineLevel="3" x14ac:dyDescent="0.25">
      <c r="A880" t="s">
        <v>7081</v>
      </c>
      <c r="B880" t="s">
        <v>547</v>
      </c>
      <c r="C880" t="s">
        <v>548</v>
      </c>
      <c r="D880" t="s">
        <v>931</v>
      </c>
      <c r="E880" t="s">
        <v>932</v>
      </c>
      <c r="F880">
        <v>0</v>
      </c>
      <c r="R880">
        <f t="shared" si="434"/>
        <v>0</v>
      </c>
      <c r="S880" s="92" t="s">
        <v>6963</v>
      </c>
      <c r="T880" s="80">
        <f>VLOOKUP(S880,Factors!$F$4:$H$5971,3,FALSE)</f>
        <v>0.1124</v>
      </c>
      <c r="U880" s="119">
        <f t="shared" si="402"/>
        <v>0</v>
      </c>
      <c r="V880" s="120">
        <f t="shared" si="403"/>
        <v>0</v>
      </c>
      <c r="W880" s="121">
        <f t="shared" si="404"/>
        <v>0</v>
      </c>
      <c r="X880" s="119">
        <f t="shared" si="405"/>
        <v>0</v>
      </c>
      <c r="Y880" s="120">
        <f t="shared" si="406"/>
        <v>0</v>
      </c>
      <c r="Z880" s="122">
        <f t="shared" si="407"/>
        <v>0</v>
      </c>
      <c r="AA880" s="119">
        <f t="shared" si="408"/>
        <v>0</v>
      </c>
      <c r="AB880" s="120">
        <f t="shared" si="409"/>
        <v>0</v>
      </c>
      <c r="AC880" s="122">
        <f t="shared" si="410"/>
        <v>0</v>
      </c>
      <c r="AD880" s="94">
        <f t="shared" si="411"/>
        <v>0</v>
      </c>
      <c r="AE880" s="123">
        <f t="shared" si="412"/>
        <v>0</v>
      </c>
      <c r="AF880" s="94">
        <f t="shared" si="413"/>
        <v>0</v>
      </c>
      <c r="AG880" s="94">
        <f t="shared" si="414"/>
        <v>0</v>
      </c>
      <c r="AH880" s="123">
        <f t="shared" si="415"/>
        <v>0</v>
      </c>
      <c r="AI880" s="94">
        <f t="shared" si="416"/>
        <v>0</v>
      </c>
      <c r="AJ880" s="94">
        <f t="shared" si="417"/>
        <v>0</v>
      </c>
      <c r="AK880" s="94">
        <f t="shared" si="418"/>
        <v>0</v>
      </c>
      <c r="AL880" s="93">
        <f t="shared" si="419"/>
        <v>0</v>
      </c>
      <c r="AM880" s="138" t="str">
        <f>VLOOKUP(S880,Factors!$F$4:$G$5971,2,FALSE)</f>
        <v>3-Factor</v>
      </c>
    </row>
    <row r="881" spans="1:39" hidden="1" outlineLevel="3" x14ac:dyDescent="0.25">
      <c r="A881" t="s">
        <v>7081</v>
      </c>
      <c r="B881" t="s">
        <v>151</v>
      </c>
      <c r="C881" t="s">
        <v>152</v>
      </c>
      <c r="D881" t="s">
        <v>915</v>
      </c>
      <c r="E881" t="s">
        <v>916</v>
      </c>
      <c r="F881">
        <v>55985.7</v>
      </c>
      <c r="G881">
        <v>53151.69</v>
      </c>
      <c r="R881">
        <f t="shared" si="434"/>
        <v>109137.39</v>
      </c>
      <c r="S881" s="92" t="s">
        <v>5298</v>
      </c>
      <c r="T881" s="80">
        <f>VLOOKUP(S881,Factors!$F$4:$H$5971,3,FALSE)</f>
        <v>0.1124</v>
      </c>
      <c r="U881" s="119">
        <f t="shared" si="402"/>
        <v>0</v>
      </c>
      <c r="V881" s="120">
        <f t="shared" si="403"/>
        <v>53151.69</v>
      </c>
      <c r="W881" s="121">
        <f t="shared" si="404"/>
        <v>53151.69</v>
      </c>
      <c r="X881" s="119">
        <f t="shared" si="405"/>
        <v>0</v>
      </c>
      <c r="Y881" s="120">
        <f t="shared" si="406"/>
        <v>5974.2499560000006</v>
      </c>
      <c r="Z881" s="122">
        <f t="shared" si="407"/>
        <v>5974.2499560000006</v>
      </c>
      <c r="AA881" s="119">
        <f t="shared" si="408"/>
        <v>0</v>
      </c>
      <c r="AB881" s="120">
        <f t="shared" si="409"/>
        <v>47177.440044000003</v>
      </c>
      <c r="AC881" s="122">
        <f t="shared" si="410"/>
        <v>47177.440044000003</v>
      </c>
      <c r="AD881" s="94">
        <f t="shared" si="411"/>
        <v>0</v>
      </c>
      <c r="AE881" s="123">
        <f t="shared" si="412"/>
        <v>109137.39</v>
      </c>
      <c r="AF881" s="94">
        <f t="shared" si="413"/>
        <v>109137.39</v>
      </c>
      <c r="AG881" s="94">
        <f t="shared" si="414"/>
        <v>0</v>
      </c>
      <c r="AH881" s="123">
        <f t="shared" si="415"/>
        <v>12267.042636</v>
      </c>
      <c r="AI881" s="94">
        <f t="shared" si="416"/>
        <v>12267.042636</v>
      </c>
      <c r="AJ881" s="94">
        <f t="shared" si="417"/>
        <v>0</v>
      </c>
      <c r="AK881" s="94">
        <f t="shared" si="418"/>
        <v>96870.347364000001</v>
      </c>
      <c r="AL881" s="93">
        <f t="shared" si="419"/>
        <v>96870.347364000001</v>
      </c>
      <c r="AM881" s="138" t="str">
        <f>VLOOKUP(S881,Factors!$F$4:$G$5971,2,FALSE)</f>
        <v>3-factor</v>
      </c>
    </row>
    <row r="882" spans="1:39" hidden="1" outlineLevel="3" x14ac:dyDescent="0.25">
      <c r="A882" t="s">
        <v>7081</v>
      </c>
      <c r="B882" t="s">
        <v>151</v>
      </c>
      <c r="C882" t="s">
        <v>152</v>
      </c>
      <c r="D882" t="s">
        <v>931</v>
      </c>
      <c r="E882" t="s">
        <v>932</v>
      </c>
      <c r="F882">
        <v>4035.64</v>
      </c>
      <c r="G882">
        <v>5322.46</v>
      </c>
      <c r="R882">
        <f t="shared" si="434"/>
        <v>9358.1</v>
      </c>
      <c r="S882" s="92" t="s">
        <v>5302</v>
      </c>
      <c r="T882" s="80">
        <f>VLOOKUP(S882,Factors!$F$4:$H$5971,3,FALSE)</f>
        <v>0.1124</v>
      </c>
      <c r="U882" s="119">
        <f t="shared" si="402"/>
        <v>0</v>
      </c>
      <c r="V882" s="120">
        <f t="shared" si="403"/>
        <v>5322.46</v>
      </c>
      <c r="W882" s="121">
        <f t="shared" si="404"/>
        <v>5322.46</v>
      </c>
      <c r="X882" s="119">
        <f t="shared" si="405"/>
        <v>0</v>
      </c>
      <c r="Y882" s="120">
        <f t="shared" si="406"/>
        <v>598.24450400000001</v>
      </c>
      <c r="Z882" s="122">
        <f t="shared" si="407"/>
        <v>598.24450400000001</v>
      </c>
      <c r="AA882" s="119">
        <f t="shared" si="408"/>
        <v>0</v>
      </c>
      <c r="AB882" s="120">
        <f t="shared" si="409"/>
        <v>4724.2154959999998</v>
      </c>
      <c r="AC882" s="122">
        <f t="shared" si="410"/>
        <v>4724.2154959999998</v>
      </c>
      <c r="AD882" s="94">
        <f t="shared" si="411"/>
        <v>0</v>
      </c>
      <c r="AE882" s="123">
        <f t="shared" si="412"/>
        <v>9358.1</v>
      </c>
      <c r="AF882" s="94">
        <f t="shared" si="413"/>
        <v>9358.1</v>
      </c>
      <c r="AG882" s="94">
        <f t="shared" si="414"/>
        <v>0</v>
      </c>
      <c r="AH882" s="123">
        <f t="shared" si="415"/>
        <v>1051.8504399999999</v>
      </c>
      <c r="AI882" s="94">
        <f t="shared" si="416"/>
        <v>1051.8504399999999</v>
      </c>
      <c r="AJ882" s="94">
        <f t="shared" si="417"/>
        <v>0</v>
      </c>
      <c r="AK882" s="94">
        <f t="shared" si="418"/>
        <v>8306.2495600000002</v>
      </c>
      <c r="AL882" s="93">
        <f t="shared" si="419"/>
        <v>8306.2495600000002</v>
      </c>
      <c r="AM882" s="138" t="str">
        <f>VLOOKUP(S882,Factors!$F$4:$G$5971,2,FALSE)</f>
        <v>3-factor</v>
      </c>
    </row>
    <row r="883" spans="1:39" hidden="1" outlineLevel="3" x14ac:dyDescent="0.25">
      <c r="A883" t="s">
        <v>7081</v>
      </c>
      <c r="B883" t="s">
        <v>151</v>
      </c>
      <c r="C883" t="s">
        <v>152</v>
      </c>
      <c r="D883" t="s">
        <v>933</v>
      </c>
      <c r="E883" t="s">
        <v>934</v>
      </c>
      <c r="F883">
        <v>960.15</v>
      </c>
      <c r="G883">
        <v>101.24</v>
      </c>
      <c r="R883">
        <f t="shared" si="434"/>
        <v>1061.3899999999999</v>
      </c>
      <c r="S883" s="92" t="s">
        <v>5328</v>
      </c>
      <c r="T883" s="80">
        <f>VLOOKUP(S883,Factors!$F$4:$H$5971,3,FALSE)</f>
        <v>0.1124</v>
      </c>
      <c r="U883" s="119">
        <f t="shared" si="402"/>
        <v>0</v>
      </c>
      <c r="V883" s="120">
        <f t="shared" si="403"/>
        <v>101.24</v>
      </c>
      <c r="W883" s="121">
        <f t="shared" si="404"/>
        <v>101.24</v>
      </c>
      <c r="X883" s="119">
        <f t="shared" si="405"/>
        <v>0</v>
      </c>
      <c r="Y883" s="120">
        <f t="shared" si="406"/>
        <v>11.379375999999999</v>
      </c>
      <c r="Z883" s="122">
        <f t="shared" si="407"/>
        <v>11.379375999999999</v>
      </c>
      <c r="AA883" s="119">
        <f t="shared" si="408"/>
        <v>0</v>
      </c>
      <c r="AB883" s="120">
        <f t="shared" si="409"/>
        <v>89.860624000000001</v>
      </c>
      <c r="AC883" s="122">
        <f t="shared" si="410"/>
        <v>89.860624000000001</v>
      </c>
      <c r="AD883" s="94">
        <f t="shared" si="411"/>
        <v>0</v>
      </c>
      <c r="AE883" s="123">
        <f t="shared" si="412"/>
        <v>1061.3899999999999</v>
      </c>
      <c r="AF883" s="94">
        <f t="shared" si="413"/>
        <v>1061.3899999999999</v>
      </c>
      <c r="AG883" s="94">
        <f t="shared" si="414"/>
        <v>0</v>
      </c>
      <c r="AH883" s="123">
        <f t="shared" si="415"/>
        <v>119.30023599999998</v>
      </c>
      <c r="AI883" s="94">
        <f t="shared" si="416"/>
        <v>119.30023599999998</v>
      </c>
      <c r="AJ883" s="94">
        <f t="shared" si="417"/>
        <v>0</v>
      </c>
      <c r="AK883" s="94">
        <f t="shared" si="418"/>
        <v>942.08976399999983</v>
      </c>
      <c r="AL883" s="93">
        <f t="shared" si="419"/>
        <v>942.08976399999983</v>
      </c>
      <c r="AM883" s="138" t="str">
        <f>VLOOKUP(S883,Factors!$F$4:$G$5971,2,FALSE)</f>
        <v>3-factor</v>
      </c>
    </row>
    <row r="884" spans="1:39" hidden="1" outlineLevel="3" x14ac:dyDescent="0.25">
      <c r="A884" t="s">
        <v>7081</v>
      </c>
      <c r="B884" t="s">
        <v>151</v>
      </c>
      <c r="C884" t="s">
        <v>152</v>
      </c>
      <c r="D884" t="s">
        <v>937</v>
      </c>
      <c r="E884" t="s">
        <v>938</v>
      </c>
      <c r="F884">
        <v>30515.919999999998</v>
      </c>
      <c r="G884">
        <v>-1889.01</v>
      </c>
      <c r="R884">
        <f t="shared" si="434"/>
        <v>28626.91</v>
      </c>
      <c r="S884" s="92" t="s">
        <v>5331</v>
      </c>
      <c r="T884" s="80">
        <f>VLOOKUP(S884,Factors!$F$4:$H$5971,3,FALSE)</f>
        <v>0.1124</v>
      </c>
      <c r="U884" s="119">
        <f t="shared" si="402"/>
        <v>0</v>
      </c>
      <c r="V884" s="120">
        <f t="shared" si="403"/>
        <v>-1889.01</v>
      </c>
      <c r="W884" s="121">
        <f t="shared" si="404"/>
        <v>-1889.01</v>
      </c>
      <c r="X884" s="119">
        <f t="shared" si="405"/>
        <v>0</v>
      </c>
      <c r="Y884" s="120">
        <f t="shared" si="406"/>
        <v>-212.324724</v>
      </c>
      <c r="Z884" s="122">
        <f t="shared" si="407"/>
        <v>-212.324724</v>
      </c>
      <c r="AA884" s="119">
        <f t="shared" si="408"/>
        <v>0</v>
      </c>
      <c r="AB884" s="120">
        <f t="shared" si="409"/>
        <v>-1676.6852759999999</v>
      </c>
      <c r="AC884" s="122">
        <f t="shared" si="410"/>
        <v>-1676.6852759999999</v>
      </c>
      <c r="AD884" s="94">
        <f t="shared" si="411"/>
        <v>0</v>
      </c>
      <c r="AE884" s="123">
        <f t="shared" si="412"/>
        <v>28626.91</v>
      </c>
      <c r="AF884" s="94">
        <f t="shared" si="413"/>
        <v>28626.91</v>
      </c>
      <c r="AG884" s="94">
        <f t="shared" si="414"/>
        <v>0</v>
      </c>
      <c r="AH884" s="123">
        <f t="shared" si="415"/>
        <v>3217.6646839999999</v>
      </c>
      <c r="AI884" s="94">
        <f t="shared" si="416"/>
        <v>3217.6646839999999</v>
      </c>
      <c r="AJ884" s="94">
        <f t="shared" si="417"/>
        <v>0</v>
      </c>
      <c r="AK884" s="94">
        <f t="shared" si="418"/>
        <v>25409.245316</v>
      </c>
      <c r="AL884" s="93">
        <f t="shared" si="419"/>
        <v>25409.245316</v>
      </c>
      <c r="AM884" s="138" t="str">
        <f>VLOOKUP(S884,Factors!$F$4:$G$5971,2,FALSE)</f>
        <v>3-factor</v>
      </c>
    </row>
    <row r="885" spans="1:39" hidden="1" outlineLevel="3" x14ac:dyDescent="0.25">
      <c r="A885" t="s">
        <v>7081</v>
      </c>
      <c r="B885" t="s">
        <v>151</v>
      </c>
      <c r="C885" t="s">
        <v>152</v>
      </c>
      <c r="D885" t="s">
        <v>939</v>
      </c>
      <c r="E885" t="s">
        <v>940</v>
      </c>
      <c r="G885">
        <v>1703.43</v>
      </c>
      <c r="R885">
        <f t="shared" si="434"/>
        <v>1703.43</v>
      </c>
      <c r="S885" s="92" t="s">
        <v>5332</v>
      </c>
      <c r="T885" s="80">
        <f>VLOOKUP(S885,Factors!$F$4:$H$5971,3,FALSE)</f>
        <v>0.1124</v>
      </c>
      <c r="U885" s="119">
        <f t="shared" si="402"/>
        <v>0</v>
      </c>
      <c r="V885" s="120">
        <f t="shared" si="403"/>
        <v>1703.43</v>
      </c>
      <c r="W885" s="121">
        <f t="shared" si="404"/>
        <v>1703.43</v>
      </c>
      <c r="X885" s="119">
        <f t="shared" si="405"/>
        <v>0</v>
      </c>
      <c r="Y885" s="120">
        <f t="shared" si="406"/>
        <v>191.465532</v>
      </c>
      <c r="Z885" s="122">
        <f t="shared" si="407"/>
        <v>191.465532</v>
      </c>
      <c r="AA885" s="119">
        <f t="shared" si="408"/>
        <v>0</v>
      </c>
      <c r="AB885" s="120">
        <f t="shared" si="409"/>
        <v>1511.9644680000001</v>
      </c>
      <c r="AC885" s="122">
        <f t="shared" si="410"/>
        <v>1511.9644680000001</v>
      </c>
      <c r="AD885" s="94">
        <f t="shared" si="411"/>
        <v>0</v>
      </c>
      <c r="AE885" s="123">
        <f t="shared" si="412"/>
        <v>1703.43</v>
      </c>
      <c r="AF885" s="94">
        <f t="shared" si="413"/>
        <v>1703.43</v>
      </c>
      <c r="AG885" s="94">
        <f t="shared" si="414"/>
        <v>0</v>
      </c>
      <c r="AH885" s="123">
        <f t="shared" si="415"/>
        <v>191.465532</v>
      </c>
      <c r="AI885" s="94">
        <f t="shared" si="416"/>
        <v>191.465532</v>
      </c>
      <c r="AJ885" s="94">
        <f t="shared" si="417"/>
        <v>0</v>
      </c>
      <c r="AK885" s="94">
        <f t="shared" si="418"/>
        <v>1511.9644680000001</v>
      </c>
      <c r="AL885" s="93">
        <f t="shared" si="419"/>
        <v>1511.9644680000001</v>
      </c>
      <c r="AM885" s="138" t="str">
        <f>VLOOKUP(S885,Factors!$F$4:$G$5971,2,FALSE)</f>
        <v>3-factor</v>
      </c>
    </row>
    <row r="886" spans="1:39" hidden="1" outlineLevel="3" x14ac:dyDescent="0.25">
      <c r="A886" t="s">
        <v>7081</v>
      </c>
      <c r="B886" t="s">
        <v>151</v>
      </c>
      <c r="C886" t="s">
        <v>152</v>
      </c>
      <c r="D886" t="s">
        <v>909</v>
      </c>
      <c r="E886" t="s">
        <v>910</v>
      </c>
      <c r="F886">
        <v>405.32</v>
      </c>
      <c r="G886">
        <v>390.52</v>
      </c>
      <c r="R886">
        <f t="shared" si="434"/>
        <v>795.83999999999992</v>
      </c>
      <c r="S886" s="92" t="s">
        <v>5339</v>
      </c>
      <c r="T886" s="80">
        <f>VLOOKUP(S886,Factors!$F$4:$H$5971,3,FALSE)</f>
        <v>0.1124</v>
      </c>
      <c r="U886" s="119">
        <f t="shared" si="402"/>
        <v>0</v>
      </c>
      <c r="V886" s="120">
        <f t="shared" si="403"/>
        <v>390.52</v>
      </c>
      <c r="W886" s="121">
        <f t="shared" si="404"/>
        <v>390.52</v>
      </c>
      <c r="X886" s="119">
        <f t="shared" si="405"/>
        <v>0</v>
      </c>
      <c r="Y886" s="120">
        <f t="shared" si="406"/>
        <v>43.894447999999997</v>
      </c>
      <c r="Z886" s="122">
        <f t="shared" si="407"/>
        <v>43.894447999999997</v>
      </c>
      <c r="AA886" s="119">
        <f t="shared" si="408"/>
        <v>0</v>
      </c>
      <c r="AB886" s="120">
        <f t="shared" si="409"/>
        <v>346.62555199999997</v>
      </c>
      <c r="AC886" s="122">
        <f t="shared" si="410"/>
        <v>346.62555199999997</v>
      </c>
      <c r="AD886" s="94">
        <f t="shared" si="411"/>
        <v>0</v>
      </c>
      <c r="AE886" s="123">
        <f t="shared" si="412"/>
        <v>795.83999999999992</v>
      </c>
      <c r="AF886" s="94">
        <f t="shared" si="413"/>
        <v>795.83999999999992</v>
      </c>
      <c r="AG886" s="94">
        <f t="shared" si="414"/>
        <v>0</v>
      </c>
      <c r="AH886" s="123">
        <f t="shared" si="415"/>
        <v>89.452415999999985</v>
      </c>
      <c r="AI886" s="94">
        <f t="shared" si="416"/>
        <v>89.452415999999985</v>
      </c>
      <c r="AJ886" s="94">
        <f t="shared" si="417"/>
        <v>0</v>
      </c>
      <c r="AK886" s="94">
        <f t="shared" si="418"/>
        <v>706.38758399999995</v>
      </c>
      <c r="AL886" s="93">
        <f t="shared" si="419"/>
        <v>706.38758399999995</v>
      </c>
      <c r="AM886" s="138" t="str">
        <f>VLOOKUP(S886,Factors!$F$4:$G$5971,2,FALSE)</f>
        <v>3-factor</v>
      </c>
    </row>
    <row r="887" spans="1:39" hidden="1" outlineLevel="3" x14ac:dyDescent="0.25">
      <c r="A887" t="s">
        <v>7081</v>
      </c>
      <c r="B887" t="s">
        <v>953</v>
      </c>
      <c r="C887" t="s">
        <v>954</v>
      </c>
      <c r="D887" t="s">
        <v>931</v>
      </c>
      <c r="E887" t="s">
        <v>932</v>
      </c>
      <c r="F887">
        <v>65089.4</v>
      </c>
      <c r="G887">
        <v>57519.63</v>
      </c>
      <c r="R887">
        <f t="shared" si="434"/>
        <v>122609.03</v>
      </c>
      <c r="S887" s="92" t="s">
        <v>5375</v>
      </c>
      <c r="T887" s="80">
        <f>VLOOKUP(S887,Factors!$F$4:$H$5971,3,FALSE)</f>
        <v>0.1124</v>
      </c>
      <c r="U887" s="119">
        <f t="shared" si="402"/>
        <v>0</v>
      </c>
      <c r="V887" s="120">
        <f t="shared" si="403"/>
        <v>57519.63</v>
      </c>
      <c r="W887" s="121">
        <f t="shared" si="404"/>
        <v>57519.63</v>
      </c>
      <c r="X887" s="119">
        <f t="shared" si="405"/>
        <v>0</v>
      </c>
      <c r="Y887" s="120">
        <f t="shared" si="406"/>
        <v>6465.2064119999995</v>
      </c>
      <c r="Z887" s="122">
        <f t="shared" si="407"/>
        <v>6465.2064119999995</v>
      </c>
      <c r="AA887" s="119">
        <f t="shared" si="408"/>
        <v>0</v>
      </c>
      <c r="AB887" s="120">
        <f t="shared" si="409"/>
        <v>51054.423587999998</v>
      </c>
      <c r="AC887" s="122">
        <f t="shared" si="410"/>
        <v>51054.423587999998</v>
      </c>
      <c r="AD887" s="94">
        <f t="shared" si="411"/>
        <v>0</v>
      </c>
      <c r="AE887" s="123">
        <f t="shared" si="412"/>
        <v>122609.03</v>
      </c>
      <c r="AF887" s="94">
        <f t="shared" si="413"/>
        <v>122609.03</v>
      </c>
      <c r="AG887" s="94">
        <f t="shared" si="414"/>
        <v>0</v>
      </c>
      <c r="AH887" s="123">
        <f t="shared" si="415"/>
        <v>13781.254972000001</v>
      </c>
      <c r="AI887" s="94">
        <f t="shared" si="416"/>
        <v>13781.254972000001</v>
      </c>
      <c r="AJ887" s="94">
        <f t="shared" si="417"/>
        <v>0</v>
      </c>
      <c r="AK887" s="94">
        <f t="shared" si="418"/>
        <v>108827.775028</v>
      </c>
      <c r="AL887" s="93">
        <f t="shared" si="419"/>
        <v>108827.775028</v>
      </c>
      <c r="AM887" s="138" t="str">
        <f>VLOOKUP(S887,Factors!$F$4:$G$5971,2,FALSE)</f>
        <v>3-factor</v>
      </c>
    </row>
    <row r="888" spans="1:39" hidden="1" outlineLevel="3" x14ac:dyDescent="0.25">
      <c r="A888" t="s">
        <v>7081</v>
      </c>
      <c r="B888" t="s">
        <v>138</v>
      </c>
      <c r="C888" t="s">
        <v>139</v>
      </c>
      <c r="D888" t="s">
        <v>967</v>
      </c>
      <c r="E888" t="s">
        <v>968</v>
      </c>
      <c r="F888">
        <v>1574.27</v>
      </c>
      <c r="G888">
        <v>1472.27</v>
      </c>
      <c r="R888">
        <f t="shared" si="434"/>
        <v>3046.54</v>
      </c>
      <c r="S888" s="92" t="s">
        <v>5469</v>
      </c>
      <c r="T888" s="80">
        <f>VLOOKUP(S888,Factors!$F$4:$H$5971,3,FALSE)</f>
        <v>0.1124</v>
      </c>
      <c r="U888" s="119">
        <f t="shared" si="402"/>
        <v>0</v>
      </c>
      <c r="V888" s="120">
        <f t="shared" si="403"/>
        <v>1472.27</v>
      </c>
      <c r="W888" s="121">
        <f t="shared" si="404"/>
        <v>1472.27</v>
      </c>
      <c r="X888" s="119">
        <f t="shared" si="405"/>
        <v>0</v>
      </c>
      <c r="Y888" s="120">
        <f t="shared" si="406"/>
        <v>165.483148</v>
      </c>
      <c r="Z888" s="122">
        <f t="shared" si="407"/>
        <v>165.483148</v>
      </c>
      <c r="AA888" s="119">
        <f t="shared" si="408"/>
        <v>0</v>
      </c>
      <c r="AB888" s="120">
        <f t="shared" si="409"/>
        <v>1306.786852</v>
      </c>
      <c r="AC888" s="122">
        <f t="shared" si="410"/>
        <v>1306.786852</v>
      </c>
      <c r="AD888" s="94">
        <f t="shared" si="411"/>
        <v>0</v>
      </c>
      <c r="AE888" s="123">
        <f t="shared" si="412"/>
        <v>3046.54</v>
      </c>
      <c r="AF888" s="94">
        <f t="shared" si="413"/>
        <v>3046.54</v>
      </c>
      <c r="AG888" s="94">
        <f t="shared" si="414"/>
        <v>0</v>
      </c>
      <c r="AH888" s="123">
        <f t="shared" si="415"/>
        <v>342.43109599999997</v>
      </c>
      <c r="AI888" s="94">
        <f t="shared" si="416"/>
        <v>342.43109599999997</v>
      </c>
      <c r="AJ888" s="94">
        <f t="shared" si="417"/>
        <v>0</v>
      </c>
      <c r="AK888" s="94">
        <f t="shared" si="418"/>
        <v>2704.1089040000002</v>
      </c>
      <c r="AL888" s="93">
        <f t="shared" si="419"/>
        <v>2704.1089040000002</v>
      </c>
      <c r="AM888" s="138" t="str">
        <f>VLOOKUP(S888,Factors!$F$4:$G$5971,2,FALSE)</f>
        <v>3-factor</v>
      </c>
    </row>
    <row r="889" spans="1:39" hidden="1" outlineLevel="3" x14ac:dyDescent="0.25">
      <c r="A889" t="s">
        <v>7081</v>
      </c>
      <c r="B889" t="s">
        <v>969</v>
      </c>
      <c r="C889" t="s">
        <v>970</v>
      </c>
      <c r="D889" t="s">
        <v>919</v>
      </c>
      <c r="E889" t="s">
        <v>920</v>
      </c>
      <c r="F889">
        <v>46715.07</v>
      </c>
      <c r="G889">
        <v>54900.35</v>
      </c>
      <c r="R889">
        <f t="shared" si="434"/>
        <v>101615.42</v>
      </c>
      <c r="S889" s="92" t="s">
        <v>5947</v>
      </c>
      <c r="T889" s="80">
        <f>VLOOKUP(S889,Factors!$F$4:$H$5971,3,FALSE)</f>
        <v>0.1124</v>
      </c>
      <c r="U889" s="119">
        <f t="shared" si="402"/>
        <v>0</v>
      </c>
      <c r="V889" s="120">
        <f t="shared" si="403"/>
        <v>54900.35</v>
      </c>
      <c r="W889" s="121">
        <f t="shared" si="404"/>
        <v>54900.35</v>
      </c>
      <c r="X889" s="119">
        <f t="shared" si="405"/>
        <v>0</v>
      </c>
      <c r="Y889" s="120">
        <f t="shared" si="406"/>
        <v>6170.7993399999996</v>
      </c>
      <c r="Z889" s="122">
        <f t="shared" si="407"/>
        <v>6170.7993399999996</v>
      </c>
      <c r="AA889" s="119">
        <f t="shared" si="408"/>
        <v>0</v>
      </c>
      <c r="AB889" s="120">
        <f t="shared" si="409"/>
        <v>48729.550660000001</v>
      </c>
      <c r="AC889" s="122">
        <f t="shared" si="410"/>
        <v>48729.550660000001</v>
      </c>
      <c r="AD889" s="94">
        <f t="shared" si="411"/>
        <v>0</v>
      </c>
      <c r="AE889" s="123">
        <f t="shared" si="412"/>
        <v>101615.42</v>
      </c>
      <c r="AF889" s="94">
        <f t="shared" si="413"/>
        <v>101615.42</v>
      </c>
      <c r="AG889" s="94">
        <f t="shared" si="414"/>
        <v>0</v>
      </c>
      <c r="AH889" s="123">
        <f t="shared" si="415"/>
        <v>11421.573208</v>
      </c>
      <c r="AI889" s="94">
        <f t="shared" si="416"/>
        <v>11421.573208</v>
      </c>
      <c r="AJ889" s="94">
        <f t="shared" si="417"/>
        <v>0</v>
      </c>
      <c r="AK889" s="94">
        <f t="shared" si="418"/>
        <v>90193.846791999997</v>
      </c>
      <c r="AL889" s="93">
        <f t="shared" si="419"/>
        <v>90193.846791999997</v>
      </c>
      <c r="AM889" s="138" t="str">
        <f>VLOOKUP(S889,Factors!$F$4:$G$5971,2,FALSE)</f>
        <v>3-factor</v>
      </c>
    </row>
    <row r="890" spans="1:39" hidden="1" outlineLevel="3" x14ac:dyDescent="0.25">
      <c r="A890" t="s">
        <v>7081</v>
      </c>
      <c r="B890" t="s">
        <v>663</v>
      </c>
      <c r="C890" t="s">
        <v>664</v>
      </c>
      <c r="D890" t="s">
        <v>915</v>
      </c>
      <c r="E890" t="s">
        <v>916</v>
      </c>
      <c r="F890">
        <v>218.09</v>
      </c>
      <c r="G890">
        <v>112.99</v>
      </c>
      <c r="R890">
        <f t="shared" si="434"/>
        <v>331.08</v>
      </c>
      <c r="S890" s="92" t="s">
        <v>5959</v>
      </c>
      <c r="T890" s="80">
        <f>VLOOKUP(S890,Factors!$F$4:$H$5971,3,FALSE)</f>
        <v>0.1124</v>
      </c>
      <c r="U890" s="119">
        <f t="shared" si="402"/>
        <v>0</v>
      </c>
      <c r="V890" s="120">
        <f t="shared" si="403"/>
        <v>112.99</v>
      </c>
      <c r="W890" s="121">
        <f t="shared" si="404"/>
        <v>112.99</v>
      </c>
      <c r="X890" s="119">
        <f t="shared" si="405"/>
        <v>0</v>
      </c>
      <c r="Y890" s="120">
        <f t="shared" si="406"/>
        <v>12.700075999999999</v>
      </c>
      <c r="Z890" s="122">
        <f t="shared" si="407"/>
        <v>12.700075999999999</v>
      </c>
      <c r="AA890" s="119">
        <f t="shared" si="408"/>
        <v>0</v>
      </c>
      <c r="AB890" s="120">
        <f t="shared" si="409"/>
        <v>100.289924</v>
      </c>
      <c r="AC890" s="122">
        <f t="shared" si="410"/>
        <v>100.289924</v>
      </c>
      <c r="AD890" s="94">
        <f t="shared" si="411"/>
        <v>0</v>
      </c>
      <c r="AE890" s="123">
        <f t="shared" si="412"/>
        <v>331.08</v>
      </c>
      <c r="AF890" s="94">
        <f t="shared" si="413"/>
        <v>331.08</v>
      </c>
      <c r="AG890" s="94">
        <f t="shared" si="414"/>
        <v>0</v>
      </c>
      <c r="AH890" s="123">
        <f t="shared" si="415"/>
        <v>37.213391999999999</v>
      </c>
      <c r="AI890" s="94">
        <f t="shared" si="416"/>
        <v>37.213391999999999</v>
      </c>
      <c r="AJ890" s="94">
        <f t="shared" si="417"/>
        <v>0</v>
      </c>
      <c r="AK890" s="94">
        <f t="shared" si="418"/>
        <v>293.86660799999999</v>
      </c>
      <c r="AL890" s="93">
        <f t="shared" si="419"/>
        <v>293.86660799999999</v>
      </c>
      <c r="AM890" s="138" t="str">
        <f>VLOOKUP(S890,Factors!$F$4:$G$5971,2,FALSE)</f>
        <v>3-Factor</v>
      </c>
    </row>
    <row r="891" spans="1:39" hidden="1" outlineLevel="2" collapsed="1" x14ac:dyDescent="0.25">
      <c r="S891" s="92"/>
      <c r="T891" s="80"/>
      <c r="U891" s="119">
        <f t="shared" ref="U891:AL891" si="435">SUBTOTAL(9,U871:U890)</f>
        <v>0</v>
      </c>
      <c r="V891" s="120">
        <f t="shared" si="435"/>
        <v>257478.49999999994</v>
      </c>
      <c r="W891" s="121">
        <f t="shared" si="435"/>
        <v>257478.49999999994</v>
      </c>
      <c r="X891" s="119">
        <f t="shared" si="435"/>
        <v>0</v>
      </c>
      <c r="Y891" s="120">
        <f t="shared" si="435"/>
        <v>28940.583399999996</v>
      </c>
      <c r="Z891" s="122">
        <f t="shared" si="435"/>
        <v>28940.583399999996</v>
      </c>
      <c r="AA891" s="119">
        <f t="shared" si="435"/>
        <v>0</v>
      </c>
      <c r="AB891" s="120">
        <f t="shared" si="435"/>
        <v>228537.9166</v>
      </c>
      <c r="AC891" s="122">
        <f t="shared" si="435"/>
        <v>228537.9166</v>
      </c>
      <c r="AD891" s="94">
        <f t="shared" si="435"/>
        <v>0</v>
      </c>
      <c r="AE891" s="123">
        <f t="shared" si="435"/>
        <v>544855.77999999991</v>
      </c>
      <c r="AF891" s="94">
        <f t="shared" si="435"/>
        <v>544855.77999999991</v>
      </c>
      <c r="AG891" s="94">
        <f t="shared" si="435"/>
        <v>0</v>
      </c>
      <c r="AH891" s="123">
        <f t="shared" si="435"/>
        <v>61241.789672000006</v>
      </c>
      <c r="AI891" s="94">
        <f t="shared" si="435"/>
        <v>61241.789672000006</v>
      </c>
      <c r="AJ891" s="94">
        <f t="shared" si="435"/>
        <v>0</v>
      </c>
      <c r="AK891" s="94">
        <f t="shared" si="435"/>
        <v>483613.99032800004</v>
      </c>
      <c r="AL891" s="93">
        <f t="shared" si="435"/>
        <v>483613.99032800004</v>
      </c>
      <c r="AM891" s="139" t="s">
        <v>7137</v>
      </c>
    </row>
    <row r="892" spans="1:39" hidden="1" outlineLevel="3" x14ac:dyDescent="0.25">
      <c r="A892" t="s">
        <v>7081</v>
      </c>
      <c r="B892" t="s">
        <v>470</v>
      </c>
      <c r="C892" t="s">
        <v>471</v>
      </c>
      <c r="D892" t="s">
        <v>915</v>
      </c>
      <c r="E892" t="s">
        <v>916</v>
      </c>
      <c r="F892">
        <v>8882.2800000000007</v>
      </c>
      <c r="G892">
        <v>10525.66</v>
      </c>
      <c r="R892">
        <f>SUM(F892:Q892)</f>
        <v>19407.940000000002</v>
      </c>
      <c r="S892" s="92" t="s">
        <v>1686</v>
      </c>
      <c r="T892" s="80">
        <f>VLOOKUP(S892,Factors!$F$4:$H$5971,3,FALSE)</f>
        <v>0.1119</v>
      </c>
      <c r="U892" s="119">
        <f t="shared" si="402"/>
        <v>0</v>
      </c>
      <c r="V892" s="120">
        <f t="shared" si="403"/>
        <v>10525.66</v>
      </c>
      <c r="W892" s="121">
        <f t="shared" si="404"/>
        <v>10525.66</v>
      </c>
      <c r="X892" s="119">
        <f t="shared" si="405"/>
        <v>0</v>
      </c>
      <c r="Y892" s="120">
        <f t="shared" si="406"/>
        <v>1177.8213539999999</v>
      </c>
      <c r="Z892" s="122">
        <f t="shared" si="407"/>
        <v>1177.8213539999999</v>
      </c>
      <c r="AA892" s="119">
        <f t="shared" si="408"/>
        <v>0</v>
      </c>
      <c r="AB892" s="120">
        <f t="shared" si="409"/>
        <v>9347.8386460000002</v>
      </c>
      <c r="AC892" s="122">
        <f t="shared" si="410"/>
        <v>9347.8386460000002</v>
      </c>
      <c r="AD892" s="94">
        <f t="shared" si="411"/>
        <v>0</v>
      </c>
      <c r="AE892" s="123">
        <f t="shared" si="412"/>
        <v>19407.940000000002</v>
      </c>
      <c r="AF892" s="94">
        <f t="shared" si="413"/>
        <v>19407.940000000002</v>
      </c>
      <c r="AG892" s="94">
        <f t="shared" si="414"/>
        <v>0</v>
      </c>
      <c r="AH892" s="123">
        <f t="shared" si="415"/>
        <v>2171.7484860000004</v>
      </c>
      <c r="AI892" s="94">
        <f t="shared" si="416"/>
        <v>2171.7484860000004</v>
      </c>
      <c r="AJ892" s="94">
        <f t="shared" si="417"/>
        <v>0</v>
      </c>
      <c r="AK892" s="94">
        <f t="shared" si="418"/>
        <v>17236.191514000002</v>
      </c>
      <c r="AL892" s="93">
        <f t="shared" si="419"/>
        <v>17236.191514000002</v>
      </c>
      <c r="AM892" s="138" t="str">
        <f>VLOOKUP(S892,Factors!$F$4:$G$5971,2,FALSE)</f>
        <v>Customers-All</v>
      </c>
    </row>
    <row r="893" spans="1:39" hidden="1" outlineLevel="3" x14ac:dyDescent="0.25">
      <c r="A893" t="s">
        <v>7081</v>
      </c>
      <c r="B893" t="s">
        <v>283</v>
      </c>
      <c r="C893" t="s">
        <v>284</v>
      </c>
      <c r="D893" t="s">
        <v>917</v>
      </c>
      <c r="E893" t="s">
        <v>918</v>
      </c>
      <c r="G893">
        <v>322.54000000000002</v>
      </c>
      <c r="R893">
        <f>SUM(F893:Q893)</f>
        <v>322.54000000000002</v>
      </c>
      <c r="S893" s="92" t="s">
        <v>2106</v>
      </c>
      <c r="T893" s="80">
        <f>VLOOKUP(S893,Factors!$F$4:$H$5971,3,FALSE)</f>
        <v>0.1119</v>
      </c>
      <c r="U893" s="119">
        <f t="shared" si="402"/>
        <v>0</v>
      </c>
      <c r="V893" s="120">
        <f t="shared" si="403"/>
        <v>322.54000000000002</v>
      </c>
      <c r="W893" s="121">
        <f t="shared" si="404"/>
        <v>322.54000000000002</v>
      </c>
      <c r="X893" s="119">
        <f t="shared" si="405"/>
        <v>0</v>
      </c>
      <c r="Y893" s="120">
        <f t="shared" si="406"/>
        <v>36.092226000000004</v>
      </c>
      <c r="Z893" s="122">
        <f t="shared" si="407"/>
        <v>36.092226000000004</v>
      </c>
      <c r="AA893" s="119">
        <f t="shared" si="408"/>
        <v>0</v>
      </c>
      <c r="AB893" s="120">
        <f t="shared" si="409"/>
        <v>286.44777400000004</v>
      </c>
      <c r="AC893" s="122">
        <f t="shared" si="410"/>
        <v>286.44777400000004</v>
      </c>
      <c r="AD893" s="94">
        <f t="shared" si="411"/>
        <v>0</v>
      </c>
      <c r="AE893" s="123">
        <f t="shared" si="412"/>
        <v>322.54000000000002</v>
      </c>
      <c r="AF893" s="94">
        <f t="shared" si="413"/>
        <v>322.54000000000002</v>
      </c>
      <c r="AG893" s="94">
        <f t="shared" si="414"/>
        <v>0</v>
      </c>
      <c r="AH893" s="123">
        <f t="shared" si="415"/>
        <v>36.092226000000004</v>
      </c>
      <c r="AI893" s="94">
        <f t="shared" si="416"/>
        <v>36.092226000000004</v>
      </c>
      <c r="AJ893" s="94">
        <f t="shared" si="417"/>
        <v>0</v>
      </c>
      <c r="AK893" s="94">
        <f t="shared" si="418"/>
        <v>286.44777400000004</v>
      </c>
      <c r="AL893" s="93">
        <f t="shared" si="419"/>
        <v>286.44777400000004</v>
      </c>
      <c r="AM893" s="138" t="str">
        <f>VLOOKUP(S893,Factors!$F$4:$G$5971,2,FALSE)</f>
        <v>Customers-All</v>
      </c>
    </row>
    <row r="894" spans="1:39" hidden="1" outlineLevel="3" x14ac:dyDescent="0.25">
      <c r="A894" t="s">
        <v>7081</v>
      </c>
      <c r="B894" t="s">
        <v>283</v>
      </c>
      <c r="C894" t="s">
        <v>284</v>
      </c>
      <c r="D894" t="s">
        <v>919</v>
      </c>
      <c r="E894" t="s">
        <v>920</v>
      </c>
      <c r="F894">
        <v>3045.39</v>
      </c>
      <c r="G894">
        <v>2969.53</v>
      </c>
      <c r="R894">
        <f>SUM(F894:Q894)</f>
        <v>6014.92</v>
      </c>
      <c r="S894" s="92" t="s">
        <v>2112</v>
      </c>
      <c r="T894" s="80">
        <f>VLOOKUP(S894,Factors!$F$4:$H$5971,3,FALSE)</f>
        <v>0.1119</v>
      </c>
      <c r="U894" s="119">
        <f t="shared" si="402"/>
        <v>0</v>
      </c>
      <c r="V894" s="120">
        <f t="shared" si="403"/>
        <v>2969.53</v>
      </c>
      <c r="W894" s="121">
        <f t="shared" si="404"/>
        <v>2969.53</v>
      </c>
      <c r="X894" s="119">
        <f t="shared" si="405"/>
        <v>0</v>
      </c>
      <c r="Y894" s="120">
        <f t="shared" si="406"/>
        <v>332.29040700000002</v>
      </c>
      <c r="Z894" s="122">
        <f t="shared" si="407"/>
        <v>332.29040700000002</v>
      </c>
      <c r="AA894" s="119">
        <f t="shared" si="408"/>
        <v>0</v>
      </c>
      <c r="AB894" s="120">
        <f t="shared" si="409"/>
        <v>2637.2395930000002</v>
      </c>
      <c r="AC894" s="122">
        <f t="shared" si="410"/>
        <v>2637.2395930000002</v>
      </c>
      <c r="AD894" s="94">
        <f t="shared" si="411"/>
        <v>0</v>
      </c>
      <c r="AE894" s="123">
        <f t="shared" si="412"/>
        <v>6014.92</v>
      </c>
      <c r="AF894" s="94">
        <f t="shared" si="413"/>
        <v>6014.92</v>
      </c>
      <c r="AG894" s="94">
        <f t="shared" si="414"/>
        <v>0</v>
      </c>
      <c r="AH894" s="123">
        <f t="shared" si="415"/>
        <v>673.06954800000005</v>
      </c>
      <c r="AI894" s="94">
        <f t="shared" si="416"/>
        <v>673.06954800000005</v>
      </c>
      <c r="AJ894" s="94">
        <f t="shared" si="417"/>
        <v>0</v>
      </c>
      <c r="AK894" s="94">
        <f t="shared" si="418"/>
        <v>5341.8504519999997</v>
      </c>
      <c r="AL894" s="93">
        <f t="shared" si="419"/>
        <v>5341.8504519999997</v>
      </c>
      <c r="AM894" s="138" t="str">
        <f>VLOOKUP(S894,Factors!$F$4:$G$5971,2,FALSE)</f>
        <v>Customers-All</v>
      </c>
    </row>
    <row r="895" spans="1:39" hidden="1" outlineLevel="3" x14ac:dyDescent="0.25">
      <c r="A895" t="s">
        <v>7081</v>
      </c>
      <c r="B895" t="s">
        <v>283</v>
      </c>
      <c r="C895" t="s">
        <v>284</v>
      </c>
      <c r="D895" t="s">
        <v>907</v>
      </c>
      <c r="E895" t="s">
        <v>908</v>
      </c>
      <c r="F895">
        <v>58.81</v>
      </c>
      <c r="G895">
        <v>88.22</v>
      </c>
      <c r="R895">
        <f>SUM(F895:Q895)</f>
        <v>147.03</v>
      </c>
      <c r="S895" s="92" t="s">
        <v>2116</v>
      </c>
      <c r="T895" s="80">
        <f>VLOOKUP(S895,Factors!$F$4:$H$5971,3,FALSE)</f>
        <v>0.1119</v>
      </c>
      <c r="U895" s="119">
        <f t="shared" si="402"/>
        <v>0</v>
      </c>
      <c r="V895" s="120">
        <f t="shared" si="403"/>
        <v>88.22</v>
      </c>
      <c r="W895" s="121">
        <f t="shared" si="404"/>
        <v>88.22</v>
      </c>
      <c r="X895" s="119">
        <f t="shared" si="405"/>
        <v>0</v>
      </c>
      <c r="Y895" s="120">
        <f t="shared" si="406"/>
        <v>9.8718179999999993</v>
      </c>
      <c r="Z895" s="122">
        <f t="shared" si="407"/>
        <v>9.8718179999999993</v>
      </c>
      <c r="AA895" s="119">
        <f t="shared" si="408"/>
        <v>0</v>
      </c>
      <c r="AB895" s="120">
        <f t="shared" si="409"/>
        <v>78.348181999999994</v>
      </c>
      <c r="AC895" s="122">
        <f t="shared" si="410"/>
        <v>78.348181999999994</v>
      </c>
      <c r="AD895" s="94">
        <f t="shared" si="411"/>
        <v>0</v>
      </c>
      <c r="AE895" s="123">
        <f t="shared" si="412"/>
        <v>147.03</v>
      </c>
      <c r="AF895" s="94">
        <f t="shared" si="413"/>
        <v>147.03</v>
      </c>
      <c r="AG895" s="94">
        <f t="shared" si="414"/>
        <v>0</v>
      </c>
      <c r="AH895" s="123">
        <f t="shared" si="415"/>
        <v>16.452656999999999</v>
      </c>
      <c r="AI895" s="94">
        <f t="shared" si="416"/>
        <v>16.452656999999999</v>
      </c>
      <c r="AJ895" s="94">
        <f t="shared" si="417"/>
        <v>0</v>
      </c>
      <c r="AK895" s="94">
        <f t="shared" si="418"/>
        <v>130.57734300000001</v>
      </c>
      <c r="AL895" s="93">
        <f t="shared" si="419"/>
        <v>130.57734300000001</v>
      </c>
      <c r="AM895" s="138" t="str">
        <f>VLOOKUP(S895,Factors!$F$4:$G$5971,2,FALSE)</f>
        <v>Customers-All</v>
      </c>
    </row>
    <row r="896" spans="1:39" hidden="1" outlineLevel="3" x14ac:dyDescent="0.25">
      <c r="A896" t="s">
        <v>7081</v>
      </c>
      <c r="B896" t="s">
        <v>119</v>
      </c>
      <c r="C896" t="s">
        <v>120</v>
      </c>
      <c r="D896" t="s">
        <v>907</v>
      </c>
      <c r="E896" t="s">
        <v>908</v>
      </c>
      <c r="F896">
        <v>98.09</v>
      </c>
      <c r="R896">
        <f>SUM(F896:Q896)</f>
        <v>98.09</v>
      </c>
      <c r="S896" s="92" t="s">
        <v>4284</v>
      </c>
      <c r="T896" s="80">
        <f>VLOOKUP(S896,Factors!$F$4:$H$5971,3,FALSE)</f>
        <v>0.1119</v>
      </c>
      <c r="U896" s="119">
        <f t="shared" si="402"/>
        <v>0</v>
      </c>
      <c r="V896" s="120">
        <f t="shared" si="403"/>
        <v>0</v>
      </c>
      <c r="W896" s="121">
        <f t="shared" si="404"/>
        <v>0</v>
      </c>
      <c r="X896" s="119">
        <f t="shared" si="405"/>
        <v>0</v>
      </c>
      <c r="Y896" s="120">
        <f t="shared" si="406"/>
        <v>0</v>
      </c>
      <c r="Z896" s="122">
        <f t="shared" si="407"/>
        <v>0</v>
      </c>
      <c r="AA896" s="119">
        <f t="shared" si="408"/>
        <v>0</v>
      </c>
      <c r="AB896" s="120">
        <f t="shared" si="409"/>
        <v>0</v>
      </c>
      <c r="AC896" s="122">
        <f t="shared" si="410"/>
        <v>0</v>
      </c>
      <c r="AD896" s="94">
        <f t="shared" si="411"/>
        <v>0</v>
      </c>
      <c r="AE896" s="123">
        <f t="shared" si="412"/>
        <v>98.09</v>
      </c>
      <c r="AF896" s="94">
        <f t="shared" si="413"/>
        <v>98.09</v>
      </c>
      <c r="AG896" s="94">
        <f t="shared" si="414"/>
        <v>0</v>
      </c>
      <c r="AH896" s="123">
        <f t="shared" si="415"/>
        <v>10.976271000000001</v>
      </c>
      <c r="AI896" s="94">
        <f t="shared" si="416"/>
        <v>10.976271000000001</v>
      </c>
      <c r="AJ896" s="94">
        <f t="shared" si="417"/>
        <v>0</v>
      </c>
      <c r="AK896" s="94">
        <f t="shared" si="418"/>
        <v>87.113729000000006</v>
      </c>
      <c r="AL896" s="93">
        <f t="shared" si="419"/>
        <v>87.113729000000006</v>
      </c>
      <c r="AM896" s="138" t="str">
        <f>VLOOKUP(S896,Factors!$F$4:$G$5971,2,FALSE)</f>
        <v>Customers-All</v>
      </c>
    </row>
    <row r="897" spans="1:39" hidden="1" outlineLevel="2" collapsed="1" x14ac:dyDescent="0.25">
      <c r="S897" s="92"/>
      <c r="T897" s="80"/>
      <c r="U897" s="119">
        <f t="shared" ref="U897:AL897" si="436">SUBTOTAL(9,U892:U896)</f>
        <v>0</v>
      </c>
      <c r="V897" s="120">
        <f t="shared" si="436"/>
        <v>13905.95</v>
      </c>
      <c r="W897" s="121">
        <f t="shared" si="436"/>
        <v>13905.95</v>
      </c>
      <c r="X897" s="119">
        <f t="shared" si="436"/>
        <v>0</v>
      </c>
      <c r="Y897" s="120">
        <f t="shared" si="436"/>
        <v>1556.0758049999999</v>
      </c>
      <c r="Z897" s="122">
        <f t="shared" si="436"/>
        <v>1556.0758049999999</v>
      </c>
      <c r="AA897" s="119">
        <f t="shared" si="436"/>
        <v>0</v>
      </c>
      <c r="AB897" s="120">
        <f t="shared" si="436"/>
        <v>12349.874195</v>
      </c>
      <c r="AC897" s="122">
        <f t="shared" si="436"/>
        <v>12349.874195</v>
      </c>
      <c r="AD897" s="94">
        <f t="shared" si="436"/>
        <v>0</v>
      </c>
      <c r="AE897" s="123">
        <f t="shared" si="436"/>
        <v>25990.52</v>
      </c>
      <c r="AF897" s="94">
        <f t="shared" si="436"/>
        <v>25990.52</v>
      </c>
      <c r="AG897" s="94">
        <f t="shared" si="436"/>
        <v>0</v>
      </c>
      <c r="AH897" s="123">
        <f t="shared" si="436"/>
        <v>2908.3391880000004</v>
      </c>
      <c r="AI897" s="94">
        <f t="shared" si="436"/>
        <v>2908.3391880000004</v>
      </c>
      <c r="AJ897" s="94">
        <f t="shared" si="436"/>
        <v>0</v>
      </c>
      <c r="AK897" s="94">
        <f t="shared" si="436"/>
        <v>23082.180812000002</v>
      </c>
      <c r="AL897" s="93">
        <f t="shared" si="436"/>
        <v>23082.180812000002</v>
      </c>
      <c r="AM897" s="139" t="s">
        <v>7140</v>
      </c>
    </row>
    <row r="898" spans="1:39" hidden="1" outlineLevel="3" x14ac:dyDescent="0.25">
      <c r="A898" t="s">
        <v>7081</v>
      </c>
      <c r="B898" t="s">
        <v>225</v>
      </c>
      <c r="C898" t="s">
        <v>226</v>
      </c>
      <c r="D898" t="s">
        <v>931</v>
      </c>
      <c r="E898" t="s">
        <v>932</v>
      </c>
      <c r="F898">
        <v>1795.24</v>
      </c>
      <c r="G898">
        <v>923.03</v>
      </c>
      <c r="R898">
        <f>SUM(F898:Q898)</f>
        <v>2718.27</v>
      </c>
      <c r="S898" s="92" t="s">
        <v>5415</v>
      </c>
      <c r="T898" s="80">
        <f>VLOOKUP(S898,Factors!$F$4:$H$5971,3,FALSE)</f>
        <v>0.25209999999999999</v>
      </c>
      <c r="U898" s="119">
        <f t="shared" ref="U898:U932" si="437">IF(LEFT(AM898,6)="Direct", G898,0)</f>
        <v>0</v>
      </c>
      <c r="V898" s="120">
        <f t="shared" ref="V898:V932" si="438">G898-U898</f>
        <v>923.03</v>
      </c>
      <c r="W898" s="121">
        <f t="shared" ref="W898:W932" si="439">U898+V898</f>
        <v>923.03</v>
      </c>
      <c r="X898" s="119">
        <f t="shared" ref="X898:X932" si="440">IF(LEFT(AM898,9)="Direct-WA", G898,0)</f>
        <v>0</v>
      </c>
      <c r="Y898" s="120">
        <f t="shared" ref="Y898:Y932" si="441">IF(LEFT(AM898,9)="Direct-WA",0,G898*T898)</f>
        <v>232.69586299999997</v>
      </c>
      <c r="Z898" s="122">
        <f t="shared" ref="Z898:Z932" si="442">X898+Y898</f>
        <v>232.69586299999997</v>
      </c>
      <c r="AA898" s="119">
        <f t="shared" ref="AA898:AA932" si="443">IF(LEFT(AM898,9)="Direct-OR", G898,0)</f>
        <v>0</v>
      </c>
      <c r="AB898" s="120">
        <f t="shared" ref="AB898:AB932" si="444">IF(LEFT(AM898,9)="Direct-OR",0,V898-Y898)</f>
        <v>690.33413700000006</v>
      </c>
      <c r="AC898" s="122">
        <f t="shared" ref="AC898:AC932" si="445">AA898+AB898</f>
        <v>690.33413700000006</v>
      </c>
      <c r="AD898" s="94">
        <f t="shared" ref="AD898:AD932" si="446">IF(LEFT(AM898,6)="Direct", R898,0)</f>
        <v>0</v>
      </c>
      <c r="AE898" s="123">
        <f t="shared" ref="AE898:AE932" si="447">R898-AD898</f>
        <v>2718.27</v>
      </c>
      <c r="AF898" s="94">
        <f t="shared" ref="AF898:AF932" si="448">AD898+AE898</f>
        <v>2718.27</v>
      </c>
      <c r="AG898" s="94">
        <f t="shared" ref="AG898:AG932" si="449">IF(LEFT(AM898,9)="Direct-WA", R898,0)</f>
        <v>0</v>
      </c>
      <c r="AH898" s="123">
        <f t="shared" ref="AH898:AH932" si="450">IF(LEFT(AM898,9)="Direct-WA",0,R898*T898)</f>
        <v>685.27586699999995</v>
      </c>
      <c r="AI898" s="94">
        <f t="shared" ref="AI898:AI932" si="451">AG898+AH898</f>
        <v>685.27586699999995</v>
      </c>
      <c r="AJ898" s="94">
        <f t="shared" ref="AJ898:AJ932" si="452">IF(LEFT(AM898,9)="Direct-OR", R898,0)</f>
        <v>0</v>
      </c>
      <c r="AK898" s="94">
        <f t="shared" ref="AK898:AK932" si="453">IF(LEFT(AM898,9)="Direct-OR",0,AF898-AI898)</f>
        <v>2032.9941330000001</v>
      </c>
      <c r="AL898" s="93">
        <f t="shared" ref="AL898:AL932" si="454">AJ898+AK898</f>
        <v>2032.9941330000001</v>
      </c>
      <c r="AM898" s="138" t="str">
        <f>VLOOKUP(S898,Factors!$F$4:$G$5971,2,FALSE)</f>
        <v>Customers-The Dalles</v>
      </c>
    </row>
    <row r="899" spans="1:39" hidden="1" outlineLevel="2" collapsed="1" x14ac:dyDescent="0.25">
      <c r="S899" s="92"/>
      <c r="T899" s="80"/>
      <c r="U899" s="119">
        <f t="shared" ref="U899:AL899" si="455">SUBTOTAL(9,U898:U898)</f>
        <v>0</v>
      </c>
      <c r="V899" s="120">
        <f t="shared" si="455"/>
        <v>923.03</v>
      </c>
      <c r="W899" s="121">
        <f t="shared" si="455"/>
        <v>923.03</v>
      </c>
      <c r="X899" s="119">
        <f t="shared" si="455"/>
        <v>0</v>
      </c>
      <c r="Y899" s="120">
        <f t="shared" si="455"/>
        <v>232.69586299999997</v>
      </c>
      <c r="Z899" s="122">
        <f t="shared" si="455"/>
        <v>232.69586299999997</v>
      </c>
      <c r="AA899" s="119">
        <f t="shared" si="455"/>
        <v>0</v>
      </c>
      <c r="AB899" s="120">
        <f t="shared" si="455"/>
        <v>690.33413700000006</v>
      </c>
      <c r="AC899" s="122">
        <f t="shared" si="455"/>
        <v>690.33413700000006</v>
      </c>
      <c r="AD899" s="94">
        <f t="shared" si="455"/>
        <v>0</v>
      </c>
      <c r="AE899" s="123">
        <f t="shared" si="455"/>
        <v>2718.27</v>
      </c>
      <c r="AF899" s="94">
        <f t="shared" si="455"/>
        <v>2718.27</v>
      </c>
      <c r="AG899" s="94">
        <f t="shared" si="455"/>
        <v>0</v>
      </c>
      <c r="AH899" s="123">
        <f t="shared" si="455"/>
        <v>685.27586699999995</v>
      </c>
      <c r="AI899" s="94">
        <f t="shared" si="455"/>
        <v>685.27586699999995</v>
      </c>
      <c r="AJ899" s="94">
        <f t="shared" si="455"/>
        <v>0</v>
      </c>
      <c r="AK899" s="94">
        <f t="shared" si="455"/>
        <v>2032.9941330000001</v>
      </c>
      <c r="AL899" s="93">
        <f t="shared" si="455"/>
        <v>2032.9941330000001</v>
      </c>
      <c r="AM899" s="139" t="s">
        <v>7147</v>
      </c>
    </row>
    <row r="900" spans="1:39" hidden="1" outlineLevel="3" x14ac:dyDescent="0.25">
      <c r="A900" t="s">
        <v>7081</v>
      </c>
      <c r="B900" t="s">
        <v>43</v>
      </c>
      <c r="C900" t="s">
        <v>44</v>
      </c>
      <c r="D900" t="s">
        <v>927</v>
      </c>
      <c r="E900" t="s">
        <v>928</v>
      </c>
      <c r="R900">
        <f t="shared" ref="R900:R918" si="456">SUM(F900:Q900)</f>
        <v>0</v>
      </c>
      <c r="S900" s="92" t="s">
        <v>7117</v>
      </c>
      <c r="T900" s="80">
        <f>VLOOKUP(S900,Factors!$F$4:$H$5971,3,FALSE)</f>
        <v>0</v>
      </c>
      <c r="U900" s="119">
        <f t="shared" si="437"/>
        <v>0</v>
      </c>
      <c r="V900" s="120">
        <f t="shared" si="438"/>
        <v>0</v>
      </c>
      <c r="W900" s="121">
        <f t="shared" si="439"/>
        <v>0</v>
      </c>
      <c r="X900" s="119">
        <f t="shared" si="440"/>
        <v>0</v>
      </c>
      <c r="Y900" s="120">
        <f t="shared" si="441"/>
        <v>0</v>
      </c>
      <c r="Z900" s="122">
        <f t="shared" si="442"/>
        <v>0</v>
      </c>
      <c r="AA900" s="119">
        <f t="shared" si="443"/>
        <v>0</v>
      </c>
      <c r="AB900" s="120">
        <f t="shared" si="444"/>
        <v>0</v>
      </c>
      <c r="AC900" s="122">
        <f t="shared" si="445"/>
        <v>0</v>
      </c>
      <c r="AD900" s="94">
        <f t="shared" si="446"/>
        <v>0</v>
      </c>
      <c r="AE900" s="123">
        <f t="shared" si="447"/>
        <v>0</v>
      </c>
      <c r="AF900" s="94">
        <f t="shared" si="448"/>
        <v>0</v>
      </c>
      <c r="AG900" s="94">
        <f t="shared" si="449"/>
        <v>0</v>
      </c>
      <c r="AH900" s="123">
        <f t="shared" si="450"/>
        <v>0</v>
      </c>
      <c r="AI900" s="94">
        <f t="shared" si="451"/>
        <v>0</v>
      </c>
      <c r="AJ900" s="94">
        <f t="shared" si="452"/>
        <v>0</v>
      </c>
      <c r="AK900" s="94">
        <f t="shared" si="453"/>
        <v>0</v>
      </c>
      <c r="AL900" s="93">
        <f t="shared" si="454"/>
        <v>0</v>
      </c>
      <c r="AM900" s="138" t="str">
        <f>VLOOKUP(S900,Factors!$F$4:$G$5971,2,FALSE)</f>
        <v>direct-or</v>
      </c>
    </row>
    <row r="901" spans="1:39" hidden="1" outlineLevel="3" x14ac:dyDescent="0.25">
      <c r="A901" t="s">
        <v>7081</v>
      </c>
      <c r="B901" t="s">
        <v>96</v>
      </c>
      <c r="C901" t="s">
        <v>97</v>
      </c>
      <c r="D901" t="s">
        <v>925</v>
      </c>
      <c r="E901" t="s">
        <v>926</v>
      </c>
      <c r="F901">
        <v>750</v>
      </c>
      <c r="G901">
        <v>750</v>
      </c>
      <c r="R901">
        <f t="shared" si="456"/>
        <v>1500</v>
      </c>
      <c r="S901" s="92" t="s">
        <v>5076</v>
      </c>
      <c r="T901" s="80">
        <f>VLOOKUP(S901,Factors!$F$4:$H$5971,3,FALSE)</f>
        <v>0</v>
      </c>
      <c r="U901" s="119">
        <f t="shared" si="437"/>
        <v>750</v>
      </c>
      <c r="V901" s="120">
        <f t="shared" si="438"/>
        <v>0</v>
      </c>
      <c r="W901" s="121">
        <f t="shared" si="439"/>
        <v>750</v>
      </c>
      <c r="X901" s="119">
        <f t="shared" si="440"/>
        <v>0</v>
      </c>
      <c r="Y901" s="120">
        <f t="shared" si="441"/>
        <v>0</v>
      </c>
      <c r="Z901" s="122">
        <f t="shared" si="442"/>
        <v>0</v>
      </c>
      <c r="AA901" s="119">
        <f t="shared" si="443"/>
        <v>750</v>
      </c>
      <c r="AB901" s="120">
        <f t="shared" si="444"/>
        <v>0</v>
      </c>
      <c r="AC901" s="122">
        <f t="shared" si="445"/>
        <v>750</v>
      </c>
      <c r="AD901" s="94">
        <f t="shared" si="446"/>
        <v>1500</v>
      </c>
      <c r="AE901" s="123">
        <f t="shared" si="447"/>
        <v>0</v>
      </c>
      <c r="AF901" s="94">
        <f t="shared" si="448"/>
        <v>1500</v>
      </c>
      <c r="AG901" s="94">
        <f t="shared" si="449"/>
        <v>0</v>
      </c>
      <c r="AH901" s="123">
        <f t="shared" si="450"/>
        <v>0</v>
      </c>
      <c r="AI901" s="94">
        <f t="shared" si="451"/>
        <v>0</v>
      </c>
      <c r="AJ901" s="94">
        <f t="shared" si="452"/>
        <v>1500</v>
      </c>
      <c r="AK901" s="94">
        <f t="shared" si="453"/>
        <v>0</v>
      </c>
      <c r="AL901" s="93">
        <f t="shared" si="454"/>
        <v>1500</v>
      </c>
      <c r="AM901" s="138" t="str">
        <f>VLOOKUP(S901,Factors!$F$4:$G$5971,2,FALSE)</f>
        <v>Direct-OR</v>
      </c>
    </row>
    <row r="902" spans="1:39" hidden="1" outlineLevel="3" x14ac:dyDescent="0.25">
      <c r="A902" t="s">
        <v>7081</v>
      </c>
      <c r="B902" t="s">
        <v>151</v>
      </c>
      <c r="C902" t="s">
        <v>152</v>
      </c>
      <c r="D902" t="s">
        <v>935</v>
      </c>
      <c r="E902" t="s">
        <v>936</v>
      </c>
      <c r="F902">
        <v>1641.56</v>
      </c>
      <c r="G902">
        <v>1554.24</v>
      </c>
      <c r="R902">
        <f t="shared" si="456"/>
        <v>3195.8</v>
      </c>
      <c r="S902" s="92" t="s">
        <v>5330</v>
      </c>
      <c r="T902" s="80">
        <f>VLOOKUP(S902,Factors!$F$4:$H$5971,3,FALSE)</f>
        <v>0</v>
      </c>
      <c r="U902" s="119">
        <f t="shared" si="437"/>
        <v>1554.24</v>
      </c>
      <c r="V902" s="120">
        <f t="shared" si="438"/>
        <v>0</v>
      </c>
      <c r="W902" s="121">
        <f t="shared" si="439"/>
        <v>1554.24</v>
      </c>
      <c r="X902" s="119">
        <f t="shared" si="440"/>
        <v>0</v>
      </c>
      <c r="Y902" s="120">
        <f t="shared" si="441"/>
        <v>0</v>
      </c>
      <c r="Z902" s="122">
        <f t="shared" si="442"/>
        <v>0</v>
      </c>
      <c r="AA902" s="119">
        <f t="shared" si="443"/>
        <v>1554.24</v>
      </c>
      <c r="AB902" s="120">
        <f t="shared" si="444"/>
        <v>0</v>
      </c>
      <c r="AC902" s="122">
        <f t="shared" si="445"/>
        <v>1554.24</v>
      </c>
      <c r="AD902" s="94">
        <f t="shared" si="446"/>
        <v>3195.8</v>
      </c>
      <c r="AE902" s="123">
        <f t="shared" si="447"/>
        <v>0</v>
      </c>
      <c r="AF902" s="94">
        <f t="shared" si="448"/>
        <v>3195.8</v>
      </c>
      <c r="AG902" s="94">
        <f t="shared" si="449"/>
        <v>0</v>
      </c>
      <c r="AH902" s="123">
        <f t="shared" si="450"/>
        <v>0</v>
      </c>
      <c r="AI902" s="94">
        <f t="shared" si="451"/>
        <v>0</v>
      </c>
      <c r="AJ902" s="94">
        <f t="shared" si="452"/>
        <v>3195.8</v>
      </c>
      <c r="AK902" s="94">
        <f t="shared" si="453"/>
        <v>0</v>
      </c>
      <c r="AL902" s="93">
        <f t="shared" si="454"/>
        <v>3195.8</v>
      </c>
      <c r="AM902" s="138" t="str">
        <f>VLOOKUP(S902,Factors!$F$4:$G$5971,2,FALSE)</f>
        <v>Direct-OR</v>
      </c>
    </row>
    <row r="903" spans="1:39" hidden="1" outlineLevel="3" x14ac:dyDescent="0.25">
      <c r="A903" t="s">
        <v>7081</v>
      </c>
      <c r="B903" t="s">
        <v>151</v>
      </c>
      <c r="C903" t="s">
        <v>152</v>
      </c>
      <c r="D903" t="s">
        <v>941</v>
      </c>
      <c r="E903" t="s">
        <v>942</v>
      </c>
      <c r="F903">
        <v>1182.49</v>
      </c>
      <c r="G903">
        <v>1001.53</v>
      </c>
      <c r="R903">
        <f t="shared" si="456"/>
        <v>2184.02</v>
      </c>
      <c r="S903" s="92" t="s">
        <v>5333</v>
      </c>
      <c r="T903" s="80">
        <f>VLOOKUP(S903,Factors!$F$4:$H$5971,3,FALSE)</f>
        <v>0</v>
      </c>
      <c r="U903" s="119">
        <f t="shared" si="437"/>
        <v>1001.53</v>
      </c>
      <c r="V903" s="120">
        <f t="shared" si="438"/>
        <v>0</v>
      </c>
      <c r="W903" s="121">
        <f t="shared" si="439"/>
        <v>1001.53</v>
      </c>
      <c r="X903" s="119">
        <f t="shared" si="440"/>
        <v>0</v>
      </c>
      <c r="Y903" s="120">
        <f t="shared" si="441"/>
        <v>0</v>
      </c>
      <c r="Z903" s="122">
        <f t="shared" si="442"/>
        <v>0</v>
      </c>
      <c r="AA903" s="119">
        <f t="shared" si="443"/>
        <v>1001.53</v>
      </c>
      <c r="AB903" s="120">
        <f t="shared" si="444"/>
        <v>0</v>
      </c>
      <c r="AC903" s="122">
        <f t="shared" si="445"/>
        <v>1001.53</v>
      </c>
      <c r="AD903" s="94">
        <f t="shared" si="446"/>
        <v>2184.02</v>
      </c>
      <c r="AE903" s="123">
        <f t="shared" si="447"/>
        <v>0</v>
      </c>
      <c r="AF903" s="94">
        <f t="shared" si="448"/>
        <v>2184.02</v>
      </c>
      <c r="AG903" s="94">
        <f t="shared" si="449"/>
        <v>0</v>
      </c>
      <c r="AH903" s="123">
        <f t="shared" si="450"/>
        <v>0</v>
      </c>
      <c r="AI903" s="94">
        <f t="shared" si="451"/>
        <v>0</v>
      </c>
      <c r="AJ903" s="94">
        <f t="shared" si="452"/>
        <v>2184.02</v>
      </c>
      <c r="AK903" s="94">
        <f t="shared" si="453"/>
        <v>0</v>
      </c>
      <c r="AL903" s="93">
        <f t="shared" si="454"/>
        <v>2184.02</v>
      </c>
      <c r="AM903" s="138" t="str">
        <f>VLOOKUP(S903,Factors!$F$4:$G$5971,2,FALSE)</f>
        <v>direct-or</v>
      </c>
    </row>
    <row r="904" spans="1:39" hidden="1" outlineLevel="3" x14ac:dyDescent="0.25">
      <c r="A904" t="s">
        <v>7081</v>
      </c>
      <c r="B904" t="s">
        <v>151</v>
      </c>
      <c r="C904" t="s">
        <v>152</v>
      </c>
      <c r="D904" t="s">
        <v>943</v>
      </c>
      <c r="E904" t="s">
        <v>944</v>
      </c>
      <c r="F904">
        <v>2930.53</v>
      </c>
      <c r="G904">
        <v>446.81</v>
      </c>
      <c r="R904">
        <f t="shared" si="456"/>
        <v>3377.34</v>
      </c>
      <c r="S904" s="92" t="s">
        <v>5335</v>
      </c>
      <c r="T904" s="80">
        <f>VLOOKUP(S904,Factors!$F$4:$H$5971,3,FALSE)</f>
        <v>0</v>
      </c>
      <c r="U904" s="119">
        <f t="shared" si="437"/>
        <v>446.81</v>
      </c>
      <c r="V904" s="120">
        <f t="shared" si="438"/>
        <v>0</v>
      </c>
      <c r="W904" s="121">
        <f t="shared" si="439"/>
        <v>446.81</v>
      </c>
      <c r="X904" s="119">
        <f t="shared" si="440"/>
        <v>0</v>
      </c>
      <c r="Y904" s="120">
        <f t="shared" si="441"/>
        <v>0</v>
      </c>
      <c r="Z904" s="122">
        <f t="shared" si="442"/>
        <v>0</v>
      </c>
      <c r="AA904" s="119">
        <f t="shared" si="443"/>
        <v>446.81</v>
      </c>
      <c r="AB904" s="120">
        <f t="shared" si="444"/>
        <v>0</v>
      </c>
      <c r="AC904" s="122">
        <f t="shared" si="445"/>
        <v>446.81</v>
      </c>
      <c r="AD904" s="94">
        <f t="shared" si="446"/>
        <v>3377.34</v>
      </c>
      <c r="AE904" s="123">
        <f t="shared" si="447"/>
        <v>0</v>
      </c>
      <c r="AF904" s="94">
        <f t="shared" si="448"/>
        <v>3377.34</v>
      </c>
      <c r="AG904" s="94">
        <f t="shared" si="449"/>
        <v>0</v>
      </c>
      <c r="AH904" s="123">
        <f t="shared" si="450"/>
        <v>0</v>
      </c>
      <c r="AI904" s="94">
        <f t="shared" si="451"/>
        <v>0</v>
      </c>
      <c r="AJ904" s="94">
        <f t="shared" si="452"/>
        <v>3377.34</v>
      </c>
      <c r="AK904" s="94">
        <f t="shared" si="453"/>
        <v>0</v>
      </c>
      <c r="AL904" s="93">
        <f t="shared" si="454"/>
        <v>3377.34</v>
      </c>
      <c r="AM904" s="138" t="str">
        <f>VLOOKUP(S904,Factors!$F$4:$G$5971,2,FALSE)</f>
        <v>Direct-OR</v>
      </c>
    </row>
    <row r="905" spans="1:39" hidden="1" outlineLevel="3" x14ac:dyDescent="0.25">
      <c r="A905" t="s">
        <v>7081</v>
      </c>
      <c r="B905" t="s">
        <v>151</v>
      </c>
      <c r="C905" t="s">
        <v>152</v>
      </c>
      <c r="D905" t="s">
        <v>945</v>
      </c>
      <c r="E905" t="s">
        <v>946</v>
      </c>
      <c r="F905">
        <v>1.83</v>
      </c>
      <c r="R905">
        <f t="shared" si="456"/>
        <v>1.83</v>
      </c>
      <c r="S905" s="92" t="s">
        <v>5336</v>
      </c>
      <c r="T905" s="80">
        <f>VLOOKUP(S905,Factors!$F$4:$H$5971,3,FALSE)</f>
        <v>0</v>
      </c>
      <c r="U905" s="119">
        <f t="shared" si="437"/>
        <v>0</v>
      </c>
      <c r="V905" s="120">
        <f t="shared" si="438"/>
        <v>0</v>
      </c>
      <c r="W905" s="121">
        <f t="shared" si="439"/>
        <v>0</v>
      </c>
      <c r="X905" s="119">
        <f t="shared" si="440"/>
        <v>0</v>
      </c>
      <c r="Y905" s="120">
        <f t="shared" si="441"/>
        <v>0</v>
      </c>
      <c r="Z905" s="122">
        <f t="shared" si="442"/>
        <v>0</v>
      </c>
      <c r="AA905" s="119">
        <f t="shared" si="443"/>
        <v>0</v>
      </c>
      <c r="AB905" s="120">
        <f t="shared" si="444"/>
        <v>0</v>
      </c>
      <c r="AC905" s="122">
        <f t="shared" si="445"/>
        <v>0</v>
      </c>
      <c r="AD905" s="94">
        <f t="shared" si="446"/>
        <v>1.83</v>
      </c>
      <c r="AE905" s="123">
        <f t="shared" si="447"/>
        <v>0</v>
      </c>
      <c r="AF905" s="94">
        <f t="shared" si="448"/>
        <v>1.83</v>
      </c>
      <c r="AG905" s="94">
        <f t="shared" si="449"/>
        <v>0</v>
      </c>
      <c r="AH905" s="123">
        <f t="shared" si="450"/>
        <v>0</v>
      </c>
      <c r="AI905" s="94">
        <f t="shared" si="451"/>
        <v>0</v>
      </c>
      <c r="AJ905" s="94">
        <f t="shared" si="452"/>
        <v>1.83</v>
      </c>
      <c r="AK905" s="94">
        <f t="shared" si="453"/>
        <v>0</v>
      </c>
      <c r="AL905" s="93">
        <f t="shared" si="454"/>
        <v>1.83</v>
      </c>
      <c r="AM905" s="138" t="str">
        <f>VLOOKUP(S905,Factors!$F$4:$G$5971,2,FALSE)</f>
        <v>Direct-OR</v>
      </c>
    </row>
    <row r="906" spans="1:39" hidden="1" outlineLevel="3" x14ac:dyDescent="0.25">
      <c r="A906" t="s">
        <v>7081</v>
      </c>
      <c r="B906" t="s">
        <v>151</v>
      </c>
      <c r="C906" t="s">
        <v>152</v>
      </c>
      <c r="D906" t="s">
        <v>947</v>
      </c>
      <c r="E906" t="s">
        <v>948</v>
      </c>
      <c r="F906">
        <v>6186.23</v>
      </c>
      <c r="G906">
        <v>5279.07</v>
      </c>
      <c r="R906">
        <f t="shared" si="456"/>
        <v>11465.3</v>
      </c>
      <c r="S906" s="92" t="s">
        <v>5343</v>
      </c>
      <c r="T906" s="80">
        <f>VLOOKUP(S906,Factors!$F$4:$H$5971,3,FALSE)</f>
        <v>0</v>
      </c>
      <c r="U906" s="119">
        <f t="shared" si="437"/>
        <v>5279.07</v>
      </c>
      <c r="V906" s="120">
        <f t="shared" si="438"/>
        <v>0</v>
      </c>
      <c r="W906" s="121">
        <f t="shared" si="439"/>
        <v>5279.07</v>
      </c>
      <c r="X906" s="119">
        <f t="shared" si="440"/>
        <v>0</v>
      </c>
      <c r="Y906" s="120">
        <f t="shared" si="441"/>
        <v>0</v>
      </c>
      <c r="Z906" s="122">
        <f t="shared" si="442"/>
        <v>0</v>
      </c>
      <c r="AA906" s="119">
        <f t="shared" si="443"/>
        <v>5279.07</v>
      </c>
      <c r="AB906" s="120">
        <f t="shared" si="444"/>
        <v>0</v>
      </c>
      <c r="AC906" s="122">
        <f t="shared" si="445"/>
        <v>5279.07</v>
      </c>
      <c r="AD906" s="94">
        <f t="shared" si="446"/>
        <v>11465.3</v>
      </c>
      <c r="AE906" s="123">
        <f t="shared" si="447"/>
        <v>0</v>
      </c>
      <c r="AF906" s="94">
        <f t="shared" si="448"/>
        <v>11465.3</v>
      </c>
      <c r="AG906" s="94">
        <f t="shared" si="449"/>
        <v>0</v>
      </c>
      <c r="AH906" s="123">
        <f t="shared" si="450"/>
        <v>0</v>
      </c>
      <c r="AI906" s="94">
        <f t="shared" si="451"/>
        <v>0</v>
      </c>
      <c r="AJ906" s="94">
        <f t="shared" si="452"/>
        <v>11465.3</v>
      </c>
      <c r="AK906" s="94">
        <f t="shared" si="453"/>
        <v>0</v>
      </c>
      <c r="AL906" s="93">
        <f t="shared" si="454"/>
        <v>11465.3</v>
      </c>
      <c r="AM906" s="138" t="str">
        <f>VLOOKUP(S906,Factors!$F$4:$G$5971,2,FALSE)</f>
        <v>Direct-OR</v>
      </c>
    </row>
    <row r="907" spans="1:39" hidden="1" outlineLevel="3" x14ac:dyDescent="0.25">
      <c r="A907" t="s">
        <v>7081</v>
      </c>
      <c r="B907" t="s">
        <v>549</v>
      </c>
      <c r="C907" t="s">
        <v>550</v>
      </c>
      <c r="D907" t="s">
        <v>931</v>
      </c>
      <c r="E907" t="s">
        <v>932</v>
      </c>
      <c r="F907">
        <v>2229.9899999999998</v>
      </c>
      <c r="G907">
        <v>4696.55</v>
      </c>
      <c r="R907">
        <f t="shared" si="456"/>
        <v>6926.54</v>
      </c>
      <c r="S907" s="92" t="s">
        <v>5354</v>
      </c>
      <c r="T907" s="80">
        <f>VLOOKUP(S907,Factors!$F$4:$H$5971,3,FALSE)</f>
        <v>0</v>
      </c>
      <c r="U907" s="119">
        <f t="shared" si="437"/>
        <v>4696.55</v>
      </c>
      <c r="V907" s="120">
        <f t="shared" si="438"/>
        <v>0</v>
      </c>
      <c r="W907" s="121">
        <f t="shared" si="439"/>
        <v>4696.55</v>
      </c>
      <c r="X907" s="119">
        <f t="shared" si="440"/>
        <v>0</v>
      </c>
      <c r="Y907" s="120">
        <f t="shared" si="441"/>
        <v>0</v>
      </c>
      <c r="Z907" s="122">
        <f t="shared" si="442"/>
        <v>0</v>
      </c>
      <c r="AA907" s="119">
        <f t="shared" si="443"/>
        <v>4696.55</v>
      </c>
      <c r="AB907" s="120">
        <f t="shared" si="444"/>
        <v>0</v>
      </c>
      <c r="AC907" s="122">
        <f t="shared" si="445"/>
        <v>4696.55</v>
      </c>
      <c r="AD907" s="94">
        <f t="shared" si="446"/>
        <v>6926.54</v>
      </c>
      <c r="AE907" s="123">
        <f t="shared" si="447"/>
        <v>0</v>
      </c>
      <c r="AF907" s="94">
        <f t="shared" si="448"/>
        <v>6926.54</v>
      </c>
      <c r="AG907" s="94">
        <f t="shared" si="449"/>
        <v>0</v>
      </c>
      <c r="AH907" s="123">
        <f t="shared" si="450"/>
        <v>0</v>
      </c>
      <c r="AI907" s="94">
        <f t="shared" si="451"/>
        <v>0</v>
      </c>
      <c r="AJ907" s="94">
        <f t="shared" si="452"/>
        <v>6926.54</v>
      </c>
      <c r="AK907" s="94">
        <f t="shared" si="453"/>
        <v>0</v>
      </c>
      <c r="AL907" s="93">
        <f t="shared" si="454"/>
        <v>6926.54</v>
      </c>
      <c r="AM907" s="138" t="str">
        <f>VLOOKUP(S907,Factors!$F$4:$G$5971,2,FALSE)</f>
        <v>Direct-OR</v>
      </c>
    </row>
    <row r="908" spans="1:39" hidden="1" outlineLevel="3" x14ac:dyDescent="0.25">
      <c r="A908" t="s">
        <v>7081</v>
      </c>
      <c r="B908" t="s">
        <v>949</v>
      </c>
      <c r="C908" t="s">
        <v>950</v>
      </c>
      <c r="D908" t="s">
        <v>931</v>
      </c>
      <c r="E908" t="s">
        <v>932</v>
      </c>
      <c r="F908">
        <v>1789.84</v>
      </c>
      <c r="G908">
        <v>1116.73</v>
      </c>
      <c r="R908">
        <f t="shared" si="456"/>
        <v>2906.5699999999997</v>
      </c>
      <c r="S908" s="92" t="s">
        <v>5357</v>
      </c>
      <c r="T908" s="80">
        <f>VLOOKUP(S908,Factors!$F$4:$H$5971,3,FALSE)</f>
        <v>0</v>
      </c>
      <c r="U908" s="119">
        <f t="shared" si="437"/>
        <v>1116.73</v>
      </c>
      <c r="V908" s="120">
        <f t="shared" si="438"/>
        <v>0</v>
      </c>
      <c r="W908" s="121">
        <f t="shared" si="439"/>
        <v>1116.73</v>
      </c>
      <c r="X908" s="119">
        <f t="shared" si="440"/>
        <v>0</v>
      </c>
      <c r="Y908" s="120">
        <f t="shared" si="441"/>
        <v>0</v>
      </c>
      <c r="Z908" s="122">
        <f t="shared" si="442"/>
        <v>0</v>
      </c>
      <c r="AA908" s="119">
        <f t="shared" si="443"/>
        <v>1116.73</v>
      </c>
      <c r="AB908" s="120">
        <f t="shared" si="444"/>
        <v>0</v>
      </c>
      <c r="AC908" s="122">
        <f t="shared" si="445"/>
        <v>1116.73</v>
      </c>
      <c r="AD908" s="94">
        <f t="shared" si="446"/>
        <v>2906.5699999999997</v>
      </c>
      <c r="AE908" s="123">
        <f t="shared" si="447"/>
        <v>0</v>
      </c>
      <c r="AF908" s="94">
        <f t="shared" si="448"/>
        <v>2906.5699999999997</v>
      </c>
      <c r="AG908" s="94">
        <f t="shared" si="449"/>
        <v>0</v>
      </c>
      <c r="AH908" s="123">
        <f t="shared" si="450"/>
        <v>0</v>
      </c>
      <c r="AI908" s="94">
        <f t="shared" si="451"/>
        <v>0</v>
      </c>
      <c r="AJ908" s="94">
        <f t="shared" si="452"/>
        <v>2906.5699999999997</v>
      </c>
      <c r="AK908" s="94">
        <f t="shared" si="453"/>
        <v>0</v>
      </c>
      <c r="AL908" s="93">
        <f t="shared" si="454"/>
        <v>2906.5699999999997</v>
      </c>
      <c r="AM908" s="138" t="str">
        <f>VLOOKUP(S908,Factors!$F$4:$G$5971,2,FALSE)</f>
        <v>Direct-OR</v>
      </c>
    </row>
    <row r="909" spans="1:39" hidden="1" outlineLevel="3" x14ac:dyDescent="0.25">
      <c r="A909" t="s">
        <v>7081</v>
      </c>
      <c r="B909" t="s">
        <v>153</v>
      </c>
      <c r="C909" t="s">
        <v>154</v>
      </c>
      <c r="D909" t="s">
        <v>931</v>
      </c>
      <c r="E909" t="s">
        <v>932</v>
      </c>
      <c r="F909">
        <v>1077.48</v>
      </c>
      <c r="G909">
        <v>1273.44</v>
      </c>
      <c r="R909">
        <f t="shared" si="456"/>
        <v>2350.92</v>
      </c>
      <c r="S909" s="92" t="s">
        <v>5360</v>
      </c>
      <c r="T909" s="80">
        <f>VLOOKUP(S909,Factors!$F$4:$H$5971,3,FALSE)</f>
        <v>0</v>
      </c>
      <c r="U909" s="119">
        <f t="shared" si="437"/>
        <v>1273.44</v>
      </c>
      <c r="V909" s="120">
        <f t="shared" si="438"/>
        <v>0</v>
      </c>
      <c r="W909" s="121">
        <f t="shared" si="439"/>
        <v>1273.44</v>
      </c>
      <c r="X909" s="119">
        <f t="shared" si="440"/>
        <v>0</v>
      </c>
      <c r="Y909" s="120">
        <f t="shared" si="441"/>
        <v>0</v>
      </c>
      <c r="Z909" s="122">
        <f t="shared" si="442"/>
        <v>0</v>
      </c>
      <c r="AA909" s="119">
        <f t="shared" si="443"/>
        <v>1273.44</v>
      </c>
      <c r="AB909" s="120">
        <f t="shared" si="444"/>
        <v>0</v>
      </c>
      <c r="AC909" s="122">
        <f t="shared" si="445"/>
        <v>1273.44</v>
      </c>
      <c r="AD909" s="94">
        <f t="shared" si="446"/>
        <v>2350.92</v>
      </c>
      <c r="AE909" s="123">
        <f t="shared" si="447"/>
        <v>0</v>
      </c>
      <c r="AF909" s="94">
        <f t="shared" si="448"/>
        <v>2350.92</v>
      </c>
      <c r="AG909" s="94">
        <f t="shared" si="449"/>
        <v>0</v>
      </c>
      <c r="AH909" s="123">
        <f t="shared" si="450"/>
        <v>0</v>
      </c>
      <c r="AI909" s="94">
        <f t="shared" si="451"/>
        <v>0</v>
      </c>
      <c r="AJ909" s="94">
        <f t="shared" si="452"/>
        <v>2350.92</v>
      </c>
      <c r="AK909" s="94">
        <f t="shared" si="453"/>
        <v>0</v>
      </c>
      <c r="AL909" s="93">
        <f t="shared" si="454"/>
        <v>2350.92</v>
      </c>
      <c r="AM909" s="138" t="str">
        <f>VLOOKUP(S909,Factors!$F$4:$G$5971,2,FALSE)</f>
        <v>Direct-OR</v>
      </c>
    </row>
    <row r="910" spans="1:39" hidden="1" outlineLevel="3" x14ac:dyDescent="0.25">
      <c r="A910" t="s">
        <v>7081</v>
      </c>
      <c r="B910" t="s">
        <v>951</v>
      </c>
      <c r="C910" t="s">
        <v>952</v>
      </c>
      <c r="D910" t="s">
        <v>931</v>
      </c>
      <c r="E910" t="s">
        <v>932</v>
      </c>
      <c r="F910">
        <v>3546.02</v>
      </c>
      <c r="G910">
        <v>2368.0700000000002</v>
      </c>
      <c r="R910">
        <f t="shared" si="456"/>
        <v>5914.09</v>
      </c>
      <c r="S910" s="92" t="s">
        <v>5362</v>
      </c>
      <c r="T910" s="80">
        <f>VLOOKUP(S910,Factors!$F$4:$H$5971,3,FALSE)</f>
        <v>0</v>
      </c>
      <c r="U910" s="119">
        <f t="shared" si="437"/>
        <v>2368.0700000000002</v>
      </c>
      <c r="V910" s="120">
        <f t="shared" si="438"/>
        <v>0</v>
      </c>
      <c r="W910" s="121">
        <f t="shared" si="439"/>
        <v>2368.0700000000002</v>
      </c>
      <c r="X910" s="119">
        <f t="shared" si="440"/>
        <v>0</v>
      </c>
      <c r="Y910" s="120">
        <f t="shared" si="441"/>
        <v>0</v>
      </c>
      <c r="Z910" s="122">
        <f t="shared" si="442"/>
        <v>0</v>
      </c>
      <c r="AA910" s="119">
        <f t="shared" si="443"/>
        <v>2368.0700000000002</v>
      </c>
      <c r="AB910" s="120">
        <f t="shared" si="444"/>
        <v>0</v>
      </c>
      <c r="AC910" s="122">
        <f t="shared" si="445"/>
        <v>2368.0700000000002</v>
      </c>
      <c r="AD910" s="94">
        <f t="shared" si="446"/>
        <v>5914.09</v>
      </c>
      <c r="AE910" s="123">
        <f t="shared" si="447"/>
        <v>0</v>
      </c>
      <c r="AF910" s="94">
        <f t="shared" si="448"/>
        <v>5914.09</v>
      </c>
      <c r="AG910" s="94">
        <f t="shared" si="449"/>
        <v>0</v>
      </c>
      <c r="AH910" s="123">
        <f t="shared" si="450"/>
        <v>0</v>
      </c>
      <c r="AI910" s="94">
        <f t="shared" si="451"/>
        <v>0</v>
      </c>
      <c r="AJ910" s="94">
        <f t="shared" si="452"/>
        <v>5914.09</v>
      </c>
      <c r="AK910" s="94">
        <f t="shared" si="453"/>
        <v>0</v>
      </c>
      <c r="AL910" s="93">
        <f t="shared" si="454"/>
        <v>5914.09</v>
      </c>
      <c r="AM910" s="138" t="str">
        <f>VLOOKUP(S910,Factors!$F$4:$G$5971,2,FALSE)</f>
        <v>Direct-OR</v>
      </c>
    </row>
    <row r="911" spans="1:39" hidden="1" outlineLevel="3" x14ac:dyDescent="0.25">
      <c r="A911" t="s">
        <v>7081</v>
      </c>
      <c r="B911" t="s">
        <v>955</v>
      </c>
      <c r="C911" t="s">
        <v>956</v>
      </c>
      <c r="D911" t="s">
        <v>931</v>
      </c>
      <c r="E911" t="s">
        <v>932</v>
      </c>
      <c r="F911">
        <v>5466.92</v>
      </c>
      <c r="G911">
        <v>16459.77</v>
      </c>
      <c r="R911">
        <f t="shared" si="456"/>
        <v>21926.690000000002</v>
      </c>
      <c r="S911" s="92" t="s">
        <v>5387</v>
      </c>
      <c r="T911" s="80">
        <f>VLOOKUP(S911,Factors!$F$4:$H$5971,3,FALSE)</f>
        <v>0</v>
      </c>
      <c r="U911" s="119">
        <f t="shared" si="437"/>
        <v>16459.77</v>
      </c>
      <c r="V911" s="120">
        <f t="shared" si="438"/>
        <v>0</v>
      </c>
      <c r="W911" s="121">
        <f t="shared" si="439"/>
        <v>16459.77</v>
      </c>
      <c r="X911" s="119">
        <f t="shared" si="440"/>
        <v>0</v>
      </c>
      <c r="Y911" s="120">
        <f t="shared" si="441"/>
        <v>0</v>
      </c>
      <c r="Z911" s="122">
        <f t="shared" si="442"/>
        <v>0</v>
      </c>
      <c r="AA911" s="119">
        <f t="shared" si="443"/>
        <v>16459.77</v>
      </c>
      <c r="AB911" s="120">
        <f t="shared" si="444"/>
        <v>0</v>
      </c>
      <c r="AC911" s="122">
        <f t="shared" si="445"/>
        <v>16459.77</v>
      </c>
      <c r="AD911" s="94">
        <f t="shared" si="446"/>
        <v>21926.690000000002</v>
      </c>
      <c r="AE911" s="123">
        <f t="shared" si="447"/>
        <v>0</v>
      </c>
      <c r="AF911" s="94">
        <f t="shared" si="448"/>
        <v>21926.690000000002</v>
      </c>
      <c r="AG911" s="94">
        <f t="shared" si="449"/>
        <v>0</v>
      </c>
      <c r="AH911" s="123">
        <f t="shared" si="450"/>
        <v>0</v>
      </c>
      <c r="AI911" s="94">
        <f t="shared" si="451"/>
        <v>0</v>
      </c>
      <c r="AJ911" s="94">
        <f t="shared" si="452"/>
        <v>21926.690000000002</v>
      </c>
      <c r="AK911" s="94">
        <f t="shared" si="453"/>
        <v>0</v>
      </c>
      <c r="AL911" s="93">
        <f t="shared" si="454"/>
        <v>21926.690000000002</v>
      </c>
      <c r="AM911" s="138" t="str">
        <f>VLOOKUP(S911,Factors!$F$4:$G$5971,2,FALSE)</f>
        <v>Direct-OR</v>
      </c>
    </row>
    <row r="912" spans="1:39" hidden="1" outlineLevel="3" x14ac:dyDescent="0.25">
      <c r="A912" t="s">
        <v>7081</v>
      </c>
      <c r="B912" t="s">
        <v>553</v>
      </c>
      <c r="C912" t="s">
        <v>554</v>
      </c>
      <c r="D912" t="s">
        <v>931</v>
      </c>
      <c r="E912" t="s">
        <v>932</v>
      </c>
      <c r="F912">
        <v>3296.44</v>
      </c>
      <c r="G912">
        <v>5549.22</v>
      </c>
      <c r="R912">
        <f t="shared" si="456"/>
        <v>8845.66</v>
      </c>
      <c r="S912" s="92" t="s">
        <v>5396</v>
      </c>
      <c r="T912" s="80">
        <f>VLOOKUP(S912,Factors!$F$4:$H$5971,3,FALSE)</f>
        <v>0</v>
      </c>
      <c r="U912" s="119">
        <f t="shared" si="437"/>
        <v>5549.22</v>
      </c>
      <c r="V912" s="120">
        <f t="shared" si="438"/>
        <v>0</v>
      </c>
      <c r="W912" s="121">
        <f t="shared" si="439"/>
        <v>5549.22</v>
      </c>
      <c r="X912" s="119">
        <f t="shared" si="440"/>
        <v>0</v>
      </c>
      <c r="Y912" s="120">
        <f t="shared" si="441"/>
        <v>0</v>
      </c>
      <c r="Z912" s="122">
        <f t="shared" si="442"/>
        <v>0</v>
      </c>
      <c r="AA912" s="119">
        <f t="shared" si="443"/>
        <v>5549.22</v>
      </c>
      <c r="AB912" s="120">
        <f t="shared" si="444"/>
        <v>0</v>
      </c>
      <c r="AC912" s="122">
        <f t="shared" si="445"/>
        <v>5549.22</v>
      </c>
      <c r="AD912" s="94">
        <f t="shared" si="446"/>
        <v>8845.66</v>
      </c>
      <c r="AE912" s="123">
        <f t="shared" si="447"/>
        <v>0</v>
      </c>
      <c r="AF912" s="94">
        <f t="shared" si="448"/>
        <v>8845.66</v>
      </c>
      <c r="AG912" s="94">
        <f t="shared" si="449"/>
        <v>0</v>
      </c>
      <c r="AH912" s="123">
        <f t="shared" si="450"/>
        <v>0</v>
      </c>
      <c r="AI912" s="94">
        <f t="shared" si="451"/>
        <v>0</v>
      </c>
      <c r="AJ912" s="94">
        <f t="shared" si="452"/>
        <v>8845.66</v>
      </c>
      <c r="AK912" s="94">
        <f t="shared" si="453"/>
        <v>0</v>
      </c>
      <c r="AL912" s="93">
        <f t="shared" si="454"/>
        <v>8845.66</v>
      </c>
      <c r="AM912" s="138" t="str">
        <f>VLOOKUP(S912,Factors!$F$4:$G$5971,2,FALSE)</f>
        <v>Direct-OR</v>
      </c>
    </row>
    <row r="913" spans="1:39" hidden="1" outlineLevel="3" x14ac:dyDescent="0.25">
      <c r="A913" t="s">
        <v>7081</v>
      </c>
      <c r="B913" t="s">
        <v>555</v>
      </c>
      <c r="C913" t="s">
        <v>556</v>
      </c>
      <c r="D913" t="s">
        <v>931</v>
      </c>
      <c r="E913" t="s">
        <v>932</v>
      </c>
      <c r="F913">
        <v>675.57</v>
      </c>
      <c r="G913">
        <v>4779.83</v>
      </c>
      <c r="R913">
        <f t="shared" si="456"/>
        <v>5455.4</v>
      </c>
      <c r="S913" s="92" t="s">
        <v>5402</v>
      </c>
      <c r="T913" s="80">
        <f>VLOOKUP(S913,Factors!$F$4:$H$5971,3,FALSE)</f>
        <v>0</v>
      </c>
      <c r="U913" s="119">
        <f t="shared" si="437"/>
        <v>4779.83</v>
      </c>
      <c r="V913" s="120">
        <f t="shared" si="438"/>
        <v>0</v>
      </c>
      <c r="W913" s="121">
        <f t="shared" si="439"/>
        <v>4779.83</v>
      </c>
      <c r="X913" s="119">
        <f t="shared" si="440"/>
        <v>0</v>
      </c>
      <c r="Y913" s="120">
        <f t="shared" si="441"/>
        <v>0</v>
      </c>
      <c r="Z913" s="122">
        <f t="shared" si="442"/>
        <v>0</v>
      </c>
      <c r="AA913" s="119">
        <f t="shared" si="443"/>
        <v>4779.83</v>
      </c>
      <c r="AB913" s="120">
        <f t="shared" si="444"/>
        <v>0</v>
      </c>
      <c r="AC913" s="122">
        <f t="shared" si="445"/>
        <v>4779.83</v>
      </c>
      <c r="AD913" s="94">
        <f t="shared" si="446"/>
        <v>5455.4</v>
      </c>
      <c r="AE913" s="123">
        <f t="shared" si="447"/>
        <v>0</v>
      </c>
      <c r="AF913" s="94">
        <f t="shared" si="448"/>
        <v>5455.4</v>
      </c>
      <c r="AG913" s="94">
        <f t="shared" si="449"/>
        <v>0</v>
      </c>
      <c r="AH913" s="123">
        <f t="shared" si="450"/>
        <v>0</v>
      </c>
      <c r="AI913" s="94">
        <f t="shared" si="451"/>
        <v>0</v>
      </c>
      <c r="AJ913" s="94">
        <f t="shared" si="452"/>
        <v>5455.4</v>
      </c>
      <c r="AK913" s="94">
        <f t="shared" si="453"/>
        <v>0</v>
      </c>
      <c r="AL913" s="93">
        <f t="shared" si="454"/>
        <v>5455.4</v>
      </c>
      <c r="AM913" s="138" t="str">
        <f>VLOOKUP(S913,Factors!$F$4:$G$5971,2,FALSE)</f>
        <v>Direct-OR</v>
      </c>
    </row>
    <row r="914" spans="1:39" hidden="1" outlineLevel="3" x14ac:dyDescent="0.25">
      <c r="A914" t="s">
        <v>7081</v>
      </c>
      <c r="B914" t="s">
        <v>557</v>
      </c>
      <c r="C914" t="s">
        <v>558</v>
      </c>
      <c r="D914" t="s">
        <v>931</v>
      </c>
      <c r="E914" t="s">
        <v>932</v>
      </c>
      <c r="F914">
        <v>1807.66</v>
      </c>
      <c r="G914">
        <v>3834.17</v>
      </c>
      <c r="R914">
        <f t="shared" si="456"/>
        <v>5641.83</v>
      </c>
      <c r="S914" s="92" t="s">
        <v>5407</v>
      </c>
      <c r="T914" s="80">
        <f>VLOOKUP(S914,Factors!$F$4:$H$5971,3,FALSE)</f>
        <v>0</v>
      </c>
      <c r="U914" s="119">
        <f t="shared" si="437"/>
        <v>3834.17</v>
      </c>
      <c r="V914" s="120">
        <f t="shared" si="438"/>
        <v>0</v>
      </c>
      <c r="W914" s="121">
        <f t="shared" si="439"/>
        <v>3834.17</v>
      </c>
      <c r="X914" s="119">
        <f t="shared" si="440"/>
        <v>0</v>
      </c>
      <c r="Y914" s="120">
        <f t="shared" si="441"/>
        <v>0</v>
      </c>
      <c r="Z914" s="122">
        <f t="shared" si="442"/>
        <v>0</v>
      </c>
      <c r="AA914" s="119">
        <f t="shared" si="443"/>
        <v>3834.17</v>
      </c>
      <c r="AB914" s="120">
        <f t="shared" si="444"/>
        <v>0</v>
      </c>
      <c r="AC914" s="122">
        <f t="shared" si="445"/>
        <v>3834.17</v>
      </c>
      <c r="AD914" s="94">
        <f t="shared" si="446"/>
        <v>5641.83</v>
      </c>
      <c r="AE914" s="123">
        <f t="shared" si="447"/>
        <v>0</v>
      </c>
      <c r="AF914" s="94">
        <f t="shared" si="448"/>
        <v>5641.83</v>
      </c>
      <c r="AG914" s="94">
        <f t="shared" si="449"/>
        <v>0</v>
      </c>
      <c r="AH914" s="123">
        <f t="shared" si="450"/>
        <v>0</v>
      </c>
      <c r="AI914" s="94">
        <f t="shared" si="451"/>
        <v>0</v>
      </c>
      <c r="AJ914" s="94">
        <f t="shared" si="452"/>
        <v>5641.83</v>
      </c>
      <c r="AK914" s="94">
        <f t="shared" si="453"/>
        <v>0</v>
      </c>
      <c r="AL914" s="93">
        <f t="shared" si="454"/>
        <v>5641.83</v>
      </c>
      <c r="AM914" s="138" t="str">
        <f>VLOOKUP(S914,Factors!$F$4:$G$5971,2,FALSE)</f>
        <v>Direct-OR</v>
      </c>
    </row>
    <row r="915" spans="1:39" hidden="1" outlineLevel="3" x14ac:dyDescent="0.25">
      <c r="A915" t="s">
        <v>7081</v>
      </c>
      <c r="B915" t="s">
        <v>957</v>
      </c>
      <c r="C915" t="s">
        <v>958</v>
      </c>
      <c r="D915" t="s">
        <v>931</v>
      </c>
      <c r="E915" t="s">
        <v>932</v>
      </c>
      <c r="F915">
        <v>4155.6099999999997</v>
      </c>
      <c r="G915">
        <v>3991.72</v>
      </c>
      <c r="R915">
        <f t="shared" si="456"/>
        <v>8147.33</v>
      </c>
      <c r="S915" s="92" t="s">
        <v>5408</v>
      </c>
      <c r="T915" s="80">
        <f>VLOOKUP(S915,Factors!$F$4:$H$5971,3,FALSE)</f>
        <v>0</v>
      </c>
      <c r="U915" s="119">
        <f t="shared" si="437"/>
        <v>3991.72</v>
      </c>
      <c r="V915" s="120">
        <f t="shared" si="438"/>
        <v>0</v>
      </c>
      <c r="W915" s="121">
        <f t="shared" si="439"/>
        <v>3991.72</v>
      </c>
      <c r="X915" s="119">
        <f t="shared" si="440"/>
        <v>0</v>
      </c>
      <c r="Y915" s="120">
        <f t="shared" si="441"/>
        <v>0</v>
      </c>
      <c r="Z915" s="122">
        <f t="shared" si="442"/>
        <v>0</v>
      </c>
      <c r="AA915" s="119">
        <f t="shared" si="443"/>
        <v>3991.72</v>
      </c>
      <c r="AB915" s="120">
        <f t="shared" si="444"/>
        <v>0</v>
      </c>
      <c r="AC915" s="122">
        <f t="shared" si="445"/>
        <v>3991.72</v>
      </c>
      <c r="AD915" s="94">
        <f t="shared" si="446"/>
        <v>8147.33</v>
      </c>
      <c r="AE915" s="123">
        <f t="shared" si="447"/>
        <v>0</v>
      </c>
      <c r="AF915" s="94">
        <f t="shared" si="448"/>
        <v>8147.33</v>
      </c>
      <c r="AG915" s="94">
        <f t="shared" si="449"/>
        <v>0</v>
      </c>
      <c r="AH915" s="123">
        <f t="shared" si="450"/>
        <v>0</v>
      </c>
      <c r="AI915" s="94">
        <f t="shared" si="451"/>
        <v>0</v>
      </c>
      <c r="AJ915" s="94">
        <f t="shared" si="452"/>
        <v>8147.33</v>
      </c>
      <c r="AK915" s="94">
        <f t="shared" si="453"/>
        <v>0</v>
      </c>
      <c r="AL915" s="93">
        <f t="shared" si="454"/>
        <v>8147.33</v>
      </c>
      <c r="AM915" s="138" t="str">
        <f>VLOOKUP(S915,Factors!$F$4:$G$5971,2,FALSE)</f>
        <v>Direct-OR</v>
      </c>
    </row>
    <row r="916" spans="1:39" hidden="1" outlineLevel="3" x14ac:dyDescent="0.25">
      <c r="A916" t="s">
        <v>7081</v>
      </c>
      <c r="B916" t="s">
        <v>957</v>
      </c>
      <c r="C916" t="s">
        <v>958</v>
      </c>
      <c r="D916" t="s">
        <v>937</v>
      </c>
      <c r="E916" t="s">
        <v>938</v>
      </c>
      <c r="F916">
        <v>652.1</v>
      </c>
      <c r="R916">
        <f t="shared" si="456"/>
        <v>652.1</v>
      </c>
      <c r="S916" s="92" t="s">
        <v>5412</v>
      </c>
      <c r="T916" s="80">
        <f>VLOOKUP(S916,Factors!$F$4:$H$5971,3,FALSE)</f>
        <v>0</v>
      </c>
      <c r="U916" s="119">
        <f t="shared" si="437"/>
        <v>0</v>
      </c>
      <c r="V916" s="120">
        <f t="shared" si="438"/>
        <v>0</v>
      </c>
      <c r="W916" s="121">
        <f t="shared" si="439"/>
        <v>0</v>
      </c>
      <c r="X916" s="119">
        <f t="shared" si="440"/>
        <v>0</v>
      </c>
      <c r="Y916" s="120">
        <f t="shared" si="441"/>
        <v>0</v>
      </c>
      <c r="Z916" s="122">
        <f t="shared" si="442"/>
        <v>0</v>
      </c>
      <c r="AA916" s="119">
        <f t="shared" si="443"/>
        <v>0</v>
      </c>
      <c r="AB916" s="120">
        <f t="shared" si="444"/>
        <v>0</v>
      </c>
      <c r="AC916" s="122">
        <f t="shared" si="445"/>
        <v>0</v>
      </c>
      <c r="AD916" s="94">
        <f t="shared" si="446"/>
        <v>652.1</v>
      </c>
      <c r="AE916" s="123">
        <f t="shared" si="447"/>
        <v>0</v>
      </c>
      <c r="AF916" s="94">
        <f t="shared" si="448"/>
        <v>652.1</v>
      </c>
      <c r="AG916" s="94">
        <f t="shared" si="449"/>
        <v>0</v>
      </c>
      <c r="AH916" s="123">
        <f t="shared" si="450"/>
        <v>0</v>
      </c>
      <c r="AI916" s="94">
        <f t="shared" si="451"/>
        <v>0</v>
      </c>
      <c r="AJ916" s="94">
        <f t="shared" si="452"/>
        <v>652.1</v>
      </c>
      <c r="AK916" s="94">
        <f t="shared" si="453"/>
        <v>0</v>
      </c>
      <c r="AL916" s="93">
        <f t="shared" si="454"/>
        <v>652.1</v>
      </c>
      <c r="AM916" s="138" t="str">
        <f>VLOOKUP(S916,Factors!$F$4:$G$5971,2,FALSE)</f>
        <v>Direct-OR</v>
      </c>
    </row>
    <row r="917" spans="1:39" hidden="1" outlineLevel="3" x14ac:dyDescent="0.25">
      <c r="A917" t="s">
        <v>7081</v>
      </c>
      <c r="B917" t="s">
        <v>965</v>
      </c>
      <c r="C917" t="s">
        <v>966</v>
      </c>
      <c r="D917" t="s">
        <v>931</v>
      </c>
      <c r="E917" t="s">
        <v>932</v>
      </c>
      <c r="F917">
        <v>3246.85</v>
      </c>
      <c r="G917">
        <v>5130.6899999999996</v>
      </c>
      <c r="R917">
        <f t="shared" si="456"/>
        <v>8377.5399999999991</v>
      </c>
      <c r="S917" s="92" t="s">
        <v>5426</v>
      </c>
      <c r="T917" s="80">
        <f>VLOOKUP(S917,Factors!$F$4:$H$5971,3,FALSE)</f>
        <v>0</v>
      </c>
      <c r="U917" s="119">
        <f t="shared" si="437"/>
        <v>5130.6899999999996</v>
      </c>
      <c r="V917" s="120">
        <f t="shared" si="438"/>
        <v>0</v>
      </c>
      <c r="W917" s="121">
        <f t="shared" si="439"/>
        <v>5130.6899999999996</v>
      </c>
      <c r="X917" s="119">
        <f t="shared" si="440"/>
        <v>0</v>
      </c>
      <c r="Y917" s="120">
        <f t="shared" si="441"/>
        <v>0</v>
      </c>
      <c r="Z917" s="122">
        <f t="shared" si="442"/>
        <v>0</v>
      </c>
      <c r="AA917" s="119">
        <f t="shared" si="443"/>
        <v>5130.6899999999996</v>
      </c>
      <c r="AB917" s="120">
        <f t="shared" si="444"/>
        <v>0</v>
      </c>
      <c r="AC917" s="122">
        <f t="shared" si="445"/>
        <v>5130.6899999999996</v>
      </c>
      <c r="AD917" s="94">
        <f t="shared" si="446"/>
        <v>8377.5399999999991</v>
      </c>
      <c r="AE917" s="123">
        <f t="shared" si="447"/>
        <v>0</v>
      </c>
      <c r="AF917" s="94">
        <f t="shared" si="448"/>
        <v>8377.5399999999991</v>
      </c>
      <c r="AG917" s="94">
        <f t="shared" si="449"/>
        <v>0</v>
      </c>
      <c r="AH917" s="123">
        <f t="shared" si="450"/>
        <v>0</v>
      </c>
      <c r="AI917" s="94">
        <f t="shared" si="451"/>
        <v>0</v>
      </c>
      <c r="AJ917" s="94">
        <f t="shared" si="452"/>
        <v>8377.5399999999991</v>
      </c>
      <c r="AK917" s="94">
        <f t="shared" si="453"/>
        <v>0</v>
      </c>
      <c r="AL917" s="93">
        <f t="shared" si="454"/>
        <v>8377.5399999999991</v>
      </c>
      <c r="AM917" s="138" t="str">
        <f>VLOOKUP(S917,Factors!$F$4:$G$5971,2,FALSE)</f>
        <v>Direct-OR</v>
      </c>
    </row>
    <row r="918" spans="1:39" hidden="1" outlineLevel="3" x14ac:dyDescent="0.25">
      <c r="A918" t="s">
        <v>7081</v>
      </c>
      <c r="B918" t="s">
        <v>965</v>
      </c>
      <c r="C918" t="s">
        <v>966</v>
      </c>
      <c r="D918" t="s">
        <v>943</v>
      </c>
      <c r="E918" t="s">
        <v>944</v>
      </c>
      <c r="G918">
        <v>534.83000000000004</v>
      </c>
      <c r="R918">
        <f t="shared" si="456"/>
        <v>534.83000000000004</v>
      </c>
      <c r="S918" s="92" t="s">
        <v>6930</v>
      </c>
      <c r="T918" s="80">
        <f>VLOOKUP(S918,Factors!$F$4:$H$5971,3,FALSE)</f>
        <v>0</v>
      </c>
      <c r="U918" s="119">
        <f t="shared" si="437"/>
        <v>534.83000000000004</v>
      </c>
      <c r="V918" s="120">
        <f t="shared" si="438"/>
        <v>0</v>
      </c>
      <c r="W918" s="121">
        <f t="shared" si="439"/>
        <v>534.83000000000004</v>
      </c>
      <c r="X918" s="119">
        <f t="shared" si="440"/>
        <v>0</v>
      </c>
      <c r="Y918" s="120">
        <f t="shared" si="441"/>
        <v>0</v>
      </c>
      <c r="Z918" s="122">
        <f t="shared" si="442"/>
        <v>0</v>
      </c>
      <c r="AA918" s="119">
        <f t="shared" si="443"/>
        <v>534.83000000000004</v>
      </c>
      <c r="AB918" s="120">
        <f t="shared" si="444"/>
        <v>0</v>
      </c>
      <c r="AC918" s="122">
        <f t="shared" si="445"/>
        <v>534.83000000000004</v>
      </c>
      <c r="AD918" s="94">
        <f t="shared" si="446"/>
        <v>534.83000000000004</v>
      </c>
      <c r="AE918" s="123">
        <f t="shared" si="447"/>
        <v>0</v>
      </c>
      <c r="AF918" s="94">
        <f t="shared" si="448"/>
        <v>534.83000000000004</v>
      </c>
      <c r="AG918" s="94">
        <f t="shared" si="449"/>
        <v>0</v>
      </c>
      <c r="AH918" s="123">
        <f t="shared" si="450"/>
        <v>0</v>
      </c>
      <c r="AI918" s="94">
        <f t="shared" si="451"/>
        <v>0</v>
      </c>
      <c r="AJ918" s="94">
        <f t="shared" si="452"/>
        <v>534.83000000000004</v>
      </c>
      <c r="AK918" s="94">
        <f t="shared" si="453"/>
        <v>0</v>
      </c>
      <c r="AL918" s="93">
        <f t="shared" si="454"/>
        <v>534.83000000000004</v>
      </c>
      <c r="AM918" s="138" t="str">
        <f>VLOOKUP(S918,Factors!$F$4:$G$5971,2,FALSE)</f>
        <v>direct-or</v>
      </c>
    </row>
    <row r="919" spans="1:39" hidden="1" outlineLevel="2" collapsed="1" x14ac:dyDescent="0.25">
      <c r="S919" s="92"/>
      <c r="T919" s="80"/>
      <c r="U919" s="119">
        <f t="shared" ref="U919:AL919" si="457">SUBTOTAL(9,U900:U918)</f>
        <v>58766.670000000013</v>
      </c>
      <c r="V919" s="120">
        <f t="shared" si="457"/>
        <v>0</v>
      </c>
      <c r="W919" s="121">
        <f t="shared" si="457"/>
        <v>58766.670000000013</v>
      </c>
      <c r="X919" s="119">
        <f t="shared" si="457"/>
        <v>0</v>
      </c>
      <c r="Y919" s="120">
        <f t="shared" si="457"/>
        <v>0</v>
      </c>
      <c r="Z919" s="122">
        <f t="shared" si="457"/>
        <v>0</v>
      </c>
      <c r="AA919" s="119">
        <f t="shared" si="457"/>
        <v>58766.670000000013</v>
      </c>
      <c r="AB919" s="120">
        <f t="shared" si="457"/>
        <v>0</v>
      </c>
      <c r="AC919" s="122">
        <f t="shared" si="457"/>
        <v>58766.670000000013</v>
      </c>
      <c r="AD919" s="94">
        <f t="shared" si="457"/>
        <v>99403.790000000008</v>
      </c>
      <c r="AE919" s="123">
        <f t="shared" si="457"/>
        <v>0</v>
      </c>
      <c r="AF919" s="94">
        <f t="shared" si="457"/>
        <v>99403.790000000008</v>
      </c>
      <c r="AG919" s="94">
        <f t="shared" si="457"/>
        <v>0</v>
      </c>
      <c r="AH919" s="123">
        <f t="shared" si="457"/>
        <v>0</v>
      </c>
      <c r="AI919" s="94">
        <f t="shared" si="457"/>
        <v>0</v>
      </c>
      <c r="AJ919" s="94">
        <f t="shared" si="457"/>
        <v>99403.790000000008</v>
      </c>
      <c r="AK919" s="94">
        <f t="shared" si="457"/>
        <v>0</v>
      </c>
      <c r="AL919" s="93">
        <f t="shared" si="457"/>
        <v>99403.790000000008</v>
      </c>
      <c r="AM919" s="139" t="s">
        <v>7149</v>
      </c>
    </row>
    <row r="920" spans="1:39" hidden="1" outlineLevel="3" x14ac:dyDescent="0.25">
      <c r="A920" t="s">
        <v>7081</v>
      </c>
      <c r="B920" t="s">
        <v>551</v>
      </c>
      <c r="C920" t="s">
        <v>552</v>
      </c>
      <c r="D920" t="s">
        <v>931</v>
      </c>
      <c r="E920" t="s">
        <v>932</v>
      </c>
      <c r="F920">
        <v>4348.42</v>
      </c>
      <c r="G920">
        <v>6192.04</v>
      </c>
      <c r="R920">
        <f>SUM(F920:Q920)</f>
        <v>10540.46</v>
      </c>
      <c r="S920" s="92" t="s">
        <v>5380</v>
      </c>
      <c r="T920" s="80">
        <f>VLOOKUP(S920,Factors!$F$4:$H$5971,3,FALSE)</f>
        <v>1</v>
      </c>
      <c r="U920" s="119">
        <f t="shared" si="437"/>
        <v>6192.04</v>
      </c>
      <c r="V920" s="120">
        <f t="shared" si="438"/>
        <v>0</v>
      </c>
      <c r="W920" s="121">
        <f t="shared" si="439"/>
        <v>6192.04</v>
      </c>
      <c r="X920" s="119">
        <f t="shared" si="440"/>
        <v>6192.04</v>
      </c>
      <c r="Y920" s="120">
        <f t="shared" si="441"/>
        <v>0</v>
      </c>
      <c r="Z920" s="122">
        <f t="shared" si="442"/>
        <v>6192.04</v>
      </c>
      <c r="AA920" s="119">
        <f t="shared" si="443"/>
        <v>0</v>
      </c>
      <c r="AB920" s="120">
        <f t="shared" si="444"/>
        <v>0</v>
      </c>
      <c r="AC920" s="122">
        <f t="shared" si="445"/>
        <v>0</v>
      </c>
      <c r="AD920" s="94">
        <f t="shared" si="446"/>
        <v>10540.46</v>
      </c>
      <c r="AE920" s="123">
        <f t="shared" si="447"/>
        <v>0</v>
      </c>
      <c r="AF920" s="94">
        <f t="shared" si="448"/>
        <v>10540.46</v>
      </c>
      <c r="AG920" s="94">
        <f t="shared" si="449"/>
        <v>10540.46</v>
      </c>
      <c r="AH920" s="123">
        <f t="shared" si="450"/>
        <v>0</v>
      </c>
      <c r="AI920" s="94">
        <f t="shared" si="451"/>
        <v>10540.46</v>
      </c>
      <c r="AJ920" s="94">
        <f t="shared" si="452"/>
        <v>0</v>
      </c>
      <c r="AK920" s="94">
        <f t="shared" si="453"/>
        <v>0</v>
      </c>
      <c r="AL920" s="93">
        <f t="shared" si="454"/>
        <v>0</v>
      </c>
      <c r="AM920" s="138" t="str">
        <f>VLOOKUP(S920,Factors!$F$4:$G$5971,2,FALSE)</f>
        <v>Direct-WA</v>
      </c>
    </row>
    <row r="921" spans="1:39" hidden="1" outlineLevel="2" collapsed="1" x14ac:dyDescent="0.25">
      <c r="S921" s="92"/>
      <c r="T921" s="80"/>
      <c r="U921" s="119">
        <f t="shared" ref="U921:AL921" si="458">SUBTOTAL(9,U920:U920)</f>
        <v>6192.04</v>
      </c>
      <c r="V921" s="120">
        <f t="shared" si="458"/>
        <v>0</v>
      </c>
      <c r="W921" s="121">
        <f t="shared" si="458"/>
        <v>6192.04</v>
      </c>
      <c r="X921" s="119">
        <f t="shared" si="458"/>
        <v>6192.04</v>
      </c>
      <c r="Y921" s="120">
        <f t="shared" si="458"/>
        <v>0</v>
      </c>
      <c r="Z921" s="122">
        <f t="shared" si="458"/>
        <v>6192.04</v>
      </c>
      <c r="AA921" s="119">
        <f t="shared" si="458"/>
        <v>0</v>
      </c>
      <c r="AB921" s="120">
        <f t="shared" si="458"/>
        <v>0</v>
      </c>
      <c r="AC921" s="122">
        <f t="shared" si="458"/>
        <v>0</v>
      </c>
      <c r="AD921" s="94">
        <f t="shared" si="458"/>
        <v>10540.46</v>
      </c>
      <c r="AE921" s="123">
        <f t="shared" si="458"/>
        <v>0</v>
      </c>
      <c r="AF921" s="94">
        <f t="shared" si="458"/>
        <v>10540.46</v>
      </c>
      <c r="AG921" s="94">
        <f t="shared" si="458"/>
        <v>10540.46</v>
      </c>
      <c r="AH921" s="123">
        <f t="shared" si="458"/>
        <v>0</v>
      </c>
      <c r="AI921" s="94">
        <f t="shared" si="458"/>
        <v>10540.46</v>
      </c>
      <c r="AJ921" s="94">
        <f t="shared" si="458"/>
        <v>0</v>
      </c>
      <c r="AK921" s="94">
        <f t="shared" si="458"/>
        <v>0</v>
      </c>
      <c r="AL921" s="93">
        <f t="shared" si="458"/>
        <v>0</v>
      </c>
      <c r="AM921" s="139" t="s">
        <v>7141</v>
      </c>
    </row>
    <row r="922" spans="1:39" hidden="1" outlineLevel="3" x14ac:dyDescent="0.25">
      <c r="A922" t="s">
        <v>7081</v>
      </c>
      <c r="B922" t="s">
        <v>68</v>
      </c>
      <c r="C922" t="s">
        <v>69</v>
      </c>
      <c r="D922" t="s">
        <v>913</v>
      </c>
      <c r="E922" t="s">
        <v>914</v>
      </c>
      <c r="F922">
        <v>417.86</v>
      </c>
      <c r="G922">
        <v>378.02</v>
      </c>
      <c r="R922">
        <f>SUM(F922:Q922)</f>
        <v>795.88</v>
      </c>
      <c r="S922" s="92" t="s">
        <v>6871</v>
      </c>
      <c r="T922" s="80">
        <f>VLOOKUP(S922,Factors!$F$4:$H$5971,3,FALSE)</f>
        <v>0.1053</v>
      </c>
      <c r="U922" s="119">
        <f t="shared" si="437"/>
        <v>0</v>
      </c>
      <c r="V922" s="120">
        <f t="shared" si="438"/>
        <v>378.02</v>
      </c>
      <c r="W922" s="121">
        <f t="shared" si="439"/>
        <v>378.02</v>
      </c>
      <c r="X922" s="119">
        <f t="shared" si="440"/>
        <v>0</v>
      </c>
      <c r="Y922" s="120">
        <f t="shared" si="441"/>
        <v>39.805506000000001</v>
      </c>
      <c r="Z922" s="122">
        <f t="shared" si="442"/>
        <v>39.805506000000001</v>
      </c>
      <c r="AA922" s="119">
        <f t="shared" si="443"/>
        <v>0</v>
      </c>
      <c r="AB922" s="120">
        <f t="shared" si="444"/>
        <v>338.214494</v>
      </c>
      <c r="AC922" s="122">
        <f t="shared" si="445"/>
        <v>338.214494</v>
      </c>
      <c r="AD922" s="94">
        <f t="shared" si="446"/>
        <v>0</v>
      </c>
      <c r="AE922" s="123">
        <f t="shared" si="447"/>
        <v>795.88</v>
      </c>
      <c r="AF922" s="94">
        <f t="shared" si="448"/>
        <v>795.88</v>
      </c>
      <c r="AG922" s="94">
        <f t="shared" si="449"/>
        <v>0</v>
      </c>
      <c r="AH922" s="123">
        <f t="shared" si="450"/>
        <v>83.80616400000001</v>
      </c>
      <c r="AI922" s="94">
        <f t="shared" si="451"/>
        <v>83.80616400000001</v>
      </c>
      <c r="AJ922" s="94">
        <f t="shared" si="452"/>
        <v>0</v>
      </c>
      <c r="AK922" s="94">
        <f t="shared" si="453"/>
        <v>712.07383600000003</v>
      </c>
      <c r="AL922" s="93">
        <f t="shared" si="454"/>
        <v>712.07383600000003</v>
      </c>
      <c r="AM922" s="138" t="str">
        <f>VLOOKUP(S922,Factors!$F$4:$G$5971,2,FALSE)</f>
        <v>Firm Sales Volumes</v>
      </c>
    </row>
    <row r="923" spans="1:39" hidden="1" outlineLevel="3" x14ac:dyDescent="0.25">
      <c r="A923" t="s">
        <v>7081</v>
      </c>
      <c r="B923" t="s">
        <v>959</v>
      </c>
      <c r="C923" t="s">
        <v>960</v>
      </c>
      <c r="D923" t="s">
        <v>931</v>
      </c>
      <c r="E923" t="s">
        <v>932</v>
      </c>
      <c r="G923">
        <v>7176.25</v>
      </c>
      <c r="R923">
        <f>SUM(F923:Q923)</f>
        <v>7176.25</v>
      </c>
      <c r="S923" s="92" t="s">
        <v>5413</v>
      </c>
      <c r="T923" s="80">
        <f>VLOOKUP(S923,Factors!$F$4:$H$5971,3,FALSE)</f>
        <v>0.1053</v>
      </c>
      <c r="U923" s="119">
        <f t="shared" si="437"/>
        <v>0</v>
      </c>
      <c r="V923" s="120">
        <f t="shared" si="438"/>
        <v>7176.25</v>
      </c>
      <c r="W923" s="121">
        <f t="shared" si="439"/>
        <v>7176.25</v>
      </c>
      <c r="X923" s="119">
        <f t="shared" si="440"/>
        <v>0</v>
      </c>
      <c r="Y923" s="120">
        <f t="shared" si="441"/>
        <v>755.65912500000002</v>
      </c>
      <c r="Z923" s="122">
        <f t="shared" si="442"/>
        <v>755.65912500000002</v>
      </c>
      <c r="AA923" s="119">
        <f t="shared" si="443"/>
        <v>0</v>
      </c>
      <c r="AB923" s="120">
        <f t="shared" si="444"/>
        <v>6420.5908749999999</v>
      </c>
      <c r="AC923" s="122">
        <f t="shared" si="445"/>
        <v>6420.5908749999999</v>
      </c>
      <c r="AD923" s="94">
        <f t="shared" si="446"/>
        <v>0</v>
      </c>
      <c r="AE923" s="123">
        <f t="shared" si="447"/>
        <v>7176.25</v>
      </c>
      <c r="AF923" s="94">
        <f t="shared" si="448"/>
        <v>7176.25</v>
      </c>
      <c r="AG923" s="94">
        <f t="shared" si="449"/>
        <v>0</v>
      </c>
      <c r="AH923" s="123">
        <f t="shared" si="450"/>
        <v>755.65912500000002</v>
      </c>
      <c r="AI923" s="94">
        <f t="shared" si="451"/>
        <v>755.65912500000002</v>
      </c>
      <c r="AJ923" s="94">
        <f t="shared" si="452"/>
        <v>0</v>
      </c>
      <c r="AK923" s="94">
        <f t="shared" si="453"/>
        <v>6420.5908749999999</v>
      </c>
      <c r="AL923" s="93">
        <f t="shared" si="454"/>
        <v>6420.5908749999999</v>
      </c>
      <c r="AM923" s="138" t="str">
        <f>VLOOKUP(S923,Factors!$F$4:$G$5971,2,FALSE)</f>
        <v>Firm Sales Volumes</v>
      </c>
    </row>
    <row r="924" spans="1:39" hidden="1" outlineLevel="3" x14ac:dyDescent="0.25">
      <c r="A924" t="s">
        <v>7081</v>
      </c>
      <c r="B924" t="s">
        <v>961</v>
      </c>
      <c r="C924" t="s">
        <v>962</v>
      </c>
      <c r="D924" t="s">
        <v>931</v>
      </c>
      <c r="E924" t="s">
        <v>932</v>
      </c>
      <c r="F924">
        <v>2625</v>
      </c>
      <c r="G924">
        <v>1708.42</v>
      </c>
      <c r="R924">
        <f>SUM(F924:Q924)</f>
        <v>4333.42</v>
      </c>
      <c r="S924" s="92" t="s">
        <v>5423</v>
      </c>
      <c r="T924" s="80">
        <f>VLOOKUP(S924,Factors!$F$4:$H$5971,3,FALSE)</f>
        <v>0.1053</v>
      </c>
      <c r="U924" s="119">
        <f t="shared" si="437"/>
        <v>0</v>
      </c>
      <c r="V924" s="120">
        <f t="shared" si="438"/>
        <v>1708.42</v>
      </c>
      <c r="W924" s="121">
        <f t="shared" si="439"/>
        <v>1708.42</v>
      </c>
      <c r="X924" s="119">
        <f t="shared" si="440"/>
        <v>0</v>
      </c>
      <c r="Y924" s="120">
        <f t="shared" si="441"/>
        <v>179.89662600000003</v>
      </c>
      <c r="Z924" s="122">
        <f t="shared" si="442"/>
        <v>179.89662600000003</v>
      </c>
      <c r="AA924" s="119">
        <f t="shared" si="443"/>
        <v>0</v>
      </c>
      <c r="AB924" s="120">
        <f t="shared" si="444"/>
        <v>1528.5233740000001</v>
      </c>
      <c r="AC924" s="122">
        <f t="shared" si="445"/>
        <v>1528.5233740000001</v>
      </c>
      <c r="AD924" s="94">
        <f t="shared" si="446"/>
        <v>0</v>
      </c>
      <c r="AE924" s="123">
        <f t="shared" si="447"/>
        <v>4333.42</v>
      </c>
      <c r="AF924" s="94">
        <f t="shared" si="448"/>
        <v>4333.42</v>
      </c>
      <c r="AG924" s="94">
        <f t="shared" si="449"/>
        <v>0</v>
      </c>
      <c r="AH924" s="123">
        <f t="shared" si="450"/>
        <v>456.30912600000005</v>
      </c>
      <c r="AI924" s="94">
        <f t="shared" si="451"/>
        <v>456.30912600000005</v>
      </c>
      <c r="AJ924" s="94">
        <f t="shared" si="452"/>
        <v>0</v>
      </c>
      <c r="AK924" s="94">
        <f t="shared" si="453"/>
        <v>3877.110874</v>
      </c>
      <c r="AL924" s="93">
        <f t="shared" si="454"/>
        <v>3877.110874</v>
      </c>
      <c r="AM924" s="138" t="str">
        <f>VLOOKUP(S924,Factors!$F$4:$G$5971,2,FALSE)</f>
        <v>Firm Sales Volumes</v>
      </c>
    </row>
    <row r="925" spans="1:39" hidden="1" outlineLevel="3" x14ac:dyDescent="0.25">
      <c r="A925" t="s">
        <v>7081</v>
      </c>
      <c r="B925" t="s">
        <v>963</v>
      </c>
      <c r="C925" t="s">
        <v>964</v>
      </c>
      <c r="D925" t="s">
        <v>931</v>
      </c>
      <c r="E925" t="s">
        <v>932</v>
      </c>
      <c r="F925">
        <v>6010.82</v>
      </c>
      <c r="G925">
        <v>347.16</v>
      </c>
      <c r="R925">
        <f>SUM(F925:Q925)</f>
        <v>6357.98</v>
      </c>
      <c r="S925" s="92" t="s">
        <v>5424</v>
      </c>
      <c r="T925" s="80">
        <f>VLOOKUP(S925,Factors!$F$4:$H$5971,3,FALSE)</f>
        <v>0.1053</v>
      </c>
      <c r="U925" s="119">
        <f t="shared" si="437"/>
        <v>0</v>
      </c>
      <c r="V925" s="120">
        <f t="shared" si="438"/>
        <v>347.16</v>
      </c>
      <c r="W925" s="121">
        <f t="shared" si="439"/>
        <v>347.16</v>
      </c>
      <c r="X925" s="119">
        <f t="shared" si="440"/>
        <v>0</v>
      </c>
      <c r="Y925" s="120">
        <f t="shared" si="441"/>
        <v>36.555948000000001</v>
      </c>
      <c r="Z925" s="122">
        <f t="shared" si="442"/>
        <v>36.555948000000001</v>
      </c>
      <c r="AA925" s="119">
        <f t="shared" si="443"/>
        <v>0</v>
      </c>
      <c r="AB925" s="120">
        <f t="shared" si="444"/>
        <v>310.60405200000002</v>
      </c>
      <c r="AC925" s="122">
        <f t="shared" si="445"/>
        <v>310.60405200000002</v>
      </c>
      <c r="AD925" s="94">
        <f t="shared" si="446"/>
        <v>0</v>
      </c>
      <c r="AE925" s="123">
        <f t="shared" si="447"/>
        <v>6357.98</v>
      </c>
      <c r="AF925" s="94">
        <f t="shared" si="448"/>
        <v>6357.98</v>
      </c>
      <c r="AG925" s="94">
        <f t="shared" si="449"/>
        <v>0</v>
      </c>
      <c r="AH925" s="123">
        <f t="shared" si="450"/>
        <v>669.49529399999994</v>
      </c>
      <c r="AI925" s="94">
        <f t="shared" si="451"/>
        <v>669.49529399999994</v>
      </c>
      <c r="AJ925" s="94">
        <f t="shared" si="452"/>
        <v>0</v>
      </c>
      <c r="AK925" s="94">
        <f t="shared" si="453"/>
        <v>5688.4847059999993</v>
      </c>
      <c r="AL925" s="93">
        <f t="shared" si="454"/>
        <v>5688.4847059999993</v>
      </c>
      <c r="AM925" s="138" t="str">
        <f>VLOOKUP(S925,Factors!$F$4:$G$5971,2,FALSE)</f>
        <v>Firm Sales Volumes</v>
      </c>
    </row>
    <row r="926" spans="1:39" hidden="1" outlineLevel="2" collapsed="1" x14ac:dyDescent="0.25">
      <c r="S926" s="92"/>
      <c r="T926" s="80"/>
      <c r="U926" s="119">
        <f t="shared" ref="U926:AL926" si="459">SUBTOTAL(9,U922:U925)</f>
        <v>0</v>
      </c>
      <c r="V926" s="120">
        <f t="shared" si="459"/>
        <v>9609.85</v>
      </c>
      <c r="W926" s="121">
        <f t="shared" si="459"/>
        <v>9609.85</v>
      </c>
      <c r="X926" s="119">
        <f t="shared" si="459"/>
        <v>0</v>
      </c>
      <c r="Y926" s="120">
        <f t="shared" si="459"/>
        <v>1011.917205</v>
      </c>
      <c r="Z926" s="122">
        <f t="shared" si="459"/>
        <v>1011.917205</v>
      </c>
      <c r="AA926" s="119">
        <f t="shared" si="459"/>
        <v>0</v>
      </c>
      <c r="AB926" s="120">
        <f t="shared" si="459"/>
        <v>8597.9327950000006</v>
      </c>
      <c r="AC926" s="122">
        <f t="shared" si="459"/>
        <v>8597.9327950000006</v>
      </c>
      <c r="AD926" s="94">
        <f t="shared" si="459"/>
        <v>0</v>
      </c>
      <c r="AE926" s="123">
        <f t="shared" si="459"/>
        <v>18663.53</v>
      </c>
      <c r="AF926" s="94">
        <f t="shared" si="459"/>
        <v>18663.53</v>
      </c>
      <c r="AG926" s="94">
        <f t="shared" si="459"/>
        <v>0</v>
      </c>
      <c r="AH926" s="123">
        <f t="shared" si="459"/>
        <v>1965.2697090000001</v>
      </c>
      <c r="AI926" s="94">
        <f t="shared" si="459"/>
        <v>1965.2697090000001</v>
      </c>
      <c r="AJ926" s="94">
        <f t="shared" si="459"/>
        <v>0</v>
      </c>
      <c r="AK926" s="94">
        <f t="shared" si="459"/>
        <v>16698.260290999999</v>
      </c>
      <c r="AL926" s="93">
        <f t="shared" si="459"/>
        <v>16698.260290999999</v>
      </c>
      <c r="AM926" s="139" t="s">
        <v>7134</v>
      </c>
    </row>
    <row r="927" spans="1:39" hidden="1" outlineLevel="3" x14ac:dyDescent="0.25">
      <c r="A927" t="s">
        <v>7081</v>
      </c>
      <c r="B927" t="s">
        <v>35</v>
      </c>
      <c r="C927" t="s">
        <v>36</v>
      </c>
      <c r="D927" t="s">
        <v>907</v>
      </c>
      <c r="E927" t="s">
        <v>908</v>
      </c>
      <c r="F927">
        <v>1827.17</v>
      </c>
      <c r="G927">
        <v>493.81</v>
      </c>
      <c r="R927">
        <f>SUM(F927:Q927)</f>
        <v>2320.98</v>
      </c>
      <c r="S927" s="92" t="s">
        <v>1090</v>
      </c>
      <c r="T927" s="80">
        <f>VLOOKUP(S927,Factors!$F$4:$H$5971,3,FALSE)</f>
        <v>8.4599999999999995E-2</v>
      </c>
      <c r="U927" s="119">
        <f t="shared" si="437"/>
        <v>0</v>
      </c>
      <c r="V927" s="120">
        <f t="shared" si="438"/>
        <v>493.81</v>
      </c>
      <c r="W927" s="121">
        <f t="shared" si="439"/>
        <v>493.81</v>
      </c>
      <c r="X927" s="119">
        <f t="shared" si="440"/>
        <v>0</v>
      </c>
      <c r="Y927" s="120">
        <f t="shared" si="441"/>
        <v>41.776325999999997</v>
      </c>
      <c r="Z927" s="122">
        <f t="shared" si="442"/>
        <v>41.776325999999997</v>
      </c>
      <c r="AA927" s="119">
        <f t="shared" si="443"/>
        <v>0</v>
      </c>
      <c r="AB927" s="120">
        <f t="shared" si="444"/>
        <v>452.03367400000002</v>
      </c>
      <c r="AC927" s="122">
        <f t="shared" si="445"/>
        <v>452.03367400000002</v>
      </c>
      <c r="AD927" s="94">
        <f t="shared" si="446"/>
        <v>0</v>
      </c>
      <c r="AE927" s="123">
        <f t="shared" si="447"/>
        <v>2320.98</v>
      </c>
      <c r="AF927" s="94">
        <f t="shared" si="448"/>
        <v>2320.98</v>
      </c>
      <c r="AG927" s="94">
        <f t="shared" si="449"/>
        <v>0</v>
      </c>
      <c r="AH927" s="123">
        <f t="shared" si="450"/>
        <v>196.35490799999999</v>
      </c>
      <c r="AI927" s="94">
        <f t="shared" si="451"/>
        <v>196.35490799999999</v>
      </c>
      <c r="AJ927" s="94">
        <f t="shared" si="452"/>
        <v>0</v>
      </c>
      <c r="AK927" s="94">
        <f t="shared" si="453"/>
        <v>2124.6250920000002</v>
      </c>
      <c r="AL927" s="93">
        <f t="shared" si="454"/>
        <v>2124.6250920000002</v>
      </c>
      <c r="AM927" s="138" t="str">
        <f>VLOOKUP(S927,Factors!$F$4:$G$5971,2,FALSE)</f>
        <v>Sendout Volumes</v>
      </c>
    </row>
    <row r="928" spans="1:39" hidden="1" outlineLevel="3" x14ac:dyDescent="0.25">
      <c r="A928" t="s">
        <v>7081</v>
      </c>
      <c r="B928" t="s">
        <v>35</v>
      </c>
      <c r="C928" t="s">
        <v>36</v>
      </c>
      <c r="D928" t="s">
        <v>909</v>
      </c>
      <c r="E928" t="s">
        <v>910</v>
      </c>
      <c r="F928">
        <v>859.71</v>
      </c>
      <c r="G928">
        <v>467.29</v>
      </c>
      <c r="R928">
        <f>SUM(F928:Q928)</f>
        <v>1327</v>
      </c>
      <c r="S928" s="92" t="s">
        <v>1118</v>
      </c>
      <c r="T928" s="80">
        <f>VLOOKUP(S928,Factors!$F$4:$H$5971,3,FALSE)</f>
        <v>8.4599999999999995E-2</v>
      </c>
      <c r="U928" s="119">
        <f t="shared" si="437"/>
        <v>0</v>
      </c>
      <c r="V928" s="120">
        <f t="shared" si="438"/>
        <v>467.29</v>
      </c>
      <c r="W928" s="121">
        <f t="shared" si="439"/>
        <v>467.29</v>
      </c>
      <c r="X928" s="119">
        <f t="shared" si="440"/>
        <v>0</v>
      </c>
      <c r="Y928" s="120">
        <f t="shared" si="441"/>
        <v>39.532733999999998</v>
      </c>
      <c r="Z928" s="122">
        <f t="shared" si="442"/>
        <v>39.532733999999998</v>
      </c>
      <c r="AA928" s="119">
        <f t="shared" si="443"/>
        <v>0</v>
      </c>
      <c r="AB928" s="120">
        <f t="shared" si="444"/>
        <v>427.75726600000002</v>
      </c>
      <c r="AC928" s="122">
        <f t="shared" si="445"/>
        <v>427.75726600000002</v>
      </c>
      <c r="AD928" s="94">
        <f t="shared" si="446"/>
        <v>0</v>
      </c>
      <c r="AE928" s="123">
        <f t="shared" si="447"/>
        <v>1327</v>
      </c>
      <c r="AF928" s="94">
        <f t="shared" si="448"/>
        <v>1327</v>
      </c>
      <c r="AG928" s="94">
        <f t="shared" si="449"/>
        <v>0</v>
      </c>
      <c r="AH928" s="123">
        <f t="shared" si="450"/>
        <v>112.26419999999999</v>
      </c>
      <c r="AI928" s="94">
        <f t="shared" si="451"/>
        <v>112.26419999999999</v>
      </c>
      <c r="AJ928" s="94">
        <f t="shared" si="452"/>
        <v>0</v>
      </c>
      <c r="AK928" s="94">
        <f t="shared" si="453"/>
        <v>1214.7357999999999</v>
      </c>
      <c r="AL928" s="93">
        <f t="shared" si="454"/>
        <v>1214.7357999999999</v>
      </c>
      <c r="AM928" s="138" t="str">
        <f>VLOOKUP(S928,Factors!$F$4:$G$5971,2,FALSE)</f>
        <v>Sendout Volumes</v>
      </c>
    </row>
    <row r="929" spans="1:39" hidden="1" outlineLevel="3" x14ac:dyDescent="0.25">
      <c r="A929" t="s">
        <v>7081</v>
      </c>
      <c r="B929" t="s">
        <v>35</v>
      </c>
      <c r="C929" t="s">
        <v>36</v>
      </c>
      <c r="D929" t="s">
        <v>911</v>
      </c>
      <c r="E929" t="s">
        <v>912</v>
      </c>
      <c r="F929">
        <v>1512.19</v>
      </c>
      <c r="G929">
        <v>1087.8699999999999</v>
      </c>
      <c r="R929">
        <f>SUM(F929:Q929)</f>
        <v>2600.06</v>
      </c>
      <c r="S929" s="92" t="s">
        <v>1119</v>
      </c>
      <c r="T929" s="80">
        <f>VLOOKUP(S929,Factors!$F$4:$H$5971,3,FALSE)</f>
        <v>8.4599999999999995E-2</v>
      </c>
      <c r="U929" s="119">
        <f t="shared" si="437"/>
        <v>0</v>
      </c>
      <c r="V929" s="120">
        <f t="shared" si="438"/>
        <v>1087.8699999999999</v>
      </c>
      <c r="W929" s="121">
        <f t="shared" si="439"/>
        <v>1087.8699999999999</v>
      </c>
      <c r="X929" s="119">
        <f t="shared" si="440"/>
        <v>0</v>
      </c>
      <c r="Y929" s="120">
        <f t="shared" si="441"/>
        <v>92.03380199999998</v>
      </c>
      <c r="Z929" s="122">
        <f t="shared" si="442"/>
        <v>92.03380199999998</v>
      </c>
      <c r="AA929" s="119">
        <f t="shared" si="443"/>
        <v>0</v>
      </c>
      <c r="AB929" s="120">
        <f t="shared" si="444"/>
        <v>995.83619799999997</v>
      </c>
      <c r="AC929" s="122">
        <f t="shared" si="445"/>
        <v>995.83619799999997</v>
      </c>
      <c r="AD929" s="94">
        <f t="shared" si="446"/>
        <v>0</v>
      </c>
      <c r="AE929" s="123">
        <f t="shared" si="447"/>
        <v>2600.06</v>
      </c>
      <c r="AF929" s="94">
        <f t="shared" si="448"/>
        <v>2600.06</v>
      </c>
      <c r="AG929" s="94">
        <f t="shared" si="449"/>
        <v>0</v>
      </c>
      <c r="AH929" s="123">
        <f t="shared" si="450"/>
        <v>219.96507599999998</v>
      </c>
      <c r="AI929" s="94">
        <f t="shared" si="451"/>
        <v>219.96507599999998</v>
      </c>
      <c r="AJ929" s="94">
        <f t="shared" si="452"/>
        <v>0</v>
      </c>
      <c r="AK929" s="94">
        <f t="shared" si="453"/>
        <v>2380.094924</v>
      </c>
      <c r="AL929" s="93">
        <f t="shared" si="454"/>
        <v>2380.094924</v>
      </c>
      <c r="AM929" s="138" t="str">
        <f>VLOOKUP(S929,Factors!$F$4:$G$5971,2,FALSE)</f>
        <v>Sendout Volumes</v>
      </c>
    </row>
    <row r="930" spans="1:39" hidden="1" outlineLevel="2" collapsed="1" x14ac:dyDescent="0.25">
      <c r="S930" s="92"/>
      <c r="T930" s="80"/>
      <c r="U930" s="119">
        <f t="shared" ref="U930:AL930" si="460">SUBTOTAL(9,U927:U929)</f>
        <v>0</v>
      </c>
      <c r="V930" s="120">
        <f t="shared" si="460"/>
        <v>2048.9699999999998</v>
      </c>
      <c r="W930" s="121">
        <f t="shared" si="460"/>
        <v>2048.9699999999998</v>
      </c>
      <c r="X930" s="119">
        <f t="shared" si="460"/>
        <v>0</v>
      </c>
      <c r="Y930" s="120">
        <f t="shared" si="460"/>
        <v>173.34286199999997</v>
      </c>
      <c r="Z930" s="122">
        <f t="shared" si="460"/>
        <v>173.34286199999997</v>
      </c>
      <c r="AA930" s="119">
        <f t="shared" si="460"/>
        <v>0</v>
      </c>
      <c r="AB930" s="120">
        <f t="shared" si="460"/>
        <v>1875.6271380000001</v>
      </c>
      <c r="AC930" s="122">
        <f t="shared" si="460"/>
        <v>1875.6271380000001</v>
      </c>
      <c r="AD930" s="94">
        <f t="shared" si="460"/>
        <v>0</v>
      </c>
      <c r="AE930" s="123">
        <f t="shared" si="460"/>
        <v>6248.04</v>
      </c>
      <c r="AF930" s="94">
        <f t="shared" si="460"/>
        <v>6248.04</v>
      </c>
      <c r="AG930" s="94">
        <f t="shared" si="460"/>
        <v>0</v>
      </c>
      <c r="AH930" s="123">
        <f t="shared" si="460"/>
        <v>528.58418399999994</v>
      </c>
      <c r="AI930" s="94">
        <f t="shared" si="460"/>
        <v>528.58418399999994</v>
      </c>
      <c r="AJ930" s="94">
        <f t="shared" si="460"/>
        <v>0</v>
      </c>
      <c r="AK930" s="94">
        <f t="shared" si="460"/>
        <v>5719.4558159999997</v>
      </c>
      <c r="AL930" s="93">
        <f t="shared" si="460"/>
        <v>5719.4558159999997</v>
      </c>
      <c r="AM930" s="139" t="s">
        <v>7136</v>
      </c>
    </row>
    <row r="931" spans="1:39" hidden="1" outlineLevel="3" x14ac:dyDescent="0.25">
      <c r="A931" t="s">
        <v>7081</v>
      </c>
      <c r="B931" t="s">
        <v>82</v>
      </c>
      <c r="C931" t="s">
        <v>83</v>
      </c>
      <c r="D931" t="s">
        <v>907</v>
      </c>
      <c r="E931" t="s">
        <v>908</v>
      </c>
      <c r="F931">
        <v>46.6</v>
      </c>
      <c r="G931">
        <v>515.75</v>
      </c>
      <c r="R931">
        <f>SUM(F931:Q931)</f>
        <v>562.35</v>
      </c>
      <c r="S931" s="92" t="s">
        <v>4532</v>
      </c>
      <c r="T931" s="80">
        <f>VLOOKUP(S931,Factors!$F$4:$H$5971,3,FALSE)</f>
        <v>1.17E-2</v>
      </c>
      <c r="U931" s="119">
        <f t="shared" si="437"/>
        <v>0</v>
      </c>
      <c r="V931" s="120">
        <f t="shared" si="438"/>
        <v>515.75</v>
      </c>
      <c r="W931" s="121">
        <f t="shared" si="439"/>
        <v>515.75</v>
      </c>
      <c r="X931" s="119">
        <f t="shared" si="440"/>
        <v>0</v>
      </c>
      <c r="Y931" s="120">
        <f t="shared" si="441"/>
        <v>6.0342750000000001</v>
      </c>
      <c r="Z931" s="122">
        <f t="shared" si="442"/>
        <v>6.0342750000000001</v>
      </c>
      <c r="AA931" s="119">
        <f t="shared" si="443"/>
        <v>0</v>
      </c>
      <c r="AB931" s="120">
        <f t="shared" si="444"/>
        <v>509.71572500000002</v>
      </c>
      <c r="AC931" s="122">
        <f t="shared" si="445"/>
        <v>509.71572500000002</v>
      </c>
      <c r="AD931" s="94">
        <f t="shared" si="446"/>
        <v>0</v>
      </c>
      <c r="AE931" s="123">
        <f t="shared" si="447"/>
        <v>562.35</v>
      </c>
      <c r="AF931" s="94">
        <f t="shared" si="448"/>
        <v>562.35</v>
      </c>
      <c r="AG931" s="94">
        <f t="shared" si="449"/>
        <v>0</v>
      </c>
      <c r="AH931" s="123">
        <f t="shared" si="450"/>
        <v>6.5794950000000005</v>
      </c>
      <c r="AI931" s="94">
        <f t="shared" si="451"/>
        <v>6.5794950000000005</v>
      </c>
      <c r="AJ931" s="94">
        <f t="shared" si="452"/>
        <v>0</v>
      </c>
      <c r="AK931" s="94">
        <f t="shared" si="453"/>
        <v>555.77050500000007</v>
      </c>
      <c r="AL931" s="93">
        <f t="shared" si="454"/>
        <v>555.77050500000007</v>
      </c>
      <c r="AM931" s="138" t="str">
        <f>VLOOKUP(S931,Factors!$F$4:$G$5971,2,FALSE)</f>
        <v>Transmission</v>
      </c>
    </row>
    <row r="932" spans="1:39" hidden="1" outlineLevel="3" x14ac:dyDescent="0.25">
      <c r="A932" t="s">
        <v>7081</v>
      </c>
      <c r="B932" t="s">
        <v>82</v>
      </c>
      <c r="C932" t="s">
        <v>83</v>
      </c>
      <c r="D932" t="s">
        <v>925</v>
      </c>
      <c r="E932" t="s">
        <v>926</v>
      </c>
      <c r="F932">
        <v>32.74</v>
      </c>
      <c r="R932">
        <f>SUM(F932:Q932)</f>
        <v>32.74</v>
      </c>
      <c r="S932" s="92" t="s">
        <v>4587</v>
      </c>
      <c r="T932" s="80">
        <f>VLOOKUP(S932,Factors!$F$4:$H$5971,3,FALSE)</f>
        <v>1.17E-2</v>
      </c>
      <c r="U932" s="119">
        <f t="shared" si="437"/>
        <v>0</v>
      </c>
      <c r="V932" s="120">
        <f t="shared" si="438"/>
        <v>0</v>
      </c>
      <c r="W932" s="121">
        <f t="shared" si="439"/>
        <v>0</v>
      </c>
      <c r="X932" s="119">
        <f t="shared" si="440"/>
        <v>0</v>
      </c>
      <c r="Y932" s="120">
        <f t="shared" si="441"/>
        <v>0</v>
      </c>
      <c r="Z932" s="122">
        <f t="shared" si="442"/>
        <v>0</v>
      </c>
      <c r="AA932" s="119">
        <f t="shared" si="443"/>
        <v>0</v>
      </c>
      <c r="AB932" s="120">
        <f t="shared" si="444"/>
        <v>0</v>
      </c>
      <c r="AC932" s="122">
        <f t="shared" si="445"/>
        <v>0</v>
      </c>
      <c r="AD932" s="94">
        <f t="shared" si="446"/>
        <v>0</v>
      </c>
      <c r="AE932" s="123">
        <f t="shared" si="447"/>
        <v>32.74</v>
      </c>
      <c r="AF932" s="94">
        <f t="shared" si="448"/>
        <v>32.74</v>
      </c>
      <c r="AG932" s="94">
        <f t="shared" si="449"/>
        <v>0</v>
      </c>
      <c r="AH932" s="123">
        <f t="shared" si="450"/>
        <v>0.38305800000000001</v>
      </c>
      <c r="AI932" s="94">
        <f t="shared" si="451"/>
        <v>0.38305800000000001</v>
      </c>
      <c r="AJ932" s="94">
        <f t="shared" si="452"/>
        <v>0</v>
      </c>
      <c r="AK932" s="94">
        <f t="shared" si="453"/>
        <v>32.356942000000004</v>
      </c>
      <c r="AL932" s="93">
        <f t="shared" si="454"/>
        <v>32.356942000000004</v>
      </c>
      <c r="AM932" s="138" t="str">
        <f>VLOOKUP(S932,Factors!$F$4:$G$5971,2,FALSE)</f>
        <v>Transmission</v>
      </c>
    </row>
    <row r="933" spans="1:39" hidden="1" outlineLevel="2" collapsed="1" x14ac:dyDescent="0.25">
      <c r="A933" s="190"/>
      <c r="S933" s="92"/>
      <c r="T933" s="80"/>
      <c r="U933" s="120">
        <f t="shared" ref="U933:AL933" si="461">SUBTOTAL(9,U931:U932)</f>
        <v>0</v>
      </c>
      <c r="V933" s="120">
        <f t="shared" si="461"/>
        <v>515.75</v>
      </c>
      <c r="W933" s="189">
        <f t="shared" si="461"/>
        <v>515.75</v>
      </c>
      <c r="X933" s="120">
        <f t="shared" si="461"/>
        <v>0</v>
      </c>
      <c r="Y933" s="120">
        <f t="shared" si="461"/>
        <v>6.0342750000000001</v>
      </c>
      <c r="Z933" s="188">
        <f t="shared" si="461"/>
        <v>6.0342750000000001</v>
      </c>
      <c r="AA933" s="120">
        <f t="shared" si="461"/>
        <v>0</v>
      </c>
      <c r="AB933" s="120">
        <f t="shared" si="461"/>
        <v>509.71572500000002</v>
      </c>
      <c r="AC933" s="188">
        <f t="shared" si="461"/>
        <v>509.71572500000002</v>
      </c>
      <c r="AD933" s="94">
        <f t="shared" si="461"/>
        <v>0</v>
      </c>
      <c r="AE933" s="123">
        <f t="shared" si="461"/>
        <v>595.09</v>
      </c>
      <c r="AF933" s="94">
        <f t="shared" si="461"/>
        <v>595.09</v>
      </c>
      <c r="AG933" s="94">
        <f t="shared" si="461"/>
        <v>0</v>
      </c>
      <c r="AH933" s="123">
        <f t="shared" si="461"/>
        <v>6.9625530000000007</v>
      </c>
      <c r="AI933" s="94">
        <f t="shared" si="461"/>
        <v>6.9625530000000007</v>
      </c>
      <c r="AJ933" s="94">
        <f t="shared" si="461"/>
        <v>0</v>
      </c>
      <c r="AK933" s="94">
        <f t="shared" si="461"/>
        <v>588.12744700000007</v>
      </c>
      <c r="AL933" s="93">
        <f t="shared" si="461"/>
        <v>588.12744700000007</v>
      </c>
      <c r="AM933" s="191" t="s">
        <v>7138</v>
      </c>
    </row>
    <row r="934" spans="1:39" hidden="1" outlineLevel="1" x14ac:dyDescent="0.25">
      <c r="A934" s="192" t="s">
        <v>7080</v>
      </c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7"/>
      <c r="T934" s="128"/>
      <c r="U934" s="130">
        <f t="shared" ref="U934:AL934" si="462">SUBTOTAL(9,U871:U932)</f>
        <v>64958.710000000014</v>
      </c>
      <c r="V934" s="130">
        <f t="shared" si="462"/>
        <v>284482.04999999987</v>
      </c>
      <c r="W934" s="131">
        <f t="shared" si="462"/>
        <v>349440.75999999983</v>
      </c>
      <c r="X934" s="130">
        <f t="shared" si="462"/>
        <v>6192.04</v>
      </c>
      <c r="Y934" s="130">
        <f t="shared" si="462"/>
        <v>31920.649410000002</v>
      </c>
      <c r="Z934" s="132">
        <f t="shared" si="462"/>
        <v>38112.689409999992</v>
      </c>
      <c r="AA934" s="130">
        <f t="shared" si="462"/>
        <v>58766.670000000013</v>
      </c>
      <c r="AB934" s="130">
        <f t="shared" si="462"/>
        <v>252561.40059</v>
      </c>
      <c r="AC934" s="134">
        <f t="shared" si="462"/>
        <v>311328.0705899999</v>
      </c>
      <c r="AD934" s="130">
        <f t="shared" si="462"/>
        <v>109944.25</v>
      </c>
      <c r="AE934" s="133">
        <f t="shared" si="462"/>
        <v>599071.2300000001</v>
      </c>
      <c r="AF934" s="130">
        <f t="shared" si="462"/>
        <v>709015.4800000001</v>
      </c>
      <c r="AG934" s="130">
        <f t="shared" si="462"/>
        <v>10540.46</v>
      </c>
      <c r="AH934" s="133">
        <f t="shared" si="462"/>
        <v>67336.221172999998</v>
      </c>
      <c r="AI934" s="130">
        <f t="shared" si="462"/>
        <v>77876.68117299999</v>
      </c>
      <c r="AJ934" s="130">
        <f t="shared" si="462"/>
        <v>99403.790000000008</v>
      </c>
      <c r="AK934" s="130">
        <f t="shared" si="462"/>
        <v>531735.00882700004</v>
      </c>
      <c r="AL934" s="134">
        <f t="shared" si="462"/>
        <v>631138.79882700008</v>
      </c>
      <c r="AM934" s="137"/>
    </row>
    <row r="935" spans="1:39" collapsed="1" x14ac:dyDescent="0.25">
      <c r="A935" s="96" t="s">
        <v>7133</v>
      </c>
      <c r="S935" s="92"/>
      <c r="T935" s="80"/>
      <c r="U935" s="120">
        <f t="shared" ref="U935:AL935" si="463">SUBTOTAL(9,U9:U932)</f>
        <v>1074707.08</v>
      </c>
      <c r="V935" s="120">
        <f t="shared" si="463"/>
        <v>12189756.849999988</v>
      </c>
      <c r="W935" s="120">
        <f t="shared" si="463"/>
        <v>13264463.929999989</v>
      </c>
      <c r="X935" s="120">
        <f t="shared" si="463"/>
        <v>65731.949999999983</v>
      </c>
      <c r="Y935" s="120">
        <f t="shared" si="463"/>
        <v>1324978.0566436506</v>
      </c>
      <c r="Z935" s="124">
        <f t="shared" si="463"/>
        <v>1390710.0066436508</v>
      </c>
      <c r="AA935" s="120">
        <f t="shared" si="463"/>
        <v>1008975.1299999999</v>
      </c>
      <c r="AB935" s="120">
        <f t="shared" si="463"/>
        <v>10864778.793356355</v>
      </c>
      <c r="AC935" s="124">
        <f t="shared" si="463"/>
        <v>11873753.923356362</v>
      </c>
      <c r="AD935" s="94">
        <f t="shared" si="463"/>
        <v>1980540.3600000003</v>
      </c>
      <c r="AE935" s="123">
        <f t="shared" si="463"/>
        <v>25722824.609999999</v>
      </c>
      <c r="AF935" s="94">
        <f t="shared" si="463"/>
        <v>27703364.969999999</v>
      </c>
      <c r="AG935" s="94">
        <f t="shared" si="463"/>
        <v>114538.65000000002</v>
      </c>
      <c r="AH935" s="123">
        <f t="shared" si="463"/>
        <v>2804998.9655966526</v>
      </c>
      <c r="AI935" s="94">
        <f t="shared" si="463"/>
        <v>2919537.615596653</v>
      </c>
      <c r="AJ935" s="94">
        <f t="shared" si="463"/>
        <v>1866001.71</v>
      </c>
      <c r="AK935" s="94">
        <f t="shared" si="463"/>
        <v>22917825.64440335</v>
      </c>
      <c r="AL935" s="93">
        <f t="shared" si="463"/>
        <v>24783827.354403343</v>
      </c>
      <c r="AM935" s="61"/>
    </row>
  </sheetData>
  <sortState ref="A7:AM741">
    <sortCondition ref="A7:A741"/>
    <sortCondition ref="AM7:AM741"/>
  </sortState>
  <mergeCells count="3">
    <mergeCell ref="U6:W6"/>
    <mergeCell ref="X6:Z6"/>
    <mergeCell ref="AA6:AC6"/>
  </mergeCells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showGridLines="0" view="pageLayout" zoomScaleNormal="100" workbookViewId="0">
      <selection activeCell="F6" sqref="F6:H740"/>
    </sheetView>
  </sheetViews>
  <sheetFormatPr defaultRowHeight="15" x14ac:dyDescent="0.25"/>
  <cols>
    <col min="4" max="4" width="56.140625" customWidth="1"/>
    <col min="5" max="5" width="13.5703125" customWidth="1"/>
    <col min="6" max="6" width="2.7109375" customWidth="1"/>
    <col min="7" max="7" width="13.5703125" style="92" customWidth="1"/>
    <col min="8" max="8" width="2.7109375" style="92" customWidth="1"/>
    <col min="9" max="9" width="13.5703125" style="92" customWidth="1"/>
  </cols>
  <sheetData>
    <row r="1" spans="1:9" x14ac:dyDescent="0.25">
      <c r="A1" s="141" t="s">
        <v>7160</v>
      </c>
    </row>
    <row r="2" spans="1:9" x14ac:dyDescent="0.25">
      <c r="A2" s="141" t="s">
        <v>7161</v>
      </c>
    </row>
    <row r="3" spans="1:9" x14ac:dyDescent="0.25">
      <c r="A3" s="141" t="s">
        <v>7162</v>
      </c>
    </row>
    <row r="4" spans="1:9" x14ac:dyDescent="0.25">
      <c r="A4" s="142" t="s">
        <v>7230</v>
      </c>
    </row>
    <row r="6" spans="1:9" x14ac:dyDescent="0.25">
      <c r="A6" s="143" t="s">
        <v>7163</v>
      </c>
      <c r="B6" s="141"/>
      <c r="C6" s="141"/>
      <c r="D6" s="141"/>
      <c r="E6" s="144" t="s">
        <v>6979</v>
      </c>
      <c r="F6" s="145"/>
      <c r="G6" s="144" t="s">
        <v>6964</v>
      </c>
      <c r="H6" s="175"/>
      <c r="I6" s="146" t="s">
        <v>6965</v>
      </c>
    </row>
    <row r="7" spans="1:9" x14ac:dyDescent="0.25">
      <c r="A7" s="147"/>
      <c r="B7" s="148" t="s">
        <v>7164</v>
      </c>
      <c r="C7" s="149"/>
      <c r="D7" s="148"/>
    </row>
    <row r="8" spans="1:9" x14ac:dyDescent="0.25">
      <c r="A8" s="148"/>
      <c r="B8" s="148"/>
      <c r="C8" s="150" t="s">
        <v>7165</v>
      </c>
      <c r="D8" s="150"/>
    </row>
    <row r="9" spans="1:9" x14ac:dyDescent="0.25">
      <c r="A9" s="148"/>
      <c r="B9" s="148"/>
      <c r="C9" s="151" t="s">
        <v>11</v>
      </c>
      <c r="D9" s="147" t="s">
        <v>7166</v>
      </c>
      <c r="E9" s="152">
        <f>SUMIF('YTD 2019 Q1'!$A$10:$A$744,$C9,'YTD 2019 Q1'!$AA$10:$AA$744)</f>
        <v>13450.59</v>
      </c>
      <c r="F9" s="152"/>
      <c r="G9" s="160">
        <f>SUMIF('YTD 2019 Q1'!$A$10:$A$744,$C9,'YTD 2019 Q1'!$Y$10:$Y$744)</f>
        <v>1416.3471270000002</v>
      </c>
      <c r="H9" s="160"/>
      <c r="I9" s="160">
        <f>SUMIF('YTD 2019 Q1'!$A$10:$A$744,$C9,'YTD 2019 Q1'!$Z$10:$Z$744)</f>
        <v>12034.242872999999</v>
      </c>
    </row>
    <row r="10" spans="1:9" x14ac:dyDescent="0.25">
      <c r="A10" s="148"/>
      <c r="B10" s="148"/>
      <c r="C10" s="151" t="s">
        <v>28</v>
      </c>
      <c r="D10" s="153" t="s">
        <v>7167</v>
      </c>
      <c r="E10" s="152">
        <f>SUMIF('YTD 2019 Q1'!$A$10:$A$744,$C10,'YTD 2019 Q1'!$AA$10:$AA$744)</f>
        <v>26356.280000000002</v>
      </c>
      <c r="G10" s="160">
        <f>SUMIF('YTD 2019 Q1'!$A$10:$A$744,$C10,'YTD 2019 Q1'!$Y$10:$Y$744)</f>
        <v>2775.3162840000005</v>
      </c>
      <c r="I10" s="160">
        <f>SUMIF('YTD 2019 Q1'!$A$10:$A$744,$C10,'YTD 2019 Q1'!$Z$10:$Z$744)</f>
        <v>23580.963716000002</v>
      </c>
    </row>
    <row r="11" spans="1:9" x14ac:dyDescent="0.25">
      <c r="A11" s="148"/>
      <c r="B11" s="148"/>
      <c r="C11" s="154" t="s">
        <v>6987</v>
      </c>
      <c r="D11" s="153" t="s">
        <v>7168</v>
      </c>
      <c r="E11" s="152">
        <f>SUMIF('YTD 2019 Q1'!$A$10:$A$744,$C11,'YTD 2019 Q1'!$AA$10:$AA$744)</f>
        <v>0</v>
      </c>
      <c r="G11" s="160">
        <f>SUMIF('YTD 2019 Q1'!$A$10:$A$744,$C11,'YTD 2019 Q1'!$Y$10:$Y$744)</f>
        <v>0</v>
      </c>
      <c r="I11" s="160">
        <f>SUMIF('YTD 2019 Q1'!$A$10:$A$744,$C11,'YTD 2019 Q1'!$Z$10:$Z$744)</f>
        <v>0</v>
      </c>
    </row>
    <row r="12" spans="1:9" x14ac:dyDescent="0.25">
      <c r="A12" s="148"/>
      <c r="B12" s="148"/>
      <c r="C12" s="151" t="s">
        <v>34</v>
      </c>
      <c r="D12" s="153" t="s">
        <v>7169</v>
      </c>
      <c r="E12" s="152">
        <f>SUMIF('YTD 2019 Q1'!$A$10:$A$744,$C12,'YTD 2019 Q1'!$AA$10:$AA$744)</f>
        <v>176033.9</v>
      </c>
      <c r="G12" s="160">
        <f>SUMIF('YTD 2019 Q1'!$A$10:$A$744,$C12,'YTD 2019 Q1'!$Y$10:$Y$744)</f>
        <v>18420.459408000002</v>
      </c>
      <c r="I12" s="160">
        <f>SUMIF('YTD 2019 Q1'!$A$10:$A$744,$C12,'YTD 2019 Q1'!$Z$10:$Z$744)</f>
        <v>157613.440592</v>
      </c>
    </row>
    <row r="13" spans="1:9" x14ac:dyDescent="0.25">
      <c r="A13" s="148"/>
      <c r="B13" s="148"/>
      <c r="C13" s="151" t="s">
        <v>45</v>
      </c>
      <c r="D13" s="147" t="s">
        <v>7170</v>
      </c>
      <c r="E13" s="152">
        <f>SUMIF('YTD 2019 Q1'!$A$10:$A$744,$C13,'YTD 2019 Q1'!$AA$10:$AA$744)</f>
        <v>-147.84</v>
      </c>
      <c r="G13" s="160">
        <f>SUMIF('YTD 2019 Q1'!$A$10:$A$744,$C13,'YTD 2019 Q1'!$Y$10:$Y$744)</f>
        <v>-15.567552000000001</v>
      </c>
      <c r="I13" s="160">
        <f>SUMIF('YTD 2019 Q1'!$A$10:$A$744,$C13,'YTD 2019 Q1'!$Z$10:$Z$744)</f>
        <v>-132.272448</v>
      </c>
    </row>
    <row r="14" spans="1:9" x14ac:dyDescent="0.25">
      <c r="A14" s="148"/>
      <c r="B14" s="148"/>
      <c r="C14" s="151"/>
      <c r="D14" s="147"/>
      <c r="E14" s="152"/>
      <c r="G14" s="160"/>
      <c r="I14" s="160"/>
    </row>
    <row r="15" spans="1:9" x14ac:dyDescent="0.25">
      <c r="A15" s="148"/>
      <c r="B15" s="148"/>
      <c r="C15" s="150" t="s">
        <v>7171</v>
      </c>
      <c r="D15" s="150"/>
      <c r="E15" s="152"/>
      <c r="G15" s="160"/>
      <c r="I15" s="160"/>
    </row>
    <row r="16" spans="1:9" x14ac:dyDescent="0.25">
      <c r="A16" s="148"/>
      <c r="B16" s="148"/>
      <c r="C16" s="151" t="s">
        <v>48</v>
      </c>
      <c r="D16" s="147" t="s">
        <v>7166</v>
      </c>
      <c r="E16" s="152">
        <f>SUMIF('YTD 2019 Q1'!$A$10:$A$744,$C16,'YTD 2019 Q1'!$AA$10:$AA$744)</f>
        <v>13181.45</v>
      </c>
      <c r="G16" s="160">
        <f>SUMIF('YTD 2019 Q1'!$A$10:$A$744,$C16,'YTD 2019 Q1'!$Y$10:$Y$744)</f>
        <v>1388.0066850000001</v>
      </c>
      <c r="I16" s="160">
        <f>SUMIF('YTD 2019 Q1'!$A$10:$A$744,$C16,'YTD 2019 Q1'!$Z$10:$Z$744)</f>
        <v>11793.443315</v>
      </c>
    </row>
    <row r="17" spans="1:9" x14ac:dyDescent="0.25">
      <c r="A17" s="148"/>
      <c r="B17" s="148"/>
      <c r="C17" s="151">
        <v>834</v>
      </c>
      <c r="D17" s="147" t="s">
        <v>7237</v>
      </c>
      <c r="E17" s="152">
        <f>SUMIF('YTD 2019 Q1'!$A$10:$A$744,$C17,'YTD 2019 Q1'!$AA$10:$AA$744)</f>
        <v>22575.39</v>
      </c>
      <c r="G17" s="160">
        <f>SUMIF('YTD 2019 Q1'!$A$10:$A$744,$C17,'YTD 2019 Q1'!$Y$10:$Y$744)</f>
        <v>2377.1885670000001</v>
      </c>
      <c r="I17" s="160">
        <f>SUMIF('YTD 2019 Q1'!$A$10:$A$744,$C17,'YTD 2019 Q1'!$Z$10:$Z$744)</f>
        <v>20198.201432999998</v>
      </c>
    </row>
    <row r="18" spans="1:9" x14ac:dyDescent="0.25">
      <c r="A18" s="148"/>
      <c r="B18" s="148"/>
      <c r="C18" s="151"/>
      <c r="D18" s="147" t="s">
        <v>7172</v>
      </c>
      <c r="E18" s="155">
        <f>SUM(E9:E17)</f>
        <v>251449.77000000002</v>
      </c>
      <c r="G18" s="161">
        <f>SUM(G9:G17)</f>
        <v>26361.750519000005</v>
      </c>
      <c r="I18" s="161">
        <f>SUM(I9:I17)</f>
        <v>225088.01948100002</v>
      </c>
    </row>
    <row r="19" spans="1:9" x14ac:dyDescent="0.25">
      <c r="A19" s="148"/>
      <c r="B19" s="148"/>
      <c r="C19" s="151"/>
      <c r="D19" s="147"/>
      <c r="E19" s="152"/>
      <c r="G19" s="160"/>
      <c r="I19" s="160"/>
    </row>
    <row r="20" spans="1:9" x14ac:dyDescent="0.25">
      <c r="A20" s="147"/>
      <c r="B20" s="148" t="s">
        <v>7173</v>
      </c>
      <c r="C20" s="149"/>
      <c r="D20" s="148"/>
      <c r="E20" s="152"/>
      <c r="G20" s="160"/>
      <c r="I20" s="160"/>
    </row>
    <row r="21" spans="1:9" x14ac:dyDescent="0.25">
      <c r="A21" s="148"/>
      <c r="B21" s="148"/>
      <c r="C21" s="150" t="s">
        <v>7165</v>
      </c>
      <c r="D21" s="150"/>
      <c r="E21" s="152"/>
      <c r="G21" s="160"/>
      <c r="I21" s="160"/>
    </row>
    <row r="22" spans="1:9" x14ac:dyDescent="0.25">
      <c r="A22" s="148"/>
      <c r="B22" s="148"/>
      <c r="C22" s="151" t="s">
        <v>54</v>
      </c>
      <c r="D22" s="156" t="s">
        <v>7174</v>
      </c>
      <c r="E22" s="152">
        <f>SUMIF('YTD 2019 Q1'!$A$10:$A$744,$C22,'YTD 2019 Q1'!$AA$10:$AA$744)</f>
        <v>8308.51</v>
      </c>
      <c r="G22" s="160">
        <f>SUMIF('YTD 2019 Q1'!$A$10:$A$744,$C22,'YTD 2019 Q1'!$Y$10:$Y$744)</f>
        <v>874.88610300000005</v>
      </c>
      <c r="I22" s="160">
        <f>SUMIF('YTD 2019 Q1'!$A$10:$A$744,$C22,'YTD 2019 Q1'!$Z$10:$Z$744)</f>
        <v>7433.6238969999995</v>
      </c>
    </row>
    <row r="23" spans="1:9" x14ac:dyDescent="0.25">
      <c r="A23" s="148"/>
      <c r="B23" s="148"/>
      <c r="C23" s="151"/>
      <c r="D23" s="153" t="s">
        <v>7175</v>
      </c>
      <c r="E23" s="155">
        <f>E22</f>
        <v>8308.51</v>
      </c>
      <c r="G23" s="161">
        <f>G22</f>
        <v>874.88610300000005</v>
      </c>
      <c r="I23" s="161">
        <f>I22</f>
        <v>7433.6238969999995</v>
      </c>
    </row>
    <row r="24" spans="1:9" x14ac:dyDescent="0.25">
      <c r="A24" s="148"/>
      <c r="B24" s="148"/>
      <c r="C24" s="151"/>
      <c r="D24" s="156"/>
      <c r="E24" s="152"/>
      <c r="G24" s="160"/>
      <c r="I24" s="160"/>
    </row>
    <row r="25" spans="1:9" x14ac:dyDescent="0.25">
      <c r="A25" s="147"/>
      <c r="B25" s="148" t="s">
        <v>7176</v>
      </c>
      <c r="C25" s="149"/>
      <c r="D25" s="148"/>
      <c r="E25" s="152"/>
      <c r="G25" s="160"/>
      <c r="I25" s="160"/>
    </row>
    <row r="26" spans="1:9" x14ac:dyDescent="0.25">
      <c r="A26" s="148"/>
      <c r="B26" s="148"/>
      <c r="C26" s="150" t="s">
        <v>7165</v>
      </c>
      <c r="D26" s="150"/>
      <c r="E26" s="152"/>
      <c r="G26" s="160"/>
      <c r="I26" s="160"/>
    </row>
    <row r="27" spans="1:9" x14ac:dyDescent="0.25">
      <c r="A27" s="148"/>
      <c r="B27" s="148"/>
      <c r="C27" s="151" t="s">
        <v>57</v>
      </c>
      <c r="D27" s="156" t="s">
        <v>7174</v>
      </c>
      <c r="E27" s="152">
        <f>SUMIF('YTD 2019 Q1'!$A$10:$A$744,$C27,'YTD 2019 Q1'!$AA$10:$AA$744)</f>
        <v>129216.81</v>
      </c>
      <c r="G27" s="160">
        <f>SUMIF('YTD 2019 Q1'!$A$10:$A$744,$C27,'YTD 2019 Q1'!$Y$10:$Y$744)</f>
        <v>13606.530093000001</v>
      </c>
      <c r="I27" s="160">
        <f>SUMIF('YTD 2019 Q1'!$A$10:$A$744,$C27,'YTD 2019 Q1'!$Z$10:$Z$744)</f>
        <v>115610.27990699999</v>
      </c>
    </row>
    <row r="28" spans="1:9" x14ac:dyDescent="0.25">
      <c r="A28" s="148"/>
      <c r="B28" s="148"/>
      <c r="C28" s="154" t="s">
        <v>7002</v>
      </c>
      <c r="D28" s="156" t="s">
        <v>7177</v>
      </c>
      <c r="E28" s="152">
        <f>SUMIF('YTD 2019 Q1'!$A$10:$A$744,$C28,'YTD 2019 Q1'!$AA$10:$AA$744)</f>
        <v>0</v>
      </c>
      <c r="G28" s="160">
        <f>SUMIF('YTD 2019 Q1'!$A$10:$A$744,$C28,'YTD 2019 Q1'!$Z$10:$Z$744)</f>
        <v>0</v>
      </c>
      <c r="I28" s="160">
        <f>SUMIF('YTD 2019 Q1'!$A$10:$A$744,$C28,'YTD 2019 Q1'!$Z$10:$Z$744)</f>
        <v>0</v>
      </c>
    </row>
    <row r="29" spans="1:9" x14ac:dyDescent="0.25">
      <c r="A29" s="148"/>
      <c r="B29" s="148"/>
      <c r="C29" s="151"/>
      <c r="D29" s="147"/>
      <c r="E29" s="152"/>
      <c r="G29" s="160"/>
      <c r="I29" s="160"/>
    </row>
    <row r="30" spans="1:9" x14ac:dyDescent="0.25">
      <c r="A30" s="148"/>
      <c r="B30" s="148"/>
      <c r="C30" s="150" t="s">
        <v>7171</v>
      </c>
      <c r="D30" s="150"/>
      <c r="E30" s="152"/>
      <c r="G30" s="160"/>
      <c r="I30" s="160"/>
    </row>
    <row r="31" spans="1:9" x14ac:dyDescent="0.25">
      <c r="A31" s="148"/>
      <c r="B31" s="148"/>
      <c r="C31" s="151" t="s">
        <v>72</v>
      </c>
      <c r="D31" s="156" t="s">
        <v>7174</v>
      </c>
      <c r="E31" s="152">
        <f>SUMIF('YTD 2019 Q1'!$A$10:$A$744,$C31,'YTD 2019 Q1'!$AA$10:$AA$744)</f>
        <v>95775.29</v>
      </c>
      <c r="G31" s="160">
        <f>SUMIF('YTD 2019 Q1'!$A$10:$A$744,$C31,'YTD 2019 Q1'!$Y$10:$Y$744)</f>
        <v>10085.138037000001</v>
      </c>
      <c r="I31" s="160">
        <f>SUMIF('YTD 2019 Q1'!$A$10:$A$744,$C31,'YTD 2019 Q1'!$Z$10:$Z$744)</f>
        <v>85690.151962999997</v>
      </c>
    </row>
    <row r="32" spans="1:9" x14ac:dyDescent="0.25">
      <c r="A32" s="148"/>
      <c r="B32" s="148"/>
      <c r="C32" s="151"/>
      <c r="D32" s="153" t="s">
        <v>7178</v>
      </c>
      <c r="E32" s="152"/>
      <c r="G32" s="160"/>
      <c r="I32" s="160"/>
    </row>
    <row r="33" spans="1:9" x14ac:dyDescent="0.25">
      <c r="A33" s="148"/>
      <c r="B33" s="148"/>
      <c r="C33" s="151"/>
      <c r="D33" s="156"/>
      <c r="E33" s="152"/>
      <c r="G33" s="160"/>
      <c r="I33" s="160"/>
    </row>
    <row r="34" spans="1:9" x14ac:dyDescent="0.25">
      <c r="A34" s="148"/>
      <c r="B34" s="148"/>
      <c r="C34" s="151"/>
      <c r="D34" s="153" t="s">
        <v>7179</v>
      </c>
      <c r="E34" s="155">
        <f>E27+E28+E31</f>
        <v>224992.09999999998</v>
      </c>
      <c r="G34" s="161">
        <f>G27+G28+G31</f>
        <v>23691.668130000002</v>
      </c>
      <c r="I34" s="161">
        <f>I27+I28+I31</f>
        <v>201300.43186999997</v>
      </c>
    </row>
    <row r="35" spans="1:9" x14ac:dyDescent="0.25">
      <c r="A35" s="148"/>
      <c r="B35" s="148"/>
      <c r="C35" s="151"/>
      <c r="D35" s="156"/>
      <c r="E35" s="152"/>
      <c r="G35" s="160"/>
      <c r="I35" s="160"/>
    </row>
    <row r="36" spans="1:9" x14ac:dyDescent="0.25">
      <c r="A36" s="148" t="s">
        <v>7180</v>
      </c>
      <c r="B36" s="148"/>
      <c r="C36" s="149"/>
      <c r="D36" s="148"/>
      <c r="E36" s="152"/>
      <c r="G36" s="160"/>
      <c r="I36" s="160"/>
    </row>
    <row r="37" spans="1:9" x14ac:dyDescent="0.25">
      <c r="A37" s="148"/>
      <c r="B37" s="148"/>
      <c r="C37" s="150" t="s">
        <v>7165</v>
      </c>
      <c r="D37" s="150"/>
      <c r="E37" s="152"/>
      <c r="G37" s="160"/>
      <c r="I37" s="160"/>
    </row>
    <row r="38" spans="1:9" x14ac:dyDescent="0.25">
      <c r="A38" s="148"/>
      <c r="B38" s="148"/>
      <c r="C38" s="151" t="s">
        <v>79</v>
      </c>
      <c r="D38" s="153" t="s">
        <v>7181</v>
      </c>
      <c r="E38" s="152">
        <f>SUMIF('YTD 2019 Q1'!$A$10:$A$744,$C38,'YTD 2019 Q1'!$AA$10:$AA$744)</f>
        <v>84918.450000000012</v>
      </c>
      <c r="G38" s="160">
        <f>SUMIF('YTD 2019 Q1'!$A$10:$A$744,$C38,'YTD 2019 Q1'!$Y$10:$Y$744)</f>
        <v>4910.8374519999998</v>
      </c>
      <c r="I38" s="160">
        <f>SUMIF('YTD 2019 Q1'!$A$10:$A$744,$C38,'YTD 2019 Q1'!$Z$10:$Z$744)</f>
        <v>80007.612548000005</v>
      </c>
    </row>
    <row r="39" spans="1:9" x14ac:dyDescent="0.25">
      <c r="A39" s="148"/>
      <c r="B39" s="148"/>
      <c r="C39" s="151"/>
      <c r="D39" s="156"/>
      <c r="E39" s="152"/>
      <c r="G39" s="160"/>
      <c r="I39" s="160"/>
    </row>
    <row r="40" spans="1:9" x14ac:dyDescent="0.25">
      <c r="A40" s="148"/>
      <c r="B40" s="148"/>
      <c r="C40" s="150" t="s">
        <v>7171</v>
      </c>
      <c r="D40" s="150"/>
      <c r="E40" s="152"/>
      <c r="G40" s="160"/>
      <c r="I40" s="160"/>
    </row>
    <row r="41" spans="1:9" x14ac:dyDescent="0.25">
      <c r="A41" s="148"/>
      <c r="B41" s="148"/>
      <c r="C41" s="151" t="s">
        <v>98</v>
      </c>
      <c r="D41" s="147" t="s">
        <v>7182</v>
      </c>
      <c r="E41" s="152">
        <f>SUMIF('YTD 2019 Q1'!$A$10:$A$744,$C41,'YTD 2019 Q1'!$AA$10:$AA$744)</f>
        <v>4676.3100000000004</v>
      </c>
      <c r="G41" s="160">
        <f>SUMIF('YTD 2019 Q1'!$A$10:$A$744,$C41,'YTD 2019 Q1'!$Y$10:$Y$744)</f>
        <v>525.61724400000003</v>
      </c>
      <c r="I41" s="160">
        <f>SUMIF('YTD 2019 Q1'!$A$10:$A$744,$C41,'YTD 2019 Q1'!$Z$10:$Z$744)</f>
        <v>4150.6927560000004</v>
      </c>
    </row>
    <row r="42" spans="1:9" x14ac:dyDescent="0.25">
      <c r="A42" s="148"/>
      <c r="B42" s="148"/>
      <c r="C42" s="151"/>
      <c r="D42" s="153" t="s">
        <v>7183</v>
      </c>
      <c r="E42" s="155">
        <f>E38+E41</f>
        <v>89594.760000000009</v>
      </c>
      <c r="G42" s="161">
        <f>G38+G41</f>
        <v>5436.4546959999998</v>
      </c>
      <c r="I42" s="161">
        <f>I38+I41</f>
        <v>84158.305304000009</v>
      </c>
    </row>
    <row r="43" spans="1:9" x14ac:dyDescent="0.25">
      <c r="A43" s="148"/>
      <c r="B43" s="148"/>
      <c r="C43" s="151"/>
      <c r="D43" s="147"/>
      <c r="E43" s="152"/>
      <c r="G43" s="160"/>
      <c r="I43" s="160"/>
    </row>
    <row r="44" spans="1:9" x14ac:dyDescent="0.25">
      <c r="A44" s="148" t="s">
        <v>7184</v>
      </c>
      <c r="B44" s="148"/>
      <c r="C44" s="149"/>
      <c r="D44" s="148"/>
      <c r="E44" s="152"/>
      <c r="G44" s="160"/>
      <c r="I44" s="160"/>
    </row>
    <row r="45" spans="1:9" x14ac:dyDescent="0.25">
      <c r="A45" s="148"/>
      <c r="B45" s="148"/>
      <c r="C45" s="150" t="s">
        <v>7165</v>
      </c>
      <c r="D45" s="150"/>
      <c r="E45" s="152"/>
      <c r="G45" s="160"/>
      <c r="I45" s="160"/>
    </row>
    <row r="46" spans="1:9" x14ac:dyDescent="0.25">
      <c r="A46" s="148"/>
      <c r="B46" s="148"/>
      <c r="C46" s="151" t="s">
        <v>103</v>
      </c>
      <c r="D46" s="147" t="s">
        <v>7174</v>
      </c>
      <c r="E46" s="152">
        <f>SUMIF('YTD 2019 Q1'!$A$10:$A$744,$C46,'YTD 2019 Q1'!$AA$10:$AA$744)</f>
        <v>338943.68</v>
      </c>
      <c r="G46" s="160">
        <f>SUMIF('YTD 2019 Q1'!$A$10:$A$744,$C46,'YTD 2019 Q1'!$Y$10:$Y$744)</f>
        <v>28679.954858000001</v>
      </c>
      <c r="I46" s="160">
        <f>SUMIF('YTD 2019 Q1'!$A$10:$A$744,$C46,'YTD 2019 Q1'!$Z$10:$Z$744)</f>
        <v>310263.72514200001</v>
      </c>
    </row>
    <row r="47" spans="1:9" x14ac:dyDescent="0.25">
      <c r="A47" s="148"/>
      <c r="B47" s="148"/>
      <c r="C47" s="151" t="s">
        <v>110</v>
      </c>
      <c r="D47" s="153" t="s">
        <v>7185</v>
      </c>
      <c r="E47" s="152">
        <f>SUMIF('YTD 2019 Q1'!$A$10:$A$744,$C47,'YTD 2019 Q1'!$AA$10:$AA$744)</f>
        <v>967655.17000000016</v>
      </c>
      <c r="G47" s="160">
        <f>SUMIF('YTD 2019 Q1'!$A$10:$A$744,$C47,'YTD 2019 Q1'!$Y$10:$Y$744)</f>
        <v>110874.40948260001</v>
      </c>
      <c r="I47" s="160">
        <f>SUMIF('YTD 2019 Q1'!$A$10:$A$744,$C47,'YTD 2019 Q1'!$Z$10:$Z$744)</f>
        <v>856780.76051739999</v>
      </c>
    </row>
    <row r="48" spans="1:9" x14ac:dyDescent="0.25">
      <c r="A48" s="148"/>
      <c r="B48" s="148"/>
      <c r="C48" s="151" t="s">
        <v>142</v>
      </c>
      <c r="D48" s="153" t="s">
        <v>7186</v>
      </c>
      <c r="E48" s="152">
        <f>SUMIF('YTD 2019 Q1'!$A$10:$A$744,$C48,'YTD 2019 Q1'!$AA$10:$AA$744)</f>
        <v>28468.21</v>
      </c>
      <c r="G48" s="160">
        <f>SUMIF('YTD 2019 Q1'!$A$10:$A$744,$C48,'YTD 2019 Q1'!$Y$10:$Y$744)</f>
        <v>2665.2399965999998</v>
      </c>
      <c r="I48" s="160">
        <f>SUMIF('YTD 2019 Q1'!$A$10:$A$744,$C48,'YTD 2019 Q1'!$Z$10:$Z$744)</f>
        <v>25802.970003400005</v>
      </c>
    </row>
    <row r="49" spans="1:9" x14ac:dyDescent="0.25">
      <c r="A49" s="148"/>
      <c r="B49" s="148"/>
      <c r="C49" s="151" t="s">
        <v>155</v>
      </c>
      <c r="D49" s="153" t="s">
        <v>7187</v>
      </c>
      <c r="E49" s="152">
        <f>SUMIF('YTD 2019 Q1'!$A$10:$A$744,$C49,'YTD 2019 Q1'!$AA$10:$AA$744)</f>
        <v>100302.28</v>
      </c>
      <c r="G49" s="160">
        <f>SUMIF('YTD 2019 Q1'!$A$10:$A$744,$C49,'YTD 2019 Q1'!$Y$10:$Y$744)</f>
        <v>8770.4471869999979</v>
      </c>
      <c r="I49" s="160">
        <f>SUMIF('YTD 2019 Q1'!$A$10:$A$744,$C49,'YTD 2019 Q1'!$Z$10:$Z$744)</f>
        <v>91531.832813000001</v>
      </c>
    </row>
    <row r="50" spans="1:9" x14ac:dyDescent="0.25">
      <c r="A50" s="148"/>
      <c r="B50" s="148"/>
      <c r="C50" s="151" t="s">
        <v>168</v>
      </c>
      <c r="D50" s="147" t="s">
        <v>7188</v>
      </c>
      <c r="E50" s="152">
        <f>SUMIF('YTD 2019 Q1'!$A$10:$A$744,$C50,'YTD 2019 Q1'!$AA$10:$AA$744)</f>
        <v>462927.51</v>
      </c>
      <c r="G50" s="160">
        <f>SUMIF('YTD 2019 Q1'!$A$10:$A$744,$C50,'YTD 2019 Q1'!$Y$10:$Y$744)</f>
        <v>51610.238247000001</v>
      </c>
      <c r="I50" s="160">
        <f>SUMIF('YTD 2019 Q1'!$A$10:$A$744,$C50,'YTD 2019 Q1'!$Z$10:$Z$744)</f>
        <v>411317.27175299998</v>
      </c>
    </row>
    <row r="51" spans="1:9" x14ac:dyDescent="0.25">
      <c r="A51" s="148"/>
      <c r="B51" s="148"/>
      <c r="C51" s="151" t="s">
        <v>183</v>
      </c>
      <c r="D51" s="147" t="s">
        <v>7189</v>
      </c>
      <c r="E51" s="152">
        <f>SUMIF('YTD 2019 Q1'!$A$10:$A$744,$C51,'YTD 2019 Q1'!$AA$10:$AA$744)</f>
        <v>987046.3</v>
      </c>
      <c r="G51" s="160">
        <f>SUMIF('YTD 2019 Q1'!$A$10:$A$744,$C51,'YTD 2019 Q1'!$Y$10:$Y$744)</f>
        <v>110899.08334003999</v>
      </c>
      <c r="I51" s="160">
        <f>SUMIF('YTD 2019 Q1'!$A$10:$A$744,$C51,'YTD 2019 Q1'!$Z$10:$Z$744)</f>
        <v>876147.21665995999</v>
      </c>
    </row>
    <row r="52" spans="1:9" x14ac:dyDescent="0.25">
      <c r="A52" s="148"/>
      <c r="B52" s="148"/>
      <c r="C52" s="151" t="s">
        <v>199</v>
      </c>
      <c r="D52" s="147" t="s">
        <v>7190</v>
      </c>
      <c r="E52" s="152">
        <f>SUMIF('YTD 2019 Q1'!$A$10:$A$744,$C52,'YTD 2019 Q1'!$AA$10:$AA$744)</f>
        <v>106840.39999999998</v>
      </c>
      <c r="G52" s="160">
        <f>SUMIF('YTD 2019 Q1'!$A$10:$A$744,$C52,'YTD 2019 Q1'!$Y$10:$Y$744)</f>
        <v>9527.9614371500011</v>
      </c>
      <c r="I52" s="160">
        <f>SUMIF('YTD 2019 Q1'!$A$10:$A$744,$C52,'YTD 2019 Q1'!$Z$10:$Z$744)</f>
        <v>97312.438562849988</v>
      </c>
    </row>
    <row r="53" spans="1:9" x14ac:dyDescent="0.25">
      <c r="A53" s="148"/>
      <c r="B53" s="148"/>
      <c r="C53" s="151" t="s">
        <v>224</v>
      </c>
      <c r="D53" s="153" t="s">
        <v>7191</v>
      </c>
      <c r="E53" s="152">
        <f>SUMIF('YTD 2019 Q1'!$A$10:$A$744,$C53,'YTD 2019 Q1'!$AA$10:$AA$744)</f>
        <v>11733.63</v>
      </c>
      <c r="G53" s="160">
        <f>SUMIF('YTD 2019 Q1'!$A$10:$A$744,$C53,'YTD 2019 Q1'!$Y$10:$Y$744)</f>
        <v>1670.1594110000001</v>
      </c>
      <c r="I53" s="160">
        <f>SUMIF('YTD 2019 Q1'!$A$10:$A$744,$C53,'YTD 2019 Q1'!$Z$10:$Z$744)</f>
        <v>10063.470588999999</v>
      </c>
    </row>
    <row r="54" spans="1:9" x14ac:dyDescent="0.25">
      <c r="A54" s="148"/>
      <c r="B54" s="148"/>
      <c r="C54" s="151"/>
      <c r="D54" s="156"/>
      <c r="E54" s="152"/>
      <c r="G54" s="160"/>
      <c r="I54" s="160"/>
    </row>
    <row r="55" spans="1:9" x14ac:dyDescent="0.25">
      <c r="A55" s="148"/>
      <c r="B55" s="148"/>
      <c r="C55" s="151"/>
      <c r="D55" s="156"/>
      <c r="E55" s="152"/>
      <c r="G55" s="160"/>
      <c r="I55" s="160"/>
    </row>
    <row r="56" spans="1:9" x14ac:dyDescent="0.25">
      <c r="A56" s="148"/>
      <c r="B56" s="148"/>
      <c r="C56" s="150" t="s">
        <v>7171</v>
      </c>
      <c r="D56" s="150"/>
      <c r="E56" s="152"/>
      <c r="G56" s="160"/>
      <c r="I56" s="160"/>
    </row>
    <row r="57" spans="1:9" x14ac:dyDescent="0.25">
      <c r="A57" s="148"/>
      <c r="B57" s="148"/>
      <c r="C57" s="151" t="s">
        <v>231</v>
      </c>
      <c r="D57" s="147" t="s">
        <v>7174</v>
      </c>
      <c r="E57" s="152">
        <f>SUMIF('YTD 2019 Q1'!$A$10:$A$744,$C57,'YTD 2019 Q1'!$AA$10:$AA$744)</f>
        <v>665474.09999999986</v>
      </c>
      <c r="G57" s="160">
        <f>SUMIF('YTD 2019 Q1'!$A$10:$A$744,$C57,'YTD 2019 Q1'!$Y$10:$Y$744)</f>
        <v>27233.404135569999</v>
      </c>
      <c r="I57" s="160">
        <f>SUMIF('YTD 2019 Q1'!$A$10:$A$744,$C57,'YTD 2019 Q1'!$Z$10:$Z$744)</f>
        <v>638240.69586442993</v>
      </c>
    </row>
    <row r="58" spans="1:9" x14ac:dyDescent="0.25">
      <c r="A58" s="148"/>
      <c r="B58" s="148"/>
      <c r="C58" s="151" t="s">
        <v>251</v>
      </c>
      <c r="D58" s="153" t="s">
        <v>7192</v>
      </c>
      <c r="E58" s="152">
        <f>SUMIF('YTD 2019 Q1'!$A$10:$A$744,$C58,'YTD 2019 Q1'!$AA$10:$AA$744)</f>
        <v>194238.94</v>
      </c>
      <c r="G58" s="160">
        <f>SUMIF('YTD 2019 Q1'!$A$10:$A$744,$C58,'YTD 2019 Q1'!$Y$10:$Y$744)</f>
        <v>11068.72476734</v>
      </c>
      <c r="I58" s="160">
        <f>SUMIF('YTD 2019 Q1'!$A$10:$A$744,$C58,'YTD 2019 Q1'!$Z$10:$Z$744)</f>
        <v>183170.21523266</v>
      </c>
    </row>
    <row r="59" spans="1:9" x14ac:dyDescent="0.25">
      <c r="A59" s="148"/>
      <c r="B59" s="148"/>
      <c r="C59" s="151" t="s">
        <v>272</v>
      </c>
      <c r="D59" s="153" t="s">
        <v>7186</v>
      </c>
      <c r="E59" s="152">
        <f>SUMIF('YTD 2019 Q1'!$A$10:$A$744,$C59,'YTD 2019 Q1'!$AA$10:$AA$744)</f>
        <v>163210.10999999993</v>
      </c>
      <c r="G59" s="160">
        <f>SUMIF('YTD 2019 Q1'!$A$10:$A$744,$C59,'YTD 2019 Q1'!$Y$10:$Y$744)</f>
        <v>15181.353423799999</v>
      </c>
      <c r="I59" s="160">
        <f>SUMIF('YTD 2019 Q1'!$A$10:$A$744,$C59,'YTD 2019 Q1'!$Z$10:$Z$744)</f>
        <v>148028.75657619999</v>
      </c>
    </row>
    <row r="60" spans="1:9" x14ac:dyDescent="0.25">
      <c r="A60" s="148"/>
      <c r="B60" s="148"/>
      <c r="C60" s="151" t="s">
        <v>287</v>
      </c>
      <c r="D60" s="153" t="s">
        <v>7187</v>
      </c>
      <c r="E60" s="152">
        <f>SUMIF('YTD 2019 Q1'!$A$10:$A$744,$C60,'YTD 2019 Q1'!$AA$10:$AA$744)</f>
        <v>22763.550000000003</v>
      </c>
      <c r="G60" s="160">
        <f>SUMIF('YTD 2019 Q1'!$A$10:$A$744,$C60,'YTD 2019 Q1'!$Y$10:$Y$744)</f>
        <v>1160.90119</v>
      </c>
      <c r="I60" s="160">
        <f>SUMIF('YTD 2019 Q1'!$A$10:$A$744,$C60,'YTD 2019 Q1'!$Z$10:$Z$744)</f>
        <v>21602.648809999999</v>
      </c>
    </row>
    <row r="61" spans="1:9" x14ac:dyDescent="0.25">
      <c r="A61" s="148"/>
      <c r="B61" s="148"/>
      <c r="C61" s="151" t="s">
        <v>292</v>
      </c>
      <c r="D61" s="147" t="s">
        <v>7193</v>
      </c>
      <c r="E61" s="152">
        <f>SUMIF('YTD 2019 Q1'!$A$10:$A$744,$C61,'YTD 2019 Q1'!$AA$10:$AA$744)</f>
        <v>80214.09</v>
      </c>
      <c r="G61" s="160">
        <f>SUMIF('YTD 2019 Q1'!$A$10:$A$744,$C61,'YTD 2019 Q1'!$Y$10:$Y$744)</f>
        <v>2261.4812370499999</v>
      </c>
      <c r="I61" s="160">
        <f>SUMIF('YTD 2019 Q1'!$A$10:$A$744,$C61,'YTD 2019 Q1'!$Z$10:$Z$744)</f>
        <v>77952.608762950011</v>
      </c>
    </row>
    <row r="62" spans="1:9" x14ac:dyDescent="0.25">
      <c r="A62" s="148"/>
      <c r="B62" s="148"/>
      <c r="C62" s="151" t="s">
        <v>305</v>
      </c>
      <c r="D62" s="147" t="s">
        <v>7194</v>
      </c>
      <c r="E62" s="152">
        <f>SUMIF('YTD 2019 Q1'!$A$10:$A$744,$C62,'YTD 2019 Q1'!$AA$10:$AA$744)</f>
        <v>216083.57</v>
      </c>
      <c r="G62" s="160">
        <f>SUMIF('YTD 2019 Q1'!$A$10:$A$744,$C62,'YTD 2019 Q1'!$Y$10:$Y$744)</f>
        <v>22190.087362999995</v>
      </c>
      <c r="I62" s="160">
        <f>SUMIF('YTD 2019 Q1'!$A$10:$A$744,$C62,'YTD 2019 Q1'!$Z$10:$Z$744)</f>
        <v>193893.48263699995</v>
      </c>
    </row>
    <row r="63" spans="1:9" x14ac:dyDescent="0.25">
      <c r="A63" s="148"/>
      <c r="B63" s="148"/>
      <c r="C63" s="151" t="s">
        <v>339</v>
      </c>
      <c r="D63" s="147" t="s">
        <v>7195</v>
      </c>
      <c r="E63" s="152">
        <f>SUMIF('YTD 2019 Q1'!$A$10:$A$744,$C63,'YTD 2019 Q1'!$AA$10:$AA$744)</f>
        <v>2234.91</v>
      </c>
      <c r="G63" s="160">
        <f>SUMIF('YTD 2019 Q1'!$A$10:$A$744,$C63,'YTD 2019 Q1'!$Y$10:$Y$744)</f>
        <v>164.04306499999998</v>
      </c>
      <c r="I63" s="160">
        <f>SUMIF('YTD 2019 Q1'!$A$10:$A$744,$C63,'YTD 2019 Q1'!$Z$10:$Z$744)</f>
        <v>2070.866935</v>
      </c>
    </row>
    <row r="64" spans="1:9" x14ac:dyDescent="0.25">
      <c r="A64" s="148"/>
      <c r="B64" s="148"/>
      <c r="C64" s="151"/>
      <c r="D64" s="153" t="s">
        <v>7196</v>
      </c>
      <c r="E64" s="155">
        <f>SUM(E46:E53)+SUM(E57:E63)</f>
        <v>4348136.45</v>
      </c>
      <c r="G64" s="161">
        <f>SUM(G46:G53)+SUM(G57:G63)</f>
        <v>403957.48914114997</v>
      </c>
      <c r="I64" s="161">
        <f>SUM(I46:I53)+SUM(I57:I63)</f>
        <v>3944178.9608588498</v>
      </c>
    </row>
    <row r="65" spans="1:9" x14ac:dyDescent="0.25">
      <c r="A65" s="148"/>
      <c r="B65" s="148"/>
      <c r="C65" s="151"/>
      <c r="D65" s="147"/>
      <c r="E65" s="152"/>
      <c r="G65" s="160"/>
      <c r="I65" s="160"/>
    </row>
    <row r="66" spans="1:9" x14ac:dyDescent="0.25">
      <c r="A66" s="148" t="s">
        <v>7197</v>
      </c>
      <c r="B66" s="148"/>
      <c r="C66" s="149"/>
      <c r="D66" s="148"/>
      <c r="E66" s="152"/>
      <c r="G66" s="160"/>
      <c r="I66" s="160"/>
    </row>
    <row r="67" spans="1:9" x14ac:dyDescent="0.25">
      <c r="A67" s="148"/>
      <c r="B67" s="148"/>
      <c r="C67" s="150" t="s">
        <v>7165</v>
      </c>
      <c r="D67" s="150"/>
      <c r="E67" s="152"/>
      <c r="G67" s="160"/>
      <c r="I67" s="160"/>
    </row>
    <row r="68" spans="1:9" x14ac:dyDescent="0.25">
      <c r="A68" s="148"/>
      <c r="B68" s="148"/>
      <c r="C68" s="151" t="s">
        <v>348</v>
      </c>
      <c r="D68" s="153" t="s">
        <v>7198</v>
      </c>
      <c r="E68" s="152">
        <f>SUMIF('YTD 2019 Q1'!$A$10:$A$744,$C68,'YTD 2019 Q1'!$AA$10:$AA$744)</f>
        <v>161315.38</v>
      </c>
      <c r="G68" s="160">
        <f>SUMIF('YTD 2019 Q1'!$A$10:$A$744,$C68,'YTD 2019 Q1'!$Y$10:$Y$744)</f>
        <v>18051.191021999999</v>
      </c>
      <c r="I68" s="160">
        <f>SUMIF('YTD 2019 Q1'!$A$10:$A$744,$C68,'YTD 2019 Q1'!$Z$10:$Z$744)</f>
        <v>143264.18897800002</v>
      </c>
    </row>
    <row r="69" spans="1:9" x14ac:dyDescent="0.25">
      <c r="A69" s="148"/>
      <c r="B69" s="148"/>
      <c r="C69" s="151" t="s">
        <v>351</v>
      </c>
      <c r="D69" s="147" t="s">
        <v>7199</v>
      </c>
      <c r="E69" s="152">
        <f>SUMIF('YTD 2019 Q1'!$A$10:$A$744,$C69,'YTD 2019 Q1'!$AA$10:$AA$744)</f>
        <v>72140.820000000007</v>
      </c>
      <c r="G69" s="160">
        <f>SUMIF('YTD 2019 Q1'!$A$10:$A$744,$C69,'YTD 2019 Q1'!$Y$10:$Y$744)</f>
        <v>8072.5577579999999</v>
      </c>
      <c r="I69" s="160">
        <f>SUMIF('YTD 2019 Q1'!$A$10:$A$744,$C69,'YTD 2019 Q1'!$Z$10:$Z$744)</f>
        <v>64068.262242000004</v>
      </c>
    </row>
    <row r="70" spans="1:9" x14ac:dyDescent="0.25">
      <c r="A70" s="148"/>
      <c r="B70" s="148"/>
      <c r="C70" s="151" t="s">
        <v>355</v>
      </c>
      <c r="D70" s="153" t="s">
        <v>7200</v>
      </c>
      <c r="E70" s="152">
        <f>SUMIF('YTD 2019 Q1'!$A$10:$A$744,$C70,'YTD 2019 Q1'!$AA$10:$AA$744)</f>
        <v>1499213.71</v>
      </c>
      <c r="G70" s="160">
        <f>SUMIF('YTD 2019 Q1'!$A$10:$A$744,$C70,'YTD 2019 Q1'!$Y$10:$Y$744)</f>
        <v>167102.207895</v>
      </c>
      <c r="I70" s="160">
        <f>SUMIF('YTD 2019 Q1'!$A$10:$A$744,$C70,'YTD 2019 Q1'!$Z$10:$Z$744)</f>
        <v>1332111.5021050002</v>
      </c>
    </row>
    <row r="71" spans="1:9" x14ac:dyDescent="0.25">
      <c r="A71" s="148"/>
      <c r="B71" s="148"/>
      <c r="C71" s="151" t="s">
        <v>375</v>
      </c>
      <c r="D71" s="147" t="s">
        <v>7201</v>
      </c>
      <c r="E71" s="152">
        <f>SUMIF('YTD 2019 Q1'!$A$10:$A$744,$C71,'YTD 2019 Q1'!$AA$10:$AA$744)</f>
        <v>108137.54</v>
      </c>
      <c r="G71" s="160">
        <f>SUMIF('YTD 2019 Q1'!$A$10:$A$744,$C71,'YTD 2019 Q1'!$Y$10:$Y$744)</f>
        <v>12736.592868</v>
      </c>
      <c r="I71" s="160">
        <f>SUMIF('YTD 2019 Q1'!$A$10:$A$744,$C71,'YTD 2019 Q1'!$Z$10:$Z$744)</f>
        <v>95400.947132000001</v>
      </c>
    </row>
    <row r="72" spans="1:9" x14ac:dyDescent="0.25">
      <c r="A72" s="148"/>
      <c r="B72" s="148"/>
      <c r="C72" s="151"/>
      <c r="D72" s="153" t="s">
        <v>7202</v>
      </c>
      <c r="E72" s="155">
        <f>SUM(E68:E71)</f>
        <v>1840807.45</v>
      </c>
      <c r="G72" s="161">
        <f>SUM(G68:G71)</f>
        <v>205962.549543</v>
      </c>
      <c r="I72" s="161">
        <f>SUM(I68:I71)</f>
        <v>1634844.9004570001</v>
      </c>
    </row>
    <row r="73" spans="1:9" x14ac:dyDescent="0.25">
      <c r="A73" s="148"/>
      <c r="B73" s="148"/>
      <c r="C73" s="151"/>
      <c r="D73" s="147"/>
      <c r="E73" s="152"/>
      <c r="G73" s="160"/>
      <c r="I73" s="160"/>
    </row>
    <row r="74" spans="1:9" x14ac:dyDescent="0.25">
      <c r="A74" s="148" t="s">
        <v>7203</v>
      </c>
      <c r="B74" s="148"/>
      <c r="C74" s="149"/>
      <c r="D74" s="148"/>
      <c r="E74" s="152"/>
      <c r="G74" s="160"/>
      <c r="I74" s="160"/>
    </row>
    <row r="75" spans="1:9" x14ac:dyDescent="0.25">
      <c r="A75" s="148"/>
      <c r="B75" s="148"/>
      <c r="C75" s="150" t="s">
        <v>7165</v>
      </c>
      <c r="D75" s="150"/>
      <c r="E75" s="152"/>
      <c r="G75" s="160"/>
      <c r="I75" s="160"/>
    </row>
    <row r="76" spans="1:9" x14ac:dyDescent="0.25">
      <c r="A76" s="148"/>
      <c r="B76" s="148"/>
      <c r="C76" s="151" t="s">
        <v>391</v>
      </c>
      <c r="D76" s="147" t="s">
        <v>7198</v>
      </c>
      <c r="E76" s="152">
        <f>SUMIF('YTD 2019 Q1'!$A$10:$A$744,$C76,'YTD 2019 Q1'!$AA$10:$AA$744)</f>
        <v>83.5</v>
      </c>
      <c r="G76" s="160">
        <f>SUMIF('YTD 2019 Q1'!$A$10:$A$744,$C76,'YTD 2019 Q1'!$Y$10:$Y$744)</f>
        <v>9.4187999999999992</v>
      </c>
      <c r="I76" s="160">
        <f>SUMIF('YTD 2019 Q1'!$A$10:$A$744,$C76,'YTD 2019 Q1'!$Z$10:$Z$744)</f>
        <v>74.081199999999995</v>
      </c>
    </row>
    <row r="77" spans="1:9" x14ac:dyDescent="0.25">
      <c r="A77" s="148"/>
      <c r="B77" s="148"/>
      <c r="C77" s="151" t="s">
        <v>396</v>
      </c>
      <c r="D77" s="153" t="s">
        <v>7204</v>
      </c>
      <c r="E77" s="152">
        <f>SUMIF('YTD 2019 Q1'!$A$10:$A$744,$C77,'YTD 2019 Q1'!$AA$10:$AA$744)</f>
        <v>260089.72000000003</v>
      </c>
      <c r="G77" s="160">
        <f>SUMIF('YTD 2019 Q1'!$A$10:$A$744,$C77,'YTD 2019 Q1'!$Y$10:$Y$744)</f>
        <v>22111.468772999993</v>
      </c>
      <c r="I77" s="160">
        <f>SUMIF('YTD 2019 Q1'!$A$10:$A$744,$C77,'YTD 2019 Q1'!$Z$10:$Z$744)</f>
        <v>237978.25122699991</v>
      </c>
    </row>
    <row r="78" spans="1:9" x14ac:dyDescent="0.25">
      <c r="A78" s="157"/>
      <c r="B78" s="157"/>
      <c r="C78" s="154" t="s">
        <v>453</v>
      </c>
      <c r="D78" s="153" t="s">
        <v>7205</v>
      </c>
      <c r="E78" s="152">
        <f>SUMIF('YTD 2019 Q1'!$A$10:$A$744,$C78,'YTD 2019 Q1'!$AA$10:$AA$744)</f>
        <v>266023.58999999997</v>
      </c>
      <c r="G78" s="160">
        <f>SUMIF('YTD 2019 Q1'!$A$10:$A$744,$C78,'YTD 2019 Q1'!$Y$10:$Y$744)</f>
        <v>29768.039720999997</v>
      </c>
      <c r="I78" s="160">
        <f>SUMIF('YTD 2019 Q1'!$A$10:$A$744,$C78,'YTD 2019 Q1'!$Z$10:$Z$744)</f>
        <v>236255.55027900002</v>
      </c>
    </row>
    <row r="79" spans="1:9" x14ac:dyDescent="0.25">
      <c r="A79" s="148"/>
      <c r="B79" s="148"/>
      <c r="C79" s="151" t="s">
        <v>466</v>
      </c>
      <c r="D79" s="153" t="s">
        <v>7206</v>
      </c>
      <c r="E79" s="152">
        <f>SUMIF('YTD 2019 Q1'!$A$10:$A$744,$C79,'YTD 2019 Q1'!$AA$10:$AA$744)</f>
        <v>12547.05</v>
      </c>
      <c r="G79" s="160">
        <f>SUMIF('YTD 2019 Q1'!$A$10:$A$744,$C79,'YTD 2019 Q1'!$Y$10:$Y$744)</f>
        <v>1415.3072399999999</v>
      </c>
      <c r="I79" s="160">
        <f>SUMIF('YTD 2019 Q1'!$A$10:$A$744,$C79,'YTD 2019 Q1'!$Z$10:$Z$744)</f>
        <v>11131.742759999999</v>
      </c>
    </row>
    <row r="80" spans="1:9" x14ac:dyDescent="0.25">
      <c r="A80" s="148"/>
      <c r="B80" s="148"/>
      <c r="C80" s="151"/>
      <c r="D80" s="153" t="s">
        <v>7207</v>
      </c>
      <c r="E80" s="155">
        <f>SUM(E76:E79)</f>
        <v>538743.8600000001</v>
      </c>
      <c r="G80" s="161">
        <f>SUM(G76:G79)</f>
        <v>53304.234533999996</v>
      </c>
      <c r="I80" s="161">
        <f>SUM(I76:I79)</f>
        <v>485439.62546599988</v>
      </c>
    </row>
    <row r="81" spans="1:9" x14ac:dyDescent="0.25">
      <c r="A81" s="148"/>
      <c r="B81" s="148"/>
      <c r="C81" s="151"/>
      <c r="D81" s="147"/>
      <c r="E81" s="152"/>
      <c r="G81" s="160"/>
      <c r="I81" s="160"/>
    </row>
    <row r="82" spans="1:9" x14ac:dyDescent="0.25">
      <c r="A82" s="148" t="s">
        <v>7208</v>
      </c>
      <c r="B82" s="148"/>
      <c r="C82" s="149"/>
      <c r="D82" s="148"/>
      <c r="E82" s="152"/>
      <c r="G82" s="160"/>
      <c r="I82" s="160"/>
    </row>
    <row r="83" spans="1:9" x14ac:dyDescent="0.25">
      <c r="A83" s="148"/>
      <c r="B83" s="148"/>
      <c r="C83" s="150" t="s">
        <v>7165</v>
      </c>
      <c r="D83" s="150"/>
      <c r="E83" s="152"/>
      <c r="G83" s="160"/>
      <c r="I83" s="160"/>
    </row>
    <row r="84" spans="1:9" x14ac:dyDescent="0.25">
      <c r="A84" s="148"/>
      <c r="B84" s="148"/>
      <c r="C84" s="151" t="s">
        <v>469</v>
      </c>
      <c r="D84" s="153" t="s">
        <v>7198</v>
      </c>
      <c r="E84" s="152">
        <f>SUMIF('YTD 2019 Q1'!$A$10:$A$744,$C84,'YTD 2019 Q1'!$AA$10:$AA$744)</f>
        <v>13964.86</v>
      </c>
      <c r="G84" s="160">
        <f>SUMIF('YTD 2019 Q1'!$A$10:$A$744,$C84,'YTD 2019 Q1'!$Y$10:$Y$744)</f>
        <v>1562.6678340000001</v>
      </c>
      <c r="I84" s="160">
        <f>SUMIF('YTD 2019 Q1'!$A$10:$A$744,$C84,'YTD 2019 Q1'!$Z$10:$Z$744)</f>
        <v>12402.192166000001</v>
      </c>
    </row>
    <row r="85" spans="1:9" x14ac:dyDescent="0.25">
      <c r="A85" s="148"/>
      <c r="B85" s="148"/>
      <c r="C85" s="151" t="s">
        <v>474</v>
      </c>
      <c r="D85" s="153" t="s">
        <v>7209</v>
      </c>
      <c r="E85" s="152">
        <f>SUMIF('YTD 2019 Q1'!$A$10:$A$744,$C85,'YTD 2019 Q1'!$AA$10:$AA$744)</f>
        <v>164270.16999999998</v>
      </c>
      <c r="G85" s="160">
        <f>SUMIF('YTD 2019 Q1'!$A$10:$A$744,$C85,'YTD 2019 Q1'!$Y$10:$Y$744)</f>
        <v>18382.614037000003</v>
      </c>
      <c r="I85" s="160">
        <f>SUMIF('YTD 2019 Q1'!$A$10:$A$744,$C85,'YTD 2019 Q1'!$Z$10:$Z$744)</f>
        <v>145887.55596299999</v>
      </c>
    </row>
    <row r="86" spans="1:9" x14ac:dyDescent="0.25">
      <c r="A86" s="148"/>
      <c r="B86" s="148"/>
      <c r="C86" s="151" t="s">
        <v>507</v>
      </c>
      <c r="D86" s="147" t="s">
        <v>7210</v>
      </c>
      <c r="E86" s="152">
        <f>SUMIF('YTD 2019 Q1'!$A$10:$A$744,$C86,'YTD 2019 Q1'!$AA$10:$AA$744)</f>
        <v>51224.89</v>
      </c>
      <c r="G86" s="160">
        <f>SUMIF('YTD 2019 Q1'!$A$10:$A$744,$C86,'YTD 2019 Q1'!$Y$10:$Y$744)</f>
        <v>5732.0651909999997</v>
      </c>
      <c r="I86" s="160">
        <f>SUMIF('YTD 2019 Q1'!$A$10:$A$744,$C86,'YTD 2019 Q1'!$Z$10:$Z$744)</f>
        <v>45492.824808999998</v>
      </c>
    </row>
    <row r="87" spans="1:9" x14ac:dyDescent="0.25">
      <c r="A87" s="148"/>
      <c r="B87" s="148"/>
      <c r="C87" s="151" t="s">
        <v>7063</v>
      </c>
      <c r="D87" s="153" t="s">
        <v>7211</v>
      </c>
      <c r="E87" s="152">
        <f>SUMIF('YTD 2019 Q1'!$A$10:$A$744,$C87,'YTD 2019 Q1'!$AA$10:$AA$744)</f>
        <v>0</v>
      </c>
      <c r="G87" s="160">
        <f>SUMIF('YTD 2019 Q1'!$A$10:$A$744,$C87,'YTD 2019 Q1'!$Y$10:$Y$744)</f>
        <v>0</v>
      </c>
      <c r="I87" s="160">
        <f>SUMIF('YTD 2019 Q1'!$A$10:$A$744,$C87,'YTD 2019 Q1'!$Z$10:$Z$744)</f>
        <v>0</v>
      </c>
    </row>
    <row r="88" spans="1:9" x14ac:dyDescent="0.25">
      <c r="A88" s="148"/>
      <c r="B88" s="148"/>
      <c r="C88" s="151"/>
      <c r="D88" s="153" t="s">
        <v>7212</v>
      </c>
      <c r="E88" s="155">
        <f>SUM(E84:E87)</f>
        <v>229459.91999999998</v>
      </c>
      <c r="G88" s="161">
        <f>SUM(G84:G87)</f>
        <v>25677.347062000001</v>
      </c>
      <c r="I88" s="161">
        <f>SUM(I84:I87)</f>
        <v>203782.57293799997</v>
      </c>
    </row>
    <row r="89" spans="1:9" x14ac:dyDescent="0.25">
      <c r="A89" s="148"/>
      <c r="B89" s="148"/>
      <c r="C89" s="151"/>
      <c r="D89" s="156"/>
      <c r="E89" s="152"/>
      <c r="G89" s="160"/>
      <c r="I89" s="160"/>
    </row>
    <row r="90" spans="1:9" x14ac:dyDescent="0.25">
      <c r="A90" s="148" t="s">
        <v>7213</v>
      </c>
      <c r="B90" s="148"/>
      <c r="C90" s="149"/>
      <c r="D90" s="148"/>
      <c r="E90" s="152"/>
      <c r="G90" s="160"/>
      <c r="I90" s="160"/>
    </row>
    <row r="91" spans="1:9" x14ac:dyDescent="0.25">
      <c r="A91" s="148"/>
      <c r="B91" s="148"/>
      <c r="C91" s="150" t="s">
        <v>7165</v>
      </c>
      <c r="D91" s="150"/>
      <c r="E91" s="152"/>
      <c r="G91" s="160"/>
      <c r="I91" s="160"/>
    </row>
    <row r="92" spans="1:9" x14ac:dyDescent="0.25">
      <c r="A92" s="148"/>
      <c r="B92" s="148"/>
      <c r="C92" s="151" t="s">
        <v>512</v>
      </c>
      <c r="D92" s="153" t="s">
        <v>7214</v>
      </c>
      <c r="E92" s="152">
        <f>SUMIF('YTD 2019 Q1'!$A$10:$A$744,$C92,'YTD 2019 Q1'!$AA$10:$AA$744)</f>
        <v>4717330.1100000013</v>
      </c>
      <c r="G92" s="160">
        <f>SUMIF('YTD 2019 Q1'!$A$10:$A$744,$C92,'YTD 2019 Q1'!$Y$10:$Y$744)</f>
        <v>557999.93995949987</v>
      </c>
      <c r="I92" s="160">
        <f>SUMIF('YTD 2019 Q1'!$A$10:$A$744,$C92,'YTD 2019 Q1'!$Z$10:$Z$744)</f>
        <v>4159330.1700405008</v>
      </c>
    </row>
    <row r="93" spans="1:9" x14ac:dyDescent="0.25">
      <c r="A93" s="148"/>
      <c r="B93" s="148"/>
      <c r="C93" s="151" t="s">
        <v>800</v>
      </c>
      <c r="D93" s="147" t="s">
        <v>7215</v>
      </c>
      <c r="E93" s="152">
        <f>SUMIF('YTD 2019 Q1'!$A$10:$A$744,$C93,'YTD 2019 Q1'!$AA$10:$AA$744)</f>
        <v>-1567041.1800000002</v>
      </c>
      <c r="G93" s="160">
        <f>SUMIF('YTD 2019 Q1'!$A$10:$A$744,$C93,'YTD 2019 Q1'!$Y$10:$Y$744)</f>
        <v>-195372.78620950002</v>
      </c>
      <c r="I93" s="160">
        <f>SUMIF('YTD 2019 Q1'!$A$10:$A$744,$C93,'YTD 2019 Q1'!$Z$10:$Z$744)</f>
        <v>-1371668.3937904998</v>
      </c>
    </row>
    <row r="94" spans="1:9" x14ac:dyDescent="0.25">
      <c r="A94" s="148"/>
      <c r="B94" s="148"/>
      <c r="C94" s="151" t="s">
        <v>813</v>
      </c>
      <c r="D94" s="147" t="s">
        <v>7216</v>
      </c>
      <c r="E94" s="152">
        <f>SUMIF('YTD 2019 Q1'!$A$10:$A$744,$C94,'YTD 2019 Q1'!$AA$10:$AA$744)</f>
        <v>292289.81</v>
      </c>
      <c r="G94" s="160">
        <f>SUMIF('YTD 2019 Q1'!$A$10:$A$744,$C94,'YTD 2019 Q1'!$Y$10:$Y$744)</f>
        <v>32853.374644000003</v>
      </c>
      <c r="I94" s="160">
        <f>SUMIF('YTD 2019 Q1'!$A$10:$A$744,$C94,'YTD 2019 Q1'!$Z$10:$Z$744)</f>
        <v>259436.435356</v>
      </c>
    </row>
    <row r="95" spans="1:9" x14ac:dyDescent="0.25">
      <c r="A95" s="148"/>
      <c r="B95" s="148"/>
      <c r="C95" s="151" t="s">
        <v>818</v>
      </c>
      <c r="D95" s="147" t="s">
        <v>7217</v>
      </c>
      <c r="E95" s="152">
        <f>SUMIF('YTD 2019 Q1'!$A$10:$A$744,$C95,'YTD 2019 Q1'!$AA$10:$AA$744)</f>
        <v>3607.13</v>
      </c>
      <c r="G95" s="160">
        <f>SUMIF('YTD 2019 Q1'!$A$10:$A$744,$C95,'YTD 2019 Q1'!$Y$10:$Y$744)</f>
        <v>405.44141200000001</v>
      </c>
      <c r="I95" s="160">
        <f>SUMIF('YTD 2019 Q1'!$A$10:$A$744,$C95,'YTD 2019 Q1'!$Z$10:$Z$744)</f>
        <v>3201.688588</v>
      </c>
    </row>
    <row r="96" spans="1:9" x14ac:dyDescent="0.25">
      <c r="A96" s="148"/>
      <c r="B96" s="148"/>
      <c r="C96" s="151" t="s">
        <v>831</v>
      </c>
      <c r="D96" s="147" t="s">
        <v>7218</v>
      </c>
      <c r="E96" s="152">
        <f>SUMIF('YTD 2019 Q1'!$A$10:$A$744,$C96,'YTD 2019 Q1'!$AA$10:$AA$744)</f>
        <v>1516213.11</v>
      </c>
      <c r="G96" s="160">
        <f>SUMIF('YTD 2019 Q1'!$A$10:$A$744,$C96,'YTD 2019 Q1'!$Y$10:$Y$744)</f>
        <v>164111.12171150002</v>
      </c>
      <c r="I96" s="160">
        <f>SUMIF('YTD 2019 Q1'!$A$10:$A$744,$C96,'YTD 2019 Q1'!$Z$10:$Z$744)</f>
        <v>1352101.9882884999</v>
      </c>
    </row>
    <row r="97" spans="1:9" x14ac:dyDescent="0.25">
      <c r="A97" s="148"/>
      <c r="B97" s="148"/>
      <c r="C97" s="151" t="s">
        <v>7219</v>
      </c>
      <c r="D97" s="153" t="s">
        <v>7220</v>
      </c>
      <c r="E97" s="152">
        <f>SUMIF('YTD 2019 Q1'!$A$10:$A$744,$C97,'YTD 2019 Q1'!$AA$10:$AA$744)</f>
        <v>0</v>
      </c>
      <c r="G97" s="160">
        <f>SUMIF('YTD 2019 Q1'!$A$10:$A$744,$C97,'YTD 2019 Q1'!$Y$10:$Y$744)</f>
        <v>0</v>
      </c>
      <c r="I97" s="160">
        <f>SUMIF('YTD 2019 Q1'!$A$10:$A$744,$C97,'YTD 2019 Q1'!$Z$10:$Z$744)</f>
        <v>0</v>
      </c>
    </row>
    <row r="98" spans="1:9" x14ac:dyDescent="0.25">
      <c r="A98" s="148"/>
      <c r="B98" s="148"/>
      <c r="C98" s="151" t="s">
        <v>878</v>
      </c>
      <c r="D98" s="153" t="s">
        <v>7221</v>
      </c>
      <c r="E98" s="152">
        <f>SUMIF('YTD 2019 Q1'!$A$10:$A$744,$C98,'YTD 2019 Q1'!$AA$10:$AA$744)</f>
        <v>37689.600000000006</v>
      </c>
      <c r="G98" s="160">
        <f>SUMIF('YTD 2019 Q1'!$A$10:$A$744,$C98,'YTD 2019 Q1'!$Y$10:$Y$744)</f>
        <v>4236.3110399999996</v>
      </c>
      <c r="I98" s="160">
        <f>SUMIF('YTD 2019 Q1'!$A$10:$A$744,$C98,'YTD 2019 Q1'!$Z$10:$Z$744)</f>
        <v>33453.288959999998</v>
      </c>
    </row>
    <row r="99" spans="1:9" x14ac:dyDescent="0.25">
      <c r="A99" s="148"/>
      <c r="B99" s="148"/>
      <c r="C99" s="151" t="s">
        <v>897</v>
      </c>
      <c r="D99" s="153" t="s">
        <v>7191</v>
      </c>
      <c r="E99" s="152">
        <f>SUMIF('YTD 2019 Q1'!$A$10:$A$744,$C99,'YTD 2019 Q1'!$AA$10:$AA$744)</f>
        <v>383441.77000000008</v>
      </c>
      <c r="G99" s="160">
        <f>SUMIF('YTD 2019 Q1'!$A$10:$A$744,$C99,'YTD 2019 Q1'!$Y$10:$Y$744)</f>
        <v>43097.534948</v>
      </c>
      <c r="I99" s="160">
        <f>SUMIF('YTD 2019 Q1'!$A$10:$A$744,$C99,'YTD 2019 Q1'!$Z$10:$Z$744)</f>
        <v>340344.23505200003</v>
      </c>
    </row>
    <row r="100" spans="1:9" x14ac:dyDescent="0.25">
      <c r="A100" s="148"/>
      <c r="B100" s="148"/>
      <c r="C100" s="151"/>
      <c r="D100" s="156"/>
      <c r="E100" s="152"/>
      <c r="G100" s="160"/>
      <c r="I100" s="160"/>
    </row>
    <row r="101" spans="1:9" x14ac:dyDescent="0.25">
      <c r="A101" s="148"/>
      <c r="B101" s="148"/>
      <c r="C101" s="150" t="s">
        <v>7171</v>
      </c>
      <c r="D101" s="150"/>
      <c r="E101" s="152"/>
      <c r="G101" s="160"/>
      <c r="I101" s="160"/>
    </row>
    <row r="102" spans="1:9" x14ac:dyDescent="0.25">
      <c r="A102" s="148"/>
      <c r="B102" s="148"/>
      <c r="C102" s="151" t="s">
        <v>904</v>
      </c>
      <c r="D102" s="147" t="s">
        <v>7222</v>
      </c>
      <c r="E102" s="152">
        <f>SUMIF('YTD 2019 Q1'!$A$10:$A$744,$C102,'YTD 2019 Q1'!$AA$10:$AA$744)</f>
        <v>349440.75999999989</v>
      </c>
      <c r="G102" s="160">
        <f>SUMIF('YTD 2019 Q1'!$A$10:$A$744,$C102,'YTD 2019 Q1'!$Y$10:$Y$744)</f>
        <v>38112.689409999999</v>
      </c>
      <c r="I102" s="160">
        <f>SUMIF('YTD 2019 Q1'!$A$10:$A$744,$C102,'YTD 2019 Q1'!$Z$10:$Z$744)</f>
        <v>311328.07059000002</v>
      </c>
    </row>
    <row r="103" spans="1:9" x14ac:dyDescent="0.25">
      <c r="A103" s="148"/>
      <c r="B103" s="148"/>
      <c r="C103" s="151"/>
      <c r="D103" s="147"/>
      <c r="E103" s="152"/>
      <c r="G103" s="160"/>
      <c r="I103" s="160"/>
    </row>
    <row r="104" spans="1:9" x14ac:dyDescent="0.25">
      <c r="A104" s="148"/>
      <c r="B104" s="148"/>
      <c r="C104" s="151"/>
      <c r="D104" s="153" t="s">
        <v>7223</v>
      </c>
      <c r="E104" s="155">
        <f>SUM(E92:E99)+E102</f>
        <v>5732971.1100000013</v>
      </c>
      <c r="G104" s="161">
        <f>SUM(G92:G99)+G102</f>
        <v>645443.6269154998</v>
      </c>
      <c r="I104" s="161">
        <f>SUM(I92:I99)+I102</f>
        <v>5087527.4830844998</v>
      </c>
    </row>
    <row r="105" spans="1:9" x14ac:dyDescent="0.25">
      <c r="A105" s="148"/>
      <c r="B105" s="148"/>
      <c r="C105" s="151"/>
      <c r="D105" s="147"/>
    </row>
    <row r="106" spans="1:9" ht="15.75" thickBot="1" x14ac:dyDescent="0.3">
      <c r="A106" s="148"/>
      <c r="B106" s="148"/>
      <c r="C106" s="151"/>
      <c r="D106" s="153" t="s">
        <v>7224</v>
      </c>
      <c r="E106" s="158">
        <f>E104+E88+E80+E72+E64+E42+E34+E23+E18</f>
        <v>13264463.930000002</v>
      </c>
      <c r="G106" s="162">
        <f>G104+G88+G80+G72+G64+G42+G34+G23+G18</f>
        <v>1390710.0066436497</v>
      </c>
      <c r="I106" s="162">
        <f>I104+I88+I80+I72+I64+I42+I34+I23+I18</f>
        <v>11873753.923356349</v>
      </c>
    </row>
    <row r="107" spans="1:9" ht="15.75" thickTop="1" x14ac:dyDescent="0.25"/>
    <row r="108" spans="1:9" x14ac:dyDescent="0.25">
      <c r="E108" s="159"/>
    </row>
  </sheetData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35"/>
  <sheetViews>
    <sheetView showGridLines="0" view="pageLayout" zoomScaleNormal="70" workbookViewId="0">
      <selection activeCell="F6" sqref="F6:H740"/>
    </sheetView>
  </sheetViews>
  <sheetFormatPr defaultRowHeight="15" outlineLevelRow="3" outlineLevelCol="1" x14ac:dyDescent="0.25"/>
  <cols>
    <col min="1" max="1" width="52" bestFit="1" customWidth="1"/>
    <col min="2" max="20" width="0" hidden="1" customWidth="1" outlineLevel="1"/>
    <col min="21" max="21" width="16.7109375" customWidth="1" collapsed="1"/>
    <col min="22" max="29" width="16.7109375" customWidth="1"/>
    <col min="30" max="38" width="16.7109375" hidden="1" customWidth="1" outlineLevel="1"/>
    <col min="39" max="39" width="25.7109375" bestFit="1" customWidth="1" collapsed="1"/>
    <col min="40" max="16384" width="9.140625" style="61"/>
  </cols>
  <sheetData>
    <row r="1" spans="1:39" x14ac:dyDescent="0.25">
      <c r="A1" s="182" t="s">
        <v>7160</v>
      </c>
    </row>
    <row r="2" spans="1:39" x14ac:dyDescent="0.25">
      <c r="A2" s="182" t="s">
        <v>7232</v>
      </c>
    </row>
    <row r="3" spans="1:39" x14ac:dyDescent="0.25">
      <c r="A3" s="182" t="s">
        <v>7233</v>
      </c>
    </row>
    <row r="4" spans="1:39" x14ac:dyDescent="0.25">
      <c r="A4" s="182" t="s">
        <v>7234</v>
      </c>
    </row>
    <row r="5" spans="1:39" x14ac:dyDescent="0.25">
      <c r="A5" s="183" t="s">
        <v>7235</v>
      </c>
    </row>
    <row r="6" spans="1:39" x14ac:dyDescent="0.25">
      <c r="U6" s="242" t="s">
        <v>6979</v>
      </c>
      <c r="V6" s="243"/>
      <c r="W6" s="244"/>
      <c r="X6" s="242" t="s">
        <v>6964</v>
      </c>
      <c r="Y6" s="243"/>
      <c r="Z6" s="244"/>
      <c r="AA6" s="242" t="s">
        <v>6965</v>
      </c>
      <c r="AB6" s="243"/>
      <c r="AC6" s="244"/>
      <c r="AD6" s="104" t="s">
        <v>6979</v>
      </c>
      <c r="AE6" s="104"/>
      <c r="AF6" s="104"/>
      <c r="AG6" s="105" t="s">
        <v>6964</v>
      </c>
      <c r="AH6" s="104"/>
      <c r="AI6" s="104"/>
      <c r="AJ6" s="105" t="s">
        <v>6965</v>
      </c>
      <c r="AK6" s="104"/>
      <c r="AL6" s="180"/>
    </row>
    <row r="7" spans="1:39" x14ac:dyDescent="0.25">
      <c r="U7" s="107" t="s">
        <v>7126</v>
      </c>
      <c r="V7" s="108" t="s">
        <v>7127</v>
      </c>
      <c r="W7" s="108" t="s">
        <v>7128</v>
      </c>
      <c r="X7" s="109" t="s">
        <v>7126</v>
      </c>
      <c r="Y7" s="110" t="s">
        <v>7127</v>
      </c>
      <c r="Z7" s="110" t="s">
        <v>7128</v>
      </c>
      <c r="AA7" s="184" t="s">
        <v>7126</v>
      </c>
      <c r="AB7" s="185" t="s">
        <v>7127</v>
      </c>
      <c r="AC7" s="186" t="s">
        <v>7128</v>
      </c>
      <c r="AD7" s="111" t="s">
        <v>7126</v>
      </c>
      <c r="AE7" s="112" t="s">
        <v>7127</v>
      </c>
      <c r="AF7" s="112" t="s">
        <v>7128</v>
      </c>
      <c r="AG7" s="113" t="s">
        <v>7126</v>
      </c>
      <c r="AH7" s="114" t="s">
        <v>7127</v>
      </c>
      <c r="AI7" s="114" t="s">
        <v>7128</v>
      </c>
      <c r="AJ7" s="113" t="s">
        <v>7126</v>
      </c>
      <c r="AK7" s="114" t="s">
        <v>7127</v>
      </c>
      <c r="AL7" s="181" t="s">
        <v>7128</v>
      </c>
    </row>
    <row r="8" spans="1:39" ht="45" x14ac:dyDescent="0.25">
      <c r="A8" s="78" t="s">
        <v>6980</v>
      </c>
      <c r="B8" s="78" t="s">
        <v>8</v>
      </c>
      <c r="C8" s="78" t="s">
        <v>6975</v>
      </c>
      <c r="D8" s="78" t="s">
        <v>9</v>
      </c>
      <c r="E8" s="78" t="s">
        <v>6976</v>
      </c>
      <c r="F8" s="79">
        <v>43466</v>
      </c>
      <c r="G8" s="79">
        <v>43497</v>
      </c>
      <c r="H8" s="79">
        <v>43525</v>
      </c>
      <c r="I8" s="79">
        <v>43556</v>
      </c>
      <c r="J8" s="79">
        <v>43586</v>
      </c>
      <c r="K8" s="79">
        <v>43617</v>
      </c>
      <c r="L8" s="79">
        <v>43647</v>
      </c>
      <c r="M8" s="79">
        <v>43678</v>
      </c>
      <c r="N8" s="79">
        <v>43709</v>
      </c>
      <c r="O8" s="79">
        <v>43739</v>
      </c>
      <c r="P8" s="79">
        <v>43770</v>
      </c>
      <c r="Q8" s="79">
        <v>43800</v>
      </c>
      <c r="R8" s="78" t="s">
        <v>6</v>
      </c>
      <c r="S8" s="78" t="s">
        <v>972</v>
      </c>
      <c r="T8" s="78" t="s">
        <v>6977</v>
      </c>
      <c r="U8" s="116" t="s">
        <v>7228</v>
      </c>
      <c r="V8" s="116" t="s">
        <v>7228</v>
      </c>
      <c r="W8" s="116" t="s">
        <v>7228</v>
      </c>
      <c r="X8" s="116" t="s">
        <v>7228</v>
      </c>
      <c r="Y8" s="116" t="s">
        <v>7228</v>
      </c>
      <c r="Z8" s="116" t="s">
        <v>7228</v>
      </c>
      <c r="AA8" s="116" t="s">
        <v>7228</v>
      </c>
      <c r="AB8" s="116" t="s">
        <v>7228</v>
      </c>
      <c r="AC8" s="116" t="s">
        <v>7228</v>
      </c>
      <c r="AD8" s="117" t="s">
        <v>7231</v>
      </c>
      <c r="AE8" s="117" t="s">
        <v>7231</v>
      </c>
      <c r="AF8" s="117" t="s">
        <v>7231</v>
      </c>
      <c r="AG8" s="117" t="s">
        <v>7231</v>
      </c>
      <c r="AH8" s="117" t="s">
        <v>7231</v>
      </c>
      <c r="AI8" s="117" t="s">
        <v>7231</v>
      </c>
      <c r="AJ8" s="117" t="s">
        <v>7231</v>
      </c>
      <c r="AK8" s="117" t="s">
        <v>7231</v>
      </c>
      <c r="AL8" s="117" t="s">
        <v>7231</v>
      </c>
      <c r="AM8" s="178" t="s">
        <v>6978</v>
      </c>
    </row>
    <row r="9" spans="1:39" hidden="1" outlineLevel="3" x14ac:dyDescent="0.25">
      <c r="A9" t="s">
        <v>6984</v>
      </c>
      <c r="B9" t="s">
        <v>12</v>
      </c>
      <c r="C9" t="s">
        <v>13</v>
      </c>
      <c r="D9" t="s">
        <v>14</v>
      </c>
      <c r="E9" t="s">
        <v>15</v>
      </c>
      <c r="F9">
        <v>4104.63</v>
      </c>
      <c r="G9">
        <v>3604.63</v>
      </c>
      <c r="H9">
        <v>3604.63</v>
      </c>
      <c r="R9">
        <f t="shared" ref="R9:R17" si="0">SUM(F9:Q9)</f>
        <v>11313.89</v>
      </c>
      <c r="S9" s="92" t="s">
        <v>1142</v>
      </c>
      <c r="T9" s="80">
        <v>0.1053</v>
      </c>
      <c r="U9" s="119">
        <f t="shared" ref="U9:U17" si="1">IF(LEFT(AM9,6)="Direct", H9,0)</f>
        <v>0</v>
      </c>
      <c r="V9" s="120">
        <f t="shared" ref="V9:V17" si="2">H9-U9</f>
        <v>3604.63</v>
      </c>
      <c r="W9" s="121">
        <f t="shared" ref="W9:W17" si="3">U9+V9</f>
        <v>3604.63</v>
      </c>
      <c r="X9" s="119">
        <f t="shared" ref="X9:X17" si="4">IF(LEFT(AM9,9)="Direct-WA", H9,0)</f>
        <v>0</v>
      </c>
      <c r="Y9" s="120">
        <f t="shared" ref="Y9:Y17" si="5">IF(LEFT(AM9,9)="Direct-WA",0,H9*T9)</f>
        <v>379.56753900000001</v>
      </c>
      <c r="Z9" s="122">
        <f t="shared" ref="Z9:Z17" si="6">X9+Y9</f>
        <v>379.56753900000001</v>
      </c>
      <c r="AA9" s="119">
        <f t="shared" ref="AA9:AA17" si="7">IF(LEFT(AM9,9)="Direct-OR", H9,0)</f>
        <v>0</v>
      </c>
      <c r="AB9" s="120">
        <f t="shared" ref="AB9:AB17" si="8">IF(LEFT(AM9,9)="Direct-OR",0,V9-Y9)</f>
        <v>3225.062461</v>
      </c>
      <c r="AC9" s="122">
        <f t="shared" ref="AC9:AC17" si="9">AA9+AB9</f>
        <v>3225.062461</v>
      </c>
      <c r="AD9" s="94">
        <f t="shared" ref="AD9:AD17" si="10">IF(LEFT(AM9,6)="Direct", R9,0)</f>
        <v>0</v>
      </c>
      <c r="AE9" s="123">
        <f t="shared" ref="AE9:AE17" si="11">R9-AD9</f>
        <v>11313.89</v>
      </c>
      <c r="AF9" s="94">
        <f t="shared" ref="AF9:AF17" si="12">AD9+AE9</f>
        <v>11313.89</v>
      </c>
      <c r="AG9" s="94">
        <f t="shared" ref="AG9:AG17" si="13">IF(LEFT(AM9,9)="Direct-WA", R9,0)</f>
        <v>0</v>
      </c>
      <c r="AH9" s="123">
        <f t="shared" ref="AH9:AH17" si="14">IF(LEFT(AM9,9)="Direct-WA",0,R9*T9)</f>
        <v>1191.352617</v>
      </c>
      <c r="AI9" s="94">
        <f t="shared" ref="AI9:AI17" si="15">AG9+AH9</f>
        <v>1191.352617</v>
      </c>
      <c r="AJ9" s="94">
        <f t="shared" ref="AJ9:AJ17" si="16">IF(LEFT(AM9,9)="Direct-OR", R9,0)</f>
        <v>0</v>
      </c>
      <c r="AK9" s="94">
        <f t="shared" ref="AK9:AK17" si="17">IF(LEFT(AM9,9)="Direct-OR",0,AF9-AI9)</f>
        <v>10122.537382999999</v>
      </c>
      <c r="AL9" s="93">
        <f t="shared" ref="AL9:AL17" si="18">AJ9+AK9</f>
        <v>10122.537382999999</v>
      </c>
      <c r="AM9" s="138" t="s">
        <v>1039</v>
      </c>
    </row>
    <row r="10" spans="1:39" hidden="1" outlineLevel="3" x14ac:dyDescent="0.25">
      <c r="A10" t="s">
        <v>6984</v>
      </c>
      <c r="B10" t="s">
        <v>12</v>
      </c>
      <c r="C10" t="s">
        <v>13</v>
      </c>
      <c r="D10" t="s">
        <v>16</v>
      </c>
      <c r="E10" t="s">
        <v>17</v>
      </c>
      <c r="F10">
        <v>28555.4</v>
      </c>
      <c r="G10">
        <v>3527.9</v>
      </c>
      <c r="H10">
        <v>3498.86</v>
      </c>
      <c r="R10">
        <f t="shared" si="0"/>
        <v>35582.160000000003</v>
      </c>
      <c r="S10" s="92" t="s">
        <v>1139</v>
      </c>
      <c r="T10" s="80">
        <v>0.1053</v>
      </c>
      <c r="U10" s="119">
        <f t="shared" si="1"/>
        <v>0</v>
      </c>
      <c r="V10" s="120">
        <f t="shared" si="2"/>
        <v>3498.86</v>
      </c>
      <c r="W10" s="121">
        <f t="shared" si="3"/>
        <v>3498.86</v>
      </c>
      <c r="X10" s="119">
        <f t="shared" si="4"/>
        <v>0</v>
      </c>
      <c r="Y10" s="120">
        <f t="shared" si="5"/>
        <v>368.42995800000006</v>
      </c>
      <c r="Z10" s="122">
        <f t="shared" si="6"/>
        <v>368.42995800000006</v>
      </c>
      <c r="AA10" s="119">
        <f t="shared" si="7"/>
        <v>0</v>
      </c>
      <c r="AB10" s="120">
        <f t="shared" si="8"/>
        <v>3130.430042</v>
      </c>
      <c r="AC10" s="122">
        <f t="shared" si="9"/>
        <v>3130.430042</v>
      </c>
      <c r="AD10" s="94">
        <f t="shared" si="10"/>
        <v>0</v>
      </c>
      <c r="AE10" s="123">
        <f t="shared" si="11"/>
        <v>35582.160000000003</v>
      </c>
      <c r="AF10" s="94">
        <f t="shared" si="12"/>
        <v>35582.160000000003</v>
      </c>
      <c r="AG10" s="94">
        <f t="shared" si="13"/>
        <v>0</v>
      </c>
      <c r="AH10" s="123">
        <f t="shared" si="14"/>
        <v>3746.8014480000006</v>
      </c>
      <c r="AI10" s="94">
        <f t="shared" si="15"/>
        <v>3746.8014480000006</v>
      </c>
      <c r="AJ10" s="94">
        <f t="shared" si="16"/>
        <v>0</v>
      </c>
      <c r="AK10" s="94">
        <f t="shared" si="17"/>
        <v>31835.358552000002</v>
      </c>
      <c r="AL10" s="93">
        <f t="shared" si="18"/>
        <v>31835.358552000002</v>
      </c>
      <c r="AM10" s="138" t="s">
        <v>1039</v>
      </c>
    </row>
    <row r="11" spans="1:39" hidden="1" outlineLevel="3" x14ac:dyDescent="0.25">
      <c r="A11" t="s">
        <v>6984</v>
      </c>
      <c r="B11" t="s">
        <v>12</v>
      </c>
      <c r="C11" t="s">
        <v>13</v>
      </c>
      <c r="D11" t="s">
        <v>18</v>
      </c>
      <c r="E11" t="s">
        <v>19</v>
      </c>
      <c r="F11">
        <v>28138.400000000001</v>
      </c>
      <c r="G11">
        <v>3110.9</v>
      </c>
      <c r="H11">
        <v>3110.9</v>
      </c>
      <c r="R11">
        <f t="shared" si="0"/>
        <v>34360.200000000004</v>
      </c>
      <c r="S11" s="92" t="s">
        <v>1141</v>
      </c>
      <c r="T11" s="80">
        <v>0.1053</v>
      </c>
      <c r="U11" s="119">
        <f t="shared" si="1"/>
        <v>0</v>
      </c>
      <c r="V11" s="120">
        <f t="shared" si="2"/>
        <v>3110.9</v>
      </c>
      <c r="W11" s="121">
        <f t="shared" si="3"/>
        <v>3110.9</v>
      </c>
      <c r="X11" s="119">
        <f t="shared" si="4"/>
        <v>0</v>
      </c>
      <c r="Y11" s="120">
        <f t="shared" si="5"/>
        <v>327.57777000000004</v>
      </c>
      <c r="Z11" s="122">
        <f t="shared" si="6"/>
        <v>327.57777000000004</v>
      </c>
      <c r="AA11" s="119">
        <f t="shared" si="7"/>
        <v>0</v>
      </c>
      <c r="AB11" s="120">
        <f t="shared" si="8"/>
        <v>2783.3222300000002</v>
      </c>
      <c r="AC11" s="122">
        <f t="shared" si="9"/>
        <v>2783.3222300000002</v>
      </c>
      <c r="AD11" s="94">
        <f t="shared" si="10"/>
        <v>0</v>
      </c>
      <c r="AE11" s="123">
        <f t="shared" si="11"/>
        <v>34360.200000000004</v>
      </c>
      <c r="AF11" s="94">
        <f t="shared" si="12"/>
        <v>34360.200000000004</v>
      </c>
      <c r="AG11" s="94">
        <f t="shared" si="13"/>
        <v>0</v>
      </c>
      <c r="AH11" s="123">
        <f t="shared" si="14"/>
        <v>3618.1290600000007</v>
      </c>
      <c r="AI11" s="94">
        <f t="shared" si="15"/>
        <v>3618.1290600000007</v>
      </c>
      <c r="AJ11" s="94">
        <f t="shared" si="16"/>
        <v>0</v>
      </c>
      <c r="AK11" s="94">
        <f t="shared" si="17"/>
        <v>30742.070940000005</v>
      </c>
      <c r="AL11" s="93">
        <f t="shared" si="18"/>
        <v>30742.070940000005</v>
      </c>
      <c r="AM11" s="138" t="s">
        <v>1039</v>
      </c>
    </row>
    <row r="12" spans="1:39" hidden="1" outlineLevel="3" x14ac:dyDescent="0.25">
      <c r="A12" t="s">
        <v>6984</v>
      </c>
      <c r="B12" t="s">
        <v>12</v>
      </c>
      <c r="C12" t="s">
        <v>13</v>
      </c>
      <c r="D12" t="s">
        <v>20</v>
      </c>
      <c r="E12" t="s">
        <v>21</v>
      </c>
      <c r="F12">
        <v>2529.2800000000002</v>
      </c>
      <c r="G12">
        <v>3207.16</v>
      </c>
      <c r="H12">
        <v>2529.2800000000002</v>
      </c>
      <c r="R12">
        <f t="shared" si="0"/>
        <v>8265.7200000000012</v>
      </c>
      <c r="S12" s="92" t="s">
        <v>1138</v>
      </c>
      <c r="T12" s="80">
        <v>0.1053</v>
      </c>
      <c r="U12" s="119">
        <f t="shared" si="1"/>
        <v>0</v>
      </c>
      <c r="V12" s="120">
        <f t="shared" si="2"/>
        <v>2529.2800000000002</v>
      </c>
      <c r="W12" s="121">
        <f t="shared" si="3"/>
        <v>2529.2800000000002</v>
      </c>
      <c r="X12" s="119">
        <f t="shared" si="4"/>
        <v>0</v>
      </c>
      <c r="Y12" s="120">
        <f t="shared" si="5"/>
        <v>266.33318400000002</v>
      </c>
      <c r="Z12" s="122">
        <f t="shared" si="6"/>
        <v>266.33318400000002</v>
      </c>
      <c r="AA12" s="119">
        <f t="shared" si="7"/>
        <v>0</v>
      </c>
      <c r="AB12" s="120">
        <f t="shared" si="8"/>
        <v>2262.9468160000001</v>
      </c>
      <c r="AC12" s="122">
        <f t="shared" si="9"/>
        <v>2262.9468160000001</v>
      </c>
      <c r="AD12" s="94">
        <f t="shared" si="10"/>
        <v>0</v>
      </c>
      <c r="AE12" s="123">
        <f t="shared" si="11"/>
        <v>8265.7200000000012</v>
      </c>
      <c r="AF12" s="94">
        <f t="shared" si="12"/>
        <v>8265.7200000000012</v>
      </c>
      <c r="AG12" s="94">
        <f t="shared" si="13"/>
        <v>0</v>
      </c>
      <c r="AH12" s="123">
        <f t="shared" si="14"/>
        <v>870.38031600000011</v>
      </c>
      <c r="AI12" s="94">
        <f t="shared" si="15"/>
        <v>870.38031600000011</v>
      </c>
      <c r="AJ12" s="94">
        <f t="shared" si="16"/>
        <v>0</v>
      </c>
      <c r="AK12" s="94">
        <f t="shared" si="17"/>
        <v>7395.3396840000014</v>
      </c>
      <c r="AL12" s="93">
        <f t="shared" si="18"/>
        <v>7395.3396840000014</v>
      </c>
      <c r="AM12" s="138" t="s">
        <v>1039</v>
      </c>
    </row>
    <row r="13" spans="1:39" hidden="1" outlineLevel="3" x14ac:dyDescent="0.25">
      <c r="A13" t="s">
        <v>6984</v>
      </c>
      <c r="B13" t="s">
        <v>22</v>
      </c>
      <c r="C13" t="s">
        <v>23</v>
      </c>
      <c r="D13" t="s">
        <v>24</v>
      </c>
      <c r="E13" t="s">
        <v>25</v>
      </c>
      <c r="H13">
        <v>70.48</v>
      </c>
      <c r="R13">
        <f t="shared" si="0"/>
        <v>70.48</v>
      </c>
      <c r="S13" s="92" t="s">
        <v>6808</v>
      </c>
      <c r="T13" s="80">
        <v>0.1053</v>
      </c>
      <c r="U13" s="119">
        <f t="shared" si="1"/>
        <v>0</v>
      </c>
      <c r="V13" s="120">
        <f t="shared" si="2"/>
        <v>70.48</v>
      </c>
      <c r="W13" s="121">
        <f t="shared" si="3"/>
        <v>70.48</v>
      </c>
      <c r="X13" s="119">
        <f t="shared" si="4"/>
        <v>0</v>
      </c>
      <c r="Y13" s="120">
        <f t="shared" si="5"/>
        <v>7.4215440000000008</v>
      </c>
      <c r="Z13" s="122">
        <f t="shared" si="6"/>
        <v>7.4215440000000008</v>
      </c>
      <c r="AA13" s="119">
        <f t="shared" si="7"/>
        <v>0</v>
      </c>
      <c r="AB13" s="120">
        <f t="shared" si="8"/>
        <v>63.058456000000007</v>
      </c>
      <c r="AC13" s="122">
        <f t="shared" si="9"/>
        <v>63.058456000000007</v>
      </c>
      <c r="AD13" s="94">
        <f t="shared" si="10"/>
        <v>0</v>
      </c>
      <c r="AE13" s="123">
        <f t="shared" si="11"/>
        <v>70.48</v>
      </c>
      <c r="AF13" s="94">
        <f t="shared" si="12"/>
        <v>70.48</v>
      </c>
      <c r="AG13" s="94">
        <f t="shared" si="13"/>
        <v>0</v>
      </c>
      <c r="AH13" s="123">
        <f t="shared" si="14"/>
        <v>7.4215440000000008</v>
      </c>
      <c r="AI13" s="94">
        <f t="shared" si="15"/>
        <v>7.4215440000000008</v>
      </c>
      <c r="AJ13" s="94">
        <f t="shared" si="16"/>
        <v>0</v>
      </c>
      <c r="AK13" s="94">
        <f t="shared" si="17"/>
        <v>63.058456000000007</v>
      </c>
      <c r="AL13" s="93">
        <f t="shared" si="18"/>
        <v>63.058456000000007</v>
      </c>
      <c r="AM13" s="138" t="s">
        <v>1039</v>
      </c>
    </row>
    <row r="14" spans="1:39" hidden="1" outlineLevel="3" x14ac:dyDescent="0.25">
      <c r="A14" t="s">
        <v>6984</v>
      </c>
      <c r="B14" t="s">
        <v>26</v>
      </c>
      <c r="C14" t="s">
        <v>27</v>
      </c>
      <c r="D14" t="s">
        <v>14</v>
      </c>
      <c r="E14" t="s">
        <v>15</v>
      </c>
      <c r="H14">
        <v>2294.29</v>
      </c>
      <c r="R14">
        <f t="shared" si="0"/>
        <v>2294.29</v>
      </c>
      <c r="S14" s="92" t="s">
        <v>7082</v>
      </c>
      <c r="T14" s="80">
        <v>0.1053</v>
      </c>
      <c r="U14" s="119">
        <f t="shared" si="1"/>
        <v>0</v>
      </c>
      <c r="V14" s="120">
        <f t="shared" si="2"/>
        <v>2294.29</v>
      </c>
      <c r="W14" s="121">
        <f t="shared" si="3"/>
        <v>2294.29</v>
      </c>
      <c r="X14" s="119">
        <f t="shared" si="4"/>
        <v>0</v>
      </c>
      <c r="Y14" s="120">
        <f t="shared" si="5"/>
        <v>241.58873700000001</v>
      </c>
      <c r="Z14" s="122">
        <f t="shared" si="6"/>
        <v>241.58873700000001</v>
      </c>
      <c r="AA14" s="119">
        <f t="shared" si="7"/>
        <v>0</v>
      </c>
      <c r="AB14" s="120">
        <f t="shared" si="8"/>
        <v>2052.7012629999999</v>
      </c>
      <c r="AC14" s="122">
        <f t="shared" si="9"/>
        <v>2052.7012629999999</v>
      </c>
      <c r="AD14" s="94">
        <f t="shared" si="10"/>
        <v>0</v>
      </c>
      <c r="AE14" s="123">
        <f t="shared" si="11"/>
        <v>2294.29</v>
      </c>
      <c r="AF14" s="94">
        <f t="shared" si="12"/>
        <v>2294.29</v>
      </c>
      <c r="AG14" s="94">
        <f t="shared" si="13"/>
        <v>0</v>
      </c>
      <c r="AH14" s="123">
        <f t="shared" si="14"/>
        <v>241.58873700000001</v>
      </c>
      <c r="AI14" s="94">
        <f t="shared" si="15"/>
        <v>241.58873700000001</v>
      </c>
      <c r="AJ14" s="94">
        <f t="shared" si="16"/>
        <v>0</v>
      </c>
      <c r="AK14" s="94">
        <f t="shared" si="17"/>
        <v>2052.7012629999999</v>
      </c>
      <c r="AL14" s="93">
        <f t="shared" si="18"/>
        <v>2052.7012629999999</v>
      </c>
      <c r="AM14" s="138" t="s">
        <v>1039</v>
      </c>
    </row>
    <row r="15" spans="1:39" hidden="1" outlineLevel="3" x14ac:dyDescent="0.25">
      <c r="A15" t="s">
        <v>6984</v>
      </c>
      <c r="B15" t="s">
        <v>26</v>
      </c>
      <c r="C15" t="s">
        <v>27</v>
      </c>
      <c r="D15" t="s">
        <v>16</v>
      </c>
      <c r="E15" t="s">
        <v>17</v>
      </c>
      <c r="H15">
        <v>1536.44</v>
      </c>
      <c r="R15">
        <f t="shared" si="0"/>
        <v>1536.44</v>
      </c>
      <c r="S15" s="92" t="s">
        <v>6932</v>
      </c>
      <c r="T15" s="80">
        <v>0.1053</v>
      </c>
      <c r="U15" s="119">
        <f t="shared" si="1"/>
        <v>0</v>
      </c>
      <c r="V15" s="120">
        <f t="shared" si="2"/>
        <v>1536.44</v>
      </c>
      <c r="W15" s="121">
        <f t="shared" si="3"/>
        <v>1536.44</v>
      </c>
      <c r="X15" s="119">
        <f t="shared" si="4"/>
        <v>0</v>
      </c>
      <c r="Y15" s="120">
        <f t="shared" si="5"/>
        <v>161.78713200000001</v>
      </c>
      <c r="Z15" s="122">
        <f t="shared" si="6"/>
        <v>161.78713200000001</v>
      </c>
      <c r="AA15" s="119">
        <f t="shared" si="7"/>
        <v>0</v>
      </c>
      <c r="AB15" s="120">
        <f t="shared" si="8"/>
        <v>1374.6528680000001</v>
      </c>
      <c r="AC15" s="122">
        <f t="shared" si="9"/>
        <v>1374.6528680000001</v>
      </c>
      <c r="AD15" s="94">
        <f t="shared" si="10"/>
        <v>0</v>
      </c>
      <c r="AE15" s="123">
        <f t="shared" si="11"/>
        <v>1536.44</v>
      </c>
      <c r="AF15" s="94">
        <f t="shared" si="12"/>
        <v>1536.44</v>
      </c>
      <c r="AG15" s="94">
        <f t="shared" si="13"/>
        <v>0</v>
      </c>
      <c r="AH15" s="123">
        <f t="shared" si="14"/>
        <v>161.78713200000001</v>
      </c>
      <c r="AI15" s="94">
        <f t="shared" si="15"/>
        <v>161.78713200000001</v>
      </c>
      <c r="AJ15" s="94">
        <f t="shared" si="16"/>
        <v>0</v>
      </c>
      <c r="AK15" s="94">
        <f t="shared" si="17"/>
        <v>1374.6528680000001</v>
      </c>
      <c r="AL15" s="93">
        <f t="shared" si="18"/>
        <v>1374.6528680000001</v>
      </c>
      <c r="AM15" s="138" t="s">
        <v>1039</v>
      </c>
    </row>
    <row r="16" spans="1:39" hidden="1" outlineLevel="3" x14ac:dyDescent="0.25">
      <c r="A16" t="s">
        <v>6984</v>
      </c>
      <c r="B16" t="s">
        <v>26</v>
      </c>
      <c r="C16" t="s">
        <v>27</v>
      </c>
      <c r="D16" t="s">
        <v>18</v>
      </c>
      <c r="E16" t="s">
        <v>19</v>
      </c>
      <c r="H16">
        <v>1536.44</v>
      </c>
      <c r="R16">
        <f t="shared" si="0"/>
        <v>1536.44</v>
      </c>
      <c r="S16" s="92" t="s">
        <v>7083</v>
      </c>
      <c r="T16" s="80">
        <v>0.1053</v>
      </c>
      <c r="U16" s="119">
        <f t="shared" si="1"/>
        <v>0</v>
      </c>
      <c r="V16" s="120">
        <f t="shared" si="2"/>
        <v>1536.44</v>
      </c>
      <c r="W16" s="121">
        <f t="shared" si="3"/>
        <v>1536.44</v>
      </c>
      <c r="X16" s="119">
        <f t="shared" si="4"/>
        <v>0</v>
      </c>
      <c r="Y16" s="120">
        <f t="shared" si="5"/>
        <v>161.78713200000001</v>
      </c>
      <c r="Z16" s="122">
        <f t="shared" si="6"/>
        <v>161.78713200000001</v>
      </c>
      <c r="AA16" s="119">
        <f t="shared" si="7"/>
        <v>0</v>
      </c>
      <c r="AB16" s="120">
        <f t="shared" si="8"/>
        <v>1374.6528680000001</v>
      </c>
      <c r="AC16" s="122">
        <f t="shared" si="9"/>
        <v>1374.6528680000001</v>
      </c>
      <c r="AD16" s="94">
        <f t="shared" si="10"/>
        <v>0</v>
      </c>
      <c r="AE16" s="123">
        <f t="shared" si="11"/>
        <v>1536.44</v>
      </c>
      <c r="AF16" s="94">
        <f t="shared" si="12"/>
        <v>1536.44</v>
      </c>
      <c r="AG16" s="94">
        <f t="shared" si="13"/>
        <v>0</v>
      </c>
      <c r="AH16" s="123">
        <f t="shared" si="14"/>
        <v>161.78713200000001</v>
      </c>
      <c r="AI16" s="94">
        <f t="shared" si="15"/>
        <v>161.78713200000001</v>
      </c>
      <c r="AJ16" s="94">
        <f t="shared" si="16"/>
        <v>0</v>
      </c>
      <c r="AK16" s="94">
        <f t="shared" si="17"/>
        <v>1374.6528680000001</v>
      </c>
      <c r="AL16" s="93">
        <f t="shared" si="18"/>
        <v>1374.6528680000001</v>
      </c>
      <c r="AM16" s="138" t="s">
        <v>1039</v>
      </c>
    </row>
    <row r="17" spans="1:39" hidden="1" outlineLevel="3" x14ac:dyDescent="0.25">
      <c r="A17" t="s">
        <v>6984</v>
      </c>
      <c r="B17" t="s">
        <v>26</v>
      </c>
      <c r="C17" t="s">
        <v>27</v>
      </c>
      <c r="D17" t="s">
        <v>20</v>
      </c>
      <c r="E17" t="s">
        <v>21</v>
      </c>
      <c r="H17">
        <v>2952.43</v>
      </c>
      <c r="R17">
        <f t="shared" si="0"/>
        <v>2952.43</v>
      </c>
      <c r="S17" s="92" t="s">
        <v>7084</v>
      </c>
      <c r="T17" s="80">
        <v>0.1053</v>
      </c>
      <c r="U17" s="119">
        <f t="shared" si="1"/>
        <v>0</v>
      </c>
      <c r="V17" s="120">
        <f t="shared" si="2"/>
        <v>2952.43</v>
      </c>
      <c r="W17" s="121">
        <f t="shared" si="3"/>
        <v>2952.43</v>
      </c>
      <c r="X17" s="119">
        <f t="shared" si="4"/>
        <v>0</v>
      </c>
      <c r="Y17" s="120">
        <f t="shared" si="5"/>
        <v>310.89087899999998</v>
      </c>
      <c r="Z17" s="122">
        <f t="shared" si="6"/>
        <v>310.89087899999998</v>
      </c>
      <c r="AA17" s="119">
        <f t="shared" si="7"/>
        <v>0</v>
      </c>
      <c r="AB17" s="120">
        <f t="shared" si="8"/>
        <v>2641.5391209999998</v>
      </c>
      <c r="AC17" s="122">
        <f t="shared" si="9"/>
        <v>2641.5391209999998</v>
      </c>
      <c r="AD17" s="94">
        <f t="shared" si="10"/>
        <v>0</v>
      </c>
      <c r="AE17" s="123">
        <f t="shared" si="11"/>
        <v>2952.43</v>
      </c>
      <c r="AF17" s="94">
        <f t="shared" si="12"/>
        <v>2952.43</v>
      </c>
      <c r="AG17" s="94">
        <f t="shared" si="13"/>
        <v>0</v>
      </c>
      <c r="AH17" s="123">
        <f t="shared" si="14"/>
        <v>310.89087899999998</v>
      </c>
      <c r="AI17" s="94">
        <f t="shared" si="15"/>
        <v>310.89087899999998</v>
      </c>
      <c r="AJ17" s="94">
        <f t="shared" si="16"/>
        <v>0</v>
      </c>
      <c r="AK17" s="94">
        <f t="shared" si="17"/>
        <v>2641.5391209999998</v>
      </c>
      <c r="AL17" s="93">
        <f t="shared" si="18"/>
        <v>2641.5391209999998</v>
      </c>
      <c r="AM17" s="138" t="s">
        <v>1039</v>
      </c>
    </row>
    <row r="18" spans="1:39" hidden="1" outlineLevel="2" collapsed="1" x14ac:dyDescent="0.25">
      <c r="S18" s="92"/>
      <c r="T18" s="80"/>
      <c r="U18" s="119">
        <f t="shared" ref="U18:AL18" si="19">SUBTOTAL(9,U9:U17)</f>
        <v>0</v>
      </c>
      <c r="V18" s="120">
        <f t="shared" si="19"/>
        <v>21133.749999999996</v>
      </c>
      <c r="W18" s="121">
        <f t="shared" si="19"/>
        <v>21133.749999999996</v>
      </c>
      <c r="X18" s="119">
        <f t="shared" si="19"/>
        <v>0</v>
      </c>
      <c r="Y18" s="120">
        <f t="shared" si="19"/>
        <v>2225.383875</v>
      </c>
      <c r="Z18" s="122">
        <f t="shared" si="19"/>
        <v>2225.383875</v>
      </c>
      <c r="AA18" s="119">
        <f t="shared" si="19"/>
        <v>0</v>
      </c>
      <c r="AB18" s="120">
        <f t="shared" si="19"/>
        <v>18908.366125</v>
      </c>
      <c r="AC18" s="122">
        <f t="shared" si="19"/>
        <v>18908.366125</v>
      </c>
      <c r="AD18" s="94">
        <f t="shared" si="19"/>
        <v>0</v>
      </c>
      <c r="AE18" s="123">
        <f t="shared" si="19"/>
        <v>97912.049999999988</v>
      </c>
      <c r="AF18" s="94">
        <f t="shared" si="19"/>
        <v>97912.049999999988</v>
      </c>
      <c r="AG18" s="94">
        <f t="shared" si="19"/>
        <v>0</v>
      </c>
      <c r="AH18" s="123">
        <f t="shared" si="19"/>
        <v>10310.138865000003</v>
      </c>
      <c r="AI18" s="94">
        <f t="shared" si="19"/>
        <v>10310.138865000003</v>
      </c>
      <c r="AJ18" s="94">
        <f t="shared" si="19"/>
        <v>0</v>
      </c>
      <c r="AK18" s="94">
        <f t="shared" si="19"/>
        <v>87601.911135000017</v>
      </c>
      <c r="AL18" s="93">
        <f t="shared" si="19"/>
        <v>87601.911135000017</v>
      </c>
      <c r="AM18" s="139" t="s">
        <v>7134</v>
      </c>
    </row>
    <row r="19" spans="1:39" hidden="1" outlineLevel="1" x14ac:dyDescent="0.25">
      <c r="A19" s="135" t="s">
        <v>6983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7"/>
      <c r="T19" s="128"/>
      <c r="U19" s="129">
        <f t="shared" ref="U19:AL19" si="20">SUBTOTAL(9,U9:U17)</f>
        <v>0</v>
      </c>
      <c r="V19" s="130">
        <f t="shared" si="20"/>
        <v>21133.749999999996</v>
      </c>
      <c r="W19" s="131">
        <f t="shared" si="20"/>
        <v>21133.749999999996</v>
      </c>
      <c r="X19" s="129">
        <f t="shared" si="20"/>
        <v>0</v>
      </c>
      <c r="Y19" s="130">
        <f t="shared" si="20"/>
        <v>2225.383875</v>
      </c>
      <c r="Z19" s="132">
        <f t="shared" si="20"/>
        <v>2225.383875</v>
      </c>
      <c r="AA19" s="129">
        <f t="shared" si="20"/>
        <v>0</v>
      </c>
      <c r="AB19" s="130">
        <f t="shared" si="20"/>
        <v>18908.366125</v>
      </c>
      <c r="AC19" s="132">
        <f t="shared" si="20"/>
        <v>18908.366125</v>
      </c>
      <c r="AD19" s="130">
        <f t="shared" si="20"/>
        <v>0</v>
      </c>
      <c r="AE19" s="133">
        <f t="shared" si="20"/>
        <v>97912.049999999988</v>
      </c>
      <c r="AF19" s="130">
        <f t="shared" si="20"/>
        <v>97912.049999999988</v>
      </c>
      <c r="AG19" s="130">
        <f t="shared" si="20"/>
        <v>0</v>
      </c>
      <c r="AH19" s="133">
        <f t="shared" si="20"/>
        <v>10310.138865000003</v>
      </c>
      <c r="AI19" s="130">
        <f t="shared" si="20"/>
        <v>10310.138865000003</v>
      </c>
      <c r="AJ19" s="130">
        <f t="shared" si="20"/>
        <v>0</v>
      </c>
      <c r="AK19" s="130">
        <f t="shared" si="20"/>
        <v>87601.911135000017</v>
      </c>
      <c r="AL19" s="134">
        <f t="shared" si="20"/>
        <v>87601.911135000017</v>
      </c>
      <c r="AM19" s="137"/>
    </row>
    <row r="20" spans="1:39" hidden="1" outlineLevel="3" x14ac:dyDescent="0.25">
      <c r="A20" t="s">
        <v>6986</v>
      </c>
      <c r="B20" t="s">
        <v>26</v>
      </c>
      <c r="C20" t="s">
        <v>27</v>
      </c>
      <c r="D20" t="s">
        <v>29</v>
      </c>
      <c r="E20" t="s">
        <v>30</v>
      </c>
      <c r="F20">
        <v>979.86</v>
      </c>
      <c r="G20">
        <v>5005.26</v>
      </c>
      <c r="R20">
        <f>SUM(F20:Q20)</f>
        <v>5985.12</v>
      </c>
      <c r="S20" s="92" t="s">
        <v>6873</v>
      </c>
      <c r="T20" s="80">
        <v>0.1053</v>
      </c>
      <c r="U20" s="119">
        <f>IF(LEFT(AM20,6)="Direct", H20,0)</f>
        <v>0</v>
      </c>
      <c r="V20" s="120">
        <f>H20-U20</f>
        <v>0</v>
      </c>
      <c r="W20" s="121">
        <f>U20+V20</f>
        <v>0</v>
      </c>
      <c r="X20" s="119">
        <f>IF(LEFT(AM20,9)="Direct-WA", H20,0)</f>
        <v>0</v>
      </c>
      <c r="Y20" s="120">
        <f>IF(LEFT(AM20,9)="Direct-WA",0,H20*T20)</f>
        <v>0</v>
      </c>
      <c r="Z20" s="122">
        <f>X20+Y20</f>
        <v>0</v>
      </c>
      <c r="AA20" s="119">
        <f>IF(LEFT(AM20,9)="Direct-OR", H20,0)</f>
        <v>0</v>
      </c>
      <c r="AB20" s="120">
        <f>IF(LEFT(AM20,9)="Direct-OR",0,V20-Y20)</f>
        <v>0</v>
      </c>
      <c r="AC20" s="122">
        <f>AA20+AB20</f>
        <v>0</v>
      </c>
      <c r="AD20" s="94">
        <f>IF(LEFT(AM20,6)="Direct", R20,0)</f>
        <v>0</v>
      </c>
      <c r="AE20" s="123">
        <f>R20-AD20</f>
        <v>5985.12</v>
      </c>
      <c r="AF20" s="94">
        <f>AD20+AE20</f>
        <v>5985.12</v>
      </c>
      <c r="AG20" s="94">
        <f>IF(LEFT(AM20,9)="Direct-WA", R20,0)</f>
        <v>0</v>
      </c>
      <c r="AH20" s="123">
        <f>IF(LEFT(AM20,9)="Direct-WA",0,R20*T20)</f>
        <v>630.23313600000006</v>
      </c>
      <c r="AI20" s="94">
        <f>AG20+AH20</f>
        <v>630.23313600000006</v>
      </c>
      <c r="AJ20" s="94">
        <f>IF(LEFT(AM20,9)="Direct-OR", R20,0)</f>
        <v>0</v>
      </c>
      <c r="AK20" s="94">
        <f>IF(LEFT(AM20,9)="Direct-OR",0,AF20-AI20)</f>
        <v>5354.8868640000001</v>
      </c>
      <c r="AL20" s="93">
        <f>AJ20+AK20</f>
        <v>5354.8868640000001</v>
      </c>
      <c r="AM20" s="138" t="s">
        <v>1039</v>
      </c>
    </row>
    <row r="21" spans="1:39" hidden="1" outlineLevel="3" x14ac:dyDescent="0.25">
      <c r="A21" t="s">
        <v>6986</v>
      </c>
      <c r="B21" t="s">
        <v>26</v>
      </c>
      <c r="C21" t="s">
        <v>27</v>
      </c>
      <c r="D21" t="s">
        <v>31</v>
      </c>
      <c r="E21" t="s">
        <v>30</v>
      </c>
      <c r="F21">
        <v>279.95999999999998</v>
      </c>
      <c r="G21">
        <v>2756.3</v>
      </c>
      <c r="R21">
        <f>SUM(F21:Q21)</f>
        <v>3036.26</v>
      </c>
      <c r="S21" s="92" t="s">
        <v>6874</v>
      </c>
      <c r="T21" s="80">
        <v>0.1053</v>
      </c>
      <c r="U21" s="119">
        <f>IF(LEFT(AM21,6)="Direct", H21,0)</f>
        <v>0</v>
      </c>
      <c r="V21" s="120">
        <f>H21-U21</f>
        <v>0</v>
      </c>
      <c r="W21" s="121">
        <f>U21+V21</f>
        <v>0</v>
      </c>
      <c r="X21" s="119">
        <f>IF(LEFT(AM21,9)="Direct-WA", H21,0)</f>
        <v>0</v>
      </c>
      <c r="Y21" s="120">
        <f>IF(LEFT(AM21,9)="Direct-WA",0,H21*T21)</f>
        <v>0</v>
      </c>
      <c r="Z21" s="122">
        <f>X21+Y21</f>
        <v>0</v>
      </c>
      <c r="AA21" s="119">
        <f>IF(LEFT(AM21,9)="Direct-OR", H21,0)</f>
        <v>0</v>
      </c>
      <c r="AB21" s="120">
        <f>IF(LEFT(AM21,9)="Direct-OR",0,V21-Y21)</f>
        <v>0</v>
      </c>
      <c r="AC21" s="122">
        <f>AA21+AB21</f>
        <v>0</v>
      </c>
      <c r="AD21" s="94">
        <f>IF(LEFT(AM21,6)="Direct", R21,0)</f>
        <v>0</v>
      </c>
      <c r="AE21" s="123">
        <f>R21-AD21</f>
        <v>3036.26</v>
      </c>
      <c r="AF21" s="94">
        <f>AD21+AE21</f>
        <v>3036.26</v>
      </c>
      <c r="AG21" s="94">
        <f>IF(LEFT(AM21,9)="Direct-WA", R21,0)</f>
        <v>0</v>
      </c>
      <c r="AH21" s="123">
        <f>IF(LEFT(AM21,9)="Direct-WA",0,R21*T21)</f>
        <v>319.71817800000002</v>
      </c>
      <c r="AI21" s="94">
        <f>AG21+AH21</f>
        <v>319.71817800000002</v>
      </c>
      <c r="AJ21" s="94">
        <f>IF(LEFT(AM21,9)="Direct-OR", R21,0)</f>
        <v>0</v>
      </c>
      <c r="AK21" s="94">
        <f>IF(LEFT(AM21,9)="Direct-OR",0,AF21-AI21)</f>
        <v>2716.5418220000001</v>
      </c>
      <c r="AL21" s="93">
        <f>AJ21+AK21</f>
        <v>2716.5418220000001</v>
      </c>
      <c r="AM21" s="138" t="s">
        <v>1039</v>
      </c>
    </row>
    <row r="22" spans="1:39" hidden="1" outlineLevel="3" x14ac:dyDescent="0.25">
      <c r="A22" t="s">
        <v>6986</v>
      </c>
      <c r="B22" t="s">
        <v>26</v>
      </c>
      <c r="C22" t="s">
        <v>27</v>
      </c>
      <c r="D22" t="s">
        <v>32</v>
      </c>
      <c r="E22" t="s">
        <v>30</v>
      </c>
      <c r="F22">
        <v>8973.69</v>
      </c>
      <c r="G22">
        <v>17988.38</v>
      </c>
      <c r="H22">
        <v>-141.04</v>
      </c>
      <c r="R22">
        <f>SUM(F22:Q22)</f>
        <v>26821.03</v>
      </c>
      <c r="S22" s="92" t="s">
        <v>6810</v>
      </c>
      <c r="T22" s="80">
        <v>0.1053</v>
      </c>
      <c r="U22" s="119">
        <f>IF(LEFT(AM22,6)="Direct", H22,0)</f>
        <v>0</v>
      </c>
      <c r="V22" s="120">
        <f>H22-U22</f>
        <v>-141.04</v>
      </c>
      <c r="W22" s="121">
        <f>U22+V22</f>
        <v>-141.04</v>
      </c>
      <c r="X22" s="119">
        <f>IF(LEFT(AM22,9)="Direct-WA", H22,0)</f>
        <v>0</v>
      </c>
      <c r="Y22" s="120">
        <f>IF(LEFT(AM22,9)="Direct-WA",0,H22*T22)</f>
        <v>-14.851512</v>
      </c>
      <c r="Z22" s="122">
        <f>X22+Y22</f>
        <v>-14.851512</v>
      </c>
      <c r="AA22" s="119">
        <f>IF(LEFT(AM22,9)="Direct-OR", H22,0)</f>
        <v>0</v>
      </c>
      <c r="AB22" s="120">
        <f>IF(LEFT(AM22,9)="Direct-OR",0,V22-Y22)</f>
        <v>-126.18848799999999</v>
      </c>
      <c r="AC22" s="122">
        <f>AA22+AB22</f>
        <v>-126.18848799999999</v>
      </c>
      <c r="AD22" s="94">
        <f>IF(LEFT(AM22,6)="Direct", R22,0)</f>
        <v>0</v>
      </c>
      <c r="AE22" s="123">
        <f>R22-AD22</f>
        <v>26821.03</v>
      </c>
      <c r="AF22" s="94">
        <f>AD22+AE22</f>
        <v>26821.03</v>
      </c>
      <c r="AG22" s="94">
        <f>IF(LEFT(AM22,9)="Direct-WA", R22,0)</f>
        <v>0</v>
      </c>
      <c r="AH22" s="123">
        <f>IF(LEFT(AM22,9)="Direct-WA",0,R22*T22)</f>
        <v>2824.2544590000002</v>
      </c>
      <c r="AI22" s="94">
        <f>AG22+AH22</f>
        <v>2824.2544590000002</v>
      </c>
      <c r="AJ22" s="94">
        <f>IF(LEFT(AM22,9)="Direct-OR", R22,0)</f>
        <v>0</v>
      </c>
      <c r="AK22" s="94">
        <f>IF(LEFT(AM22,9)="Direct-OR",0,AF22-AI22)</f>
        <v>23996.775540999999</v>
      </c>
      <c r="AL22" s="93">
        <f>AJ22+AK22</f>
        <v>23996.775540999999</v>
      </c>
      <c r="AM22" s="138" t="s">
        <v>1039</v>
      </c>
    </row>
    <row r="23" spans="1:39" hidden="1" outlineLevel="3" x14ac:dyDescent="0.25">
      <c r="A23" t="s">
        <v>6986</v>
      </c>
      <c r="B23" t="s">
        <v>26</v>
      </c>
      <c r="C23" t="s">
        <v>27</v>
      </c>
      <c r="D23" t="s">
        <v>33</v>
      </c>
      <c r="E23" t="s">
        <v>30</v>
      </c>
      <c r="F23">
        <v>373.28</v>
      </c>
      <c r="G23">
        <v>606.34</v>
      </c>
      <c r="H23">
        <v>4986.43</v>
      </c>
      <c r="R23">
        <f>SUM(F23:Q23)</f>
        <v>5966.05</v>
      </c>
      <c r="S23" s="92" t="s">
        <v>6811</v>
      </c>
      <c r="T23" s="80">
        <v>0.1053</v>
      </c>
      <c r="U23" s="119">
        <f>IF(LEFT(AM23,6)="Direct", H23,0)</f>
        <v>0</v>
      </c>
      <c r="V23" s="120">
        <f>H23-U23</f>
        <v>4986.43</v>
      </c>
      <c r="W23" s="121">
        <f>U23+V23</f>
        <v>4986.43</v>
      </c>
      <c r="X23" s="119">
        <f>IF(LEFT(AM23,9)="Direct-WA", H23,0)</f>
        <v>0</v>
      </c>
      <c r="Y23" s="120">
        <f>IF(LEFT(AM23,9)="Direct-WA",0,H23*T23)</f>
        <v>525.07107900000005</v>
      </c>
      <c r="Z23" s="122">
        <f>X23+Y23</f>
        <v>525.07107900000005</v>
      </c>
      <c r="AA23" s="119">
        <f>IF(LEFT(AM23,9)="Direct-OR", H23,0)</f>
        <v>0</v>
      </c>
      <c r="AB23" s="120">
        <f>IF(LEFT(AM23,9)="Direct-OR",0,V23-Y23)</f>
        <v>4461.358921</v>
      </c>
      <c r="AC23" s="122">
        <f>AA23+AB23</f>
        <v>4461.358921</v>
      </c>
      <c r="AD23" s="94">
        <f>IF(LEFT(AM23,6)="Direct", R23,0)</f>
        <v>0</v>
      </c>
      <c r="AE23" s="123">
        <f>R23-AD23</f>
        <v>5966.05</v>
      </c>
      <c r="AF23" s="94">
        <f>AD23+AE23</f>
        <v>5966.05</v>
      </c>
      <c r="AG23" s="94">
        <f>IF(LEFT(AM23,9)="Direct-WA", R23,0)</f>
        <v>0</v>
      </c>
      <c r="AH23" s="123">
        <f>IF(LEFT(AM23,9)="Direct-WA",0,R23*T23)</f>
        <v>628.22506500000009</v>
      </c>
      <c r="AI23" s="94">
        <f>AG23+AH23</f>
        <v>628.22506500000009</v>
      </c>
      <c r="AJ23" s="94">
        <f>IF(LEFT(AM23,9)="Direct-OR", R23,0)</f>
        <v>0</v>
      </c>
      <c r="AK23" s="94">
        <f>IF(LEFT(AM23,9)="Direct-OR",0,AF23-AI23)</f>
        <v>5337.8249350000006</v>
      </c>
      <c r="AL23" s="93">
        <f>AJ23+AK23</f>
        <v>5337.8249350000006</v>
      </c>
      <c r="AM23" s="138" t="s">
        <v>1039</v>
      </c>
    </row>
    <row r="24" spans="1:39" hidden="1" outlineLevel="2" collapsed="1" x14ac:dyDescent="0.25">
      <c r="S24" s="92"/>
      <c r="T24" s="80"/>
      <c r="U24" s="119">
        <f t="shared" ref="U24:AL24" si="21">SUBTOTAL(9,U20:U23)</f>
        <v>0</v>
      </c>
      <c r="V24" s="120">
        <f t="shared" si="21"/>
        <v>4845.3900000000003</v>
      </c>
      <c r="W24" s="121">
        <f t="shared" si="21"/>
        <v>4845.3900000000003</v>
      </c>
      <c r="X24" s="119">
        <f t="shared" si="21"/>
        <v>0</v>
      </c>
      <c r="Y24" s="120">
        <f t="shared" si="21"/>
        <v>510.21956700000004</v>
      </c>
      <c r="Z24" s="122">
        <f t="shared" si="21"/>
        <v>510.21956700000004</v>
      </c>
      <c r="AA24" s="119">
        <f t="shared" si="21"/>
        <v>0</v>
      </c>
      <c r="AB24" s="120">
        <f t="shared" si="21"/>
        <v>4335.1704330000002</v>
      </c>
      <c r="AC24" s="122">
        <f t="shared" si="21"/>
        <v>4335.1704330000002</v>
      </c>
      <c r="AD24" s="94">
        <f t="shared" si="21"/>
        <v>0</v>
      </c>
      <c r="AE24" s="123">
        <f t="shared" si="21"/>
        <v>41808.460000000006</v>
      </c>
      <c r="AF24" s="94">
        <f t="shared" si="21"/>
        <v>41808.460000000006</v>
      </c>
      <c r="AG24" s="94">
        <f t="shared" si="21"/>
        <v>0</v>
      </c>
      <c r="AH24" s="123">
        <f t="shared" si="21"/>
        <v>4402.4308380000002</v>
      </c>
      <c r="AI24" s="94">
        <f t="shared" si="21"/>
        <v>4402.4308380000002</v>
      </c>
      <c r="AJ24" s="94">
        <f t="shared" si="21"/>
        <v>0</v>
      </c>
      <c r="AK24" s="94">
        <f t="shared" si="21"/>
        <v>37406.029161999999</v>
      </c>
      <c r="AL24" s="93">
        <f t="shared" si="21"/>
        <v>37406.029161999999</v>
      </c>
      <c r="AM24" s="139" t="s">
        <v>7134</v>
      </c>
    </row>
    <row r="25" spans="1:39" hidden="1" outlineLevel="1" x14ac:dyDescent="0.25">
      <c r="A25" s="135" t="s">
        <v>6985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7"/>
      <c r="T25" s="128"/>
      <c r="U25" s="129">
        <f t="shared" ref="U25:AL25" si="22">SUBTOTAL(9,U20:U23)</f>
        <v>0</v>
      </c>
      <c r="V25" s="130">
        <f t="shared" si="22"/>
        <v>4845.3900000000003</v>
      </c>
      <c r="W25" s="131">
        <f t="shared" si="22"/>
        <v>4845.3900000000003</v>
      </c>
      <c r="X25" s="129">
        <f t="shared" si="22"/>
        <v>0</v>
      </c>
      <c r="Y25" s="130">
        <f t="shared" si="22"/>
        <v>510.21956700000004</v>
      </c>
      <c r="Z25" s="132">
        <f t="shared" si="22"/>
        <v>510.21956700000004</v>
      </c>
      <c r="AA25" s="129">
        <f t="shared" si="22"/>
        <v>0</v>
      </c>
      <c r="AB25" s="130">
        <f t="shared" si="22"/>
        <v>4335.1704330000002</v>
      </c>
      <c r="AC25" s="132">
        <f t="shared" si="22"/>
        <v>4335.1704330000002</v>
      </c>
      <c r="AD25" s="130">
        <f t="shared" si="22"/>
        <v>0</v>
      </c>
      <c r="AE25" s="133">
        <f t="shared" si="22"/>
        <v>41808.460000000006</v>
      </c>
      <c r="AF25" s="130">
        <f t="shared" si="22"/>
        <v>41808.460000000006</v>
      </c>
      <c r="AG25" s="130">
        <f t="shared" si="22"/>
        <v>0</v>
      </c>
      <c r="AH25" s="133">
        <f t="shared" si="22"/>
        <v>4402.4308380000002</v>
      </c>
      <c r="AI25" s="130">
        <f t="shared" si="22"/>
        <v>4402.4308380000002</v>
      </c>
      <c r="AJ25" s="130">
        <f t="shared" si="22"/>
        <v>0</v>
      </c>
      <c r="AK25" s="130">
        <f t="shared" si="22"/>
        <v>37406.029161999999</v>
      </c>
      <c r="AL25" s="134">
        <f t="shared" si="22"/>
        <v>37406.029161999999</v>
      </c>
      <c r="AM25" s="137"/>
    </row>
    <row r="26" spans="1:39" hidden="1" outlineLevel="3" x14ac:dyDescent="0.25">
      <c r="A26" t="s">
        <v>6991</v>
      </c>
      <c r="B26" t="s">
        <v>43</v>
      </c>
      <c r="C26" t="s">
        <v>44</v>
      </c>
      <c r="D26" t="s">
        <v>37</v>
      </c>
      <c r="E26" t="s">
        <v>38</v>
      </c>
      <c r="F26">
        <v>402.78</v>
      </c>
      <c r="G26">
        <v>353.62</v>
      </c>
      <c r="H26">
        <v>626</v>
      </c>
      <c r="R26">
        <f>SUM(F26:Q26)</f>
        <v>1382.4</v>
      </c>
      <c r="S26" s="92" t="s">
        <v>4694</v>
      </c>
      <c r="T26" s="80">
        <v>0</v>
      </c>
      <c r="U26" s="119">
        <f>IF(LEFT(AM26,6)="Direct", H26,0)</f>
        <v>626</v>
      </c>
      <c r="V26" s="120">
        <f>H26-U26</f>
        <v>0</v>
      </c>
      <c r="W26" s="121">
        <f>U26+V26</f>
        <v>626</v>
      </c>
      <c r="X26" s="119">
        <f>IF(LEFT(AM26,9)="Direct-WA", H26,0)</f>
        <v>0</v>
      </c>
      <c r="Y26" s="120">
        <f>IF(LEFT(AM26,9)="Direct-WA",0,H26*T26)</f>
        <v>0</v>
      </c>
      <c r="Z26" s="122">
        <f>X26+Y26</f>
        <v>0</v>
      </c>
      <c r="AA26" s="119">
        <f>IF(LEFT(AM26,9)="Direct-OR", H26,0)</f>
        <v>626</v>
      </c>
      <c r="AB26" s="120">
        <f>IF(LEFT(AM26,9)="Direct-OR",0,V26-Y26)</f>
        <v>0</v>
      </c>
      <c r="AC26" s="122">
        <f>AA26+AB26</f>
        <v>626</v>
      </c>
      <c r="AD26" s="94">
        <f>IF(LEFT(AM26,6)="Direct", R26,0)</f>
        <v>1382.4</v>
      </c>
      <c r="AE26" s="123">
        <f>R26-AD26</f>
        <v>0</v>
      </c>
      <c r="AF26" s="94">
        <f>AD26+AE26</f>
        <v>1382.4</v>
      </c>
      <c r="AG26" s="94">
        <f>IF(LEFT(AM26,9)="Direct-WA", R26,0)</f>
        <v>0</v>
      </c>
      <c r="AH26" s="123">
        <f>IF(LEFT(AM26,9)="Direct-WA",0,R26*T26)</f>
        <v>0</v>
      </c>
      <c r="AI26" s="94">
        <f>AG26+AH26</f>
        <v>0</v>
      </c>
      <c r="AJ26" s="94">
        <f>IF(LEFT(AM26,9)="Direct-OR", R26,0)</f>
        <v>1382.4</v>
      </c>
      <c r="AK26" s="94">
        <f>IF(LEFT(AM26,9)="Direct-OR",0,AF26-AI26)</f>
        <v>0</v>
      </c>
      <c r="AL26" s="93">
        <f>AJ26+AK26</f>
        <v>1382.4</v>
      </c>
      <c r="AM26" s="138" t="s">
        <v>1014</v>
      </c>
    </row>
    <row r="27" spans="1:39" hidden="1" outlineLevel="2" collapsed="1" x14ac:dyDescent="0.25">
      <c r="S27" s="92"/>
      <c r="T27" s="80"/>
      <c r="U27" s="119">
        <f t="shared" ref="U27:AL27" si="23">SUBTOTAL(9,U26:U26)</f>
        <v>626</v>
      </c>
      <c r="V27" s="120">
        <f t="shared" si="23"/>
        <v>0</v>
      </c>
      <c r="W27" s="121">
        <f t="shared" si="23"/>
        <v>626</v>
      </c>
      <c r="X27" s="119">
        <f t="shared" si="23"/>
        <v>0</v>
      </c>
      <c r="Y27" s="120">
        <f t="shared" si="23"/>
        <v>0</v>
      </c>
      <c r="Z27" s="122">
        <f t="shared" si="23"/>
        <v>0</v>
      </c>
      <c r="AA27" s="119">
        <f t="shared" si="23"/>
        <v>626</v>
      </c>
      <c r="AB27" s="120">
        <f t="shared" si="23"/>
        <v>0</v>
      </c>
      <c r="AC27" s="122">
        <f t="shared" si="23"/>
        <v>626</v>
      </c>
      <c r="AD27" s="94">
        <f t="shared" si="23"/>
        <v>1382.4</v>
      </c>
      <c r="AE27" s="123">
        <f t="shared" si="23"/>
        <v>0</v>
      </c>
      <c r="AF27" s="94">
        <f t="shared" si="23"/>
        <v>1382.4</v>
      </c>
      <c r="AG27" s="94">
        <f t="shared" si="23"/>
        <v>0</v>
      </c>
      <c r="AH27" s="123">
        <f t="shared" si="23"/>
        <v>0</v>
      </c>
      <c r="AI27" s="94">
        <f t="shared" si="23"/>
        <v>0</v>
      </c>
      <c r="AJ27" s="94">
        <f t="shared" si="23"/>
        <v>1382.4</v>
      </c>
      <c r="AK27" s="94">
        <f t="shared" si="23"/>
        <v>0</v>
      </c>
      <c r="AL27" s="93">
        <f t="shared" si="23"/>
        <v>1382.4</v>
      </c>
      <c r="AM27" s="139" t="s">
        <v>7135</v>
      </c>
    </row>
    <row r="28" spans="1:39" hidden="1" outlineLevel="3" x14ac:dyDescent="0.25">
      <c r="A28" t="s">
        <v>6991</v>
      </c>
      <c r="B28" t="s">
        <v>35</v>
      </c>
      <c r="C28" t="s">
        <v>36</v>
      </c>
      <c r="D28" t="s">
        <v>37</v>
      </c>
      <c r="E28" t="s">
        <v>38</v>
      </c>
      <c r="G28">
        <v>1167.79</v>
      </c>
      <c r="R28">
        <f>SUM(F28:Q28)</f>
        <v>1167.79</v>
      </c>
      <c r="S28" s="92" t="s">
        <v>1043</v>
      </c>
      <c r="T28" s="80">
        <v>0.1053</v>
      </c>
      <c r="U28" s="119">
        <f>IF(LEFT(AM28,6)="Direct", H28,0)</f>
        <v>0</v>
      </c>
      <c r="V28" s="120">
        <f>H28-U28</f>
        <v>0</v>
      </c>
      <c r="W28" s="121">
        <f>U28+V28</f>
        <v>0</v>
      </c>
      <c r="X28" s="119">
        <f>IF(LEFT(AM28,9)="Direct-WA", H28,0)</f>
        <v>0</v>
      </c>
      <c r="Y28" s="120">
        <f>IF(LEFT(AM28,9)="Direct-WA",0,H28*T28)</f>
        <v>0</v>
      </c>
      <c r="Z28" s="122">
        <f>X28+Y28</f>
        <v>0</v>
      </c>
      <c r="AA28" s="119">
        <f>IF(LEFT(AM28,9)="Direct-OR", H28,0)</f>
        <v>0</v>
      </c>
      <c r="AB28" s="120">
        <f>IF(LEFT(AM28,9)="Direct-OR",0,V28-Y28)</f>
        <v>0</v>
      </c>
      <c r="AC28" s="122">
        <f>AA28+AB28</f>
        <v>0</v>
      </c>
      <c r="AD28" s="94">
        <f>IF(LEFT(AM28,6)="Direct", R28,0)</f>
        <v>0</v>
      </c>
      <c r="AE28" s="123">
        <f>R28-AD28</f>
        <v>1167.79</v>
      </c>
      <c r="AF28" s="94">
        <f>AD28+AE28</f>
        <v>1167.79</v>
      </c>
      <c r="AG28" s="94">
        <f>IF(LEFT(AM28,9)="Direct-WA", R28,0)</f>
        <v>0</v>
      </c>
      <c r="AH28" s="123">
        <f>IF(LEFT(AM28,9)="Direct-WA",0,R28*T28)</f>
        <v>122.968287</v>
      </c>
      <c r="AI28" s="94">
        <f>AG28+AH28</f>
        <v>122.968287</v>
      </c>
      <c r="AJ28" s="94">
        <f>IF(LEFT(AM28,9)="Direct-OR", R28,0)</f>
        <v>0</v>
      </c>
      <c r="AK28" s="94">
        <f>IF(LEFT(AM28,9)="Direct-OR",0,AF28-AI28)</f>
        <v>1044.821713</v>
      </c>
      <c r="AL28" s="93">
        <f>AJ28+AK28</f>
        <v>1044.821713</v>
      </c>
      <c r="AM28" s="138" t="s">
        <v>1039</v>
      </c>
    </row>
    <row r="29" spans="1:39" hidden="1" outlineLevel="3" x14ac:dyDescent="0.25">
      <c r="A29" t="s">
        <v>6991</v>
      </c>
      <c r="B29" t="s">
        <v>39</v>
      </c>
      <c r="C29" t="s">
        <v>40</v>
      </c>
      <c r="D29" t="s">
        <v>37</v>
      </c>
      <c r="E29" t="s">
        <v>38</v>
      </c>
      <c r="F29">
        <v>28.09</v>
      </c>
      <c r="G29">
        <v>-347.71</v>
      </c>
      <c r="H29">
        <v>-352.49</v>
      </c>
      <c r="R29">
        <f>SUM(F29:Q29)</f>
        <v>-672.11</v>
      </c>
      <c r="S29" s="92" t="s">
        <v>1156</v>
      </c>
      <c r="T29" s="80">
        <v>0.1053</v>
      </c>
      <c r="U29" s="119">
        <f>IF(LEFT(AM29,6)="Direct", H29,0)</f>
        <v>0</v>
      </c>
      <c r="V29" s="120">
        <f>H29-U29</f>
        <v>-352.49</v>
      </c>
      <c r="W29" s="121">
        <f>U29+V29</f>
        <v>-352.49</v>
      </c>
      <c r="X29" s="119">
        <f>IF(LEFT(AM29,9)="Direct-WA", H29,0)</f>
        <v>0</v>
      </c>
      <c r="Y29" s="120">
        <f>IF(LEFT(AM29,9)="Direct-WA",0,H29*T29)</f>
        <v>-37.117197000000004</v>
      </c>
      <c r="Z29" s="122">
        <f>X29+Y29</f>
        <v>-37.117197000000004</v>
      </c>
      <c r="AA29" s="119">
        <f>IF(LEFT(AM29,9)="Direct-OR", H29,0)</f>
        <v>0</v>
      </c>
      <c r="AB29" s="120">
        <f>IF(LEFT(AM29,9)="Direct-OR",0,V29-Y29)</f>
        <v>-315.37280299999998</v>
      </c>
      <c r="AC29" s="122">
        <f>AA29+AB29</f>
        <v>-315.37280299999998</v>
      </c>
      <c r="AD29" s="94">
        <f>IF(LEFT(AM29,6)="Direct", R29,0)</f>
        <v>0</v>
      </c>
      <c r="AE29" s="123">
        <f>R29-AD29</f>
        <v>-672.11</v>
      </c>
      <c r="AF29" s="94">
        <f>AD29+AE29</f>
        <v>-672.11</v>
      </c>
      <c r="AG29" s="94">
        <f>IF(LEFT(AM29,9)="Direct-WA", R29,0)</f>
        <v>0</v>
      </c>
      <c r="AH29" s="123">
        <f>IF(LEFT(AM29,9)="Direct-WA",0,R29*T29)</f>
        <v>-70.773183000000003</v>
      </c>
      <c r="AI29" s="94">
        <f>AG29+AH29</f>
        <v>-70.773183000000003</v>
      </c>
      <c r="AJ29" s="94">
        <f>IF(LEFT(AM29,9)="Direct-OR", R29,0)</f>
        <v>0</v>
      </c>
      <c r="AK29" s="94">
        <f>IF(LEFT(AM29,9)="Direct-OR",0,AF29-AI29)</f>
        <v>-601.336817</v>
      </c>
      <c r="AL29" s="93">
        <f>AJ29+AK29</f>
        <v>-601.336817</v>
      </c>
      <c r="AM29" s="138" t="s">
        <v>1039</v>
      </c>
    </row>
    <row r="30" spans="1:39" hidden="1" outlineLevel="3" x14ac:dyDescent="0.25">
      <c r="A30" t="s">
        <v>6991</v>
      </c>
      <c r="B30" t="s">
        <v>26</v>
      </c>
      <c r="C30" t="s">
        <v>27</v>
      </c>
      <c r="D30" t="s">
        <v>37</v>
      </c>
      <c r="E30" t="s">
        <v>38</v>
      </c>
      <c r="F30">
        <v>272928.81</v>
      </c>
      <c r="G30">
        <v>171059.52</v>
      </c>
      <c r="H30">
        <v>222923.05</v>
      </c>
      <c r="R30">
        <f>SUM(F30:Q30)</f>
        <v>666911.37999999989</v>
      </c>
      <c r="S30" s="92" t="s">
        <v>6813</v>
      </c>
      <c r="T30" s="80">
        <v>0.1053</v>
      </c>
      <c r="U30" s="119">
        <f>IF(LEFT(AM30,6)="Direct", H30,0)</f>
        <v>0</v>
      </c>
      <c r="V30" s="120">
        <f>H30-U30</f>
        <v>222923.05</v>
      </c>
      <c r="W30" s="121">
        <f>U30+V30</f>
        <v>222923.05</v>
      </c>
      <c r="X30" s="119">
        <f>IF(LEFT(AM30,9)="Direct-WA", H30,0)</f>
        <v>0</v>
      </c>
      <c r="Y30" s="120">
        <f>IF(LEFT(AM30,9)="Direct-WA",0,H30*T30)</f>
        <v>23473.797165</v>
      </c>
      <c r="Z30" s="122">
        <f>X30+Y30</f>
        <v>23473.797165</v>
      </c>
      <c r="AA30" s="119">
        <f>IF(LEFT(AM30,9)="Direct-OR", H30,0)</f>
        <v>0</v>
      </c>
      <c r="AB30" s="120">
        <f>IF(LEFT(AM30,9)="Direct-OR",0,V30-Y30)</f>
        <v>199449.25283499999</v>
      </c>
      <c r="AC30" s="122">
        <f>AA30+AB30</f>
        <v>199449.25283499999</v>
      </c>
      <c r="AD30" s="94">
        <f>IF(LEFT(AM30,6)="Direct", R30,0)</f>
        <v>0</v>
      </c>
      <c r="AE30" s="123">
        <f>R30-AD30</f>
        <v>666911.37999999989</v>
      </c>
      <c r="AF30" s="94">
        <f>AD30+AE30</f>
        <v>666911.37999999989</v>
      </c>
      <c r="AG30" s="94">
        <f>IF(LEFT(AM30,9)="Direct-WA", R30,0)</f>
        <v>0</v>
      </c>
      <c r="AH30" s="123">
        <f>IF(LEFT(AM30,9)="Direct-WA",0,R30*T30)</f>
        <v>70225.768313999986</v>
      </c>
      <c r="AI30" s="94">
        <f>AG30+AH30</f>
        <v>70225.768313999986</v>
      </c>
      <c r="AJ30" s="94">
        <f>IF(LEFT(AM30,9)="Direct-OR", R30,0)</f>
        <v>0</v>
      </c>
      <c r="AK30" s="94">
        <f>IF(LEFT(AM30,9)="Direct-OR",0,AF30-AI30)</f>
        <v>596685.6116859999</v>
      </c>
      <c r="AL30" s="93">
        <f>AJ30+AK30</f>
        <v>596685.6116859999</v>
      </c>
      <c r="AM30" s="138" t="s">
        <v>1039</v>
      </c>
    </row>
    <row r="31" spans="1:39" hidden="1" outlineLevel="3" x14ac:dyDescent="0.25">
      <c r="A31" t="s">
        <v>6991</v>
      </c>
      <c r="B31" t="s">
        <v>41</v>
      </c>
      <c r="C31" t="s">
        <v>42</v>
      </c>
      <c r="D31" t="s">
        <v>37</v>
      </c>
      <c r="E31" t="s">
        <v>38</v>
      </c>
      <c r="H31">
        <v>0</v>
      </c>
      <c r="R31">
        <f>SUM(F31:Q31)</f>
        <v>0</v>
      </c>
      <c r="S31" s="92" t="s">
        <v>6814</v>
      </c>
      <c r="T31" s="80">
        <v>0.1053</v>
      </c>
      <c r="U31" s="119">
        <f>IF(LEFT(AM31,6)="Direct", H31,0)</f>
        <v>0</v>
      </c>
      <c r="V31" s="120">
        <f>H31-U31</f>
        <v>0</v>
      </c>
      <c r="W31" s="121">
        <f>U31+V31</f>
        <v>0</v>
      </c>
      <c r="X31" s="119">
        <f>IF(LEFT(AM31,9)="Direct-WA", H31,0)</f>
        <v>0</v>
      </c>
      <c r="Y31" s="120">
        <f>IF(LEFT(AM31,9)="Direct-WA",0,H31*T31)</f>
        <v>0</v>
      </c>
      <c r="Z31" s="122">
        <f>X31+Y31</f>
        <v>0</v>
      </c>
      <c r="AA31" s="119">
        <f>IF(LEFT(AM31,9)="Direct-OR", H31,0)</f>
        <v>0</v>
      </c>
      <c r="AB31" s="120">
        <f>IF(LEFT(AM31,9)="Direct-OR",0,V31-Y31)</f>
        <v>0</v>
      </c>
      <c r="AC31" s="122">
        <f>AA31+AB31</f>
        <v>0</v>
      </c>
      <c r="AD31" s="94">
        <f>IF(LEFT(AM31,6)="Direct", R31,0)</f>
        <v>0</v>
      </c>
      <c r="AE31" s="123">
        <f>R31-AD31</f>
        <v>0</v>
      </c>
      <c r="AF31" s="94">
        <f>AD31+AE31</f>
        <v>0</v>
      </c>
      <c r="AG31" s="94">
        <f>IF(LEFT(AM31,9)="Direct-WA", R31,0)</f>
        <v>0</v>
      </c>
      <c r="AH31" s="123">
        <f>IF(LEFT(AM31,9)="Direct-WA",0,R31*T31)</f>
        <v>0</v>
      </c>
      <c r="AI31" s="94">
        <f>AG31+AH31</f>
        <v>0</v>
      </c>
      <c r="AJ31" s="94">
        <f>IF(LEFT(AM31,9)="Direct-OR", R31,0)</f>
        <v>0</v>
      </c>
      <c r="AK31" s="94">
        <f>IF(LEFT(AM31,9)="Direct-OR",0,AF31-AI31)</f>
        <v>0</v>
      </c>
      <c r="AL31" s="93">
        <f>AJ31+AK31</f>
        <v>0</v>
      </c>
      <c r="AM31" s="138" t="s">
        <v>1039</v>
      </c>
    </row>
    <row r="32" spans="1:39" hidden="1" outlineLevel="2" collapsed="1" x14ac:dyDescent="0.25">
      <c r="S32" s="92"/>
      <c r="T32" s="80"/>
      <c r="U32" s="119">
        <f t="shared" ref="U32:AL32" si="24">SUBTOTAL(9,U28:U31)</f>
        <v>0</v>
      </c>
      <c r="V32" s="120">
        <f t="shared" si="24"/>
        <v>222570.56</v>
      </c>
      <c r="W32" s="121">
        <f t="shared" si="24"/>
        <v>222570.56</v>
      </c>
      <c r="X32" s="119">
        <f t="shared" si="24"/>
        <v>0</v>
      </c>
      <c r="Y32" s="120">
        <f t="shared" si="24"/>
        <v>23436.679968</v>
      </c>
      <c r="Z32" s="122">
        <f t="shared" si="24"/>
        <v>23436.679968</v>
      </c>
      <c r="AA32" s="119">
        <f t="shared" si="24"/>
        <v>0</v>
      </c>
      <c r="AB32" s="120">
        <f t="shared" si="24"/>
        <v>199133.88003199999</v>
      </c>
      <c r="AC32" s="122">
        <f t="shared" si="24"/>
        <v>199133.88003199999</v>
      </c>
      <c r="AD32" s="94">
        <f t="shared" si="24"/>
        <v>0</v>
      </c>
      <c r="AE32" s="123">
        <f t="shared" si="24"/>
        <v>667407.05999999994</v>
      </c>
      <c r="AF32" s="94">
        <f t="shared" si="24"/>
        <v>667407.05999999994</v>
      </c>
      <c r="AG32" s="94">
        <f t="shared" si="24"/>
        <v>0</v>
      </c>
      <c r="AH32" s="123">
        <f t="shared" si="24"/>
        <v>70277.963417999985</v>
      </c>
      <c r="AI32" s="94">
        <f t="shared" si="24"/>
        <v>70277.963417999985</v>
      </c>
      <c r="AJ32" s="94">
        <f t="shared" si="24"/>
        <v>0</v>
      </c>
      <c r="AK32" s="94">
        <f t="shared" si="24"/>
        <v>597129.09658199991</v>
      </c>
      <c r="AL32" s="93">
        <f t="shared" si="24"/>
        <v>597129.09658199991</v>
      </c>
      <c r="AM32" s="139" t="s">
        <v>7134</v>
      </c>
    </row>
    <row r="33" spans="1:39" hidden="1" outlineLevel="3" x14ac:dyDescent="0.25">
      <c r="A33" t="s">
        <v>6991</v>
      </c>
      <c r="B33" t="s">
        <v>22</v>
      </c>
      <c r="C33" t="s">
        <v>23</v>
      </c>
      <c r="D33" t="s">
        <v>37</v>
      </c>
      <c r="E33" t="s">
        <v>38</v>
      </c>
      <c r="F33">
        <v>3577.69</v>
      </c>
      <c r="G33">
        <v>3800.68</v>
      </c>
      <c r="H33">
        <v>3998.59</v>
      </c>
      <c r="R33">
        <f>SUM(F33:Q33)</f>
        <v>11376.96</v>
      </c>
      <c r="S33" s="92" t="s">
        <v>6812</v>
      </c>
      <c r="T33" s="80">
        <v>8.4599999999999995E-2</v>
      </c>
      <c r="U33" s="119">
        <f>IF(LEFT(AM33,6)="Direct", H33,0)</f>
        <v>0</v>
      </c>
      <c r="V33" s="120">
        <f>H33-U33</f>
        <v>3998.59</v>
      </c>
      <c r="W33" s="121">
        <f>U33+V33</f>
        <v>3998.59</v>
      </c>
      <c r="X33" s="119">
        <f>IF(LEFT(AM33,9)="Direct-WA", H33,0)</f>
        <v>0</v>
      </c>
      <c r="Y33" s="120">
        <f>IF(LEFT(AM33,9)="Direct-WA",0,H33*T33)</f>
        <v>338.28071399999999</v>
      </c>
      <c r="Z33" s="122">
        <f>X33+Y33</f>
        <v>338.28071399999999</v>
      </c>
      <c r="AA33" s="119">
        <f>IF(LEFT(AM33,9)="Direct-OR", H33,0)</f>
        <v>0</v>
      </c>
      <c r="AB33" s="120">
        <f>IF(LEFT(AM33,9)="Direct-OR",0,V33-Y33)</f>
        <v>3660.3092860000002</v>
      </c>
      <c r="AC33" s="122">
        <f>AA33+AB33</f>
        <v>3660.3092860000002</v>
      </c>
      <c r="AD33" s="94">
        <f>IF(LEFT(AM33,6)="Direct", R33,0)</f>
        <v>0</v>
      </c>
      <c r="AE33" s="123">
        <f>R33-AD33</f>
        <v>11376.96</v>
      </c>
      <c r="AF33" s="94">
        <f>AD33+AE33</f>
        <v>11376.96</v>
      </c>
      <c r="AG33" s="94">
        <f>IF(LEFT(AM33,9)="Direct-WA", R33,0)</f>
        <v>0</v>
      </c>
      <c r="AH33" s="123">
        <f>IF(LEFT(AM33,9)="Direct-WA",0,R33*T33)</f>
        <v>962.49081599999988</v>
      </c>
      <c r="AI33" s="94">
        <f>AG33+AH33</f>
        <v>962.49081599999988</v>
      </c>
      <c r="AJ33" s="94">
        <f>IF(LEFT(AM33,9)="Direct-OR", R33,0)</f>
        <v>0</v>
      </c>
      <c r="AK33" s="94">
        <f>IF(LEFT(AM33,9)="Direct-OR",0,AF33-AI33)</f>
        <v>10414.469184</v>
      </c>
      <c r="AL33" s="93">
        <f>AJ33+AK33</f>
        <v>10414.469184</v>
      </c>
      <c r="AM33" s="138" t="s">
        <v>976</v>
      </c>
    </row>
    <row r="34" spans="1:39" hidden="1" outlineLevel="2" collapsed="1" x14ac:dyDescent="0.25">
      <c r="S34" s="92"/>
      <c r="T34" s="80"/>
      <c r="U34" s="119">
        <f t="shared" ref="U34:AL34" si="25">SUBTOTAL(9,U33:U33)</f>
        <v>0</v>
      </c>
      <c r="V34" s="120">
        <f t="shared" si="25"/>
        <v>3998.59</v>
      </c>
      <c r="W34" s="121">
        <f t="shared" si="25"/>
        <v>3998.59</v>
      </c>
      <c r="X34" s="119">
        <f t="shared" si="25"/>
        <v>0</v>
      </c>
      <c r="Y34" s="120">
        <f t="shared" si="25"/>
        <v>338.28071399999999</v>
      </c>
      <c r="Z34" s="122">
        <f t="shared" si="25"/>
        <v>338.28071399999999</v>
      </c>
      <c r="AA34" s="119">
        <f t="shared" si="25"/>
        <v>0</v>
      </c>
      <c r="AB34" s="120">
        <f t="shared" si="25"/>
        <v>3660.3092860000002</v>
      </c>
      <c r="AC34" s="122">
        <f t="shared" si="25"/>
        <v>3660.3092860000002</v>
      </c>
      <c r="AD34" s="94">
        <f t="shared" si="25"/>
        <v>0</v>
      </c>
      <c r="AE34" s="123">
        <f t="shared" si="25"/>
        <v>11376.96</v>
      </c>
      <c r="AF34" s="94">
        <f t="shared" si="25"/>
        <v>11376.96</v>
      </c>
      <c r="AG34" s="94">
        <f t="shared" si="25"/>
        <v>0</v>
      </c>
      <c r="AH34" s="123">
        <f t="shared" si="25"/>
        <v>962.49081599999988</v>
      </c>
      <c r="AI34" s="94">
        <f t="shared" si="25"/>
        <v>962.49081599999988</v>
      </c>
      <c r="AJ34" s="94">
        <f t="shared" si="25"/>
        <v>0</v>
      </c>
      <c r="AK34" s="94">
        <f t="shared" si="25"/>
        <v>10414.469184</v>
      </c>
      <c r="AL34" s="93">
        <f t="shared" si="25"/>
        <v>10414.469184</v>
      </c>
      <c r="AM34" s="139" t="s">
        <v>7136</v>
      </c>
    </row>
    <row r="35" spans="1:39" hidden="1" outlineLevel="1" x14ac:dyDescent="0.25">
      <c r="A35" s="135" t="s">
        <v>6990</v>
      </c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7"/>
      <c r="T35" s="128"/>
      <c r="U35" s="129">
        <f t="shared" ref="U35:AL35" si="26">SUBTOTAL(9,U26:U33)</f>
        <v>626</v>
      </c>
      <c r="V35" s="130">
        <f t="shared" si="26"/>
        <v>226569.15</v>
      </c>
      <c r="W35" s="131">
        <f t="shared" si="26"/>
        <v>227195.15</v>
      </c>
      <c r="X35" s="129">
        <f t="shared" si="26"/>
        <v>0</v>
      </c>
      <c r="Y35" s="130">
        <f t="shared" si="26"/>
        <v>23774.960682000001</v>
      </c>
      <c r="Z35" s="132">
        <f t="shared" si="26"/>
        <v>23774.960682000001</v>
      </c>
      <c r="AA35" s="129">
        <f t="shared" si="26"/>
        <v>626</v>
      </c>
      <c r="AB35" s="130">
        <f t="shared" si="26"/>
        <v>202794.18931799999</v>
      </c>
      <c r="AC35" s="132">
        <f t="shared" si="26"/>
        <v>203420.18931799999</v>
      </c>
      <c r="AD35" s="130">
        <f t="shared" si="26"/>
        <v>1382.4</v>
      </c>
      <c r="AE35" s="133">
        <f t="shared" si="26"/>
        <v>678784.0199999999</v>
      </c>
      <c r="AF35" s="130">
        <f t="shared" si="26"/>
        <v>680166.41999999981</v>
      </c>
      <c r="AG35" s="130">
        <f t="shared" si="26"/>
        <v>0</v>
      </c>
      <c r="AH35" s="133">
        <f t="shared" si="26"/>
        <v>71240.45423399999</v>
      </c>
      <c r="AI35" s="130">
        <f t="shared" si="26"/>
        <v>71240.45423399999</v>
      </c>
      <c r="AJ35" s="130">
        <f t="shared" si="26"/>
        <v>1382.4</v>
      </c>
      <c r="AK35" s="130">
        <f t="shared" si="26"/>
        <v>607543.56576599996</v>
      </c>
      <c r="AL35" s="134">
        <f t="shared" si="26"/>
        <v>608925.96576599998</v>
      </c>
      <c r="AM35" s="137"/>
    </row>
    <row r="36" spans="1:39" hidden="1" outlineLevel="3" x14ac:dyDescent="0.25">
      <c r="A36" t="s">
        <v>6993</v>
      </c>
      <c r="B36" t="s">
        <v>39</v>
      </c>
      <c r="C36" t="s">
        <v>40</v>
      </c>
      <c r="D36" t="s">
        <v>46</v>
      </c>
      <c r="E36" t="s">
        <v>47</v>
      </c>
      <c r="G36">
        <v>-147.84</v>
      </c>
      <c r="H36">
        <v>-135.83000000000001</v>
      </c>
      <c r="R36">
        <f>SUM(F36:Q36)</f>
        <v>-283.67</v>
      </c>
      <c r="S36" s="92" t="s">
        <v>1209</v>
      </c>
      <c r="T36" s="80">
        <v>0.1053</v>
      </c>
      <c r="U36" s="119">
        <f>IF(LEFT(AM36,6)="Direct", H36,0)</f>
        <v>0</v>
      </c>
      <c r="V36" s="120">
        <f>H36-U36</f>
        <v>-135.83000000000001</v>
      </c>
      <c r="W36" s="121">
        <f>U36+V36</f>
        <v>-135.83000000000001</v>
      </c>
      <c r="X36" s="119">
        <f>IF(LEFT(AM36,9)="Direct-WA", H36,0)</f>
        <v>0</v>
      </c>
      <c r="Y36" s="120">
        <f>IF(LEFT(AM36,9)="Direct-WA",0,H36*T36)</f>
        <v>-14.302899000000002</v>
      </c>
      <c r="Z36" s="122">
        <f>X36+Y36</f>
        <v>-14.302899000000002</v>
      </c>
      <c r="AA36" s="119">
        <f>IF(LEFT(AM36,9)="Direct-OR", H36,0)</f>
        <v>0</v>
      </c>
      <c r="AB36" s="120">
        <f>IF(LEFT(AM36,9)="Direct-OR",0,V36-Y36)</f>
        <v>-121.52710100000002</v>
      </c>
      <c r="AC36" s="122">
        <f>AA36+AB36</f>
        <v>-121.52710100000002</v>
      </c>
      <c r="AD36" s="94">
        <f>IF(LEFT(AM36,6)="Direct", R36,0)</f>
        <v>0</v>
      </c>
      <c r="AE36" s="123">
        <f>R36-AD36</f>
        <v>-283.67</v>
      </c>
      <c r="AF36" s="94">
        <f>AD36+AE36</f>
        <v>-283.67</v>
      </c>
      <c r="AG36" s="94">
        <f>IF(LEFT(AM36,9)="Direct-WA", R36,0)</f>
        <v>0</v>
      </c>
      <c r="AH36" s="123">
        <f>IF(LEFT(AM36,9)="Direct-WA",0,R36*T36)</f>
        <v>-29.870451000000003</v>
      </c>
      <c r="AI36" s="94">
        <f>AG36+AH36</f>
        <v>-29.870451000000003</v>
      </c>
      <c r="AJ36" s="94">
        <f>IF(LEFT(AM36,9)="Direct-OR", R36,0)</f>
        <v>0</v>
      </c>
      <c r="AK36" s="94">
        <f>IF(LEFT(AM36,9)="Direct-OR",0,AF36-AI36)</f>
        <v>-253.79954900000001</v>
      </c>
      <c r="AL36" s="93">
        <f>AJ36+AK36</f>
        <v>-253.79954900000001</v>
      </c>
      <c r="AM36" s="138" t="s">
        <v>1039</v>
      </c>
    </row>
    <row r="37" spans="1:39" hidden="1" outlineLevel="2" collapsed="1" x14ac:dyDescent="0.25">
      <c r="S37" s="92"/>
      <c r="T37" s="80"/>
      <c r="U37" s="119">
        <f t="shared" ref="U37:AL37" si="27">SUBTOTAL(9,U36:U36)</f>
        <v>0</v>
      </c>
      <c r="V37" s="120">
        <f t="shared" si="27"/>
        <v>-135.83000000000001</v>
      </c>
      <c r="W37" s="121">
        <f t="shared" si="27"/>
        <v>-135.83000000000001</v>
      </c>
      <c r="X37" s="119">
        <f t="shared" si="27"/>
        <v>0</v>
      </c>
      <c r="Y37" s="120">
        <f t="shared" si="27"/>
        <v>-14.302899000000002</v>
      </c>
      <c r="Z37" s="122">
        <f t="shared" si="27"/>
        <v>-14.302899000000002</v>
      </c>
      <c r="AA37" s="119">
        <f t="shared" si="27"/>
        <v>0</v>
      </c>
      <c r="AB37" s="120">
        <f t="shared" si="27"/>
        <v>-121.52710100000002</v>
      </c>
      <c r="AC37" s="122">
        <f t="shared" si="27"/>
        <v>-121.52710100000002</v>
      </c>
      <c r="AD37" s="94">
        <f t="shared" si="27"/>
        <v>0</v>
      </c>
      <c r="AE37" s="123">
        <f t="shared" si="27"/>
        <v>-283.67</v>
      </c>
      <c r="AF37" s="94">
        <f t="shared" si="27"/>
        <v>-283.67</v>
      </c>
      <c r="AG37" s="94">
        <f t="shared" si="27"/>
        <v>0</v>
      </c>
      <c r="AH37" s="123">
        <f t="shared" si="27"/>
        <v>-29.870451000000003</v>
      </c>
      <c r="AI37" s="94">
        <f t="shared" si="27"/>
        <v>-29.870451000000003</v>
      </c>
      <c r="AJ37" s="94">
        <f t="shared" si="27"/>
        <v>0</v>
      </c>
      <c r="AK37" s="94">
        <f t="shared" si="27"/>
        <v>-253.79954900000001</v>
      </c>
      <c r="AL37" s="93">
        <f t="shared" si="27"/>
        <v>-253.79954900000001</v>
      </c>
      <c r="AM37" s="139" t="s">
        <v>7134</v>
      </c>
    </row>
    <row r="38" spans="1:39" hidden="1" outlineLevel="1" x14ac:dyDescent="0.25">
      <c r="A38" s="135" t="s">
        <v>6992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7"/>
      <c r="T38" s="128"/>
      <c r="U38" s="129">
        <f t="shared" ref="U38:AL38" si="28">SUBTOTAL(9,U36:U36)</f>
        <v>0</v>
      </c>
      <c r="V38" s="130">
        <f t="shared" si="28"/>
        <v>-135.83000000000001</v>
      </c>
      <c r="W38" s="131">
        <f t="shared" si="28"/>
        <v>-135.83000000000001</v>
      </c>
      <c r="X38" s="129">
        <f t="shared" si="28"/>
        <v>0</v>
      </c>
      <c r="Y38" s="130">
        <f t="shared" si="28"/>
        <v>-14.302899000000002</v>
      </c>
      <c r="Z38" s="132">
        <f t="shared" si="28"/>
        <v>-14.302899000000002</v>
      </c>
      <c r="AA38" s="129">
        <f t="shared" si="28"/>
        <v>0</v>
      </c>
      <c r="AB38" s="130">
        <f t="shared" si="28"/>
        <v>-121.52710100000002</v>
      </c>
      <c r="AC38" s="132">
        <f t="shared" si="28"/>
        <v>-121.52710100000002</v>
      </c>
      <c r="AD38" s="130">
        <f t="shared" si="28"/>
        <v>0</v>
      </c>
      <c r="AE38" s="133">
        <f t="shared" si="28"/>
        <v>-283.67</v>
      </c>
      <c r="AF38" s="130">
        <f t="shared" si="28"/>
        <v>-283.67</v>
      </c>
      <c r="AG38" s="130">
        <f t="shared" si="28"/>
        <v>0</v>
      </c>
      <c r="AH38" s="133">
        <f t="shared" si="28"/>
        <v>-29.870451000000003</v>
      </c>
      <c r="AI38" s="130">
        <f t="shared" si="28"/>
        <v>-29.870451000000003</v>
      </c>
      <c r="AJ38" s="130">
        <f t="shared" si="28"/>
        <v>0</v>
      </c>
      <c r="AK38" s="130">
        <f t="shared" si="28"/>
        <v>-253.79954900000001</v>
      </c>
      <c r="AL38" s="134">
        <f t="shared" si="28"/>
        <v>-253.79954900000001</v>
      </c>
      <c r="AM38" s="137"/>
    </row>
    <row r="39" spans="1:39" hidden="1" outlineLevel="3" x14ac:dyDescent="0.25">
      <c r="A39" t="s">
        <v>6995</v>
      </c>
      <c r="B39" t="s">
        <v>26</v>
      </c>
      <c r="C39" t="s">
        <v>27</v>
      </c>
      <c r="D39" t="s">
        <v>49</v>
      </c>
      <c r="E39" t="s">
        <v>50</v>
      </c>
      <c r="F39">
        <v>16065.7</v>
      </c>
      <c r="G39">
        <v>13181.45</v>
      </c>
      <c r="H39">
        <v>18172.669999999998</v>
      </c>
      <c r="R39">
        <f>SUM(F39:Q39)</f>
        <v>47419.82</v>
      </c>
      <c r="S39" s="92" t="s">
        <v>6816</v>
      </c>
      <c r="T39" s="80">
        <v>0.1053</v>
      </c>
      <c r="U39" s="119">
        <f>IF(LEFT(AM39,6)="Direct", H39,0)</f>
        <v>0</v>
      </c>
      <c r="V39" s="120">
        <f>H39-U39</f>
        <v>18172.669999999998</v>
      </c>
      <c r="W39" s="121">
        <f>U39+V39</f>
        <v>18172.669999999998</v>
      </c>
      <c r="X39" s="119">
        <f>IF(LEFT(AM39,9)="Direct-WA", H39,0)</f>
        <v>0</v>
      </c>
      <c r="Y39" s="120">
        <f>IF(LEFT(AM39,9)="Direct-WA",0,H39*T39)</f>
        <v>1913.5821509999998</v>
      </c>
      <c r="Z39" s="122">
        <f>X39+Y39</f>
        <v>1913.5821509999998</v>
      </c>
      <c r="AA39" s="119">
        <f>IF(LEFT(AM39,9)="Direct-OR", H39,0)</f>
        <v>0</v>
      </c>
      <c r="AB39" s="120">
        <f>IF(LEFT(AM39,9)="Direct-OR",0,V39-Y39)</f>
        <v>16259.087848999998</v>
      </c>
      <c r="AC39" s="122">
        <f>AA39+AB39</f>
        <v>16259.087848999998</v>
      </c>
      <c r="AD39" s="94">
        <f>IF(LEFT(AM39,6)="Direct", R39,0)</f>
        <v>0</v>
      </c>
      <c r="AE39" s="123">
        <f>R39-AD39</f>
        <v>47419.82</v>
      </c>
      <c r="AF39" s="94">
        <f>AD39+AE39</f>
        <v>47419.82</v>
      </c>
      <c r="AG39" s="94">
        <f>IF(LEFT(AM39,9)="Direct-WA", R39,0)</f>
        <v>0</v>
      </c>
      <c r="AH39" s="123">
        <f>IF(LEFT(AM39,9)="Direct-WA",0,R39*T39)</f>
        <v>4993.3070459999999</v>
      </c>
      <c r="AI39" s="94">
        <f>AG39+AH39</f>
        <v>4993.3070459999999</v>
      </c>
      <c r="AJ39" s="94">
        <f>IF(LEFT(AM39,9)="Direct-OR", R39,0)</f>
        <v>0</v>
      </c>
      <c r="AK39" s="94">
        <f>IF(LEFT(AM39,9)="Direct-OR",0,AF39-AI39)</f>
        <v>42426.512953999998</v>
      </c>
      <c r="AL39" s="93">
        <f>AJ39+AK39</f>
        <v>42426.512953999998</v>
      </c>
      <c r="AM39" s="138" t="s">
        <v>1039</v>
      </c>
    </row>
    <row r="40" spans="1:39" hidden="1" outlineLevel="2" collapsed="1" x14ac:dyDescent="0.25">
      <c r="S40" s="92"/>
      <c r="T40" s="80"/>
      <c r="U40" s="119">
        <f t="shared" ref="U40:AL40" si="29">SUBTOTAL(9,U39:U39)</f>
        <v>0</v>
      </c>
      <c r="V40" s="120">
        <f t="shared" si="29"/>
        <v>18172.669999999998</v>
      </c>
      <c r="W40" s="121">
        <f t="shared" si="29"/>
        <v>18172.669999999998</v>
      </c>
      <c r="X40" s="119">
        <f t="shared" si="29"/>
        <v>0</v>
      </c>
      <c r="Y40" s="120">
        <f t="shared" si="29"/>
        <v>1913.5821509999998</v>
      </c>
      <c r="Z40" s="122">
        <f t="shared" si="29"/>
        <v>1913.5821509999998</v>
      </c>
      <c r="AA40" s="119">
        <f t="shared" si="29"/>
        <v>0</v>
      </c>
      <c r="AB40" s="120">
        <f t="shared" si="29"/>
        <v>16259.087848999998</v>
      </c>
      <c r="AC40" s="122">
        <f t="shared" si="29"/>
        <v>16259.087848999998</v>
      </c>
      <c r="AD40" s="94">
        <f t="shared" si="29"/>
        <v>0</v>
      </c>
      <c r="AE40" s="123">
        <f t="shared" si="29"/>
        <v>47419.82</v>
      </c>
      <c r="AF40" s="94">
        <f t="shared" si="29"/>
        <v>47419.82</v>
      </c>
      <c r="AG40" s="94">
        <f t="shared" si="29"/>
        <v>0</v>
      </c>
      <c r="AH40" s="123">
        <f t="shared" si="29"/>
        <v>4993.3070459999999</v>
      </c>
      <c r="AI40" s="94">
        <f t="shared" si="29"/>
        <v>4993.3070459999999</v>
      </c>
      <c r="AJ40" s="94">
        <f t="shared" si="29"/>
        <v>0</v>
      </c>
      <c r="AK40" s="94">
        <f t="shared" si="29"/>
        <v>42426.512953999998</v>
      </c>
      <c r="AL40" s="93">
        <f t="shared" si="29"/>
        <v>42426.512953999998</v>
      </c>
      <c r="AM40" s="139" t="s">
        <v>7134</v>
      </c>
    </row>
    <row r="41" spans="1:39" hidden="1" outlineLevel="1" x14ac:dyDescent="0.25">
      <c r="A41" s="135" t="s">
        <v>6994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7"/>
      <c r="T41" s="128"/>
      <c r="U41" s="129">
        <f t="shared" ref="U41:AL41" si="30">SUBTOTAL(9,U39:U39)</f>
        <v>0</v>
      </c>
      <c r="V41" s="130">
        <f t="shared" si="30"/>
        <v>18172.669999999998</v>
      </c>
      <c r="W41" s="131">
        <f t="shared" si="30"/>
        <v>18172.669999999998</v>
      </c>
      <c r="X41" s="129">
        <f t="shared" si="30"/>
        <v>0</v>
      </c>
      <c r="Y41" s="130">
        <f t="shared" si="30"/>
        <v>1913.5821509999998</v>
      </c>
      <c r="Z41" s="132">
        <f t="shared" si="30"/>
        <v>1913.5821509999998</v>
      </c>
      <c r="AA41" s="129">
        <f t="shared" si="30"/>
        <v>0</v>
      </c>
      <c r="AB41" s="130">
        <f t="shared" si="30"/>
        <v>16259.087848999998</v>
      </c>
      <c r="AC41" s="132">
        <f t="shared" si="30"/>
        <v>16259.087848999998</v>
      </c>
      <c r="AD41" s="130">
        <f t="shared" si="30"/>
        <v>0</v>
      </c>
      <c r="AE41" s="133">
        <f t="shared" si="30"/>
        <v>47419.82</v>
      </c>
      <c r="AF41" s="130">
        <f t="shared" si="30"/>
        <v>47419.82</v>
      </c>
      <c r="AG41" s="130">
        <f t="shared" si="30"/>
        <v>0</v>
      </c>
      <c r="AH41" s="133">
        <f t="shared" si="30"/>
        <v>4993.3070459999999</v>
      </c>
      <c r="AI41" s="130">
        <f t="shared" si="30"/>
        <v>4993.3070459999999</v>
      </c>
      <c r="AJ41" s="130">
        <f t="shared" si="30"/>
        <v>0</v>
      </c>
      <c r="AK41" s="130">
        <f t="shared" si="30"/>
        <v>42426.512953999998</v>
      </c>
      <c r="AL41" s="134">
        <f t="shared" si="30"/>
        <v>42426.512953999998</v>
      </c>
      <c r="AM41" s="137"/>
    </row>
    <row r="42" spans="1:39" hidden="1" outlineLevel="3" x14ac:dyDescent="0.25">
      <c r="A42" t="s">
        <v>6997</v>
      </c>
      <c r="B42" t="s">
        <v>26</v>
      </c>
      <c r="C42" t="s">
        <v>27</v>
      </c>
      <c r="D42" t="s">
        <v>52</v>
      </c>
      <c r="E42" t="s">
        <v>53</v>
      </c>
      <c r="F42">
        <v>22575.39</v>
      </c>
      <c r="G42">
        <v>22575.39</v>
      </c>
      <c r="H42">
        <v>22575.39</v>
      </c>
      <c r="R42">
        <f>SUM(F42:Q42)</f>
        <v>67726.17</v>
      </c>
      <c r="S42" s="92" t="s">
        <v>6764</v>
      </c>
      <c r="T42" s="80">
        <v>0.1053</v>
      </c>
      <c r="U42" s="119">
        <f>IF(LEFT(AM42,6)="Direct", H42,0)</f>
        <v>0</v>
      </c>
      <c r="V42" s="120">
        <f>H42-U42</f>
        <v>22575.39</v>
      </c>
      <c r="W42" s="121">
        <f>U42+V42</f>
        <v>22575.39</v>
      </c>
      <c r="X42" s="119">
        <f>IF(LEFT(AM42,9)="Direct-WA", H42,0)</f>
        <v>0</v>
      </c>
      <c r="Y42" s="120">
        <f>IF(LEFT(AM42,9)="Direct-WA",0,H42*T42)</f>
        <v>2377.1885670000001</v>
      </c>
      <c r="Z42" s="122">
        <f>X42+Y42</f>
        <v>2377.1885670000001</v>
      </c>
      <c r="AA42" s="119">
        <f>IF(LEFT(AM42,9)="Direct-OR", H42,0)</f>
        <v>0</v>
      </c>
      <c r="AB42" s="120">
        <f>IF(LEFT(AM42,9)="Direct-OR",0,V42-Y42)</f>
        <v>20198.201432999998</v>
      </c>
      <c r="AC42" s="122">
        <f>AA42+AB42</f>
        <v>20198.201432999998</v>
      </c>
      <c r="AD42" s="94">
        <f>IF(LEFT(AM42,6)="Direct", R42,0)</f>
        <v>0</v>
      </c>
      <c r="AE42" s="123">
        <f>R42-AD42</f>
        <v>67726.17</v>
      </c>
      <c r="AF42" s="94">
        <f>AD42+AE42</f>
        <v>67726.17</v>
      </c>
      <c r="AG42" s="94">
        <f>IF(LEFT(AM42,9)="Direct-WA", R42,0)</f>
        <v>0</v>
      </c>
      <c r="AH42" s="123">
        <f>IF(LEFT(AM42,9)="Direct-WA",0,R42*T42)</f>
        <v>7131.5657010000004</v>
      </c>
      <c r="AI42" s="94">
        <f>AG42+AH42</f>
        <v>7131.5657010000004</v>
      </c>
      <c r="AJ42" s="94">
        <f>IF(LEFT(AM42,9)="Direct-OR", R42,0)</f>
        <v>0</v>
      </c>
      <c r="AK42" s="94">
        <f>IF(LEFT(AM42,9)="Direct-OR",0,AF42-AI42)</f>
        <v>60594.604298999999</v>
      </c>
      <c r="AL42" s="93">
        <f>AJ42+AK42</f>
        <v>60594.604298999999</v>
      </c>
      <c r="AM42" s="138" t="s">
        <v>1039</v>
      </c>
    </row>
    <row r="43" spans="1:39" hidden="1" outlineLevel="2" collapsed="1" x14ac:dyDescent="0.25">
      <c r="S43" s="92"/>
      <c r="T43" s="80"/>
      <c r="U43" s="119">
        <f t="shared" ref="U43:AL43" si="31">SUBTOTAL(9,U42:U42)</f>
        <v>0</v>
      </c>
      <c r="V43" s="120">
        <f t="shared" si="31"/>
        <v>22575.39</v>
      </c>
      <c r="W43" s="121">
        <f t="shared" si="31"/>
        <v>22575.39</v>
      </c>
      <c r="X43" s="119">
        <f t="shared" si="31"/>
        <v>0</v>
      </c>
      <c r="Y43" s="120">
        <f t="shared" si="31"/>
        <v>2377.1885670000001</v>
      </c>
      <c r="Z43" s="122">
        <f t="shared" si="31"/>
        <v>2377.1885670000001</v>
      </c>
      <c r="AA43" s="119">
        <f t="shared" si="31"/>
        <v>0</v>
      </c>
      <c r="AB43" s="120">
        <f t="shared" si="31"/>
        <v>20198.201432999998</v>
      </c>
      <c r="AC43" s="122">
        <f t="shared" si="31"/>
        <v>20198.201432999998</v>
      </c>
      <c r="AD43" s="94">
        <f t="shared" si="31"/>
        <v>0</v>
      </c>
      <c r="AE43" s="123">
        <f t="shared" si="31"/>
        <v>67726.17</v>
      </c>
      <c r="AF43" s="94">
        <f t="shared" si="31"/>
        <v>67726.17</v>
      </c>
      <c r="AG43" s="94">
        <f t="shared" si="31"/>
        <v>0</v>
      </c>
      <c r="AH43" s="123">
        <f t="shared" si="31"/>
        <v>7131.5657010000004</v>
      </c>
      <c r="AI43" s="94">
        <f t="shared" si="31"/>
        <v>7131.5657010000004</v>
      </c>
      <c r="AJ43" s="94">
        <f t="shared" si="31"/>
        <v>0</v>
      </c>
      <c r="AK43" s="94">
        <f t="shared" si="31"/>
        <v>60594.604298999999</v>
      </c>
      <c r="AL43" s="93">
        <f t="shared" si="31"/>
        <v>60594.604298999999</v>
      </c>
      <c r="AM43" s="139" t="s">
        <v>7134</v>
      </c>
    </row>
    <row r="44" spans="1:39" hidden="1" outlineLevel="1" x14ac:dyDescent="0.25">
      <c r="A44" s="135" t="s">
        <v>7132</v>
      </c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7"/>
      <c r="T44" s="128"/>
      <c r="U44" s="129">
        <f t="shared" ref="U44:AL44" si="32">SUBTOTAL(9,U42:U42)</f>
        <v>0</v>
      </c>
      <c r="V44" s="130">
        <f t="shared" si="32"/>
        <v>22575.39</v>
      </c>
      <c r="W44" s="131">
        <f t="shared" si="32"/>
        <v>22575.39</v>
      </c>
      <c r="X44" s="129">
        <f t="shared" si="32"/>
        <v>0</v>
      </c>
      <c r="Y44" s="130">
        <f t="shared" si="32"/>
        <v>2377.1885670000001</v>
      </c>
      <c r="Z44" s="132">
        <f t="shared" si="32"/>
        <v>2377.1885670000001</v>
      </c>
      <c r="AA44" s="129">
        <f t="shared" si="32"/>
        <v>0</v>
      </c>
      <c r="AB44" s="130">
        <f t="shared" si="32"/>
        <v>20198.201432999998</v>
      </c>
      <c r="AC44" s="132">
        <f t="shared" si="32"/>
        <v>20198.201432999998</v>
      </c>
      <c r="AD44" s="130">
        <f t="shared" si="32"/>
        <v>0</v>
      </c>
      <c r="AE44" s="133">
        <f t="shared" si="32"/>
        <v>67726.17</v>
      </c>
      <c r="AF44" s="130">
        <f t="shared" si="32"/>
        <v>67726.17</v>
      </c>
      <c r="AG44" s="130">
        <f t="shared" si="32"/>
        <v>0</v>
      </c>
      <c r="AH44" s="133">
        <f t="shared" si="32"/>
        <v>7131.5657010000004</v>
      </c>
      <c r="AI44" s="130">
        <f t="shared" si="32"/>
        <v>7131.5657010000004</v>
      </c>
      <c r="AJ44" s="130">
        <f t="shared" si="32"/>
        <v>0</v>
      </c>
      <c r="AK44" s="130">
        <f t="shared" si="32"/>
        <v>60594.604298999999</v>
      </c>
      <c r="AL44" s="134">
        <f t="shared" si="32"/>
        <v>60594.604298999999</v>
      </c>
      <c r="AM44" s="137"/>
    </row>
    <row r="45" spans="1:39" hidden="1" outlineLevel="3" x14ac:dyDescent="0.25">
      <c r="A45" t="s">
        <v>6999</v>
      </c>
      <c r="B45" t="s">
        <v>22</v>
      </c>
      <c r="C45" t="s">
        <v>23</v>
      </c>
      <c r="D45" t="s">
        <v>55</v>
      </c>
      <c r="E45" t="s">
        <v>56</v>
      </c>
      <c r="F45">
        <v>7155.42</v>
      </c>
      <c r="G45">
        <v>7601.32</v>
      </c>
      <c r="H45">
        <v>7997.19</v>
      </c>
      <c r="R45">
        <f>SUM(F45:Q45)</f>
        <v>22753.93</v>
      </c>
      <c r="S45" s="92" t="s">
        <v>6817</v>
      </c>
      <c r="T45" s="80">
        <v>0.1053</v>
      </c>
      <c r="U45" s="119">
        <f>IF(LEFT(AM45,6)="Direct", H45,0)</f>
        <v>0</v>
      </c>
      <c r="V45" s="120">
        <f>H45-U45</f>
        <v>7997.19</v>
      </c>
      <c r="W45" s="121">
        <f>U45+V45</f>
        <v>7997.19</v>
      </c>
      <c r="X45" s="119">
        <f>IF(LEFT(AM45,9)="Direct-WA", H45,0)</f>
        <v>0</v>
      </c>
      <c r="Y45" s="120">
        <f>IF(LEFT(AM45,9)="Direct-WA",0,H45*T45)</f>
        <v>842.104107</v>
      </c>
      <c r="Z45" s="122">
        <f>X45+Y45</f>
        <v>842.104107</v>
      </c>
      <c r="AA45" s="119">
        <f>IF(LEFT(AM45,9)="Direct-OR", H45,0)</f>
        <v>0</v>
      </c>
      <c r="AB45" s="120">
        <f>IF(LEFT(AM45,9)="Direct-OR",0,V45-Y45)</f>
        <v>7155.0858929999995</v>
      </c>
      <c r="AC45" s="122">
        <f>AA45+AB45</f>
        <v>7155.0858929999995</v>
      </c>
      <c r="AD45" s="94">
        <f>IF(LEFT(AM45,6)="Direct", R45,0)</f>
        <v>0</v>
      </c>
      <c r="AE45" s="123">
        <f>R45-AD45</f>
        <v>22753.93</v>
      </c>
      <c r="AF45" s="94">
        <f>AD45+AE45</f>
        <v>22753.93</v>
      </c>
      <c r="AG45" s="94">
        <f>IF(LEFT(AM45,9)="Direct-WA", R45,0)</f>
        <v>0</v>
      </c>
      <c r="AH45" s="123">
        <f>IF(LEFT(AM45,9)="Direct-WA",0,R45*T45)</f>
        <v>2395.9888290000004</v>
      </c>
      <c r="AI45" s="94">
        <f>AG45+AH45</f>
        <v>2395.9888290000004</v>
      </c>
      <c r="AJ45" s="94">
        <f>IF(LEFT(AM45,9)="Direct-OR", R45,0)</f>
        <v>0</v>
      </c>
      <c r="AK45" s="94">
        <f>IF(LEFT(AM45,9)="Direct-OR",0,AF45-AI45)</f>
        <v>20357.941170999999</v>
      </c>
      <c r="AL45" s="93">
        <f>AJ45+AK45</f>
        <v>20357.941170999999</v>
      </c>
      <c r="AM45" s="138" t="s">
        <v>1039</v>
      </c>
    </row>
    <row r="46" spans="1:39" hidden="1" outlineLevel="3" x14ac:dyDescent="0.25">
      <c r="A46" t="s">
        <v>6999</v>
      </c>
      <c r="B46" t="s">
        <v>26</v>
      </c>
      <c r="C46" t="s">
        <v>27</v>
      </c>
      <c r="D46" t="s">
        <v>55</v>
      </c>
      <c r="E46" t="s">
        <v>56</v>
      </c>
      <c r="H46">
        <v>300</v>
      </c>
      <c r="R46">
        <f>SUM(F46:Q46)</f>
        <v>300</v>
      </c>
      <c r="S46" s="92" t="s">
        <v>6818</v>
      </c>
      <c r="T46" s="80">
        <v>0.1053</v>
      </c>
      <c r="U46" s="119">
        <f>IF(LEFT(AM46,6)="Direct", H46,0)</f>
        <v>0</v>
      </c>
      <c r="V46" s="120">
        <f>H46-U46</f>
        <v>300</v>
      </c>
      <c r="W46" s="121">
        <f>U46+V46</f>
        <v>300</v>
      </c>
      <c r="X46" s="119">
        <f>IF(LEFT(AM46,9)="Direct-WA", H46,0)</f>
        <v>0</v>
      </c>
      <c r="Y46" s="120">
        <f>IF(LEFT(AM46,9)="Direct-WA",0,H46*T46)</f>
        <v>31.59</v>
      </c>
      <c r="Z46" s="122">
        <f>X46+Y46</f>
        <v>31.59</v>
      </c>
      <c r="AA46" s="119">
        <f>IF(LEFT(AM46,9)="Direct-OR", H46,0)</f>
        <v>0</v>
      </c>
      <c r="AB46" s="120">
        <f>IF(LEFT(AM46,9)="Direct-OR",0,V46-Y46)</f>
        <v>268.41000000000003</v>
      </c>
      <c r="AC46" s="122">
        <f>AA46+AB46</f>
        <v>268.41000000000003</v>
      </c>
      <c r="AD46" s="94">
        <f>IF(LEFT(AM46,6)="Direct", R46,0)</f>
        <v>0</v>
      </c>
      <c r="AE46" s="123">
        <f>R46-AD46</f>
        <v>300</v>
      </c>
      <c r="AF46" s="94">
        <f>AD46+AE46</f>
        <v>300</v>
      </c>
      <c r="AG46" s="94">
        <f>IF(LEFT(AM46,9)="Direct-WA", R46,0)</f>
        <v>0</v>
      </c>
      <c r="AH46" s="123">
        <f>IF(LEFT(AM46,9)="Direct-WA",0,R46*T46)</f>
        <v>31.59</v>
      </c>
      <c r="AI46" s="94">
        <f>AG46+AH46</f>
        <v>31.59</v>
      </c>
      <c r="AJ46" s="94">
        <f>IF(LEFT(AM46,9)="Direct-OR", R46,0)</f>
        <v>0</v>
      </c>
      <c r="AK46" s="94">
        <f>IF(LEFT(AM46,9)="Direct-OR",0,AF46-AI46)</f>
        <v>268.41000000000003</v>
      </c>
      <c r="AL46" s="93">
        <f>AJ46+AK46</f>
        <v>268.41000000000003</v>
      </c>
      <c r="AM46" s="138" t="s">
        <v>1039</v>
      </c>
    </row>
    <row r="47" spans="1:39" hidden="1" outlineLevel="3" x14ac:dyDescent="0.25">
      <c r="A47" t="s">
        <v>6999</v>
      </c>
      <c r="B47" t="s">
        <v>43</v>
      </c>
      <c r="C47" t="s">
        <v>44</v>
      </c>
      <c r="D47" t="s">
        <v>55</v>
      </c>
      <c r="E47" t="s">
        <v>56</v>
      </c>
      <c r="F47">
        <v>805.51</v>
      </c>
      <c r="G47">
        <v>707.19</v>
      </c>
      <c r="H47">
        <v>1252.02</v>
      </c>
      <c r="R47">
        <f>SUM(F47:Q47)</f>
        <v>2764.7200000000003</v>
      </c>
      <c r="S47" s="92" t="s">
        <v>4746</v>
      </c>
      <c r="T47" s="80">
        <v>0.1053</v>
      </c>
      <c r="U47" s="119">
        <f>IF(LEFT(AM47,6)="Direct", H47,0)</f>
        <v>0</v>
      </c>
      <c r="V47" s="120">
        <f>H47-U47</f>
        <v>1252.02</v>
      </c>
      <c r="W47" s="121">
        <f>U47+V47</f>
        <v>1252.02</v>
      </c>
      <c r="X47" s="119">
        <f>IF(LEFT(AM47,9)="Direct-WA", H47,0)</f>
        <v>0</v>
      </c>
      <c r="Y47" s="120">
        <f>IF(LEFT(AM47,9)="Direct-WA",0,H47*T47)</f>
        <v>131.837706</v>
      </c>
      <c r="Z47" s="122">
        <f>X47+Y47</f>
        <v>131.837706</v>
      </c>
      <c r="AA47" s="119">
        <f>IF(LEFT(AM47,9)="Direct-OR", H47,0)</f>
        <v>0</v>
      </c>
      <c r="AB47" s="120">
        <f>IF(LEFT(AM47,9)="Direct-OR",0,V47-Y47)</f>
        <v>1120.182294</v>
      </c>
      <c r="AC47" s="122">
        <f>AA47+AB47</f>
        <v>1120.182294</v>
      </c>
      <c r="AD47" s="94">
        <f>IF(LEFT(AM47,6)="Direct", R47,0)</f>
        <v>0</v>
      </c>
      <c r="AE47" s="123">
        <f>R47-AD47</f>
        <v>2764.7200000000003</v>
      </c>
      <c r="AF47" s="94">
        <f>AD47+AE47</f>
        <v>2764.7200000000003</v>
      </c>
      <c r="AG47" s="94">
        <f>IF(LEFT(AM47,9)="Direct-WA", R47,0)</f>
        <v>0</v>
      </c>
      <c r="AH47" s="123">
        <f>IF(LEFT(AM47,9)="Direct-WA",0,R47*T47)</f>
        <v>291.12501600000002</v>
      </c>
      <c r="AI47" s="94">
        <f>AG47+AH47</f>
        <v>291.12501600000002</v>
      </c>
      <c r="AJ47" s="94">
        <f>IF(LEFT(AM47,9)="Direct-OR", R47,0)</f>
        <v>0</v>
      </c>
      <c r="AK47" s="94">
        <f>IF(LEFT(AM47,9)="Direct-OR",0,AF47-AI47)</f>
        <v>2473.5949840000003</v>
      </c>
      <c r="AL47" s="93">
        <f>AJ47+AK47</f>
        <v>2473.5949840000003</v>
      </c>
      <c r="AM47" s="138" t="s">
        <v>1039</v>
      </c>
    </row>
    <row r="48" spans="1:39" hidden="1" outlineLevel="2" collapsed="1" x14ac:dyDescent="0.25">
      <c r="S48" s="92"/>
      <c r="T48" s="80"/>
      <c r="U48" s="119">
        <f t="shared" ref="U48:AL48" si="33">SUBTOTAL(9,U45:U47)</f>
        <v>0</v>
      </c>
      <c r="V48" s="120">
        <f t="shared" si="33"/>
        <v>9549.2099999999991</v>
      </c>
      <c r="W48" s="121">
        <f t="shared" si="33"/>
        <v>9549.2099999999991</v>
      </c>
      <c r="X48" s="119">
        <f t="shared" si="33"/>
        <v>0</v>
      </c>
      <c r="Y48" s="120">
        <f t="shared" si="33"/>
        <v>1005.5318130000001</v>
      </c>
      <c r="Z48" s="122">
        <f t="shared" si="33"/>
        <v>1005.5318130000001</v>
      </c>
      <c r="AA48" s="119">
        <f t="shared" si="33"/>
        <v>0</v>
      </c>
      <c r="AB48" s="120">
        <f t="shared" si="33"/>
        <v>8543.6781869999995</v>
      </c>
      <c r="AC48" s="122">
        <f t="shared" si="33"/>
        <v>8543.6781869999995</v>
      </c>
      <c r="AD48" s="94">
        <f t="shared" si="33"/>
        <v>0</v>
      </c>
      <c r="AE48" s="123">
        <f t="shared" si="33"/>
        <v>25818.65</v>
      </c>
      <c r="AF48" s="94">
        <f t="shared" si="33"/>
        <v>25818.65</v>
      </c>
      <c r="AG48" s="94">
        <f t="shared" si="33"/>
        <v>0</v>
      </c>
      <c r="AH48" s="123">
        <f t="shared" si="33"/>
        <v>2718.7038450000005</v>
      </c>
      <c r="AI48" s="94">
        <f t="shared" si="33"/>
        <v>2718.7038450000005</v>
      </c>
      <c r="AJ48" s="94">
        <f t="shared" si="33"/>
        <v>0</v>
      </c>
      <c r="AK48" s="94">
        <f t="shared" si="33"/>
        <v>23099.946154999998</v>
      </c>
      <c r="AL48" s="93">
        <f t="shared" si="33"/>
        <v>23099.946154999998</v>
      </c>
      <c r="AM48" s="139" t="s">
        <v>7134</v>
      </c>
    </row>
    <row r="49" spans="1:39" hidden="1" outlineLevel="1" x14ac:dyDescent="0.25">
      <c r="A49" s="135" t="s">
        <v>6998</v>
      </c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7"/>
      <c r="T49" s="128"/>
      <c r="U49" s="129">
        <f t="shared" ref="U49:AL49" si="34">SUBTOTAL(9,U45:U47)</f>
        <v>0</v>
      </c>
      <c r="V49" s="130">
        <f t="shared" si="34"/>
        <v>9549.2099999999991</v>
      </c>
      <c r="W49" s="131">
        <f t="shared" si="34"/>
        <v>9549.2099999999991</v>
      </c>
      <c r="X49" s="129">
        <f t="shared" si="34"/>
        <v>0</v>
      </c>
      <c r="Y49" s="130">
        <f t="shared" si="34"/>
        <v>1005.5318130000001</v>
      </c>
      <c r="Z49" s="132">
        <f t="shared" si="34"/>
        <v>1005.5318130000001</v>
      </c>
      <c r="AA49" s="129">
        <f t="shared" si="34"/>
        <v>0</v>
      </c>
      <c r="AB49" s="130">
        <f t="shared" si="34"/>
        <v>8543.6781869999995</v>
      </c>
      <c r="AC49" s="132">
        <f t="shared" si="34"/>
        <v>8543.6781869999995</v>
      </c>
      <c r="AD49" s="130">
        <f t="shared" si="34"/>
        <v>0</v>
      </c>
      <c r="AE49" s="133">
        <f t="shared" si="34"/>
        <v>25818.65</v>
      </c>
      <c r="AF49" s="130">
        <f t="shared" si="34"/>
        <v>25818.65</v>
      </c>
      <c r="AG49" s="130">
        <f t="shared" si="34"/>
        <v>0</v>
      </c>
      <c r="AH49" s="133">
        <f t="shared" si="34"/>
        <v>2718.7038450000005</v>
      </c>
      <c r="AI49" s="130">
        <f t="shared" si="34"/>
        <v>2718.7038450000005</v>
      </c>
      <c r="AJ49" s="130">
        <f t="shared" si="34"/>
        <v>0</v>
      </c>
      <c r="AK49" s="130">
        <f t="shared" si="34"/>
        <v>23099.946154999998</v>
      </c>
      <c r="AL49" s="134">
        <f t="shared" si="34"/>
        <v>23099.946154999998</v>
      </c>
      <c r="AM49" s="137"/>
    </row>
    <row r="50" spans="1:39" hidden="1" outlineLevel="3" x14ac:dyDescent="0.25">
      <c r="A50" t="s">
        <v>7001</v>
      </c>
      <c r="B50" t="s">
        <v>39</v>
      </c>
      <c r="C50" t="s">
        <v>40</v>
      </c>
      <c r="D50" t="s">
        <v>58</v>
      </c>
      <c r="E50" t="s">
        <v>59</v>
      </c>
      <c r="F50">
        <v>-5.0199999999999996</v>
      </c>
      <c r="G50">
        <v>-82.08</v>
      </c>
      <c r="H50">
        <v>-77.89</v>
      </c>
      <c r="R50">
        <f t="shared" ref="R50:R61" si="35">SUM(F50:Q50)</f>
        <v>-164.99</v>
      </c>
      <c r="S50" s="92" t="s">
        <v>1189</v>
      </c>
      <c r="T50" s="80">
        <v>0.1053</v>
      </c>
      <c r="U50" s="119">
        <f t="shared" ref="U50:U61" si="36">IF(LEFT(AM50,6)="Direct", H50,0)</f>
        <v>0</v>
      </c>
      <c r="V50" s="120">
        <f t="shared" ref="V50:V61" si="37">H50-U50</f>
        <v>-77.89</v>
      </c>
      <c r="W50" s="121">
        <f t="shared" ref="W50:W61" si="38">U50+V50</f>
        <v>-77.89</v>
      </c>
      <c r="X50" s="119">
        <f t="shared" ref="X50:X61" si="39">IF(LEFT(AM50,9)="Direct-WA", H50,0)</f>
        <v>0</v>
      </c>
      <c r="Y50" s="120">
        <f t="shared" ref="Y50:Y61" si="40">IF(LEFT(AM50,9)="Direct-WA",0,H50*T50)</f>
        <v>-8.2018170000000001</v>
      </c>
      <c r="Z50" s="122">
        <f t="shared" ref="Z50:Z61" si="41">X50+Y50</f>
        <v>-8.2018170000000001</v>
      </c>
      <c r="AA50" s="119">
        <f t="shared" ref="AA50:AA61" si="42">IF(LEFT(AM50,9)="Direct-OR", H50,0)</f>
        <v>0</v>
      </c>
      <c r="AB50" s="120">
        <f t="shared" ref="AB50:AB61" si="43">IF(LEFT(AM50,9)="Direct-OR",0,V50-Y50)</f>
        <v>-69.688182999999995</v>
      </c>
      <c r="AC50" s="122">
        <f t="shared" ref="AC50:AC61" si="44">AA50+AB50</f>
        <v>-69.688182999999995</v>
      </c>
      <c r="AD50" s="94">
        <f t="shared" ref="AD50:AD61" si="45">IF(LEFT(AM50,6)="Direct", R50,0)</f>
        <v>0</v>
      </c>
      <c r="AE50" s="123">
        <f t="shared" ref="AE50:AE61" si="46">R50-AD50</f>
        <v>-164.99</v>
      </c>
      <c r="AF50" s="94">
        <f t="shared" ref="AF50:AF61" si="47">AD50+AE50</f>
        <v>-164.99</v>
      </c>
      <c r="AG50" s="94">
        <f t="shared" ref="AG50:AG61" si="48">IF(LEFT(AM50,9)="Direct-WA", R50,0)</f>
        <v>0</v>
      </c>
      <c r="AH50" s="123">
        <f t="shared" ref="AH50:AH61" si="49">IF(LEFT(AM50,9)="Direct-WA",0,R50*T50)</f>
        <v>-17.373447000000002</v>
      </c>
      <c r="AI50" s="94">
        <f t="shared" ref="AI50:AI61" si="50">AG50+AH50</f>
        <v>-17.373447000000002</v>
      </c>
      <c r="AJ50" s="94">
        <f t="shared" ref="AJ50:AJ61" si="51">IF(LEFT(AM50,9)="Direct-OR", R50,0)</f>
        <v>0</v>
      </c>
      <c r="AK50" s="94">
        <f t="shared" ref="AK50:AK61" si="52">IF(LEFT(AM50,9)="Direct-OR",0,AF50-AI50)</f>
        <v>-147.61655300000001</v>
      </c>
      <c r="AL50" s="93">
        <f t="shared" ref="AL50:AL61" si="53">AJ50+AK50</f>
        <v>-147.61655300000001</v>
      </c>
      <c r="AM50" s="138" t="s">
        <v>1039</v>
      </c>
    </row>
    <row r="51" spans="1:39" hidden="1" outlineLevel="3" x14ac:dyDescent="0.25">
      <c r="A51" t="s">
        <v>7001</v>
      </c>
      <c r="B51" t="s">
        <v>39</v>
      </c>
      <c r="C51" t="s">
        <v>40</v>
      </c>
      <c r="D51" t="s">
        <v>60</v>
      </c>
      <c r="E51" t="s">
        <v>61</v>
      </c>
      <c r="H51">
        <v>50.54</v>
      </c>
      <c r="R51">
        <f t="shared" si="35"/>
        <v>50.54</v>
      </c>
      <c r="S51" s="92" t="s">
        <v>1208</v>
      </c>
      <c r="T51" s="80">
        <v>0.1053</v>
      </c>
      <c r="U51" s="119">
        <f t="shared" si="36"/>
        <v>0</v>
      </c>
      <c r="V51" s="120">
        <f t="shared" si="37"/>
        <v>50.54</v>
      </c>
      <c r="W51" s="121">
        <f t="shared" si="38"/>
        <v>50.54</v>
      </c>
      <c r="X51" s="119">
        <f t="shared" si="39"/>
        <v>0</v>
      </c>
      <c r="Y51" s="120">
        <f t="shared" si="40"/>
        <v>5.3218620000000003</v>
      </c>
      <c r="Z51" s="122">
        <f t="shared" si="41"/>
        <v>5.3218620000000003</v>
      </c>
      <c r="AA51" s="119">
        <f t="shared" si="42"/>
        <v>0</v>
      </c>
      <c r="AB51" s="120">
        <f t="shared" si="43"/>
        <v>45.218137999999996</v>
      </c>
      <c r="AC51" s="122">
        <f t="shared" si="44"/>
        <v>45.218137999999996</v>
      </c>
      <c r="AD51" s="94">
        <f t="shared" si="45"/>
        <v>0</v>
      </c>
      <c r="AE51" s="123">
        <f t="shared" si="46"/>
        <v>50.54</v>
      </c>
      <c r="AF51" s="94">
        <f t="shared" si="47"/>
        <v>50.54</v>
      </c>
      <c r="AG51" s="94">
        <f t="shared" si="48"/>
        <v>0</v>
      </c>
      <c r="AH51" s="123">
        <f t="shared" si="49"/>
        <v>5.3218620000000003</v>
      </c>
      <c r="AI51" s="94">
        <f t="shared" si="50"/>
        <v>5.3218620000000003</v>
      </c>
      <c r="AJ51" s="94">
        <f t="shared" si="51"/>
        <v>0</v>
      </c>
      <c r="AK51" s="94">
        <f t="shared" si="52"/>
        <v>45.218137999999996</v>
      </c>
      <c r="AL51" s="93">
        <f t="shared" si="53"/>
        <v>45.218137999999996</v>
      </c>
      <c r="AM51" s="138" t="s">
        <v>1039</v>
      </c>
    </row>
    <row r="52" spans="1:39" hidden="1" outlineLevel="3" x14ac:dyDescent="0.25">
      <c r="A52" t="s">
        <v>7001</v>
      </c>
      <c r="B52" t="s">
        <v>39</v>
      </c>
      <c r="C52" t="s">
        <v>40</v>
      </c>
      <c r="D52" t="s">
        <v>62</v>
      </c>
      <c r="E52" t="s">
        <v>63</v>
      </c>
      <c r="F52">
        <v>26.89</v>
      </c>
      <c r="G52">
        <v>26.13</v>
      </c>
      <c r="H52">
        <v>26.16</v>
      </c>
      <c r="R52">
        <f t="shared" si="35"/>
        <v>79.179999999999993</v>
      </c>
      <c r="S52" s="92" t="s">
        <v>1203</v>
      </c>
      <c r="T52" s="80">
        <v>0.1053</v>
      </c>
      <c r="U52" s="119">
        <f t="shared" si="36"/>
        <v>0</v>
      </c>
      <c r="V52" s="120">
        <f t="shared" si="37"/>
        <v>26.16</v>
      </c>
      <c r="W52" s="121">
        <f t="shared" si="38"/>
        <v>26.16</v>
      </c>
      <c r="X52" s="119">
        <f t="shared" si="39"/>
        <v>0</v>
      </c>
      <c r="Y52" s="120">
        <f t="shared" si="40"/>
        <v>2.754648</v>
      </c>
      <c r="Z52" s="122">
        <f t="shared" si="41"/>
        <v>2.754648</v>
      </c>
      <c r="AA52" s="119">
        <f t="shared" si="42"/>
        <v>0</v>
      </c>
      <c r="AB52" s="120">
        <f t="shared" si="43"/>
        <v>23.405352000000001</v>
      </c>
      <c r="AC52" s="122">
        <f t="shared" si="44"/>
        <v>23.405352000000001</v>
      </c>
      <c r="AD52" s="94">
        <f t="shared" si="45"/>
        <v>0</v>
      </c>
      <c r="AE52" s="123">
        <f t="shared" si="46"/>
        <v>79.179999999999993</v>
      </c>
      <c r="AF52" s="94">
        <f t="shared" si="47"/>
        <v>79.179999999999993</v>
      </c>
      <c r="AG52" s="94">
        <f t="shared" si="48"/>
        <v>0</v>
      </c>
      <c r="AH52" s="123">
        <f t="shared" si="49"/>
        <v>8.3376539999999988</v>
      </c>
      <c r="AI52" s="94">
        <f t="shared" si="50"/>
        <v>8.3376539999999988</v>
      </c>
      <c r="AJ52" s="94">
        <f t="shared" si="51"/>
        <v>0</v>
      </c>
      <c r="AK52" s="94">
        <f t="shared" si="52"/>
        <v>70.842345999999992</v>
      </c>
      <c r="AL52" s="93">
        <f t="shared" si="53"/>
        <v>70.842345999999992</v>
      </c>
      <c r="AM52" s="138" t="s">
        <v>1039</v>
      </c>
    </row>
    <row r="53" spans="1:39" hidden="1" outlineLevel="3" x14ac:dyDescent="0.25">
      <c r="A53" t="s">
        <v>7001</v>
      </c>
      <c r="B53" t="s">
        <v>22</v>
      </c>
      <c r="C53" t="s">
        <v>23</v>
      </c>
      <c r="D53" t="s">
        <v>62</v>
      </c>
      <c r="E53" t="s">
        <v>63</v>
      </c>
      <c r="F53">
        <v>3577.69</v>
      </c>
      <c r="G53">
        <v>3800.68</v>
      </c>
      <c r="H53">
        <v>3998.59</v>
      </c>
      <c r="R53">
        <f t="shared" si="35"/>
        <v>11376.96</v>
      </c>
      <c r="S53" s="92" t="s">
        <v>6819</v>
      </c>
      <c r="T53" s="80">
        <v>0.1053</v>
      </c>
      <c r="U53" s="119">
        <f t="shared" si="36"/>
        <v>0</v>
      </c>
      <c r="V53" s="120">
        <f t="shared" si="37"/>
        <v>3998.59</v>
      </c>
      <c r="W53" s="121">
        <f t="shared" si="38"/>
        <v>3998.59</v>
      </c>
      <c r="X53" s="119">
        <f t="shared" si="39"/>
        <v>0</v>
      </c>
      <c r="Y53" s="120">
        <f t="shared" si="40"/>
        <v>421.05152700000002</v>
      </c>
      <c r="Z53" s="122">
        <f t="shared" si="41"/>
        <v>421.05152700000002</v>
      </c>
      <c r="AA53" s="119">
        <f t="shared" si="42"/>
        <v>0</v>
      </c>
      <c r="AB53" s="120">
        <f t="shared" si="43"/>
        <v>3577.5384730000001</v>
      </c>
      <c r="AC53" s="122">
        <f t="shared" si="44"/>
        <v>3577.5384730000001</v>
      </c>
      <c r="AD53" s="94">
        <f t="shared" si="45"/>
        <v>0</v>
      </c>
      <c r="AE53" s="123">
        <f t="shared" si="46"/>
        <v>11376.96</v>
      </c>
      <c r="AF53" s="94">
        <f t="shared" si="47"/>
        <v>11376.96</v>
      </c>
      <c r="AG53" s="94">
        <f t="shared" si="48"/>
        <v>0</v>
      </c>
      <c r="AH53" s="123">
        <f t="shared" si="49"/>
        <v>1197.993888</v>
      </c>
      <c r="AI53" s="94">
        <f t="shared" si="50"/>
        <v>1197.993888</v>
      </c>
      <c r="AJ53" s="94">
        <f t="shared" si="51"/>
        <v>0</v>
      </c>
      <c r="AK53" s="94">
        <f t="shared" si="52"/>
        <v>10178.966111999998</v>
      </c>
      <c r="AL53" s="93">
        <f t="shared" si="53"/>
        <v>10178.966111999998</v>
      </c>
      <c r="AM53" s="138" t="s">
        <v>1039</v>
      </c>
    </row>
    <row r="54" spans="1:39" hidden="1" outlineLevel="3" x14ac:dyDescent="0.25">
      <c r="A54" t="s">
        <v>7001</v>
      </c>
      <c r="B54" t="s">
        <v>22</v>
      </c>
      <c r="C54" t="s">
        <v>23</v>
      </c>
      <c r="D54" t="s">
        <v>64</v>
      </c>
      <c r="E54" t="s">
        <v>65</v>
      </c>
      <c r="F54">
        <v>3577.69</v>
      </c>
      <c r="G54">
        <v>3800.68</v>
      </c>
      <c r="H54">
        <v>3998.59</v>
      </c>
      <c r="R54">
        <f t="shared" si="35"/>
        <v>11376.96</v>
      </c>
      <c r="S54" s="92" t="s">
        <v>6820</v>
      </c>
      <c r="T54" s="80">
        <v>0.1053</v>
      </c>
      <c r="U54" s="119">
        <f t="shared" si="36"/>
        <v>0</v>
      </c>
      <c r="V54" s="120">
        <f t="shared" si="37"/>
        <v>3998.59</v>
      </c>
      <c r="W54" s="121">
        <f t="shared" si="38"/>
        <v>3998.59</v>
      </c>
      <c r="X54" s="119">
        <f t="shared" si="39"/>
        <v>0</v>
      </c>
      <c r="Y54" s="120">
        <f t="shared" si="40"/>
        <v>421.05152700000002</v>
      </c>
      <c r="Z54" s="122">
        <f t="shared" si="41"/>
        <v>421.05152700000002</v>
      </c>
      <c r="AA54" s="119">
        <f t="shared" si="42"/>
        <v>0</v>
      </c>
      <c r="AB54" s="120">
        <f t="shared" si="43"/>
        <v>3577.5384730000001</v>
      </c>
      <c r="AC54" s="122">
        <f t="shared" si="44"/>
        <v>3577.5384730000001</v>
      </c>
      <c r="AD54" s="94">
        <f t="shared" si="45"/>
        <v>0</v>
      </c>
      <c r="AE54" s="123">
        <f t="shared" si="46"/>
        <v>11376.96</v>
      </c>
      <c r="AF54" s="94">
        <f t="shared" si="47"/>
        <v>11376.96</v>
      </c>
      <c r="AG54" s="94">
        <f t="shared" si="48"/>
        <v>0</v>
      </c>
      <c r="AH54" s="123">
        <f t="shared" si="49"/>
        <v>1197.993888</v>
      </c>
      <c r="AI54" s="94">
        <f t="shared" si="50"/>
        <v>1197.993888</v>
      </c>
      <c r="AJ54" s="94">
        <f t="shared" si="51"/>
        <v>0</v>
      </c>
      <c r="AK54" s="94">
        <f t="shared" si="52"/>
        <v>10178.966111999998</v>
      </c>
      <c r="AL54" s="93">
        <f t="shared" si="53"/>
        <v>10178.966111999998</v>
      </c>
      <c r="AM54" s="138" t="s">
        <v>1039</v>
      </c>
    </row>
    <row r="55" spans="1:39" hidden="1" outlineLevel="3" x14ac:dyDescent="0.25">
      <c r="A55" t="s">
        <v>7001</v>
      </c>
      <c r="B55" t="s">
        <v>66</v>
      </c>
      <c r="C55" t="s">
        <v>67</v>
      </c>
      <c r="D55" t="s">
        <v>60</v>
      </c>
      <c r="E55" t="s">
        <v>61</v>
      </c>
      <c r="F55">
        <v>93315.98</v>
      </c>
      <c r="G55">
        <v>99998.38</v>
      </c>
      <c r="H55">
        <v>102173.38</v>
      </c>
      <c r="R55">
        <f t="shared" si="35"/>
        <v>295487.74</v>
      </c>
      <c r="S55" s="92" t="s">
        <v>6821</v>
      </c>
      <c r="T55" s="80">
        <v>0.1053</v>
      </c>
      <c r="U55" s="119">
        <f t="shared" si="36"/>
        <v>0</v>
      </c>
      <c r="V55" s="120">
        <f t="shared" si="37"/>
        <v>102173.38</v>
      </c>
      <c r="W55" s="121">
        <f t="shared" si="38"/>
        <v>102173.38</v>
      </c>
      <c r="X55" s="119">
        <f t="shared" si="39"/>
        <v>0</v>
      </c>
      <c r="Y55" s="120">
        <f t="shared" si="40"/>
        <v>10758.856914000002</v>
      </c>
      <c r="Z55" s="122">
        <f t="shared" si="41"/>
        <v>10758.856914000002</v>
      </c>
      <c r="AA55" s="119">
        <f t="shared" si="42"/>
        <v>0</v>
      </c>
      <c r="AB55" s="120">
        <f t="shared" si="43"/>
        <v>91414.523086000001</v>
      </c>
      <c r="AC55" s="122">
        <f t="shared" si="44"/>
        <v>91414.523086000001</v>
      </c>
      <c r="AD55" s="94">
        <f t="shared" si="45"/>
        <v>0</v>
      </c>
      <c r="AE55" s="123">
        <f t="shared" si="46"/>
        <v>295487.74</v>
      </c>
      <c r="AF55" s="94">
        <f t="shared" si="47"/>
        <v>295487.74</v>
      </c>
      <c r="AG55" s="94">
        <f t="shared" si="48"/>
        <v>0</v>
      </c>
      <c r="AH55" s="123">
        <f t="shared" si="49"/>
        <v>31114.859022000001</v>
      </c>
      <c r="AI55" s="94">
        <f t="shared" si="50"/>
        <v>31114.859022000001</v>
      </c>
      <c r="AJ55" s="94">
        <f t="shared" si="51"/>
        <v>0</v>
      </c>
      <c r="AK55" s="94">
        <f t="shared" si="52"/>
        <v>264372.880978</v>
      </c>
      <c r="AL55" s="93">
        <f t="shared" si="53"/>
        <v>264372.880978</v>
      </c>
      <c r="AM55" s="138" t="s">
        <v>1039</v>
      </c>
    </row>
    <row r="56" spans="1:39" hidden="1" outlineLevel="3" x14ac:dyDescent="0.25">
      <c r="A56" t="s">
        <v>7001</v>
      </c>
      <c r="B56" t="s">
        <v>66</v>
      </c>
      <c r="C56" t="s">
        <v>67</v>
      </c>
      <c r="D56" t="s">
        <v>64</v>
      </c>
      <c r="E56" t="s">
        <v>65</v>
      </c>
      <c r="F56">
        <v>2382.88</v>
      </c>
      <c r="G56">
        <v>2868.61</v>
      </c>
      <c r="H56">
        <v>3356.21</v>
      </c>
      <c r="R56">
        <f t="shared" si="35"/>
        <v>8607.7000000000007</v>
      </c>
      <c r="S56" s="92" t="s">
        <v>6765</v>
      </c>
      <c r="T56" s="80">
        <v>0.1053</v>
      </c>
      <c r="U56" s="119">
        <f t="shared" si="36"/>
        <v>0</v>
      </c>
      <c r="V56" s="120">
        <f t="shared" si="37"/>
        <v>3356.21</v>
      </c>
      <c r="W56" s="121">
        <f t="shared" si="38"/>
        <v>3356.21</v>
      </c>
      <c r="X56" s="119">
        <f t="shared" si="39"/>
        <v>0</v>
      </c>
      <c r="Y56" s="120">
        <f t="shared" si="40"/>
        <v>353.40891300000004</v>
      </c>
      <c r="Z56" s="122">
        <f t="shared" si="41"/>
        <v>353.40891300000004</v>
      </c>
      <c r="AA56" s="119">
        <f t="shared" si="42"/>
        <v>0</v>
      </c>
      <c r="AB56" s="120">
        <f t="shared" si="43"/>
        <v>3002.8010869999998</v>
      </c>
      <c r="AC56" s="122">
        <f t="shared" si="44"/>
        <v>3002.8010869999998</v>
      </c>
      <c r="AD56" s="94">
        <f t="shared" si="45"/>
        <v>0</v>
      </c>
      <c r="AE56" s="123">
        <f t="shared" si="46"/>
        <v>8607.7000000000007</v>
      </c>
      <c r="AF56" s="94">
        <f t="shared" si="47"/>
        <v>8607.7000000000007</v>
      </c>
      <c r="AG56" s="94">
        <f t="shared" si="48"/>
        <v>0</v>
      </c>
      <c r="AH56" s="123">
        <f t="shared" si="49"/>
        <v>906.3908100000001</v>
      </c>
      <c r="AI56" s="94">
        <f t="shared" si="50"/>
        <v>906.3908100000001</v>
      </c>
      <c r="AJ56" s="94">
        <f t="shared" si="51"/>
        <v>0</v>
      </c>
      <c r="AK56" s="94">
        <f t="shared" si="52"/>
        <v>7701.3091900000009</v>
      </c>
      <c r="AL56" s="93">
        <f t="shared" si="53"/>
        <v>7701.3091900000009</v>
      </c>
      <c r="AM56" s="138" t="s">
        <v>1039</v>
      </c>
    </row>
    <row r="57" spans="1:39" hidden="1" outlineLevel="3" x14ac:dyDescent="0.25">
      <c r="A57" t="s">
        <v>7001</v>
      </c>
      <c r="B57" t="s">
        <v>68</v>
      </c>
      <c r="C57" t="s">
        <v>69</v>
      </c>
      <c r="D57" t="s">
        <v>58</v>
      </c>
      <c r="E57" t="s">
        <v>59</v>
      </c>
      <c r="F57">
        <v>18204.240000000002</v>
      </c>
      <c r="G57">
        <v>18061.169999999998</v>
      </c>
      <c r="H57">
        <v>32116.06</v>
      </c>
      <c r="R57">
        <f t="shared" si="35"/>
        <v>68381.47</v>
      </c>
      <c r="S57" s="92" t="s">
        <v>6822</v>
      </c>
      <c r="T57" s="80">
        <v>0.1053</v>
      </c>
      <c r="U57" s="119">
        <f t="shared" si="36"/>
        <v>0</v>
      </c>
      <c r="V57" s="120">
        <f t="shared" si="37"/>
        <v>32116.06</v>
      </c>
      <c r="W57" s="121">
        <f t="shared" si="38"/>
        <v>32116.06</v>
      </c>
      <c r="X57" s="119">
        <f t="shared" si="39"/>
        <v>0</v>
      </c>
      <c r="Y57" s="120">
        <f t="shared" si="40"/>
        <v>3381.8211180000003</v>
      </c>
      <c r="Z57" s="122">
        <f t="shared" si="41"/>
        <v>3381.8211180000003</v>
      </c>
      <c r="AA57" s="119">
        <f t="shared" si="42"/>
        <v>0</v>
      </c>
      <c r="AB57" s="120">
        <f t="shared" si="43"/>
        <v>28734.238882000001</v>
      </c>
      <c r="AC57" s="122">
        <f t="shared" si="44"/>
        <v>28734.238882000001</v>
      </c>
      <c r="AD57" s="94">
        <f t="shared" si="45"/>
        <v>0</v>
      </c>
      <c r="AE57" s="123">
        <f t="shared" si="46"/>
        <v>68381.47</v>
      </c>
      <c r="AF57" s="94">
        <f t="shared" si="47"/>
        <v>68381.47</v>
      </c>
      <c r="AG57" s="94">
        <f t="shared" si="48"/>
        <v>0</v>
      </c>
      <c r="AH57" s="123">
        <f t="shared" si="49"/>
        <v>7200.5687910000006</v>
      </c>
      <c r="AI57" s="94">
        <f t="shared" si="50"/>
        <v>7200.5687910000006</v>
      </c>
      <c r="AJ57" s="94">
        <f t="shared" si="51"/>
        <v>0</v>
      </c>
      <c r="AK57" s="94">
        <f t="shared" si="52"/>
        <v>61180.901209000003</v>
      </c>
      <c r="AL57" s="93">
        <f t="shared" si="53"/>
        <v>61180.901209000003</v>
      </c>
      <c r="AM57" s="138" t="s">
        <v>1039</v>
      </c>
    </row>
    <row r="58" spans="1:39" hidden="1" outlineLevel="3" x14ac:dyDescent="0.25">
      <c r="A58" t="s">
        <v>7001</v>
      </c>
      <c r="B58" t="s">
        <v>68</v>
      </c>
      <c r="C58" t="s">
        <v>69</v>
      </c>
      <c r="D58" t="s">
        <v>62</v>
      </c>
      <c r="E58" t="s">
        <v>63</v>
      </c>
      <c r="G58">
        <v>36</v>
      </c>
      <c r="H58">
        <v>6851.83</v>
      </c>
      <c r="R58">
        <f t="shared" si="35"/>
        <v>6887.83</v>
      </c>
      <c r="S58" s="92" t="s">
        <v>6823</v>
      </c>
      <c r="T58" s="80">
        <v>0.1053</v>
      </c>
      <c r="U58" s="119">
        <f t="shared" si="36"/>
        <v>0</v>
      </c>
      <c r="V58" s="120">
        <f t="shared" si="37"/>
        <v>6851.83</v>
      </c>
      <c r="W58" s="121">
        <f t="shared" si="38"/>
        <v>6851.83</v>
      </c>
      <c r="X58" s="119">
        <f t="shared" si="39"/>
        <v>0</v>
      </c>
      <c r="Y58" s="120">
        <f t="shared" si="40"/>
        <v>721.49769900000001</v>
      </c>
      <c r="Z58" s="122">
        <f t="shared" si="41"/>
        <v>721.49769900000001</v>
      </c>
      <c r="AA58" s="119">
        <f t="shared" si="42"/>
        <v>0</v>
      </c>
      <c r="AB58" s="120">
        <f t="shared" si="43"/>
        <v>6130.3323010000004</v>
      </c>
      <c r="AC58" s="122">
        <f t="shared" si="44"/>
        <v>6130.3323010000004</v>
      </c>
      <c r="AD58" s="94">
        <f t="shared" si="45"/>
        <v>0</v>
      </c>
      <c r="AE58" s="123">
        <f t="shared" si="46"/>
        <v>6887.83</v>
      </c>
      <c r="AF58" s="94">
        <f t="shared" si="47"/>
        <v>6887.83</v>
      </c>
      <c r="AG58" s="94">
        <f t="shared" si="48"/>
        <v>0</v>
      </c>
      <c r="AH58" s="123">
        <f t="shared" si="49"/>
        <v>725.288499</v>
      </c>
      <c r="AI58" s="94">
        <f t="shared" si="50"/>
        <v>725.288499</v>
      </c>
      <c r="AJ58" s="94">
        <f t="shared" si="51"/>
        <v>0</v>
      </c>
      <c r="AK58" s="94">
        <f t="shared" si="52"/>
        <v>6162.5415009999997</v>
      </c>
      <c r="AL58" s="93">
        <f t="shared" si="53"/>
        <v>6162.5415009999997</v>
      </c>
      <c r="AM58" s="138" t="s">
        <v>1039</v>
      </c>
    </row>
    <row r="59" spans="1:39" hidden="1" outlineLevel="3" x14ac:dyDescent="0.25">
      <c r="A59" t="s">
        <v>7001</v>
      </c>
      <c r="B59" t="s">
        <v>70</v>
      </c>
      <c r="C59" t="s">
        <v>71</v>
      </c>
      <c r="D59" t="s">
        <v>58</v>
      </c>
      <c r="E59" t="s">
        <v>59</v>
      </c>
      <c r="H59">
        <v>470.25</v>
      </c>
      <c r="R59">
        <f t="shared" si="35"/>
        <v>470.25</v>
      </c>
      <c r="S59" s="92" t="s">
        <v>6824</v>
      </c>
      <c r="T59" s="80">
        <v>0.1053</v>
      </c>
      <c r="U59" s="119">
        <f t="shared" si="36"/>
        <v>0</v>
      </c>
      <c r="V59" s="120">
        <f t="shared" si="37"/>
        <v>470.25</v>
      </c>
      <c r="W59" s="121">
        <f t="shared" si="38"/>
        <v>470.25</v>
      </c>
      <c r="X59" s="119">
        <f t="shared" si="39"/>
        <v>0</v>
      </c>
      <c r="Y59" s="120">
        <f t="shared" si="40"/>
        <v>49.517325</v>
      </c>
      <c r="Z59" s="122">
        <f t="shared" si="41"/>
        <v>49.517325</v>
      </c>
      <c r="AA59" s="119">
        <f t="shared" si="42"/>
        <v>0</v>
      </c>
      <c r="AB59" s="120">
        <f t="shared" si="43"/>
        <v>420.73267499999997</v>
      </c>
      <c r="AC59" s="122">
        <f t="shared" si="44"/>
        <v>420.73267499999997</v>
      </c>
      <c r="AD59" s="94">
        <f t="shared" si="45"/>
        <v>0</v>
      </c>
      <c r="AE59" s="123">
        <f t="shared" si="46"/>
        <v>470.25</v>
      </c>
      <c r="AF59" s="94">
        <f t="shared" si="47"/>
        <v>470.25</v>
      </c>
      <c r="AG59" s="94">
        <f t="shared" si="48"/>
        <v>0</v>
      </c>
      <c r="AH59" s="123">
        <f t="shared" si="49"/>
        <v>49.517325</v>
      </c>
      <c r="AI59" s="94">
        <f t="shared" si="50"/>
        <v>49.517325</v>
      </c>
      <c r="AJ59" s="94">
        <f t="shared" si="51"/>
        <v>0</v>
      </c>
      <c r="AK59" s="94">
        <f t="shared" si="52"/>
        <v>420.73267499999997</v>
      </c>
      <c r="AL59" s="93">
        <f t="shared" si="53"/>
        <v>420.73267499999997</v>
      </c>
      <c r="AM59" s="138" t="s">
        <v>1039</v>
      </c>
    </row>
    <row r="60" spans="1:39" hidden="1" outlineLevel="3" x14ac:dyDescent="0.25">
      <c r="A60" t="s">
        <v>7001</v>
      </c>
      <c r="B60" t="s">
        <v>43</v>
      </c>
      <c r="C60" t="s">
        <v>44</v>
      </c>
      <c r="D60" t="s">
        <v>62</v>
      </c>
      <c r="E60" t="s">
        <v>63</v>
      </c>
      <c r="F60">
        <v>402.78</v>
      </c>
      <c r="G60">
        <v>353.62</v>
      </c>
      <c r="H60">
        <v>626.21</v>
      </c>
      <c r="R60">
        <f t="shared" si="35"/>
        <v>1382.6100000000001</v>
      </c>
      <c r="S60" s="92" t="s">
        <v>4775</v>
      </c>
      <c r="T60" s="80">
        <v>0.1053</v>
      </c>
      <c r="U60" s="119">
        <f t="shared" si="36"/>
        <v>0</v>
      </c>
      <c r="V60" s="120">
        <f t="shared" si="37"/>
        <v>626.21</v>
      </c>
      <c r="W60" s="121">
        <f t="shared" si="38"/>
        <v>626.21</v>
      </c>
      <c r="X60" s="119">
        <f t="shared" si="39"/>
        <v>0</v>
      </c>
      <c r="Y60" s="120">
        <f t="shared" si="40"/>
        <v>65.939913000000004</v>
      </c>
      <c r="Z60" s="122">
        <f t="shared" si="41"/>
        <v>65.939913000000004</v>
      </c>
      <c r="AA60" s="119">
        <f t="shared" si="42"/>
        <v>0</v>
      </c>
      <c r="AB60" s="120">
        <f t="shared" si="43"/>
        <v>560.27008699999999</v>
      </c>
      <c r="AC60" s="122">
        <f t="shared" si="44"/>
        <v>560.27008699999999</v>
      </c>
      <c r="AD60" s="94">
        <f t="shared" si="45"/>
        <v>0</v>
      </c>
      <c r="AE60" s="123">
        <f t="shared" si="46"/>
        <v>1382.6100000000001</v>
      </c>
      <c r="AF60" s="94">
        <f t="shared" si="47"/>
        <v>1382.6100000000001</v>
      </c>
      <c r="AG60" s="94">
        <f t="shared" si="48"/>
        <v>0</v>
      </c>
      <c r="AH60" s="123">
        <f t="shared" si="49"/>
        <v>145.58883300000002</v>
      </c>
      <c r="AI60" s="94">
        <f t="shared" si="50"/>
        <v>145.58883300000002</v>
      </c>
      <c r="AJ60" s="94">
        <f t="shared" si="51"/>
        <v>0</v>
      </c>
      <c r="AK60" s="94">
        <f t="shared" si="52"/>
        <v>1237.0211670000001</v>
      </c>
      <c r="AL60" s="93">
        <f t="shared" si="53"/>
        <v>1237.0211670000001</v>
      </c>
      <c r="AM60" s="138" t="s">
        <v>1039</v>
      </c>
    </row>
    <row r="61" spans="1:39" hidden="1" outlineLevel="3" x14ac:dyDescent="0.25">
      <c r="A61" t="s">
        <v>7001</v>
      </c>
      <c r="B61" t="s">
        <v>43</v>
      </c>
      <c r="C61" t="s">
        <v>44</v>
      </c>
      <c r="D61" t="s">
        <v>64</v>
      </c>
      <c r="E61" t="s">
        <v>65</v>
      </c>
      <c r="F61">
        <v>402.78</v>
      </c>
      <c r="G61">
        <v>353.62</v>
      </c>
      <c r="H61">
        <v>626</v>
      </c>
      <c r="R61">
        <f t="shared" si="35"/>
        <v>1382.4</v>
      </c>
      <c r="S61" s="92" t="s">
        <v>4776</v>
      </c>
      <c r="T61" s="80">
        <v>0.1053</v>
      </c>
      <c r="U61" s="119">
        <f t="shared" si="36"/>
        <v>0</v>
      </c>
      <c r="V61" s="120">
        <f t="shared" si="37"/>
        <v>626</v>
      </c>
      <c r="W61" s="121">
        <f t="shared" si="38"/>
        <v>626</v>
      </c>
      <c r="X61" s="119">
        <f t="shared" si="39"/>
        <v>0</v>
      </c>
      <c r="Y61" s="120">
        <f t="shared" si="40"/>
        <v>65.9178</v>
      </c>
      <c r="Z61" s="122">
        <f t="shared" si="41"/>
        <v>65.9178</v>
      </c>
      <c r="AA61" s="119">
        <f t="shared" si="42"/>
        <v>0</v>
      </c>
      <c r="AB61" s="120">
        <f t="shared" si="43"/>
        <v>560.08220000000006</v>
      </c>
      <c r="AC61" s="122">
        <f t="shared" si="44"/>
        <v>560.08220000000006</v>
      </c>
      <c r="AD61" s="94">
        <f t="shared" si="45"/>
        <v>0</v>
      </c>
      <c r="AE61" s="123">
        <f t="shared" si="46"/>
        <v>1382.4</v>
      </c>
      <c r="AF61" s="94">
        <f t="shared" si="47"/>
        <v>1382.4</v>
      </c>
      <c r="AG61" s="94">
        <f t="shared" si="48"/>
        <v>0</v>
      </c>
      <c r="AH61" s="123">
        <f t="shared" si="49"/>
        <v>145.56672</v>
      </c>
      <c r="AI61" s="94">
        <f t="shared" si="50"/>
        <v>145.56672</v>
      </c>
      <c r="AJ61" s="94">
        <f t="shared" si="51"/>
        <v>0</v>
      </c>
      <c r="AK61" s="94">
        <f t="shared" si="52"/>
        <v>1236.8332800000001</v>
      </c>
      <c r="AL61" s="93">
        <f t="shared" si="53"/>
        <v>1236.8332800000001</v>
      </c>
      <c r="AM61" s="138" t="s">
        <v>1039</v>
      </c>
    </row>
    <row r="62" spans="1:39" hidden="1" outlineLevel="2" collapsed="1" x14ac:dyDescent="0.25">
      <c r="S62" s="92"/>
      <c r="T62" s="80"/>
      <c r="U62" s="119">
        <f t="shared" ref="U62:AL62" si="54">SUBTOTAL(9,U50:U61)</f>
        <v>0</v>
      </c>
      <c r="V62" s="120">
        <f t="shared" si="54"/>
        <v>154215.93</v>
      </c>
      <c r="W62" s="121">
        <f t="shared" si="54"/>
        <v>154215.93</v>
      </c>
      <c r="X62" s="119">
        <f t="shared" si="54"/>
        <v>0</v>
      </c>
      <c r="Y62" s="120">
        <f t="shared" si="54"/>
        <v>16238.937429000001</v>
      </c>
      <c r="Z62" s="122">
        <f t="shared" si="54"/>
        <v>16238.937429000001</v>
      </c>
      <c r="AA62" s="119">
        <f t="shared" si="54"/>
        <v>0</v>
      </c>
      <c r="AB62" s="120">
        <f t="shared" si="54"/>
        <v>137976.99257100001</v>
      </c>
      <c r="AC62" s="122">
        <f t="shared" si="54"/>
        <v>137976.99257100001</v>
      </c>
      <c r="AD62" s="94">
        <f t="shared" si="54"/>
        <v>0</v>
      </c>
      <c r="AE62" s="123">
        <f t="shared" si="54"/>
        <v>405318.65000000008</v>
      </c>
      <c r="AF62" s="94">
        <f t="shared" si="54"/>
        <v>405318.65000000008</v>
      </c>
      <c r="AG62" s="94">
        <f t="shared" si="54"/>
        <v>0</v>
      </c>
      <c r="AH62" s="123">
        <f t="shared" si="54"/>
        <v>42680.053845000002</v>
      </c>
      <c r="AI62" s="94">
        <f t="shared" si="54"/>
        <v>42680.053845000002</v>
      </c>
      <c r="AJ62" s="94">
        <f t="shared" si="54"/>
        <v>0</v>
      </c>
      <c r="AK62" s="94">
        <f t="shared" si="54"/>
        <v>362638.59615500004</v>
      </c>
      <c r="AL62" s="93">
        <f t="shared" si="54"/>
        <v>362638.59615500004</v>
      </c>
      <c r="AM62" s="139" t="s">
        <v>7134</v>
      </c>
    </row>
    <row r="63" spans="1:39" hidden="1" outlineLevel="1" x14ac:dyDescent="0.25">
      <c r="A63" s="135" t="s">
        <v>7000</v>
      </c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7"/>
      <c r="T63" s="128"/>
      <c r="U63" s="129">
        <f t="shared" ref="U63:AL63" si="55">SUBTOTAL(9,U50:U61)</f>
        <v>0</v>
      </c>
      <c r="V63" s="130">
        <f t="shared" si="55"/>
        <v>154215.93</v>
      </c>
      <c r="W63" s="131">
        <f t="shared" si="55"/>
        <v>154215.93</v>
      </c>
      <c r="X63" s="129">
        <f t="shared" si="55"/>
        <v>0</v>
      </c>
      <c r="Y63" s="130">
        <f t="shared" si="55"/>
        <v>16238.937429000001</v>
      </c>
      <c r="Z63" s="132">
        <f t="shared" si="55"/>
        <v>16238.937429000001</v>
      </c>
      <c r="AA63" s="129">
        <f t="shared" si="55"/>
        <v>0</v>
      </c>
      <c r="AB63" s="130">
        <f t="shared" si="55"/>
        <v>137976.99257100001</v>
      </c>
      <c r="AC63" s="132">
        <f t="shared" si="55"/>
        <v>137976.99257100001</v>
      </c>
      <c r="AD63" s="130">
        <f t="shared" si="55"/>
        <v>0</v>
      </c>
      <c r="AE63" s="133">
        <f t="shared" si="55"/>
        <v>405318.65000000008</v>
      </c>
      <c r="AF63" s="130">
        <f t="shared" si="55"/>
        <v>405318.65000000008</v>
      </c>
      <c r="AG63" s="130">
        <f t="shared" si="55"/>
        <v>0</v>
      </c>
      <c r="AH63" s="133">
        <f t="shared" si="55"/>
        <v>42680.053845000002</v>
      </c>
      <c r="AI63" s="130">
        <f t="shared" si="55"/>
        <v>42680.053845000002</v>
      </c>
      <c r="AJ63" s="130">
        <f t="shared" si="55"/>
        <v>0</v>
      </c>
      <c r="AK63" s="130">
        <f t="shared" si="55"/>
        <v>362638.59615500004</v>
      </c>
      <c r="AL63" s="134">
        <f t="shared" si="55"/>
        <v>362638.59615500004</v>
      </c>
      <c r="AM63" s="137"/>
    </row>
    <row r="64" spans="1:39" hidden="1" outlineLevel="3" x14ac:dyDescent="0.25">
      <c r="A64" t="s">
        <v>7006</v>
      </c>
      <c r="B64" t="s">
        <v>39</v>
      </c>
      <c r="C64" t="s">
        <v>40</v>
      </c>
      <c r="D64" t="s">
        <v>73</v>
      </c>
      <c r="E64" t="s">
        <v>74</v>
      </c>
      <c r="F64">
        <v>405.28</v>
      </c>
      <c r="R64">
        <f>SUM(F64:Q64)</f>
        <v>405.28</v>
      </c>
      <c r="S64" s="92" t="s">
        <v>1201</v>
      </c>
      <c r="T64" s="80">
        <v>0.1053</v>
      </c>
      <c r="U64" s="119">
        <f>IF(LEFT(AM64,6)="Direct", H64,0)</f>
        <v>0</v>
      </c>
      <c r="V64" s="120">
        <f>H64-U64</f>
        <v>0</v>
      </c>
      <c r="W64" s="121">
        <f>U64+V64</f>
        <v>0</v>
      </c>
      <c r="X64" s="119">
        <f>IF(LEFT(AM64,9)="Direct-WA", H64,0)</f>
        <v>0</v>
      </c>
      <c r="Y64" s="120">
        <f>IF(LEFT(AM64,9)="Direct-WA",0,H64*T64)</f>
        <v>0</v>
      </c>
      <c r="Z64" s="122">
        <f>X64+Y64</f>
        <v>0</v>
      </c>
      <c r="AA64" s="119">
        <f>IF(LEFT(AM64,9)="Direct-OR", H64,0)</f>
        <v>0</v>
      </c>
      <c r="AB64" s="120">
        <f>IF(LEFT(AM64,9)="Direct-OR",0,V64-Y64)</f>
        <v>0</v>
      </c>
      <c r="AC64" s="122">
        <f>AA64+AB64</f>
        <v>0</v>
      </c>
      <c r="AD64" s="94">
        <f>IF(LEFT(AM64,6)="Direct", R64,0)</f>
        <v>0</v>
      </c>
      <c r="AE64" s="123">
        <f>R64-AD64</f>
        <v>405.28</v>
      </c>
      <c r="AF64" s="94">
        <f>AD64+AE64</f>
        <v>405.28</v>
      </c>
      <c r="AG64" s="94">
        <f>IF(LEFT(AM64,9)="Direct-WA", R64,0)</f>
        <v>0</v>
      </c>
      <c r="AH64" s="123">
        <f>IF(LEFT(AM64,9)="Direct-WA",0,R64*T64)</f>
        <v>42.675984</v>
      </c>
      <c r="AI64" s="94">
        <f>AG64+AH64</f>
        <v>42.675984</v>
      </c>
      <c r="AJ64" s="94">
        <f>IF(LEFT(AM64,9)="Direct-OR", R64,0)</f>
        <v>0</v>
      </c>
      <c r="AK64" s="94">
        <f>IF(LEFT(AM64,9)="Direct-OR",0,AF64-AI64)</f>
        <v>362.604016</v>
      </c>
      <c r="AL64" s="93">
        <f>AJ64+AK64</f>
        <v>362.604016</v>
      </c>
      <c r="AM64" s="138" t="s">
        <v>1039</v>
      </c>
    </row>
    <row r="65" spans="1:39" hidden="1" outlineLevel="3" x14ac:dyDescent="0.25">
      <c r="A65" t="s">
        <v>7006</v>
      </c>
      <c r="B65" t="s">
        <v>66</v>
      </c>
      <c r="C65" t="s">
        <v>67</v>
      </c>
      <c r="D65" t="s">
        <v>73</v>
      </c>
      <c r="E65" t="s">
        <v>74</v>
      </c>
      <c r="F65">
        <v>30352.85</v>
      </c>
      <c r="G65">
        <v>49470.53</v>
      </c>
      <c r="H65">
        <v>53004.89</v>
      </c>
      <c r="R65">
        <f>SUM(F65:Q65)</f>
        <v>132828.27000000002</v>
      </c>
      <c r="S65" s="92" t="s">
        <v>6825</v>
      </c>
      <c r="T65" s="80">
        <v>0.1053</v>
      </c>
      <c r="U65" s="119">
        <f>IF(LEFT(AM65,6)="Direct", H65,0)</f>
        <v>0</v>
      </c>
      <c r="V65" s="120">
        <f>H65-U65</f>
        <v>53004.89</v>
      </c>
      <c r="W65" s="121">
        <f>U65+V65</f>
        <v>53004.89</v>
      </c>
      <c r="X65" s="119">
        <f>IF(LEFT(AM65,9)="Direct-WA", H65,0)</f>
        <v>0</v>
      </c>
      <c r="Y65" s="120">
        <f>IF(LEFT(AM65,9)="Direct-WA",0,H65*T65)</f>
        <v>5581.4149170000001</v>
      </c>
      <c r="Z65" s="122">
        <f>X65+Y65</f>
        <v>5581.4149170000001</v>
      </c>
      <c r="AA65" s="119">
        <f>IF(LEFT(AM65,9)="Direct-OR", H65,0)</f>
        <v>0</v>
      </c>
      <c r="AB65" s="120">
        <f>IF(LEFT(AM65,9)="Direct-OR",0,V65-Y65)</f>
        <v>47423.475082999998</v>
      </c>
      <c r="AC65" s="122">
        <f>AA65+AB65</f>
        <v>47423.475082999998</v>
      </c>
      <c r="AD65" s="94">
        <f>IF(LEFT(AM65,6)="Direct", R65,0)</f>
        <v>0</v>
      </c>
      <c r="AE65" s="123">
        <f>R65-AD65</f>
        <v>132828.27000000002</v>
      </c>
      <c r="AF65" s="94">
        <f>AD65+AE65</f>
        <v>132828.27000000002</v>
      </c>
      <c r="AG65" s="94">
        <f>IF(LEFT(AM65,9)="Direct-WA", R65,0)</f>
        <v>0</v>
      </c>
      <c r="AH65" s="123">
        <f>IF(LEFT(AM65,9)="Direct-WA",0,R65*T65)</f>
        <v>13986.816831000002</v>
      </c>
      <c r="AI65" s="94">
        <f>AG65+AH65</f>
        <v>13986.816831000002</v>
      </c>
      <c r="AJ65" s="94">
        <f>IF(LEFT(AM65,9)="Direct-OR", R65,0)</f>
        <v>0</v>
      </c>
      <c r="AK65" s="94">
        <f>IF(LEFT(AM65,9)="Direct-OR",0,AF65-AI65)</f>
        <v>118841.45316900001</v>
      </c>
      <c r="AL65" s="93">
        <f>AJ65+AK65</f>
        <v>118841.45316900001</v>
      </c>
      <c r="AM65" s="138" t="s">
        <v>1039</v>
      </c>
    </row>
    <row r="66" spans="1:39" hidden="1" outlineLevel="3" x14ac:dyDescent="0.25">
      <c r="A66" t="s">
        <v>7006</v>
      </c>
      <c r="B66" t="s">
        <v>68</v>
      </c>
      <c r="C66" t="s">
        <v>69</v>
      </c>
      <c r="D66" t="s">
        <v>75</v>
      </c>
      <c r="E66" t="s">
        <v>76</v>
      </c>
      <c r="F66">
        <v>47072.34</v>
      </c>
      <c r="G66">
        <v>45672.33</v>
      </c>
      <c r="H66">
        <v>55132.35</v>
      </c>
      <c r="R66">
        <f>SUM(F66:Q66)</f>
        <v>147877.01999999999</v>
      </c>
      <c r="S66" s="92" t="s">
        <v>6826</v>
      </c>
      <c r="T66" s="80">
        <v>0.1053</v>
      </c>
      <c r="U66" s="119">
        <f>IF(LEFT(AM66,6)="Direct", H66,0)</f>
        <v>0</v>
      </c>
      <c r="V66" s="120">
        <f>H66-U66</f>
        <v>55132.35</v>
      </c>
      <c r="W66" s="121">
        <f>U66+V66</f>
        <v>55132.35</v>
      </c>
      <c r="X66" s="119">
        <f>IF(LEFT(AM66,9)="Direct-WA", H66,0)</f>
        <v>0</v>
      </c>
      <c r="Y66" s="120">
        <f>IF(LEFT(AM66,9)="Direct-WA",0,H66*T66)</f>
        <v>5805.436455</v>
      </c>
      <c r="Z66" s="122">
        <f>X66+Y66</f>
        <v>5805.436455</v>
      </c>
      <c r="AA66" s="119">
        <f>IF(LEFT(AM66,9)="Direct-OR", H66,0)</f>
        <v>0</v>
      </c>
      <c r="AB66" s="120">
        <f>IF(LEFT(AM66,9)="Direct-OR",0,V66-Y66)</f>
        <v>49326.913544999996</v>
      </c>
      <c r="AC66" s="122">
        <f>AA66+AB66</f>
        <v>49326.913544999996</v>
      </c>
      <c r="AD66" s="94">
        <f>IF(LEFT(AM66,6)="Direct", R66,0)</f>
        <v>0</v>
      </c>
      <c r="AE66" s="123">
        <f>R66-AD66</f>
        <v>147877.01999999999</v>
      </c>
      <c r="AF66" s="94">
        <f>AD66+AE66</f>
        <v>147877.01999999999</v>
      </c>
      <c r="AG66" s="94">
        <f>IF(LEFT(AM66,9)="Direct-WA", R66,0)</f>
        <v>0</v>
      </c>
      <c r="AH66" s="123">
        <f>IF(LEFT(AM66,9)="Direct-WA",0,R66*T66)</f>
        <v>15571.450206</v>
      </c>
      <c r="AI66" s="94">
        <f>AG66+AH66</f>
        <v>15571.450206</v>
      </c>
      <c r="AJ66" s="94">
        <f>IF(LEFT(AM66,9)="Direct-OR", R66,0)</f>
        <v>0</v>
      </c>
      <c r="AK66" s="94">
        <f>IF(LEFT(AM66,9)="Direct-OR",0,AF66-AI66)</f>
        <v>132305.56979399998</v>
      </c>
      <c r="AL66" s="93">
        <f>AJ66+AK66</f>
        <v>132305.56979399998</v>
      </c>
      <c r="AM66" s="138" t="s">
        <v>1039</v>
      </c>
    </row>
    <row r="67" spans="1:39" hidden="1" outlineLevel="3" x14ac:dyDescent="0.25">
      <c r="A67" t="s">
        <v>7006</v>
      </c>
      <c r="B67" t="s">
        <v>77</v>
      </c>
      <c r="C67" t="s">
        <v>78</v>
      </c>
      <c r="D67" t="s">
        <v>75</v>
      </c>
      <c r="E67" t="s">
        <v>76</v>
      </c>
      <c r="H67">
        <v>158.11000000000001</v>
      </c>
      <c r="R67">
        <f>SUM(F67:Q67)</f>
        <v>158.11000000000001</v>
      </c>
      <c r="S67" s="92" t="s">
        <v>4122</v>
      </c>
      <c r="T67" s="80">
        <v>0.1053</v>
      </c>
      <c r="U67" s="119">
        <f>IF(LEFT(AM67,6)="Direct", H67,0)</f>
        <v>0</v>
      </c>
      <c r="V67" s="120">
        <f>H67-U67</f>
        <v>158.11000000000001</v>
      </c>
      <c r="W67" s="121">
        <f>U67+V67</f>
        <v>158.11000000000001</v>
      </c>
      <c r="X67" s="119">
        <f>IF(LEFT(AM67,9)="Direct-WA", H67,0)</f>
        <v>0</v>
      </c>
      <c r="Y67" s="120">
        <f>IF(LEFT(AM67,9)="Direct-WA",0,H67*T67)</f>
        <v>16.648983000000001</v>
      </c>
      <c r="Z67" s="122">
        <f>X67+Y67</f>
        <v>16.648983000000001</v>
      </c>
      <c r="AA67" s="119">
        <f>IF(LEFT(AM67,9)="Direct-OR", H67,0)</f>
        <v>0</v>
      </c>
      <c r="AB67" s="120">
        <f>IF(LEFT(AM67,9)="Direct-OR",0,V67-Y67)</f>
        <v>141.46101700000003</v>
      </c>
      <c r="AC67" s="122">
        <f>AA67+AB67</f>
        <v>141.46101700000003</v>
      </c>
      <c r="AD67" s="94">
        <f>IF(LEFT(AM67,6)="Direct", R67,0)</f>
        <v>0</v>
      </c>
      <c r="AE67" s="123">
        <f>R67-AD67</f>
        <v>158.11000000000001</v>
      </c>
      <c r="AF67" s="94">
        <f>AD67+AE67</f>
        <v>158.11000000000001</v>
      </c>
      <c r="AG67" s="94">
        <f>IF(LEFT(AM67,9)="Direct-WA", R67,0)</f>
        <v>0</v>
      </c>
      <c r="AH67" s="123">
        <f>IF(LEFT(AM67,9)="Direct-WA",0,R67*T67)</f>
        <v>16.648983000000001</v>
      </c>
      <c r="AI67" s="94">
        <f>AG67+AH67</f>
        <v>16.648983000000001</v>
      </c>
      <c r="AJ67" s="94">
        <f>IF(LEFT(AM67,9)="Direct-OR", R67,0)</f>
        <v>0</v>
      </c>
      <c r="AK67" s="94">
        <f>IF(LEFT(AM67,9)="Direct-OR",0,AF67-AI67)</f>
        <v>141.46101700000003</v>
      </c>
      <c r="AL67" s="93">
        <f>AJ67+AK67</f>
        <v>141.46101700000003</v>
      </c>
      <c r="AM67" s="138" t="s">
        <v>1039</v>
      </c>
    </row>
    <row r="68" spans="1:39" hidden="1" outlineLevel="3" x14ac:dyDescent="0.25">
      <c r="A68" t="s">
        <v>7006</v>
      </c>
      <c r="B68" t="s">
        <v>77</v>
      </c>
      <c r="C68" t="s">
        <v>78</v>
      </c>
      <c r="D68" t="s">
        <v>73</v>
      </c>
      <c r="E68" t="s">
        <v>74</v>
      </c>
      <c r="G68">
        <v>632.42999999999995</v>
      </c>
      <c r="R68">
        <f>SUM(F68:Q68)</f>
        <v>632.42999999999995</v>
      </c>
      <c r="S68" s="92" t="s">
        <v>6502</v>
      </c>
      <c r="T68" s="80">
        <v>0.1053</v>
      </c>
      <c r="U68" s="119">
        <f>IF(LEFT(AM68,6)="Direct", H68,0)</f>
        <v>0</v>
      </c>
      <c r="V68" s="120">
        <f>H68-U68</f>
        <v>0</v>
      </c>
      <c r="W68" s="121">
        <f>U68+V68</f>
        <v>0</v>
      </c>
      <c r="X68" s="119">
        <f>IF(LEFT(AM68,9)="Direct-WA", H68,0)</f>
        <v>0</v>
      </c>
      <c r="Y68" s="120">
        <f>IF(LEFT(AM68,9)="Direct-WA",0,H68*T68)</f>
        <v>0</v>
      </c>
      <c r="Z68" s="122">
        <f>X68+Y68</f>
        <v>0</v>
      </c>
      <c r="AA68" s="119">
        <f>IF(LEFT(AM68,9)="Direct-OR", H68,0)</f>
        <v>0</v>
      </c>
      <c r="AB68" s="120">
        <f>IF(LEFT(AM68,9)="Direct-OR",0,V68-Y68)</f>
        <v>0</v>
      </c>
      <c r="AC68" s="122">
        <f>AA68+AB68</f>
        <v>0</v>
      </c>
      <c r="AD68" s="94">
        <f>IF(LEFT(AM68,6)="Direct", R68,0)</f>
        <v>0</v>
      </c>
      <c r="AE68" s="123">
        <f>R68-AD68</f>
        <v>632.42999999999995</v>
      </c>
      <c r="AF68" s="94">
        <f>AD68+AE68</f>
        <v>632.42999999999995</v>
      </c>
      <c r="AG68" s="94">
        <f>IF(LEFT(AM68,9)="Direct-WA", R68,0)</f>
        <v>0</v>
      </c>
      <c r="AH68" s="123">
        <f>IF(LEFT(AM68,9)="Direct-WA",0,R68*T68)</f>
        <v>66.594878999999992</v>
      </c>
      <c r="AI68" s="94">
        <f>AG68+AH68</f>
        <v>66.594878999999992</v>
      </c>
      <c r="AJ68" s="94">
        <f>IF(LEFT(AM68,9)="Direct-OR", R68,0)</f>
        <v>0</v>
      </c>
      <c r="AK68" s="94">
        <f>IF(LEFT(AM68,9)="Direct-OR",0,AF68-AI68)</f>
        <v>565.83512099999996</v>
      </c>
      <c r="AL68" s="93">
        <f>AJ68+AK68</f>
        <v>565.83512099999996</v>
      </c>
      <c r="AM68" s="138" t="s">
        <v>1039</v>
      </c>
    </row>
    <row r="69" spans="1:39" hidden="1" outlineLevel="2" collapsed="1" x14ac:dyDescent="0.25">
      <c r="S69" s="92"/>
      <c r="T69" s="80"/>
      <c r="U69" s="119">
        <f t="shared" ref="U69:AL69" si="56">SUBTOTAL(9,U64:U68)</f>
        <v>0</v>
      </c>
      <c r="V69" s="120">
        <f t="shared" si="56"/>
        <v>108295.34999999999</v>
      </c>
      <c r="W69" s="121">
        <f t="shared" si="56"/>
        <v>108295.34999999999</v>
      </c>
      <c r="X69" s="119">
        <f t="shared" si="56"/>
        <v>0</v>
      </c>
      <c r="Y69" s="120">
        <f t="shared" si="56"/>
        <v>11403.500355</v>
      </c>
      <c r="Z69" s="122">
        <f t="shared" si="56"/>
        <v>11403.500355</v>
      </c>
      <c r="AA69" s="119">
        <f t="shared" si="56"/>
        <v>0</v>
      </c>
      <c r="AB69" s="120">
        <f t="shared" si="56"/>
        <v>96891.84964499998</v>
      </c>
      <c r="AC69" s="122">
        <f t="shared" si="56"/>
        <v>96891.84964499998</v>
      </c>
      <c r="AD69" s="94">
        <f t="shared" si="56"/>
        <v>0</v>
      </c>
      <c r="AE69" s="123">
        <f t="shared" si="56"/>
        <v>281901.11</v>
      </c>
      <c r="AF69" s="94">
        <f t="shared" si="56"/>
        <v>281901.11</v>
      </c>
      <c r="AG69" s="94">
        <f t="shared" si="56"/>
        <v>0</v>
      </c>
      <c r="AH69" s="123">
        <f t="shared" si="56"/>
        <v>29684.186882999998</v>
      </c>
      <c r="AI69" s="94">
        <f t="shared" si="56"/>
        <v>29684.186882999998</v>
      </c>
      <c r="AJ69" s="94">
        <f t="shared" si="56"/>
        <v>0</v>
      </c>
      <c r="AK69" s="94">
        <f t="shared" si="56"/>
        <v>252216.923117</v>
      </c>
      <c r="AL69" s="93">
        <f t="shared" si="56"/>
        <v>252216.923117</v>
      </c>
      <c r="AM69" s="139" t="s">
        <v>7134</v>
      </c>
    </row>
    <row r="70" spans="1:39" hidden="1" outlineLevel="1" x14ac:dyDescent="0.25">
      <c r="A70" s="135" t="s">
        <v>7005</v>
      </c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7"/>
      <c r="T70" s="128"/>
      <c r="U70" s="129">
        <f t="shared" ref="U70:AL70" si="57">SUBTOTAL(9,U64:U68)</f>
        <v>0</v>
      </c>
      <c r="V70" s="130">
        <f t="shared" si="57"/>
        <v>108295.34999999999</v>
      </c>
      <c r="W70" s="131">
        <f t="shared" si="57"/>
        <v>108295.34999999999</v>
      </c>
      <c r="X70" s="129">
        <f t="shared" si="57"/>
        <v>0</v>
      </c>
      <c r="Y70" s="130">
        <f t="shared" si="57"/>
        <v>11403.500355</v>
      </c>
      <c r="Z70" s="132">
        <f t="shared" si="57"/>
        <v>11403.500355</v>
      </c>
      <c r="AA70" s="129">
        <f t="shared" si="57"/>
        <v>0</v>
      </c>
      <c r="AB70" s="130">
        <f t="shared" si="57"/>
        <v>96891.84964499998</v>
      </c>
      <c r="AC70" s="132">
        <f t="shared" si="57"/>
        <v>96891.84964499998</v>
      </c>
      <c r="AD70" s="130">
        <f t="shared" si="57"/>
        <v>0</v>
      </c>
      <c r="AE70" s="133">
        <f t="shared" si="57"/>
        <v>281901.11</v>
      </c>
      <c r="AF70" s="130">
        <f t="shared" si="57"/>
        <v>281901.11</v>
      </c>
      <c r="AG70" s="130">
        <f t="shared" si="57"/>
        <v>0</v>
      </c>
      <c r="AH70" s="133">
        <f t="shared" si="57"/>
        <v>29684.186882999998</v>
      </c>
      <c r="AI70" s="130">
        <f t="shared" si="57"/>
        <v>29684.186882999998</v>
      </c>
      <c r="AJ70" s="130">
        <f t="shared" si="57"/>
        <v>0</v>
      </c>
      <c r="AK70" s="130">
        <f t="shared" si="57"/>
        <v>252216.923117</v>
      </c>
      <c r="AL70" s="134">
        <f t="shared" si="57"/>
        <v>252216.923117</v>
      </c>
      <c r="AM70" s="137"/>
    </row>
    <row r="71" spans="1:39" hidden="1" outlineLevel="3" x14ac:dyDescent="0.25">
      <c r="A71" t="s">
        <v>7008</v>
      </c>
      <c r="B71" t="s">
        <v>92</v>
      </c>
      <c r="C71" t="s">
        <v>93</v>
      </c>
      <c r="D71" t="s">
        <v>88</v>
      </c>
      <c r="E71" t="s">
        <v>89</v>
      </c>
      <c r="F71">
        <v>5070.28</v>
      </c>
      <c r="G71">
        <v>36734.53</v>
      </c>
      <c r="H71">
        <v>28907.35</v>
      </c>
      <c r="R71">
        <f>SUM(F71:Q71)</f>
        <v>70712.160000000003</v>
      </c>
      <c r="S71" s="92" t="s">
        <v>4902</v>
      </c>
      <c r="T71" s="80">
        <v>0.1124</v>
      </c>
      <c r="U71" s="119">
        <f>IF(LEFT(AM71,6)="Direct", H71,0)</f>
        <v>0</v>
      </c>
      <c r="V71" s="120">
        <f>H71-U71</f>
        <v>28907.35</v>
      </c>
      <c r="W71" s="121">
        <f>U71+V71</f>
        <v>28907.35</v>
      </c>
      <c r="X71" s="119">
        <f>IF(LEFT(AM71,9)="Direct-WA", H71,0)</f>
        <v>0</v>
      </c>
      <c r="Y71" s="120">
        <f>IF(LEFT(AM71,9)="Direct-WA",0,H71*T71)</f>
        <v>3249.1861399999998</v>
      </c>
      <c r="Z71" s="122">
        <f>X71+Y71</f>
        <v>3249.1861399999998</v>
      </c>
      <c r="AA71" s="119">
        <f>IF(LEFT(AM71,9)="Direct-OR", H71,0)</f>
        <v>0</v>
      </c>
      <c r="AB71" s="120">
        <f>IF(LEFT(AM71,9)="Direct-OR",0,V71-Y71)</f>
        <v>25658.163860000001</v>
      </c>
      <c r="AC71" s="122">
        <f>AA71+AB71</f>
        <v>25658.163860000001</v>
      </c>
      <c r="AD71" s="94">
        <f>IF(LEFT(AM71,6)="Direct", R71,0)</f>
        <v>0</v>
      </c>
      <c r="AE71" s="123">
        <f>R71-AD71</f>
        <v>70712.160000000003</v>
      </c>
      <c r="AF71" s="94">
        <f>AD71+AE71</f>
        <v>70712.160000000003</v>
      </c>
      <c r="AG71" s="94">
        <f>IF(LEFT(AM71,9)="Direct-WA", R71,0)</f>
        <v>0</v>
      </c>
      <c r="AH71" s="123">
        <f>IF(LEFT(AM71,9)="Direct-WA",0,R71*T71)</f>
        <v>7948.0467840000001</v>
      </c>
      <c r="AI71" s="94">
        <f>AG71+AH71</f>
        <v>7948.0467840000001</v>
      </c>
      <c r="AJ71" s="94">
        <f>IF(LEFT(AM71,9)="Direct-OR", R71,0)</f>
        <v>0</v>
      </c>
      <c r="AK71" s="94">
        <f>IF(LEFT(AM71,9)="Direct-OR",0,AF71-AI71)</f>
        <v>62764.113216000005</v>
      </c>
      <c r="AL71" s="93">
        <f>AJ71+AK71</f>
        <v>62764.113216000005</v>
      </c>
      <c r="AM71" s="138" t="s">
        <v>1010</v>
      </c>
    </row>
    <row r="72" spans="1:39" hidden="1" outlineLevel="3" x14ac:dyDescent="0.25">
      <c r="A72" t="s">
        <v>7008</v>
      </c>
      <c r="B72" t="s">
        <v>92</v>
      </c>
      <c r="C72" t="s">
        <v>93</v>
      </c>
      <c r="D72" t="s">
        <v>80</v>
      </c>
      <c r="E72" t="s">
        <v>81</v>
      </c>
      <c r="F72">
        <v>1232.4000000000001</v>
      </c>
      <c r="G72">
        <v>2214.88</v>
      </c>
      <c r="H72">
        <v>6282.77</v>
      </c>
      <c r="R72">
        <f>SUM(F72:Q72)</f>
        <v>9730.0500000000011</v>
      </c>
      <c r="S72" s="92" t="s">
        <v>4905</v>
      </c>
      <c r="T72" s="80">
        <v>0.1124</v>
      </c>
      <c r="U72" s="119">
        <f>IF(LEFT(AM72,6)="Direct", H72,0)</f>
        <v>0</v>
      </c>
      <c r="V72" s="120">
        <f>H72-U72</f>
        <v>6282.77</v>
      </c>
      <c r="W72" s="121">
        <f>U72+V72</f>
        <v>6282.77</v>
      </c>
      <c r="X72" s="119">
        <f>IF(LEFT(AM72,9)="Direct-WA", H72,0)</f>
        <v>0</v>
      </c>
      <c r="Y72" s="120">
        <f>IF(LEFT(AM72,9)="Direct-WA",0,H72*T72)</f>
        <v>706.18334800000002</v>
      </c>
      <c r="Z72" s="122">
        <f>X72+Y72</f>
        <v>706.18334800000002</v>
      </c>
      <c r="AA72" s="119">
        <f>IF(LEFT(AM72,9)="Direct-OR", H72,0)</f>
        <v>0</v>
      </c>
      <c r="AB72" s="120">
        <f>IF(LEFT(AM72,9)="Direct-OR",0,V72-Y72)</f>
        <v>5576.586652</v>
      </c>
      <c r="AC72" s="122">
        <f>AA72+AB72</f>
        <v>5576.586652</v>
      </c>
      <c r="AD72" s="94">
        <f>IF(LEFT(AM72,6)="Direct", R72,0)</f>
        <v>0</v>
      </c>
      <c r="AE72" s="123">
        <f>R72-AD72</f>
        <v>9730.0500000000011</v>
      </c>
      <c r="AF72" s="94">
        <f>AD72+AE72</f>
        <v>9730.0500000000011</v>
      </c>
      <c r="AG72" s="94">
        <f>IF(LEFT(AM72,9)="Direct-WA", R72,0)</f>
        <v>0</v>
      </c>
      <c r="AH72" s="123">
        <f>IF(LEFT(AM72,9)="Direct-WA",0,R72*T72)</f>
        <v>1093.6576200000002</v>
      </c>
      <c r="AI72" s="94">
        <f>AG72+AH72</f>
        <v>1093.6576200000002</v>
      </c>
      <c r="AJ72" s="94">
        <f>IF(LEFT(AM72,9)="Direct-OR", R72,0)</f>
        <v>0</v>
      </c>
      <c r="AK72" s="94">
        <f>IF(LEFT(AM72,9)="Direct-OR",0,AF72-AI72)</f>
        <v>8636.3923800000011</v>
      </c>
      <c r="AL72" s="93">
        <f>AJ72+AK72</f>
        <v>8636.3923800000011</v>
      </c>
      <c r="AM72" s="138" t="s">
        <v>1010</v>
      </c>
    </row>
    <row r="73" spans="1:39" hidden="1" outlineLevel="2" collapsed="1" x14ac:dyDescent="0.25">
      <c r="S73" s="92"/>
      <c r="T73" s="80"/>
      <c r="U73" s="119">
        <f t="shared" ref="U73:AL73" si="58">SUBTOTAL(9,U71:U72)</f>
        <v>0</v>
      </c>
      <c r="V73" s="120">
        <f t="shared" si="58"/>
        <v>35190.119999999995</v>
      </c>
      <c r="W73" s="121">
        <f t="shared" si="58"/>
        <v>35190.119999999995</v>
      </c>
      <c r="X73" s="119">
        <f t="shared" si="58"/>
        <v>0</v>
      </c>
      <c r="Y73" s="120">
        <f t="shared" si="58"/>
        <v>3955.3694879999998</v>
      </c>
      <c r="Z73" s="122">
        <f t="shared" si="58"/>
        <v>3955.3694879999998</v>
      </c>
      <c r="AA73" s="119">
        <f t="shared" si="58"/>
        <v>0</v>
      </c>
      <c r="AB73" s="120">
        <f t="shared" si="58"/>
        <v>31234.750511999999</v>
      </c>
      <c r="AC73" s="122">
        <f t="shared" si="58"/>
        <v>31234.750511999999</v>
      </c>
      <c r="AD73" s="94">
        <f t="shared" si="58"/>
        <v>0</v>
      </c>
      <c r="AE73" s="123">
        <f t="shared" si="58"/>
        <v>80442.210000000006</v>
      </c>
      <c r="AF73" s="94">
        <f t="shared" si="58"/>
        <v>80442.210000000006</v>
      </c>
      <c r="AG73" s="94">
        <f t="shared" si="58"/>
        <v>0</v>
      </c>
      <c r="AH73" s="123">
        <f t="shared" si="58"/>
        <v>9041.7044040000001</v>
      </c>
      <c r="AI73" s="94">
        <f t="shared" si="58"/>
        <v>9041.7044040000001</v>
      </c>
      <c r="AJ73" s="94">
        <f t="shared" si="58"/>
        <v>0</v>
      </c>
      <c r="AK73" s="94">
        <f t="shared" si="58"/>
        <v>71400.505596000003</v>
      </c>
      <c r="AL73" s="93">
        <f t="shared" si="58"/>
        <v>71400.505596000003</v>
      </c>
      <c r="AM73" s="139" t="s">
        <v>7137</v>
      </c>
    </row>
    <row r="74" spans="1:39" hidden="1" outlineLevel="3" x14ac:dyDescent="0.25">
      <c r="A74" t="s">
        <v>7008</v>
      </c>
      <c r="B74" t="s">
        <v>96</v>
      </c>
      <c r="C74" t="s">
        <v>97</v>
      </c>
      <c r="D74" t="s">
        <v>88</v>
      </c>
      <c r="E74" t="s">
        <v>89</v>
      </c>
      <c r="F74">
        <v>420</v>
      </c>
      <c r="G74">
        <v>420</v>
      </c>
      <c r="H74">
        <v>420</v>
      </c>
      <c r="R74">
        <f>SUM(F74:Q74)</f>
        <v>1260</v>
      </c>
      <c r="S74" s="92" t="s">
        <v>5045</v>
      </c>
      <c r="T74" s="80">
        <v>0</v>
      </c>
      <c r="U74" s="119">
        <f>IF(LEFT(AM74,6)="Direct", H74,0)</f>
        <v>420</v>
      </c>
      <c r="V74" s="120">
        <f>H74-U74</f>
        <v>0</v>
      </c>
      <c r="W74" s="121">
        <f>U74+V74</f>
        <v>420</v>
      </c>
      <c r="X74" s="119">
        <f>IF(LEFT(AM74,9)="Direct-WA", H74,0)</f>
        <v>0</v>
      </c>
      <c r="Y74" s="120">
        <f>IF(LEFT(AM74,9)="Direct-WA",0,H74*T74)</f>
        <v>0</v>
      </c>
      <c r="Z74" s="122">
        <f>X74+Y74</f>
        <v>0</v>
      </c>
      <c r="AA74" s="119">
        <f>IF(LEFT(AM74,9)="Direct-OR", H74,0)</f>
        <v>420</v>
      </c>
      <c r="AB74" s="120">
        <f>IF(LEFT(AM74,9)="Direct-OR",0,V74-Y74)</f>
        <v>0</v>
      </c>
      <c r="AC74" s="122">
        <f>AA74+AB74</f>
        <v>420</v>
      </c>
      <c r="AD74" s="94">
        <f>IF(LEFT(AM74,6)="Direct", R74,0)</f>
        <v>1260</v>
      </c>
      <c r="AE74" s="123">
        <f>R74-AD74</f>
        <v>0</v>
      </c>
      <c r="AF74" s="94">
        <f>AD74+AE74</f>
        <v>1260</v>
      </c>
      <c r="AG74" s="94">
        <f>IF(LEFT(AM74,9)="Direct-WA", R74,0)</f>
        <v>0</v>
      </c>
      <c r="AH74" s="123">
        <f>IF(LEFT(AM74,9)="Direct-WA",0,R74*T74)</f>
        <v>0</v>
      </c>
      <c r="AI74" s="94">
        <f>AG74+AH74</f>
        <v>0</v>
      </c>
      <c r="AJ74" s="94">
        <f>IF(LEFT(AM74,9)="Direct-OR", R74,0)</f>
        <v>1260</v>
      </c>
      <c r="AK74" s="94">
        <f>IF(LEFT(AM74,9)="Direct-OR",0,AF74-AI74)</f>
        <v>0</v>
      </c>
      <c r="AL74" s="93">
        <f>AJ74+AK74</f>
        <v>1260</v>
      </c>
      <c r="AM74" s="138" t="s">
        <v>1014</v>
      </c>
    </row>
    <row r="75" spans="1:39" hidden="1" outlineLevel="3" x14ac:dyDescent="0.25">
      <c r="A75" t="s">
        <v>7008</v>
      </c>
      <c r="B75" t="s">
        <v>96</v>
      </c>
      <c r="C75" t="s">
        <v>97</v>
      </c>
      <c r="D75" t="s">
        <v>80</v>
      </c>
      <c r="E75" t="s">
        <v>81</v>
      </c>
      <c r="F75">
        <v>5810</v>
      </c>
      <c r="R75">
        <f>SUM(F75:Q75)</f>
        <v>5810</v>
      </c>
      <c r="S75" s="92" t="s">
        <v>5050</v>
      </c>
      <c r="T75" s="80">
        <v>0</v>
      </c>
      <c r="U75" s="119">
        <f>IF(LEFT(AM75,6)="Direct", H75,0)</f>
        <v>0</v>
      </c>
      <c r="V75" s="120">
        <f>H75-U75</f>
        <v>0</v>
      </c>
      <c r="W75" s="121">
        <f>U75+V75</f>
        <v>0</v>
      </c>
      <c r="X75" s="119">
        <f>IF(LEFT(AM75,9)="Direct-WA", H75,0)</f>
        <v>0</v>
      </c>
      <c r="Y75" s="120">
        <f>IF(LEFT(AM75,9)="Direct-WA",0,H75*T75)</f>
        <v>0</v>
      </c>
      <c r="Z75" s="122">
        <f>X75+Y75</f>
        <v>0</v>
      </c>
      <c r="AA75" s="119">
        <f>IF(LEFT(AM75,9)="Direct-OR", H75,0)</f>
        <v>0</v>
      </c>
      <c r="AB75" s="120">
        <f>IF(LEFT(AM75,9)="Direct-OR",0,V75-Y75)</f>
        <v>0</v>
      </c>
      <c r="AC75" s="122">
        <f>AA75+AB75</f>
        <v>0</v>
      </c>
      <c r="AD75" s="94">
        <f>IF(LEFT(AM75,6)="Direct", R75,0)</f>
        <v>5810</v>
      </c>
      <c r="AE75" s="123">
        <f>R75-AD75</f>
        <v>0</v>
      </c>
      <c r="AF75" s="94">
        <f>AD75+AE75</f>
        <v>5810</v>
      </c>
      <c r="AG75" s="94">
        <f>IF(LEFT(AM75,9)="Direct-WA", R75,0)</f>
        <v>0</v>
      </c>
      <c r="AH75" s="123">
        <f>IF(LEFT(AM75,9)="Direct-WA",0,R75*T75)</f>
        <v>0</v>
      </c>
      <c r="AI75" s="94">
        <f>AG75+AH75</f>
        <v>0</v>
      </c>
      <c r="AJ75" s="94">
        <f>IF(LEFT(AM75,9)="Direct-OR", R75,0)</f>
        <v>5810</v>
      </c>
      <c r="AK75" s="94">
        <f>IF(LEFT(AM75,9)="Direct-OR",0,AF75-AI75)</f>
        <v>0</v>
      </c>
      <c r="AL75" s="93">
        <f>AJ75+AK75</f>
        <v>5810</v>
      </c>
      <c r="AM75" s="138" t="s">
        <v>1014</v>
      </c>
    </row>
    <row r="76" spans="1:39" hidden="1" outlineLevel="2" collapsed="1" x14ac:dyDescent="0.25">
      <c r="S76" s="92"/>
      <c r="T76" s="80"/>
      <c r="U76" s="119">
        <f t="shared" ref="U76:AL76" si="59">SUBTOTAL(9,U74:U75)</f>
        <v>420</v>
      </c>
      <c r="V76" s="120">
        <f t="shared" si="59"/>
        <v>0</v>
      </c>
      <c r="W76" s="121">
        <f t="shared" si="59"/>
        <v>420</v>
      </c>
      <c r="X76" s="119">
        <f t="shared" si="59"/>
        <v>0</v>
      </c>
      <c r="Y76" s="120">
        <f t="shared" si="59"/>
        <v>0</v>
      </c>
      <c r="Z76" s="122">
        <f t="shared" si="59"/>
        <v>0</v>
      </c>
      <c r="AA76" s="119">
        <f t="shared" si="59"/>
        <v>420</v>
      </c>
      <c r="AB76" s="120">
        <f t="shared" si="59"/>
        <v>0</v>
      </c>
      <c r="AC76" s="122">
        <f t="shared" si="59"/>
        <v>420</v>
      </c>
      <c r="AD76" s="94">
        <f t="shared" si="59"/>
        <v>7070</v>
      </c>
      <c r="AE76" s="123">
        <f t="shared" si="59"/>
        <v>0</v>
      </c>
      <c r="AF76" s="94">
        <f t="shared" si="59"/>
        <v>7070</v>
      </c>
      <c r="AG76" s="94">
        <f t="shared" si="59"/>
        <v>0</v>
      </c>
      <c r="AH76" s="123">
        <f t="shared" si="59"/>
        <v>0</v>
      </c>
      <c r="AI76" s="94">
        <f t="shared" si="59"/>
        <v>0</v>
      </c>
      <c r="AJ76" s="94">
        <f t="shared" si="59"/>
        <v>7070</v>
      </c>
      <c r="AK76" s="94">
        <f t="shared" si="59"/>
        <v>0</v>
      </c>
      <c r="AL76" s="93">
        <f t="shared" si="59"/>
        <v>7070</v>
      </c>
      <c r="AM76" s="139" t="s">
        <v>7135</v>
      </c>
    </row>
    <row r="77" spans="1:39" hidden="1" outlineLevel="3" x14ac:dyDescent="0.25">
      <c r="A77" t="s">
        <v>7008</v>
      </c>
      <c r="B77" t="s">
        <v>35</v>
      </c>
      <c r="C77" t="s">
        <v>36</v>
      </c>
      <c r="D77" t="s">
        <v>80</v>
      </c>
      <c r="E77" t="s">
        <v>81</v>
      </c>
      <c r="F77">
        <v>1503.92</v>
      </c>
      <c r="R77">
        <f>SUM(F77:Q77)</f>
        <v>1503.92</v>
      </c>
      <c r="S77" s="92" t="s">
        <v>1069</v>
      </c>
      <c r="T77" s="80">
        <v>8.4599999999999995E-2</v>
      </c>
      <c r="U77" s="119">
        <f>IF(LEFT(AM77,6)="Direct", H77,0)</f>
        <v>0</v>
      </c>
      <c r="V77" s="120">
        <f>H77-U77</f>
        <v>0</v>
      </c>
      <c r="W77" s="121">
        <f>U77+V77</f>
        <v>0</v>
      </c>
      <c r="X77" s="119">
        <f>IF(LEFT(AM77,9)="Direct-WA", H77,0)</f>
        <v>0</v>
      </c>
      <c r="Y77" s="120">
        <f>IF(LEFT(AM77,9)="Direct-WA",0,H77*T77)</f>
        <v>0</v>
      </c>
      <c r="Z77" s="122">
        <f>X77+Y77</f>
        <v>0</v>
      </c>
      <c r="AA77" s="119">
        <f>IF(LEFT(AM77,9)="Direct-OR", H77,0)</f>
        <v>0</v>
      </c>
      <c r="AB77" s="120">
        <f>IF(LEFT(AM77,9)="Direct-OR",0,V77-Y77)</f>
        <v>0</v>
      </c>
      <c r="AC77" s="122">
        <f>AA77+AB77</f>
        <v>0</v>
      </c>
      <c r="AD77" s="94">
        <f>IF(LEFT(AM77,6)="Direct", R77,0)</f>
        <v>0</v>
      </c>
      <c r="AE77" s="123">
        <f>R77-AD77</f>
        <v>1503.92</v>
      </c>
      <c r="AF77" s="94">
        <f>AD77+AE77</f>
        <v>1503.92</v>
      </c>
      <c r="AG77" s="94">
        <f>IF(LEFT(AM77,9)="Direct-WA", R77,0)</f>
        <v>0</v>
      </c>
      <c r="AH77" s="123">
        <f>IF(LEFT(AM77,9)="Direct-WA",0,R77*T77)</f>
        <v>127.231632</v>
      </c>
      <c r="AI77" s="94">
        <f>AG77+AH77</f>
        <v>127.231632</v>
      </c>
      <c r="AJ77" s="94">
        <f>IF(LEFT(AM77,9)="Direct-OR", R77,0)</f>
        <v>0</v>
      </c>
      <c r="AK77" s="94">
        <f>IF(LEFT(AM77,9)="Direct-OR",0,AF77-AI77)</f>
        <v>1376.6883680000001</v>
      </c>
      <c r="AL77" s="93">
        <f>AJ77+AK77</f>
        <v>1376.6883680000001</v>
      </c>
      <c r="AM77" s="138" t="s">
        <v>976</v>
      </c>
    </row>
    <row r="78" spans="1:39" hidden="1" outlineLevel="2" collapsed="1" x14ac:dyDescent="0.25">
      <c r="S78" s="92"/>
      <c r="T78" s="80"/>
      <c r="U78" s="119">
        <f t="shared" ref="U78:AL78" si="60">SUBTOTAL(9,U77:U77)</f>
        <v>0</v>
      </c>
      <c r="V78" s="120">
        <f t="shared" si="60"/>
        <v>0</v>
      </c>
      <c r="W78" s="121">
        <f t="shared" si="60"/>
        <v>0</v>
      </c>
      <c r="X78" s="119">
        <f t="shared" si="60"/>
        <v>0</v>
      </c>
      <c r="Y78" s="120">
        <f t="shared" si="60"/>
        <v>0</v>
      </c>
      <c r="Z78" s="122">
        <f t="shared" si="60"/>
        <v>0</v>
      </c>
      <c r="AA78" s="119">
        <f t="shared" si="60"/>
        <v>0</v>
      </c>
      <c r="AB78" s="120">
        <f t="shared" si="60"/>
        <v>0</v>
      </c>
      <c r="AC78" s="122">
        <f t="shared" si="60"/>
        <v>0</v>
      </c>
      <c r="AD78" s="94">
        <f t="shared" si="60"/>
        <v>0</v>
      </c>
      <c r="AE78" s="123">
        <f t="shared" si="60"/>
        <v>1503.92</v>
      </c>
      <c r="AF78" s="94">
        <f t="shared" si="60"/>
        <v>1503.92</v>
      </c>
      <c r="AG78" s="94">
        <f t="shared" si="60"/>
        <v>0</v>
      </c>
      <c r="AH78" s="123">
        <f t="shared" si="60"/>
        <v>127.231632</v>
      </c>
      <c r="AI78" s="94">
        <f t="shared" si="60"/>
        <v>127.231632</v>
      </c>
      <c r="AJ78" s="94">
        <f t="shared" si="60"/>
        <v>0</v>
      </c>
      <c r="AK78" s="94">
        <f t="shared" si="60"/>
        <v>1376.6883680000001</v>
      </c>
      <c r="AL78" s="93">
        <f t="shared" si="60"/>
        <v>1376.6883680000001</v>
      </c>
      <c r="AM78" s="139" t="s">
        <v>7136</v>
      </c>
    </row>
    <row r="79" spans="1:39" hidden="1" outlineLevel="3" x14ac:dyDescent="0.25">
      <c r="A79" t="s">
        <v>7008</v>
      </c>
      <c r="B79" t="s">
        <v>82</v>
      </c>
      <c r="C79" t="s">
        <v>83</v>
      </c>
      <c r="D79" t="s">
        <v>84</v>
      </c>
      <c r="E79" t="s">
        <v>85</v>
      </c>
      <c r="H79">
        <v>1707.98</v>
      </c>
      <c r="R79">
        <f t="shared" ref="R79:R84" si="61">SUM(F79:Q79)</f>
        <v>1707.98</v>
      </c>
      <c r="S79" s="92" t="s">
        <v>4524</v>
      </c>
      <c r="T79" s="80">
        <v>1.17E-2</v>
      </c>
      <c r="U79" s="119">
        <f t="shared" ref="U79:U84" si="62">IF(LEFT(AM79,6)="Direct", H79,0)</f>
        <v>0</v>
      </c>
      <c r="V79" s="120">
        <f t="shared" ref="V79:V84" si="63">H79-U79</f>
        <v>1707.98</v>
      </c>
      <c r="W79" s="121">
        <f t="shared" ref="W79:W84" si="64">U79+V79</f>
        <v>1707.98</v>
      </c>
      <c r="X79" s="119">
        <f t="shared" ref="X79:X84" si="65">IF(LEFT(AM79,9)="Direct-WA", H79,0)</f>
        <v>0</v>
      </c>
      <c r="Y79" s="120">
        <f t="shared" ref="Y79:Y84" si="66">IF(LEFT(AM79,9)="Direct-WA",0,H79*T79)</f>
        <v>19.983366</v>
      </c>
      <c r="Z79" s="122">
        <f t="shared" ref="Z79:Z84" si="67">X79+Y79</f>
        <v>19.983366</v>
      </c>
      <c r="AA79" s="119">
        <f t="shared" ref="AA79:AA84" si="68">IF(LEFT(AM79,9)="Direct-OR", H79,0)</f>
        <v>0</v>
      </c>
      <c r="AB79" s="120">
        <f t="shared" ref="AB79:AB84" si="69">IF(LEFT(AM79,9)="Direct-OR",0,V79-Y79)</f>
        <v>1687.9966340000001</v>
      </c>
      <c r="AC79" s="122">
        <f t="shared" ref="AC79:AC84" si="70">AA79+AB79</f>
        <v>1687.9966340000001</v>
      </c>
      <c r="AD79" s="94">
        <f t="shared" ref="AD79:AD84" si="71">IF(LEFT(AM79,6)="Direct", R79,0)</f>
        <v>0</v>
      </c>
      <c r="AE79" s="123">
        <f t="shared" ref="AE79:AE84" si="72">R79-AD79</f>
        <v>1707.98</v>
      </c>
      <c r="AF79" s="94">
        <f t="shared" ref="AF79:AF84" si="73">AD79+AE79</f>
        <v>1707.98</v>
      </c>
      <c r="AG79" s="94">
        <f t="shared" ref="AG79:AG84" si="74">IF(LEFT(AM79,9)="Direct-WA", R79,0)</f>
        <v>0</v>
      </c>
      <c r="AH79" s="123">
        <f t="shared" ref="AH79:AH84" si="75">IF(LEFT(AM79,9)="Direct-WA",0,R79*T79)</f>
        <v>19.983366</v>
      </c>
      <c r="AI79" s="94">
        <f t="shared" ref="AI79:AI84" si="76">AG79+AH79</f>
        <v>19.983366</v>
      </c>
      <c r="AJ79" s="94">
        <f t="shared" ref="AJ79:AJ84" si="77">IF(LEFT(AM79,9)="Direct-OR", R79,0)</f>
        <v>0</v>
      </c>
      <c r="AK79" s="94">
        <f t="shared" ref="AK79:AK84" si="78">IF(LEFT(AM79,9)="Direct-OR",0,AF79-AI79)</f>
        <v>1687.9966340000001</v>
      </c>
      <c r="AL79" s="93">
        <f t="shared" ref="AL79:AL84" si="79">AJ79+AK79</f>
        <v>1687.9966340000001</v>
      </c>
      <c r="AM79" s="138" t="s">
        <v>4436</v>
      </c>
    </row>
    <row r="80" spans="1:39" hidden="1" outlineLevel="3" x14ac:dyDescent="0.25">
      <c r="A80" t="s">
        <v>7008</v>
      </c>
      <c r="B80" t="s">
        <v>82</v>
      </c>
      <c r="C80" t="s">
        <v>83</v>
      </c>
      <c r="D80" t="s">
        <v>86</v>
      </c>
      <c r="E80" t="s">
        <v>87</v>
      </c>
      <c r="F80">
        <v>7825.85</v>
      </c>
      <c r="G80">
        <v>6243.13</v>
      </c>
      <c r="H80">
        <v>7299.44</v>
      </c>
      <c r="R80">
        <f t="shared" si="61"/>
        <v>21368.42</v>
      </c>
      <c r="S80" s="92" t="s">
        <v>4554</v>
      </c>
      <c r="T80" s="80">
        <v>1.17E-2</v>
      </c>
      <c r="U80" s="119">
        <f t="shared" si="62"/>
        <v>0</v>
      </c>
      <c r="V80" s="120">
        <f t="shared" si="63"/>
        <v>7299.44</v>
      </c>
      <c r="W80" s="121">
        <f t="shared" si="64"/>
        <v>7299.44</v>
      </c>
      <c r="X80" s="119">
        <f t="shared" si="65"/>
        <v>0</v>
      </c>
      <c r="Y80" s="120">
        <f t="shared" si="66"/>
        <v>85.403447999999997</v>
      </c>
      <c r="Z80" s="122">
        <f t="shared" si="67"/>
        <v>85.403447999999997</v>
      </c>
      <c r="AA80" s="119">
        <f t="shared" si="68"/>
        <v>0</v>
      </c>
      <c r="AB80" s="120">
        <f t="shared" si="69"/>
        <v>7214.0365519999996</v>
      </c>
      <c r="AC80" s="122">
        <f t="shared" si="70"/>
        <v>7214.0365519999996</v>
      </c>
      <c r="AD80" s="94">
        <f t="shared" si="71"/>
        <v>0</v>
      </c>
      <c r="AE80" s="123">
        <f t="shared" si="72"/>
        <v>21368.42</v>
      </c>
      <c r="AF80" s="94">
        <f t="shared" si="73"/>
        <v>21368.42</v>
      </c>
      <c r="AG80" s="94">
        <f t="shared" si="74"/>
        <v>0</v>
      </c>
      <c r="AH80" s="123">
        <f t="shared" si="75"/>
        <v>250.010514</v>
      </c>
      <c r="AI80" s="94">
        <f t="shared" si="76"/>
        <v>250.010514</v>
      </c>
      <c r="AJ80" s="94">
        <f t="shared" si="77"/>
        <v>0</v>
      </c>
      <c r="AK80" s="94">
        <f t="shared" si="78"/>
        <v>21118.409485999997</v>
      </c>
      <c r="AL80" s="93">
        <f t="shared" si="79"/>
        <v>21118.409485999997</v>
      </c>
      <c r="AM80" s="138" t="s">
        <v>4436</v>
      </c>
    </row>
    <row r="81" spans="1:39" hidden="1" outlineLevel="3" x14ac:dyDescent="0.25">
      <c r="A81" t="s">
        <v>7008</v>
      </c>
      <c r="B81" t="s">
        <v>82</v>
      </c>
      <c r="C81" t="s">
        <v>83</v>
      </c>
      <c r="D81" t="s">
        <v>88</v>
      </c>
      <c r="E81" t="s">
        <v>89</v>
      </c>
      <c r="F81">
        <v>28935.84</v>
      </c>
      <c r="G81">
        <v>13853.33</v>
      </c>
      <c r="H81">
        <v>52425.84</v>
      </c>
      <c r="R81">
        <f t="shared" si="61"/>
        <v>95215.01</v>
      </c>
      <c r="S81" s="92" t="s">
        <v>4560</v>
      </c>
      <c r="T81" s="80">
        <v>1.17E-2</v>
      </c>
      <c r="U81" s="119">
        <f t="shared" si="62"/>
        <v>0</v>
      </c>
      <c r="V81" s="120">
        <f t="shared" si="63"/>
        <v>52425.84</v>
      </c>
      <c r="W81" s="121">
        <f t="shared" si="64"/>
        <v>52425.84</v>
      </c>
      <c r="X81" s="119">
        <f t="shared" si="65"/>
        <v>0</v>
      </c>
      <c r="Y81" s="120">
        <f t="shared" si="66"/>
        <v>613.38232800000003</v>
      </c>
      <c r="Z81" s="122">
        <f t="shared" si="67"/>
        <v>613.38232800000003</v>
      </c>
      <c r="AA81" s="119">
        <f t="shared" si="68"/>
        <v>0</v>
      </c>
      <c r="AB81" s="120">
        <f t="shared" si="69"/>
        <v>51812.457671999997</v>
      </c>
      <c r="AC81" s="122">
        <f t="shared" si="70"/>
        <v>51812.457671999997</v>
      </c>
      <c r="AD81" s="94">
        <f t="shared" si="71"/>
        <v>0</v>
      </c>
      <c r="AE81" s="123">
        <f t="shared" si="72"/>
        <v>95215.01</v>
      </c>
      <c r="AF81" s="94">
        <f t="shared" si="73"/>
        <v>95215.01</v>
      </c>
      <c r="AG81" s="94">
        <f t="shared" si="74"/>
        <v>0</v>
      </c>
      <c r="AH81" s="123">
        <f t="shared" si="75"/>
        <v>1114.015617</v>
      </c>
      <c r="AI81" s="94">
        <f t="shared" si="76"/>
        <v>1114.015617</v>
      </c>
      <c r="AJ81" s="94">
        <f t="shared" si="77"/>
        <v>0</v>
      </c>
      <c r="AK81" s="94">
        <f t="shared" si="78"/>
        <v>94100.994382999997</v>
      </c>
      <c r="AL81" s="93">
        <f t="shared" si="79"/>
        <v>94100.994382999997</v>
      </c>
      <c r="AM81" s="138" t="s">
        <v>4436</v>
      </c>
    </row>
    <row r="82" spans="1:39" hidden="1" outlineLevel="3" x14ac:dyDescent="0.25">
      <c r="A82" t="s">
        <v>7008</v>
      </c>
      <c r="B82" t="s">
        <v>82</v>
      </c>
      <c r="C82" t="s">
        <v>83</v>
      </c>
      <c r="D82" t="s">
        <v>90</v>
      </c>
      <c r="E82" t="s">
        <v>91</v>
      </c>
      <c r="H82">
        <v>7148.45</v>
      </c>
      <c r="R82">
        <f t="shared" si="61"/>
        <v>7148.45</v>
      </c>
      <c r="S82" s="92" t="s">
        <v>4562</v>
      </c>
      <c r="T82" s="80">
        <v>1.17E-2</v>
      </c>
      <c r="U82" s="119">
        <f t="shared" si="62"/>
        <v>0</v>
      </c>
      <c r="V82" s="120">
        <f t="shared" si="63"/>
        <v>7148.45</v>
      </c>
      <c r="W82" s="121">
        <f t="shared" si="64"/>
        <v>7148.45</v>
      </c>
      <c r="X82" s="119">
        <f t="shared" si="65"/>
        <v>0</v>
      </c>
      <c r="Y82" s="120">
        <f t="shared" si="66"/>
        <v>83.636865</v>
      </c>
      <c r="Z82" s="122">
        <f t="shared" si="67"/>
        <v>83.636865</v>
      </c>
      <c r="AA82" s="119">
        <f t="shared" si="68"/>
        <v>0</v>
      </c>
      <c r="AB82" s="120">
        <f t="shared" si="69"/>
        <v>7064.8131349999994</v>
      </c>
      <c r="AC82" s="122">
        <f t="shared" si="70"/>
        <v>7064.8131349999994</v>
      </c>
      <c r="AD82" s="94">
        <f t="shared" si="71"/>
        <v>0</v>
      </c>
      <c r="AE82" s="123">
        <f t="shared" si="72"/>
        <v>7148.45</v>
      </c>
      <c r="AF82" s="94">
        <f t="shared" si="73"/>
        <v>7148.45</v>
      </c>
      <c r="AG82" s="94">
        <f t="shared" si="74"/>
        <v>0</v>
      </c>
      <c r="AH82" s="123">
        <f t="shared" si="75"/>
        <v>83.636865</v>
      </c>
      <c r="AI82" s="94">
        <f t="shared" si="76"/>
        <v>83.636865</v>
      </c>
      <c r="AJ82" s="94">
        <f t="shared" si="77"/>
        <v>0</v>
      </c>
      <c r="AK82" s="94">
        <f t="shared" si="78"/>
        <v>7064.8131349999994</v>
      </c>
      <c r="AL82" s="93">
        <f t="shared" si="79"/>
        <v>7064.8131349999994</v>
      </c>
      <c r="AM82" s="138" t="s">
        <v>4436</v>
      </c>
    </row>
    <row r="83" spans="1:39" hidden="1" outlineLevel="3" x14ac:dyDescent="0.25">
      <c r="A83" t="s">
        <v>7008</v>
      </c>
      <c r="B83" t="s">
        <v>82</v>
      </c>
      <c r="C83" t="s">
        <v>83</v>
      </c>
      <c r="D83" t="s">
        <v>80</v>
      </c>
      <c r="E83" t="s">
        <v>81</v>
      </c>
      <c r="F83">
        <v>34260.79</v>
      </c>
      <c r="G83">
        <v>25329.34</v>
      </c>
      <c r="H83">
        <v>15690.52</v>
      </c>
      <c r="R83">
        <f t="shared" si="61"/>
        <v>75280.650000000009</v>
      </c>
      <c r="S83" s="92" t="s">
        <v>4564</v>
      </c>
      <c r="T83" s="80">
        <v>1.17E-2</v>
      </c>
      <c r="U83" s="119">
        <f t="shared" si="62"/>
        <v>0</v>
      </c>
      <c r="V83" s="120">
        <f t="shared" si="63"/>
        <v>15690.52</v>
      </c>
      <c r="W83" s="121">
        <f t="shared" si="64"/>
        <v>15690.52</v>
      </c>
      <c r="X83" s="119">
        <f t="shared" si="65"/>
        <v>0</v>
      </c>
      <c r="Y83" s="120">
        <f t="shared" si="66"/>
        <v>183.57908400000002</v>
      </c>
      <c r="Z83" s="122">
        <f t="shared" si="67"/>
        <v>183.57908400000002</v>
      </c>
      <c r="AA83" s="119">
        <f t="shared" si="68"/>
        <v>0</v>
      </c>
      <c r="AB83" s="120">
        <f t="shared" si="69"/>
        <v>15506.940916</v>
      </c>
      <c r="AC83" s="122">
        <f t="shared" si="70"/>
        <v>15506.940916</v>
      </c>
      <c r="AD83" s="94">
        <f t="shared" si="71"/>
        <v>0</v>
      </c>
      <c r="AE83" s="123">
        <f t="shared" si="72"/>
        <v>75280.650000000009</v>
      </c>
      <c r="AF83" s="94">
        <f t="shared" si="73"/>
        <v>75280.650000000009</v>
      </c>
      <c r="AG83" s="94">
        <f t="shared" si="74"/>
        <v>0</v>
      </c>
      <c r="AH83" s="123">
        <f t="shared" si="75"/>
        <v>880.78360500000008</v>
      </c>
      <c r="AI83" s="94">
        <f t="shared" si="76"/>
        <v>880.78360500000008</v>
      </c>
      <c r="AJ83" s="94">
        <f t="shared" si="77"/>
        <v>0</v>
      </c>
      <c r="AK83" s="94">
        <f t="shared" si="78"/>
        <v>74399.866395000005</v>
      </c>
      <c r="AL83" s="93">
        <f t="shared" si="79"/>
        <v>74399.866395000005</v>
      </c>
      <c r="AM83" s="138" t="s">
        <v>4436</v>
      </c>
    </row>
    <row r="84" spans="1:39" hidden="1" outlineLevel="3" x14ac:dyDescent="0.25">
      <c r="A84" t="s">
        <v>7008</v>
      </c>
      <c r="B84" t="s">
        <v>92</v>
      </c>
      <c r="C84" t="s">
        <v>93</v>
      </c>
      <c r="D84" t="s">
        <v>94</v>
      </c>
      <c r="E84" t="s">
        <v>95</v>
      </c>
      <c r="F84">
        <v>900.54</v>
      </c>
      <c r="G84">
        <v>123.24</v>
      </c>
      <c r="H84">
        <v>194.44</v>
      </c>
      <c r="R84">
        <f t="shared" si="61"/>
        <v>1218.22</v>
      </c>
      <c r="S84" s="92" t="s">
        <v>6830</v>
      </c>
      <c r="T84" s="80">
        <v>1.17E-2</v>
      </c>
      <c r="U84" s="119">
        <f t="shared" si="62"/>
        <v>0</v>
      </c>
      <c r="V84" s="120">
        <f t="shared" si="63"/>
        <v>194.44</v>
      </c>
      <c r="W84" s="121">
        <f t="shared" si="64"/>
        <v>194.44</v>
      </c>
      <c r="X84" s="119">
        <f t="shared" si="65"/>
        <v>0</v>
      </c>
      <c r="Y84" s="120">
        <f t="shared" si="66"/>
        <v>2.2749480000000002</v>
      </c>
      <c r="Z84" s="122">
        <f t="shared" si="67"/>
        <v>2.2749480000000002</v>
      </c>
      <c r="AA84" s="119">
        <f t="shared" si="68"/>
        <v>0</v>
      </c>
      <c r="AB84" s="120">
        <f t="shared" si="69"/>
        <v>192.165052</v>
      </c>
      <c r="AC84" s="122">
        <f t="shared" si="70"/>
        <v>192.165052</v>
      </c>
      <c r="AD84" s="94">
        <f t="shared" si="71"/>
        <v>0</v>
      </c>
      <c r="AE84" s="123">
        <f t="shared" si="72"/>
        <v>1218.22</v>
      </c>
      <c r="AF84" s="94">
        <f t="shared" si="73"/>
        <v>1218.22</v>
      </c>
      <c r="AG84" s="94">
        <f t="shared" si="74"/>
        <v>0</v>
      </c>
      <c r="AH84" s="123">
        <f t="shared" si="75"/>
        <v>14.253174000000001</v>
      </c>
      <c r="AI84" s="94">
        <f t="shared" si="76"/>
        <v>14.253174000000001</v>
      </c>
      <c r="AJ84" s="94">
        <f t="shared" si="77"/>
        <v>0</v>
      </c>
      <c r="AK84" s="94">
        <f t="shared" si="78"/>
        <v>1203.9668260000001</v>
      </c>
      <c r="AL84" s="93">
        <f t="shared" si="79"/>
        <v>1203.9668260000001</v>
      </c>
      <c r="AM84" s="138" t="s">
        <v>83</v>
      </c>
    </row>
    <row r="85" spans="1:39" hidden="1" outlineLevel="2" collapsed="1" x14ac:dyDescent="0.25">
      <c r="S85" s="92"/>
      <c r="T85" s="80"/>
      <c r="U85" s="119">
        <f t="shared" ref="U85:AL85" si="80">SUBTOTAL(9,U79:U84)</f>
        <v>0</v>
      </c>
      <c r="V85" s="120">
        <f t="shared" si="80"/>
        <v>84466.67</v>
      </c>
      <c r="W85" s="121">
        <f t="shared" si="80"/>
        <v>84466.67</v>
      </c>
      <c r="X85" s="119">
        <f t="shared" si="80"/>
        <v>0</v>
      </c>
      <c r="Y85" s="120">
        <f t="shared" si="80"/>
        <v>988.26003900000001</v>
      </c>
      <c r="Z85" s="122">
        <f t="shared" si="80"/>
        <v>988.26003900000001</v>
      </c>
      <c r="AA85" s="119">
        <f t="shared" si="80"/>
        <v>0</v>
      </c>
      <c r="AB85" s="120">
        <f t="shared" si="80"/>
        <v>83478.409960999998</v>
      </c>
      <c r="AC85" s="122">
        <f t="shared" si="80"/>
        <v>83478.409960999998</v>
      </c>
      <c r="AD85" s="94">
        <f t="shared" si="80"/>
        <v>0</v>
      </c>
      <c r="AE85" s="123">
        <f t="shared" si="80"/>
        <v>201938.73</v>
      </c>
      <c r="AF85" s="94">
        <f t="shared" si="80"/>
        <v>201938.73</v>
      </c>
      <c r="AG85" s="94">
        <f t="shared" si="80"/>
        <v>0</v>
      </c>
      <c r="AH85" s="123">
        <f t="shared" si="80"/>
        <v>2362.683141</v>
      </c>
      <c r="AI85" s="94">
        <f t="shared" si="80"/>
        <v>2362.683141</v>
      </c>
      <c r="AJ85" s="94">
        <f t="shared" si="80"/>
        <v>0</v>
      </c>
      <c r="AK85" s="94">
        <f t="shared" si="80"/>
        <v>199576.04685899999</v>
      </c>
      <c r="AL85" s="93">
        <f t="shared" si="80"/>
        <v>199576.04685899999</v>
      </c>
      <c r="AM85" s="139" t="s">
        <v>7138</v>
      </c>
    </row>
    <row r="86" spans="1:39" hidden="1" outlineLevel="1" x14ac:dyDescent="0.25">
      <c r="A86" s="135" t="s">
        <v>7007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7"/>
      <c r="T86" s="128"/>
      <c r="U86" s="129">
        <f t="shared" ref="U86:AL86" si="81">SUBTOTAL(9,U71:U84)</f>
        <v>420</v>
      </c>
      <c r="V86" s="130">
        <f t="shared" si="81"/>
        <v>119656.79000000001</v>
      </c>
      <c r="W86" s="131">
        <f t="shared" si="81"/>
        <v>120076.79000000001</v>
      </c>
      <c r="X86" s="129">
        <f t="shared" si="81"/>
        <v>0</v>
      </c>
      <c r="Y86" s="130">
        <f t="shared" si="81"/>
        <v>4943.6295270000001</v>
      </c>
      <c r="Z86" s="132">
        <f t="shared" si="81"/>
        <v>4943.6295270000001</v>
      </c>
      <c r="AA86" s="129">
        <f t="shared" si="81"/>
        <v>420</v>
      </c>
      <c r="AB86" s="130">
        <f t="shared" si="81"/>
        <v>114713.160473</v>
      </c>
      <c r="AC86" s="132">
        <f t="shared" si="81"/>
        <v>115133.160473</v>
      </c>
      <c r="AD86" s="130">
        <f t="shared" si="81"/>
        <v>7070</v>
      </c>
      <c r="AE86" s="133">
        <f t="shared" si="81"/>
        <v>283884.86</v>
      </c>
      <c r="AF86" s="130">
        <f t="shared" si="81"/>
        <v>290954.86</v>
      </c>
      <c r="AG86" s="130">
        <f t="shared" si="81"/>
        <v>0</v>
      </c>
      <c r="AH86" s="133">
        <f t="shared" si="81"/>
        <v>11531.619177000002</v>
      </c>
      <c r="AI86" s="130">
        <f t="shared" si="81"/>
        <v>11531.619177000002</v>
      </c>
      <c r="AJ86" s="130">
        <f t="shared" si="81"/>
        <v>7070</v>
      </c>
      <c r="AK86" s="130">
        <f t="shared" si="81"/>
        <v>272353.24082300003</v>
      </c>
      <c r="AL86" s="134">
        <f t="shared" si="81"/>
        <v>279423.24082300003</v>
      </c>
      <c r="AM86" s="137"/>
    </row>
    <row r="87" spans="1:39" hidden="1" outlineLevel="3" x14ac:dyDescent="0.25">
      <c r="A87" t="s">
        <v>7010</v>
      </c>
      <c r="B87" t="s">
        <v>92</v>
      </c>
      <c r="C87" t="s">
        <v>93</v>
      </c>
      <c r="D87" t="s">
        <v>101</v>
      </c>
      <c r="E87" t="s">
        <v>102</v>
      </c>
      <c r="F87">
        <v>5182.8599999999997</v>
      </c>
      <c r="G87">
        <v>4676.3100000000004</v>
      </c>
      <c r="H87">
        <v>57642.21</v>
      </c>
      <c r="R87">
        <f>SUM(F87:Q87)</f>
        <v>67501.38</v>
      </c>
      <c r="S87" s="92" t="s">
        <v>4903</v>
      </c>
      <c r="T87" s="80">
        <v>0.1124</v>
      </c>
      <c r="U87" s="119">
        <f>IF(LEFT(AM87,6)="Direct", H87,0)</f>
        <v>0</v>
      </c>
      <c r="V87" s="120">
        <f>H87-U87</f>
        <v>57642.21</v>
      </c>
      <c r="W87" s="121">
        <f>U87+V87</f>
        <v>57642.21</v>
      </c>
      <c r="X87" s="119">
        <f>IF(LEFT(AM87,9)="Direct-WA", H87,0)</f>
        <v>0</v>
      </c>
      <c r="Y87" s="120">
        <f>IF(LEFT(AM87,9)="Direct-WA",0,H87*T87)</f>
        <v>6478.9844039999998</v>
      </c>
      <c r="Z87" s="122">
        <f>X87+Y87</f>
        <v>6478.9844039999998</v>
      </c>
      <c r="AA87" s="119">
        <f>IF(LEFT(AM87,9)="Direct-OR", H87,0)</f>
        <v>0</v>
      </c>
      <c r="AB87" s="120">
        <f>IF(LEFT(AM87,9)="Direct-OR",0,V87-Y87)</f>
        <v>51163.225595999997</v>
      </c>
      <c r="AC87" s="122">
        <f>AA87+AB87</f>
        <v>51163.225595999997</v>
      </c>
      <c r="AD87" s="94">
        <f>IF(LEFT(AM87,6)="Direct", R87,0)</f>
        <v>0</v>
      </c>
      <c r="AE87" s="123">
        <f>R87-AD87</f>
        <v>67501.38</v>
      </c>
      <c r="AF87" s="94">
        <f>AD87+AE87</f>
        <v>67501.38</v>
      </c>
      <c r="AG87" s="94">
        <f>IF(LEFT(AM87,9)="Direct-WA", R87,0)</f>
        <v>0</v>
      </c>
      <c r="AH87" s="123">
        <f>IF(LEFT(AM87,9)="Direct-WA",0,R87*T87)</f>
        <v>7587.1551120000004</v>
      </c>
      <c r="AI87" s="94">
        <f>AG87+AH87</f>
        <v>7587.1551120000004</v>
      </c>
      <c r="AJ87" s="94">
        <f>IF(LEFT(AM87,9)="Direct-OR", R87,0)</f>
        <v>0</v>
      </c>
      <c r="AK87" s="94">
        <f>IF(LEFT(AM87,9)="Direct-OR",0,AF87-AI87)</f>
        <v>59914.224888000004</v>
      </c>
      <c r="AL87" s="93">
        <f>AJ87+AK87</f>
        <v>59914.224888000004</v>
      </c>
      <c r="AM87" s="138" t="s">
        <v>1010</v>
      </c>
    </row>
    <row r="88" spans="1:39" hidden="1" outlineLevel="2" collapsed="1" x14ac:dyDescent="0.25">
      <c r="S88" s="92"/>
      <c r="T88" s="80"/>
      <c r="U88" s="119">
        <f t="shared" ref="U88:AL88" si="82">SUBTOTAL(9,U87:U87)</f>
        <v>0</v>
      </c>
      <c r="V88" s="120">
        <f t="shared" si="82"/>
        <v>57642.21</v>
      </c>
      <c r="W88" s="121">
        <f t="shared" si="82"/>
        <v>57642.21</v>
      </c>
      <c r="X88" s="119">
        <f t="shared" si="82"/>
        <v>0</v>
      </c>
      <c r="Y88" s="120">
        <f t="shared" si="82"/>
        <v>6478.9844039999998</v>
      </c>
      <c r="Z88" s="122">
        <f t="shared" si="82"/>
        <v>6478.9844039999998</v>
      </c>
      <c r="AA88" s="119">
        <f t="shared" si="82"/>
        <v>0</v>
      </c>
      <c r="AB88" s="120">
        <f t="shared" si="82"/>
        <v>51163.225595999997</v>
      </c>
      <c r="AC88" s="122">
        <f t="shared" si="82"/>
        <v>51163.225595999997</v>
      </c>
      <c r="AD88" s="94">
        <f t="shared" si="82"/>
        <v>0</v>
      </c>
      <c r="AE88" s="123">
        <f t="shared" si="82"/>
        <v>67501.38</v>
      </c>
      <c r="AF88" s="94">
        <f t="shared" si="82"/>
        <v>67501.38</v>
      </c>
      <c r="AG88" s="94">
        <f t="shared" si="82"/>
        <v>0</v>
      </c>
      <c r="AH88" s="123">
        <f t="shared" si="82"/>
        <v>7587.1551120000004</v>
      </c>
      <c r="AI88" s="94">
        <f t="shared" si="82"/>
        <v>7587.1551120000004</v>
      </c>
      <c r="AJ88" s="94">
        <f t="shared" si="82"/>
        <v>0</v>
      </c>
      <c r="AK88" s="94">
        <f t="shared" si="82"/>
        <v>59914.224888000004</v>
      </c>
      <c r="AL88" s="93">
        <f t="shared" si="82"/>
        <v>59914.224888000004</v>
      </c>
      <c r="AM88" s="139" t="s">
        <v>7137</v>
      </c>
    </row>
    <row r="89" spans="1:39" hidden="1" outlineLevel="3" x14ac:dyDescent="0.25">
      <c r="A89" t="s">
        <v>7010</v>
      </c>
      <c r="B89" t="s">
        <v>41</v>
      </c>
      <c r="C89" t="s">
        <v>42</v>
      </c>
      <c r="D89" t="s">
        <v>99</v>
      </c>
      <c r="E89" t="s">
        <v>100</v>
      </c>
      <c r="H89">
        <v>0</v>
      </c>
      <c r="R89">
        <f>SUM(F89:Q89)</f>
        <v>0</v>
      </c>
      <c r="S89" s="92" t="s">
        <v>7085</v>
      </c>
      <c r="T89" s="80">
        <v>1.17E-2</v>
      </c>
      <c r="U89" s="119">
        <f>IF(LEFT(AM89,6)="Direct", H89,0)</f>
        <v>0</v>
      </c>
      <c r="V89" s="120">
        <f>H89-U89</f>
        <v>0</v>
      </c>
      <c r="W89" s="121">
        <f>U89+V89</f>
        <v>0</v>
      </c>
      <c r="X89" s="119">
        <f>IF(LEFT(AM89,9)="Direct-WA", H89,0)</f>
        <v>0</v>
      </c>
      <c r="Y89" s="120">
        <f>IF(LEFT(AM89,9)="Direct-WA",0,H89*T89)</f>
        <v>0</v>
      </c>
      <c r="Z89" s="122">
        <f>X89+Y89</f>
        <v>0</v>
      </c>
      <c r="AA89" s="119">
        <f>IF(LEFT(AM89,9)="Direct-OR", H89,0)</f>
        <v>0</v>
      </c>
      <c r="AB89" s="120">
        <f>IF(LEFT(AM89,9)="Direct-OR",0,V89-Y89)</f>
        <v>0</v>
      </c>
      <c r="AC89" s="122">
        <f>AA89+AB89</f>
        <v>0</v>
      </c>
      <c r="AD89" s="94">
        <f>IF(LEFT(AM89,6)="Direct", R89,0)</f>
        <v>0</v>
      </c>
      <c r="AE89" s="123">
        <f>R89-AD89</f>
        <v>0</v>
      </c>
      <c r="AF89" s="94">
        <f>AD89+AE89</f>
        <v>0</v>
      </c>
      <c r="AG89" s="94">
        <f>IF(LEFT(AM89,9)="Direct-WA", R89,0)</f>
        <v>0</v>
      </c>
      <c r="AH89" s="123">
        <f>IF(LEFT(AM89,9)="Direct-WA",0,R89*T89)</f>
        <v>0</v>
      </c>
      <c r="AI89" s="94">
        <f>AG89+AH89</f>
        <v>0</v>
      </c>
      <c r="AJ89" s="94">
        <f>IF(LEFT(AM89,9)="Direct-OR", R89,0)</f>
        <v>0</v>
      </c>
      <c r="AK89" s="94">
        <f>IF(LEFT(AM89,9)="Direct-OR",0,AF89-AI89)</f>
        <v>0</v>
      </c>
      <c r="AL89" s="93">
        <f>AJ89+AK89</f>
        <v>0</v>
      </c>
      <c r="AM89" s="138" t="s">
        <v>83</v>
      </c>
    </row>
    <row r="90" spans="1:39" hidden="1" outlineLevel="2" collapsed="1" x14ac:dyDescent="0.25">
      <c r="S90" s="92"/>
      <c r="T90" s="80"/>
      <c r="U90" s="119">
        <f t="shared" ref="U90:AL90" si="83">SUBTOTAL(9,U89:U89)</f>
        <v>0</v>
      </c>
      <c r="V90" s="120">
        <f t="shared" si="83"/>
        <v>0</v>
      </c>
      <c r="W90" s="121">
        <f t="shared" si="83"/>
        <v>0</v>
      </c>
      <c r="X90" s="119">
        <f t="shared" si="83"/>
        <v>0</v>
      </c>
      <c r="Y90" s="120">
        <f t="shared" si="83"/>
        <v>0</v>
      </c>
      <c r="Z90" s="122">
        <f t="shared" si="83"/>
        <v>0</v>
      </c>
      <c r="AA90" s="119">
        <f t="shared" si="83"/>
        <v>0</v>
      </c>
      <c r="AB90" s="120">
        <f t="shared" si="83"/>
        <v>0</v>
      </c>
      <c r="AC90" s="122">
        <f t="shared" si="83"/>
        <v>0</v>
      </c>
      <c r="AD90" s="94">
        <f t="shared" si="83"/>
        <v>0</v>
      </c>
      <c r="AE90" s="123">
        <f t="shared" si="83"/>
        <v>0</v>
      </c>
      <c r="AF90" s="94">
        <f t="shared" si="83"/>
        <v>0</v>
      </c>
      <c r="AG90" s="94">
        <f t="shared" si="83"/>
        <v>0</v>
      </c>
      <c r="AH90" s="123">
        <f t="shared" si="83"/>
        <v>0</v>
      </c>
      <c r="AI90" s="94">
        <f t="shared" si="83"/>
        <v>0</v>
      </c>
      <c r="AJ90" s="94">
        <f t="shared" si="83"/>
        <v>0</v>
      </c>
      <c r="AK90" s="94">
        <f t="shared" si="83"/>
        <v>0</v>
      </c>
      <c r="AL90" s="93">
        <f t="shared" si="83"/>
        <v>0</v>
      </c>
      <c r="AM90" s="139" t="s">
        <v>7139</v>
      </c>
    </row>
    <row r="91" spans="1:39" hidden="1" outlineLevel="1" x14ac:dyDescent="0.25">
      <c r="A91" s="135" t="s">
        <v>7009</v>
      </c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7"/>
      <c r="T91" s="128"/>
      <c r="U91" s="129">
        <f t="shared" ref="U91:AL91" si="84">SUBTOTAL(9,U87:U89)</f>
        <v>0</v>
      </c>
      <c r="V91" s="130">
        <f t="shared" si="84"/>
        <v>57642.21</v>
      </c>
      <c r="W91" s="131">
        <f t="shared" si="84"/>
        <v>57642.21</v>
      </c>
      <c r="X91" s="129">
        <f t="shared" si="84"/>
        <v>0</v>
      </c>
      <c r="Y91" s="130">
        <f t="shared" si="84"/>
        <v>6478.9844039999998</v>
      </c>
      <c r="Z91" s="132">
        <f t="shared" si="84"/>
        <v>6478.9844039999998</v>
      </c>
      <c r="AA91" s="129">
        <f t="shared" si="84"/>
        <v>0</v>
      </c>
      <c r="AB91" s="130">
        <f t="shared" si="84"/>
        <v>51163.225595999997</v>
      </c>
      <c r="AC91" s="132">
        <f t="shared" si="84"/>
        <v>51163.225595999997</v>
      </c>
      <c r="AD91" s="130">
        <f t="shared" si="84"/>
        <v>0</v>
      </c>
      <c r="AE91" s="133">
        <f t="shared" si="84"/>
        <v>67501.38</v>
      </c>
      <c r="AF91" s="130">
        <f t="shared" si="84"/>
        <v>67501.38</v>
      </c>
      <c r="AG91" s="130">
        <f t="shared" si="84"/>
        <v>0</v>
      </c>
      <c r="AH91" s="133">
        <f t="shared" si="84"/>
        <v>7587.1551120000004</v>
      </c>
      <c r="AI91" s="130">
        <f t="shared" si="84"/>
        <v>7587.1551120000004</v>
      </c>
      <c r="AJ91" s="130">
        <f t="shared" si="84"/>
        <v>0</v>
      </c>
      <c r="AK91" s="130">
        <f t="shared" si="84"/>
        <v>59914.224888000004</v>
      </c>
      <c r="AL91" s="134">
        <f t="shared" si="84"/>
        <v>59914.224888000004</v>
      </c>
      <c r="AM91" s="137"/>
    </row>
    <row r="92" spans="1:39" hidden="1" outlineLevel="3" x14ac:dyDescent="0.25">
      <c r="A92" t="s">
        <v>7012</v>
      </c>
      <c r="B92" t="s">
        <v>108</v>
      </c>
      <c r="C92" t="s">
        <v>109</v>
      </c>
      <c r="D92" t="s">
        <v>106</v>
      </c>
      <c r="E92" t="s">
        <v>107</v>
      </c>
      <c r="G92">
        <v>191.35</v>
      </c>
      <c r="R92">
        <f>SUM(F92:Q92)</f>
        <v>191.35</v>
      </c>
      <c r="S92" s="92" t="s">
        <v>6372</v>
      </c>
      <c r="T92" s="80">
        <v>0.1124</v>
      </c>
      <c r="U92" s="119">
        <f>IF(LEFT(AM92,6)="Direct", H92,0)</f>
        <v>0</v>
      </c>
      <c r="V92" s="120">
        <f>H92-U92</f>
        <v>0</v>
      </c>
      <c r="W92" s="121">
        <f>U92+V92</f>
        <v>0</v>
      </c>
      <c r="X92" s="119">
        <f>IF(LEFT(AM92,9)="Direct-WA", H92,0)</f>
        <v>0</v>
      </c>
      <c r="Y92" s="120">
        <f>IF(LEFT(AM92,9)="Direct-WA",0,H92*T92)</f>
        <v>0</v>
      </c>
      <c r="Z92" s="122">
        <f>X92+Y92</f>
        <v>0</v>
      </c>
      <c r="AA92" s="119">
        <f>IF(LEFT(AM92,9)="Direct-OR", H92,0)</f>
        <v>0</v>
      </c>
      <c r="AB92" s="120">
        <f>IF(LEFT(AM92,9)="Direct-OR",0,V92-Y92)</f>
        <v>0</v>
      </c>
      <c r="AC92" s="122">
        <f>AA92+AB92</f>
        <v>0</v>
      </c>
      <c r="AD92" s="94">
        <f>IF(LEFT(AM92,6)="Direct", R92,0)</f>
        <v>0</v>
      </c>
      <c r="AE92" s="123">
        <f>R92-AD92</f>
        <v>191.35</v>
      </c>
      <c r="AF92" s="94">
        <f>AD92+AE92</f>
        <v>191.35</v>
      </c>
      <c r="AG92" s="94">
        <f>IF(LEFT(AM92,9)="Direct-WA", R92,0)</f>
        <v>0</v>
      </c>
      <c r="AH92" s="123">
        <f>IF(LEFT(AM92,9)="Direct-WA",0,R92*T92)</f>
        <v>21.507739999999998</v>
      </c>
      <c r="AI92" s="94">
        <f>AG92+AH92</f>
        <v>21.507739999999998</v>
      </c>
      <c r="AJ92" s="94">
        <f>IF(LEFT(AM92,9)="Direct-OR", R92,0)</f>
        <v>0</v>
      </c>
      <c r="AK92" s="94">
        <f>IF(LEFT(AM92,9)="Direct-OR",0,AF92-AI92)</f>
        <v>169.84226000000001</v>
      </c>
      <c r="AL92" s="93">
        <f>AJ92+AK92</f>
        <v>169.84226000000001</v>
      </c>
      <c r="AM92" s="138" t="s">
        <v>1010</v>
      </c>
    </row>
    <row r="93" spans="1:39" hidden="1" outlineLevel="2" collapsed="1" x14ac:dyDescent="0.25">
      <c r="S93" s="92"/>
      <c r="T93" s="80"/>
      <c r="U93" s="119">
        <f t="shared" ref="U93:AL93" si="85">SUBTOTAL(9,U92:U92)</f>
        <v>0</v>
      </c>
      <c r="V93" s="120">
        <f t="shared" si="85"/>
        <v>0</v>
      </c>
      <c r="W93" s="121">
        <f t="shared" si="85"/>
        <v>0</v>
      </c>
      <c r="X93" s="119">
        <f t="shared" si="85"/>
        <v>0</v>
      </c>
      <c r="Y93" s="120">
        <f t="shared" si="85"/>
        <v>0</v>
      </c>
      <c r="Z93" s="122">
        <f t="shared" si="85"/>
        <v>0</v>
      </c>
      <c r="AA93" s="119">
        <f t="shared" si="85"/>
        <v>0</v>
      </c>
      <c r="AB93" s="120">
        <f t="shared" si="85"/>
        <v>0</v>
      </c>
      <c r="AC93" s="122">
        <f t="shared" si="85"/>
        <v>0</v>
      </c>
      <c r="AD93" s="94">
        <f t="shared" si="85"/>
        <v>0</v>
      </c>
      <c r="AE93" s="123">
        <f t="shared" si="85"/>
        <v>191.35</v>
      </c>
      <c r="AF93" s="94">
        <f t="shared" si="85"/>
        <v>191.35</v>
      </c>
      <c r="AG93" s="94">
        <f t="shared" si="85"/>
        <v>0</v>
      </c>
      <c r="AH93" s="123">
        <f t="shared" si="85"/>
        <v>21.507739999999998</v>
      </c>
      <c r="AI93" s="94">
        <f t="shared" si="85"/>
        <v>21.507739999999998</v>
      </c>
      <c r="AJ93" s="94">
        <f t="shared" si="85"/>
        <v>0</v>
      </c>
      <c r="AK93" s="94">
        <f t="shared" si="85"/>
        <v>169.84226000000001</v>
      </c>
      <c r="AL93" s="93">
        <f t="shared" si="85"/>
        <v>169.84226000000001</v>
      </c>
      <c r="AM93" s="139" t="s">
        <v>7137</v>
      </c>
    </row>
    <row r="94" spans="1:39" hidden="1" outlineLevel="3" x14ac:dyDescent="0.25">
      <c r="A94" t="s">
        <v>7012</v>
      </c>
      <c r="B94" t="s">
        <v>35</v>
      </c>
      <c r="C94" t="s">
        <v>36</v>
      </c>
      <c r="D94" t="s">
        <v>104</v>
      </c>
      <c r="E94" t="s">
        <v>105</v>
      </c>
      <c r="F94">
        <v>37620.67</v>
      </c>
      <c r="G94">
        <v>41176.85</v>
      </c>
      <c r="H94">
        <v>42847.75</v>
      </c>
      <c r="R94">
        <f>SUM(F94:Q94)</f>
        <v>121645.26999999999</v>
      </c>
      <c r="S94" s="92" t="s">
        <v>1084</v>
      </c>
      <c r="T94" s="80">
        <v>8.4599999999999995E-2</v>
      </c>
      <c r="U94" s="119">
        <f>IF(LEFT(AM94,6)="Direct", H94,0)</f>
        <v>0</v>
      </c>
      <c r="V94" s="120">
        <f>H94-U94</f>
        <v>42847.75</v>
      </c>
      <c r="W94" s="121">
        <f>U94+V94</f>
        <v>42847.75</v>
      </c>
      <c r="X94" s="119">
        <f>IF(LEFT(AM94,9)="Direct-WA", H94,0)</f>
        <v>0</v>
      </c>
      <c r="Y94" s="120">
        <f>IF(LEFT(AM94,9)="Direct-WA",0,H94*T94)</f>
        <v>3624.9196499999998</v>
      </c>
      <c r="Z94" s="122">
        <f>X94+Y94</f>
        <v>3624.9196499999998</v>
      </c>
      <c r="AA94" s="119">
        <f>IF(LEFT(AM94,9)="Direct-OR", H94,0)</f>
        <v>0</v>
      </c>
      <c r="AB94" s="120">
        <f>IF(LEFT(AM94,9)="Direct-OR",0,V94-Y94)</f>
        <v>39222.830350000004</v>
      </c>
      <c r="AC94" s="122">
        <f>AA94+AB94</f>
        <v>39222.830350000004</v>
      </c>
      <c r="AD94" s="94">
        <f>IF(LEFT(AM94,6)="Direct", R94,0)</f>
        <v>0</v>
      </c>
      <c r="AE94" s="123">
        <f>R94-AD94</f>
        <v>121645.26999999999</v>
      </c>
      <c r="AF94" s="94">
        <f>AD94+AE94</f>
        <v>121645.26999999999</v>
      </c>
      <c r="AG94" s="94">
        <f>IF(LEFT(AM94,9)="Direct-WA", R94,0)</f>
        <v>0</v>
      </c>
      <c r="AH94" s="123">
        <f>IF(LEFT(AM94,9)="Direct-WA",0,R94*T94)</f>
        <v>10291.189841999998</v>
      </c>
      <c r="AI94" s="94">
        <f>AG94+AH94</f>
        <v>10291.189841999998</v>
      </c>
      <c r="AJ94" s="94">
        <f>IF(LEFT(AM94,9)="Direct-OR", R94,0)</f>
        <v>0</v>
      </c>
      <c r="AK94" s="94">
        <f>IF(LEFT(AM94,9)="Direct-OR",0,AF94-AI94)</f>
        <v>111354.080158</v>
      </c>
      <c r="AL94" s="93">
        <f>AJ94+AK94</f>
        <v>111354.080158</v>
      </c>
      <c r="AM94" s="138" t="s">
        <v>976</v>
      </c>
    </row>
    <row r="95" spans="1:39" hidden="1" outlineLevel="3" x14ac:dyDescent="0.25">
      <c r="A95" t="s">
        <v>7012</v>
      </c>
      <c r="B95" t="s">
        <v>12</v>
      </c>
      <c r="C95" t="s">
        <v>13</v>
      </c>
      <c r="D95" t="s">
        <v>106</v>
      </c>
      <c r="E95" t="s">
        <v>107</v>
      </c>
      <c r="F95">
        <v>84826.42</v>
      </c>
      <c r="G95">
        <v>126091.79</v>
      </c>
      <c r="H95">
        <v>133894.39000000001</v>
      </c>
      <c r="R95">
        <f>SUM(F95:Q95)</f>
        <v>344812.6</v>
      </c>
      <c r="S95" s="92" t="s">
        <v>1140</v>
      </c>
      <c r="T95" s="80">
        <v>8.4599999999999995E-2</v>
      </c>
      <c r="U95" s="119">
        <f>IF(LEFT(AM95,6)="Direct", H95,0)</f>
        <v>0</v>
      </c>
      <c r="V95" s="120">
        <f>H95-U95</f>
        <v>133894.39000000001</v>
      </c>
      <c r="W95" s="121">
        <f>U95+V95</f>
        <v>133894.39000000001</v>
      </c>
      <c r="X95" s="119">
        <f>IF(LEFT(AM95,9)="Direct-WA", H95,0)</f>
        <v>0</v>
      </c>
      <c r="Y95" s="120">
        <f>IF(LEFT(AM95,9)="Direct-WA",0,H95*T95)</f>
        <v>11327.465394000001</v>
      </c>
      <c r="Z95" s="122">
        <f>X95+Y95</f>
        <v>11327.465394000001</v>
      </c>
      <c r="AA95" s="119">
        <f>IF(LEFT(AM95,9)="Direct-OR", H95,0)</f>
        <v>0</v>
      </c>
      <c r="AB95" s="120">
        <f>IF(LEFT(AM95,9)="Direct-OR",0,V95-Y95)</f>
        <v>122566.92460600002</v>
      </c>
      <c r="AC95" s="122">
        <f>AA95+AB95</f>
        <v>122566.92460600002</v>
      </c>
      <c r="AD95" s="94">
        <f>IF(LEFT(AM95,6)="Direct", R95,0)</f>
        <v>0</v>
      </c>
      <c r="AE95" s="123">
        <f>R95-AD95</f>
        <v>344812.6</v>
      </c>
      <c r="AF95" s="94">
        <f>AD95+AE95</f>
        <v>344812.6</v>
      </c>
      <c r="AG95" s="94">
        <f>IF(LEFT(AM95,9)="Direct-WA", R95,0)</f>
        <v>0</v>
      </c>
      <c r="AH95" s="123">
        <f>IF(LEFT(AM95,9)="Direct-WA",0,R95*T95)</f>
        <v>29171.145959999994</v>
      </c>
      <c r="AI95" s="94">
        <f>AG95+AH95</f>
        <v>29171.145959999994</v>
      </c>
      <c r="AJ95" s="94">
        <f>IF(LEFT(AM95,9)="Direct-OR", R95,0)</f>
        <v>0</v>
      </c>
      <c r="AK95" s="94">
        <f>IF(LEFT(AM95,9)="Direct-OR",0,AF95-AI95)</f>
        <v>315641.45403999998</v>
      </c>
      <c r="AL95" s="93">
        <f>AJ95+AK95</f>
        <v>315641.45403999998</v>
      </c>
      <c r="AM95" s="138" t="s">
        <v>976</v>
      </c>
    </row>
    <row r="96" spans="1:39" hidden="1" outlineLevel="3" x14ac:dyDescent="0.25">
      <c r="A96" t="s">
        <v>7012</v>
      </c>
      <c r="B96" t="s">
        <v>22</v>
      </c>
      <c r="C96" t="s">
        <v>23</v>
      </c>
      <c r="D96" t="s">
        <v>104</v>
      </c>
      <c r="E96" t="s">
        <v>105</v>
      </c>
      <c r="F96">
        <v>162371.91</v>
      </c>
      <c r="G96">
        <v>155077.31</v>
      </c>
      <c r="H96">
        <v>185288.19</v>
      </c>
      <c r="R96">
        <f>SUM(F96:Q96)</f>
        <v>502737.41</v>
      </c>
      <c r="S96" s="92" t="s">
        <v>6831</v>
      </c>
      <c r="T96" s="80">
        <v>8.4599999999999995E-2</v>
      </c>
      <c r="U96" s="119">
        <f>IF(LEFT(AM96,6)="Direct", H96,0)</f>
        <v>0</v>
      </c>
      <c r="V96" s="120">
        <f>H96-U96</f>
        <v>185288.19</v>
      </c>
      <c r="W96" s="121">
        <f>U96+V96</f>
        <v>185288.19</v>
      </c>
      <c r="X96" s="119">
        <f>IF(LEFT(AM96,9)="Direct-WA", H96,0)</f>
        <v>0</v>
      </c>
      <c r="Y96" s="120">
        <f>IF(LEFT(AM96,9)="Direct-WA",0,H96*T96)</f>
        <v>15675.380873999999</v>
      </c>
      <c r="Z96" s="122">
        <f>X96+Y96</f>
        <v>15675.380873999999</v>
      </c>
      <c r="AA96" s="119">
        <f>IF(LEFT(AM96,9)="Direct-OR", H96,0)</f>
        <v>0</v>
      </c>
      <c r="AB96" s="120">
        <f>IF(LEFT(AM96,9)="Direct-OR",0,V96-Y96)</f>
        <v>169612.80912600001</v>
      </c>
      <c r="AC96" s="122">
        <f>AA96+AB96</f>
        <v>169612.80912600001</v>
      </c>
      <c r="AD96" s="94">
        <f>IF(LEFT(AM96,6)="Direct", R96,0)</f>
        <v>0</v>
      </c>
      <c r="AE96" s="123">
        <f>R96-AD96</f>
        <v>502737.41</v>
      </c>
      <c r="AF96" s="94">
        <f>AD96+AE96</f>
        <v>502737.41</v>
      </c>
      <c r="AG96" s="94">
        <f>IF(LEFT(AM96,9)="Direct-WA", R96,0)</f>
        <v>0</v>
      </c>
      <c r="AH96" s="123">
        <f>IF(LEFT(AM96,9)="Direct-WA",0,R96*T96)</f>
        <v>42531.584885999997</v>
      </c>
      <c r="AI96" s="94">
        <f>AG96+AH96</f>
        <v>42531.584885999997</v>
      </c>
      <c r="AJ96" s="94">
        <f>IF(LEFT(AM96,9)="Direct-OR", R96,0)</f>
        <v>0</v>
      </c>
      <c r="AK96" s="94">
        <f>IF(LEFT(AM96,9)="Direct-OR",0,AF96-AI96)</f>
        <v>460205.82511400001</v>
      </c>
      <c r="AL96" s="93">
        <f>AJ96+AK96</f>
        <v>460205.82511400001</v>
      </c>
      <c r="AM96" s="138" t="s">
        <v>6832</v>
      </c>
    </row>
    <row r="97" spans="1:39" hidden="1" outlineLevel="3" x14ac:dyDescent="0.25">
      <c r="A97" t="s">
        <v>7012</v>
      </c>
      <c r="B97" t="s">
        <v>22</v>
      </c>
      <c r="C97" t="s">
        <v>23</v>
      </c>
      <c r="D97" t="s">
        <v>106</v>
      </c>
      <c r="E97" t="s">
        <v>107</v>
      </c>
      <c r="F97">
        <v>8210.08</v>
      </c>
      <c r="G97">
        <v>16406.38</v>
      </c>
      <c r="H97">
        <v>950.58</v>
      </c>
      <c r="R97">
        <f>SUM(F97:Q97)</f>
        <v>25567.040000000001</v>
      </c>
      <c r="S97" s="92" t="s">
        <v>6833</v>
      </c>
      <c r="T97" s="80">
        <v>8.4599999999999995E-2</v>
      </c>
      <c r="U97" s="119">
        <f>IF(LEFT(AM97,6)="Direct", H97,0)</f>
        <v>0</v>
      </c>
      <c r="V97" s="120">
        <f>H97-U97</f>
        <v>950.58</v>
      </c>
      <c r="W97" s="121">
        <f>U97+V97</f>
        <v>950.58</v>
      </c>
      <c r="X97" s="119">
        <f>IF(LEFT(AM97,9)="Direct-WA", H97,0)</f>
        <v>0</v>
      </c>
      <c r="Y97" s="120">
        <f>IF(LEFT(AM97,9)="Direct-WA",0,H97*T97)</f>
        <v>80.419067999999996</v>
      </c>
      <c r="Z97" s="122">
        <f>X97+Y97</f>
        <v>80.419067999999996</v>
      </c>
      <c r="AA97" s="119">
        <f>IF(LEFT(AM97,9)="Direct-OR", H97,0)</f>
        <v>0</v>
      </c>
      <c r="AB97" s="120">
        <f>IF(LEFT(AM97,9)="Direct-OR",0,V97-Y97)</f>
        <v>870.160932</v>
      </c>
      <c r="AC97" s="122">
        <f>AA97+AB97</f>
        <v>870.160932</v>
      </c>
      <c r="AD97" s="94">
        <f>IF(LEFT(AM97,6)="Direct", R97,0)</f>
        <v>0</v>
      </c>
      <c r="AE97" s="123">
        <f>R97-AD97</f>
        <v>25567.040000000001</v>
      </c>
      <c r="AF97" s="94">
        <f>AD97+AE97</f>
        <v>25567.040000000001</v>
      </c>
      <c r="AG97" s="94">
        <f>IF(LEFT(AM97,9)="Direct-WA", R97,0)</f>
        <v>0</v>
      </c>
      <c r="AH97" s="123">
        <f>IF(LEFT(AM97,9)="Direct-WA",0,R97*T97)</f>
        <v>2162.9715839999999</v>
      </c>
      <c r="AI97" s="94">
        <f>AG97+AH97</f>
        <v>2162.9715839999999</v>
      </c>
      <c r="AJ97" s="94">
        <f>IF(LEFT(AM97,9)="Direct-OR", R97,0)</f>
        <v>0</v>
      </c>
      <c r="AK97" s="94">
        <f>IF(LEFT(AM97,9)="Direct-OR",0,AF97-AI97)</f>
        <v>23404.068416000002</v>
      </c>
      <c r="AL97" s="93">
        <f>AJ97+AK97</f>
        <v>23404.068416000002</v>
      </c>
      <c r="AM97" s="138" t="s">
        <v>6832</v>
      </c>
    </row>
    <row r="98" spans="1:39" hidden="1" outlineLevel="3" x14ac:dyDescent="0.25">
      <c r="A98" t="s">
        <v>7012</v>
      </c>
      <c r="B98" t="s">
        <v>43</v>
      </c>
      <c r="C98" t="s">
        <v>44</v>
      </c>
      <c r="D98" t="s">
        <v>104</v>
      </c>
      <c r="E98" t="s">
        <v>105</v>
      </c>
      <c r="F98">
        <v>23350</v>
      </c>
      <c r="R98">
        <f>SUM(F98:Q98)</f>
        <v>23350</v>
      </c>
      <c r="S98" s="92" t="s">
        <v>4747</v>
      </c>
      <c r="T98" s="80">
        <v>8.4599999999999995E-2</v>
      </c>
      <c r="U98" s="119">
        <f>IF(LEFT(AM98,6)="Direct", H98,0)</f>
        <v>0</v>
      </c>
      <c r="V98" s="120">
        <f>H98-U98</f>
        <v>0</v>
      </c>
      <c r="W98" s="121">
        <f>U98+V98</f>
        <v>0</v>
      </c>
      <c r="X98" s="119">
        <f>IF(LEFT(AM98,9)="Direct-WA", H98,0)</f>
        <v>0</v>
      </c>
      <c r="Y98" s="120">
        <f>IF(LEFT(AM98,9)="Direct-WA",0,H98*T98)</f>
        <v>0</v>
      </c>
      <c r="Z98" s="122">
        <f>X98+Y98</f>
        <v>0</v>
      </c>
      <c r="AA98" s="119">
        <f>IF(LEFT(AM98,9)="Direct-OR", H98,0)</f>
        <v>0</v>
      </c>
      <c r="AB98" s="120">
        <f>IF(LEFT(AM98,9)="Direct-OR",0,V98-Y98)</f>
        <v>0</v>
      </c>
      <c r="AC98" s="122">
        <f>AA98+AB98</f>
        <v>0</v>
      </c>
      <c r="AD98" s="94">
        <f>IF(LEFT(AM98,6)="Direct", R98,0)</f>
        <v>0</v>
      </c>
      <c r="AE98" s="123">
        <f>R98-AD98</f>
        <v>23350</v>
      </c>
      <c r="AF98" s="94">
        <f>AD98+AE98</f>
        <v>23350</v>
      </c>
      <c r="AG98" s="94">
        <f>IF(LEFT(AM98,9)="Direct-WA", R98,0)</f>
        <v>0</v>
      </c>
      <c r="AH98" s="123">
        <f>IF(LEFT(AM98,9)="Direct-WA",0,R98*T98)</f>
        <v>1975.4099999999999</v>
      </c>
      <c r="AI98" s="94">
        <f>AG98+AH98</f>
        <v>1975.4099999999999</v>
      </c>
      <c r="AJ98" s="94">
        <f>IF(LEFT(AM98,9)="Direct-OR", R98,0)</f>
        <v>0</v>
      </c>
      <c r="AK98" s="94">
        <f>IF(LEFT(AM98,9)="Direct-OR",0,AF98-AI98)</f>
        <v>21374.59</v>
      </c>
      <c r="AL98" s="93">
        <f>AJ98+AK98</f>
        <v>21374.59</v>
      </c>
      <c r="AM98" s="138" t="s">
        <v>978</v>
      </c>
    </row>
    <row r="99" spans="1:39" hidden="1" outlineLevel="2" collapsed="1" x14ac:dyDescent="0.25">
      <c r="S99" s="92"/>
      <c r="T99" s="80"/>
      <c r="U99" s="119">
        <f t="shared" ref="U99:AL99" si="86">SUBTOTAL(9,U94:U98)</f>
        <v>0</v>
      </c>
      <c r="V99" s="120">
        <f t="shared" si="86"/>
        <v>362980.91000000003</v>
      </c>
      <c r="W99" s="121">
        <f t="shared" si="86"/>
        <v>362980.91000000003</v>
      </c>
      <c r="X99" s="119">
        <f t="shared" si="86"/>
        <v>0</v>
      </c>
      <c r="Y99" s="120">
        <f t="shared" si="86"/>
        <v>30708.184985999997</v>
      </c>
      <c r="Z99" s="122">
        <f t="shared" si="86"/>
        <v>30708.184985999997</v>
      </c>
      <c r="AA99" s="119">
        <f t="shared" si="86"/>
        <v>0</v>
      </c>
      <c r="AB99" s="120">
        <f t="shared" si="86"/>
        <v>332272.72501400008</v>
      </c>
      <c r="AC99" s="122">
        <f t="shared" si="86"/>
        <v>332272.72501400008</v>
      </c>
      <c r="AD99" s="94">
        <f t="shared" si="86"/>
        <v>0</v>
      </c>
      <c r="AE99" s="123">
        <f t="shared" si="86"/>
        <v>1018112.3200000001</v>
      </c>
      <c r="AF99" s="94">
        <f t="shared" si="86"/>
        <v>1018112.3200000001</v>
      </c>
      <c r="AG99" s="94">
        <f t="shared" si="86"/>
        <v>0</v>
      </c>
      <c r="AH99" s="123">
        <f t="shared" si="86"/>
        <v>86132.302271999986</v>
      </c>
      <c r="AI99" s="94">
        <f t="shared" si="86"/>
        <v>86132.302271999986</v>
      </c>
      <c r="AJ99" s="94">
        <f t="shared" si="86"/>
        <v>0</v>
      </c>
      <c r="AK99" s="94">
        <f t="shared" si="86"/>
        <v>931980.01772799995</v>
      </c>
      <c r="AL99" s="93">
        <f t="shared" si="86"/>
        <v>931980.01772799995</v>
      </c>
      <c r="AM99" s="139" t="s">
        <v>7136</v>
      </c>
    </row>
    <row r="100" spans="1:39" hidden="1" outlineLevel="3" x14ac:dyDescent="0.25">
      <c r="A100" t="s">
        <v>7012</v>
      </c>
      <c r="B100" t="s">
        <v>82</v>
      </c>
      <c r="C100" t="s">
        <v>83</v>
      </c>
      <c r="D100" t="s">
        <v>104</v>
      </c>
      <c r="E100" t="s">
        <v>105</v>
      </c>
      <c r="F100">
        <v>24.04</v>
      </c>
      <c r="R100">
        <f>SUM(F100:Q100)</f>
        <v>24.04</v>
      </c>
      <c r="S100" s="92" t="s">
        <v>4544</v>
      </c>
      <c r="T100" s="80">
        <v>1.17E-2</v>
      </c>
      <c r="U100" s="119">
        <f>IF(LEFT(AM100,6)="Direct", H100,0)</f>
        <v>0</v>
      </c>
      <c r="V100" s="120">
        <f>H100-U100</f>
        <v>0</v>
      </c>
      <c r="W100" s="121">
        <f>U100+V100</f>
        <v>0</v>
      </c>
      <c r="X100" s="119">
        <f>IF(LEFT(AM100,9)="Direct-WA", H100,0)</f>
        <v>0</v>
      </c>
      <c r="Y100" s="120">
        <f>IF(LEFT(AM100,9)="Direct-WA",0,H100*T100)</f>
        <v>0</v>
      </c>
      <c r="Z100" s="122">
        <f>X100+Y100</f>
        <v>0</v>
      </c>
      <c r="AA100" s="119">
        <f>IF(LEFT(AM100,9)="Direct-OR", H100,0)</f>
        <v>0</v>
      </c>
      <c r="AB100" s="120">
        <f>IF(LEFT(AM100,9)="Direct-OR",0,V100-Y100)</f>
        <v>0</v>
      </c>
      <c r="AC100" s="122">
        <f>AA100+AB100</f>
        <v>0</v>
      </c>
      <c r="AD100" s="94">
        <f>IF(LEFT(AM100,6)="Direct", R100,0)</f>
        <v>0</v>
      </c>
      <c r="AE100" s="123">
        <f>R100-AD100</f>
        <v>24.04</v>
      </c>
      <c r="AF100" s="94">
        <f>AD100+AE100</f>
        <v>24.04</v>
      </c>
      <c r="AG100" s="94">
        <f>IF(LEFT(AM100,9)="Direct-WA", R100,0)</f>
        <v>0</v>
      </c>
      <c r="AH100" s="123">
        <f>IF(LEFT(AM100,9)="Direct-WA",0,R100*T100)</f>
        <v>0.28126800000000002</v>
      </c>
      <c r="AI100" s="94">
        <f>AG100+AH100</f>
        <v>0.28126800000000002</v>
      </c>
      <c r="AJ100" s="94">
        <f>IF(LEFT(AM100,9)="Direct-OR", R100,0)</f>
        <v>0</v>
      </c>
      <c r="AK100" s="94">
        <f>IF(LEFT(AM100,9)="Direct-OR",0,AF100-AI100)</f>
        <v>23.758731999999998</v>
      </c>
      <c r="AL100" s="93">
        <f>AJ100+AK100</f>
        <v>23.758731999999998</v>
      </c>
      <c r="AM100" s="138" t="s">
        <v>4436</v>
      </c>
    </row>
    <row r="101" spans="1:39" hidden="1" outlineLevel="2" collapsed="1" x14ac:dyDescent="0.25">
      <c r="S101" s="92"/>
      <c r="T101" s="80"/>
      <c r="U101" s="119">
        <f t="shared" ref="U101:AL101" si="87">SUBTOTAL(9,U100:U100)</f>
        <v>0</v>
      </c>
      <c r="V101" s="120">
        <f t="shared" si="87"/>
        <v>0</v>
      </c>
      <c r="W101" s="121">
        <f t="shared" si="87"/>
        <v>0</v>
      </c>
      <c r="X101" s="119">
        <f t="shared" si="87"/>
        <v>0</v>
      </c>
      <c r="Y101" s="120">
        <f t="shared" si="87"/>
        <v>0</v>
      </c>
      <c r="Z101" s="122">
        <f t="shared" si="87"/>
        <v>0</v>
      </c>
      <c r="AA101" s="119">
        <f t="shared" si="87"/>
        <v>0</v>
      </c>
      <c r="AB101" s="120">
        <f t="shared" si="87"/>
        <v>0</v>
      </c>
      <c r="AC101" s="122">
        <f t="shared" si="87"/>
        <v>0</v>
      </c>
      <c r="AD101" s="94">
        <f t="shared" si="87"/>
        <v>0</v>
      </c>
      <c r="AE101" s="123">
        <f t="shared" si="87"/>
        <v>24.04</v>
      </c>
      <c r="AF101" s="94">
        <f t="shared" si="87"/>
        <v>24.04</v>
      </c>
      <c r="AG101" s="94">
        <f t="shared" si="87"/>
        <v>0</v>
      </c>
      <c r="AH101" s="123">
        <f t="shared" si="87"/>
        <v>0.28126800000000002</v>
      </c>
      <c r="AI101" s="94">
        <f t="shared" si="87"/>
        <v>0.28126800000000002</v>
      </c>
      <c r="AJ101" s="94">
        <f t="shared" si="87"/>
        <v>0</v>
      </c>
      <c r="AK101" s="94">
        <f t="shared" si="87"/>
        <v>23.758731999999998</v>
      </c>
      <c r="AL101" s="93">
        <f t="shared" si="87"/>
        <v>23.758731999999998</v>
      </c>
      <c r="AM101" s="139" t="s">
        <v>7138</v>
      </c>
    </row>
    <row r="102" spans="1:39" hidden="1" outlineLevel="1" x14ac:dyDescent="0.25">
      <c r="A102" s="135" t="s">
        <v>7011</v>
      </c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7"/>
      <c r="T102" s="128"/>
      <c r="U102" s="129">
        <f t="shared" ref="U102:AL102" si="88">SUBTOTAL(9,U92:U100)</f>
        <v>0</v>
      </c>
      <c r="V102" s="130">
        <f t="shared" si="88"/>
        <v>362980.91000000003</v>
      </c>
      <c r="W102" s="131">
        <f t="shared" si="88"/>
        <v>362980.91000000003</v>
      </c>
      <c r="X102" s="129">
        <f t="shared" si="88"/>
        <v>0</v>
      </c>
      <c r="Y102" s="130">
        <f t="shared" si="88"/>
        <v>30708.184985999997</v>
      </c>
      <c r="Z102" s="132">
        <f t="shared" si="88"/>
        <v>30708.184985999997</v>
      </c>
      <c r="AA102" s="129">
        <f t="shared" si="88"/>
        <v>0</v>
      </c>
      <c r="AB102" s="130">
        <f t="shared" si="88"/>
        <v>332272.72501400008</v>
      </c>
      <c r="AC102" s="132">
        <f t="shared" si="88"/>
        <v>332272.72501400008</v>
      </c>
      <c r="AD102" s="130">
        <f t="shared" si="88"/>
        <v>0</v>
      </c>
      <c r="AE102" s="133">
        <f t="shared" si="88"/>
        <v>1018327.71</v>
      </c>
      <c r="AF102" s="130">
        <f t="shared" si="88"/>
        <v>1018327.71</v>
      </c>
      <c r="AG102" s="130">
        <f t="shared" si="88"/>
        <v>0</v>
      </c>
      <c r="AH102" s="133">
        <f t="shared" si="88"/>
        <v>86154.091279999993</v>
      </c>
      <c r="AI102" s="130">
        <f t="shared" si="88"/>
        <v>86154.091279999993</v>
      </c>
      <c r="AJ102" s="130">
        <f t="shared" si="88"/>
        <v>0</v>
      </c>
      <c r="AK102" s="130">
        <f t="shared" si="88"/>
        <v>932173.61872000003</v>
      </c>
      <c r="AL102" s="134">
        <f t="shared" si="88"/>
        <v>932173.61872000003</v>
      </c>
      <c r="AM102" s="137"/>
    </row>
    <row r="103" spans="1:39" hidden="1" outlineLevel="3" x14ac:dyDescent="0.25">
      <c r="A103" t="s">
        <v>7014</v>
      </c>
      <c r="B103" t="s">
        <v>77</v>
      </c>
      <c r="C103" t="s">
        <v>78</v>
      </c>
      <c r="D103" t="s">
        <v>117</v>
      </c>
      <c r="E103" t="s">
        <v>118</v>
      </c>
      <c r="F103">
        <v>1577.71</v>
      </c>
      <c r="G103">
        <v>1341.6</v>
      </c>
      <c r="H103">
        <v>1125.08</v>
      </c>
      <c r="R103">
        <f t="shared" ref="R103:R109" si="89">SUM(F103:Q103)</f>
        <v>4044.39</v>
      </c>
      <c r="S103" s="92" t="s">
        <v>4076</v>
      </c>
      <c r="T103" s="80">
        <v>0.1124</v>
      </c>
      <c r="U103" s="119">
        <f t="shared" ref="U103:U109" si="90">IF(LEFT(AM103,6)="Direct", H103,0)</f>
        <v>0</v>
      </c>
      <c r="V103" s="120">
        <f t="shared" ref="V103:V109" si="91">H103-U103</f>
        <v>1125.08</v>
      </c>
      <c r="W103" s="121">
        <f t="shared" ref="W103:W109" si="92">U103+V103</f>
        <v>1125.08</v>
      </c>
      <c r="X103" s="119">
        <f t="shared" ref="X103:X109" si="93">IF(LEFT(AM103,9)="Direct-WA", H103,0)</f>
        <v>0</v>
      </c>
      <c r="Y103" s="120">
        <f t="shared" ref="Y103:Y109" si="94">IF(LEFT(AM103,9)="Direct-WA",0,H103*T103)</f>
        <v>126.45899199999999</v>
      </c>
      <c r="Z103" s="122">
        <f t="shared" ref="Z103:Z109" si="95">X103+Y103</f>
        <v>126.45899199999999</v>
      </c>
      <c r="AA103" s="119">
        <f t="shared" ref="AA103:AA109" si="96">IF(LEFT(AM103,9)="Direct-OR", H103,0)</f>
        <v>0</v>
      </c>
      <c r="AB103" s="120">
        <f t="shared" ref="AB103:AB109" si="97">IF(LEFT(AM103,9)="Direct-OR",0,V103-Y103)</f>
        <v>998.62100799999996</v>
      </c>
      <c r="AC103" s="122">
        <f t="shared" ref="AC103:AC109" si="98">AA103+AB103</f>
        <v>998.62100799999996</v>
      </c>
      <c r="AD103" s="94">
        <f t="shared" ref="AD103:AD109" si="99">IF(LEFT(AM103,6)="Direct", R103,0)</f>
        <v>0</v>
      </c>
      <c r="AE103" s="123">
        <f t="shared" ref="AE103:AE109" si="100">R103-AD103</f>
        <v>4044.39</v>
      </c>
      <c r="AF103" s="94">
        <f t="shared" ref="AF103:AF109" si="101">AD103+AE103</f>
        <v>4044.39</v>
      </c>
      <c r="AG103" s="94">
        <f t="shared" ref="AG103:AG109" si="102">IF(LEFT(AM103,9)="Direct-WA", R103,0)</f>
        <v>0</v>
      </c>
      <c r="AH103" s="123">
        <f t="shared" ref="AH103:AH109" si="103">IF(LEFT(AM103,9)="Direct-WA",0,R103*T103)</f>
        <v>454.58943599999998</v>
      </c>
      <c r="AI103" s="94">
        <f t="shared" ref="AI103:AI109" si="104">AG103+AH103</f>
        <v>454.58943599999998</v>
      </c>
      <c r="AJ103" s="94">
        <f t="shared" ref="AJ103:AJ109" si="105">IF(LEFT(AM103,9)="Direct-OR", R103,0)</f>
        <v>0</v>
      </c>
      <c r="AK103" s="94">
        <f t="shared" ref="AK103:AK109" si="106">IF(LEFT(AM103,9)="Direct-OR",0,AF103-AI103)</f>
        <v>3589.8005640000001</v>
      </c>
      <c r="AL103" s="93">
        <f t="shared" ref="AL103:AL109" si="107">AJ103+AK103</f>
        <v>3589.8005640000001</v>
      </c>
      <c r="AM103" s="138" t="s">
        <v>1010</v>
      </c>
    </row>
    <row r="104" spans="1:39" hidden="1" outlineLevel="3" x14ac:dyDescent="0.25">
      <c r="A104" t="s">
        <v>7014</v>
      </c>
      <c r="B104" t="s">
        <v>134</v>
      </c>
      <c r="C104" t="s">
        <v>135</v>
      </c>
      <c r="D104" t="s">
        <v>117</v>
      </c>
      <c r="E104" t="s">
        <v>118</v>
      </c>
      <c r="F104">
        <v>50989.58</v>
      </c>
      <c r="G104">
        <v>51966.3</v>
      </c>
      <c r="H104">
        <v>78338.63</v>
      </c>
      <c r="R104">
        <f t="shared" si="89"/>
        <v>181294.51</v>
      </c>
      <c r="S104" s="92" t="s">
        <v>5138</v>
      </c>
      <c r="T104" s="80">
        <v>0.1124</v>
      </c>
      <c r="U104" s="119">
        <f t="shared" si="90"/>
        <v>0</v>
      </c>
      <c r="V104" s="120">
        <f t="shared" si="91"/>
        <v>78338.63</v>
      </c>
      <c r="W104" s="121">
        <f t="shared" si="92"/>
        <v>78338.63</v>
      </c>
      <c r="X104" s="119">
        <f t="shared" si="93"/>
        <v>0</v>
      </c>
      <c r="Y104" s="120">
        <f t="shared" si="94"/>
        <v>8805.2620120000011</v>
      </c>
      <c r="Z104" s="122">
        <f t="shared" si="95"/>
        <v>8805.2620120000011</v>
      </c>
      <c r="AA104" s="119">
        <f t="shared" si="96"/>
        <v>0</v>
      </c>
      <c r="AB104" s="120">
        <f t="shared" si="97"/>
        <v>69533.367987999998</v>
      </c>
      <c r="AC104" s="122">
        <f t="shared" si="98"/>
        <v>69533.367987999998</v>
      </c>
      <c r="AD104" s="94">
        <f t="shared" si="99"/>
        <v>0</v>
      </c>
      <c r="AE104" s="123">
        <f t="shared" si="100"/>
        <v>181294.51</v>
      </c>
      <c r="AF104" s="94">
        <f t="shared" si="101"/>
        <v>181294.51</v>
      </c>
      <c r="AG104" s="94">
        <f t="shared" si="102"/>
        <v>0</v>
      </c>
      <c r="AH104" s="123">
        <f t="shared" si="103"/>
        <v>20377.502924</v>
      </c>
      <c r="AI104" s="94">
        <f t="shared" si="104"/>
        <v>20377.502924</v>
      </c>
      <c r="AJ104" s="94">
        <f t="shared" si="105"/>
        <v>0</v>
      </c>
      <c r="AK104" s="94">
        <f t="shared" si="106"/>
        <v>160917.00707600001</v>
      </c>
      <c r="AL104" s="93">
        <f t="shared" si="107"/>
        <v>160917.00707600001</v>
      </c>
      <c r="AM104" s="138" t="s">
        <v>1010</v>
      </c>
    </row>
    <row r="105" spans="1:39" hidden="1" outlineLevel="3" x14ac:dyDescent="0.25">
      <c r="A105" t="s">
        <v>7014</v>
      </c>
      <c r="B105" t="s">
        <v>136</v>
      </c>
      <c r="C105" t="s">
        <v>137</v>
      </c>
      <c r="D105" t="s">
        <v>131</v>
      </c>
      <c r="E105" t="s">
        <v>122</v>
      </c>
      <c r="F105">
        <v>484.26</v>
      </c>
      <c r="G105">
        <v>800.37</v>
      </c>
      <c r="H105">
        <v>202.46</v>
      </c>
      <c r="R105">
        <f t="shared" si="89"/>
        <v>1487.0900000000001</v>
      </c>
      <c r="S105" s="92" t="s">
        <v>5219</v>
      </c>
      <c r="T105" s="80">
        <v>0.1124</v>
      </c>
      <c r="U105" s="119">
        <f t="shared" si="90"/>
        <v>0</v>
      </c>
      <c r="V105" s="120">
        <f t="shared" si="91"/>
        <v>202.46</v>
      </c>
      <c r="W105" s="121">
        <f t="shared" si="92"/>
        <v>202.46</v>
      </c>
      <c r="X105" s="119">
        <f t="shared" si="93"/>
        <v>0</v>
      </c>
      <c r="Y105" s="120">
        <f t="shared" si="94"/>
        <v>22.756504</v>
      </c>
      <c r="Z105" s="122">
        <f t="shared" si="95"/>
        <v>22.756504</v>
      </c>
      <c r="AA105" s="119">
        <f t="shared" si="96"/>
        <v>0</v>
      </c>
      <c r="AB105" s="120">
        <f t="shared" si="97"/>
        <v>179.703496</v>
      </c>
      <c r="AC105" s="122">
        <f t="shared" si="98"/>
        <v>179.703496</v>
      </c>
      <c r="AD105" s="94">
        <f t="shared" si="99"/>
        <v>0</v>
      </c>
      <c r="AE105" s="123">
        <f t="shared" si="100"/>
        <v>1487.0900000000001</v>
      </c>
      <c r="AF105" s="94">
        <f t="shared" si="101"/>
        <v>1487.0900000000001</v>
      </c>
      <c r="AG105" s="94">
        <f t="shared" si="102"/>
        <v>0</v>
      </c>
      <c r="AH105" s="123">
        <f t="shared" si="103"/>
        <v>167.14891600000001</v>
      </c>
      <c r="AI105" s="94">
        <f t="shared" si="104"/>
        <v>167.14891600000001</v>
      </c>
      <c r="AJ105" s="94">
        <f t="shared" si="105"/>
        <v>0</v>
      </c>
      <c r="AK105" s="94">
        <f t="shared" si="106"/>
        <v>1319.941084</v>
      </c>
      <c r="AL105" s="93">
        <f t="shared" si="107"/>
        <v>1319.941084</v>
      </c>
      <c r="AM105" s="138" t="s">
        <v>1010</v>
      </c>
    </row>
    <row r="106" spans="1:39" hidden="1" outlineLevel="3" x14ac:dyDescent="0.25">
      <c r="A106" t="s">
        <v>7014</v>
      </c>
      <c r="B106" t="s">
        <v>136</v>
      </c>
      <c r="C106" t="s">
        <v>137</v>
      </c>
      <c r="D106" t="s">
        <v>121</v>
      </c>
      <c r="E106" t="s">
        <v>122</v>
      </c>
      <c r="F106">
        <v>61311.08</v>
      </c>
      <c r="G106">
        <v>47333.4</v>
      </c>
      <c r="H106">
        <v>101457.34</v>
      </c>
      <c r="R106">
        <f t="shared" si="89"/>
        <v>210101.82</v>
      </c>
      <c r="S106" s="92" t="s">
        <v>5220</v>
      </c>
      <c r="T106" s="80">
        <v>0.1124</v>
      </c>
      <c r="U106" s="119">
        <f t="shared" si="90"/>
        <v>0</v>
      </c>
      <c r="V106" s="120">
        <f t="shared" si="91"/>
        <v>101457.34</v>
      </c>
      <c r="W106" s="121">
        <f t="shared" si="92"/>
        <v>101457.34</v>
      </c>
      <c r="X106" s="119">
        <f t="shared" si="93"/>
        <v>0</v>
      </c>
      <c r="Y106" s="120">
        <f t="shared" si="94"/>
        <v>11403.805016</v>
      </c>
      <c r="Z106" s="122">
        <f t="shared" si="95"/>
        <v>11403.805016</v>
      </c>
      <c r="AA106" s="119">
        <f t="shared" si="96"/>
        <v>0</v>
      </c>
      <c r="AB106" s="120">
        <f t="shared" si="97"/>
        <v>90053.534983999998</v>
      </c>
      <c r="AC106" s="122">
        <f t="shared" si="98"/>
        <v>90053.534983999998</v>
      </c>
      <c r="AD106" s="94">
        <f t="shared" si="99"/>
        <v>0</v>
      </c>
      <c r="AE106" s="123">
        <f t="shared" si="100"/>
        <v>210101.82</v>
      </c>
      <c r="AF106" s="94">
        <f t="shared" si="101"/>
        <v>210101.82</v>
      </c>
      <c r="AG106" s="94">
        <f t="shared" si="102"/>
        <v>0</v>
      </c>
      <c r="AH106" s="123">
        <f t="shared" si="103"/>
        <v>23615.444567999999</v>
      </c>
      <c r="AI106" s="94">
        <f t="shared" si="104"/>
        <v>23615.444567999999</v>
      </c>
      <c r="AJ106" s="94">
        <f t="shared" si="105"/>
        <v>0</v>
      </c>
      <c r="AK106" s="94">
        <f t="shared" si="106"/>
        <v>186486.375432</v>
      </c>
      <c r="AL106" s="93">
        <f t="shared" si="107"/>
        <v>186486.375432</v>
      </c>
      <c r="AM106" s="138" t="s">
        <v>1010</v>
      </c>
    </row>
    <row r="107" spans="1:39" hidden="1" outlineLevel="3" x14ac:dyDescent="0.25">
      <c r="A107" t="s">
        <v>7014</v>
      </c>
      <c r="B107" t="s">
        <v>136</v>
      </c>
      <c r="C107" t="s">
        <v>137</v>
      </c>
      <c r="D107" t="s">
        <v>129</v>
      </c>
      <c r="E107" t="s">
        <v>130</v>
      </c>
      <c r="F107">
        <v>23673.56</v>
      </c>
      <c r="G107">
        <v>20045.810000000001</v>
      </c>
      <c r="H107">
        <v>23222.14</v>
      </c>
      <c r="R107">
        <f t="shared" si="89"/>
        <v>66941.510000000009</v>
      </c>
      <c r="S107" s="92" t="s">
        <v>5221</v>
      </c>
      <c r="T107" s="80">
        <v>0.1124</v>
      </c>
      <c r="U107" s="119">
        <f t="shared" si="90"/>
        <v>0</v>
      </c>
      <c r="V107" s="120">
        <f t="shared" si="91"/>
        <v>23222.14</v>
      </c>
      <c r="W107" s="121">
        <f t="shared" si="92"/>
        <v>23222.14</v>
      </c>
      <c r="X107" s="119">
        <f t="shared" si="93"/>
        <v>0</v>
      </c>
      <c r="Y107" s="120">
        <f t="shared" si="94"/>
        <v>2610.1685360000001</v>
      </c>
      <c r="Z107" s="122">
        <f t="shared" si="95"/>
        <v>2610.1685360000001</v>
      </c>
      <c r="AA107" s="119">
        <f t="shared" si="96"/>
        <v>0</v>
      </c>
      <c r="AB107" s="120">
        <f t="shared" si="97"/>
        <v>20611.971463999998</v>
      </c>
      <c r="AC107" s="122">
        <f t="shared" si="98"/>
        <v>20611.971463999998</v>
      </c>
      <c r="AD107" s="94">
        <f t="shared" si="99"/>
        <v>0</v>
      </c>
      <c r="AE107" s="123">
        <f t="shared" si="100"/>
        <v>66941.510000000009</v>
      </c>
      <c r="AF107" s="94">
        <f t="shared" si="101"/>
        <v>66941.510000000009</v>
      </c>
      <c r="AG107" s="94">
        <f t="shared" si="102"/>
        <v>0</v>
      </c>
      <c r="AH107" s="123">
        <f t="shared" si="103"/>
        <v>7524.2257240000008</v>
      </c>
      <c r="AI107" s="94">
        <f t="shared" si="104"/>
        <v>7524.2257240000008</v>
      </c>
      <c r="AJ107" s="94">
        <f t="shared" si="105"/>
        <v>0</v>
      </c>
      <c r="AK107" s="94">
        <f t="shared" si="106"/>
        <v>59417.284276000006</v>
      </c>
      <c r="AL107" s="93">
        <f t="shared" si="107"/>
        <v>59417.284276000006</v>
      </c>
      <c r="AM107" s="138" t="s">
        <v>1010</v>
      </c>
    </row>
    <row r="108" spans="1:39" hidden="1" outlineLevel="3" x14ac:dyDescent="0.25">
      <c r="A108" t="s">
        <v>7014</v>
      </c>
      <c r="B108" t="s">
        <v>136</v>
      </c>
      <c r="C108" t="s">
        <v>137</v>
      </c>
      <c r="D108" t="s">
        <v>117</v>
      </c>
      <c r="E108" t="s">
        <v>118</v>
      </c>
      <c r="F108">
        <v>107386.86</v>
      </c>
      <c r="G108">
        <v>102779.35</v>
      </c>
      <c r="H108">
        <v>121436.51</v>
      </c>
      <c r="R108">
        <f t="shared" si="89"/>
        <v>331602.72000000003</v>
      </c>
      <c r="S108" s="92" t="s">
        <v>5225</v>
      </c>
      <c r="T108" s="80">
        <v>0.1124</v>
      </c>
      <c r="U108" s="119">
        <f t="shared" si="90"/>
        <v>0</v>
      </c>
      <c r="V108" s="120">
        <f t="shared" si="91"/>
        <v>121436.51</v>
      </c>
      <c r="W108" s="121">
        <f t="shared" si="92"/>
        <v>121436.51</v>
      </c>
      <c r="X108" s="119">
        <f t="shared" si="93"/>
        <v>0</v>
      </c>
      <c r="Y108" s="120">
        <f t="shared" si="94"/>
        <v>13649.463723999999</v>
      </c>
      <c r="Z108" s="122">
        <f t="shared" si="95"/>
        <v>13649.463723999999</v>
      </c>
      <c r="AA108" s="119">
        <f t="shared" si="96"/>
        <v>0</v>
      </c>
      <c r="AB108" s="120">
        <f t="shared" si="97"/>
        <v>107787.04627599999</v>
      </c>
      <c r="AC108" s="122">
        <f t="shared" si="98"/>
        <v>107787.04627599999</v>
      </c>
      <c r="AD108" s="94">
        <f t="shared" si="99"/>
        <v>0</v>
      </c>
      <c r="AE108" s="123">
        <f t="shared" si="100"/>
        <v>331602.72000000003</v>
      </c>
      <c r="AF108" s="94">
        <f t="shared" si="101"/>
        <v>331602.72000000003</v>
      </c>
      <c r="AG108" s="94">
        <f t="shared" si="102"/>
        <v>0</v>
      </c>
      <c r="AH108" s="123">
        <f t="shared" si="103"/>
        <v>37272.145728000003</v>
      </c>
      <c r="AI108" s="94">
        <f t="shared" si="104"/>
        <v>37272.145728000003</v>
      </c>
      <c r="AJ108" s="94">
        <f t="shared" si="105"/>
        <v>0</v>
      </c>
      <c r="AK108" s="94">
        <f t="shared" si="106"/>
        <v>294330.574272</v>
      </c>
      <c r="AL108" s="93">
        <f t="shared" si="107"/>
        <v>294330.574272</v>
      </c>
      <c r="AM108" s="138" t="s">
        <v>1010</v>
      </c>
    </row>
    <row r="109" spans="1:39" hidden="1" outlineLevel="3" x14ac:dyDescent="0.25">
      <c r="A109" t="s">
        <v>7014</v>
      </c>
      <c r="B109" t="s">
        <v>138</v>
      </c>
      <c r="C109" t="s">
        <v>139</v>
      </c>
      <c r="D109" t="s">
        <v>140</v>
      </c>
      <c r="E109" t="s">
        <v>141</v>
      </c>
      <c r="F109">
        <v>1637.48</v>
      </c>
      <c r="G109">
        <v>1525.83</v>
      </c>
      <c r="H109">
        <v>1616.16</v>
      </c>
      <c r="R109">
        <f t="shared" si="89"/>
        <v>4779.47</v>
      </c>
      <c r="S109" s="92" t="s">
        <v>5454</v>
      </c>
      <c r="T109" s="80">
        <v>0.1124</v>
      </c>
      <c r="U109" s="119">
        <f t="shared" si="90"/>
        <v>0</v>
      </c>
      <c r="V109" s="120">
        <f t="shared" si="91"/>
        <v>1616.16</v>
      </c>
      <c r="W109" s="121">
        <f t="shared" si="92"/>
        <v>1616.16</v>
      </c>
      <c r="X109" s="119">
        <f t="shared" si="93"/>
        <v>0</v>
      </c>
      <c r="Y109" s="120">
        <f t="shared" si="94"/>
        <v>181.656384</v>
      </c>
      <c r="Z109" s="122">
        <f t="shared" si="95"/>
        <v>181.656384</v>
      </c>
      <c r="AA109" s="119">
        <f t="shared" si="96"/>
        <v>0</v>
      </c>
      <c r="AB109" s="120">
        <f t="shared" si="97"/>
        <v>1434.503616</v>
      </c>
      <c r="AC109" s="122">
        <f t="shared" si="98"/>
        <v>1434.503616</v>
      </c>
      <c r="AD109" s="94">
        <f t="shared" si="99"/>
        <v>0</v>
      </c>
      <c r="AE109" s="123">
        <f t="shared" si="100"/>
        <v>4779.47</v>
      </c>
      <c r="AF109" s="94">
        <f t="shared" si="101"/>
        <v>4779.47</v>
      </c>
      <c r="AG109" s="94">
        <f t="shared" si="102"/>
        <v>0</v>
      </c>
      <c r="AH109" s="123">
        <f t="shared" si="103"/>
        <v>537.21242800000005</v>
      </c>
      <c r="AI109" s="94">
        <f t="shared" si="104"/>
        <v>537.21242800000005</v>
      </c>
      <c r="AJ109" s="94">
        <f t="shared" si="105"/>
        <v>0</v>
      </c>
      <c r="AK109" s="94">
        <f t="shared" si="106"/>
        <v>4242.2575720000004</v>
      </c>
      <c r="AL109" s="93">
        <f t="shared" si="107"/>
        <v>4242.2575720000004</v>
      </c>
      <c r="AM109" s="138" t="s">
        <v>1010</v>
      </c>
    </row>
    <row r="110" spans="1:39" hidden="1" outlineLevel="2" collapsed="1" x14ac:dyDescent="0.25">
      <c r="S110" s="92"/>
      <c r="T110" s="80"/>
      <c r="U110" s="119">
        <f t="shared" ref="U110:AL110" si="108">SUBTOTAL(9,U103:U109)</f>
        <v>0</v>
      </c>
      <c r="V110" s="120">
        <f t="shared" si="108"/>
        <v>327398.32</v>
      </c>
      <c r="W110" s="121">
        <f t="shared" si="108"/>
        <v>327398.32</v>
      </c>
      <c r="X110" s="119">
        <f t="shared" si="108"/>
        <v>0</v>
      </c>
      <c r="Y110" s="120">
        <f t="shared" si="108"/>
        <v>36799.571168000002</v>
      </c>
      <c r="Z110" s="122">
        <f t="shared" si="108"/>
        <v>36799.571168000002</v>
      </c>
      <c r="AA110" s="119">
        <f t="shared" si="108"/>
        <v>0</v>
      </c>
      <c r="AB110" s="120">
        <f t="shared" si="108"/>
        <v>290598.74883200001</v>
      </c>
      <c r="AC110" s="122">
        <f t="shared" si="108"/>
        <v>290598.74883200001</v>
      </c>
      <c r="AD110" s="94">
        <f t="shared" si="108"/>
        <v>0</v>
      </c>
      <c r="AE110" s="123">
        <f t="shared" si="108"/>
        <v>800251.51</v>
      </c>
      <c r="AF110" s="94">
        <f t="shared" si="108"/>
        <v>800251.51</v>
      </c>
      <c r="AG110" s="94">
        <f t="shared" si="108"/>
        <v>0</v>
      </c>
      <c r="AH110" s="123">
        <f t="shared" si="108"/>
        <v>89948.269723999998</v>
      </c>
      <c r="AI110" s="94">
        <f t="shared" si="108"/>
        <v>89948.269723999998</v>
      </c>
      <c r="AJ110" s="94">
        <f t="shared" si="108"/>
        <v>0</v>
      </c>
      <c r="AK110" s="94">
        <f t="shared" si="108"/>
        <v>710303.240276</v>
      </c>
      <c r="AL110" s="93">
        <f t="shared" si="108"/>
        <v>710303.240276</v>
      </c>
      <c r="AM110" s="139" t="s">
        <v>7137</v>
      </c>
    </row>
    <row r="111" spans="1:39" hidden="1" outlineLevel="3" x14ac:dyDescent="0.25">
      <c r="A111" t="s">
        <v>7014</v>
      </c>
      <c r="B111" t="s">
        <v>119</v>
      </c>
      <c r="C111" t="s">
        <v>120</v>
      </c>
      <c r="D111" t="s">
        <v>111</v>
      </c>
      <c r="E111" t="s">
        <v>112</v>
      </c>
      <c r="F111">
        <v>70613.36</v>
      </c>
      <c r="G111">
        <v>72179.27</v>
      </c>
      <c r="H111">
        <v>75535.33</v>
      </c>
      <c r="R111">
        <f t="shared" ref="R111:R116" si="109">SUM(F111:Q111)</f>
        <v>218327.96000000002</v>
      </c>
      <c r="S111" s="92" t="s">
        <v>4226</v>
      </c>
      <c r="T111" s="80">
        <v>0.1119</v>
      </c>
      <c r="U111" s="119">
        <f t="shared" ref="U111:U116" si="110">IF(LEFT(AM111,6)="Direct", H111,0)</f>
        <v>0</v>
      </c>
      <c r="V111" s="120">
        <f t="shared" ref="V111:V116" si="111">H111-U111</f>
        <v>75535.33</v>
      </c>
      <c r="W111" s="121">
        <f t="shared" ref="W111:W116" si="112">U111+V111</f>
        <v>75535.33</v>
      </c>
      <c r="X111" s="119">
        <f t="shared" ref="X111:X116" si="113">IF(LEFT(AM111,9)="Direct-WA", H111,0)</f>
        <v>0</v>
      </c>
      <c r="Y111" s="120">
        <f t="shared" ref="Y111:Y116" si="114">IF(LEFT(AM111,9)="Direct-WA",0,H111*T111)</f>
        <v>8452.4034269999993</v>
      </c>
      <c r="Z111" s="122">
        <f t="shared" ref="Z111:Z116" si="115">X111+Y111</f>
        <v>8452.4034269999993</v>
      </c>
      <c r="AA111" s="119">
        <f t="shared" ref="AA111:AA116" si="116">IF(LEFT(AM111,9)="Direct-OR", H111,0)</f>
        <v>0</v>
      </c>
      <c r="AB111" s="120">
        <f t="shared" ref="AB111:AB116" si="117">IF(LEFT(AM111,9)="Direct-OR",0,V111-Y111)</f>
        <v>67082.926573000004</v>
      </c>
      <c r="AC111" s="122">
        <f t="shared" ref="AC111:AC116" si="118">AA111+AB111</f>
        <v>67082.926573000004</v>
      </c>
      <c r="AD111" s="94">
        <f t="shared" ref="AD111:AD116" si="119">IF(LEFT(AM111,6)="Direct", R111,0)</f>
        <v>0</v>
      </c>
      <c r="AE111" s="123">
        <f t="shared" ref="AE111:AE116" si="120">R111-AD111</f>
        <v>218327.96000000002</v>
      </c>
      <c r="AF111" s="94">
        <f t="shared" ref="AF111:AF116" si="121">AD111+AE111</f>
        <v>218327.96000000002</v>
      </c>
      <c r="AG111" s="94">
        <f t="shared" ref="AG111:AG116" si="122">IF(LEFT(AM111,9)="Direct-WA", R111,0)</f>
        <v>0</v>
      </c>
      <c r="AH111" s="123">
        <f t="shared" ref="AH111:AH116" si="123">IF(LEFT(AM111,9)="Direct-WA",0,R111*T111)</f>
        <v>24430.898724000002</v>
      </c>
      <c r="AI111" s="94">
        <f t="shared" ref="AI111:AI116" si="124">AG111+AH111</f>
        <v>24430.898724000002</v>
      </c>
      <c r="AJ111" s="94">
        <f t="shared" ref="AJ111:AJ116" si="125">IF(LEFT(AM111,9)="Direct-OR", R111,0)</f>
        <v>0</v>
      </c>
      <c r="AK111" s="94">
        <f t="shared" ref="AK111:AK116" si="126">IF(LEFT(AM111,9)="Direct-OR",0,AF111-AI111)</f>
        <v>193897.06127600002</v>
      </c>
      <c r="AL111" s="93">
        <f t="shared" ref="AL111:AL116" si="127">AJ111+AK111</f>
        <v>193897.06127600002</v>
      </c>
      <c r="AM111" s="138" t="s">
        <v>1012</v>
      </c>
    </row>
    <row r="112" spans="1:39" hidden="1" outlineLevel="3" x14ac:dyDescent="0.25">
      <c r="A112" t="s">
        <v>7014</v>
      </c>
      <c r="B112" t="s">
        <v>119</v>
      </c>
      <c r="C112" t="s">
        <v>120</v>
      </c>
      <c r="D112" t="s">
        <v>121</v>
      </c>
      <c r="E112" t="s">
        <v>122</v>
      </c>
      <c r="F112">
        <v>10610.87</v>
      </c>
      <c r="G112">
        <v>3993.19</v>
      </c>
      <c r="H112">
        <v>757.33</v>
      </c>
      <c r="R112">
        <f t="shared" si="109"/>
        <v>15361.390000000001</v>
      </c>
      <c r="S112" s="92" t="s">
        <v>4229</v>
      </c>
      <c r="T112" s="80">
        <v>0.1119</v>
      </c>
      <c r="U112" s="119">
        <f t="shared" si="110"/>
        <v>0</v>
      </c>
      <c r="V112" s="120">
        <f t="shared" si="111"/>
        <v>757.33</v>
      </c>
      <c r="W112" s="121">
        <f t="shared" si="112"/>
        <v>757.33</v>
      </c>
      <c r="X112" s="119">
        <f t="shared" si="113"/>
        <v>0</v>
      </c>
      <c r="Y112" s="120">
        <f t="shared" si="114"/>
        <v>84.745227</v>
      </c>
      <c r="Z112" s="122">
        <f t="shared" si="115"/>
        <v>84.745227</v>
      </c>
      <c r="AA112" s="119">
        <f t="shared" si="116"/>
        <v>0</v>
      </c>
      <c r="AB112" s="120">
        <f t="shared" si="117"/>
        <v>672.58477300000004</v>
      </c>
      <c r="AC112" s="122">
        <f t="shared" si="118"/>
        <v>672.58477300000004</v>
      </c>
      <c r="AD112" s="94">
        <f t="shared" si="119"/>
        <v>0</v>
      </c>
      <c r="AE112" s="123">
        <f t="shared" si="120"/>
        <v>15361.390000000001</v>
      </c>
      <c r="AF112" s="94">
        <f t="shared" si="121"/>
        <v>15361.390000000001</v>
      </c>
      <c r="AG112" s="94">
        <f t="shared" si="122"/>
        <v>0</v>
      </c>
      <c r="AH112" s="123">
        <f t="shared" si="123"/>
        <v>1718.9395410000002</v>
      </c>
      <c r="AI112" s="94">
        <f t="shared" si="124"/>
        <v>1718.9395410000002</v>
      </c>
      <c r="AJ112" s="94">
        <f t="shared" si="125"/>
        <v>0</v>
      </c>
      <c r="AK112" s="94">
        <f t="shared" si="126"/>
        <v>13642.450459000002</v>
      </c>
      <c r="AL112" s="93">
        <f t="shared" si="127"/>
        <v>13642.450459000002</v>
      </c>
      <c r="AM112" s="138" t="s">
        <v>1012</v>
      </c>
    </row>
    <row r="113" spans="1:39" hidden="1" outlineLevel="3" x14ac:dyDescent="0.25">
      <c r="A113" t="s">
        <v>7014</v>
      </c>
      <c r="B113" t="s">
        <v>119</v>
      </c>
      <c r="C113" t="s">
        <v>120</v>
      </c>
      <c r="D113" t="s">
        <v>117</v>
      </c>
      <c r="E113" t="s">
        <v>118</v>
      </c>
      <c r="H113">
        <v>172.12</v>
      </c>
      <c r="R113">
        <f t="shared" si="109"/>
        <v>172.12</v>
      </c>
      <c r="S113" s="92" t="s">
        <v>4235</v>
      </c>
      <c r="T113" s="80">
        <v>0.1119</v>
      </c>
      <c r="U113" s="119">
        <f t="shared" si="110"/>
        <v>0</v>
      </c>
      <c r="V113" s="120">
        <f t="shared" si="111"/>
        <v>172.12</v>
      </c>
      <c r="W113" s="121">
        <f t="shared" si="112"/>
        <v>172.12</v>
      </c>
      <c r="X113" s="119">
        <f t="shared" si="113"/>
        <v>0</v>
      </c>
      <c r="Y113" s="120">
        <f t="shared" si="114"/>
        <v>19.260228000000001</v>
      </c>
      <c r="Z113" s="122">
        <f t="shared" si="115"/>
        <v>19.260228000000001</v>
      </c>
      <c r="AA113" s="119">
        <f t="shared" si="116"/>
        <v>0</v>
      </c>
      <c r="AB113" s="120">
        <f t="shared" si="117"/>
        <v>152.85977199999999</v>
      </c>
      <c r="AC113" s="122">
        <f t="shared" si="118"/>
        <v>152.85977199999999</v>
      </c>
      <c r="AD113" s="94">
        <f t="shared" si="119"/>
        <v>0</v>
      </c>
      <c r="AE113" s="123">
        <f t="shared" si="120"/>
        <v>172.12</v>
      </c>
      <c r="AF113" s="94">
        <f t="shared" si="121"/>
        <v>172.12</v>
      </c>
      <c r="AG113" s="94">
        <f t="shared" si="122"/>
        <v>0</v>
      </c>
      <c r="AH113" s="123">
        <f t="shared" si="123"/>
        <v>19.260228000000001</v>
      </c>
      <c r="AI113" s="94">
        <f t="shared" si="124"/>
        <v>19.260228000000001</v>
      </c>
      <c r="AJ113" s="94">
        <f t="shared" si="125"/>
        <v>0</v>
      </c>
      <c r="AK113" s="94">
        <f t="shared" si="126"/>
        <v>152.85977199999999</v>
      </c>
      <c r="AL113" s="93">
        <f t="shared" si="127"/>
        <v>152.85977199999999</v>
      </c>
      <c r="AM113" s="138" t="s">
        <v>1012</v>
      </c>
    </row>
    <row r="114" spans="1:39" hidden="1" outlineLevel="3" x14ac:dyDescent="0.25">
      <c r="A114" t="s">
        <v>7014</v>
      </c>
      <c r="B114" t="s">
        <v>119</v>
      </c>
      <c r="C114" t="s">
        <v>120</v>
      </c>
      <c r="D114" t="s">
        <v>113</v>
      </c>
      <c r="E114" t="s">
        <v>114</v>
      </c>
      <c r="G114">
        <v>68.849999999999994</v>
      </c>
      <c r="H114">
        <v>100.88</v>
      </c>
      <c r="R114">
        <f t="shared" si="109"/>
        <v>169.73</v>
      </c>
      <c r="S114" s="92" t="s">
        <v>4238</v>
      </c>
      <c r="T114" s="80">
        <v>0.1119</v>
      </c>
      <c r="U114" s="119">
        <f t="shared" si="110"/>
        <v>0</v>
      </c>
      <c r="V114" s="120">
        <f t="shared" si="111"/>
        <v>100.88</v>
      </c>
      <c r="W114" s="121">
        <f t="shared" si="112"/>
        <v>100.88</v>
      </c>
      <c r="X114" s="119">
        <f t="shared" si="113"/>
        <v>0</v>
      </c>
      <c r="Y114" s="120">
        <f t="shared" si="114"/>
        <v>11.288471999999999</v>
      </c>
      <c r="Z114" s="122">
        <f t="shared" si="115"/>
        <v>11.288471999999999</v>
      </c>
      <c r="AA114" s="119">
        <f t="shared" si="116"/>
        <v>0</v>
      </c>
      <c r="AB114" s="120">
        <f t="shared" si="117"/>
        <v>89.591527999999997</v>
      </c>
      <c r="AC114" s="122">
        <f t="shared" si="118"/>
        <v>89.591527999999997</v>
      </c>
      <c r="AD114" s="94">
        <f t="shared" si="119"/>
        <v>0</v>
      </c>
      <c r="AE114" s="123">
        <f t="shared" si="120"/>
        <v>169.73</v>
      </c>
      <c r="AF114" s="94">
        <f t="shared" si="121"/>
        <v>169.73</v>
      </c>
      <c r="AG114" s="94">
        <f t="shared" si="122"/>
        <v>0</v>
      </c>
      <c r="AH114" s="123">
        <f t="shared" si="123"/>
        <v>18.992787</v>
      </c>
      <c r="AI114" s="94">
        <f t="shared" si="124"/>
        <v>18.992787</v>
      </c>
      <c r="AJ114" s="94">
        <f t="shared" si="125"/>
        <v>0</v>
      </c>
      <c r="AK114" s="94">
        <f t="shared" si="126"/>
        <v>150.737213</v>
      </c>
      <c r="AL114" s="93">
        <f t="shared" si="127"/>
        <v>150.737213</v>
      </c>
      <c r="AM114" s="138" t="s">
        <v>1012</v>
      </c>
    </row>
    <row r="115" spans="1:39" hidden="1" outlineLevel="3" x14ac:dyDescent="0.25">
      <c r="A115" t="s">
        <v>7014</v>
      </c>
      <c r="B115" t="s">
        <v>119</v>
      </c>
      <c r="C115" t="s">
        <v>120</v>
      </c>
      <c r="D115" t="s">
        <v>123</v>
      </c>
      <c r="E115" t="s">
        <v>124</v>
      </c>
      <c r="F115">
        <v>5096.6400000000003</v>
      </c>
      <c r="G115">
        <v>-16.309999999999999</v>
      </c>
      <c r="H115">
        <v>894.06</v>
      </c>
      <c r="R115">
        <f t="shared" si="109"/>
        <v>5974.3899999999994</v>
      </c>
      <c r="S115" s="92" t="s">
        <v>4314</v>
      </c>
      <c r="T115" s="80">
        <v>0.1119</v>
      </c>
      <c r="U115" s="119">
        <f t="shared" si="110"/>
        <v>0</v>
      </c>
      <c r="V115" s="120">
        <f t="shared" si="111"/>
        <v>894.06</v>
      </c>
      <c r="W115" s="121">
        <f t="shared" si="112"/>
        <v>894.06</v>
      </c>
      <c r="X115" s="119">
        <f t="shared" si="113"/>
        <v>0</v>
      </c>
      <c r="Y115" s="120">
        <f t="shared" si="114"/>
        <v>100.04531399999999</v>
      </c>
      <c r="Z115" s="122">
        <f t="shared" si="115"/>
        <v>100.04531399999999</v>
      </c>
      <c r="AA115" s="119">
        <f t="shared" si="116"/>
        <v>0</v>
      </c>
      <c r="AB115" s="120">
        <f t="shared" si="117"/>
        <v>794.01468599999998</v>
      </c>
      <c r="AC115" s="122">
        <f t="shared" si="118"/>
        <v>794.01468599999998</v>
      </c>
      <c r="AD115" s="94">
        <f t="shared" si="119"/>
        <v>0</v>
      </c>
      <c r="AE115" s="123">
        <f t="shared" si="120"/>
        <v>5974.3899999999994</v>
      </c>
      <c r="AF115" s="94">
        <f t="shared" si="121"/>
        <v>5974.3899999999994</v>
      </c>
      <c r="AG115" s="94">
        <f t="shared" si="122"/>
        <v>0</v>
      </c>
      <c r="AH115" s="123">
        <f t="shared" si="123"/>
        <v>668.53424099999995</v>
      </c>
      <c r="AI115" s="94">
        <f t="shared" si="124"/>
        <v>668.53424099999995</v>
      </c>
      <c r="AJ115" s="94">
        <f t="shared" si="125"/>
        <v>0</v>
      </c>
      <c r="AK115" s="94">
        <f t="shared" si="126"/>
        <v>5305.8557589999991</v>
      </c>
      <c r="AL115" s="93">
        <f t="shared" si="127"/>
        <v>5305.8557589999991</v>
      </c>
      <c r="AM115" s="138" t="s">
        <v>1012</v>
      </c>
    </row>
    <row r="116" spans="1:39" hidden="1" outlineLevel="3" x14ac:dyDescent="0.25">
      <c r="A116" t="s">
        <v>7014</v>
      </c>
      <c r="B116" t="s">
        <v>134</v>
      </c>
      <c r="C116" t="s">
        <v>135</v>
      </c>
      <c r="D116" t="s">
        <v>121</v>
      </c>
      <c r="E116" t="s">
        <v>122</v>
      </c>
      <c r="F116">
        <v>248534.32</v>
      </c>
      <c r="G116">
        <v>333373.76</v>
      </c>
      <c r="H116">
        <v>338188.65</v>
      </c>
      <c r="R116">
        <f t="shared" si="109"/>
        <v>920096.7300000001</v>
      </c>
      <c r="S116" s="92" t="s">
        <v>5135</v>
      </c>
      <c r="T116" s="80">
        <v>0.1119</v>
      </c>
      <c r="U116" s="119">
        <f t="shared" si="110"/>
        <v>0</v>
      </c>
      <c r="V116" s="120">
        <f t="shared" si="111"/>
        <v>338188.65</v>
      </c>
      <c r="W116" s="121">
        <f t="shared" si="112"/>
        <v>338188.65</v>
      </c>
      <c r="X116" s="119">
        <f t="shared" si="113"/>
        <v>0</v>
      </c>
      <c r="Y116" s="120">
        <f t="shared" si="114"/>
        <v>37843.309935000005</v>
      </c>
      <c r="Z116" s="122">
        <f t="shared" si="115"/>
        <v>37843.309935000005</v>
      </c>
      <c r="AA116" s="119">
        <f t="shared" si="116"/>
        <v>0</v>
      </c>
      <c r="AB116" s="120">
        <f t="shared" si="117"/>
        <v>300345.340065</v>
      </c>
      <c r="AC116" s="122">
        <f t="shared" si="118"/>
        <v>300345.340065</v>
      </c>
      <c r="AD116" s="94">
        <f t="shared" si="119"/>
        <v>0</v>
      </c>
      <c r="AE116" s="123">
        <f t="shared" si="120"/>
        <v>920096.7300000001</v>
      </c>
      <c r="AF116" s="94">
        <f t="shared" si="121"/>
        <v>920096.7300000001</v>
      </c>
      <c r="AG116" s="94">
        <f t="shared" si="122"/>
        <v>0</v>
      </c>
      <c r="AH116" s="123">
        <f t="shared" si="123"/>
        <v>102958.82408700002</v>
      </c>
      <c r="AI116" s="94">
        <f t="shared" si="124"/>
        <v>102958.82408700002</v>
      </c>
      <c r="AJ116" s="94">
        <f t="shared" si="125"/>
        <v>0</v>
      </c>
      <c r="AK116" s="94">
        <f t="shared" si="126"/>
        <v>817137.90591300011</v>
      </c>
      <c r="AL116" s="93">
        <f t="shared" si="127"/>
        <v>817137.90591300011</v>
      </c>
      <c r="AM116" s="138" t="s">
        <v>1012</v>
      </c>
    </row>
    <row r="117" spans="1:39" hidden="1" outlineLevel="2" collapsed="1" x14ac:dyDescent="0.25">
      <c r="S117" s="92"/>
      <c r="T117" s="80"/>
      <c r="U117" s="119">
        <f t="shared" ref="U117:AL117" si="128">SUBTOTAL(9,U111:U116)</f>
        <v>0</v>
      </c>
      <c r="V117" s="120">
        <f t="shared" si="128"/>
        <v>415648.37</v>
      </c>
      <c r="W117" s="121">
        <f t="shared" si="128"/>
        <v>415648.37</v>
      </c>
      <c r="X117" s="119">
        <f t="shared" si="128"/>
        <v>0</v>
      </c>
      <c r="Y117" s="120">
        <f t="shared" si="128"/>
        <v>46511.052603000004</v>
      </c>
      <c r="Z117" s="122">
        <f t="shared" si="128"/>
        <v>46511.052603000004</v>
      </c>
      <c r="AA117" s="119">
        <f t="shared" si="128"/>
        <v>0</v>
      </c>
      <c r="AB117" s="120">
        <f t="shared" si="128"/>
        <v>369137.31739699998</v>
      </c>
      <c r="AC117" s="122">
        <f t="shared" si="128"/>
        <v>369137.31739699998</v>
      </c>
      <c r="AD117" s="94">
        <f t="shared" si="128"/>
        <v>0</v>
      </c>
      <c r="AE117" s="123">
        <f t="shared" si="128"/>
        <v>1160102.32</v>
      </c>
      <c r="AF117" s="94">
        <f t="shared" si="128"/>
        <v>1160102.32</v>
      </c>
      <c r="AG117" s="94">
        <f t="shared" si="128"/>
        <v>0</v>
      </c>
      <c r="AH117" s="123">
        <f t="shared" si="128"/>
        <v>129815.44960800002</v>
      </c>
      <c r="AI117" s="94">
        <f t="shared" si="128"/>
        <v>129815.44960800002</v>
      </c>
      <c r="AJ117" s="94">
        <f t="shared" si="128"/>
        <v>0</v>
      </c>
      <c r="AK117" s="94">
        <f t="shared" si="128"/>
        <v>1030286.8703920001</v>
      </c>
      <c r="AL117" s="93">
        <f t="shared" si="128"/>
        <v>1030286.8703920001</v>
      </c>
      <c r="AM117" s="139" t="s">
        <v>7140</v>
      </c>
    </row>
    <row r="118" spans="1:39" hidden="1" outlineLevel="3" x14ac:dyDescent="0.25">
      <c r="A118" t="s">
        <v>7014</v>
      </c>
      <c r="B118" t="s">
        <v>43</v>
      </c>
      <c r="C118" t="s">
        <v>44</v>
      </c>
      <c r="D118" t="s">
        <v>131</v>
      </c>
      <c r="E118" t="s">
        <v>122</v>
      </c>
      <c r="F118">
        <v>403.16</v>
      </c>
      <c r="G118">
        <v>1598.77</v>
      </c>
      <c r="H118">
        <v>33159.15</v>
      </c>
      <c r="R118">
        <f t="shared" ref="R118:R132" si="129">SUM(F118:Q118)</f>
        <v>35161.08</v>
      </c>
      <c r="S118" s="92" t="s">
        <v>4675</v>
      </c>
      <c r="T118" s="80">
        <v>0</v>
      </c>
      <c r="U118" s="119">
        <f t="shared" ref="U118:U132" si="130">IF(LEFT(AM118,6)="Direct", H118,0)</f>
        <v>33159.15</v>
      </c>
      <c r="V118" s="120">
        <f t="shared" ref="V118:V132" si="131">H118-U118</f>
        <v>0</v>
      </c>
      <c r="W118" s="121">
        <f t="shared" ref="W118:W132" si="132">U118+V118</f>
        <v>33159.15</v>
      </c>
      <c r="X118" s="119">
        <f t="shared" ref="X118:X132" si="133">IF(LEFT(AM118,9)="Direct-WA", H118,0)</f>
        <v>0</v>
      </c>
      <c r="Y118" s="120">
        <f t="shared" ref="Y118:Y132" si="134">IF(LEFT(AM118,9)="Direct-WA",0,H118*T118)</f>
        <v>0</v>
      </c>
      <c r="Z118" s="122">
        <f t="shared" ref="Z118:Z132" si="135">X118+Y118</f>
        <v>0</v>
      </c>
      <c r="AA118" s="119">
        <f t="shared" ref="AA118:AA132" si="136">IF(LEFT(AM118,9)="Direct-OR", H118,0)</f>
        <v>33159.15</v>
      </c>
      <c r="AB118" s="120">
        <f t="shared" ref="AB118:AB132" si="137">IF(LEFT(AM118,9)="Direct-OR",0,V118-Y118)</f>
        <v>0</v>
      </c>
      <c r="AC118" s="122">
        <f t="shared" ref="AC118:AC132" si="138">AA118+AB118</f>
        <v>33159.15</v>
      </c>
      <c r="AD118" s="94">
        <f t="shared" ref="AD118:AD132" si="139">IF(LEFT(AM118,6)="Direct", R118,0)</f>
        <v>35161.08</v>
      </c>
      <c r="AE118" s="123">
        <f t="shared" ref="AE118:AE132" si="140">R118-AD118</f>
        <v>0</v>
      </c>
      <c r="AF118" s="94">
        <f t="shared" ref="AF118:AF132" si="141">AD118+AE118</f>
        <v>35161.08</v>
      </c>
      <c r="AG118" s="94">
        <f t="shared" ref="AG118:AG132" si="142">IF(LEFT(AM118,9)="Direct-WA", R118,0)</f>
        <v>0</v>
      </c>
      <c r="AH118" s="123">
        <f t="shared" ref="AH118:AH132" si="143">IF(LEFT(AM118,9)="Direct-WA",0,R118*T118)</f>
        <v>0</v>
      </c>
      <c r="AI118" s="94">
        <f t="shared" ref="AI118:AI132" si="144">AG118+AH118</f>
        <v>0</v>
      </c>
      <c r="AJ118" s="94">
        <f t="shared" ref="AJ118:AJ132" si="145">IF(LEFT(AM118,9)="Direct-OR", R118,0)</f>
        <v>35161.08</v>
      </c>
      <c r="AK118" s="94">
        <f t="shared" ref="AK118:AK132" si="146">IF(LEFT(AM118,9)="Direct-OR",0,AF118-AI118)</f>
        <v>0</v>
      </c>
      <c r="AL118" s="93">
        <f t="shared" ref="AL118:AL132" si="147">AJ118+AK118</f>
        <v>35161.08</v>
      </c>
      <c r="AM118" s="138" t="s">
        <v>1014</v>
      </c>
    </row>
    <row r="119" spans="1:39" hidden="1" outlineLevel="3" x14ac:dyDescent="0.25">
      <c r="A119" t="s">
        <v>7014</v>
      </c>
      <c r="B119" t="s">
        <v>43</v>
      </c>
      <c r="C119" t="s">
        <v>44</v>
      </c>
      <c r="D119" t="s">
        <v>121</v>
      </c>
      <c r="E119" t="s">
        <v>122</v>
      </c>
      <c r="F119">
        <v>101.79</v>
      </c>
      <c r="G119">
        <v>955.1</v>
      </c>
      <c r="H119">
        <v>205.45</v>
      </c>
      <c r="R119">
        <f t="shared" si="129"/>
        <v>1262.3400000000001</v>
      </c>
      <c r="S119" s="92" t="s">
        <v>4676</v>
      </c>
      <c r="T119" s="80">
        <v>0</v>
      </c>
      <c r="U119" s="119">
        <f t="shared" si="130"/>
        <v>205.45</v>
      </c>
      <c r="V119" s="120">
        <f t="shared" si="131"/>
        <v>0</v>
      </c>
      <c r="W119" s="121">
        <f t="shared" si="132"/>
        <v>205.45</v>
      </c>
      <c r="X119" s="119">
        <f t="shared" si="133"/>
        <v>0</v>
      </c>
      <c r="Y119" s="120">
        <f t="shared" si="134"/>
        <v>0</v>
      </c>
      <c r="Z119" s="122">
        <f t="shared" si="135"/>
        <v>0</v>
      </c>
      <c r="AA119" s="119">
        <f t="shared" si="136"/>
        <v>205.45</v>
      </c>
      <c r="AB119" s="120">
        <f t="shared" si="137"/>
        <v>0</v>
      </c>
      <c r="AC119" s="122">
        <f t="shared" si="138"/>
        <v>205.45</v>
      </c>
      <c r="AD119" s="94">
        <f t="shared" si="139"/>
        <v>1262.3400000000001</v>
      </c>
      <c r="AE119" s="123">
        <f t="shared" si="140"/>
        <v>0</v>
      </c>
      <c r="AF119" s="94">
        <f t="shared" si="141"/>
        <v>1262.3400000000001</v>
      </c>
      <c r="AG119" s="94">
        <f t="shared" si="142"/>
        <v>0</v>
      </c>
      <c r="AH119" s="123">
        <f t="shared" si="143"/>
        <v>0</v>
      </c>
      <c r="AI119" s="94">
        <f t="shared" si="144"/>
        <v>0</v>
      </c>
      <c r="AJ119" s="94">
        <f t="shared" si="145"/>
        <v>1262.3400000000001</v>
      </c>
      <c r="AK119" s="94">
        <f t="shared" si="146"/>
        <v>0</v>
      </c>
      <c r="AL119" s="93">
        <f t="shared" si="147"/>
        <v>1262.3400000000001</v>
      </c>
      <c r="AM119" s="138" t="s">
        <v>1014</v>
      </c>
    </row>
    <row r="120" spans="1:39" hidden="1" outlineLevel="3" x14ac:dyDescent="0.25">
      <c r="A120" t="s">
        <v>7014</v>
      </c>
      <c r="B120" t="s">
        <v>43</v>
      </c>
      <c r="C120" t="s">
        <v>44</v>
      </c>
      <c r="D120" t="s">
        <v>129</v>
      </c>
      <c r="E120" t="s">
        <v>130</v>
      </c>
      <c r="F120">
        <v>91.22</v>
      </c>
      <c r="G120">
        <v>145.96</v>
      </c>
      <c r="H120">
        <v>72.98</v>
      </c>
      <c r="R120">
        <f t="shared" si="129"/>
        <v>310.16000000000003</v>
      </c>
      <c r="S120" s="92" t="s">
        <v>4677</v>
      </c>
      <c r="T120" s="80">
        <v>0</v>
      </c>
      <c r="U120" s="119">
        <f t="shared" si="130"/>
        <v>72.98</v>
      </c>
      <c r="V120" s="120">
        <f t="shared" si="131"/>
        <v>0</v>
      </c>
      <c r="W120" s="121">
        <f t="shared" si="132"/>
        <v>72.98</v>
      </c>
      <c r="X120" s="119">
        <f t="shared" si="133"/>
        <v>0</v>
      </c>
      <c r="Y120" s="120">
        <f t="shared" si="134"/>
        <v>0</v>
      </c>
      <c r="Z120" s="122">
        <f t="shared" si="135"/>
        <v>0</v>
      </c>
      <c r="AA120" s="119">
        <f t="shared" si="136"/>
        <v>72.98</v>
      </c>
      <c r="AB120" s="120">
        <f t="shared" si="137"/>
        <v>0</v>
      </c>
      <c r="AC120" s="122">
        <f t="shared" si="138"/>
        <v>72.98</v>
      </c>
      <c r="AD120" s="94">
        <f t="shared" si="139"/>
        <v>310.16000000000003</v>
      </c>
      <c r="AE120" s="123">
        <f t="shared" si="140"/>
        <v>0</v>
      </c>
      <c r="AF120" s="94">
        <f t="shared" si="141"/>
        <v>310.16000000000003</v>
      </c>
      <c r="AG120" s="94">
        <f t="shared" si="142"/>
        <v>0</v>
      </c>
      <c r="AH120" s="123">
        <f t="shared" si="143"/>
        <v>0</v>
      </c>
      <c r="AI120" s="94">
        <f t="shared" si="144"/>
        <v>0</v>
      </c>
      <c r="AJ120" s="94">
        <f t="shared" si="145"/>
        <v>310.16000000000003</v>
      </c>
      <c r="AK120" s="94">
        <f t="shared" si="146"/>
        <v>0</v>
      </c>
      <c r="AL120" s="93">
        <f t="shared" si="147"/>
        <v>310.16000000000003</v>
      </c>
      <c r="AM120" s="138" t="s">
        <v>1014</v>
      </c>
    </row>
    <row r="121" spans="1:39" hidden="1" outlineLevel="3" x14ac:dyDescent="0.25">
      <c r="A121" t="s">
        <v>7014</v>
      </c>
      <c r="B121" t="s">
        <v>43</v>
      </c>
      <c r="C121" t="s">
        <v>44</v>
      </c>
      <c r="D121" t="s">
        <v>117</v>
      </c>
      <c r="E121" t="s">
        <v>118</v>
      </c>
      <c r="H121">
        <v>9.68</v>
      </c>
      <c r="R121">
        <f t="shared" si="129"/>
        <v>9.68</v>
      </c>
      <c r="S121" s="92" t="s">
        <v>4684</v>
      </c>
      <c r="T121" s="80">
        <v>0</v>
      </c>
      <c r="U121" s="119">
        <f t="shared" si="130"/>
        <v>9.68</v>
      </c>
      <c r="V121" s="120">
        <f t="shared" si="131"/>
        <v>0</v>
      </c>
      <c r="W121" s="121">
        <f t="shared" si="132"/>
        <v>9.68</v>
      </c>
      <c r="X121" s="119">
        <f t="shared" si="133"/>
        <v>0</v>
      </c>
      <c r="Y121" s="120">
        <f t="shared" si="134"/>
        <v>0</v>
      </c>
      <c r="Z121" s="122">
        <f t="shared" si="135"/>
        <v>0</v>
      </c>
      <c r="AA121" s="119">
        <f t="shared" si="136"/>
        <v>9.68</v>
      </c>
      <c r="AB121" s="120">
        <f t="shared" si="137"/>
        <v>0</v>
      </c>
      <c r="AC121" s="122">
        <f t="shared" si="138"/>
        <v>9.68</v>
      </c>
      <c r="AD121" s="94">
        <f t="shared" si="139"/>
        <v>9.68</v>
      </c>
      <c r="AE121" s="123">
        <f t="shared" si="140"/>
        <v>0</v>
      </c>
      <c r="AF121" s="94">
        <f t="shared" si="141"/>
        <v>9.68</v>
      </c>
      <c r="AG121" s="94">
        <f t="shared" si="142"/>
        <v>0</v>
      </c>
      <c r="AH121" s="123">
        <f t="shared" si="143"/>
        <v>0</v>
      </c>
      <c r="AI121" s="94">
        <f t="shared" si="144"/>
        <v>0</v>
      </c>
      <c r="AJ121" s="94">
        <f t="shared" si="145"/>
        <v>9.68</v>
      </c>
      <c r="AK121" s="94">
        <f t="shared" si="146"/>
        <v>0</v>
      </c>
      <c r="AL121" s="93">
        <f t="shared" si="147"/>
        <v>9.68</v>
      </c>
      <c r="AM121" s="138" t="s">
        <v>1014</v>
      </c>
    </row>
    <row r="122" spans="1:39" hidden="1" outlineLevel="3" x14ac:dyDescent="0.25">
      <c r="A122" t="s">
        <v>7014</v>
      </c>
      <c r="B122" t="s">
        <v>43</v>
      </c>
      <c r="C122" t="s">
        <v>44</v>
      </c>
      <c r="D122" t="s">
        <v>113</v>
      </c>
      <c r="E122" t="s">
        <v>114</v>
      </c>
      <c r="G122">
        <v>223.68</v>
      </c>
      <c r="H122">
        <v>1728.22</v>
      </c>
      <c r="R122">
        <f t="shared" si="129"/>
        <v>1951.9</v>
      </c>
      <c r="S122" s="92" t="s">
        <v>4688</v>
      </c>
      <c r="T122" s="80">
        <v>0</v>
      </c>
      <c r="U122" s="119">
        <f t="shared" si="130"/>
        <v>1728.22</v>
      </c>
      <c r="V122" s="120">
        <f t="shared" si="131"/>
        <v>0</v>
      </c>
      <c r="W122" s="121">
        <f t="shared" si="132"/>
        <v>1728.22</v>
      </c>
      <c r="X122" s="119">
        <f t="shared" si="133"/>
        <v>0</v>
      </c>
      <c r="Y122" s="120">
        <f t="shared" si="134"/>
        <v>0</v>
      </c>
      <c r="Z122" s="122">
        <f t="shared" si="135"/>
        <v>0</v>
      </c>
      <c r="AA122" s="119">
        <f t="shared" si="136"/>
        <v>1728.22</v>
      </c>
      <c r="AB122" s="120">
        <f t="shared" si="137"/>
        <v>0</v>
      </c>
      <c r="AC122" s="122">
        <f t="shared" si="138"/>
        <v>1728.22</v>
      </c>
      <c r="AD122" s="94">
        <f t="shared" si="139"/>
        <v>1951.9</v>
      </c>
      <c r="AE122" s="123">
        <f t="shared" si="140"/>
        <v>0</v>
      </c>
      <c r="AF122" s="94">
        <f t="shared" si="141"/>
        <v>1951.9</v>
      </c>
      <c r="AG122" s="94">
        <f t="shared" si="142"/>
        <v>0</v>
      </c>
      <c r="AH122" s="123">
        <f t="shared" si="143"/>
        <v>0</v>
      </c>
      <c r="AI122" s="94">
        <f t="shared" si="144"/>
        <v>0</v>
      </c>
      <c r="AJ122" s="94">
        <f t="shared" si="145"/>
        <v>1951.9</v>
      </c>
      <c r="AK122" s="94">
        <f t="shared" si="146"/>
        <v>0</v>
      </c>
      <c r="AL122" s="93">
        <f t="shared" si="147"/>
        <v>1951.9</v>
      </c>
      <c r="AM122" s="138" t="s">
        <v>1014</v>
      </c>
    </row>
    <row r="123" spans="1:39" hidden="1" outlineLevel="3" x14ac:dyDescent="0.25">
      <c r="A123" t="s">
        <v>7014</v>
      </c>
      <c r="B123" t="s">
        <v>43</v>
      </c>
      <c r="C123" t="s">
        <v>44</v>
      </c>
      <c r="D123" t="s">
        <v>125</v>
      </c>
      <c r="E123" t="s">
        <v>126</v>
      </c>
      <c r="G123">
        <v>282.05</v>
      </c>
      <c r="H123">
        <v>77.53</v>
      </c>
      <c r="R123">
        <f t="shared" si="129"/>
        <v>359.58000000000004</v>
      </c>
      <c r="S123" s="92" t="s">
        <v>4760</v>
      </c>
      <c r="T123" s="80">
        <v>0</v>
      </c>
      <c r="U123" s="119">
        <f t="shared" si="130"/>
        <v>77.53</v>
      </c>
      <c r="V123" s="120">
        <f t="shared" si="131"/>
        <v>0</v>
      </c>
      <c r="W123" s="121">
        <f t="shared" si="132"/>
        <v>77.53</v>
      </c>
      <c r="X123" s="119">
        <f t="shared" si="133"/>
        <v>0</v>
      </c>
      <c r="Y123" s="120">
        <f t="shared" si="134"/>
        <v>0</v>
      </c>
      <c r="Z123" s="122">
        <f t="shared" si="135"/>
        <v>0</v>
      </c>
      <c r="AA123" s="119">
        <f t="shared" si="136"/>
        <v>77.53</v>
      </c>
      <c r="AB123" s="120">
        <f t="shared" si="137"/>
        <v>0</v>
      </c>
      <c r="AC123" s="122">
        <f t="shared" si="138"/>
        <v>77.53</v>
      </c>
      <c r="AD123" s="94">
        <f t="shared" si="139"/>
        <v>359.58000000000004</v>
      </c>
      <c r="AE123" s="123">
        <f t="shared" si="140"/>
        <v>0</v>
      </c>
      <c r="AF123" s="94">
        <f t="shared" si="141"/>
        <v>359.58000000000004</v>
      </c>
      <c r="AG123" s="94">
        <f t="shared" si="142"/>
        <v>0</v>
      </c>
      <c r="AH123" s="123">
        <f t="shared" si="143"/>
        <v>0</v>
      </c>
      <c r="AI123" s="94">
        <f t="shared" si="144"/>
        <v>0</v>
      </c>
      <c r="AJ123" s="94">
        <f t="shared" si="145"/>
        <v>359.58000000000004</v>
      </c>
      <c r="AK123" s="94">
        <f t="shared" si="146"/>
        <v>0</v>
      </c>
      <c r="AL123" s="93">
        <f t="shared" si="147"/>
        <v>359.58000000000004</v>
      </c>
      <c r="AM123" s="138" t="s">
        <v>1014</v>
      </c>
    </row>
    <row r="124" spans="1:39" hidden="1" outlineLevel="3" x14ac:dyDescent="0.25">
      <c r="A124" t="s">
        <v>7014</v>
      </c>
      <c r="B124" t="s">
        <v>43</v>
      </c>
      <c r="C124" t="s">
        <v>44</v>
      </c>
      <c r="D124" t="s">
        <v>123</v>
      </c>
      <c r="E124" t="s">
        <v>124</v>
      </c>
      <c r="F124">
        <v>91.17</v>
      </c>
      <c r="G124">
        <v>-1113.58</v>
      </c>
      <c r="H124">
        <v>23894.38</v>
      </c>
      <c r="R124">
        <f t="shared" si="129"/>
        <v>22871.97</v>
      </c>
      <c r="S124" s="92" t="s">
        <v>4761</v>
      </c>
      <c r="T124" s="80">
        <v>0</v>
      </c>
      <c r="U124" s="119">
        <f t="shared" si="130"/>
        <v>23894.38</v>
      </c>
      <c r="V124" s="120">
        <f t="shared" si="131"/>
        <v>0</v>
      </c>
      <c r="W124" s="121">
        <f t="shared" si="132"/>
        <v>23894.38</v>
      </c>
      <c r="X124" s="119">
        <f t="shared" si="133"/>
        <v>0</v>
      </c>
      <c r="Y124" s="120">
        <f t="shared" si="134"/>
        <v>0</v>
      </c>
      <c r="Z124" s="122">
        <f t="shared" si="135"/>
        <v>0</v>
      </c>
      <c r="AA124" s="119">
        <f t="shared" si="136"/>
        <v>23894.38</v>
      </c>
      <c r="AB124" s="120">
        <f t="shared" si="137"/>
        <v>0</v>
      </c>
      <c r="AC124" s="122">
        <f t="shared" si="138"/>
        <v>23894.38</v>
      </c>
      <c r="AD124" s="94">
        <f t="shared" si="139"/>
        <v>22871.97</v>
      </c>
      <c r="AE124" s="123">
        <f t="shared" si="140"/>
        <v>0</v>
      </c>
      <c r="AF124" s="94">
        <f t="shared" si="141"/>
        <v>22871.97</v>
      </c>
      <c r="AG124" s="94">
        <f t="shared" si="142"/>
        <v>0</v>
      </c>
      <c r="AH124" s="123">
        <f t="shared" si="143"/>
        <v>0</v>
      </c>
      <c r="AI124" s="94">
        <f t="shared" si="144"/>
        <v>0</v>
      </c>
      <c r="AJ124" s="94">
        <f t="shared" si="145"/>
        <v>22871.97</v>
      </c>
      <c r="AK124" s="94">
        <f t="shared" si="146"/>
        <v>0</v>
      </c>
      <c r="AL124" s="93">
        <f t="shared" si="147"/>
        <v>22871.97</v>
      </c>
      <c r="AM124" s="138" t="s">
        <v>1014</v>
      </c>
    </row>
    <row r="125" spans="1:39" hidden="1" outlineLevel="3" x14ac:dyDescent="0.25">
      <c r="A125" t="s">
        <v>7014</v>
      </c>
      <c r="B125" t="s">
        <v>96</v>
      </c>
      <c r="C125" t="s">
        <v>97</v>
      </c>
      <c r="D125" t="s">
        <v>111</v>
      </c>
      <c r="E125" t="s">
        <v>112</v>
      </c>
      <c r="F125">
        <v>23724.02</v>
      </c>
      <c r="G125">
        <v>26639.25</v>
      </c>
      <c r="H125">
        <v>25745.5</v>
      </c>
      <c r="R125">
        <f t="shared" si="129"/>
        <v>76108.77</v>
      </c>
      <c r="S125" s="92" t="s">
        <v>4931</v>
      </c>
      <c r="T125" s="80">
        <v>0</v>
      </c>
      <c r="U125" s="119">
        <f t="shared" si="130"/>
        <v>25745.5</v>
      </c>
      <c r="V125" s="120">
        <f t="shared" si="131"/>
        <v>0</v>
      </c>
      <c r="W125" s="121">
        <f t="shared" si="132"/>
        <v>25745.5</v>
      </c>
      <c r="X125" s="119">
        <f t="shared" si="133"/>
        <v>0</v>
      </c>
      <c r="Y125" s="120">
        <f t="shared" si="134"/>
        <v>0</v>
      </c>
      <c r="Z125" s="122">
        <f t="shared" si="135"/>
        <v>0</v>
      </c>
      <c r="AA125" s="119">
        <f t="shared" si="136"/>
        <v>25745.5</v>
      </c>
      <c r="AB125" s="120">
        <f t="shared" si="137"/>
        <v>0</v>
      </c>
      <c r="AC125" s="122">
        <f t="shared" si="138"/>
        <v>25745.5</v>
      </c>
      <c r="AD125" s="94">
        <f t="shared" si="139"/>
        <v>76108.77</v>
      </c>
      <c r="AE125" s="123">
        <f t="shared" si="140"/>
        <v>0</v>
      </c>
      <c r="AF125" s="94">
        <f t="shared" si="141"/>
        <v>76108.77</v>
      </c>
      <c r="AG125" s="94">
        <f t="shared" si="142"/>
        <v>0</v>
      </c>
      <c r="AH125" s="123">
        <f t="shared" si="143"/>
        <v>0</v>
      </c>
      <c r="AI125" s="94">
        <f t="shared" si="144"/>
        <v>0</v>
      </c>
      <c r="AJ125" s="94">
        <f t="shared" si="145"/>
        <v>76108.77</v>
      </c>
      <c r="AK125" s="94">
        <f t="shared" si="146"/>
        <v>0</v>
      </c>
      <c r="AL125" s="93">
        <f t="shared" si="147"/>
        <v>76108.77</v>
      </c>
      <c r="AM125" s="138" t="s">
        <v>1014</v>
      </c>
    </row>
    <row r="126" spans="1:39" hidden="1" outlineLevel="3" x14ac:dyDescent="0.25">
      <c r="A126" t="s">
        <v>7014</v>
      </c>
      <c r="B126" t="s">
        <v>96</v>
      </c>
      <c r="C126" t="s">
        <v>97</v>
      </c>
      <c r="D126" t="s">
        <v>131</v>
      </c>
      <c r="E126" t="s">
        <v>122</v>
      </c>
      <c r="G126">
        <v>4332.9399999999996</v>
      </c>
      <c r="H126">
        <v>616.15</v>
      </c>
      <c r="R126">
        <f t="shared" si="129"/>
        <v>4949.0899999999992</v>
      </c>
      <c r="S126" s="92" t="s">
        <v>4936</v>
      </c>
      <c r="T126" s="80">
        <v>0</v>
      </c>
      <c r="U126" s="119">
        <f t="shared" si="130"/>
        <v>616.15</v>
      </c>
      <c r="V126" s="120">
        <f t="shared" si="131"/>
        <v>0</v>
      </c>
      <c r="W126" s="121">
        <f t="shared" si="132"/>
        <v>616.15</v>
      </c>
      <c r="X126" s="119">
        <f t="shared" si="133"/>
        <v>0</v>
      </c>
      <c r="Y126" s="120">
        <f t="shared" si="134"/>
        <v>0</v>
      </c>
      <c r="Z126" s="122">
        <f t="shared" si="135"/>
        <v>0</v>
      </c>
      <c r="AA126" s="119">
        <f t="shared" si="136"/>
        <v>616.15</v>
      </c>
      <c r="AB126" s="120">
        <f t="shared" si="137"/>
        <v>0</v>
      </c>
      <c r="AC126" s="122">
        <f t="shared" si="138"/>
        <v>616.15</v>
      </c>
      <c r="AD126" s="94">
        <f t="shared" si="139"/>
        <v>4949.0899999999992</v>
      </c>
      <c r="AE126" s="123">
        <f t="shared" si="140"/>
        <v>0</v>
      </c>
      <c r="AF126" s="94">
        <f t="shared" si="141"/>
        <v>4949.0899999999992</v>
      </c>
      <c r="AG126" s="94">
        <f t="shared" si="142"/>
        <v>0</v>
      </c>
      <c r="AH126" s="123">
        <f t="shared" si="143"/>
        <v>0</v>
      </c>
      <c r="AI126" s="94">
        <f t="shared" si="144"/>
        <v>0</v>
      </c>
      <c r="AJ126" s="94">
        <f t="shared" si="145"/>
        <v>4949.0899999999992</v>
      </c>
      <c r="AK126" s="94">
        <f t="shared" si="146"/>
        <v>0</v>
      </c>
      <c r="AL126" s="93">
        <f t="shared" si="147"/>
        <v>4949.0899999999992</v>
      </c>
      <c r="AM126" s="138" t="s">
        <v>1014</v>
      </c>
    </row>
    <row r="127" spans="1:39" hidden="1" outlineLevel="3" x14ac:dyDescent="0.25">
      <c r="A127" t="s">
        <v>7014</v>
      </c>
      <c r="B127" t="s">
        <v>96</v>
      </c>
      <c r="C127" t="s">
        <v>97</v>
      </c>
      <c r="D127" t="s">
        <v>121</v>
      </c>
      <c r="E127" t="s">
        <v>122</v>
      </c>
      <c r="F127">
        <v>76479.45</v>
      </c>
      <c r="G127">
        <v>47425.75</v>
      </c>
      <c r="H127">
        <v>58944.99</v>
      </c>
      <c r="R127">
        <f t="shared" si="129"/>
        <v>182850.19</v>
      </c>
      <c r="S127" s="92" t="s">
        <v>4937</v>
      </c>
      <c r="T127" s="80">
        <v>0</v>
      </c>
      <c r="U127" s="119">
        <f t="shared" si="130"/>
        <v>58944.99</v>
      </c>
      <c r="V127" s="120">
        <f t="shared" si="131"/>
        <v>0</v>
      </c>
      <c r="W127" s="121">
        <f t="shared" si="132"/>
        <v>58944.99</v>
      </c>
      <c r="X127" s="119">
        <f t="shared" si="133"/>
        <v>0</v>
      </c>
      <c r="Y127" s="120">
        <f t="shared" si="134"/>
        <v>0</v>
      </c>
      <c r="Z127" s="122">
        <f t="shared" si="135"/>
        <v>0</v>
      </c>
      <c r="AA127" s="119">
        <f t="shared" si="136"/>
        <v>58944.99</v>
      </c>
      <c r="AB127" s="120">
        <f t="shared" si="137"/>
        <v>0</v>
      </c>
      <c r="AC127" s="122">
        <f t="shared" si="138"/>
        <v>58944.99</v>
      </c>
      <c r="AD127" s="94">
        <f t="shared" si="139"/>
        <v>182850.19</v>
      </c>
      <c r="AE127" s="123">
        <f t="shared" si="140"/>
        <v>0</v>
      </c>
      <c r="AF127" s="94">
        <f t="shared" si="141"/>
        <v>182850.19</v>
      </c>
      <c r="AG127" s="94">
        <f t="shared" si="142"/>
        <v>0</v>
      </c>
      <c r="AH127" s="123">
        <f t="shared" si="143"/>
        <v>0</v>
      </c>
      <c r="AI127" s="94">
        <f t="shared" si="144"/>
        <v>0</v>
      </c>
      <c r="AJ127" s="94">
        <f t="shared" si="145"/>
        <v>182850.19</v>
      </c>
      <c r="AK127" s="94">
        <f t="shared" si="146"/>
        <v>0</v>
      </c>
      <c r="AL127" s="93">
        <f t="shared" si="147"/>
        <v>182850.19</v>
      </c>
      <c r="AM127" s="138" t="s">
        <v>1014</v>
      </c>
    </row>
    <row r="128" spans="1:39" hidden="1" outlineLevel="3" x14ac:dyDescent="0.25">
      <c r="A128" t="s">
        <v>7014</v>
      </c>
      <c r="B128" t="s">
        <v>96</v>
      </c>
      <c r="C128" t="s">
        <v>97</v>
      </c>
      <c r="D128" t="s">
        <v>129</v>
      </c>
      <c r="E128" t="s">
        <v>130</v>
      </c>
      <c r="F128">
        <v>6933.11</v>
      </c>
      <c r="G128">
        <v>8794.26</v>
      </c>
      <c r="H128">
        <v>12609.4</v>
      </c>
      <c r="R128">
        <f t="shared" si="129"/>
        <v>28336.769999999997</v>
      </c>
      <c r="S128" s="92" t="s">
        <v>4939</v>
      </c>
      <c r="T128" s="80">
        <v>0</v>
      </c>
      <c r="U128" s="119">
        <f t="shared" si="130"/>
        <v>12609.4</v>
      </c>
      <c r="V128" s="120">
        <f t="shared" si="131"/>
        <v>0</v>
      </c>
      <c r="W128" s="121">
        <f t="shared" si="132"/>
        <v>12609.4</v>
      </c>
      <c r="X128" s="119">
        <f t="shared" si="133"/>
        <v>0</v>
      </c>
      <c r="Y128" s="120">
        <f t="shared" si="134"/>
        <v>0</v>
      </c>
      <c r="Z128" s="122">
        <f t="shared" si="135"/>
        <v>0</v>
      </c>
      <c r="AA128" s="119">
        <f t="shared" si="136"/>
        <v>12609.4</v>
      </c>
      <c r="AB128" s="120">
        <f t="shared" si="137"/>
        <v>0</v>
      </c>
      <c r="AC128" s="122">
        <f t="shared" si="138"/>
        <v>12609.4</v>
      </c>
      <c r="AD128" s="94">
        <f t="shared" si="139"/>
        <v>28336.769999999997</v>
      </c>
      <c r="AE128" s="123">
        <f t="shared" si="140"/>
        <v>0</v>
      </c>
      <c r="AF128" s="94">
        <f t="shared" si="141"/>
        <v>28336.769999999997</v>
      </c>
      <c r="AG128" s="94">
        <f t="shared" si="142"/>
        <v>0</v>
      </c>
      <c r="AH128" s="123">
        <f t="shared" si="143"/>
        <v>0</v>
      </c>
      <c r="AI128" s="94">
        <f t="shared" si="144"/>
        <v>0</v>
      </c>
      <c r="AJ128" s="94">
        <f t="shared" si="145"/>
        <v>28336.769999999997</v>
      </c>
      <c r="AK128" s="94">
        <f t="shared" si="146"/>
        <v>0</v>
      </c>
      <c r="AL128" s="93">
        <f t="shared" si="147"/>
        <v>28336.769999999997</v>
      </c>
      <c r="AM128" s="138" t="s">
        <v>1014</v>
      </c>
    </row>
    <row r="129" spans="1:39" hidden="1" outlineLevel="3" x14ac:dyDescent="0.25">
      <c r="A129" t="s">
        <v>7014</v>
      </c>
      <c r="B129" t="s">
        <v>96</v>
      </c>
      <c r="C129" t="s">
        <v>97</v>
      </c>
      <c r="D129" t="s">
        <v>113</v>
      </c>
      <c r="E129" t="s">
        <v>114</v>
      </c>
      <c r="F129">
        <v>25164.31</v>
      </c>
      <c r="G129">
        <v>19229.060000000001</v>
      </c>
      <c r="H129">
        <v>22582.62</v>
      </c>
      <c r="R129">
        <f t="shared" si="129"/>
        <v>66975.990000000005</v>
      </c>
      <c r="S129" s="92" t="s">
        <v>4951</v>
      </c>
      <c r="T129" s="80">
        <v>0</v>
      </c>
      <c r="U129" s="119">
        <f t="shared" si="130"/>
        <v>22582.62</v>
      </c>
      <c r="V129" s="120">
        <f t="shared" si="131"/>
        <v>0</v>
      </c>
      <c r="W129" s="121">
        <f t="shared" si="132"/>
        <v>22582.62</v>
      </c>
      <c r="X129" s="119">
        <f t="shared" si="133"/>
        <v>0</v>
      </c>
      <c r="Y129" s="120">
        <f t="shared" si="134"/>
        <v>0</v>
      </c>
      <c r="Z129" s="122">
        <f t="shared" si="135"/>
        <v>0</v>
      </c>
      <c r="AA129" s="119">
        <f t="shared" si="136"/>
        <v>22582.62</v>
      </c>
      <c r="AB129" s="120">
        <f t="shared" si="137"/>
        <v>0</v>
      </c>
      <c r="AC129" s="122">
        <f t="shared" si="138"/>
        <v>22582.62</v>
      </c>
      <c r="AD129" s="94">
        <f t="shared" si="139"/>
        <v>66975.990000000005</v>
      </c>
      <c r="AE129" s="123">
        <f t="shared" si="140"/>
        <v>0</v>
      </c>
      <c r="AF129" s="94">
        <f t="shared" si="141"/>
        <v>66975.990000000005</v>
      </c>
      <c r="AG129" s="94">
        <f t="shared" si="142"/>
        <v>0</v>
      </c>
      <c r="AH129" s="123">
        <f t="shared" si="143"/>
        <v>0</v>
      </c>
      <c r="AI129" s="94">
        <f t="shared" si="144"/>
        <v>0</v>
      </c>
      <c r="AJ129" s="94">
        <f t="shared" si="145"/>
        <v>66975.990000000005</v>
      </c>
      <c r="AK129" s="94">
        <f t="shared" si="146"/>
        <v>0</v>
      </c>
      <c r="AL129" s="93">
        <f t="shared" si="147"/>
        <v>66975.990000000005</v>
      </c>
      <c r="AM129" s="138" t="s">
        <v>1014</v>
      </c>
    </row>
    <row r="130" spans="1:39" hidden="1" outlineLevel="3" x14ac:dyDescent="0.25">
      <c r="A130" t="s">
        <v>7014</v>
      </c>
      <c r="B130" t="s">
        <v>96</v>
      </c>
      <c r="C130" t="s">
        <v>97</v>
      </c>
      <c r="D130" t="s">
        <v>115</v>
      </c>
      <c r="E130" t="s">
        <v>116</v>
      </c>
      <c r="F130">
        <v>189</v>
      </c>
      <c r="G130">
        <v>126</v>
      </c>
      <c r="R130">
        <f t="shared" si="129"/>
        <v>315</v>
      </c>
      <c r="S130" s="92" t="s">
        <v>4952</v>
      </c>
      <c r="T130" s="80">
        <v>0</v>
      </c>
      <c r="U130" s="119">
        <f t="shared" si="130"/>
        <v>0</v>
      </c>
      <c r="V130" s="120">
        <f t="shared" si="131"/>
        <v>0</v>
      </c>
      <c r="W130" s="121">
        <f t="shared" si="132"/>
        <v>0</v>
      </c>
      <c r="X130" s="119">
        <f t="shared" si="133"/>
        <v>0</v>
      </c>
      <c r="Y130" s="120">
        <f t="shared" si="134"/>
        <v>0</v>
      </c>
      <c r="Z130" s="122">
        <f t="shared" si="135"/>
        <v>0</v>
      </c>
      <c r="AA130" s="119">
        <f t="shared" si="136"/>
        <v>0</v>
      </c>
      <c r="AB130" s="120">
        <f t="shared" si="137"/>
        <v>0</v>
      </c>
      <c r="AC130" s="122">
        <f t="shared" si="138"/>
        <v>0</v>
      </c>
      <c r="AD130" s="94">
        <f t="shared" si="139"/>
        <v>315</v>
      </c>
      <c r="AE130" s="123">
        <f t="shared" si="140"/>
        <v>0</v>
      </c>
      <c r="AF130" s="94">
        <f t="shared" si="141"/>
        <v>315</v>
      </c>
      <c r="AG130" s="94">
        <f t="shared" si="142"/>
        <v>0</v>
      </c>
      <c r="AH130" s="123">
        <f t="shared" si="143"/>
        <v>0</v>
      </c>
      <c r="AI130" s="94">
        <f t="shared" si="144"/>
        <v>0</v>
      </c>
      <c r="AJ130" s="94">
        <f t="shared" si="145"/>
        <v>315</v>
      </c>
      <c r="AK130" s="94">
        <f t="shared" si="146"/>
        <v>0</v>
      </c>
      <c r="AL130" s="93">
        <f t="shared" si="147"/>
        <v>315</v>
      </c>
      <c r="AM130" s="138" t="s">
        <v>1014</v>
      </c>
    </row>
    <row r="131" spans="1:39" hidden="1" outlineLevel="3" x14ac:dyDescent="0.25">
      <c r="A131" t="s">
        <v>7014</v>
      </c>
      <c r="B131" t="s">
        <v>96</v>
      </c>
      <c r="C131" t="s">
        <v>97</v>
      </c>
      <c r="D131" t="s">
        <v>125</v>
      </c>
      <c r="E131" t="s">
        <v>126</v>
      </c>
      <c r="F131">
        <v>23305.99</v>
      </c>
      <c r="G131">
        <v>91496.99</v>
      </c>
      <c r="H131">
        <v>96676.49</v>
      </c>
      <c r="R131">
        <f t="shared" si="129"/>
        <v>211479.47000000003</v>
      </c>
      <c r="S131" s="92" t="s">
        <v>5051</v>
      </c>
      <c r="T131" s="80">
        <v>0</v>
      </c>
      <c r="U131" s="119">
        <f t="shared" si="130"/>
        <v>96676.49</v>
      </c>
      <c r="V131" s="120">
        <f t="shared" si="131"/>
        <v>0</v>
      </c>
      <c r="W131" s="121">
        <f t="shared" si="132"/>
        <v>96676.49</v>
      </c>
      <c r="X131" s="119">
        <f t="shared" si="133"/>
        <v>0</v>
      </c>
      <c r="Y131" s="120">
        <f t="shared" si="134"/>
        <v>0</v>
      </c>
      <c r="Z131" s="122">
        <f t="shared" si="135"/>
        <v>0</v>
      </c>
      <c r="AA131" s="119">
        <f t="shared" si="136"/>
        <v>96676.49</v>
      </c>
      <c r="AB131" s="120">
        <f t="shared" si="137"/>
        <v>0</v>
      </c>
      <c r="AC131" s="122">
        <f t="shared" si="138"/>
        <v>96676.49</v>
      </c>
      <c r="AD131" s="94">
        <f t="shared" si="139"/>
        <v>211479.47000000003</v>
      </c>
      <c r="AE131" s="123">
        <f t="shared" si="140"/>
        <v>0</v>
      </c>
      <c r="AF131" s="94">
        <f t="shared" si="141"/>
        <v>211479.47000000003</v>
      </c>
      <c r="AG131" s="94">
        <f t="shared" si="142"/>
        <v>0</v>
      </c>
      <c r="AH131" s="123">
        <f t="shared" si="143"/>
        <v>0</v>
      </c>
      <c r="AI131" s="94">
        <f t="shared" si="144"/>
        <v>0</v>
      </c>
      <c r="AJ131" s="94">
        <f t="shared" si="145"/>
        <v>211479.47000000003</v>
      </c>
      <c r="AK131" s="94">
        <f t="shared" si="146"/>
        <v>0</v>
      </c>
      <c r="AL131" s="93">
        <f t="shared" si="147"/>
        <v>211479.47000000003</v>
      </c>
      <c r="AM131" s="138" t="s">
        <v>1014</v>
      </c>
    </row>
    <row r="132" spans="1:39" hidden="1" outlineLevel="3" x14ac:dyDescent="0.25">
      <c r="A132" t="s">
        <v>7014</v>
      </c>
      <c r="B132" t="s">
        <v>96</v>
      </c>
      <c r="C132" t="s">
        <v>97</v>
      </c>
      <c r="D132" t="s">
        <v>123</v>
      </c>
      <c r="E132" t="s">
        <v>124</v>
      </c>
      <c r="F132">
        <v>80049.919999999998</v>
      </c>
      <c r="G132">
        <v>40251.480000000003</v>
      </c>
      <c r="H132">
        <v>38219.910000000003</v>
      </c>
      <c r="R132">
        <f t="shared" si="129"/>
        <v>158521.31</v>
      </c>
      <c r="S132" s="92" t="s">
        <v>5053</v>
      </c>
      <c r="T132" s="80">
        <v>0</v>
      </c>
      <c r="U132" s="119">
        <f t="shared" si="130"/>
        <v>38219.910000000003</v>
      </c>
      <c r="V132" s="120">
        <f t="shared" si="131"/>
        <v>0</v>
      </c>
      <c r="W132" s="121">
        <f t="shared" si="132"/>
        <v>38219.910000000003</v>
      </c>
      <c r="X132" s="119">
        <f t="shared" si="133"/>
        <v>0</v>
      </c>
      <c r="Y132" s="120">
        <f t="shared" si="134"/>
        <v>0</v>
      </c>
      <c r="Z132" s="122">
        <f t="shared" si="135"/>
        <v>0</v>
      </c>
      <c r="AA132" s="119">
        <f t="shared" si="136"/>
        <v>38219.910000000003</v>
      </c>
      <c r="AB132" s="120">
        <f t="shared" si="137"/>
        <v>0</v>
      </c>
      <c r="AC132" s="122">
        <f t="shared" si="138"/>
        <v>38219.910000000003</v>
      </c>
      <c r="AD132" s="94">
        <f t="shared" si="139"/>
        <v>158521.31</v>
      </c>
      <c r="AE132" s="123">
        <f t="shared" si="140"/>
        <v>0</v>
      </c>
      <c r="AF132" s="94">
        <f t="shared" si="141"/>
        <v>158521.31</v>
      </c>
      <c r="AG132" s="94">
        <f t="shared" si="142"/>
        <v>0</v>
      </c>
      <c r="AH132" s="123">
        <f t="shared" si="143"/>
        <v>0</v>
      </c>
      <c r="AI132" s="94">
        <f t="shared" si="144"/>
        <v>0</v>
      </c>
      <c r="AJ132" s="94">
        <f t="shared" si="145"/>
        <v>158521.31</v>
      </c>
      <c r="AK132" s="94">
        <f t="shared" si="146"/>
        <v>0</v>
      </c>
      <c r="AL132" s="93">
        <f t="shared" si="147"/>
        <v>158521.31</v>
      </c>
      <c r="AM132" s="138" t="s">
        <v>1014</v>
      </c>
    </row>
    <row r="133" spans="1:39" hidden="1" outlineLevel="2" collapsed="1" x14ac:dyDescent="0.25">
      <c r="S133" s="92"/>
      <c r="T133" s="80"/>
      <c r="U133" s="119">
        <f t="shared" ref="U133:AL133" si="148">SUBTOTAL(9,U118:U132)</f>
        <v>314542.44999999995</v>
      </c>
      <c r="V133" s="120">
        <f t="shared" si="148"/>
        <v>0</v>
      </c>
      <c r="W133" s="121">
        <f t="shared" si="148"/>
        <v>314542.44999999995</v>
      </c>
      <c r="X133" s="119">
        <f t="shared" si="148"/>
        <v>0</v>
      </c>
      <c r="Y133" s="120">
        <f t="shared" si="148"/>
        <v>0</v>
      </c>
      <c r="Z133" s="122">
        <f t="shared" si="148"/>
        <v>0</v>
      </c>
      <c r="AA133" s="119">
        <f t="shared" si="148"/>
        <v>314542.44999999995</v>
      </c>
      <c r="AB133" s="120">
        <f t="shared" si="148"/>
        <v>0</v>
      </c>
      <c r="AC133" s="122">
        <f t="shared" si="148"/>
        <v>314542.44999999995</v>
      </c>
      <c r="AD133" s="94">
        <f t="shared" si="148"/>
        <v>791463.3</v>
      </c>
      <c r="AE133" s="123">
        <f t="shared" si="148"/>
        <v>0</v>
      </c>
      <c r="AF133" s="94">
        <f t="shared" si="148"/>
        <v>791463.3</v>
      </c>
      <c r="AG133" s="94">
        <f t="shared" si="148"/>
        <v>0</v>
      </c>
      <c r="AH133" s="123">
        <f t="shared" si="148"/>
        <v>0</v>
      </c>
      <c r="AI133" s="94">
        <f t="shared" si="148"/>
        <v>0</v>
      </c>
      <c r="AJ133" s="94">
        <f t="shared" si="148"/>
        <v>791463.3</v>
      </c>
      <c r="AK133" s="94">
        <f t="shared" si="148"/>
        <v>0</v>
      </c>
      <c r="AL133" s="93">
        <f t="shared" si="148"/>
        <v>791463.3</v>
      </c>
      <c r="AM133" s="139" t="s">
        <v>7135</v>
      </c>
    </row>
    <row r="134" spans="1:39" hidden="1" outlineLevel="3" x14ac:dyDescent="0.25">
      <c r="A134" t="s">
        <v>7014</v>
      </c>
      <c r="B134" t="s">
        <v>127</v>
      </c>
      <c r="C134" t="s">
        <v>128</v>
      </c>
      <c r="D134" t="s">
        <v>111</v>
      </c>
      <c r="E134" t="s">
        <v>112</v>
      </c>
      <c r="F134">
        <v>2656.4</v>
      </c>
      <c r="G134">
        <v>3175.14</v>
      </c>
      <c r="H134">
        <v>2305.8000000000002</v>
      </c>
      <c r="R134">
        <f t="shared" ref="R134:R140" si="149">SUM(F134:Q134)</f>
        <v>8137.34</v>
      </c>
      <c r="S134" s="92" t="s">
        <v>4594</v>
      </c>
      <c r="T134" s="80">
        <v>1</v>
      </c>
      <c r="U134" s="119">
        <f t="shared" ref="U134:U140" si="150">IF(LEFT(AM134,6)="Direct", H134,0)</f>
        <v>2305.8000000000002</v>
      </c>
      <c r="V134" s="120">
        <f t="shared" ref="V134:V140" si="151">H134-U134</f>
        <v>0</v>
      </c>
      <c r="W134" s="121">
        <f t="shared" ref="W134:W140" si="152">U134+V134</f>
        <v>2305.8000000000002</v>
      </c>
      <c r="X134" s="119">
        <f t="shared" ref="X134:X140" si="153">IF(LEFT(AM134,9)="Direct-WA", H134,0)</f>
        <v>2305.8000000000002</v>
      </c>
      <c r="Y134" s="120">
        <f t="shared" ref="Y134:Y140" si="154">IF(LEFT(AM134,9)="Direct-WA",0,H134*T134)</f>
        <v>0</v>
      </c>
      <c r="Z134" s="122">
        <f t="shared" ref="Z134:Z140" si="155">X134+Y134</f>
        <v>2305.8000000000002</v>
      </c>
      <c r="AA134" s="119">
        <f t="shared" ref="AA134:AA140" si="156">IF(LEFT(AM134,9)="Direct-OR", H134,0)</f>
        <v>0</v>
      </c>
      <c r="AB134" s="120">
        <f t="shared" ref="AB134:AB140" si="157">IF(LEFT(AM134,9)="Direct-OR",0,V134-Y134)</f>
        <v>0</v>
      </c>
      <c r="AC134" s="122">
        <f t="shared" ref="AC134:AC140" si="158">AA134+AB134</f>
        <v>0</v>
      </c>
      <c r="AD134" s="94">
        <f t="shared" ref="AD134:AD140" si="159">IF(LEFT(AM134,6)="Direct", R134,0)</f>
        <v>8137.34</v>
      </c>
      <c r="AE134" s="123">
        <f t="shared" ref="AE134:AE140" si="160">R134-AD134</f>
        <v>0</v>
      </c>
      <c r="AF134" s="94">
        <f t="shared" ref="AF134:AF140" si="161">AD134+AE134</f>
        <v>8137.34</v>
      </c>
      <c r="AG134" s="94">
        <f t="shared" ref="AG134:AG140" si="162">IF(LEFT(AM134,9)="Direct-WA", R134,0)</f>
        <v>8137.34</v>
      </c>
      <c r="AH134" s="123">
        <f t="shared" ref="AH134:AH140" si="163">IF(LEFT(AM134,9)="Direct-WA",0,R134*T134)</f>
        <v>0</v>
      </c>
      <c r="AI134" s="94">
        <f t="shared" ref="AI134:AI140" si="164">AG134+AH134</f>
        <v>8137.34</v>
      </c>
      <c r="AJ134" s="94">
        <f t="shared" ref="AJ134:AJ140" si="165">IF(LEFT(AM134,9)="Direct-OR", R134,0)</f>
        <v>0</v>
      </c>
      <c r="AK134" s="94">
        <f t="shared" ref="AK134:AK140" si="166">IF(LEFT(AM134,9)="Direct-OR",0,AF134-AI134)</f>
        <v>0</v>
      </c>
      <c r="AL134" s="93">
        <f t="shared" ref="AL134:AL140" si="167">AJ134+AK134</f>
        <v>0</v>
      </c>
      <c r="AM134" s="138" t="s">
        <v>1366</v>
      </c>
    </row>
    <row r="135" spans="1:39" hidden="1" outlineLevel="3" x14ac:dyDescent="0.25">
      <c r="A135" t="s">
        <v>7014</v>
      </c>
      <c r="B135" t="s">
        <v>127</v>
      </c>
      <c r="C135" t="s">
        <v>128</v>
      </c>
      <c r="D135" t="s">
        <v>121</v>
      </c>
      <c r="E135" t="s">
        <v>122</v>
      </c>
      <c r="F135">
        <v>7974.31</v>
      </c>
      <c r="G135">
        <v>8467.68</v>
      </c>
      <c r="H135">
        <v>10309.75</v>
      </c>
      <c r="R135">
        <f t="shared" si="149"/>
        <v>26751.74</v>
      </c>
      <c r="S135" s="92" t="s">
        <v>4597</v>
      </c>
      <c r="T135" s="80">
        <v>1</v>
      </c>
      <c r="U135" s="119">
        <f t="shared" si="150"/>
        <v>10309.75</v>
      </c>
      <c r="V135" s="120">
        <f t="shared" si="151"/>
        <v>0</v>
      </c>
      <c r="W135" s="121">
        <f t="shared" si="152"/>
        <v>10309.75</v>
      </c>
      <c r="X135" s="119">
        <f t="shared" si="153"/>
        <v>10309.75</v>
      </c>
      <c r="Y135" s="120">
        <f t="shared" si="154"/>
        <v>0</v>
      </c>
      <c r="Z135" s="122">
        <f t="shared" si="155"/>
        <v>10309.75</v>
      </c>
      <c r="AA135" s="119">
        <f t="shared" si="156"/>
        <v>0</v>
      </c>
      <c r="AB135" s="120">
        <f t="shared" si="157"/>
        <v>0</v>
      </c>
      <c r="AC135" s="122">
        <f t="shared" si="158"/>
        <v>0</v>
      </c>
      <c r="AD135" s="94">
        <f t="shared" si="159"/>
        <v>26751.74</v>
      </c>
      <c r="AE135" s="123">
        <f t="shared" si="160"/>
        <v>0</v>
      </c>
      <c r="AF135" s="94">
        <f t="shared" si="161"/>
        <v>26751.74</v>
      </c>
      <c r="AG135" s="94">
        <f t="shared" si="162"/>
        <v>26751.74</v>
      </c>
      <c r="AH135" s="123">
        <f t="shared" si="163"/>
        <v>0</v>
      </c>
      <c r="AI135" s="94">
        <f t="shared" si="164"/>
        <v>26751.74</v>
      </c>
      <c r="AJ135" s="94">
        <f t="shared" si="165"/>
        <v>0</v>
      </c>
      <c r="AK135" s="94">
        <f t="shared" si="166"/>
        <v>0</v>
      </c>
      <c r="AL135" s="93">
        <f t="shared" si="167"/>
        <v>0</v>
      </c>
      <c r="AM135" s="138" t="s">
        <v>1366</v>
      </c>
    </row>
    <row r="136" spans="1:39" hidden="1" outlineLevel="3" x14ac:dyDescent="0.25">
      <c r="A136" t="s">
        <v>7014</v>
      </c>
      <c r="B136" t="s">
        <v>127</v>
      </c>
      <c r="C136" t="s">
        <v>128</v>
      </c>
      <c r="D136" t="s">
        <v>129</v>
      </c>
      <c r="E136" t="s">
        <v>130</v>
      </c>
      <c r="F136">
        <v>6902.87</v>
      </c>
      <c r="G136">
        <v>3063.57</v>
      </c>
      <c r="H136">
        <v>4184.66</v>
      </c>
      <c r="R136">
        <f t="shared" si="149"/>
        <v>14151.1</v>
      </c>
      <c r="S136" s="92" t="s">
        <v>4598</v>
      </c>
      <c r="T136" s="80">
        <v>1</v>
      </c>
      <c r="U136" s="119">
        <f t="shared" si="150"/>
        <v>4184.66</v>
      </c>
      <c r="V136" s="120">
        <f t="shared" si="151"/>
        <v>0</v>
      </c>
      <c r="W136" s="121">
        <f t="shared" si="152"/>
        <v>4184.66</v>
      </c>
      <c r="X136" s="119">
        <f t="shared" si="153"/>
        <v>4184.66</v>
      </c>
      <c r="Y136" s="120">
        <f t="shared" si="154"/>
        <v>0</v>
      </c>
      <c r="Z136" s="122">
        <f t="shared" si="155"/>
        <v>4184.66</v>
      </c>
      <c r="AA136" s="119">
        <f t="shared" si="156"/>
        <v>0</v>
      </c>
      <c r="AB136" s="120">
        <f t="shared" si="157"/>
        <v>0</v>
      </c>
      <c r="AC136" s="122">
        <f t="shared" si="158"/>
        <v>0</v>
      </c>
      <c r="AD136" s="94">
        <f t="shared" si="159"/>
        <v>14151.1</v>
      </c>
      <c r="AE136" s="123">
        <f t="shared" si="160"/>
        <v>0</v>
      </c>
      <c r="AF136" s="94">
        <f t="shared" si="161"/>
        <v>14151.1</v>
      </c>
      <c r="AG136" s="94">
        <f t="shared" si="162"/>
        <v>14151.1</v>
      </c>
      <c r="AH136" s="123">
        <f t="shared" si="163"/>
        <v>0</v>
      </c>
      <c r="AI136" s="94">
        <f t="shared" si="164"/>
        <v>14151.1</v>
      </c>
      <c r="AJ136" s="94">
        <f t="shared" si="165"/>
        <v>0</v>
      </c>
      <c r="AK136" s="94">
        <f t="shared" si="166"/>
        <v>0</v>
      </c>
      <c r="AL136" s="93">
        <f t="shared" si="167"/>
        <v>0</v>
      </c>
      <c r="AM136" s="138" t="s">
        <v>2724</v>
      </c>
    </row>
    <row r="137" spans="1:39" hidden="1" outlineLevel="3" x14ac:dyDescent="0.25">
      <c r="A137" t="s">
        <v>7014</v>
      </c>
      <c r="B137" t="s">
        <v>127</v>
      </c>
      <c r="C137" t="s">
        <v>128</v>
      </c>
      <c r="D137" t="s">
        <v>117</v>
      </c>
      <c r="E137" t="s">
        <v>118</v>
      </c>
      <c r="H137">
        <v>309.19</v>
      </c>
      <c r="R137">
        <f t="shared" si="149"/>
        <v>309.19</v>
      </c>
      <c r="S137" s="92" t="s">
        <v>4603</v>
      </c>
      <c r="T137" s="80">
        <v>1</v>
      </c>
      <c r="U137" s="119">
        <f t="shared" si="150"/>
        <v>309.19</v>
      </c>
      <c r="V137" s="120">
        <f t="shared" si="151"/>
        <v>0</v>
      </c>
      <c r="W137" s="121">
        <f t="shared" si="152"/>
        <v>309.19</v>
      </c>
      <c r="X137" s="119">
        <f t="shared" si="153"/>
        <v>309.19</v>
      </c>
      <c r="Y137" s="120">
        <f t="shared" si="154"/>
        <v>0</v>
      </c>
      <c r="Z137" s="122">
        <f t="shared" si="155"/>
        <v>309.19</v>
      </c>
      <c r="AA137" s="119">
        <f t="shared" si="156"/>
        <v>0</v>
      </c>
      <c r="AB137" s="120">
        <f t="shared" si="157"/>
        <v>0</v>
      </c>
      <c r="AC137" s="122">
        <f t="shared" si="158"/>
        <v>0</v>
      </c>
      <c r="AD137" s="94">
        <f t="shared" si="159"/>
        <v>309.19</v>
      </c>
      <c r="AE137" s="123">
        <f t="shared" si="160"/>
        <v>0</v>
      </c>
      <c r="AF137" s="94">
        <f t="shared" si="161"/>
        <v>309.19</v>
      </c>
      <c r="AG137" s="94">
        <f t="shared" si="162"/>
        <v>309.19</v>
      </c>
      <c r="AH137" s="123">
        <f t="shared" si="163"/>
        <v>0</v>
      </c>
      <c r="AI137" s="94">
        <f t="shared" si="164"/>
        <v>309.19</v>
      </c>
      <c r="AJ137" s="94">
        <f t="shared" si="165"/>
        <v>0</v>
      </c>
      <c r="AK137" s="94">
        <f t="shared" si="166"/>
        <v>0</v>
      </c>
      <c r="AL137" s="93">
        <f t="shared" si="167"/>
        <v>0</v>
      </c>
      <c r="AM137" s="138" t="s">
        <v>1366</v>
      </c>
    </row>
    <row r="138" spans="1:39" hidden="1" outlineLevel="3" x14ac:dyDescent="0.25">
      <c r="A138" t="s">
        <v>7014</v>
      </c>
      <c r="B138" t="s">
        <v>127</v>
      </c>
      <c r="C138" t="s">
        <v>128</v>
      </c>
      <c r="D138" t="s">
        <v>113</v>
      </c>
      <c r="E138" t="s">
        <v>114</v>
      </c>
      <c r="F138">
        <v>4018.48</v>
      </c>
      <c r="G138">
        <v>3204.85</v>
      </c>
      <c r="H138">
        <v>3746.98</v>
      </c>
      <c r="R138">
        <f t="shared" si="149"/>
        <v>10970.31</v>
      </c>
      <c r="S138" s="92" t="s">
        <v>4606</v>
      </c>
      <c r="T138" s="80">
        <v>1</v>
      </c>
      <c r="U138" s="119">
        <f t="shared" si="150"/>
        <v>3746.98</v>
      </c>
      <c r="V138" s="120">
        <f t="shared" si="151"/>
        <v>0</v>
      </c>
      <c r="W138" s="121">
        <f t="shared" si="152"/>
        <v>3746.98</v>
      </c>
      <c r="X138" s="119">
        <f t="shared" si="153"/>
        <v>3746.98</v>
      </c>
      <c r="Y138" s="120">
        <f t="shared" si="154"/>
        <v>0</v>
      </c>
      <c r="Z138" s="122">
        <f t="shared" si="155"/>
        <v>3746.98</v>
      </c>
      <c r="AA138" s="119">
        <f t="shared" si="156"/>
        <v>0</v>
      </c>
      <c r="AB138" s="120">
        <f t="shared" si="157"/>
        <v>0</v>
      </c>
      <c r="AC138" s="122">
        <f t="shared" si="158"/>
        <v>0</v>
      </c>
      <c r="AD138" s="94">
        <f t="shared" si="159"/>
        <v>10970.31</v>
      </c>
      <c r="AE138" s="123">
        <f t="shared" si="160"/>
        <v>0</v>
      </c>
      <c r="AF138" s="94">
        <f t="shared" si="161"/>
        <v>10970.31</v>
      </c>
      <c r="AG138" s="94">
        <f t="shared" si="162"/>
        <v>10970.31</v>
      </c>
      <c r="AH138" s="123">
        <f t="shared" si="163"/>
        <v>0</v>
      </c>
      <c r="AI138" s="94">
        <f t="shared" si="164"/>
        <v>10970.31</v>
      </c>
      <c r="AJ138" s="94">
        <f t="shared" si="165"/>
        <v>0</v>
      </c>
      <c r="AK138" s="94">
        <f t="shared" si="166"/>
        <v>0</v>
      </c>
      <c r="AL138" s="93">
        <f t="shared" si="167"/>
        <v>0</v>
      </c>
      <c r="AM138" s="138" t="s">
        <v>1366</v>
      </c>
    </row>
    <row r="139" spans="1:39" hidden="1" outlineLevel="3" x14ac:dyDescent="0.25">
      <c r="A139" t="s">
        <v>7014</v>
      </c>
      <c r="B139" t="s">
        <v>127</v>
      </c>
      <c r="C139" t="s">
        <v>128</v>
      </c>
      <c r="D139" t="s">
        <v>125</v>
      </c>
      <c r="E139" t="s">
        <v>126</v>
      </c>
      <c r="F139">
        <v>852.65</v>
      </c>
      <c r="G139">
        <v>15095.29</v>
      </c>
      <c r="H139">
        <v>20079.18</v>
      </c>
      <c r="R139">
        <f t="shared" si="149"/>
        <v>36027.120000000003</v>
      </c>
      <c r="S139" s="92" t="s">
        <v>4653</v>
      </c>
      <c r="T139" s="80">
        <v>1</v>
      </c>
      <c r="U139" s="119">
        <f t="shared" si="150"/>
        <v>20079.18</v>
      </c>
      <c r="V139" s="120">
        <f t="shared" si="151"/>
        <v>0</v>
      </c>
      <c r="W139" s="121">
        <f t="shared" si="152"/>
        <v>20079.18</v>
      </c>
      <c r="X139" s="119">
        <f t="shared" si="153"/>
        <v>20079.18</v>
      </c>
      <c r="Y139" s="120">
        <f t="shared" si="154"/>
        <v>0</v>
      </c>
      <c r="Z139" s="122">
        <f t="shared" si="155"/>
        <v>20079.18</v>
      </c>
      <c r="AA139" s="119">
        <f t="shared" si="156"/>
        <v>0</v>
      </c>
      <c r="AB139" s="120">
        <f t="shared" si="157"/>
        <v>0</v>
      </c>
      <c r="AC139" s="122">
        <f t="shared" si="158"/>
        <v>0</v>
      </c>
      <c r="AD139" s="94">
        <f t="shared" si="159"/>
        <v>36027.120000000003</v>
      </c>
      <c r="AE139" s="123">
        <f t="shared" si="160"/>
        <v>0</v>
      </c>
      <c r="AF139" s="94">
        <f t="shared" si="161"/>
        <v>36027.120000000003</v>
      </c>
      <c r="AG139" s="94">
        <f t="shared" si="162"/>
        <v>36027.120000000003</v>
      </c>
      <c r="AH139" s="123">
        <f t="shared" si="163"/>
        <v>0</v>
      </c>
      <c r="AI139" s="94">
        <f t="shared" si="164"/>
        <v>36027.120000000003</v>
      </c>
      <c r="AJ139" s="94">
        <f t="shared" si="165"/>
        <v>0</v>
      </c>
      <c r="AK139" s="94">
        <f t="shared" si="166"/>
        <v>0</v>
      </c>
      <c r="AL139" s="93">
        <f t="shared" si="167"/>
        <v>0</v>
      </c>
      <c r="AM139" s="138" t="s">
        <v>1366</v>
      </c>
    </row>
    <row r="140" spans="1:39" hidden="1" outlineLevel="3" x14ac:dyDescent="0.25">
      <c r="A140" t="s">
        <v>7014</v>
      </c>
      <c r="B140" t="s">
        <v>127</v>
      </c>
      <c r="C140" t="s">
        <v>128</v>
      </c>
      <c r="D140" t="s">
        <v>123</v>
      </c>
      <c r="E140" t="s">
        <v>124</v>
      </c>
      <c r="F140">
        <v>13817.7</v>
      </c>
      <c r="G140">
        <v>4080.01</v>
      </c>
      <c r="H140">
        <v>14922.49</v>
      </c>
      <c r="R140">
        <f t="shared" si="149"/>
        <v>32820.199999999997</v>
      </c>
      <c r="S140" s="92" t="s">
        <v>4655</v>
      </c>
      <c r="T140" s="80">
        <v>1</v>
      </c>
      <c r="U140" s="119">
        <f t="shared" si="150"/>
        <v>14922.49</v>
      </c>
      <c r="V140" s="120">
        <f t="shared" si="151"/>
        <v>0</v>
      </c>
      <c r="W140" s="121">
        <f t="shared" si="152"/>
        <v>14922.49</v>
      </c>
      <c r="X140" s="119">
        <f t="shared" si="153"/>
        <v>14922.49</v>
      </c>
      <c r="Y140" s="120">
        <f t="shared" si="154"/>
        <v>0</v>
      </c>
      <c r="Z140" s="122">
        <f t="shared" si="155"/>
        <v>14922.49</v>
      </c>
      <c r="AA140" s="119">
        <f t="shared" si="156"/>
        <v>0</v>
      </c>
      <c r="AB140" s="120">
        <f t="shared" si="157"/>
        <v>0</v>
      </c>
      <c r="AC140" s="122">
        <f t="shared" si="158"/>
        <v>0</v>
      </c>
      <c r="AD140" s="94">
        <f t="shared" si="159"/>
        <v>32820.199999999997</v>
      </c>
      <c r="AE140" s="123">
        <f t="shared" si="160"/>
        <v>0</v>
      </c>
      <c r="AF140" s="94">
        <f t="shared" si="161"/>
        <v>32820.199999999997</v>
      </c>
      <c r="AG140" s="94">
        <f t="shared" si="162"/>
        <v>32820.199999999997</v>
      </c>
      <c r="AH140" s="123">
        <f t="shared" si="163"/>
        <v>0</v>
      </c>
      <c r="AI140" s="94">
        <f t="shared" si="164"/>
        <v>32820.199999999997</v>
      </c>
      <c r="AJ140" s="94">
        <f t="shared" si="165"/>
        <v>0</v>
      </c>
      <c r="AK140" s="94">
        <f t="shared" si="166"/>
        <v>0</v>
      </c>
      <c r="AL140" s="93">
        <f t="shared" si="167"/>
        <v>0</v>
      </c>
      <c r="AM140" s="138" t="s">
        <v>2724</v>
      </c>
    </row>
    <row r="141" spans="1:39" hidden="1" outlineLevel="2" collapsed="1" x14ac:dyDescent="0.25">
      <c r="S141" s="92"/>
      <c r="T141" s="80"/>
      <c r="U141" s="119">
        <f t="shared" ref="U141:AL141" si="168">SUBTOTAL(9,U134:U140)</f>
        <v>55858.049999999996</v>
      </c>
      <c r="V141" s="120">
        <f t="shared" si="168"/>
        <v>0</v>
      </c>
      <c r="W141" s="121">
        <f t="shared" si="168"/>
        <v>55858.049999999996</v>
      </c>
      <c r="X141" s="119">
        <f t="shared" si="168"/>
        <v>55858.049999999996</v>
      </c>
      <c r="Y141" s="120">
        <f t="shared" si="168"/>
        <v>0</v>
      </c>
      <c r="Z141" s="122">
        <f t="shared" si="168"/>
        <v>55858.049999999996</v>
      </c>
      <c r="AA141" s="119">
        <f t="shared" si="168"/>
        <v>0</v>
      </c>
      <c r="AB141" s="120">
        <f t="shared" si="168"/>
        <v>0</v>
      </c>
      <c r="AC141" s="122">
        <f t="shared" si="168"/>
        <v>0</v>
      </c>
      <c r="AD141" s="94">
        <f t="shared" si="168"/>
        <v>129167</v>
      </c>
      <c r="AE141" s="123">
        <f t="shared" si="168"/>
        <v>0</v>
      </c>
      <c r="AF141" s="94">
        <f t="shared" si="168"/>
        <v>129167</v>
      </c>
      <c r="AG141" s="94">
        <f t="shared" si="168"/>
        <v>129167</v>
      </c>
      <c r="AH141" s="123">
        <f t="shared" si="168"/>
        <v>0</v>
      </c>
      <c r="AI141" s="94">
        <f t="shared" si="168"/>
        <v>129167</v>
      </c>
      <c r="AJ141" s="94">
        <f t="shared" si="168"/>
        <v>0</v>
      </c>
      <c r="AK141" s="94">
        <f t="shared" si="168"/>
        <v>0</v>
      </c>
      <c r="AL141" s="93">
        <f t="shared" si="168"/>
        <v>0</v>
      </c>
      <c r="AM141" s="139" t="s">
        <v>7141</v>
      </c>
    </row>
    <row r="142" spans="1:39" hidden="1" outlineLevel="3" x14ac:dyDescent="0.25">
      <c r="A142" t="s">
        <v>7014</v>
      </c>
      <c r="B142" t="s">
        <v>132</v>
      </c>
      <c r="C142" t="s">
        <v>133</v>
      </c>
      <c r="D142" t="s">
        <v>111</v>
      </c>
      <c r="E142" t="s">
        <v>112</v>
      </c>
      <c r="F142">
        <v>4804.38</v>
      </c>
      <c r="G142">
        <v>5332.18</v>
      </c>
      <c r="H142">
        <v>4472.24</v>
      </c>
      <c r="R142">
        <f t="shared" ref="R142:R149" si="169">SUM(F142:Q142)</f>
        <v>14608.800000000001</v>
      </c>
      <c r="S142" s="92" t="s">
        <v>5081</v>
      </c>
      <c r="T142" s="80">
        <v>6.5216999999999997E-2</v>
      </c>
      <c r="U142" s="119">
        <f t="shared" ref="U142:U149" si="170">IF(LEFT(AM142,6)="Direct", H142,0)</f>
        <v>0</v>
      </c>
      <c r="V142" s="120">
        <f t="shared" ref="V142:V149" si="171">H142-U142</f>
        <v>4472.24</v>
      </c>
      <c r="W142" s="121">
        <f t="shared" ref="W142:W149" si="172">U142+V142</f>
        <v>4472.24</v>
      </c>
      <c r="X142" s="119">
        <f t="shared" ref="X142:X149" si="173">IF(LEFT(AM142,9)="Direct-WA", H142,0)</f>
        <v>0</v>
      </c>
      <c r="Y142" s="120">
        <f t="shared" ref="Y142:Y149" si="174">IF(LEFT(AM142,9)="Direct-WA",0,H142*T142)</f>
        <v>291.66607607999998</v>
      </c>
      <c r="Z142" s="122">
        <f t="shared" ref="Z142:Z149" si="175">X142+Y142</f>
        <v>291.66607607999998</v>
      </c>
      <c r="AA142" s="119">
        <f t="shared" ref="AA142:AA149" si="176">IF(LEFT(AM142,9)="Direct-OR", H142,0)</f>
        <v>0</v>
      </c>
      <c r="AB142" s="120">
        <f t="shared" ref="AB142:AB149" si="177">IF(LEFT(AM142,9)="Direct-OR",0,V142-Y142)</f>
        <v>4180.5739239200002</v>
      </c>
      <c r="AC142" s="122">
        <f t="shared" ref="AC142:AC149" si="178">AA142+AB142</f>
        <v>4180.5739239200002</v>
      </c>
      <c r="AD142" s="94">
        <f t="shared" ref="AD142:AD149" si="179">IF(LEFT(AM142,6)="Direct", R142,0)</f>
        <v>0</v>
      </c>
      <c r="AE142" s="123">
        <f t="shared" ref="AE142:AE149" si="180">R142-AD142</f>
        <v>14608.800000000001</v>
      </c>
      <c r="AF142" s="94">
        <f t="shared" ref="AF142:AF149" si="181">AD142+AE142</f>
        <v>14608.800000000001</v>
      </c>
      <c r="AG142" s="94">
        <f t="shared" ref="AG142:AG149" si="182">IF(LEFT(AM142,9)="Direct-WA", R142,0)</f>
        <v>0</v>
      </c>
      <c r="AH142" s="123">
        <f t="shared" ref="AH142:AH149" si="183">IF(LEFT(AM142,9)="Direct-WA",0,R142*T142)</f>
        <v>952.74210960000005</v>
      </c>
      <c r="AI142" s="94">
        <f t="shared" ref="AI142:AI149" si="184">AG142+AH142</f>
        <v>952.74210960000005</v>
      </c>
      <c r="AJ142" s="94">
        <f t="shared" ref="AJ142:AJ149" si="185">IF(LEFT(AM142,9)="Direct-OR", R142,0)</f>
        <v>0</v>
      </c>
      <c r="AK142" s="94">
        <f t="shared" ref="AK142:AK149" si="186">IF(LEFT(AM142,9)="Direct-OR",0,AF142-AI142)</f>
        <v>13656.057890400001</v>
      </c>
      <c r="AL142" s="93">
        <f t="shared" ref="AL142:AL149" si="187">AJ142+AK142</f>
        <v>13656.057890400001</v>
      </c>
      <c r="AM142" s="138" t="s">
        <v>5082</v>
      </c>
    </row>
    <row r="143" spans="1:39" hidden="1" outlineLevel="3" x14ac:dyDescent="0.25">
      <c r="A143" t="s">
        <v>7014</v>
      </c>
      <c r="B143" t="s">
        <v>132</v>
      </c>
      <c r="C143" t="s">
        <v>133</v>
      </c>
      <c r="D143" t="s">
        <v>131</v>
      </c>
      <c r="E143" t="s">
        <v>122</v>
      </c>
      <c r="F143">
        <v>10035.65</v>
      </c>
      <c r="G143">
        <v>6957.15</v>
      </c>
      <c r="H143">
        <v>21990.03</v>
      </c>
      <c r="R143">
        <f t="shared" si="169"/>
        <v>38982.83</v>
      </c>
      <c r="S143" s="92" t="s">
        <v>5083</v>
      </c>
      <c r="T143" s="80">
        <v>6.5216999999999997E-2</v>
      </c>
      <c r="U143" s="119">
        <f t="shared" si="170"/>
        <v>0</v>
      </c>
      <c r="V143" s="120">
        <f t="shared" si="171"/>
        <v>21990.03</v>
      </c>
      <c r="W143" s="121">
        <f t="shared" si="172"/>
        <v>21990.03</v>
      </c>
      <c r="X143" s="119">
        <f t="shared" si="173"/>
        <v>0</v>
      </c>
      <c r="Y143" s="120">
        <f t="shared" si="174"/>
        <v>1434.1237865099999</v>
      </c>
      <c r="Z143" s="122">
        <f t="shared" si="175"/>
        <v>1434.1237865099999</v>
      </c>
      <c r="AA143" s="119">
        <f t="shared" si="176"/>
        <v>0</v>
      </c>
      <c r="AB143" s="120">
        <f t="shared" si="177"/>
        <v>20555.906213489998</v>
      </c>
      <c r="AC143" s="122">
        <f t="shared" si="178"/>
        <v>20555.906213489998</v>
      </c>
      <c r="AD143" s="94">
        <f t="shared" si="179"/>
        <v>0</v>
      </c>
      <c r="AE143" s="123">
        <f t="shared" si="180"/>
        <v>38982.83</v>
      </c>
      <c r="AF143" s="94">
        <f t="shared" si="181"/>
        <v>38982.83</v>
      </c>
      <c r="AG143" s="94">
        <f t="shared" si="182"/>
        <v>0</v>
      </c>
      <c r="AH143" s="123">
        <f t="shared" si="183"/>
        <v>2542.3432241099999</v>
      </c>
      <c r="AI143" s="94">
        <f t="shared" si="184"/>
        <v>2542.3432241099999</v>
      </c>
      <c r="AJ143" s="94">
        <f t="shared" si="185"/>
        <v>0</v>
      </c>
      <c r="AK143" s="94">
        <f t="shared" si="186"/>
        <v>36440.48677589</v>
      </c>
      <c r="AL143" s="93">
        <f t="shared" si="187"/>
        <v>36440.48677589</v>
      </c>
      <c r="AM143" s="138" t="s">
        <v>5082</v>
      </c>
    </row>
    <row r="144" spans="1:39" hidden="1" outlineLevel="3" x14ac:dyDescent="0.25">
      <c r="A144" t="s">
        <v>7014</v>
      </c>
      <c r="B144" t="s">
        <v>132</v>
      </c>
      <c r="C144" t="s">
        <v>133</v>
      </c>
      <c r="D144" t="s">
        <v>121</v>
      </c>
      <c r="E144" t="s">
        <v>122</v>
      </c>
      <c r="F144">
        <v>12257.74</v>
      </c>
      <c r="G144">
        <v>4834.28</v>
      </c>
      <c r="H144">
        <v>7133.23</v>
      </c>
      <c r="R144">
        <f t="shared" si="169"/>
        <v>24225.25</v>
      </c>
      <c r="S144" s="92" t="s">
        <v>5084</v>
      </c>
      <c r="T144" s="80">
        <v>6.5216999999999997E-2</v>
      </c>
      <c r="U144" s="119">
        <f t="shared" si="170"/>
        <v>0</v>
      </c>
      <c r="V144" s="120">
        <f t="shared" si="171"/>
        <v>7133.23</v>
      </c>
      <c r="W144" s="121">
        <f t="shared" si="172"/>
        <v>7133.23</v>
      </c>
      <c r="X144" s="119">
        <f t="shared" si="173"/>
        <v>0</v>
      </c>
      <c r="Y144" s="120">
        <f t="shared" si="174"/>
        <v>465.20786090999997</v>
      </c>
      <c r="Z144" s="122">
        <f t="shared" si="175"/>
        <v>465.20786090999997</v>
      </c>
      <c r="AA144" s="119">
        <f t="shared" si="176"/>
        <v>0</v>
      </c>
      <c r="AB144" s="120">
        <f t="shared" si="177"/>
        <v>6668.0221390899997</v>
      </c>
      <c r="AC144" s="122">
        <f t="shared" si="178"/>
        <v>6668.0221390899997</v>
      </c>
      <c r="AD144" s="94">
        <f t="shared" si="179"/>
        <v>0</v>
      </c>
      <c r="AE144" s="123">
        <f t="shared" si="180"/>
        <v>24225.25</v>
      </c>
      <c r="AF144" s="94">
        <f t="shared" si="181"/>
        <v>24225.25</v>
      </c>
      <c r="AG144" s="94">
        <f t="shared" si="182"/>
        <v>0</v>
      </c>
      <c r="AH144" s="123">
        <f t="shared" si="183"/>
        <v>1579.89812925</v>
      </c>
      <c r="AI144" s="94">
        <f t="shared" si="184"/>
        <v>1579.89812925</v>
      </c>
      <c r="AJ144" s="94">
        <f t="shared" si="185"/>
        <v>0</v>
      </c>
      <c r="AK144" s="94">
        <f t="shared" si="186"/>
        <v>22645.351870750001</v>
      </c>
      <c r="AL144" s="93">
        <f t="shared" si="187"/>
        <v>22645.351870750001</v>
      </c>
      <c r="AM144" s="138" t="s">
        <v>5082</v>
      </c>
    </row>
    <row r="145" spans="1:39" hidden="1" outlineLevel="3" x14ac:dyDescent="0.25">
      <c r="A145" t="s">
        <v>7014</v>
      </c>
      <c r="B145" t="s">
        <v>132</v>
      </c>
      <c r="C145" t="s">
        <v>133</v>
      </c>
      <c r="D145" t="s">
        <v>129</v>
      </c>
      <c r="E145" t="s">
        <v>130</v>
      </c>
      <c r="F145">
        <v>913.92</v>
      </c>
      <c r="G145">
        <v>1246.8</v>
      </c>
      <c r="H145">
        <v>961.91</v>
      </c>
      <c r="R145">
        <f t="shared" si="169"/>
        <v>3122.6299999999997</v>
      </c>
      <c r="S145" s="92" t="s">
        <v>5085</v>
      </c>
      <c r="T145" s="80">
        <v>6.5216999999999997E-2</v>
      </c>
      <c r="U145" s="119">
        <f t="shared" si="170"/>
        <v>0</v>
      </c>
      <c r="V145" s="120">
        <f t="shared" si="171"/>
        <v>961.91</v>
      </c>
      <c r="W145" s="121">
        <f t="shared" si="172"/>
        <v>961.91</v>
      </c>
      <c r="X145" s="119">
        <f t="shared" si="173"/>
        <v>0</v>
      </c>
      <c r="Y145" s="120">
        <f t="shared" si="174"/>
        <v>62.732884469999995</v>
      </c>
      <c r="Z145" s="122">
        <f t="shared" si="175"/>
        <v>62.732884469999995</v>
      </c>
      <c r="AA145" s="119">
        <f t="shared" si="176"/>
        <v>0</v>
      </c>
      <c r="AB145" s="120">
        <f t="shared" si="177"/>
        <v>899.17711552999992</v>
      </c>
      <c r="AC145" s="122">
        <f t="shared" si="178"/>
        <v>899.17711552999992</v>
      </c>
      <c r="AD145" s="94">
        <f t="shared" si="179"/>
        <v>0</v>
      </c>
      <c r="AE145" s="123">
        <f t="shared" si="180"/>
        <v>3122.6299999999997</v>
      </c>
      <c r="AF145" s="94">
        <f t="shared" si="181"/>
        <v>3122.6299999999997</v>
      </c>
      <c r="AG145" s="94">
        <f t="shared" si="182"/>
        <v>0</v>
      </c>
      <c r="AH145" s="123">
        <f t="shared" si="183"/>
        <v>203.64856070999997</v>
      </c>
      <c r="AI145" s="94">
        <f t="shared" si="184"/>
        <v>203.64856070999997</v>
      </c>
      <c r="AJ145" s="94">
        <f t="shared" si="185"/>
        <v>0</v>
      </c>
      <c r="AK145" s="94">
        <f t="shared" si="186"/>
        <v>2918.9814392899998</v>
      </c>
      <c r="AL145" s="93">
        <f t="shared" si="187"/>
        <v>2918.9814392899998</v>
      </c>
      <c r="AM145" s="138" t="s">
        <v>5082</v>
      </c>
    </row>
    <row r="146" spans="1:39" hidden="1" outlineLevel="3" x14ac:dyDescent="0.25">
      <c r="A146" t="s">
        <v>7014</v>
      </c>
      <c r="B146" t="s">
        <v>132</v>
      </c>
      <c r="C146" t="s">
        <v>133</v>
      </c>
      <c r="D146" t="s">
        <v>117</v>
      </c>
      <c r="E146" t="s">
        <v>118</v>
      </c>
      <c r="G146">
        <v>397.2</v>
      </c>
      <c r="R146">
        <f t="shared" si="169"/>
        <v>397.2</v>
      </c>
      <c r="S146" s="92" t="s">
        <v>5087</v>
      </c>
      <c r="T146" s="80">
        <v>6.5216999999999997E-2</v>
      </c>
      <c r="U146" s="119">
        <f t="shared" si="170"/>
        <v>0</v>
      </c>
      <c r="V146" s="120">
        <f t="shared" si="171"/>
        <v>0</v>
      </c>
      <c r="W146" s="121">
        <f t="shared" si="172"/>
        <v>0</v>
      </c>
      <c r="X146" s="119">
        <f t="shared" si="173"/>
        <v>0</v>
      </c>
      <c r="Y146" s="120">
        <f t="shared" si="174"/>
        <v>0</v>
      </c>
      <c r="Z146" s="122">
        <f t="shared" si="175"/>
        <v>0</v>
      </c>
      <c r="AA146" s="119">
        <f t="shared" si="176"/>
        <v>0</v>
      </c>
      <c r="AB146" s="120">
        <f t="shared" si="177"/>
        <v>0</v>
      </c>
      <c r="AC146" s="122">
        <f t="shared" si="178"/>
        <v>0</v>
      </c>
      <c r="AD146" s="94">
        <f t="shared" si="179"/>
        <v>0</v>
      </c>
      <c r="AE146" s="123">
        <f t="shared" si="180"/>
        <v>397.2</v>
      </c>
      <c r="AF146" s="94">
        <f t="shared" si="181"/>
        <v>397.2</v>
      </c>
      <c r="AG146" s="94">
        <f t="shared" si="182"/>
        <v>0</v>
      </c>
      <c r="AH146" s="123">
        <f t="shared" si="183"/>
        <v>25.904192399999999</v>
      </c>
      <c r="AI146" s="94">
        <f t="shared" si="184"/>
        <v>25.904192399999999</v>
      </c>
      <c r="AJ146" s="94">
        <f t="shared" si="185"/>
        <v>0</v>
      </c>
      <c r="AK146" s="94">
        <f t="shared" si="186"/>
        <v>371.29580759999999</v>
      </c>
      <c r="AL146" s="93">
        <f t="shared" si="187"/>
        <v>371.29580759999999</v>
      </c>
      <c r="AM146" s="138" t="s">
        <v>5082</v>
      </c>
    </row>
    <row r="147" spans="1:39" hidden="1" outlineLevel="3" x14ac:dyDescent="0.25">
      <c r="A147" t="s">
        <v>7014</v>
      </c>
      <c r="B147" t="s">
        <v>132</v>
      </c>
      <c r="C147" t="s">
        <v>133</v>
      </c>
      <c r="D147" t="s">
        <v>113</v>
      </c>
      <c r="E147" t="s">
        <v>114</v>
      </c>
      <c r="F147">
        <v>3665.54</v>
      </c>
      <c r="G147">
        <v>2926.28</v>
      </c>
      <c r="H147">
        <v>3421.79</v>
      </c>
      <c r="R147">
        <f t="shared" si="169"/>
        <v>10013.61</v>
      </c>
      <c r="S147" s="92" t="s">
        <v>6506</v>
      </c>
      <c r="T147" s="80">
        <v>6.5216999999999997E-2</v>
      </c>
      <c r="U147" s="119">
        <f t="shared" si="170"/>
        <v>0</v>
      </c>
      <c r="V147" s="120">
        <f t="shared" si="171"/>
        <v>3421.79</v>
      </c>
      <c r="W147" s="121">
        <f t="shared" si="172"/>
        <v>3421.79</v>
      </c>
      <c r="X147" s="119">
        <f t="shared" si="173"/>
        <v>0</v>
      </c>
      <c r="Y147" s="120">
        <f t="shared" si="174"/>
        <v>223.15887842999999</v>
      </c>
      <c r="Z147" s="122">
        <f t="shared" si="175"/>
        <v>223.15887842999999</v>
      </c>
      <c r="AA147" s="119">
        <f t="shared" si="176"/>
        <v>0</v>
      </c>
      <c r="AB147" s="120">
        <f t="shared" si="177"/>
        <v>3198.6311215699998</v>
      </c>
      <c r="AC147" s="122">
        <f t="shared" si="178"/>
        <v>3198.6311215699998</v>
      </c>
      <c r="AD147" s="94">
        <f t="shared" si="179"/>
        <v>0</v>
      </c>
      <c r="AE147" s="123">
        <f t="shared" si="180"/>
        <v>10013.61</v>
      </c>
      <c r="AF147" s="94">
        <f t="shared" si="181"/>
        <v>10013.61</v>
      </c>
      <c r="AG147" s="94">
        <f t="shared" si="182"/>
        <v>0</v>
      </c>
      <c r="AH147" s="123">
        <f t="shared" si="183"/>
        <v>653.05760337000004</v>
      </c>
      <c r="AI147" s="94">
        <f t="shared" si="184"/>
        <v>653.05760337000004</v>
      </c>
      <c r="AJ147" s="94">
        <f t="shared" si="185"/>
        <v>0</v>
      </c>
      <c r="AK147" s="94">
        <f t="shared" si="186"/>
        <v>9360.5523966300007</v>
      </c>
      <c r="AL147" s="93">
        <f t="shared" si="187"/>
        <v>9360.5523966300007</v>
      </c>
      <c r="AM147" s="138" t="s">
        <v>5082</v>
      </c>
    </row>
    <row r="148" spans="1:39" hidden="1" outlineLevel="3" x14ac:dyDescent="0.25">
      <c r="A148" t="s">
        <v>7014</v>
      </c>
      <c r="B148" t="s">
        <v>132</v>
      </c>
      <c r="C148" t="s">
        <v>133</v>
      </c>
      <c r="D148" t="s">
        <v>125</v>
      </c>
      <c r="E148" t="s">
        <v>126</v>
      </c>
      <c r="G148">
        <v>4988.45</v>
      </c>
      <c r="H148">
        <v>13128.43</v>
      </c>
      <c r="R148">
        <f t="shared" si="169"/>
        <v>18116.88</v>
      </c>
      <c r="S148" s="92" t="s">
        <v>6507</v>
      </c>
      <c r="T148" s="80">
        <v>6.5216999999999997E-2</v>
      </c>
      <c r="U148" s="119">
        <f t="shared" si="170"/>
        <v>0</v>
      </c>
      <c r="V148" s="120">
        <f t="shared" si="171"/>
        <v>13128.43</v>
      </c>
      <c r="W148" s="121">
        <f t="shared" si="172"/>
        <v>13128.43</v>
      </c>
      <c r="X148" s="119">
        <f t="shared" si="173"/>
        <v>0</v>
      </c>
      <c r="Y148" s="120">
        <f t="shared" si="174"/>
        <v>856.19681931000002</v>
      </c>
      <c r="Z148" s="122">
        <f t="shared" si="175"/>
        <v>856.19681931000002</v>
      </c>
      <c r="AA148" s="119">
        <f t="shared" si="176"/>
        <v>0</v>
      </c>
      <c r="AB148" s="120">
        <f t="shared" si="177"/>
        <v>12272.23318069</v>
      </c>
      <c r="AC148" s="122">
        <f t="shared" si="178"/>
        <v>12272.23318069</v>
      </c>
      <c r="AD148" s="94">
        <f t="shared" si="179"/>
        <v>0</v>
      </c>
      <c r="AE148" s="123">
        <f t="shared" si="180"/>
        <v>18116.88</v>
      </c>
      <c r="AF148" s="94">
        <f t="shared" si="181"/>
        <v>18116.88</v>
      </c>
      <c r="AG148" s="94">
        <f t="shared" si="182"/>
        <v>0</v>
      </c>
      <c r="AH148" s="123">
        <f t="shared" si="183"/>
        <v>1181.52856296</v>
      </c>
      <c r="AI148" s="94">
        <f t="shared" si="184"/>
        <v>1181.52856296</v>
      </c>
      <c r="AJ148" s="94">
        <f t="shared" si="185"/>
        <v>0</v>
      </c>
      <c r="AK148" s="94">
        <f t="shared" si="186"/>
        <v>16935.351437040001</v>
      </c>
      <c r="AL148" s="93">
        <f t="shared" si="187"/>
        <v>16935.351437040001</v>
      </c>
      <c r="AM148" s="138" t="s">
        <v>5082</v>
      </c>
    </row>
    <row r="149" spans="1:39" hidden="1" outlineLevel="3" x14ac:dyDescent="0.25">
      <c r="A149" t="s">
        <v>7014</v>
      </c>
      <c r="B149" t="s">
        <v>132</v>
      </c>
      <c r="C149" t="s">
        <v>133</v>
      </c>
      <c r="D149" t="s">
        <v>123</v>
      </c>
      <c r="E149" t="s">
        <v>124</v>
      </c>
      <c r="F149">
        <v>14038.24</v>
      </c>
      <c r="G149">
        <v>-4538.54</v>
      </c>
      <c r="H149">
        <v>12084.68</v>
      </c>
      <c r="R149">
        <f t="shared" si="169"/>
        <v>21584.38</v>
      </c>
      <c r="S149" s="92" t="s">
        <v>5109</v>
      </c>
      <c r="T149" s="80">
        <v>6.5216999999999997E-2</v>
      </c>
      <c r="U149" s="119">
        <f t="shared" si="170"/>
        <v>0</v>
      </c>
      <c r="V149" s="120">
        <f t="shared" si="171"/>
        <v>12084.68</v>
      </c>
      <c r="W149" s="121">
        <f t="shared" si="172"/>
        <v>12084.68</v>
      </c>
      <c r="X149" s="119">
        <f t="shared" si="173"/>
        <v>0</v>
      </c>
      <c r="Y149" s="120">
        <f t="shared" si="174"/>
        <v>788.12657555999999</v>
      </c>
      <c r="Z149" s="122">
        <f t="shared" si="175"/>
        <v>788.12657555999999</v>
      </c>
      <c r="AA149" s="119">
        <f t="shared" si="176"/>
        <v>0</v>
      </c>
      <c r="AB149" s="120">
        <f t="shared" si="177"/>
        <v>11296.553424440001</v>
      </c>
      <c r="AC149" s="122">
        <f t="shared" si="178"/>
        <v>11296.553424440001</v>
      </c>
      <c r="AD149" s="94">
        <f t="shared" si="179"/>
        <v>0</v>
      </c>
      <c r="AE149" s="123">
        <f t="shared" si="180"/>
        <v>21584.38</v>
      </c>
      <c r="AF149" s="94">
        <f t="shared" si="181"/>
        <v>21584.38</v>
      </c>
      <c r="AG149" s="94">
        <f t="shared" si="182"/>
        <v>0</v>
      </c>
      <c r="AH149" s="123">
        <f t="shared" si="183"/>
        <v>1407.6685104600001</v>
      </c>
      <c r="AI149" s="94">
        <f t="shared" si="184"/>
        <v>1407.6685104600001</v>
      </c>
      <c r="AJ149" s="94">
        <f t="shared" si="185"/>
        <v>0</v>
      </c>
      <c r="AK149" s="94">
        <f t="shared" si="186"/>
        <v>20176.711489540001</v>
      </c>
      <c r="AL149" s="93">
        <f t="shared" si="187"/>
        <v>20176.711489540001</v>
      </c>
      <c r="AM149" s="138" t="s">
        <v>5082</v>
      </c>
    </row>
    <row r="150" spans="1:39" hidden="1" outlineLevel="2" collapsed="1" x14ac:dyDescent="0.25">
      <c r="S150" s="92"/>
      <c r="T150" s="80"/>
      <c r="U150" s="119">
        <f t="shared" ref="U150:AL150" si="188">SUBTOTAL(9,U142:U149)</f>
        <v>0</v>
      </c>
      <c r="V150" s="120">
        <f t="shared" si="188"/>
        <v>63192.310000000005</v>
      </c>
      <c r="W150" s="121">
        <f t="shared" si="188"/>
        <v>63192.310000000005</v>
      </c>
      <c r="X150" s="119">
        <f t="shared" si="188"/>
        <v>0</v>
      </c>
      <c r="Y150" s="120">
        <f t="shared" si="188"/>
        <v>4121.2128812700003</v>
      </c>
      <c r="Z150" s="122">
        <f t="shared" si="188"/>
        <v>4121.2128812700003</v>
      </c>
      <c r="AA150" s="119">
        <f t="shared" si="188"/>
        <v>0</v>
      </c>
      <c r="AB150" s="120">
        <f t="shared" si="188"/>
        <v>59071.097118730002</v>
      </c>
      <c r="AC150" s="122">
        <f t="shared" si="188"/>
        <v>59071.097118730002</v>
      </c>
      <c r="AD150" s="94">
        <f t="shared" si="188"/>
        <v>0</v>
      </c>
      <c r="AE150" s="123">
        <f t="shared" si="188"/>
        <v>131051.58000000002</v>
      </c>
      <c r="AF150" s="94">
        <f t="shared" si="188"/>
        <v>131051.58000000002</v>
      </c>
      <c r="AG150" s="94">
        <f t="shared" si="188"/>
        <v>0</v>
      </c>
      <c r="AH150" s="123">
        <f t="shared" si="188"/>
        <v>8546.7908928600009</v>
      </c>
      <c r="AI150" s="94">
        <f t="shared" si="188"/>
        <v>8546.7908928600009</v>
      </c>
      <c r="AJ150" s="94">
        <f t="shared" si="188"/>
        <v>0</v>
      </c>
      <c r="AK150" s="94">
        <f t="shared" si="188"/>
        <v>122504.78910714001</v>
      </c>
      <c r="AL150" s="93">
        <f t="shared" si="188"/>
        <v>122504.78910714001</v>
      </c>
      <c r="AM150" s="139" t="s">
        <v>7142</v>
      </c>
    </row>
    <row r="151" spans="1:39" hidden="1" outlineLevel="3" x14ac:dyDescent="0.25">
      <c r="A151" t="s">
        <v>7014</v>
      </c>
      <c r="B151" t="s">
        <v>35</v>
      </c>
      <c r="C151" t="s">
        <v>36</v>
      </c>
      <c r="D151" t="s">
        <v>111</v>
      </c>
      <c r="E151" t="s">
        <v>112</v>
      </c>
      <c r="F151">
        <v>288.64</v>
      </c>
      <c r="R151">
        <f>SUM(F151:Q151)</f>
        <v>288.64</v>
      </c>
      <c r="S151" s="92" t="s">
        <v>1023</v>
      </c>
      <c r="T151" s="80">
        <v>8.4599999999999995E-2</v>
      </c>
      <c r="U151" s="119">
        <f>IF(LEFT(AM151,6)="Direct", H151,0)</f>
        <v>0</v>
      </c>
      <c r="V151" s="120">
        <f>H151-U151</f>
        <v>0</v>
      </c>
      <c r="W151" s="121">
        <f>U151+V151</f>
        <v>0</v>
      </c>
      <c r="X151" s="119">
        <f>IF(LEFT(AM151,9)="Direct-WA", H151,0)</f>
        <v>0</v>
      </c>
      <c r="Y151" s="120">
        <f>IF(LEFT(AM151,9)="Direct-WA",0,H151*T151)</f>
        <v>0</v>
      </c>
      <c r="Z151" s="122">
        <f>X151+Y151</f>
        <v>0</v>
      </c>
      <c r="AA151" s="119">
        <f>IF(LEFT(AM151,9)="Direct-OR", H151,0)</f>
        <v>0</v>
      </c>
      <c r="AB151" s="120">
        <f>IF(LEFT(AM151,9)="Direct-OR",0,V151-Y151)</f>
        <v>0</v>
      </c>
      <c r="AC151" s="122">
        <f>AA151+AB151</f>
        <v>0</v>
      </c>
      <c r="AD151" s="94">
        <f>IF(LEFT(AM151,6)="Direct", R151,0)</f>
        <v>0</v>
      </c>
      <c r="AE151" s="123">
        <f>R151-AD151</f>
        <v>288.64</v>
      </c>
      <c r="AF151" s="94">
        <f>AD151+AE151</f>
        <v>288.64</v>
      </c>
      <c r="AG151" s="94">
        <f>IF(LEFT(AM151,9)="Direct-WA", R151,0)</f>
        <v>0</v>
      </c>
      <c r="AH151" s="123">
        <f>IF(LEFT(AM151,9)="Direct-WA",0,R151*T151)</f>
        <v>24.418943999999996</v>
      </c>
      <c r="AI151" s="94">
        <f>AG151+AH151</f>
        <v>24.418943999999996</v>
      </c>
      <c r="AJ151" s="94">
        <f>IF(LEFT(AM151,9)="Direct-OR", R151,0)</f>
        <v>0</v>
      </c>
      <c r="AK151" s="94">
        <f>IF(LEFT(AM151,9)="Direct-OR",0,AF151-AI151)</f>
        <v>264.22105599999998</v>
      </c>
      <c r="AL151" s="93">
        <f>AJ151+AK151</f>
        <v>264.22105599999998</v>
      </c>
      <c r="AM151" s="138" t="s">
        <v>976</v>
      </c>
    </row>
    <row r="152" spans="1:39" hidden="1" outlineLevel="3" x14ac:dyDescent="0.25">
      <c r="A152" t="s">
        <v>7014</v>
      </c>
      <c r="B152" t="s">
        <v>35</v>
      </c>
      <c r="C152" t="s">
        <v>36</v>
      </c>
      <c r="D152" t="s">
        <v>113</v>
      </c>
      <c r="E152" t="s">
        <v>114</v>
      </c>
      <c r="G152">
        <v>10268.4</v>
      </c>
      <c r="H152">
        <v>3428.75</v>
      </c>
      <c r="R152">
        <f>SUM(F152:Q152)</f>
        <v>13697.15</v>
      </c>
      <c r="S152" s="92" t="s">
        <v>999</v>
      </c>
      <c r="T152" s="80">
        <v>8.4599999999999995E-2</v>
      </c>
      <c r="U152" s="119">
        <f>IF(LEFT(AM152,6)="Direct", H152,0)</f>
        <v>0</v>
      </c>
      <c r="V152" s="120">
        <f>H152-U152</f>
        <v>3428.75</v>
      </c>
      <c r="W152" s="121">
        <f>U152+V152</f>
        <v>3428.75</v>
      </c>
      <c r="X152" s="119">
        <f>IF(LEFT(AM152,9)="Direct-WA", H152,0)</f>
        <v>0</v>
      </c>
      <c r="Y152" s="120">
        <f>IF(LEFT(AM152,9)="Direct-WA",0,H152*T152)</f>
        <v>290.07225</v>
      </c>
      <c r="Z152" s="122">
        <f>X152+Y152</f>
        <v>290.07225</v>
      </c>
      <c r="AA152" s="119">
        <f>IF(LEFT(AM152,9)="Direct-OR", H152,0)</f>
        <v>0</v>
      </c>
      <c r="AB152" s="120">
        <f>IF(LEFT(AM152,9)="Direct-OR",0,V152-Y152)</f>
        <v>3138.6777499999998</v>
      </c>
      <c r="AC152" s="122">
        <f>AA152+AB152</f>
        <v>3138.6777499999998</v>
      </c>
      <c r="AD152" s="94">
        <f>IF(LEFT(AM152,6)="Direct", R152,0)</f>
        <v>0</v>
      </c>
      <c r="AE152" s="123">
        <f>R152-AD152</f>
        <v>13697.15</v>
      </c>
      <c r="AF152" s="94">
        <f>AD152+AE152</f>
        <v>13697.15</v>
      </c>
      <c r="AG152" s="94">
        <f>IF(LEFT(AM152,9)="Direct-WA", R152,0)</f>
        <v>0</v>
      </c>
      <c r="AH152" s="123">
        <f>IF(LEFT(AM152,9)="Direct-WA",0,R152*T152)</f>
        <v>1158.7788899999998</v>
      </c>
      <c r="AI152" s="94">
        <f>AG152+AH152</f>
        <v>1158.7788899999998</v>
      </c>
      <c r="AJ152" s="94">
        <f>IF(LEFT(AM152,9)="Direct-OR", R152,0)</f>
        <v>0</v>
      </c>
      <c r="AK152" s="94">
        <f>IF(LEFT(AM152,9)="Direct-OR",0,AF152-AI152)</f>
        <v>12538.37111</v>
      </c>
      <c r="AL152" s="93">
        <f>AJ152+AK152</f>
        <v>12538.37111</v>
      </c>
      <c r="AM152" s="138" t="s">
        <v>978</v>
      </c>
    </row>
    <row r="153" spans="1:39" hidden="1" outlineLevel="3" x14ac:dyDescent="0.25">
      <c r="A153" t="s">
        <v>7014</v>
      </c>
      <c r="B153" t="s">
        <v>35</v>
      </c>
      <c r="C153" t="s">
        <v>36</v>
      </c>
      <c r="D153" t="s">
        <v>115</v>
      </c>
      <c r="E153" t="s">
        <v>116</v>
      </c>
      <c r="H153">
        <v>126</v>
      </c>
      <c r="R153">
        <f>SUM(F153:Q153)</f>
        <v>126</v>
      </c>
      <c r="S153" s="92" t="s">
        <v>6658</v>
      </c>
      <c r="T153" s="80">
        <v>8.4599999999999995E-2</v>
      </c>
      <c r="U153" s="119">
        <f>IF(LEFT(AM153,6)="Direct", H153,0)</f>
        <v>0</v>
      </c>
      <c r="V153" s="120">
        <f>H153-U153</f>
        <v>126</v>
      </c>
      <c r="W153" s="121">
        <f>U153+V153</f>
        <v>126</v>
      </c>
      <c r="X153" s="119">
        <f>IF(LEFT(AM153,9)="Direct-WA", H153,0)</f>
        <v>0</v>
      </c>
      <c r="Y153" s="120">
        <f>IF(LEFT(AM153,9)="Direct-WA",0,H153*T153)</f>
        <v>10.659599999999999</v>
      </c>
      <c r="Z153" s="122">
        <f>X153+Y153</f>
        <v>10.659599999999999</v>
      </c>
      <c r="AA153" s="119">
        <f>IF(LEFT(AM153,9)="Direct-OR", H153,0)</f>
        <v>0</v>
      </c>
      <c r="AB153" s="120">
        <f>IF(LEFT(AM153,9)="Direct-OR",0,V153-Y153)</f>
        <v>115.3404</v>
      </c>
      <c r="AC153" s="122">
        <f>AA153+AB153</f>
        <v>115.3404</v>
      </c>
      <c r="AD153" s="94">
        <f>IF(LEFT(AM153,6)="Direct", R153,0)</f>
        <v>0</v>
      </c>
      <c r="AE153" s="123">
        <f>R153-AD153</f>
        <v>126</v>
      </c>
      <c r="AF153" s="94">
        <f>AD153+AE153</f>
        <v>126</v>
      </c>
      <c r="AG153" s="94">
        <f>IF(LEFT(AM153,9)="Direct-WA", R153,0)</f>
        <v>0</v>
      </c>
      <c r="AH153" s="123">
        <f>IF(LEFT(AM153,9)="Direct-WA",0,R153*T153)</f>
        <v>10.659599999999999</v>
      </c>
      <c r="AI153" s="94">
        <f>AG153+AH153</f>
        <v>10.659599999999999</v>
      </c>
      <c r="AJ153" s="94">
        <f>IF(LEFT(AM153,9)="Direct-OR", R153,0)</f>
        <v>0</v>
      </c>
      <c r="AK153" s="94">
        <f>IF(LEFT(AM153,9)="Direct-OR",0,AF153-AI153)</f>
        <v>115.3404</v>
      </c>
      <c r="AL153" s="93">
        <f>AJ153+AK153</f>
        <v>115.3404</v>
      </c>
      <c r="AM153" s="138" t="s">
        <v>976</v>
      </c>
    </row>
    <row r="154" spans="1:39" hidden="1" outlineLevel="2" collapsed="1" x14ac:dyDescent="0.25">
      <c r="S154" s="92"/>
      <c r="T154" s="80"/>
      <c r="U154" s="119">
        <f t="shared" ref="U154:AL154" si="189">SUBTOTAL(9,U151:U153)</f>
        <v>0</v>
      </c>
      <c r="V154" s="120">
        <f t="shared" si="189"/>
        <v>3554.75</v>
      </c>
      <c r="W154" s="121">
        <f t="shared" si="189"/>
        <v>3554.75</v>
      </c>
      <c r="X154" s="119">
        <f t="shared" si="189"/>
        <v>0</v>
      </c>
      <c r="Y154" s="120">
        <f t="shared" si="189"/>
        <v>300.73185000000001</v>
      </c>
      <c r="Z154" s="122">
        <f t="shared" si="189"/>
        <v>300.73185000000001</v>
      </c>
      <c r="AA154" s="119">
        <f t="shared" si="189"/>
        <v>0</v>
      </c>
      <c r="AB154" s="120">
        <f t="shared" si="189"/>
        <v>3254.0181499999999</v>
      </c>
      <c r="AC154" s="122">
        <f t="shared" si="189"/>
        <v>3254.0181499999999</v>
      </c>
      <c r="AD154" s="94">
        <f t="shared" si="189"/>
        <v>0</v>
      </c>
      <c r="AE154" s="123">
        <f t="shared" si="189"/>
        <v>14111.789999999999</v>
      </c>
      <c r="AF154" s="94">
        <f t="shared" si="189"/>
        <v>14111.789999999999</v>
      </c>
      <c r="AG154" s="94">
        <f t="shared" si="189"/>
        <v>0</v>
      </c>
      <c r="AH154" s="123">
        <f t="shared" si="189"/>
        <v>1193.8574339999998</v>
      </c>
      <c r="AI154" s="94">
        <f t="shared" si="189"/>
        <v>1193.8574339999998</v>
      </c>
      <c r="AJ154" s="94">
        <f t="shared" si="189"/>
        <v>0</v>
      </c>
      <c r="AK154" s="94">
        <f t="shared" si="189"/>
        <v>12917.932565999999</v>
      </c>
      <c r="AL154" s="93">
        <f t="shared" si="189"/>
        <v>12917.932565999999</v>
      </c>
      <c r="AM154" s="139" t="s">
        <v>7136</v>
      </c>
    </row>
    <row r="155" spans="1:39" hidden="1" outlineLevel="3" x14ac:dyDescent="0.25">
      <c r="A155" t="s">
        <v>7014</v>
      </c>
      <c r="B155" t="s">
        <v>82</v>
      </c>
      <c r="C155" t="s">
        <v>83</v>
      </c>
      <c r="D155" t="s">
        <v>121</v>
      </c>
      <c r="E155" t="s">
        <v>122</v>
      </c>
      <c r="H155">
        <v>386.87</v>
      </c>
      <c r="R155">
        <f>SUM(F155:Q155)</f>
        <v>386.87</v>
      </c>
      <c r="S155" s="92" t="s">
        <v>4457</v>
      </c>
      <c r="T155" s="80">
        <v>1.17E-2</v>
      </c>
      <c r="U155" s="119">
        <f>IF(LEFT(AM155,6)="Direct", H155,0)</f>
        <v>0</v>
      </c>
      <c r="V155" s="120">
        <f>H155-U155</f>
        <v>386.87</v>
      </c>
      <c r="W155" s="121">
        <f>U155+V155</f>
        <v>386.87</v>
      </c>
      <c r="X155" s="119">
        <f>IF(LEFT(AM155,9)="Direct-WA", H155,0)</f>
        <v>0</v>
      </c>
      <c r="Y155" s="120">
        <f>IF(LEFT(AM155,9)="Direct-WA",0,H155*T155)</f>
        <v>4.5263790000000004</v>
      </c>
      <c r="Z155" s="122">
        <f>X155+Y155</f>
        <v>4.5263790000000004</v>
      </c>
      <c r="AA155" s="119">
        <f>IF(LEFT(AM155,9)="Direct-OR", H155,0)</f>
        <v>0</v>
      </c>
      <c r="AB155" s="120">
        <f>IF(LEFT(AM155,9)="Direct-OR",0,V155-Y155)</f>
        <v>382.34362099999998</v>
      </c>
      <c r="AC155" s="122">
        <f>AA155+AB155</f>
        <v>382.34362099999998</v>
      </c>
      <c r="AD155" s="94">
        <f>IF(LEFT(AM155,6)="Direct", R155,0)</f>
        <v>0</v>
      </c>
      <c r="AE155" s="123">
        <f>R155-AD155</f>
        <v>386.87</v>
      </c>
      <c r="AF155" s="94">
        <f>AD155+AE155</f>
        <v>386.87</v>
      </c>
      <c r="AG155" s="94">
        <f>IF(LEFT(AM155,9)="Direct-WA", R155,0)</f>
        <v>0</v>
      </c>
      <c r="AH155" s="123">
        <f>IF(LEFT(AM155,9)="Direct-WA",0,R155*T155)</f>
        <v>4.5263790000000004</v>
      </c>
      <c r="AI155" s="94">
        <f>AG155+AH155</f>
        <v>4.5263790000000004</v>
      </c>
      <c r="AJ155" s="94">
        <f>IF(LEFT(AM155,9)="Direct-OR", R155,0)</f>
        <v>0</v>
      </c>
      <c r="AK155" s="94">
        <f>IF(LEFT(AM155,9)="Direct-OR",0,AF155-AI155)</f>
        <v>382.34362099999998</v>
      </c>
      <c r="AL155" s="93">
        <f>AJ155+AK155</f>
        <v>382.34362099999998</v>
      </c>
      <c r="AM155" s="138" t="s">
        <v>4436</v>
      </c>
    </row>
    <row r="156" spans="1:39" hidden="1" outlineLevel="3" x14ac:dyDescent="0.25">
      <c r="A156" t="s">
        <v>7014</v>
      </c>
      <c r="B156" t="s">
        <v>82</v>
      </c>
      <c r="C156" t="s">
        <v>83</v>
      </c>
      <c r="D156" t="s">
        <v>117</v>
      </c>
      <c r="E156" t="s">
        <v>118</v>
      </c>
      <c r="G156">
        <v>117.07</v>
      </c>
      <c r="H156">
        <v>190.94</v>
      </c>
      <c r="R156">
        <f>SUM(F156:Q156)</f>
        <v>308.01</v>
      </c>
      <c r="S156" s="92" t="s">
        <v>4466</v>
      </c>
      <c r="T156" s="80">
        <v>1.17E-2</v>
      </c>
      <c r="U156" s="119">
        <f>IF(LEFT(AM156,6)="Direct", H156,0)</f>
        <v>0</v>
      </c>
      <c r="V156" s="120">
        <f>H156-U156</f>
        <v>190.94</v>
      </c>
      <c r="W156" s="121">
        <f>U156+V156</f>
        <v>190.94</v>
      </c>
      <c r="X156" s="119">
        <f>IF(LEFT(AM156,9)="Direct-WA", H156,0)</f>
        <v>0</v>
      </c>
      <c r="Y156" s="120">
        <f>IF(LEFT(AM156,9)="Direct-WA",0,H156*T156)</f>
        <v>2.2339980000000002</v>
      </c>
      <c r="Z156" s="122">
        <f>X156+Y156</f>
        <v>2.2339980000000002</v>
      </c>
      <c r="AA156" s="119">
        <f>IF(LEFT(AM156,9)="Direct-OR", H156,0)</f>
        <v>0</v>
      </c>
      <c r="AB156" s="120">
        <f>IF(LEFT(AM156,9)="Direct-OR",0,V156-Y156)</f>
        <v>188.70600199999998</v>
      </c>
      <c r="AC156" s="122">
        <f>AA156+AB156</f>
        <v>188.70600199999998</v>
      </c>
      <c r="AD156" s="94">
        <f>IF(LEFT(AM156,6)="Direct", R156,0)</f>
        <v>0</v>
      </c>
      <c r="AE156" s="123">
        <f>R156-AD156</f>
        <v>308.01</v>
      </c>
      <c r="AF156" s="94">
        <f>AD156+AE156</f>
        <v>308.01</v>
      </c>
      <c r="AG156" s="94">
        <f>IF(LEFT(AM156,9)="Direct-WA", R156,0)</f>
        <v>0</v>
      </c>
      <c r="AH156" s="123">
        <f>IF(LEFT(AM156,9)="Direct-WA",0,R156*T156)</f>
        <v>3.6037170000000001</v>
      </c>
      <c r="AI156" s="94">
        <f>AG156+AH156</f>
        <v>3.6037170000000001</v>
      </c>
      <c r="AJ156" s="94">
        <f>IF(LEFT(AM156,9)="Direct-OR", R156,0)</f>
        <v>0</v>
      </c>
      <c r="AK156" s="94">
        <f>IF(LEFT(AM156,9)="Direct-OR",0,AF156-AI156)</f>
        <v>304.40628299999997</v>
      </c>
      <c r="AL156" s="93">
        <f>AJ156+AK156</f>
        <v>304.40628299999997</v>
      </c>
      <c r="AM156" s="138" t="s">
        <v>4436</v>
      </c>
    </row>
    <row r="157" spans="1:39" hidden="1" outlineLevel="3" x14ac:dyDescent="0.25">
      <c r="A157" t="s">
        <v>7014</v>
      </c>
      <c r="B157" t="s">
        <v>82</v>
      </c>
      <c r="C157" t="s">
        <v>83</v>
      </c>
      <c r="D157" t="s">
        <v>115</v>
      </c>
      <c r="E157" t="s">
        <v>116</v>
      </c>
      <c r="F157">
        <v>36158.92</v>
      </c>
      <c r="G157">
        <v>28086.720000000001</v>
      </c>
      <c r="H157">
        <v>27409.06</v>
      </c>
      <c r="R157">
        <f>SUM(F157:Q157)</f>
        <v>91654.7</v>
      </c>
      <c r="S157" s="92" t="s">
        <v>4470</v>
      </c>
      <c r="T157" s="80">
        <v>1.17E-2</v>
      </c>
      <c r="U157" s="119">
        <f>IF(LEFT(AM157,6)="Direct", H157,0)</f>
        <v>0</v>
      </c>
      <c r="V157" s="120">
        <f>H157-U157</f>
        <v>27409.06</v>
      </c>
      <c r="W157" s="121">
        <f>U157+V157</f>
        <v>27409.06</v>
      </c>
      <c r="X157" s="119">
        <f>IF(LEFT(AM157,9)="Direct-WA", H157,0)</f>
        <v>0</v>
      </c>
      <c r="Y157" s="120">
        <f>IF(LEFT(AM157,9)="Direct-WA",0,H157*T157)</f>
        <v>320.68600200000003</v>
      </c>
      <c r="Z157" s="122">
        <f>X157+Y157</f>
        <v>320.68600200000003</v>
      </c>
      <c r="AA157" s="119">
        <f>IF(LEFT(AM157,9)="Direct-OR", H157,0)</f>
        <v>0</v>
      </c>
      <c r="AB157" s="120">
        <f>IF(LEFT(AM157,9)="Direct-OR",0,V157-Y157)</f>
        <v>27088.373998000003</v>
      </c>
      <c r="AC157" s="122">
        <f>AA157+AB157</f>
        <v>27088.373998000003</v>
      </c>
      <c r="AD157" s="94">
        <f>IF(LEFT(AM157,6)="Direct", R157,0)</f>
        <v>0</v>
      </c>
      <c r="AE157" s="123">
        <f>R157-AD157</f>
        <v>91654.7</v>
      </c>
      <c r="AF157" s="94">
        <f>AD157+AE157</f>
        <v>91654.7</v>
      </c>
      <c r="AG157" s="94">
        <f>IF(LEFT(AM157,9)="Direct-WA", R157,0)</f>
        <v>0</v>
      </c>
      <c r="AH157" s="123">
        <f>IF(LEFT(AM157,9)="Direct-WA",0,R157*T157)</f>
        <v>1072.3599899999999</v>
      </c>
      <c r="AI157" s="94">
        <f>AG157+AH157</f>
        <v>1072.3599899999999</v>
      </c>
      <c r="AJ157" s="94">
        <f>IF(LEFT(AM157,9)="Direct-OR", R157,0)</f>
        <v>0</v>
      </c>
      <c r="AK157" s="94">
        <f>IF(LEFT(AM157,9)="Direct-OR",0,AF157-AI157)</f>
        <v>90582.34001</v>
      </c>
      <c r="AL157" s="93">
        <f>AJ157+AK157</f>
        <v>90582.34001</v>
      </c>
      <c r="AM157" s="138" t="s">
        <v>4436</v>
      </c>
    </row>
    <row r="158" spans="1:39" hidden="1" outlineLevel="3" x14ac:dyDescent="0.25">
      <c r="A158" t="s">
        <v>7014</v>
      </c>
      <c r="B158" t="s">
        <v>82</v>
      </c>
      <c r="C158" t="s">
        <v>83</v>
      </c>
      <c r="D158" t="s">
        <v>125</v>
      </c>
      <c r="E158" t="s">
        <v>126</v>
      </c>
      <c r="H158">
        <v>2342.5</v>
      </c>
      <c r="R158">
        <f>SUM(F158:Q158)</f>
        <v>2342.5</v>
      </c>
      <c r="S158" s="92" t="s">
        <v>4565</v>
      </c>
      <c r="T158" s="80">
        <v>1.17E-2</v>
      </c>
      <c r="U158" s="119">
        <f>IF(LEFT(AM158,6)="Direct", H158,0)</f>
        <v>0</v>
      </c>
      <c r="V158" s="120">
        <f>H158-U158</f>
        <v>2342.5</v>
      </c>
      <c r="W158" s="121">
        <f>U158+V158</f>
        <v>2342.5</v>
      </c>
      <c r="X158" s="119">
        <f>IF(LEFT(AM158,9)="Direct-WA", H158,0)</f>
        <v>0</v>
      </c>
      <c r="Y158" s="120">
        <f>IF(LEFT(AM158,9)="Direct-WA",0,H158*T158)</f>
        <v>27.407250000000001</v>
      </c>
      <c r="Z158" s="122">
        <f>X158+Y158</f>
        <v>27.407250000000001</v>
      </c>
      <c r="AA158" s="119">
        <f>IF(LEFT(AM158,9)="Direct-OR", H158,0)</f>
        <v>0</v>
      </c>
      <c r="AB158" s="120">
        <f>IF(LEFT(AM158,9)="Direct-OR",0,V158-Y158)</f>
        <v>2315.0927499999998</v>
      </c>
      <c r="AC158" s="122">
        <f>AA158+AB158</f>
        <v>2315.0927499999998</v>
      </c>
      <c r="AD158" s="94">
        <f>IF(LEFT(AM158,6)="Direct", R158,0)</f>
        <v>0</v>
      </c>
      <c r="AE158" s="123">
        <f>R158-AD158</f>
        <v>2342.5</v>
      </c>
      <c r="AF158" s="94">
        <f>AD158+AE158</f>
        <v>2342.5</v>
      </c>
      <c r="AG158" s="94">
        <f>IF(LEFT(AM158,9)="Direct-WA", R158,0)</f>
        <v>0</v>
      </c>
      <c r="AH158" s="123">
        <f>IF(LEFT(AM158,9)="Direct-WA",0,R158*T158)</f>
        <v>27.407250000000001</v>
      </c>
      <c r="AI158" s="94">
        <f>AG158+AH158</f>
        <v>27.407250000000001</v>
      </c>
      <c r="AJ158" s="94">
        <f>IF(LEFT(AM158,9)="Direct-OR", R158,0)</f>
        <v>0</v>
      </c>
      <c r="AK158" s="94">
        <f>IF(LEFT(AM158,9)="Direct-OR",0,AF158-AI158)</f>
        <v>2315.0927499999998</v>
      </c>
      <c r="AL158" s="93">
        <f>AJ158+AK158</f>
        <v>2315.0927499999998</v>
      </c>
      <c r="AM158" s="138" t="s">
        <v>4436</v>
      </c>
    </row>
    <row r="159" spans="1:39" hidden="1" outlineLevel="3" x14ac:dyDescent="0.25">
      <c r="A159" t="s">
        <v>7014</v>
      </c>
      <c r="B159" t="s">
        <v>82</v>
      </c>
      <c r="C159" t="s">
        <v>83</v>
      </c>
      <c r="D159" t="s">
        <v>123</v>
      </c>
      <c r="E159" t="s">
        <v>124</v>
      </c>
      <c r="F159">
        <v>3589.07</v>
      </c>
      <c r="G159">
        <v>-5826.49</v>
      </c>
      <c r="H159">
        <v>14229.42</v>
      </c>
      <c r="R159">
        <f>SUM(F159:Q159)</f>
        <v>11992</v>
      </c>
      <c r="S159" s="92" t="s">
        <v>4567</v>
      </c>
      <c r="T159" s="80">
        <v>1.17E-2</v>
      </c>
      <c r="U159" s="119">
        <f>IF(LEFT(AM159,6)="Direct", H159,0)</f>
        <v>0</v>
      </c>
      <c r="V159" s="120">
        <f>H159-U159</f>
        <v>14229.42</v>
      </c>
      <c r="W159" s="121">
        <f>U159+V159</f>
        <v>14229.42</v>
      </c>
      <c r="X159" s="119">
        <f>IF(LEFT(AM159,9)="Direct-WA", H159,0)</f>
        <v>0</v>
      </c>
      <c r="Y159" s="120">
        <f>IF(LEFT(AM159,9)="Direct-WA",0,H159*T159)</f>
        <v>166.48421400000001</v>
      </c>
      <c r="Z159" s="122">
        <f>X159+Y159</f>
        <v>166.48421400000001</v>
      </c>
      <c r="AA159" s="119">
        <f>IF(LEFT(AM159,9)="Direct-OR", H159,0)</f>
        <v>0</v>
      </c>
      <c r="AB159" s="120">
        <f>IF(LEFT(AM159,9)="Direct-OR",0,V159-Y159)</f>
        <v>14062.935786</v>
      </c>
      <c r="AC159" s="122">
        <f>AA159+AB159</f>
        <v>14062.935786</v>
      </c>
      <c r="AD159" s="94">
        <f>IF(LEFT(AM159,6)="Direct", R159,0)</f>
        <v>0</v>
      </c>
      <c r="AE159" s="123">
        <f>R159-AD159</f>
        <v>11992</v>
      </c>
      <c r="AF159" s="94">
        <f>AD159+AE159</f>
        <v>11992</v>
      </c>
      <c r="AG159" s="94">
        <f>IF(LEFT(AM159,9)="Direct-WA", R159,0)</f>
        <v>0</v>
      </c>
      <c r="AH159" s="123">
        <f>IF(LEFT(AM159,9)="Direct-WA",0,R159*T159)</f>
        <v>140.3064</v>
      </c>
      <c r="AI159" s="94">
        <f>AG159+AH159</f>
        <v>140.3064</v>
      </c>
      <c r="AJ159" s="94">
        <f>IF(LEFT(AM159,9)="Direct-OR", R159,0)</f>
        <v>0</v>
      </c>
      <c r="AK159" s="94">
        <f>IF(LEFT(AM159,9)="Direct-OR",0,AF159-AI159)</f>
        <v>11851.693600000001</v>
      </c>
      <c r="AL159" s="93">
        <f>AJ159+AK159</f>
        <v>11851.693600000001</v>
      </c>
      <c r="AM159" s="138" t="s">
        <v>4436</v>
      </c>
    </row>
    <row r="160" spans="1:39" hidden="1" outlineLevel="2" collapsed="1" x14ac:dyDescent="0.25">
      <c r="S160" s="92"/>
      <c r="T160" s="80"/>
      <c r="U160" s="119">
        <f t="shared" ref="U160:AL160" si="190">SUBTOTAL(9,U155:U159)</f>
        <v>0</v>
      </c>
      <c r="V160" s="120">
        <f t="shared" si="190"/>
        <v>44558.79</v>
      </c>
      <c r="W160" s="121">
        <f t="shared" si="190"/>
        <v>44558.79</v>
      </c>
      <c r="X160" s="119">
        <f t="shared" si="190"/>
        <v>0</v>
      </c>
      <c r="Y160" s="120">
        <f t="shared" si="190"/>
        <v>521.33784300000002</v>
      </c>
      <c r="Z160" s="122">
        <f t="shared" si="190"/>
        <v>521.33784300000002</v>
      </c>
      <c r="AA160" s="119">
        <f t="shared" si="190"/>
        <v>0</v>
      </c>
      <c r="AB160" s="120">
        <f t="shared" si="190"/>
        <v>44037.452157</v>
      </c>
      <c r="AC160" s="122">
        <f t="shared" si="190"/>
        <v>44037.452157</v>
      </c>
      <c r="AD160" s="94">
        <f t="shared" si="190"/>
        <v>0</v>
      </c>
      <c r="AE160" s="123">
        <f t="shared" si="190"/>
        <v>106684.08</v>
      </c>
      <c r="AF160" s="94">
        <f t="shared" si="190"/>
        <v>106684.08</v>
      </c>
      <c r="AG160" s="94">
        <f t="shared" si="190"/>
        <v>0</v>
      </c>
      <c r="AH160" s="123">
        <f t="shared" si="190"/>
        <v>1248.2037359999999</v>
      </c>
      <c r="AI160" s="94">
        <f t="shared" si="190"/>
        <v>1248.2037359999999</v>
      </c>
      <c r="AJ160" s="94">
        <f t="shared" si="190"/>
        <v>0</v>
      </c>
      <c r="AK160" s="94">
        <f t="shared" si="190"/>
        <v>105435.87626399999</v>
      </c>
      <c r="AL160" s="93">
        <f t="shared" si="190"/>
        <v>105435.87626399999</v>
      </c>
      <c r="AM160" s="139" t="s">
        <v>7138</v>
      </c>
    </row>
    <row r="161" spans="1:39" hidden="1" outlineLevel="1" x14ac:dyDescent="0.25">
      <c r="A161" s="135" t="s">
        <v>7013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7"/>
      <c r="T161" s="128"/>
      <c r="U161" s="129">
        <f t="shared" ref="U161:AL161" si="191">SUBTOTAL(9,U103:U159)</f>
        <v>370400.49999999988</v>
      </c>
      <c r="V161" s="130">
        <f t="shared" si="191"/>
        <v>854352.54000000027</v>
      </c>
      <c r="W161" s="131">
        <f t="shared" si="191"/>
        <v>1224753.0399999998</v>
      </c>
      <c r="X161" s="129">
        <f t="shared" si="191"/>
        <v>55858.049999999996</v>
      </c>
      <c r="Y161" s="130">
        <f t="shared" si="191"/>
        <v>88253.906345270007</v>
      </c>
      <c r="Z161" s="132">
        <f t="shared" si="191"/>
        <v>144111.95634526998</v>
      </c>
      <c r="AA161" s="129">
        <f t="shared" si="191"/>
        <v>314542.44999999995</v>
      </c>
      <c r="AB161" s="130">
        <f t="shared" si="191"/>
        <v>766098.63365472993</v>
      </c>
      <c r="AC161" s="132">
        <f t="shared" si="191"/>
        <v>1080641.0836547301</v>
      </c>
      <c r="AD161" s="130">
        <f t="shared" si="191"/>
        <v>920630.29999999993</v>
      </c>
      <c r="AE161" s="133">
        <f t="shared" si="191"/>
        <v>2212201.2799999998</v>
      </c>
      <c r="AF161" s="130">
        <f t="shared" si="191"/>
        <v>3132831.5800000005</v>
      </c>
      <c r="AG161" s="130">
        <f t="shared" si="191"/>
        <v>129167</v>
      </c>
      <c r="AH161" s="133">
        <f t="shared" si="191"/>
        <v>230752.57139485996</v>
      </c>
      <c r="AI161" s="130">
        <f t="shared" si="191"/>
        <v>359919.57139485999</v>
      </c>
      <c r="AJ161" s="130">
        <f t="shared" si="191"/>
        <v>791463.3</v>
      </c>
      <c r="AK161" s="130">
        <f t="shared" si="191"/>
        <v>1981448.7086051404</v>
      </c>
      <c r="AL161" s="134">
        <f t="shared" si="191"/>
        <v>2772912.0086051407</v>
      </c>
      <c r="AM161" s="137"/>
    </row>
    <row r="162" spans="1:39" hidden="1" outlineLevel="3" x14ac:dyDescent="0.25">
      <c r="A162" t="s">
        <v>7016</v>
      </c>
      <c r="B162" t="s">
        <v>77</v>
      </c>
      <c r="C162" t="s">
        <v>78</v>
      </c>
      <c r="D162" t="s">
        <v>147</v>
      </c>
      <c r="E162" t="s">
        <v>148</v>
      </c>
      <c r="F162">
        <v>585.76</v>
      </c>
      <c r="H162">
        <v>1756.98</v>
      </c>
      <c r="R162">
        <f>SUM(F162:Q162)</f>
        <v>2342.7399999999998</v>
      </c>
      <c r="S162" s="92" t="s">
        <v>4121</v>
      </c>
      <c r="T162" s="80">
        <v>0.1124</v>
      </c>
      <c r="U162" s="119">
        <f>IF(LEFT(AM162,6)="Direct", H162,0)</f>
        <v>0</v>
      </c>
      <c r="V162" s="120">
        <f>H162-U162</f>
        <v>1756.98</v>
      </c>
      <c r="W162" s="121">
        <f>U162+V162</f>
        <v>1756.98</v>
      </c>
      <c r="X162" s="119">
        <f>IF(LEFT(AM162,9)="Direct-WA", H162,0)</f>
        <v>0</v>
      </c>
      <c r="Y162" s="120">
        <f>IF(LEFT(AM162,9)="Direct-WA",0,H162*T162)</f>
        <v>197.48455200000001</v>
      </c>
      <c r="Z162" s="122">
        <f>X162+Y162</f>
        <v>197.48455200000001</v>
      </c>
      <c r="AA162" s="119">
        <f>IF(LEFT(AM162,9)="Direct-OR", H162,0)</f>
        <v>0</v>
      </c>
      <c r="AB162" s="120">
        <f>IF(LEFT(AM162,9)="Direct-OR",0,V162-Y162)</f>
        <v>1559.4954480000001</v>
      </c>
      <c r="AC162" s="122">
        <f>AA162+AB162</f>
        <v>1559.4954480000001</v>
      </c>
      <c r="AD162" s="94">
        <f>IF(LEFT(AM162,6)="Direct", R162,0)</f>
        <v>0</v>
      </c>
      <c r="AE162" s="123">
        <f>R162-AD162</f>
        <v>2342.7399999999998</v>
      </c>
      <c r="AF162" s="94">
        <f>AD162+AE162</f>
        <v>2342.7399999999998</v>
      </c>
      <c r="AG162" s="94">
        <f>IF(LEFT(AM162,9)="Direct-WA", R162,0)</f>
        <v>0</v>
      </c>
      <c r="AH162" s="123">
        <f>IF(LEFT(AM162,9)="Direct-WA",0,R162*T162)</f>
        <v>263.32397599999996</v>
      </c>
      <c r="AI162" s="94">
        <f>AG162+AH162</f>
        <v>263.32397599999996</v>
      </c>
      <c r="AJ162" s="94">
        <f>IF(LEFT(AM162,9)="Direct-OR", R162,0)</f>
        <v>0</v>
      </c>
      <c r="AK162" s="94">
        <f>IF(LEFT(AM162,9)="Direct-OR",0,AF162-AI162)</f>
        <v>2079.4160239999997</v>
      </c>
      <c r="AL162" s="93">
        <f>AJ162+AK162</f>
        <v>2079.4160239999997</v>
      </c>
      <c r="AM162" s="138" t="s">
        <v>1010</v>
      </c>
    </row>
    <row r="163" spans="1:39" hidden="1" outlineLevel="2" collapsed="1" x14ac:dyDescent="0.25">
      <c r="S163" s="92"/>
      <c r="T163" s="80"/>
      <c r="U163" s="119">
        <f t="shared" ref="U163:AL163" si="192">SUBTOTAL(9,U162:U162)</f>
        <v>0</v>
      </c>
      <c r="V163" s="120">
        <f t="shared" si="192"/>
        <v>1756.98</v>
      </c>
      <c r="W163" s="121">
        <f t="shared" si="192"/>
        <v>1756.98</v>
      </c>
      <c r="X163" s="119">
        <f t="shared" si="192"/>
        <v>0</v>
      </c>
      <c r="Y163" s="120">
        <f t="shared" si="192"/>
        <v>197.48455200000001</v>
      </c>
      <c r="Z163" s="122">
        <f t="shared" si="192"/>
        <v>197.48455200000001</v>
      </c>
      <c r="AA163" s="119">
        <f t="shared" si="192"/>
        <v>0</v>
      </c>
      <c r="AB163" s="120">
        <f t="shared" si="192"/>
        <v>1559.4954480000001</v>
      </c>
      <c r="AC163" s="122">
        <f t="shared" si="192"/>
        <v>1559.4954480000001</v>
      </c>
      <c r="AD163" s="94">
        <f t="shared" si="192"/>
        <v>0</v>
      </c>
      <c r="AE163" s="123">
        <f t="shared" si="192"/>
        <v>2342.7399999999998</v>
      </c>
      <c r="AF163" s="94">
        <f t="shared" si="192"/>
        <v>2342.7399999999998</v>
      </c>
      <c r="AG163" s="94">
        <f t="shared" si="192"/>
        <v>0</v>
      </c>
      <c r="AH163" s="123">
        <f t="shared" si="192"/>
        <v>263.32397599999996</v>
      </c>
      <c r="AI163" s="94">
        <f t="shared" si="192"/>
        <v>263.32397599999996</v>
      </c>
      <c r="AJ163" s="94">
        <f t="shared" si="192"/>
        <v>0</v>
      </c>
      <c r="AK163" s="94">
        <f t="shared" si="192"/>
        <v>2079.4160239999997</v>
      </c>
      <c r="AL163" s="93">
        <f t="shared" si="192"/>
        <v>2079.4160239999997</v>
      </c>
      <c r="AM163" s="139" t="s">
        <v>7137</v>
      </c>
    </row>
    <row r="164" spans="1:39" hidden="1" outlineLevel="3" x14ac:dyDescent="0.25">
      <c r="A164" t="s">
        <v>7016</v>
      </c>
      <c r="B164" t="s">
        <v>119</v>
      </c>
      <c r="C164" t="s">
        <v>120</v>
      </c>
      <c r="D164" t="s">
        <v>145</v>
      </c>
      <c r="E164" t="s">
        <v>146</v>
      </c>
      <c r="G164">
        <v>-711.05</v>
      </c>
      <c r="H164">
        <v>0</v>
      </c>
      <c r="R164">
        <f>SUM(F164:Q164)</f>
        <v>-711.05</v>
      </c>
      <c r="S164" s="92" t="s">
        <v>4280</v>
      </c>
      <c r="T164" s="80">
        <v>0.1119</v>
      </c>
      <c r="U164" s="119">
        <f>IF(LEFT(AM164,6)="Direct", H164,0)</f>
        <v>0</v>
      </c>
      <c r="V164" s="120">
        <f>H164-U164</f>
        <v>0</v>
      </c>
      <c r="W164" s="121">
        <f>U164+V164</f>
        <v>0</v>
      </c>
      <c r="X164" s="119">
        <f>IF(LEFT(AM164,9)="Direct-WA", H164,0)</f>
        <v>0</v>
      </c>
      <c r="Y164" s="120">
        <f>IF(LEFT(AM164,9)="Direct-WA",0,H164*T164)</f>
        <v>0</v>
      </c>
      <c r="Z164" s="122">
        <f>X164+Y164</f>
        <v>0</v>
      </c>
      <c r="AA164" s="119">
        <f>IF(LEFT(AM164,9)="Direct-OR", H164,0)</f>
        <v>0</v>
      </c>
      <c r="AB164" s="120">
        <f>IF(LEFT(AM164,9)="Direct-OR",0,V164-Y164)</f>
        <v>0</v>
      </c>
      <c r="AC164" s="122">
        <f>AA164+AB164</f>
        <v>0</v>
      </c>
      <c r="AD164" s="94">
        <f>IF(LEFT(AM164,6)="Direct", R164,0)</f>
        <v>0</v>
      </c>
      <c r="AE164" s="123">
        <f>R164-AD164</f>
        <v>-711.05</v>
      </c>
      <c r="AF164" s="94">
        <f>AD164+AE164</f>
        <v>-711.05</v>
      </c>
      <c r="AG164" s="94">
        <f>IF(LEFT(AM164,9)="Direct-WA", R164,0)</f>
        <v>0</v>
      </c>
      <c r="AH164" s="123">
        <f>IF(LEFT(AM164,9)="Direct-WA",0,R164*T164)</f>
        <v>-79.566494999999989</v>
      </c>
      <c r="AI164" s="94">
        <f>AG164+AH164</f>
        <v>-79.566494999999989</v>
      </c>
      <c r="AJ164" s="94">
        <f>IF(LEFT(AM164,9)="Direct-OR", R164,0)</f>
        <v>0</v>
      </c>
      <c r="AK164" s="94">
        <f>IF(LEFT(AM164,9)="Direct-OR",0,AF164-AI164)</f>
        <v>-631.48350499999992</v>
      </c>
      <c r="AL164" s="93">
        <f>AJ164+AK164</f>
        <v>-631.48350499999992</v>
      </c>
      <c r="AM164" s="138" t="s">
        <v>1012</v>
      </c>
    </row>
    <row r="165" spans="1:39" hidden="1" outlineLevel="2" collapsed="1" x14ac:dyDescent="0.25">
      <c r="S165" s="92"/>
      <c r="T165" s="80"/>
      <c r="U165" s="119">
        <f t="shared" ref="U165:AL165" si="193">SUBTOTAL(9,U164:U164)</f>
        <v>0</v>
      </c>
      <c r="V165" s="120">
        <f t="shared" si="193"/>
        <v>0</v>
      </c>
      <c r="W165" s="121">
        <f t="shared" si="193"/>
        <v>0</v>
      </c>
      <c r="X165" s="119">
        <f t="shared" si="193"/>
        <v>0</v>
      </c>
      <c r="Y165" s="120">
        <f t="shared" si="193"/>
        <v>0</v>
      </c>
      <c r="Z165" s="122">
        <f t="shared" si="193"/>
        <v>0</v>
      </c>
      <c r="AA165" s="119">
        <f t="shared" si="193"/>
        <v>0</v>
      </c>
      <c r="AB165" s="120">
        <f t="shared" si="193"/>
        <v>0</v>
      </c>
      <c r="AC165" s="122">
        <f t="shared" si="193"/>
        <v>0</v>
      </c>
      <c r="AD165" s="94">
        <f t="shared" si="193"/>
        <v>0</v>
      </c>
      <c r="AE165" s="123">
        <f t="shared" si="193"/>
        <v>-711.05</v>
      </c>
      <c r="AF165" s="94">
        <f t="shared" si="193"/>
        <v>-711.05</v>
      </c>
      <c r="AG165" s="94">
        <f t="shared" si="193"/>
        <v>0</v>
      </c>
      <c r="AH165" s="123">
        <f t="shared" si="193"/>
        <v>-79.566494999999989</v>
      </c>
      <c r="AI165" s="94">
        <f t="shared" si="193"/>
        <v>-79.566494999999989</v>
      </c>
      <c r="AJ165" s="94">
        <f t="shared" si="193"/>
        <v>0</v>
      </c>
      <c r="AK165" s="94">
        <f t="shared" si="193"/>
        <v>-631.48350499999992</v>
      </c>
      <c r="AL165" s="93">
        <f t="shared" si="193"/>
        <v>-631.48350499999992</v>
      </c>
      <c r="AM165" s="139" t="s">
        <v>7140</v>
      </c>
    </row>
    <row r="166" spans="1:39" hidden="1" outlineLevel="3" x14ac:dyDescent="0.25">
      <c r="A166" t="s">
        <v>7016</v>
      </c>
      <c r="B166" t="s">
        <v>35</v>
      </c>
      <c r="C166" t="s">
        <v>36</v>
      </c>
      <c r="D166" t="s">
        <v>143</v>
      </c>
      <c r="E166" t="s">
        <v>144</v>
      </c>
      <c r="F166">
        <v>8.3000000000000007</v>
      </c>
      <c r="R166">
        <f>SUM(F166:Q166)</f>
        <v>8.3000000000000007</v>
      </c>
      <c r="S166" s="92" t="s">
        <v>995</v>
      </c>
      <c r="T166" s="80">
        <v>8.4599999999999995E-2</v>
      </c>
      <c r="U166" s="119">
        <f>IF(LEFT(AM166,6)="Direct", H166,0)</f>
        <v>0</v>
      </c>
      <c r="V166" s="120">
        <f>H166-U166</f>
        <v>0</v>
      </c>
      <c r="W166" s="121">
        <f>U166+V166</f>
        <v>0</v>
      </c>
      <c r="X166" s="119">
        <f>IF(LEFT(AM166,9)="Direct-WA", H166,0)</f>
        <v>0</v>
      </c>
      <c r="Y166" s="120">
        <f>IF(LEFT(AM166,9)="Direct-WA",0,H166*T166)</f>
        <v>0</v>
      </c>
      <c r="Z166" s="122">
        <f>X166+Y166</f>
        <v>0</v>
      </c>
      <c r="AA166" s="119">
        <f>IF(LEFT(AM166,9)="Direct-OR", H166,0)</f>
        <v>0</v>
      </c>
      <c r="AB166" s="120">
        <f>IF(LEFT(AM166,9)="Direct-OR",0,V166-Y166)</f>
        <v>0</v>
      </c>
      <c r="AC166" s="122">
        <f>AA166+AB166</f>
        <v>0</v>
      </c>
      <c r="AD166" s="94">
        <f>IF(LEFT(AM166,6)="Direct", R166,0)</f>
        <v>0</v>
      </c>
      <c r="AE166" s="123">
        <f>R166-AD166</f>
        <v>8.3000000000000007</v>
      </c>
      <c r="AF166" s="94">
        <f>AD166+AE166</f>
        <v>8.3000000000000007</v>
      </c>
      <c r="AG166" s="94">
        <f>IF(LEFT(AM166,9)="Direct-WA", R166,0)</f>
        <v>0</v>
      </c>
      <c r="AH166" s="123">
        <f>IF(LEFT(AM166,9)="Direct-WA",0,R166*T166)</f>
        <v>0.70218000000000003</v>
      </c>
      <c r="AI166" s="94">
        <f>AG166+AH166</f>
        <v>0.70218000000000003</v>
      </c>
      <c r="AJ166" s="94">
        <f>IF(LEFT(AM166,9)="Direct-OR", R166,0)</f>
        <v>0</v>
      </c>
      <c r="AK166" s="94">
        <f>IF(LEFT(AM166,9)="Direct-OR",0,AF166-AI166)</f>
        <v>7.5978200000000005</v>
      </c>
      <c r="AL166" s="93">
        <f>AJ166+AK166</f>
        <v>7.5978200000000005</v>
      </c>
      <c r="AM166" s="138" t="s">
        <v>976</v>
      </c>
    </row>
    <row r="167" spans="1:39" hidden="1" outlineLevel="3" x14ac:dyDescent="0.25">
      <c r="A167" t="s">
        <v>7016</v>
      </c>
      <c r="B167" t="s">
        <v>35</v>
      </c>
      <c r="C167" t="s">
        <v>36</v>
      </c>
      <c r="D167" t="s">
        <v>145</v>
      </c>
      <c r="E167" t="s">
        <v>146</v>
      </c>
      <c r="F167">
        <v>-1447.46</v>
      </c>
      <c r="G167">
        <v>22642.54</v>
      </c>
      <c r="H167">
        <v>8795.06</v>
      </c>
      <c r="R167">
        <f>SUM(F167:Q167)</f>
        <v>29990.14</v>
      </c>
      <c r="S167" s="92" t="s">
        <v>1055</v>
      </c>
      <c r="T167" s="80">
        <v>8.4599999999999995E-2</v>
      </c>
      <c r="U167" s="119">
        <f>IF(LEFT(AM167,6)="Direct", H167,0)</f>
        <v>0</v>
      </c>
      <c r="V167" s="120">
        <f>H167-U167</f>
        <v>8795.06</v>
      </c>
      <c r="W167" s="121">
        <f>U167+V167</f>
        <v>8795.06</v>
      </c>
      <c r="X167" s="119">
        <f>IF(LEFT(AM167,9)="Direct-WA", H167,0)</f>
        <v>0</v>
      </c>
      <c r="Y167" s="120">
        <f>IF(LEFT(AM167,9)="Direct-WA",0,H167*T167)</f>
        <v>744.06207599999993</v>
      </c>
      <c r="Z167" s="122">
        <f>X167+Y167</f>
        <v>744.06207599999993</v>
      </c>
      <c r="AA167" s="119">
        <f>IF(LEFT(AM167,9)="Direct-OR", H167,0)</f>
        <v>0</v>
      </c>
      <c r="AB167" s="120">
        <f>IF(LEFT(AM167,9)="Direct-OR",0,V167-Y167)</f>
        <v>8050.9979239999993</v>
      </c>
      <c r="AC167" s="122">
        <f>AA167+AB167</f>
        <v>8050.9979239999993</v>
      </c>
      <c r="AD167" s="94">
        <f>IF(LEFT(AM167,6)="Direct", R167,0)</f>
        <v>0</v>
      </c>
      <c r="AE167" s="123">
        <f>R167-AD167</f>
        <v>29990.14</v>
      </c>
      <c r="AF167" s="94">
        <f>AD167+AE167</f>
        <v>29990.14</v>
      </c>
      <c r="AG167" s="94">
        <f>IF(LEFT(AM167,9)="Direct-WA", R167,0)</f>
        <v>0</v>
      </c>
      <c r="AH167" s="123">
        <f>IF(LEFT(AM167,9)="Direct-WA",0,R167*T167)</f>
        <v>2537.1658439999997</v>
      </c>
      <c r="AI167" s="94">
        <f>AG167+AH167</f>
        <v>2537.1658439999997</v>
      </c>
      <c r="AJ167" s="94">
        <f>IF(LEFT(AM167,9)="Direct-OR", R167,0)</f>
        <v>0</v>
      </c>
      <c r="AK167" s="94">
        <f>IF(LEFT(AM167,9)="Direct-OR",0,AF167-AI167)</f>
        <v>27452.974156</v>
      </c>
      <c r="AL167" s="93">
        <f>AJ167+AK167</f>
        <v>27452.974156</v>
      </c>
      <c r="AM167" s="138" t="s">
        <v>976</v>
      </c>
    </row>
    <row r="168" spans="1:39" hidden="1" outlineLevel="3" x14ac:dyDescent="0.25">
      <c r="A168" t="s">
        <v>7016</v>
      </c>
      <c r="B168" t="s">
        <v>35</v>
      </c>
      <c r="C168" t="s">
        <v>36</v>
      </c>
      <c r="D168" t="s">
        <v>147</v>
      </c>
      <c r="E168" t="s">
        <v>148</v>
      </c>
      <c r="F168">
        <v>667.38</v>
      </c>
      <c r="G168">
        <v>121.46</v>
      </c>
      <c r="H168">
        <v>539.20000000000005</v>
      </c>
      <c r="R168">
        <f>SUM(F168:Q168)</f>
        <v>1328.04</v>
      </c>
      <c r="S168" s="92" t="s">
        <v>1104</v>
      </c>
      <c r="T168" s="80">
        <v>8.4599999999999995E-2</v>
      </c>
      <c r="U168" s="119">
        <f>IF(LEFT(AM168,6)="Direct", H168,0)</f>
        <v>0</v>
      </c>
      <c r="V168" s="120">
        <f>H168-U168</f>
        <v>539.20000000000005</v>
      </c>
      <c r="W168" s="121">
        <f>U168+V168</f>
        <v>539.20000000000005</v>
      </c>
      <c r="X168" s="119">
        <f>IF(LEFT(AM168,9)="Direct-WA", H168,0)</f>
        <v>0</v>
      </c>
      <c r="Y168" s="120">
        <f>IF(LEFT(AM168,9)="Direct-WA",0,H168*T168)</f>
        <v>45.616320000000002</v>
      </c>
      <c r="Z168" s="122">
        <f>X168+Y168</f>
        <v>45.616320000000002</v>
      </c>
      <c r="AA168" s="119">
        <f>IF(LEFT(AM168,9)="Direct-OR", H168,0)</f>
        <v>0</v>
      </c>
      <c r="AB168" s="120">
        <f>IF(LEFT(AM168,9)="Direct-OR",0,V168-Y168)</f>
        <v>493.58368000000007</v>
      </c>
      <c r="AC168" s="122">
        <f>AA168+AB168</f>
        <v>493.58368000000007</v>
      </c>
      <c r="AD168" s="94">
        <f>IF(LEFT(AM168,6)="Direct", R168,0)</f>
        <v>0</v>
      </c>
      <c r="AE168" s="123">
        <f>R168-AD168</f>
        <v>1328.04</v>
      </c>
      <c r="AF168" s="94">
        <f>AD168+AE168</f>
        <v>1328.04</v>
      </c>
      <c r="AG168" s="94">
        <f>IF(LEFT(AM168,9)="Direct-WA", R168,0)</f>
        <v>0</v>
      </c>
      <c r="AH168" s="123">
        <f>IF(LEFT(AM168,9)="Direct-WA",0,R168*T168)</f>
        <v>112.35218399999999</v>
      </c>
      <c r="AI168" s="94">
        <f>AG168+AH168</f>
        <v>112.35218399999999</v>
      </c>
      <c r="AJ168" s="94">
        <f>IF(LEFT(AM168,9)="Direct-OR", R168,0)</f>
        <v>0</v>
      </c>
      <c r="AK168" s="94">
        <f>IF(LEFT(AM168,9)="Direct-OR",0,AF168-AI168)</f>
        <v>1215.6878159999999</v>
      </c>
      <c r="AL168" s="93">
        <f>AJ168+AK168</f>
        <v>1215.6878159999999</v>
      </c>
      <c r="AM168" s="138" t="s">
        <v>976</v>
      </c>
    </row>
    <row r="169" spans="1:39" hidden="1" outlineLevel="3" x14ac:dyDescent="0.25">
      <c r="A169" t="s">
        <v>7016</v>
      </c>
      <c r="B169" t="s">
        <v>77</v>
      </c>
      <c r="C169" t="s">
        <v>78</v>
      </c>
      <c r="D169" t="s">
        <v>145</v>
      </c>
      <c r="E169" t="s">
        <v>146</v>
      </c>
      <c r="H169">
        <v>39.06</v>
      </c>
      <c r="R169">
        <f>SUM(F169:Q169)</f>
        <v>39.06</v>
      </c>
      <c r="S169" s="92" t="s">
        <v>4095</v>
      </c>
      <c r="T169" s="80">
        <v>8.4599999999999995E-2</v>
      </c>
      <c r="U169" s="119">
        <f>IF(LEFT(AM169,6)="Direct", H169,0)</f>
        <v>0</v>
      </c>
      <c r="V169" s="120">
        <f>H169-U169</f>
        <v>39.06</v>
      </c>
      <c r="W169" s="121">
        <f>U169+V169</f>
        <v>39.06</v>
      </c>
      <c r="X169" s="119">
        <f>IF(LEFT(AM169,9)="Direct-WA", H169,0)</f>
        <v>0</v>
      </c>
      <c r="Y169" s="120">
        <f>IF(LEFT(AM169,9)="Direct-WA",0,H169*T169)</f>
        <v>3.3044760000000002</v>
      </c>
      <c r="Z169" s="122">
        <f>X169+Y169</f>
        <v>3.3044760000000002</v>
      </c>
      <c r="AA169" s="119">
        <f>IF(LEFT(AM169,9)="Direct-OR", H169,0)</f>
        <v>0</v>
      </c>
      <c r="AB169" s="120">
        <f>IF(LEFT(AM169,9)="Direct-OR",0,V169-Y169)</f>
        <v>35.755524000000001</v>
      </c>
      <c r="AC169" s="122">
        <f>AA169+AB169</f>
        <v>35.755524000000001</v>
      </c>
      <c r="AD169" s="94">
        <f>IF(LEFT(AM169,6)="Direct", R169,0)</f>
        <v>0</v>
      </c>
      <c r="AE169" s="123">
        <f>R169-AD169</f>
        <v>39.06</v>
      </c>
      <c r="AF169" s="94">
        <f>AD169+AE169</f>
        <v>39.06</v>
      </c>
      <c r="AG169" s="94">
        <f>IF(LEFT(AM169,9)="Direct-WA", R169,0)</f>
        <v>0</v>
      </c>
      <c r="AH169" s="123">
        <f>IF(LEFT(AM169,9)="Direct-WA",0,R169*T169)</f>
        <v>3.3044760000000002</v>
      </c>
      <c r="AI169" s="94">
        <f>AG169+AH169</f>
        <v>3.3044760000000002</v>
      </c>
      <c r="AJ169" s="94">
        <f>IF(LEFT(AM169,9)="Direct-OR", R169,0)</f>
        <v>0</v>
      </c>
      <c r="AK169" s="94">
        <f>IF(LEFT(AM169,9)="Direct-OR",0,AF169-AI169)</f>
        <v>35.755524000000001</v>
      </c>
      <c r="AL169" s="93">
        <f>AJ169+AK169</f>
        <v>35.755524000000001</v>
      </c>
      <c r="AM169" s="138" t="s">
        <v>976</v>
      </c>
    </row>
    <row r="170" spans="1:39" hidden="1" outlineLevel="2" collapsed="1" x14ac:dyDescent="0.25">
      <c r="S170" s="92"/>
      <c r="T170" s="80"/>
      <c r="U170" s="119">
        <f t="shared" ref="U170:AL170" si="194">SUBTOTAL(9,U166:U169)</f>
        <v>0</v>
      </c>
      <c r="V170" s="120">
        <f t="shared" si="194"/>
        <v>9373.32</v>
      </c>
      <c r="W170" s="121">
        <f t="shared" si="194"/>
        <v>9373.32</v>
      </c>
      <c r="X170" s="119">
        <f t="shared" si="194"/>
        <v>0</v>
      </c>
      <c r="Y170" s="120">
        <f t="shared" si="194"/>
        <v>792.98287199999993</v>
      </c>
      <c r="Z170" s="122">
        <f t="shared" si="194"/>
        <v>792.98287199999993</v>
      </c>
      <c r="AA170" s="119">
        <f t="shared" si="194"/>
        <v>0</v>
      </c>
      <c r="AB170" s="120">
        <f t="shared" si="194"/>
        <v>8580.3371279999992</v>
      </c>
      <c r="AC170" s="122">
        <f t="shared" si="194"/>
        <v>8580.3371279999992</v>
      </c>
      <c r="AD170" s="94">
        <f t="shared" si="194"/>
        <v>0</v>
      </c>
      <c r="AE170" s="123">
        <f t="shared" si="194"/>
        <v>31365.54</v>
      </c>
      <c r="AF170" s="94">
        <f t="shared" si="194"/>
        <v>31365.54</v>
      </c>
      <c r="AG170" s="94">
        <f t="shared" si="194"/>
        <v>0</v>
      </c>
      <c r="AH170" s="123">
        <f t="shared" si="194"/>
        <v>2653.5246839999995</v>
      </c>
      <c r="AI170" s="94">
        <f t="shared" si="194"/>
        <v>2653.5246839999995</v>
      </c>
      <c r="AJ170" s="94">
        <f t="shared" si="194"/>
        <v>0</v>
      </c>
      <c r="AK170" s="94">
        <f t="shared" si="194"/>
        <v>28712.015316000001</v>
      </c>
      <c r="AL170" s="93">
        <f t="shared" si="194"/>
        <v>28712.015316000001</v>
      </c>
      <c r="AM170" s="139" t="s">
        <v>7136</v>
      </c>
    </row>
    <row r="171" spans="1:39" hidden="1" outlineLevel="3" x14ac:dyDescent="0.25">
      <c r="A171" t="s">
        <v>7016</v>
      </c>
      <c r="B171" t="s">
        <v>77</v>
      </c>
      <c r="C171" t="s">
        <v>78</v>
      </c>
      <c r="D171" t="s">
        <v>149</v>
      </c>
      <c r="E171" t="s">
        <v>150</v>
      </c>
      <c r="F171">
        <v>8165.41</v>
      </c>
      <c r="G171">
        <v>4461.78</v>
      </c>
      <c r="H171">
        <v>4853.54</v>
      </c>
      <c r="R171">
        <f>SUM(F171:Q171)</f>
        <v>17480.73</v>
      </c>
      <c r="S171" s="92" t="s">
        <v>4107</v>
      </c>
      <c r="T171" s="80">
        <v>0.12766</v>
      </c>
      <c r="U171" s="119">
        <f>IF(LEFT(AM171,6)="Direct", H171,0)</f>
        <v>0</v>
      </c>
      <c r="V171" s="120">
        <f>H171-U171</f>
        <v>4853.54</v>
      </c>
      <c r="W171" s="121">
        <f>U171+V171</f>
        <v>4853.54</v>
      </c>
      <c r="X171" s="119">
        <f>IF(LEFT(AM171,9)="Direct-WA", H171,0)</f>
        <v>0</v>
      </c>
      <c r="Y171" s="120">
        <f>IF(LEFT(AM171,9)="Direct-WA",0,H171*T171)</f>
        <v>619.60291640000003</v>
      </c>
      <c r="Z171" s="122">
        <f>X171+Y171</f>
        <v>619.60291640000003</v>
      </c>
      <c r="AA171" s="119">
        <f>IF(LEFT(AM171,9)="Direct-OR", H171,0)</f>
        <v>0</v>
      </c>
      <c r="AB171" s="120">
        <f>IF(LEFT(AM171,9)="Direct-OR",0,V171-Y171)</f>
        <v>4233.9370835999998</v>
      </c>
      <c r="AC171" s="122">
        <f>AA171+AB171</f>
        <v>4233.9370835999998</v>
      </c>
      <c r="AD171" s="94">
        <f>IF(LEFT(AM171,6)="Direct", R171,0)</f>
        <v>0</v>
      </c>
      <c r="AE171" s="123">
        <f>R171-AD171</f>
        <v>17480.73</v>
      </c>
      <c r="AF171" s="94">
        <f>AD171+AE171</f>
        <v>17480.73</v>
      </c>
      <c r="AG171" s="94">
        <f>IF(LEFT(AM171,9)="Direct-WA", R171,0)</f>
        <v>0</v>
      </c>
      <c r="AH171" s="123">
        <f>IF(LEFT(AM171,9)="Direct-WA",0,R171*T171)</f>
        <v>2231.5899918</v>
      </c>
      <c r="AI171" s="94">
        <f>AG171+AH171</f>
        <v>2231.5899918</v>
      </c>
      <c r="AJ171" s="94">
        <f>IF(LEFT(AM171,9)="Direct-OR", R171,0)</f>
        <v>0</v>
      </c>
      <c r="AK171" s="94">
        <f>IF(LEFT(AM171,9)="Direct-OR",0,AF171-AI171)</f>
        <v>15249.1400082</v>
      </c>
      <c r="AL171" s="93">
        <f>AJ171+AK171</f>
        <v>15249.1400082</v>
      </c>
      <c r="AM171" s="138" t="s">
        <v>1247</v>
      </c>
    </row>
    <row r="172" spans="1:39" hidden="1" outlineLevel="3" x14ac:dyDescent="0.25">
      <c r="A172" t="s">
        <v>7016</v>
      </c>
      <c r="B172" t="s">
        <v>151</v>
      </c>
      <c r="C172" t="s">
        <v>152</v>
      </c>
      <c r="D172" t="s">
        <v>149</v>
      </c>
      <c r="E172" t="s">
        <v>150</v>
      </c>
      <c r="F172">
        <v>1959.21</v>
      </c>
      <c r="G172">
        <v>1953.48</v>
      </c>
      <c r="H172">
        <v>2181.04</v>
      </c>
      <c r="R172">
        <f>SUM(F172:Q172)</f>
        <v>6093.73</v>
      </c>
      <c r="S172" s="92" t="s">
        <v>5319</v>
      </c>
      <c r="T172" s="80">
        <v>0.12766</v>
      </c>
      <c r="U172" s="119">
        <f>IF(LEFT(AM172,6)="Direct", H172,0)</f>
        <v>0</v>
      </c>
      <c r="V172" s="120">
        <f>H172-U172</f>
        <v>2181.04</v>
      </c>
      <c r="W172" s="121">
        <f>U172+V172</f>
        <v>2181.04</v>
      </c>
      <c r="X172" s="119">
        <f>IF(LEFT(AM172,9)="Direct-WA", H172,0)</f>
        <v>0</v>
      </c>
      <c r="Y172" s="120">
        <f>IF(LEFT(AM172,9)="Direct-WA",0,H172*T172)</f>
        <v>278.43156640000001</v>
      </c>
      <c r="Z172" s="122">
        <f>X172+Y172</f>
        <v>278.43156640000001</v>
      </c>
      <c r="AA172" s="119">
        <f>IF(LEFT(AM172,9)="Direct-OR", H172,0)</f>
        <v>0</v>
      </c>
      <c r="AB172" s="120">
        <f>IF(LEFT(AM172,9)="Direct-OR",0,V172-Y172)</f>
        <v>1902.6084335999999</v>
      </c>
      <c r="AC172" s="122">
        <f>AA172+AB172</f>
        <v>1902.6084335999999</v>
      </c>
      <c r="AD172" s="94">
        <f>IF(LEFT(AM172,6)="Direct", R172,0)</f>
        <v>0</v>
      </c>
      <c r="AE172" s="123">
        <f>R172-AD172</f>
        <v>6093.73</v>
      </c>
      <c r="AF172" s="94">
        <f>AD172+AE172</f>
        <v>6093.73</v>
      </c>
      <c r="AG172" s="94">
        <f>IF(LEFT(AM172,9)="Direct-WA", R172,0)</f>
        <v>0</v>
      </c>
      <c r="AH172" s="123">
        <f>IF(LEFT(AM172,9)="Direct-WA",0,R172*T172)</f>
        <v>777.92557179999994</v>
      </c>
      <c r="AI172" s="94">
        <f>AG172+AH172</f>
        <v>777.92557179999994</v>
      </c>
      <c r="AJ172" s="94">
        <f>IF(LEFT(AM172,9)="Direct-OR", R172,0)</f>
        <v>0</v>
      </c>
      <c r="AK172" s="94">
        <f>IF(LEFT(AM172,9)="Direct-OR",0,AF172-AI172)</f>
        <v>5315.8044281999992</v>
      </c>
      <c r="AL172" s="93">
        <f>AJ172+AK172</f>
        <v>5315.8044281999992</v>
      </c>
      <c r="AM172" s="138" t="s">
        <v>5320</v>
      </c>
    </row>
    <row r="173" spans="1:39" hidden="1" outlineLevel="3" x14ac:dyDescent="0.25">
      <c r="A173" t="s">
        <v>7016</v>
      </c>
      <c r="B173" t="s">
        <v>153</v>
      </c>
      <c r="C173" t="s">
        <v>154</v>
      </c>
      <c r="D173" t="s">
        <v>149</v>
      </c>
      <c r="E173" t="s">
        <v>150</v>
      </c>
      <c r="F173">
        <v>1276.8399999999999</v>
      </c>
      <c r="R173">
        <f>SUM(F173:Q173)</f>
        <v>1276.8399999999999</v>
      </c>
      <c r="S173" s="92" t="s">
        <v>7086</v>
      </c>
      <c r="T173" s="80">
        <v>0.12766</v>
      </c>
      <c r="U173" s="119">
        <f>IF(LEFT(AM173,6)="Direct", H173,0)</f>
        <v>0</v>
      </c>
      <c r="V173" s="120">
        <f>H173-U173</f>
        <v>0</v>
      </c>
      <c r="W173" s="121">
        <f>U173+V173</f>
        <v>0</v>
      </c>
      <c r="X173" s="119">
        <f>IF(LEFT(AM173,9)="Direct-WA", H173,0)</f>
        <v>0</v>
      </c>
      <c r="Y173" s="120">
        <f>IF(LEFT(AM173,9)="Direct-WA",0,H173*T173)</f>
        <v>0</v>
      </c>
      <c r="Z173" s="122">
        <f>X173+Y173</f>
        <v>0</v>
      </c>
      <c r="AA173" s="119">
        <f>IF(LEFT(AM173,9)="Direct-OR", H173,0)</f>
        <v>0</v>
      </c>
      <c r="AB173" s="120">
        <f>IF(LEFT(AM173,9)="Direct-OR",0,V173-Y173)</f>
        <v>0</v>
      </c>
      <c r="AC173" s="122">
        <f>AA173+AB173</f>
        <v>0</v>
      </c>
      <c r="AD173" s="94">
        <f>IF(LEFT(AM173,6)="Direct", R173,0)</f>
        <v>0</v>
      </c>
      <c r="AE173" s="123">
        <f>R173-AD173</f>
        <v>1276.8399999999999</v>
      </c>
      <c r="AF173" s="94">
        <f>AD173+AE173</f>
        <v>1276.8399999999999</v>
      </c>
      <c r="AG173" s="94">
        <f>IF(LEFT(AM173,9)="Direct-WA", R173,0)</f>
        <v>0</v>
      </c>
      <c r="AH173" s="123">
        <f>IF(LEFT(AM173,9)="Direct-WA",0,R173*T173)</f>
        <v>163.00139439999998</v>
      </c>
      <c r="AI173" s="94">
        <f>AG173+AH173</f>
        <v>163.00139439999998</v>
      </c>
      <c r="AJ173" s="94">
        <f>IF(LEFT(AM173,9)="Direct-OR", R173,0)</f>
        <v>0</v>
      </c>
      <c r="AK173" s="94">
        <f>IF(LEFT(AM173,9)="Direct-OR",0,AF173-AI173)</f>
        <v>1113.8386055999999</v>
      </c>
      <c r="AL173" s="93">
        <f>AJ173+AK173</f>
        <v>1113.8386055999999</v>
      </c>
      <c r="AM173" s="138" t="s">
        <v>5320</v>
      </c>
    </row>
    <row r="174" spans="1:39" hidden="1" outlineLevel="2" collapsed="1" x14ac:dyDescent="0.25">
      <c r="S174" s="92"/>
      <c r="T174" s="80"/>
      <c r="U174" s="119">
        <f t="shared" ref="U174:AL174" si="195">SUBTOTAL(9,U171:U173)</f>
        <v>0</v>
      </c>
      <c r="V174" s="120">
        <f t="shared" si="195"/>
        <v>7034.58</v>
      </c>
      <c r="W174" s="121">
        <f t="shared" si="195"/>
        <v>7034.58</v>
      </c>
      <c r="X174" s="119">
        <f t="shared" si="195"/>
        <v>0</v>
      </c>
      <c r="Y174" s="120">
        <f t="shared" si="195"/>
        <v>898.03448279999998</v>
      </c>
      <c r="Z174" s="122">
        <f t="shared" si="195"/>
        <v>898.03448279999998</v>
      </c>
      <c r="AA174" s="119">
        <f t="shared" si="195"/>
        <v>0</v>
      </c>
      <c r="AB174" s="120">
        <f t="shared" si="195"/>
        <v>6136.5455172000002</v>
      </c>
      <c r="AC174" s="122">
        <f t="shared" si="195"/>
        <v>6136.5455172000002</v>
      </c>
      <c r="AD174" s="94">
        <f t="shared" si="195"/>
        <v>0</v>
      </c>
      <c r="AE174" s="123">
        <f t="shared" si="195"/>
        <v>24851.3</v>
      </c>
      <c r="AF174" s="94">
        <f t="shared" si="195"/>
        <v>24851.3</v>
      </c>
      <c r="AG174" s="94">
        <f t="shared" si="195"/>
        <v>0</v>
      </c>
      <c r="AH174" s="123">
        <f t="shared" si="195"/>
        <v>3172.5169580000002</v>
      </c>
      <c r="AI174" s="94">
        <f t="shared" si="195"/>
        <v>3172.5169580000002</v>
      </c>
      <c r="AJ174" s="94">
        <f t="shared" si="195"/>
        <v>0</v>
      </c>
      <c r="AK174" s="94">
        <f t="shared" si="195"/>
        <v>21678.783042000003</v>
      </c>
      <c r="AL174" s="93">
        <f t="shared" si="195"/>
        <v>21678.783042000003</v>
      </c>
      <c r="AM174" s="139" t="s">
        <v>7143</v>
      </c>
    </row>
    <row r="175" spans="1:39" hidden="1" outlineLevel="1" x14ac:dyDescent="0.25">
      <c r="A175" s="135" t="s">
        <v>7015</v>
      </c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7"/>
      <c r="T175" s="128"/>
      <c r="U175" s="129">
        <f t="shared" ref="U175:AL175" si="196">SUBTOTAL(9,U162:U173)</f>
        <v>0</v>
      </c>
      <c r="V175" s="130">
        <f t="shared" si="196"/>
        <v>18164.88</v>
      </c>
      <c r="W175" s="131">
        <f t="shared" si="196"/>
        <v>18164.88</v>
      </c>
      <c r="X175" s="129">
        <f t="shared" si="196"/>
        <v>0</v>
      </c>
      <c r="Y175" s="130">
        <f t="shared" si="196"/>
        <v>1888.5019068000001</v>
      </c>
      <c r="Z175" s="132">
        <f t="shared" si="196"/>
        <v>1888.5019068000001</v>
      </c>
      <c r="AA175" s="129">
        <f t="shared" si="196"/>
        <v>0</v>
      </c>
      <c r="AB175" s="130">
        <f t="shared" si="196"/>
        <v>16276.378093199999</v>
      </c>
      <c r="AC175" s="132">
        <f t="shared" si="196"/>
        <v>16276.378093199999</v>
      </c>
      <c r="AD175" s="130">
        <f t="shared" si="196"/>
        <v>0</v>
      </c>
      <c r="AE175" s="133">
        <f t="shared" si="196"/>
        <v>57848.529999999984</v>
      </c>
      <c r="AF175" s="130">
        <f t="shared" si="196"/>
        <v>57848.529999999984</v>
      </c>
      <c r="AG175" s="130">
        <f t="shared" si="196"/>
        <v>0</v>
      </c>
      <c r="AH175" s="133">
        <f t="shared" si="196"/>
        <v>6009.7991229999989</v>
      </c>
      <c r="AI175" s="130">
        <f t="shared" si="196"/>
        <v>6009.7991229999989</v>
      </c>
      <c r="AJ175" s="130">
        <f t="shared" si="196"/>
        <v>0</v>
      </c>
      <c r="AK175" s="130">
        <f t="shared" si="196"/>
        <v>51838.730877000002</v>
      </c>
      <c r="AL175" s="134">
        <f t="shared" si="196"/>
        <v>51838.730877000002</v>
      </c>
      <c r="AM175" s="137"/>
    </row>
    <row r="176" spans="1:39" hidden="1" outlineLevel="3" x14ac:dyDescent="0.25">
      <c r="A176" t="s">
        <v>7018</v>
      </c>
      <c r="B176" t="s">
        <v>77</v>
      </c>
      <c r="C176" t="s">
        <v>78</v>
      </c>
      <c r="D176" t="s">
        <v>156</v>
      </c>
      <c r="E176" t="s">
        <v>157</v>
      </c>
      <c r="F176">
        <v>2857.22</v>
      </c>
      <c r="G176">
        <v>8917.6</v>
      </c>
      <c r="H176">
        <v>6155.04</v>
      </c>
      <c r="R176">
        <f>SUM(F176:Q176)</f>
        <v>17929.86</v>
      </c>
      <c r="S176" s="92" t="s">
        <v>4067</v>
      </c>
      <c r="T176" s="80">
        <v>0.1124</v>
      </c>
      <c r="U176" s="119">
        <f>IF(LEFT(AM176,6)="Direct", H176,0)</f>
        <v>0</v>
      </c>
      <c r="V176" s="120">
        <f>H176-U176</f>
        <v>6155.04</v>
      </c>
      <c r="W176" s="121">
        <f>U176+V176</f>
        <v>6155.04</v>
      </c>
      <c r="X176" s="119">
        <f>IF(LEFT(AM176,9)="Direct-WA", H176,0)</f>
        <v>0</v>
      </c>
      <c r="Y176" s="120">
        <f>IF(LEFT(AM176,9)="Direct-WA",0,H176*T176)</f>
        <v>691.82649600000002</v>
      </c>
      <c r="Z176" s="122">
        <f>X176+Y176</f>
        <v>691.82649600000002</v>
      </c>
      <c r="AA176" s="119">
        <f>IF(LEFT(AM176,9)="Direct-OR", H176,0)</f>
        <v>0</v>
      </c>
      <c r="AB176" s="120">
        <f>IF(LEFT(AM176,9)="Direct-OR",0,V176-Y176)</f>
        <v>5463.2135040000003</v>
      </c>
      <c r="AC176" s="122">
        <f>AA176+AB176</f>
        <v>5463.2135040000003</v>
      </c>
      <c r="AD176" s="94">
        <f>IF(LEFT(AM176,6)="Direct", R176,0)</f>
        <v>0</v>
      </c>
      <c r="AE176" s="123">
        <f>R176-AD176</f>
        <v>17929.86</v>
      </c>
      <c r="AF176" s="94">
        <f>AD176+AE176</f>
        <v>17929.86</v>
      </c>
      <c r="AG176" s="94">
        <f>IF(LEFT(AM176,9)="Direct-WA", R176,0)</f>
        <v>0</v>
      </c>
      <c r="AH176" s="123">
        <f>IF(LEFT(AM176,9)="Direct-WA",0,R176*T176)</f>
        <v>2015.316264</v>
      </c>
      <c r="AI176" s="94">
        <f>AG176+AH176</f>
        <v>2015.316264</v>
      </c>
      <c r="AJ176" s="94">
        <f>IF(LEFT(AM176,9)="Direct-OR", R176,0)</f>
        <v>0</v>
      </c>
      <c r="AK176" s="94">
        <f>IF(LEFT(AM176,9)="Direct-OR",0,AF176-AI176)</f>
        <v>15914.543736</v>
      </c>
      <c r="AL176" s="93">
        <f>AJ176+AK176</f>
        <v>15914.543736</v>
      </c>
      <c r="AM176" s="138" t="s">
        <v>1010</v>
      </c>
    </row>
    <row r="177" spans="1:39" hidden="1" outlineLevel="2" collapsed="1" x14ac:dyDescent="0.25">
      <c r="S177" s="92"/>
      <c r="T177" s="80"/>
      <c r="U177" s="119">
        <f t="shared" ref="U177:AL177" si="197">SUBTOTAL(9,U176:U176)</f>
        <v>0</v>
      </c>
      <c r="V177" s="120">
        <f t="shared" si="197"/>
        <v>6155.04</v>
      </c>
      <c r="W177" s="121">
        <f t="shared" si="197"/>
        <v>6155.04</v>
      </c>
      <c r="X177" s="119">
        <f t="shared" si="197"/>
        <v>0</v>
      </c>
      <c r="Y177" s="120">
        <f t="shared" si="197"/>
        <v>691.82649600000002</v>
      </c>
      <c r="Z177" s="122">
        <f t="shared" si="197"/>
        <v>691.82649600000002</v>
      </c>
      <c r="AA177" s="119">
        <f t="shared" si="197"/>
        <v>0</v>
      </c>
      <c r="AB177" s="120">
        <f t="shared" si="197"/>
        <v>5463.2135040000003</v>
      </c>
      <c r="AC177" s="122">
        <f t="shared" si="197"/>
        <v>5463.2135040000003</v>
      </c>
      <c r="AD177" s="94">
        <f t="shared" si="197"/>
        <v>0</v>
      </c>
      <c r="AE177" s="123">
        <f t="shared" si="197"/>
        <v>17929.86</v>
      </c>
      <c r="AF177" s="94">
        <f t="shared" si="197"/>
        <v>17929.86</v>
      </c>
      <c r="AG177" s="94">
        <f t="shared" si="197"/>
        <v>0</v>
      </c>
      <c r="AH177" s="123">
        <f t="shared" si="197"/>
        <v>2015.316264</v>
      </c>
      <c r="AI177" s="94">
        <f t="shared" si="197"/>
        <v>2015.316264</v>
      </c>
      <c r="AJ177" s="94">
        <f t="shared" si="197"/>
        <v>0</v>
      </c>
      <c r="AK177" s="94">
        <f t="shared" si="197"/>
        <v>15914.543736</v>
      </c>
      <c r="AL177" s="93">
        <f t="shared" si="197"/>
        <v>15914.543736</v>
      </c>
      <c r="AM177" s="139" t="s">
        <v>7137</v>
      </c>
    </row>
    <row r="178" spans="1:39" hidden="1" outlineLevel="3" x14ac:dyDescent="0.25">
      <c r="A178" t="s">
        <v>7018</v>
      </c>
      <c r="B178" t="s">
        <v>119</v>
      </c>
      <c r="C178" t="s">
        <v>120</v>
      </c>
      <c r="D178" t="s">
        <v>164</v>
      </c>
      <c r="E178" t="s">
        <v>165</v>
      </c>
      <c r="F178">
        <v>2191.39</v>
      </c>
      <c r="G178">
        <v>1354.03</v>
      </c>
      <c r="H178">
        <v>1532.19</v>
      </c>
      <c r="R178">
        <f>SUM(F178:Q178)</f>
        <v>5077.6100000000006</v>
      </c>
      <c r="S178" s="92" t="s">
        <v>4264</v>
      </c>
      <c r="T178" s="80">
        <v>0.1119</v>
      </c>
      <c r="U178" s="119">
        <f>IF(LEFT(AM178,6)="Direct", H178,0)</f>
        <v>0</v>
      </c>
      <c r="V178" s="120">
        <f>H178-U178</f>
        <v>1532.19</v>
      </c>
      <c r="W178" s="121">
        <f>U178+V178</f>
        <v>1532.19</v>
      </c>
      <c r="X178" s="119">
        <f>IF(LEFT(AM178,9)="Direct-WA", H178,0)</f>
        <v>0</v>
      </c>
      <c r="Y178" s="120">
        <f>IF(LEFT(AM178,9)="Direct-WA",0,H178*T178)</f>
        <v>171.45206100000001</v>
      </c>
      <c r="Z178" s="122">
        <f>X178+Y178</f>
        <v>171.45206100000001</v>
      </c>
      <c r="AA178" s="119">
        <f>IF(LEFT(AM178,9)="Direct-OR", H178,0)</f>
        <v>0</v>
      </c>
      <c r="AB178" s="120">
        <f>IF(LEFT(AM178,9)="Direct-OR",0,V178-Y178)</f>
        <v>1360.7379390000001</v>
      </c>
      <c r="AC178" s="122">
        <f>AA178+AB178</f>
        <v>1360.7379390000001</v>
      </c>
      <c r="AD178" s="94">
        <f>IF(LEFT(AM178,6)="Direct", R178,0)</f>
        <v>0</v>
      </c>
      <c r="AE178" s="123">
        <f>R178-AD178</f>
        <v>5077.6100000000006</v>
      </c>
      <c r="AF178" s="94">
        <f>AD178+AE178</f>
        <v>5077.6100000000006</v>
      </c>
      <c r="AG178" s="94">
        <f>IF(LEFT(AM178,9)="Direct-WA", R178,0)</f>
        <v>0</v>
      </c>
      <c r="AH178" s="123">
        <f>IF(LEFT(AM178,9)="Direct-WA",0,R178*T178)</f>
        <v>568.18455900000004</v>
      </c>
      <c r="AI178" s="94">
        <f>AG178+AH178</f>
        <v>568.18455900000004</v>
      </c>
      <c r="AJ178" s="94">
        <f>IF(LEFT(AM178,9)="Direct-OR", R178,0)</f>
        <v>0</v>
      </c>
      <c r="AK178" s="94">
        <f>IF(LEFT(AM178,9)="Direct-OR",0,AF178-AI178)</f>
        <v>4509.4254410000003</v>
      </c>
      <c r="AL178" s="93">
        <f>AJ178+AK178</f>
        <v>4509.4254410000003</v>
      </c>
      <c r="AM178" s="138" t="s">
        <v>1012</v>
      </c>
    </row>
    <row r="179" spans="1:39" hidden="1" outlineLevel="2" collapsed="1" x14ac:dyDescent="0.25">
      <c r="S179" s="92"/>
      <c r="T179" s="80"/>
      <c r="U179" s="119">
        <f t="shared" ref="U179:AL179" si="198">SUBTOTAL(9,U178:U178)</f>
        <v>0</v>
      </c>
      <c r="V179" s="120">
        <f t="shared" si="198"/>
        <v>1532.19</v>
      </c>
      <c r="W179" s="121">
        <f t="shared" si="198"/>
        <v>1532.19</v>
      </c>
      <c r="X179" s="119">
        <f t="shared" si="198"/>
        <v>0</v>
      </c>
      <c r="Y179" s="120">
        <f t="shared" si="198"/>
        <v>171.45206100000001</v>
      </c>
      <c r="Z179" s="122">
        <f t="shared" si="198"/>
        <v>171.45206100000001</v>
      </c>
      <c r="AA179" s="119">
        <f t="shared" si="198"/>
        <v>0</v>
      </c>
      <c r="AB179" s="120">
        <f t="shared" si="198"/>
        <v>1360.7379390000001</v>
      </c>
      <c r="AC179" s="122">
        <f t="shared" si="198"/>
        <v>1360.7379390000001</v>
      </c>
      <c r="AD179" s="94">
        <f t="shared" si="198"/>
        <v>0</v>
      </c>
      <c r="AE179" s="123">
        <f t="shared" si="198"/>
        <v>5077.6100000000006</v>
      </c>
      <c r="AF179" s="94">
        <f t="shared" si="198"/>
        <v>5077.6100000000006</v>
      </c>
      <c r="AG179" s="94">
        <f t="shared" si="198"/>
        <v>0</v>
      </c>
      <c r="AH179" s="123">
        <f t="shared" si="198"/>
        <v>568.18455900000004</v>
      </c>
      <c r="AI179" s="94">
        <f t="shared" si="198"/>
        <v>568.18455900000004</v>
      </c>
      <c r="AJ179" s="94">
        <f t="shared" si="198"/>
        <v>0</v>
      </c>
      <c r="AK179" s="94">
        <f t="shared" si="198"/>
        <v>4509.4254410000003</v>
      </c>
      <c r="AL179" s="93">
        <f t="shared" si="198"/>
        <v>4509.4254410000003</v>
      </c>
      <c r="AM179" s="139" t="s">
        <v>7140</v>
      </c>
    </row>
    <row r="180" spans="1:39" hidden="1" outlineLevel="3" x14ac:dyDescent="0.25">
      <c r="A180" t="s">
        <v>7018</v>
      </c>
      <c r="B180" t="s">
        <v>35</v>
      </c>
      <c r="C180" t="s">
        <v>36</v>
      </c>
      <c r="D180" t="s">
        <v>156</v>
      </c>
      <c r="E180" t="s">
        <v>157</v>
      </c>
      <c r="F180">
        <v>800.86</v>
      </c>
      <c r="H180">
        <v>280.19</v>
      </c>
      <c r="R180">
        <f t="shared" ref="R180:R185" si="199">SUM(F180:Q180)</f>
        <v>1081.05</v>
      </c>
      <c r="S180" s="92" t="s">
        <v>1044</v>
      </c>
      <c r="T180" s="80">
        <v>8.4599999999999995E-2</v>
      </c>
      <c r="U180" s="119">
        <f t="shared" ref="U180:U185" si="200">IF(LEFT(AM180,6)="Direct", H180,0)</f>
        <v>0</v>
      </c>
      <c r="V180" s="120">
        <f t="shared" ref="V180:V185" si="201">H180-U180</f>
        <v>280.19</v>
      </c>
      <c r="W180" s="121">
        <f t="shared" ref="W180:W185" si="202">U180+V180</f>
        <v>280.19</v>
      </c>
      <c r="X180" s="119">
        <f t="shared" ref="X180:X185" si="203">IF(LEFT(AM180,9)="Direct-WA", H180,0)</f>
        <v>0</v>
      </c>
      <c r="Y180" s="120">
        <f t="shared" ref="Y180:Y185" si="204">IF(LEFT(AM180,9)="Direct-WA",0,H180*T180)</f>
        <v>23.704073999999999</v>
      </c>
      <c r="Z180" s="122">
        <f t="shared" ref="Z180:Z185" si="205">X180+Y180</f>
        <v>23.704073999999999</v>
      </c>
      <c r="AA180" s="119">
        <f t="shared" ref="AA180:AA185" si="206">IF(LEFT(AM180,9)="Direct-OR", H180,0)</f>
        <v>0</v>
      </c>
      <c r="AB180" s="120">
        <f t="shared" ref="AB180:AB185" si="207">IF(LEFT(AM180,9)="Direct-OR",0,V180-Y180)</f>
        <v>256.48592600000001</v>
      </c>
      <c r="AC180" s="122">
        <f t="shared" ref="AC180:AC185" si="208">AA180+AB180</f>
        <v>256.48592600000001</v>
      </c>
      <c r="AD180" s="94">
        <f t="shared" ref="AD180:AD185" si="209">IF(LEFT(AM180,6)="Direct", R180,0)</f>
        <v>0</v>
      </c>
      <c r="AE180" s="123">
        <f t="shared" ref="AE180:AE185" si="210">R180-AD180</f>
        <v>1081.05</v>
      </c>
      <c r="AF180" s="94">
        <f t="shared" ref="AF180:AF185" si="211">AD180+AE180</f>
        <v>1081.05</v>
      </c>
      <c r="AG180" s="94">
        <f t="shared" ref="AG180:AG185" si="212">IF(LEFT(AM180,9)="Direct-WA", R180,0)</f>
        <v>0</v>
      </c>
      <c r="AH180" s="123">
        <f t="shared" ref="AH180:AH185" si="213">IF(LEFT(AM180,9)="Direct-WA",0,R180*T180)</f>
        <v>91.456829999999997</v>
      </c>
      <c r="AI180" s="94">
        <f t="shared" ref="AI180:AI185" si="214">AG180+AH180</f>
        <v>91.456829999999997</v>
      </c>
      <c r="AJ180" s="94">
        <f t="shared" ref="AJ180:AJ185" si="215">IF(LEFT(AM180,9)="Direct-OR", R180,0)</f>
        <v>0</v>
      </c>
      <c r="AK180" s="94">
        <f t="shared" ref="AK180:AK185" si="216">IF(LEFT(AM180,9)="Direct-OR",0,AF180-AI180)</f>
        <v>989.59316999999999</v>
      </c>
      <c r="AL180" s="93">
        <f t="shared" ref="AL180:AL185" si="217">AJ180+AK180</f>
        <v>989.59316999999999</v>
      </c>
      <c r="AM180" s="138" t="s">
        <v>976</v>
      </c>
    </row>
    <row r="181" spans="1:39" hidden="1" outlineLevel="3" x14ac:dyDescent="0.25">
      <c r="A181" t="s">
        <v>7018</v>
      </c>
      <c r="B181" t="s">
        <v>35</v>
      </c>
      <c r="C181" t="s">
        <v>36</v>
      </c>
      <c r="D181" t="s">
        <v>158</v>
      </c>
      <c r="E181" t="s">
        <v>159</v>
      </c>
      <c r="F181">
        <v>19685.439999999999</v>
      </c>
      <c r="G181">
        <v>11109.23</v>
      </c>
      <c r="H181">
        <v>17211.5</v>
      </c>
      <c r="R181">
        <f t="shared" si="199"/>
        <v>48006.17</v>
      </c>
      <c r="S181" s="92" t="s">
        <v>1029</v>
      </c>
      <c r="T181" s="80">
        <v>8.4599999999999995E-2</v>
      </c>
      <c r="U181" s="119">
        <f t="shared" si="200"/>
        <v>0</v>
      </c>
      <c r="V181" s="120">
        <f t="shared" si="201"/>
        <v>17211.5</v>
      </c>
      <c r="W181" s="121">
        <f t="shared" si="202"/>
        <v>17211.5</v>
      </c>
      <c r="X181" s="119">
        <f t="shared" si="203"/>
        <v>0</v>
      </c>
      <c r="Y181" s="120">
        <f t="shared" si="204"/>
        <v>1456.0928999999999</v>
      </c>
      <c r="Z181" s="122">
        <f t="shared" si="205"/>
        <v>1456.0928999999999</v>
      </c>
      <c r="AA181" s="119">
        <f t="shared" si="206"/>
        <v>0</v>
      </c>
      <c r="AB181" s="120">
        <f t="shared" si="207"/>
        <v>15755.4071</v>
      </c>
      <c r="AC181" s="122">
        <f t="shared" si="208"/>
        <v>15755.4071</v>
      </c>
      <c r="AD181" s="94">
        <f t="shared" si="209"/>
        <v>0</v>
      </c>
      <c r="AE181" s="123">
        <f t="shared" si="210"/>
        <v>48006.17</v>
      </c>
      <c r="AF181" s="94">
        <f t="shared" si="211"/>
        <v>48006.17</v>
      </c>
      <c r="AG181" s="94">
        <f t="shared" si="212"/>
        <v>0</v>
      </c>
      <c r="AH181" s="123">
        <f t="shared" si="213"/>
        <v>4061.3219819999995</v>
      </c>
      <c r="AI181" s="94">
        <f t="shared" si="214"/>
        <v>4061.3219819999995</v>
      </c>
      <c r="AJ181" s="94">
        <f t="shared" si="215"/>
        <v>0</v>
      </c>
      <c r="AK181" s="94">
        <f t="shared" si="216"/>
        <v>43944.848017999997</v>
      </c>
      <c r="AL181" s="93">
        <f t="shared" si="217"/>
        <v>43944.848017999997</v>
      </c>
      <c r="AM181" s="138" t="s">
        <v>976</v>
      </c>
    </row>
    <row r="182" spans="1:39" hidden="1" outlineLevel="3" x14ac:dyDescent="0.25">
      <c r="A182" t="s">
        <v>7018</v>
      </c>
      <c r="B182" t="s">
        <v>35</v>
      </c>
      <c r="C182" t="s">
        <v>36</v>
      </c>
      <c r="D182" t="s">
        <v>160</v>
      </c>
      <c r="E182" t="s">
        <v>161</v>
      </c>
      <c r="F182">
        <v>37423.160000000003</v>
      </c>
      <c r="G182">
        <v>74965.710000000006</v>
      </c>
      <c r="H182">
        <v>26273.46</v>
      </c>
      <c r="R182">
        <f t="shared" si="199"/>
        <v>138662.33000000002</v>
      </c>
      <c r="S182" s="92" t="s">
        <v>1005</v>
      </c>
      <c r="T182" s="80">
        <v>8.4599999999999995E-2</v>
      </c>
      <c r="U182" s="119">
        <f t="shared" si="200"/>
        <v>0</v>
      </c>
      <c r="V182" s="120">
        <f t="shared" si="201"/>
        <v>26273.46</v>
      </c>
      <c r="W182" s="121">
        <f t="shared" si="202"/>
        <v>26273.46</v>
      </c>
      <c r="X182" s="119">
        <f t="shared" si="203"/>
        <v>0</v>
      </c>
      <c r="Y182" s="120">
        <f t="shared" si="204"/>
        <v>2222.7347159999999</v>
      </c>
      <c r="Z182" s="122">
        <f t="shared" si="205"/>
        <v>2222.7347159999999</v>
      </c>
      <c r="AA182" s="119">
        <f t="shared" si="206"/>
        <v>0</v>
      </c>
      <c r="AB182" s="120">
        <f t="shared" si="207"/>
        <v>24050.725284</v>
      </c>
      <c r="AC182" s="122">
        <f t="shared" si="208"/>
        <v>24050.725284</v>
      </c>
      <c r="AD182" s="94">
        <f t="shared" si="209"/>
        <v>0</v>
      </c>
      <c r="AE182" s="123">
        <f t="shared" si="210"/>
        <v>138662.33000000002</v>
      </c>
      <c r="AF182" s="94">
        <f t="shared" si="211"/>
        <v>138662.33000000002</v>
      </c>
      <c r="AG182" s="94">
        <f t="shared" si="212"/>
        <v>0</v>
      </c>
      <c r="AH182" s="123">
        <f t="shared" si="213"/>
        <v>11730.833118</v>
      </c>
      <c r="AI182" s="94">
        <f t="shared" si="214"/>
        <v>11730.833118</v>
      </c>
      <c r="AJ182" s="94">
        <f t="shared" si="215"/>
        <v>0</v>
      </c>
      <c r="AK182" s="94">
        <f t="shared" si="216"/>
        <v>126931.49688200002</v>
      </c>
      <c r="AL182" s="93">
        <f t="shared" si="217"/>
        <v>126931.49688200002</v>
      </c>
      <c r="AM182" s="138" t="s">
        <v>976</v>
      </c>
    </row>
    <row r="183" spans="1:39" hidden="1" outlineLevel="3" x14ac:dyDescent="0.25">
      <c r="A183" t="s">
        <v>7018</v>
      </c>
      <c r="B183" t="s">
        <v>35</v>
      </c>
      <c r="C183" t="s">
        <v>36</v>
      </c>
      <c r="D183" t="s">
        <v>162</v>
      </c>
      <c r="E183" t="s">
        <v>163</v>
      </c>
      <c r="G183">
        <v>440.44</v>
      </c>
      <c r="R183">
        <f t="shared" si="199"/>
        <v>440.44</v>
      </c>
      <c r="S183" s="92" t="s">
        <v>1006</v>
      </c>
      <c r="T183" s="80">
        <v>8.4599999999999995E-2</v>
      </c>
      <c r="U183" s="119">
        <f t="shared" si="200"/>
        <v>0</v>
      </c>
      <c r="V183" s="120">
        <f t="shared" si="201"/>
        <v>0</v>
      </c>
      <c r="W183" s="121">
        <f t="shared" si="202"/>
        <v>0</v>
      </c>
      <c r="X183" s="119">
        <f t="shared" si="203"/>
        <v>0</v>
      </c>
      <c r="Y183" s="120">
        <f t="shared" si="204"/>
        <v>0</v>
      </c>
      <c r="Z183" s="122">
        <f t="shared" si="205"/>
        <v>0</v>
      </c>
      <c r="AA183" s="119">
        <f t="shared" si="206"/>
        <v>0</v>
      </c>
      <c r="AB183" s="120">
        <f t="shared" si="207"/>
        <v>0</v>
      </c>
      <c r="AC183" s="122">
        <f t="shared" si="208"/>
        <v>0</v>
      </c>
      <c r="AD183" s="94">
        <f t="shared" si="209"/>
        <v>0</v>
      </c>
      <c r="AE183" s="123">
        <f t="shared" si="210"/>
        <v>440.44</v>
      </c>
      <c r="AF183" s="94">
        <f t="shared" si="211"/>
        <v>440.44</v>
      </c>
      <c r="AG183" s="94">
        <f t="shared" si="212"/>
        <v>0</v>
      </c>
      <c r="AH183" s="123">
        <f t="shared" si="213"/>
        <v>37.261223999999999</v>
      </c>
      <c r="AI183" s="94">
        <f t="shared" si="214"/>
        <v>37.261223999999999</v>
      </c>
      <c r="AJ183" s="94">
        <f t="shared" si="215"/>
        <v>0</v>
      </c>
      <c r="AK183" s="94">
        <f t="shared" si="216"/>
        <v>403.17877599999997</v>
      </c>
      <c r="AL183" s="93">
        <f t="shared" si="217"/>
        <v>403.17877599999997</v>
      </c>
      <c r="AM183" s="138" t="s">
        <v>976</v>
      </c>
    </row>
    <row r="184" spans="1:39" hidden="1" outlineLevel="3" x14ac:dyDescent="0.25">
      <c r="A184" t="s">
        <v>7018</v>
      </c>
      <c r="B184" t="s">
        <v>35</v>
      </c>
      <c r="C184" t="s">
        <v>36</v>
      </c>
      <c r="D184" t="s">
        <v>164</v>
      </c>
      <c r="E184" t="s">
        <v>165</v>
      </c>
      <c r="F184">
        <v>2322.35</v>
      </c>
      <c r="G184">
        <v>2446.84</v>
      </c>
      <c r="H184">
        <v>2656.86</v>
      </c>
      <c r="R184">
        <f t="shared" si="199"/>
        <v>7426.0500000000011</v>
      </c>
      <c r="S184" s="92" t="s">
        <v>1000</v>
      </c>
      <c r="T184" s="80">
        <v>8.4599999999999995E-2</v>
      </c>
      <c r="U184" s="119">
        <f t="shared" si="200"/>
        <v>0</v>
      </c>
      <c r="V184" s="120">
        <f t="shared" si="201"/>
        <v>2656.86</v>
      </c>
      <c r="W184" s="121">
        <f t="shared" si="202"/>
        <v>2656.86</v>
      </c>
      <c r="X184" s="119">
        <f t="shared" si="203"/>
        <v>0</v>
      </c>
      <c r="Y184" s="120">
        <f t="shared" si="204"/>
        <v>224.77035599999999</v>
      </c>
      <c r="Z184" s="122">
        <f t="shared" si="205"/>
        <v>224.77035599999999</v>
      </c>
      <c r="AA184" s="119">
        <f t="shared" si="206"/>
        <v>0</v>
      </c>
      <c r="AB184" s="120">
        <f t="shared" si="207"/>
        <v>2432.0896440000001</v>
      </c>
      <c r="AC184" s="122">
        <f t="shared" si="208"/>
        <v>2432.0896440000001</v>
      </c>
      <c r="AD184" s="94">
        <f t="shared" si="209"/>
        <v>0</v>
      </c>
      <c r="AE184" s="123">
        <f t="shared" si="210"/>
        <v>7426.0500000000011</v>
      </c>
      <c r="AF184" s="94">
        <f t="shared" si="211"/>
        <v>7426.0500000000011</v>
      </c>
      <c r="AG184" s="94">
        <f t="shared" si="212"/>
        <v>0</v>
      </c>
      <c r="AH184" s="123">
        <f t="shared" si="213"/>
        <v>628.24383</v>
      </c>
      <c r="AI184" s="94">
        <f t="shared" si="214"/>
        <v>628.24383</v>
      </c>
      <c r="AJ184" s="94">
        <f t="shared" si="215"/>
        <v>0</v>
      </c>
      <c r="AK184" s="94">
        <f t="shared" si="216"/>
        <v>6797.8061700000007</v>
      </c>
      <c r="AL184" s="93">
        <f t="shared" si="217"/>
        <v>6797.8061700000007</v>
      </c>
      <c r="AM184" s="138" t="s">
        <v>976</v>
      </c>
    </row>
    <row r="185" spans="1:39" hidden="1" outlineLevel="3" x14ac:dyDescent="0.25">
      <c r="A185" t="s">
        <v>7018</v>
      </c>
      <c r="B185" t="s">
        <v>166</v>
      </c>
      <c r="C185" t="s">
        <v>167</v>
      </c>
      <c r="D185" t="s">
        <v>164</v>
      </c>
      <c r="E185" t="s">
        <v>165</v>
      </c>
      <c r="F185">
        <v>1488.78</v>
      </c>
      <c r="G185">
        <v>1068.43</v>
      </c>
      <c r="H185">
        <v>1383.69</v>
      </c>
      <c r="R185">
        <f t="shared" si="199"/>
        <v>3940.9</v>
      </c>
      <c r="S185" s="92" t="s">
        <v>1272</v>
      </c>
      <c r="T185" s="80">
        <v>8.4599999999999995E-2</v>
      </c>
      <c r="U185" s="119">
        <f t="shared" si="200"/>
        <v>0</v>
      </c>
      <c r="V185" s="120">
        <f t="shared" si="201"/>
        <v>1383.69</v>
      </c>
      <c r="W185" s="121">
        <f t="shared" si="202"/>
        <v>1383.69</v>
      </c>
      <c r="X185" s="119">
        <f t="shared" si="203"/>
        <v>0</v>
      </c>
      <c r="Y185" s="120">
        <f t="shared" si="204"/>
        <v>117.060174</v>
      </c>
      <c r="Z185" s="122">
        <f t="shared" si="205"/>
        <v>117.060174</v>
      </c>
      <c r="AA185" s="119">
        <f t="shared" si="206"/>
        <v>0</v>
      </c>
      <c r="AB185" s="120">
        <f t="shared" si="207"/>
        <v>1266.6298260000001</v>
      </c>
      <c r="AC185" s="122">
        <f t="shared" si="208"/>
        <v>1266.6298260000001</v>
      </c>
      <c r="AD185" s="94">
        <f t="shared" si="209"/>
        <v>0</v>
      </c>
      <c r="AE185" s="123">
        <f t="shared" si="210"/>
        <v>3940.9</v>
      </c>
      <c r="AF185" s="94">
        <f t="shared" si="211"/>
        <v>3940.9</v>
      </c>
      <c r="AG185" s="94">
        <f t="shared" si="212"/>
        <v>0</v>
      </c>
      <c r="AH185" s="123">
        <f t="shared" si="213"/>
        <v>333.40013999999996</v>
      </c>
      <c r="AI185" s="94">
        <f t="shared" si="214"/>
        <v>333.40013999999996</v>
      </c>
      <c r="AJ185" s="94">
        <f t="shared" si="215"/>
        <v>0</v>
      </c>
      <c r="AK185" s="94">
        <f t="shared" si="216"/>
        <v>3607.4998599999999</v>
      </c>
      <c r="AL185" s="93">
        <f t="shared" si="217"/>
        <v>3607.4998599999999</v>
      </c>
      <c r="AM185" s="138" t="s">
        <v>976</v>
      </c>
    </row>
    <row r="186" spans="1:39" hidden="1" outlineLevel="2" collapsed="1" x14ac:dyDescent="0.25">
      <c r="S186" s="92"/>
      <c r="T186" s="80"/>
      <c r="U186" s="119">
        <f t="shared" ref="U186:AL186" si="218">SUBTOTAL(9,U180:U185)</f>
        <v>0</v>
      </c>
      <c r="V186" s="120">
        <f t="shared" si="218"/>
        <v>47805.7</v>
      </c>
      <c r="W186" s="121">
        <f t="shared" si="218"/>
        <v>47805.7</v>
      </c>
      <c r="X186" s="119">
        <f t="shared" si="218"/>
        <v>0</v>
      </c>
      <c r="Y186" s="120">
        <f t="shared" si="218"/>
        <v>4044.36222</v>
      </c>
      <c r="Z186" s="122">
        <f t="shared" si="218"/>
        <v>4044.36222</v>
      </c>
      <c r="AA186" s="119">
        <f t="shared" si="218"/>
        <v>0</v>
      </c>
      <c r="AB186" s="120">
        <f t="shared" si="218"/>
        <v>43761.337779999994</v>
      </c>
      <c r="AC186" s="122">
        <f t="shared" si="218"/>
        <v>43761.337779999994</v>
      </c>
      <c r="AD186" s="94">
        <f t="shared" si="218"/>
        <v>0</v>
      </c>
      <c r="AE186" s="123">
        <f t="shared" si="218"/>
        <v>199556.94</v>
      </c>
      <c r="AF186" s="94">
        <f t="shared" si="218"/>
        <v>199556.94</v>
      </c>
      <c r="AG186" s="94">
        <f t="shared" si="218"/>
        <v>0</v>
      </c>
      <c r="AH186" s="123">
        <f t="shared" si="218"/>
        <v>16882.517124000002</v>
      </c>
      <c r="AI186" s="94">
        <f t="shared" si="218"/>
        <v>16882.517124000002</v>
      </c>
      <c r="AJ186" s="94">
        <f t="shared" si="218"/>
        <v>0</v>
      </c>
      <c r="AK186" s="94">
        <f t="shared" si="218"/>
        <v>182674.42287600003</v>
      </c>
      <c r="AL186" s="93">
        <f t="shared" si="218"/>
        <v>182674.42287600003</v>
      </c>
      <c r="AM186" s="139" t="s">
        <v>7136</v>
      </c>
    </row>
    <row r="187" spans="1:39" hidden="1" outlineLevel="1" x14ac:dyDescent="0.25">
      <c r="A187" s="135" t="s">
        <v>7017</v>
      </c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7"/>
      <c r="T187" s="128"/>
      <c r="U187" s="129">
        <f t="shared" ref="U187:AL187" si="219">SUBTOTAL(9,U176:U185)</f>
        <v>0</v>
      </c>
      <c r="V187" s="130">
        <f t="shared" si="219"/>
        <v>55492.93</v>
      </c>
      <c r="W187" s="131">
        <f t="shared" si="219"/>
        <v>55492.93</v>
      </c>
      <c r="X187" s="129">
        <f t="shared" si="219"/>
        <v>0</v>
      </c>
      <c r="Y187" s="130">
        <f t="shared" si="219"/>
        <v>4907.6407769999996</v>
      </c>
      <c r="Z187" s="132">
        <f t="shared" si="219"/>
        <v>4907.6407769999996</v>
      </c>
      <c r="AA187" s="129">
        <f t="shared" si="219"/>
        <v>0</v>
      </c>
      <c r="AB187" s="130">
        <f t="shared" si="219"/>
        <v>50585.289223</v>
      </c>
      <c r="AC187" s="132">
        <f t="shared" si="219"/>
        <v>50585.289223</v>
      </c>
      <c r="AD187" s="130">
        <f t="shared" si="219"/>
        <v>0</v>
      </c>
      <c r="AE187" s="133">
        <f t="shared" si="219"/>
        <v>222564.41</v>
      </c>
      <c r="AF187" s="130">
        <f t="shared" si="219"/>
        <v>222564.41</v>
      </c>
      <c r="AG187" s="130">
        <f t="shared" si="219"/>
        <v>0</v>
      </c>
      <c r="AH187" s="133">
        <f t="shared" si="219"/>
        <v>19466.017947000004</v>
      </c>
      <c r="AI187" s="130">
        <f t="shared" si="219"/>
        <v>19466.017947000004</v>
      </c>
      <c r="AJ187" s="130">
        <f t="shared" si="219"/>
        <v>0</v>
      </c>
      <c r="AK187" s="130">
        <f t="shared" si="219"/>
        <v>203098.39205300002</v>
      </c>
      <c r="AL187" s="134">
        <f t="shared" si="219"/>
        <v>203098.39205300002</v>
      </c>
      <c r="AM187" s="137"/>
    </row>
    <row r="188" spans="1:39" hidden="1" outlineLevel="3" x14ac:dyDescent="0.25">
      <c r="A188" t="s">
        <v>7020</v>
      </c>
      <c r="B188" t="s">
        <v>166</v>
      </c>
      <c r="C188" t="s">
        <v>167</v>
      </c>
      <c r="D188" t="s">
        <v>177</v>
      </c>
      <c r="E188" t="s">
        <v>178</v>
      </c>
      <c r="F188">
        <v>1363.6</v>
      </c>
      <c r="G188">
        <v>1471.28</v>
      </c>
      <c r="H188">
        <v>2732.38</v>
      </c>
      <c r="R188">
        <f t="shared" ref="R188:R195" si="220">SUM(F188:Q188)</f>
        <v>5567.26</v>
      </c>
      <c r="S188" s="92" t="s">
        <v>1288</v>
      </c>
      <c r="T188" s="80">
        <v>0.1119</v>
      </c>
      <c r="U188" s="119">
        <f t="shared" ref="U188:U195" si="221">IF(LEFT(AM188,6)="Direct", H188,0)</f>
        <v>0</v>
      </c>
      <c r="V188" s="120">
        <f t="shared" ref="V188:V195" si="222">H188-U188</f>
        <v>2732.38</v>
      </c>
      <c r="W188" s="121">
        <f t="shared" ref="W188:W195" si="223">U188+V188</f>
        <v>2732.38</v>
      </c>
      <c r="X188" s="119">
        <f t="shared" ref="X188:X195" si="224">IF(LEFT(AM188,9)="Direct-WA", H188,0)</f>
        <v>0</v>
      </c>
      <c r="Y188" s="120">
        <f t="shared" ref="Y188:Y195" si="225">IF(LEFT(AM188,9)="Direct-WA",0,H188*T188)</f>
        <v>305.75332200000003</v>
      </c>
      <c r="Z188" s="122">
        <f t="shared" ref="Z188:Z195" si="226">X188+Y188</f>
        <v>305.75332200000003</v>
      </c>
      <c r="AA188" s="119">
        <f t="shared" ref="AA188:AA195" si="227">IF(LEFT(AM188,9)="Direct-OR", H188,0)</f>
        <v>0</v>
      </c>
      <c r="AB188" s="120">
        <f t="shared" ref="AB188:AB195" si="228">IF(LEFT(AM188,9)="Direct-OR",0,V188-Y188)</f>
        <v>2426.6266780000001</v>
      </c>
      <c r="AC188" s="122">
        <f t="shared" ref="AC188:AC195" si="229">AA188+AB188</f>
        <v>2426.6266780000001</v>
      </c>
      <c r="AD188" s="94">
        <f t="shared" ref="AD188:AD195" si="230">IF(LEFT(AM188,6)="Direct", R188,0)</f>
        <v>0</v>
      </c>
      <c r="AE188" s="123">
        <f t="shared" ref="AE188:AE195" si="231">R188-AD188</f>
        <v>5567.26</v>
      </c>
      <c r="AF188" s="94">
        <f t="shared" ref="AF188:AF195" si="232">AD188+AE188</f>
        <v>5567.26</v>
      </c>
      <c r="AG188" s="94">
        <f t="shared" ref="AG188:AG195" si="233">IF(LEFT(AM188,9)="Direct-WA", R188,0)</f>
        <v>0</v>
      </c>
      <c r="AH188" s="123">
        <f t="shared" ref="AH188:AH195" si="234">IF(LEFT(AM188,9)="Direct-WA",0,R188*T188)</f>
        <v>622.97639400000003</v>
      </c>
      <c r="AI188" s="94">
        <f t="shared" ref="AI188:AI195" si="235">AG188+AH188</f>
        <v>622.97639400000003</v>
      </c>
      <c r="AJ188" s="94">
        <f t="shared" ref="AJ188:AJ195" si="236">IF(LEFT(AM188,9)="Direct-OR", R188,0)</f>
        <v>0</v>
      </c>
      <c r="AK188" s="94">
        <f t="shared" ref="AK188:AK195" si="237">IF(LEFT(AM188,9)="Direct-OR",0,AF188-AI188)</f>
        <v>4944.283606</v>
      </c>
      <c r="AL188" s="93">
        <f t="shared" ref="AL188:AL195" si="238">AJ188+AK188</f>
        <v>4944.283606</v>
      </c>
      <c r="AM188" s="138" t="s">
        <v>1012</v>
      </c>
    </row>
    <row r="189" spans="1:39" hidden="1" outlineLevel="3" x14ac:dyDescent="0.25">
      <c r="A189" t="s">
        <v>7020</v>
      </c>
      <c r="B189" t="s">
        <v>166</v>
      </c>
      <c r="C189" t="s">
        <v>167</v>
      </c>
      <c r="D189" t="s">
        <v>179</v>
      </c>
      <c r="E189" t="s">
        <v>180</v>
      </c>
      <c r="G189">
        <v>408.88</v>
      </c>
      <c r="H189">
        <v>-399.98</v>
      </c>
      <c r="R189">
        <f t="shared" si="220"/>
        <v>8.8999999999999773</v>
      </c>
      <c r="S189" s="92" t="s">
        <v>1279</v>
      </c>
      <c r="T189" s="80">
        <v>0.1119</v>
      </c>
      <c r="U189" s="119">
        <f t="shared" si="221"/>
        <v>0</v>
      </c>
      <c r="V189" s="120">
        <f t="shared" si="222"/>
        <v>-399.98</v>
      </c>
      <c r="W189" s="121">
        <f t="shared" si="223"/>
        <v>-399.98</v>
      </c>
      <c r="X189" s="119">
        <f t="shared" si="224"/>
        <v>0</v>
      </c>
      <c r="Y189" s="120">
        <f t="shared" si="225"/>
        <v>-44.757762</v>
      </c>
      <c r="Z189" s="122">
        <f t="shared" si="226"/>
        <v>-44.757762</v>
      </c>
      <c r="AA189" s="119">
        <f t="shared" si="227"/>
        <v>0</v>
      </c>
      <c r="AB189" s="120">
        <f t="shared" si="228"/>
        <v>-355.222238</v>
      </c>
      <c r="AC189" s="122">
        <f t="shared" si="229"/>
        <v>-355.222238</v>
      </c>
      <c r="AD189" s="94">
        <f t="shared" si="230"/>
        <v>0</v>
      </c>
      <c r="AE189" s="123">
        <f t="shared" si="231"/>
        <v>8.8999999999999773</v>
      </c>
      <c r="AF189" s="94">
        <f t="shared" si="232"/>
        <v>8.8999999999999773</v>
      </c>
      <c r="AG189" s="94">
        <f t="shared" si="233"/>
        <v>0</v>
      </c>
      <c r="AH189" s="123">
        <f t="shared" si="234"/>
        <v>0.99590999999999741</v>
      </c>
      <c r="AI189" s="94">
        <f t="shared" si="235"/>
        <v>0.99590999999999741</v>
      </c>
      <c r="AJ189" s="94">
        <f t="shared" si="236"/>
        <v>0</v>
      </c>
      <c r="AK189" s="94">
        <f t="shared" si="237"/>
        <v>7.9040899999999796</v>
      </c>
      <c r="AL189" s="93">
        <f t="shared" si="238"/>
        <v>7.9040899999999796</v>
      </c>
      <c r="AM189" s="138" t="s">
        <v>1012</v>
      </c>
    </row>
    <row r="190" spans="1:39" hidden="1" outlineLevel="3" x14ac:dyDescent="0.25">
      <c r="A190" t="s">
        <v>7020</v>
      </c>
      <c r="B190" t="s">
        <v>119</v>
      </c>
      <c r="C190" t="s">
        <v>120</v>
      </c>
      <c r="D190" t="s">
        <v>181</v>
      </c>
      <c r="E190" t="s">
        <v>182</v>
      </c>
      <c r="F190">
        <v>690.68</v>
      </c>
      <c r="G190">
        <v>16.77</v>
      </c>
      <c r="R190">
        <f t="shared" si="220"/>
        <v>707.44999999999993</v>
      </c>
      <c r="S190" s="92" t="s">
        <v>4246</v>
      </c>
      <c r="T190" s="80">
        <v>0.1119</v>
      </c>
      <c r="U190" s="119">
        <f t="shared" si="221"/>
        <v>0</v>
      </c>
      <c r="V190" s="120">
        <f t="shared" si="222"/>
        <v>0</v>
      </c>
      <c r="W190" s="121">
        <f t="shared" si="223"/>
        <v>0</v>
      </c>
      <c r="X190" s="119">
        <f t="shared" si="224"/>
        <v>0</v>
      </c>
      <c r="Y190" s="120">
        <f t="shared" si="225"/>
        <v>0</v>
      </c>
      <c r="Z190" s="122">
        <f t="shared" si="226"/>
        <v>0</v>
      </c>
      <c r="AA190" s="119">
        <f t="shared" si="227"/>
        <v>0</v>
      </c>
      <c r="AB190" s="120">
        <f t="shared" si="228"/>
        <v>0</v>
      </c>
      <c r="AC190" s="122">
        <f t="shared" si="229"/>
        <v>0</v>
      </c>
      <c r="AD190" s="94">
        <f t="shared" si="230"/>
        <v>0</v>
      </c>
      <c r="AE190" s="123">
        <f t="shared" si="231"/>
        <v>707.44999999999993</v>
      </c>
      <c r="AF190" s="94">
        <f t="shared" si="232"/>
        <v>707.44999999999993</v>
      </c>
      <c r="AG190" s="94">
        <f t="shared" si="233"/>
        <v>0</v>
      </c>
      <c r="AH190" s="123">
        <f t="shared" si="234"/>
        <v>79.163654999999991</v>
      </c>
      <c r="AI190" s="94">
        <f t="shared" si="235"/>
        <v>79.163654999999991</v>
      </c>
      <c r="AJ190" s="94">
        <f t="shared" si="236"/>
        <v>0</v>
      </c>
      <c r="AK190" s="94">
        <f t="shared" si="237"/>
        <v>628.28634499999998</v>
      </c>
      <c r="AL190" s="93">
        <f t="shared" si="238"/>
        <v>628.28634499999998</v>
      </c>
      <c r="AM190" s="138" t="s">
        <v>1012</v>
      </c>
    </row>
    <row r="191" spans="1:39" hidden="1" outlineLevel="3" x14ac:dyDescent="0.25">
      <c r="A191" t="s">
        <v>7020</v>
      </c>
      <c r="B191" t="s">
        <v>119</v>
      </c>
      <c r="C191" t="s">
        <v>120</v>
      </c>
      <c r="D191" t="s">
        <v>169</v>
      </c>
      <c r="E191" t="s">
        <v>170</v>
      </c>
      <c r="G191">
        <v>33.5</v>
      </c>
      <c r="H191">
        <v>16.75</v>
      </c>
      <c r="R191">
        <f t="shared" si="220"/>
        <v>50.25</v>
      </c>
      <c r="S191" s="92" t="s">
        <v>4254</v>
      </c>
      <c r="T191" s="80">
        <v>0.1119</v>
      </c>
      <c r="U191" s="119">
        <f t="shared" si="221"/>
        <v>0</v>
      </c>
      <c r="V191" s="120">
        <f t="shared" si="222"/>
        <v>16.75</v>
      </c>
      <c r="W191" s="121">
        <f t="shared" si="223"/>
        <v>16.75</v>
      </c>
      <c r="X191" s="119">
        <f t="shared" si="224"/>
        <v>0</v>
      </c>
      <c r="Y191" s="120">
        <f t="shared" si="225"/>
        <v>1.874325</v>
      </c>
      <c r="Z191" s="122">
        <f t="shared" si="226"/>
        <v>1.874325</v>
      </c>
      <c r="AA191" s="119">
        <f t="shared" si="227"/>
        <v>0</v>
      </c>
      <c r="AB191" s="120">
        <f t="shared" si="228"/>
        <v>14.875674999999999</v>
      </c>
      <c r="AC191" s="122">
        <f t="shared" si="229"/>
        <v>14.875674999999999</v>
      </c>
      <c r="AD191" s="94">
        <f t="shared" si="230"/>
        <v>0</v>
      </c>
      <c r="AE191" s="123">
        <f t="shared" si="231"/>
        <v>50.25</v>
      </c>
      <c r="AF191" s="94">
        <f t="shared" si="232"/>
        <v>50.25</v>
      </c>
      <c r="AG191" s="94">
        <f t="shared" si="233"/>
        <v>0</v>
      </c>
      <c r="AH191" s="123">
        <f t="shared" si="234"/>
        <v>5.6229750000000003</v>
      </c>
      <c r="AI191" s="94">
        <f t="shared" si="235"/>
        <v>5.6229750000000003</v>
      </c>
      <c r="AJ191" s="94">
        <f t="shared" si="236"/>
        <v>0</v>
      </c>
      <c r="AK191" s="94">
        <f t="shared" si="237"/>
        <v>44.627025000000003</v>
      </c>
      <c r="AL191" s="93">
        <f t="shared" si="238"/>
        <v>44.627025000000003</v>
      </c>
      <c r="AM191" s="138" t="s">
        <v>1012</v>
      </c>
    </row>
    <row r="192" spans="1:39" hidden="1" outlineLevel="3" x14ac:dyDescent="0.25">
      <c r="A192" t="s">
        <v>7020</v>
      </c>
      <c r="B192" t="s">
        <v>119</v>
      </c>
      <c r="C192" t="s">
        <v>120</v>
      </c>
      <c r="D192" t="s">
        <v>171</v>
      </c>
      <c r="E192" t="s">
        <v>172</v>
      </c>
      <c r="G192">
        <v>0</v>
      </c>
      <c r="R192">
        <f t="shared" si="220"/>
        <v>0</v>
      </c>
      <c r="S192" s="92" t="s">
        <v>4257</v>
      </c>
      <c r="T192" s="80">
        <v>0.1119</v>
      </c>
      <c r="U192" s="119">
        <f t="shared" si="221"/>
        <v>0</v>
      </c>
      <c r="V192" s="120">
        <f t="shared" si="222"/>
        <v>0</v>
      </c>
      <c r="W192" s="121">
        <f t="shared" si="223"/>
        <v>0</v>
      </c>
      <c r="X192" s="119">
        <f t="shared" si="224"/>
        <v>0</v>
      </c>
      <c r="Y192" s="120">
        <f t="shared" si="225"/>
        <v>0</v>
      </c>
      <c r="Z192" s="122">
        <f t="shared" si="226"/>
        <v>0</v>
      </c>
      <c r="AA192" s="119">
        <f t="shared" si="227"/>
        <v>0</v>
      </c>
      <c r="AB192" s="120">
        <f t="shared" si="228"/>
        <v>0</v>
      </c>
      <c r="AC192" s="122">
        <f t="shared" si="229"/>
        <v>0</v>
      </c>
      <c r="AD192" s="94">
        <f t="shared" si="230"/>
        <v>0</v>
      </c>
      <c r="AE192" s="123">
        <f t="shared" si="231"/>
        <v>0</v>
      </c>
      <c r="AF192" s="94">
        <f t="shared" si="232"/>
        <v>0</v>
      </c>
      <c r="AG192" s="94">
        <f t="shared" si="233"/>
        <v>0</v>
      </c>
      <c r="AH192" s="123">
        <f t="shared" si="234"/>
        <v>0</v>
      </c>
      <c r="AI192" s="94">
        <f t="shared" si="235"/>
        <v>0</v>
      </c>
      <c r="AJ192" s="94">
        <f t="shared" si="236"/>
        <v>0</v>
      </c>
      <c r="AK192" s="94">
        <f t="shared" si="237"/>
        <v>0</v>
      </c>
      <c r="AL192" s="93">
        <f t="shared" si="238"/>
        <v>0</v>
      </c>
      <c r="AM192" s="138" t="s">
        <v>1012</v>
      </c>
    </row>
    <row r="193" spans="1:39" hidden="1" outlineLevel="3" x14ac:dyDescent="0.25">
      <c r="A193" t="s">
        <v>7020</v>
      </c>
      <c r="B193" t="s">
        <v>119</v>
      </c>
      <c r="C193" t="s">
        <v>120</v>
      </c>
      <c r="D193" t="s">
        <v>173</v>
      </c>
      <c r="E193" t="s">
        <v>174</v>
      </c>
      <c r="H193">
        <v>350.41</v>
      </c>
      <c r="R193">
        <f t="shared" si="220"/>
        <v>350.41</v>
      </c>
      <c r="S193" s="92" t="s">
        <v>6601</v>
      </c>
      <c r="T193" s="80">
        <v>0.1119</v>
      </c>
      <c r="U193" s="119">
        <f t="shared" si="221"/>
        <v>0</v>
      </c>
      <c r="V193" s="120">
        <f t="shared" si="222"/>
        <v>350.41</v>
      </c>
      <c r="W193" s="121">
        <f t="shared" si="223"/>
        <v>350.41</v>
      </c>
      <c r="X193" s="119">
        <f t="shared" si="224"/>
        <v>0</v>
      </c>
      <c r="Y193" s="120">
        <f t="shared" si="225"/>
        <v>39.210879000000006</v>
      </c>
      <c r="Z193" s="122">
        <f t="shared" si="226"/>
        <v>39.210879000000006</v>
      </c>
      <c r="AA193" s="119">
        <f t="shared" si="227"/>
        <v>0</v>
      </c>
      <c r="AB193" s="120">
        <f t="shared" si="228"/>
        <v>311.19912099999999</v>
      </c>
      <c r="AC193" s="122">
        <f t="shared" si="229"/>
        <v>311.19912099999999</v>
      </c>
      <c r="AD193" s="94">
        <f t="shared" si="230"/>
        <v>0</v>
      </c>
      <c r="AE193" s="123">
        <f t="shared" si="231"/>
        <v>350.41</v>
      </c>
      <c r="AF193" s="94">
        <f t="shared" si="232"/>
        <v>350.41</v>
      </c>
      <c r="AG193" s="94">
        <f t="shared" si="233"/>
        <v>0</v>
      </c>
      <c r="AH193" s="123">
        <f t="shared" si="234"/>
        <v>39.210879000000006</v>
      </c>
      <c r="AI193" s="94">
        <f t="shared" si="235"/>
        <v>39.210879000000006</v>
      </c>
      <c r="AJ193" s="94">
        <f t="shared" si="236"/>
        <v>0</v>
      </c>
      <c r="AK193" s="94">
        <f t="shared" si="237"/>
        <v>311.19912099999999</v>
      </c>
      <c r="AL193" s="93">
        <f t="shared" si="238"/>
        <v>311.19912099999999</v>
      </c>
      <c r="AM193" s="138" t="s">
        <v>1257</v>
      </c>
    </row>
    <row r="194" spans="1:39" hidden="1" outlineLevel="3" x14ac:dyDescent="0.25">
      <c r="A194" t="s">
        <v>7020</v>
      </c>
      <c r="B194" t="s">
        <v>119</v>
      </c>
      <c r="C194" t="s">
        <v>120</v>
      </c>
      <c r="D194" t="s">
        <v>177</v>
      </c>
      <c r="E194" t="s">
        <v>178</v>
      </c>
      <c r="F194">
        <v>402034.52</v>
      </c>
      <c r="G194">
        <v>278763.12</v>
      </c>
      <c r="H194">
        <v>300073.11</v>
      </c>
      <c r="R194">
        <f t="shared" si="220"/>
        <v>980870.75</v>
      </c>
      <c r="S194" s="92" t="s">
        <v>4291</v>
      </c>
      <c r="T194" s="80">
        <v>0.1119</v>
      </c>
      <c r="U194" s="119">
        <f t="shared" si="221"/>
        <v>0</v>
      </c>
      <c r="V194" s="120">
        <f t="shared" si="222"/>
        <v>300073.11</v>
      </c>
      <c r="W194" s="121">
        <f t="shared" si="223"/>
        <v>300073.11</v>
      </c>
      <c r="X194" s="119">
        <f t="shared" si="224"/>
        <v>0</v>
      </c>
      <c r="Y194" s="120">
        <f t="shared" si="225"/>
        <v>33578.181009</v>
      </c>
      <c r="Z194" s="122">
        <f t="shared" si="226"/>
        <v>33578.181009</v>
      </c>
      <c r="AA194" s="119">
        <f t="shared" si="227"/>
        <v>0</v>
      </c>
      <c r="AB194" s="120">
        <f t="shared" si="228"/>
        <v>266494.92899099999</v>
      </c>
      <c r="AC194" s="122">
        <f t="shared" si="229"/>
        <v>266494.92899099999</v>
      </c>
      <c r="AD194" s="94">
        <f t="shared" si="230"/>
        <v>0</v>
      </c>
      <c r="AE194" s="123">
        <f t="shared" si="231"/>
        <v>980870.75</v>
      </c>
      <c r="AF194" s="94">
        <f t="shared" si="232"/>
        <v>980870.75</v>
      </c>
      <c r="AG194" s="94">
        <f t="shared" si="233"/>
        <v>0</v>
      </c>
      <c r="AH194" s="123">
        <f t="shared" si="234"/>
        <v>109759.436925</v>
      </c>
      <c r="AI194" s="94">
        <f t="shared" si="235"/>
        <v>109759.436925</v>
      </c>
      <c r="AJ194" s="94">
        <f t="shared" si="236"/>
        <v>0</v>
      </c>
      <c r="AK194" s="94">
        <f t="shared" si="237"/>
        <v>871111.31307499995</v>
      </c>
      <c r="AL194" s="93">
        <f t="shared" si="238"/>
        <v>871111.31307499995</v>
      </c>
      <c r="AM194" s="138" t="s">
        <v>1012</v>
      </c>
    </row>
    <row r="195" spans="1:39" hidden="1" outlineLevel="3" x14ac:dyDescent="0.25">
      <c r="A195" t="s">
        <v>7020</v>
      </c>
      <c r="B195" t="s">
        <v>119</v>
      </c>
      <c r="C195" t="s">
        <v>120</v>
      </c>
      <c r="D195" t="s">
        <v>179</v>
      </c>
      <c r="E195" t="s">
        <v>180</v>
      </c>
      <c r="F195">
        <v>179464.57</v>
      </c>
      <c r="G195">
        <v>177452.41</v>
      </c>
      <c r="H195">
        <v>179030.66</v>
      </c>
      <c r="R195">
        <f t="shared" si="220"/>
        <v>535947.64</v>
      </c>
      <c r="S195" s="92" t="s">
        <v>4298</v>
      </c>
      <c r="T195" s="80">
        <v>0.1119</v>
      </c>
      <c r="U195" s="119">
        <f t="shared" si="221"/>
        <v>0</v>
      </c>
      <c r="V195" s="120">
        <f t="shared" si="222"/>
        <v>179030.66</v>
      </c>
      <c r="W195" s="121">
        <f t="shared" si="223"/>
        <v>179030.66</v>
      </c>
      <c r="X195" s="119">
        <f t="shared" si="224"/>
        <v>0</v>
      </c>
      <c r="Y195" s="120">
        <f t="shared" si="225"/>
        <v>20033.530854000001</v>
      </c>
      <c r="Z195" s="122">
        <f t="shared" si="226"/>
        <v>20033.530854000001</v>
      </c>
      <c r="AA195" s="119">
        <f t="shared" si="227"/>
        <v>0</v>
      </c>
      <c r="AB195" s="120">
        <f t="shared" si="228"/>
        <v>158997.12914599999</v>
      </c>
      <c r="AC195" s="122">
        <f t="shared" si="229"/>
        <v>158997.12914599999</v>
      </c>
      <c r="AD195" s="94">
        <f t="shared" si="230"/>
        <v>0</v>
      </c>
      <c r="AE195" s="123">
        <f t="shared" si="231"/>
        <v>535947.64</v>
      </c>
      <c r="AF195" s="94">
        <f t="shared" si="232"/>
        <v>535947.64</v>
      </c>
      <c r="AG195" s="94">
        <f t="shared" si="233"/>
        <v>0</v>
      </c>
      <c r="AH195" s="123">
        <f t="shared" si="234"/>
        <v>59972.540915999998</v>
      </c>
      <c r="AI195" s="94">
        <f t="shared" si="235"/>
        <v>59972.540915999998</v>
      </c>
      <c r="AJ195" s="94">
        <f t="shared" si="236"/>
        <v>0</v>
      </c>
      <c r="AK195" s="94">
        <f t="shared" si="237"/>
        <v>475975.09908399999</v>
      </c>
      <c r="AL195" s="93">
        <f t="shared" si="238"/>
        <v>475975.09908399999</v>
      </c>
      <c r="AM195" s="138" t="s">
        <v>1012</v>
      </c>
    </row>
    <row r="196" spans="1:39" hidden="1" outlineLevel="2" collapsed="1" x14ac:dyDescent="0.25">
      <c r="S196" s="92"/>
      <c r="T196" s="80"/>
      <c r="U196" s="119">
        <f t="shared" ref="U196:AL196" si="239">SUBTOTAL(9,U188:U195)</f>
        <v>0</v>
      </c>
      <c r="V196" s="120">
        <f t="shared" si="239"/>
        <v>481803.32999999996</v>
      </c>
      <c r="W196" s="121">
        <f t="shared" si="239"/>
        <v>481803.32999999996</v>
      </c>
      <c r="X196" s="119">
        <f t="shared" si="239"/>
        <v>0</v>
      </c>
      <c r="Y196" s="120">
        <f t="shared" si="239"/>
        <v>53913.792627000003</v>
      </c>
      <c r="Z196" s="122">
        <f t="shared" si="239"/>
        <v>53913.792627000003</v>
      </c>
      <c r="AA196" s="119">
        <f t="shared" si="239"/>
        <v>0</v>
      </c>
      <c r="AB196" s="120">
        <f t="shared" si="239"/>
        <v>427889.53737299994</v>
      </c>
      <c r="AC196" s="122">
        <f t="shared" si="239"/>
        <v>427889.53737299994</v>
      </c>
      <c r="AD196" s="94">
        <f t="shared" si="239"/>
        <v>0</v>
      </c>
      <c r="AE196" s="123">
        <f t="shared" si="239"/>
        <v>1523502.6600000001</v>
      </c>
      <c r="AF196" s="94">
        <f t="shared" si="239"/>
        <v>1523502.6600000001</v>
      </c>
      <c r="AG196" s="94">
        <f t="shared" si="239"/>
        <v>0</v>
      </c>
      <c r="AH196" s="123">
        <f t="shared" si="239"/>
        <v>170479.94765400002</v>
      </c>
      <c r="AI196" s="94">
        <f t="shared" si="239"/>
        <v>170479.94765400002</v>
      </c>
      <c r="AJ196" s="94">
        <f t="shared" si="239"/>
        <v>0</v>
      </c>
      <c r="AK196" s="94">
        <f t="shared" si="239"/>
        <v>1353022.7123459999</v>
      </c>
      <c r="AL196" s="93">
        <f t="shared" si="239"/>
        <v>1353022.7123459999</v>
      </c>
      <c r="AM196" s="139" t="s">
        <v>7140</v>
      </c>
    </row>
    <row r="197" spans="1:39" hidden="1" outlineLevel="3" x14ac:dyDescent="0.25">
      <c r="A197" t="s">
        <v>7020</v>
      </c>
      <c r="B197" t="s">
        <v>35</v>
      </c>
      <c r="C197" t="s">
        <v>36</v>
      </c>
      <c r="D197" t="s">
        <v>169</v>
      </c>
      <c r="E197" t="s">
        <v>170</v>
      </c>
      <c r="H197">
        <v>7.04</v>
      </c>
      <c r="R197">
        <f>SUM(F197:Q197)</f>
        <v>7.04</v>
      </c>
      <c r="S197" s="92" t="s">
        <v>997</v>
      </c>
      <c r="T197" s="80">
        <v>8.4099999999999994E-2</v>
      </c>
      <c r="U197" s="119">
        <f>IF(LEFT(AM197,6)="Direct", H197,0)</f>
        <v>0</v>
      </c>
      <c r="V197" s="120">
        <f>H197-U197</f>
        <v>7.04</v>
      </c>
      <c r="W197" s="121">
        <f>U197+V197</f>
        <v>7.04</v>
      </c>
      <c r="X197" s="119">
        <f>IF(LEFT(AM197,9)="Direct-WA", H197,0)</f>
        <v>0</v>
      </c>
      <c r="Y197" s="120">
        <f>IF(LEFT(AM197,9)="Direct-WA",0,H197*T197)</f>
        <v>0.59206399999999992</v>
      </c>
      <c r="Z197" s="122">
        <f>X197+Y197</f>
        <v>0.59206399999999992</v>
      </c>
      <c r="AA197" s="119">
        <f>IF(LEFT(AM197,9)="Direct-OR", H197,0)</f>
        <v>0</v>
      </c>
      <c r="AB197" s="120">
        <f>IF(LEFT(AM197,9)="Direct-OR",0,V197-Y197)</f>
        <v>6.4479360000000003</v>
      </c>
      <c r="AC197" s="122">
        <f>AA197+AB197</f>
        <v>6.4479360000000003</v>
      </c>
      <c r="AD197" s="94">
        <f>IF(LEFT(AM197,6)="Direct", R197,0)</f>
        <v>0</v>
      </c>
      <c r="AE197" s="123">
        <f>R197-AD197</f>
        <v>7.04</v>
      </c>
      <c r="AF197" s="94">
        <f>AD197+AE197</f>
        <v>7.04</v>
      </c>
      <c r="AG197" s="94">
        <f>IF(LEFT(AM197,9)="Direct-WA", R197,0)</f>
        <v>0</v>
      </c>
      <c r="AH197" s="123">
        <f>IF(LEFT(AM197,9)="Direct-WA",0,R197*T197)</f>
        <v>0.59206399999999992</v>
      </c>
      <c r="AI197" s="94">
        <f>AG197+AH197</f>
        <v>0.59206399999999992</v>
      </c>
      <c r="AJ197" s="94">
        <f>IF(LEFT(AM197,9)="Direct-OR", R197,0)</f>
        <v>0</v>
      </c>
      <c r="AK197" s="94">
        <f>IF(LEFT(AM197,9)="Direct-OR",0,AF197-AI197)</f>
        <v>6.4479360000000003</v>
      </c>
      <c r="AL197" s="93">
        <f>AJ197+AK197</f>
        <v>6.4479360000000003</v>
      </c>
      <c r="AM197" s="138" t="s">
        <v>982</v>
      </c>
    </row>
    <row r="198" spans="1:39" hidden="1" outlineLevel="3" x14ac:dyDescent="0.25">
      <c r="A198" t="s">
        <v>7020</v>
      </c>
      <c r="B198" t="s">
        <v>35</v>
      </c>
      <c r="C198" t="s">
        <v>36</v>
      </c>
      <c r="D198" t="s">
        <v>175</v>
      </c>
      <c r="E198" t="s">
        <v>176</v>
      </c>
      <c r="F198">
        <v>878.7</v>
      </c>
      <c r="G198">
        <v>1435.91</v>
      </c>
      <c r="H198">
        <v>1739.62</v>
      </c>
      <c r="R198">
        <f>SUM(F198:Q198)</f>
        <v>4054.23</v>
      </c>
      <c r="S198" s="92" t="s">
        <v>1108</v>
      </c>
      <c r="T198" s="80">
        <v>8.4099999999999994E-2</v>
      </c>
      <c r="U198" s="119">
        <f>IF(LEFT(AM198,6)="Direct", H198,0)</f>
        <v>0</v>
      </c>
      <c r="V198" s="120">
        <f>H198-U198</f>
        <v>1739.62</v>
      </c>
      <c r="W198" s="121">
        <f>U198+V198</f>
        <v>1739.62</v>
      </c>
      <c r="X198" s="119">
        <f>IF(LEFT(AM198,9)="Direct-WA", H198,0)</f>
        <v>0</v>
      </c>
      <c r="Y198" s="120">
        <f>IF(LEFT(AM198,9)="Direct-WA",0,H198*T198)</f>
        <v>146.30204199999997</v>
      </c>
      <c r="Z198" s="122">
        <f>X198+Y198</f>
        <v>146.30204199999997</v>
      </c>
      <c r="AA198" s="119">
        <f>IF(LEFT(AM198,9)="Direct-OR", H198,0)</f>
        <v>0</v>
      </c>
      <c r="AB198" s="120">
        <f>IF(LEFT(AM198,9)="Direct-OR",0,V198-Y198)</f>
        <v>1593.3179579999999</v>
      </c>
      <c r="AC198" s="122">
        <f>AA198+AB198</f>
        <v>1593.3179579999999</v>
      </c>
      <c r="AD198" s="94">
        <f>IF(LEFT(AM198,6)="Direct", R198,0)</f>
        <v>0</v>
      </c>
      <c r="AE198" s="123">
        <f>R198-AD198</f>
        <v>4054.23</v>
      </c>
      <c r="AF198" s="94">
        <f>AD198+AE198</f>
        <v>4054.23</v>
      </c>
      <c r="AG198" s="94">
        <f>IF(LEFT(AM198,9)="Direct-WA", R198,0)</f>
        <v>0</v>
      </c>
      <c r="AH198" s="123">
        <f>IF(LEFT(AM198,9)="Direct-WA",0,R198*T198)</f>
        <v>340.96074299999998</v>
      </c>
      <c r="AI198" s="94">
        <f>AG198+AH198</f>
        <v>340.96074299999998</v>
      </c>
      <c r="AJ198" s="94">
        <f>IF(LEFT(AM198,9)="Direct-OR", R198,0)</f>
        <v>0</v>
      </c>
      <c r="AK198" s="94">
        <f>IF(LEFT(AM198,9)="Direct-OR",0,AF198-AI198)</f>
        <v>3713.2692569999999</v>
      </c>
      <c r="AL198" s="93">
        <f>AJ198+AK198</f>
        <v>3713.2692569999999</v>
      </c>
      <c r="AM198" s="138" t="s">
        <v>982</v>
      </c>
    </row>
    <row r="199" spans="1:39" hidden="1" outlineLevel="3" x14ac:dyDescent="0.25">
      <c r="A199" t="s">
        <v>7020</v>
      </c>
      <c r="B199" t="s">
        <v>166</v>
      </c>
      <c r="C199" t="s">
        <v>167</v>
      </c>
      <c r="D199" t="s">
        <v>175</v>
      </c>
      <c r="E199" t="s">
        <v>176</v>
      </c>
      <c r="G199">
        <v>910.78</v>
      </c>
      <c r="R199">
        <f>SUM(F199:Q199)</f>
        <v>910.78</v>
      </c>
      <c r="S199" s="92" t="s">
        <v>6600</v>
      </c>
      <c r="T199" s="80">
        <v>8.4099999999999994E-2</v>
      </c>
      <c r="U199" s="119">
        <f>IF(LEFT(AM199,6)="Direct", H199,0)</f>
        <v>0</v>
      </c>
      <c r="V199" s="120">
        <f>H199-U199</f>
        <v>0</v>
      </c>
      <c r="W199" s="121">
        <f>U199+V199</f>
        <v>0</v>
      </c>
      <c r="X199" s="119">
        <f>IF(LEFT(AM199,9)="Direct-WA", H199,0)</f>
        <v>0</v>
      </c>
      <c r="Y199" s="120">
        <f>IF(LEFT(AM199,9)="Direct-WA",0,H199*T199)</f>
        <v>0</v>
      </c>
      <c r="Z199" s="122">
        <f>X199+Y199</f>
        <v>0</v>
      </c>
      <c r="AA199" s="119">
        <f>IF(LEFT(AM199,9)="Direct-OR", H199,0)</f>
        <v>0</v>
      </c>
      <c r="AB199" s="120">
        <f>IF(LEFT(AM199,9)="Direct-OR",0,V199-Y199)</f>
        <v>0</v>
      </c>
      <c r="AC199" s="122">
        <f>AA199+AB199</f>
        <v>0</v>
      </c>
      <c r="AD199" s="94">
        <f>IF(LEFT(AM199,6)="Direct", R199,0)</f>
        <v>0</v>
      </c>
      <c r="AE199" s="123">
        <f>R199-AD199</f>
        <v>910.78</v>
      </c>
      <c r="AF199" s="94">
        <f>AD199+AE199</f>
        <v>910.78</v>
      </c>
      <c r="AG199" s="94">
        <f>IF(LEFT(AM199,9)="Direct-WA", R199,0)</f>
        <v>0</v>
      </c>
      <c r="AH199" s="123">
        <f>IF(LEFT(AM199,9)="Direct-WA",0,R199*T199)</f>
        <v>76.596597999999986</v>
      </c>
      <c r="AI199" s="94">
        <f>AG199+AH199</f>
        <v>76.596597999999986</v>
      </c>
      <c r="AJ199" s="94">
        <f>IF(LEFT(AM199,9)="Direct-OR", R199,0)</f>
        <v>0</v>
      </c>
      <c r="AK199" s="94">
        <f>IF(LEFT(AM199,9)="Direct-OR",0,AF199-AI199)</f>
        <v>834.183402</v>
      </c>
      <c r="AL199" s="93">
        <f>AJ199+AK199</f>
        <v>834.183402</v>
      </c>
      <c r="AM199" s="138" t="s">
        <v>4125</v>
      </c>
    </row>
    <row r="200" spans="1:39" hidden="1" outlineLevel="3" x14ac:dyDescent="0.25">
      <c r="A200" t="s">
        <v>7020</v>
      </c>
      <c r="B200" t="s">
        <v>119</v>
      </c>
      <c r="C200" t="s">
        <v>120</v>
      </c>
      <c r="D200" t="s">
        <v>175</v>
      </c>
      <c r="E200" t="s">
        <v>176</v>
      </c>
      <c r="F200">
        <v>60.35</v>
      </c>
      <c r="R200">
        <f>SUM(F200:Q200)</f>
        <v>60.35</v>
      </c>
      <c r="S200" s="92" t="s">
        <v>6563</v>
      </c>
      <c r="T200" s="80">
        <v>8.4099999999999994E-2</v>
      </c>
      <c r="U200" s="119">
        <f>IF(LEFT(AM200,6)="Direct", H200,0)</f>
        <v>0</v>
      </c>
      <c r="V200" s="120">
        <f>H200-U200</f>
        <v>0</v>
      </c>
      <c r="W200" s="121">
        <f>U200+V200</f>
        <v>0</v>
      </c>
      <c r="X200" s="119">
        <f>IF(LEFT(AM200,9)="Direct-WA", H200,0)</f>
        <v>0</v>
      </c>
      <c r="Y200" s="120">
        <f>IF(LEFT(AM200,9)="Direct-WA",0,H200*T200)</f>
        <v>0</v>
      </c>
      <c r="Z200" s="122">
        <f>X200+Y200</f>
        <v>0</v>
      </c>
      <c r="AA200" s="119">
        <f>IF(LEFT(AM200,9)="Direct-OR", H200,0)</f>
        <v>0</v>
      </c>
      <c r="AB200" s="120">
        <f>IF(LEFT(AM200,9)="Direct-OR",0,V200-Y200)</f>
        <v>0</v>
      </c>
      <c r="AC200" s="122">
        <f>AA200+AB200</f>
        <v>0</v>
      </c>
      <c r="AD200" s="94">
        <f>IF(LEFT(AM200,6)="Direct", R200,0)</f>
        <v>0</v>
      </c>
      <c r="AE200" s="123">
        <f>R200-AD200</f>
        <v>60.35</v>
      </c>
      <c r="AF200" s="94">
        <f>AD200+AE200</f>
        <v>60.35</v>
      </c>
      <c r="AG200" s="94">
        <f>IF(LEFT(AM200,9)="Direct-WA", R200,0)</f>
        <v>0</v>
      </c>
      <c r="AH200" s="123">
        <f>IF(LEFT(AM200,9)="Direct-WA",0,R200*T200)</f>
        <v>5.0754349999999997</v>
      </c>
      <c r="AI200" s="94">
        <f>AG200+AH200</f>
        <v>5.0754349999999997</v>
      </c>
      <c r="AJ200" s="94">
        <f>IF(LEFT(AM200,9)="Direct-OR", R200,0)</f>
        <v>0</v>
      </c>
      <c r="AK200" s="94">
        <f>IF(LEFT(AM200,9)="Direct-OR",0,AF200-AI200)</f>
        <v>55.274565000000003</v>
      </c>
      <c r="AL200" s="93">
        <f>AJ200+AK200</f>
        <v>55.274565000000003</v>
      </c>
      <c r="AM200" s="138" t="s">
        <v>4125</v>
      </c>
    </row>
    <row r="201" spans="1:39" hidden="1" outlineLevel="3" x14ac:dyDescent="0.25">
      <c r="A201" t="s">
        <v>7020</v>
      </c>
      <c r="B201" t="s">
        <v>132</v>
      </c>
      <c r="C201" t="s">
        <v>133</v>
      </c>
      <c r="D201" t="s">
        <v>175</v>
      </c>
      <c r="E201" t="s">
        <v>176</v>
      </c>
      <c r="H201">
        <v>397.2</v>
      </c>
      <c r="R201">
        <f>SUM(F201:Q201)</f>
        <v>397.2</v>
      </c>
      <c r="S201" s="92" t="s">
        <v>7088</v>
      </c>
      <c r="T201" s="80">
        <v>8.4099999999999994E-2</v>
      </c>
      <c r="U201" s="119">
        <f>IF(LEFT(AM201,6)="Direct", H201,0)</f>
        <v>0</v>
      </c>
      <c r="V201" s="120">
        <f>H201-U201</f>
        <v>397.2</v>
      </c>
      <c r="W201" s="121">
        <f>U201+V201</f>
        <v>397.2</v>
      </c>
      <c r="X201" s="119">
        <f>IF(LEFT(AM201,9)="Direct-WA", H201,0)</f>
        <v>0</v>
      </c>
      <c r="Y201" s="120">
        <f>IF(LEFT(AM201,9)="Direct-WA",0,H201*T201)</f>
        <v>33.404519999999998</v>
      </c>
      <c r="Z201" s="122">
        <f>X201+Y201</f>
        <v>33.404519999999998</v>
      </c>
      <c r="AA201" s="119">
        <f>IF(LEFT(AM201,9)="Direct-OR", H201,0)</f>
        <v>0</v>
      </c>
      <c r="AB201" s="120">
        <f>IF(LEFT(AM201,9)="Direct-OR",0,V201-Y201)</f>
        <v>363.79548</v>
      </c>
      <c r="AC201" s="122">
        <f>AA201+AB201</f>
        <v>363.79548</v>
      </c>
      <c r="AD201" s="94">
        <f>IF(LEFT(AM201,6)="Direct", R201,0)</f>
        <v>0</v>
      </c>
      <c r="AE201" s="123">
        <f>R201-AD201</f>
        <v>397.2</v>
      </c>
      <c r="AF201" s="94">
        <f>AD201+AE201</f>
        <v>397.2</v>
      </c>
      <c r="AG201" s="94">
        <f>IF(LEFT(AM201,9)="Direct-WA", R201,0)</f>
        <v>0</v>
      </c>
      <c r="AH201" s="123">
        <f>IF(LEFT(AM201,9)="Direct-WA",0,R201*T201)</f>
        <v>33.404519999999998</v>
      </c>
      <c r="AI201" s="94">
        <f>AG201+AH201</f>
        <v>33.404519999999998</v>
      </c>
      <c r="AJ201" s="94">
        <f>IF(LEFT(AM201,9)="Direct-OR", R201,0)</f>
        <v>0</v>
      </c>
      <c r="AK201" s="94">
        <f>IF(LEFT(AM201,9)="Direct-OR",0,AF201-AI201)</f>
        <v>363.79548</v>
      </c>
      <c r="AL201" s="93">
        <f>AJ201+AK201</f>
        <v>363.79548</v>
      </c>
      <c r="AM201" s="138" t="s">
        <v>982</v>
      </c>
    </row>
    <row r="202" spans="1:39" hidden="1" outlineLevel="2" collapsed="1" x14ac:dyDescent="0.25">
      <c r="S202" s="92"/>
      <c r="T202" s="80"/>
      <c r="U202" s="119">
        <f t="shared" ref="U202:AL202" si="240">SUBTOTAL(9,U197:U201)</f>
        <v>0</v>
      </c>
      <c r="V202" s="120">
        <f t="shared" si="240"/>
        <v>2143.8599999999997</v>
      </c>
      <c r="W202" s="121">
        <f t="shared" si="240"/>
        <v>2143.8599999999997</v>
      </c>
      <c r="X202" s="119">
        <f t="shared" si="240"/>
        <v>0</v>
      </c>
      <c r="Y202" s="120">
        <f t="shared" si="240"/>
        <v>180.29862599999996</v>
      </c>
      <c r="Z202" s="122">
        <f t="shared" si="240"/>
        <v>180.29862599999996</v>
      </c>
      <c r="AA202" s="119">
        <f t="shared" si="240"/>
        <v>0</v>
      </c>
      <c r="AB202" s="120">
        <f t="shared" si="240"/>
        <v>1963.5613739999999</v>
      </c>
      <c r="AC202" s="122">
        <f t="shared" si="240"/>
        <v>1963.5613739999999</v>
      </c>
      <c r="AD202" s="94">
        <f t="shared" si="240"/>
        <v>0</v>
      </c>
      <c r="AE202" s="123">
        <f t="shared" si="240"/>
        <v>5429.6</v>
      </c>
      <c r="AF202" s="94">
        <f t="shared" si="240"/>
        <v>5429.6</v>
      </c>
      <c r="AG202" s="94">
        <f t="shared" si="240"/>
        <v>0</v>
      </c>
      <c r="AH202" s="123">
        <f t="shared" si="240"/>
        <v>456.62935999999996</v>
      </c>
      <c r="AI202" s="94">
        <f t="shared" si="240"/>
        <v>456.62935999999996</v>
      </c>
      <c r="AJ202" s="94">
        <f t="shared" si="240"/>
        <v>0</v>
      </c>
      <c r="AK202" s="94">
        <f t="shared" si="240"/>
        <v>4972.9706399999995</v>
      </c>
      <c r="AL202" s="93">
        <f t="shared" si="240"/>
        <v>4972.9706399999995</v>
      </c>
      <c r="AM202" s="139" t="s">
        <v>7144</v>
      </c>
    </row>
    <row r="203" spans="1:39" hidden="1" outlineLevel="3" x14ac:dyDescent="0.25">
      <c r="A203" t="s">
        <v>7020</v>
      </c>
      <c r="B203" t="s">
        <v>96</v>
      </c>
      <c r="C203" t="s">
        <v>97</v>
      </c>
      <c r="D203" t="s">
        <v>173</v>
      </c>
      <c r="E203" t="s">
        <v>174</v>
      </c>
      <c r="F203">
        <v>31.64</v>
      </c>
      <c r="R203">
        <f>SUM(F203:Q203)</f>
        <v>31.64</v>
      </c>
      <c r="S203" s="92" t="s">
        <v>7087</v>
      </c>
      <c r="T203" s="80">
        <v>0</v>
      </c>
      <c r="U203" s="119">
        <f>IF(LEFT(AM203,6)="Direct", H203,0)</f>
        <v>0</v>
      </c>
      <c r="V203" s="120">
        <f>H203-U203</f>
        <v>0</v>
      </c>
      <c r="W203" s="121">
        <f>U203+V203</f>
        <v>0</v>
      </c>
      <c r="X203" s="119">
        <f>IF(LEFT(AM203,9)="Direct-WA", H203,0)</f>
        <v>0</v>
      </c>
      <c r="Y203" s="120">
        <f>IF(LEFT(AM203,9)="Direct-WA",0,H203*T203)</f>
        <v>0</v>
      </c>
      <c r="Z203" s="122">
        <f>X203+Y203</f>
        <v>0</v>
      </c>
      <c r="AA203" s="119">
        <f>IF(LEFT(AM203,9)="Direct-OR", H203,0)</f>
        <v>0</v>
      </c>
      <c r="AB203" s="120">
        <f>IF(LEFT(AM203,9)="Direct-OR",0,V203-Y203)</f>
        <v>0</v>
      </c>
      <c r="AC203" s="122">
        <f>AA203+AB203</f>
        <v>0</v>
      </c>
      <c r="AD203" s="94">
        <f>IF(LEFT(AM203,6)="Direct", R203,0)</f>
        <v>31.64</v>
      </c>
      <c r="AE203" s="123">
        <f>R203-AD203</f>
        <v>0</v>
      </c>
      <c r="AF203" s="94">
        <f>AD203+AE203</f>
        <v>31.64</v>
      </c>
      <c r="AG203" s="94">
        <f>IF(LEFT(AM203,9)="Direct-WA", R203,0)</f>
        <v>0</v>
      </c>
      <c r="AH203" s="123">
        <f>IF(LEFT(AM203,9)="Direct-WA",0,R203*T203)</f>
        <v>0</v>
      </c>
      <c r="AI203" s="94">
        <f>AG203+AH203</f>
        <v>0</v>
      </c>
      <c r="AJ203" s="94">
        <f>IF(LEFT(AM203,9)="Direct-OR", R203,0)</f>
        <v>31.64</v>
      </c>
      <c r="AK203" s="94">
        <f>IF(LEFT(AM203,9)="Direct-OR",0,AF203-AI203)</f>
        <v>0</v>
      </c>
      <c r="AL203" s="93">
        <f>AJ203+AK203</f>
        <v>31.64</v>
      </c>
      <c r="AM203" s="138" t="s">
        <v>1014</v>
      </c>
    </row>
    <row r="204" spans="1:39" hidden="1" outlineLevel="3" x14ac:dyDescent="0.25">
      <c r="A204" t="s">
        <v>7020</v>
      </c>
      <c r="B204" t="s">
        <v>96</v>
      </c>
      <c r="C204" t="s">
        <v>97</v>
      </c>
      <c r="D204" t="s">
        <v>177</v>
      </c>
      <c r="E204" t="s">
        <v>178</v>
      </c>
      <c r="F204">
        <v>745.21</v>
      </c>
      <c r="G204">
        <v>704.97</v>
      </c>
      <c r="R204">
        <f>SUM(F204:Q204)</f>
        <v>1450.18</v>
      </c>
      <c r="S204" s="92" t="s">
        <v>5027</v>
      </c>
      <c r="T204" s="80">
        <v>0</v>
      </c>
      <c r="U204" s="119">
        <f>IF(LEFT(AM204,6)="Direct", H204,0)</f>
        <v>0</v>
      </c>
      <c r="V204" s="120">
        <f>H204-U204</f>
        <v>0</v>
      </c>
      <c r="W204" s="121">
        <f>U204+V204</f>
        <v>0</v>
      </c>
      <c r="X204" s="119">
        <f>IF(LEFT(AM204,9)="Direct-WA", H204,0)</f>
        <v>0</v>
      </c>
      <c r="Y204" s="120">
        <f>IF(LEFT(AM204,9)="Direct-WA",0,H204*T204)</f>
        <v>0</v>
      </c>
      <c r="Z204" s="122">
        <f>X204+Y204</f>
        <v>0</v>
      </c>
      <c r="AA204" s="119">
        <f>IF(LEFT(AM204,9)="Direct-OR", H204,0)</f>
        <v>0</v>
      </c>
      <c r="AB204" s="120">
        <f>IF(LEFT(AM204,9)="Direct-OR",0,V204-Y204)</f>
        <v>0</v>
      </c>
      <c r="AC204" s="122">
        <f>AA204+AB204</f>
        <v>0</v>
      </c>
      <c r="AD204" s="94">
        <f>IF(LEFT(AM204,6)="Direct", R204,0)</f>
        <v>1450.18</v>
      </c>
      <c r="AE204" s="123">
        <f>R204-AD204</f>
        <v>0</v>
      </c>
      <c r="AF204" s="94">
        <f>AD204+AE204</f>
        <v>1450.18</v>
      </c>
      <c r="AG204" s="94">
        <f>IF(LEFT(AM204,9)="Direct-WA", R204,0)</f>
        <v>0</v>
      </c>
      <c r="AH204" s="123">
        <f>IF(LEFT(AM204,9)="Direct-WA",0,R204*T204)</f>
        <v>0</v>
      </c>
      <c r="AI204" s="94">
        <f>AG204+AH204</f>
        <v>0</v>
      </c>
      <c r="AJ204" s="94">
        <f>IF(LEFT(AM204,9)="Direct-OR", R204,0)</f>
        <v>1450.18</v>
      </c>
      <c r="AK204" s="94">
        <f>IF(LEFT(AM204,9)="Direct-OR",0,AF204-AI204)</f>
        <v>0</v>
      </c>
      <c r="AL204" s="93">
        <f>AJ204+AK204</f>
        <v>1450.18</v>
      </c>
      <c r="AM204" s="138" t="s">
        <v>1014</v>
      </c>
    </row>
    <row r="205" spans="1:39" hidden="1" outlineLevel="2" collapsed="1" x14ac:dyDescent="0.25">
      <c r="S205" s="92"/>
      <c r="T205" s="80"/>
      <c r="U205" s="119">
        <f t="shared" ref="U205:AL205" si="241">SUBTOTAL(9,U203:U204)</f>
        <v>0</v>
      </c>
      <c r="V205" s="120">
        <f t="shared" si="241"/>
        <v>0</v>
      </c>
      <c r="W205" s="121">
        <f t="shared" si="241"/>
        <v>0</v>
      </c>
      <c r="X205" s="119">
        <f t="shared" si="241"/>
        <v>0</v>
      </c>
      <c r="Y205" s="120">
        <f t="shared" si="241"/>
        <v>0</v>
      </c>
      <c r="Z205" s="122">
        <f t="shared" si="241"/>
        <v>0</v>
      </c>
      <c r="AA205" s="119">
        <f t="shared" si="241"/>
        <v>0</v>
      </c>
      <c r="AB205" s="120">
        <f t="shared" si="241"/>
        <v>0</v>
      </c>
      <c r="AC205" s="122">
        <f t="shared" si="241"/>
        <v>0</v>
      </c>
      <c r="AD205" s="94">
        <f t="shared" si="241"/>
        <v>1481.8200000000002</v>
      </c>
      <c r="AE205" s="123">
        <f t="shared" si="241"/>
        <v>0</v>
      </c>
      <c r="AF205" s="94">
        <f t="shared" si="241"/>
        <v>1481.8200000000002</v>
      </c>
      <c r="AG205" s="94">
        <f t="shared" si="241"/>
        <v>0</v>
      </c>
      <c r="AH205" s="123">
        <f t="shared" si="241"/>
        <v>0</v>
      </c>
      <c r="AI205" s="94">
        <f t="shared" si="241"/>
        <v>0</v>
      </c>
      <c r="AJ205" s="94">
        <f t="shared" si="241"/>
        <v>1481.8200000000002</v>
      </c>
      <c r="AK205" s="94">
        <f t="shared" si="241"/>
        <v>0</v>
      </c>
      <c r="AL205" s="93">
        <f t="shared" si="241"/>
        <v>1481.8200000000002</v>
      </c>
      <c r="AM205" s="139" t="s">
        <v>7135</v>
      </c>
    </row>
    <row r="206" spans="1:39" hidden="1" outlineLevel="3" x14ac:dyDescent="0.25">
      <c r="A206" t="s">
        <v>7020</v>
      </c>
      <c r="B206" t="s">
        <v>35</v>
      </c>
      <c r="C206" t="s">
        <v>36</v>
      </c>
      <c r="D206" t="s">
        <v>171</v>
      </c>
      <c r="E206" t="s">
        <v>172</v>
      </c>
      <c r="F206">
        <v>1469.27</v>
      </c>
      <c r="G206">
        <v>293.91000000000003</v>
      </c>
      <c r="H206">
        <v>1522</v>
      </c>
      <c r="R206">
        <f>SUM(F206:Q206)</f>
        <v>3285.1800000000003</v>
      </c>
      <c r="S206" s="92" t="s">
        <v>1003</v>
      </c>
      <c r="T206" s="80">
        <v>8.4599999999999995E-2</v>
      </c>
      <c r="U206" s="119">
        <f>IF(LEFT(AM206,6)="Direct", H206,0)</f>
        <v>0</v>
      </c>
      <c r="V206" s="120">
        <f>H206-U206</f>
        <v>1522</v>
      </c>
      <c r="W206" s="121">
        <f>U206+V206</f>
        <v>1522</v>
      </c>
      <c r="X206" s="119">
        <f>IF(LEFT(AM206,9)="Direct-WA", H206,0)</f>
        <v>0</v>
      </c>
      <c r="Y206" s="120">
        <f>IF(LEFT(AM206,9)="Direct-WA",0,H206*T206)</f>
        <v>128.7612</v>
      </c>
      <c r="Z206" s="122">
        <f>X206+Y206</f>
        <v>128.7612</v>
      </c>
      <c r="AA206" s="119">
        <f>IF(LEFT(AM206,9)="Direct-OR", H206,0)</f>
        <v>0</v>
      </c>
      <c r="AB206" s="120">
        <f>IF(LEFT(AM206,9)="Direct-OR",0,V206-Y206)</f>
        <v>1393.2388000000001</v>
      </c>
      <c r="AC206" s="122">
        <f>AA206+AB206</f>
        <v>1393.2388000000001</v>
      </c>
      <c r="AD206" s="94">
        <f>IF(LEFT(AM206,6)="Direct", R206,0)</f>
        <v>0</v>
      </c>
      <c r="AE206" s="123">
        <f>R206-AD206</f>
        <v>3285.1800000000003</v>
      </c>
      <c r="AF206" s="94">
        <f>AD206+AE206</f>
        <v>3285.1800000000003</v>
      </c>
      <c r="AG206" s="94">
        <f>IF(LEFT(AM206,9)="Direct-WA", R206,0)</f>
        <v>0</v>
      </c>
      <c r="AH206" s="123">
        <f>IF(LEFT(AM206,9)="Direct-WA",0,R206*T206)</f>
        <v>277.92622799999998</v>
      </c>
      <c r="AI206" s="94">
        <f>AG206+AH206</f>
        <v>277.92622799999998</v>
      </c>
      <c r="AJ206" s="94">
        <f>IF(LEFT(AM206,9)="Direct-OR", R206,0)</f>
        <v>0</v>
      </c>
      <c r="AK206" s="94">
        <f>IF(LEFT(AM206,9)="Direct-OR",0,AF206-AI206)</f>
        <v>3007.2537720000005</v>
      </c>
      <c r="AL206" s="93">
        <f>AJ206+AK206</f>
        <v>3007.2537720000005</v>
      </c>
      <c r="AM206" s="138" t="s">
        <v>976</v>
      </c>
    </row>
    <row r="207" spans="1:39" hidden="1" outlineLevel="3" x14ac:dyDescent="0.25">
      <c r="A207" t="s">
        <v>7020</v>
      </c>
      <c r="B207" t="s">
        <v>35</v>
      </c>
      <c r="C207" t="s">
        <v>36</v>
      </c>
      <c r="D207" t="s">
        <v>173</v>
      </c>
      <c r="E207" t="s">
        <v>174</v>
      </c>
      <c r="F207">
        <v>760.14</v>
      </c>
      <c r="G207">
        <v>1435.98</v>
      </c>
      <c r="H207">
        <v>0</v>
      </c>
      <c r="R207">
        <f>SUM(F207:Q207)</f>
        <v>2196.12</v>
      </c>
      <c r="S207" s="92" t="s">
        <v>1028</v>
      </c>
      <c r="T207" s="80">
        <v>8.4599999999999995E-2</v>
      </c>
      <c r="U207" s="119">
        <f>IF(LEFT(AM207,6)="Direct", H207,0)</f>
        <v>0</v>
      </c>
      <c r="V207" s="120">
        <f>H207-U207</f>
        <v>0</v>
      </c>
      <c r="W207" s="121">
        <f>U207+V207</f>
        <v>0</v>
      </c>
      <c r="X207" s="119">
        <f>IF(LEFT(AM207,9)="Direct-WA", H207,0)</f>
        <v>0</v>
      </c>
      <c r="Y207" s="120">
        <f>IF(LEFT(AM207,9)="Direct-WA",0,H207*T207)</f>
        <v>0</v>
      </c>
      <c r="Z207" s="122">
        <f>X207+Y207</f>
        <v>0</v>
      </c>
      <c r="AA207" s="119">
        <f>IF(LEFT(AM207,9)="Direct-OR", H207,0)</f>
        <v>0</v>
      </c>
      <c r="AB207" s="120">
        <f>IF(LEFT(AM207,9)="Direct-OR",0,V207-Y207)</f>
        <v>0</v>
      </c>
      <c r="AC207" s="122">
        <f>AA207+AB207</f>
        <v>0</v>
      </c>
      <c r="AD207" s="94">
        <f>IF(LEFT(AM207,6)="Direct", R207,0)</f>
        <v>0</v>
      </c>
      <c r="AE207" s="123">
        <f>R207-AD207</f>
        <v>2196.12</v>
      </c>
      <c r="AF207" s="94">
        <f>AD207+AE207</f>
        <v>2196.12</v>
      </c>
      <c r="AG207" s="94">
        <f>IF(LEFT(AM207,9)="Direct-WA", R207,0)</f>
        <v>0</v>
      </c>
      <c r="AH207" s="123">
        <f>IF(LEFT(AM207,9)="Direct-WA",0,R207*T207)</f>
        <v>185.79175199999997</v>
      </c>
      <c r="AI207" s="94">
        <f>AG207+AH207</f>
        <v>185.79175199999997</v>
      </c>
      <c r="AJ207" s="94">
        <f>IF(LEFT(AM207,9)="Direct-OR", R207,0)</f>
        <v>0</v>
      </c>
      <c r="AK207" s="94">
        <f>IF(LEFT(AM207,9)="Direct-OR",0,AF207-AI207)</f>
        <v>2010.3282479999998</v>
      </c>
      <c r="AL207" s="93">
        <f>AJ207+AK207</f>
        <v>2010.3282479999998</v>
      </c>
      <c r="AM207" s="138" t="s">
        <v>976</v>
      </c>
    </row>
    <row r="208" spans="1:39" hidden="1" outlineLevel="2" collapsed="1" x14ac:dyDescent="0.25">
      <c r="S208" s="92"/>
      <c r="T208" s="80"/>
      <c r="U208" s="119">
        <f t="shared" ref="U208:AL208" si="242">SUBTOTAL(9,U206:U207)</f>
        <v>0</v>
      </c>
      <c r="V208" s="120">
        <f t="shared" si="242"/>
        <v>1522</v>
      </c>
      <c r="W208" s="121">
        <f t="shared" si="242"/>
        <v>1522</v>
      </c>
      <c r="X208" s="119">
        <f t="shared" si="242"/>
        <v>0</v>
      </c>
      <c r="Y208" s="120">
        <f t="shared" si="242"/>
        <v>128.7612</v>
      </c>
      <c r="Z208" s="122">
        <f t="shared" si="242"/>
        <v>128.7612</v>
      </c>
      <c r="AA208" s="119">
        <f t="shared" si="242"/>
        <v>0</v>
      </c>
      <c r="AB208" s="120">
        <f t="shared" si="242"/>
        <v>1393.2388000000001</v>
      </c>
      <c r="AC208" s="122">
        <f t="shared" si="242"/>
        <v>1393.2388000000001</v>
      </c>
      <c r="AD208" s="94">
        <f t="shared" si="242"/>
        <v>0</v>
      </c>
      <c r="AE208" s="123">
        <f t="shared" si="242"/>
        <v>5481.3</v>
      </c>
      <c r="AF208" s="94">
        <f t="shared" si="242"/>
        <v>5481.3</v>
      </c>
      <c r="AG208" s="94">
        <f t="shared" si="242"/>
        <v>0</v>
      </c>
      <c r="AH208" s="123">
        <f t="shared" si="242"/>
        <v>463.71797999999995</v>
      </c>
      <c r="AI208" s="94">
        <f t="shared" si="242"/>
        <v>463.71797999999995</v>
      </c>
      <c r="AJ208" s="94">
        <f t="shared" si="242"/>
        <v>0</v>
      </c>
      <c r="AK208" s="94">
        <f t="shared" si="242"/>
        <v>5017.5820199999998</v>
      </c>
      <c r="AL208" s="93">
        <f t="shared" si="242"/>
        <v>5017.5820199999998</v>
      </c>
      <c r="AM208" s="139" t="s">
        <v>7136</v>
      </c>
    </row>
    <row r="209" spans="1:39" hidden="1" outlineLevel="3" x14ac:dyDescent="0.25">
      <c r="A209" t="s">
        <v>7020</v>
      </c>
      <c r="B209" t="s">
        <v>82</v>
      </c>
      <c r="C209" t="s">
        <v>83</v>
      </c>
      <c r="D209" t="s">
        <v>179</v>
      </c>
      <c r="E209" t="s">
        <v>180</v>
      </c>
      <c r="H209">
        <v>229.6</v>
      </c>
      <c r="R209">
        <f>SUM(F209:Q209)</f>
        <v>229.6</v>
      </c>
      <c r="S209" s="92" t="s">
        <v>4545</v>
      </c>
      <c r="T209" s="80">
        <v>1.17E-2</v>
      </c>
      <c r="U209" s="119">
        <f>IF(LEFT(AM209,6)="Direct", H209,0)</f>
        <v>0</v>
      </c>
      <c r="V209" s="120">
        <f>H209-U209</f>
        <v>229.6</v>
      </c>
      <c r="W209" s="121">
        <f>U209+V209</f>
        <v>229.6</v>
      </c>
      <c r="X209" s="119">
        <f>IF(LEFT(AM209,9)="Direct-WA", H209,0)</f>
        <v>0</v>
      </c>
      <c r="Y209" s="120">
        <f>IF(LEFT(AM209,9)="Direct-WA",0,H209*T209)</f>
        <v>2.6863199999999998</v>
      </c>
      <c r="Z209" s="122">
        <f>X209+Y209</f>
        <v>2.6863199999999998</v>
      </c>
      <c r="AA209" s="119">
        <f>IF(LEFT(AM209,9)="Direct-OR", H209,0)</f>
        <v>0</v>
      </c>
      <c r="AB209" s="120">
        <f>IF(LEFT(AM209,9)="Direct-OR",0,V209-Y209)</f>
        <v>226.91368</v>
      </c>
      <c r="AC209" s="122">
        <f>AA209+AB209</f>
        <v>226.91368</v>
      </c>
      <c r="AD209" s="94">
        <f>IF(LEFT(AM209,6)="Direct", R209,0)</f>
        <v>0</v>
      </c>
      <c r="AE209" s="123">
        <f>R209-AD209</f>
        <v>229.6</v>
      </c>
      <c r="AF209" s="94">
        <f>AD209+AE209</f>
        <v>229.6</v>
      </c>
      <c r="AG209" s="94">
        <f>IF(LEFT(AM209,9)="Direct-WA", R209,0)</f>
        <v>0</v>
      </c>
      <c r="AH209" s="123">
        <f>IF(LEFT(AM209,9)="Direct-WA",0,R209*T209)</f>
        <v>2.6863199999999998</v>
      </c>
      <c r="AI209" s="94">
        <f>AG209+AH209</f>
        <v>2.6863199999999998</v>
      </c>
      <c r="AJ209" s="94">
        <f>IF(LEFT(AM209,9)="Direct-OR", R209,0)</f>
        <v>0</v>
      </c>
      <c r="AK209" s="94">
        <f>IF(LEFT(AM209,9)="Direct-OR",0,AF209-AI209)</f>
        <v>226.91368</v>
      </c>
      <c r="AL209" s="93">
        <f>AJ209+AK209</f>
        <v>226.91368</v>
      </c>
      <c r="AM209" s="138" t="s">
        <v>4436</v>
      </c>
    </row>
    <row r="210" spans="1:39" hidden="1" outlineLevel="2" collapsed="1" x14ac:dyDescent="0.25">
      <c r="S210" s="92"/>
      <c r="T210" s="80"/>
      <c r="U210" s="119">
        <f t="shared" ref="U210:AL210" si="243">SUBTOTAL(9,U209:U209)</f>
        <v>0</v>
      </c>
      <c r="V210" s="120">
        <f t="shared" si="243"/>
        <v>229.6</v>
      </c>
      <c r="W210" s="121">
        <f t="shared" si="243"/>
        <v>229.6</v>
      </c>
      <c r="X210" s="119">
        <f t="shared" si="243"/>
        <v>0</v>
      </c>
      <c r="Y210" s="120">
        <f t="shared" si="243"/>
        <v>2.6863199999999998</v>
      </c>
      <c r="Z210" s="122">
        <f t="shared" si="243"/>
        <v>2.6863199999999998</v>
      </c>
      <c r="AA210" s="119">
        <f t="shared" si="243"/>
        <v>0</v>
      </c>
      <c r="AB210" s="120">
        <f t="shared" si="243"/>
        <v>226.91368</v>
      </c>
      <c r="AC210" s="122">
        <f t="shared" si="243"/>
        <v>226.91368</v>
      </c>
      <c r="AD210" s="94">
        <f t="shared" si="243"/>
        <v>0</v>
      </c>
      <c r="AE210" s="123">
        <f t="shared" si="243"/>
        <v>229.6</v>
      </c>
      <c r="AF210" s="94">
        <f t="shared" si="243"/>
        <v>229.6</v>
      </c>
      <c r="AG210" s="94">
        <f t="shared" si="243"/>
        <v>0</v>
      </c>
      <c r="AH210" s="123">
        <f t="shared" si="243"/>
        <v>2.6863199999999998</v>
      </c>
      <c r="AI210" s="94">
        <f t="shared" si="243"/>
        <v>2.6863199999999998</v>
      </c>
      <c r="AJ210" s="94">
        <f t="shared" si="243"/>
        <v>0</v>
      </c>
      <c r="AK210" s="94">
        <f t="shared" si="243"/>
        <v>226.91368</v>
      </c>
      <c r="AL210" s="93">
        <f t="shared" si="243"/>
        <v>226.91368</v>
      </c>
      <c r="AM210" s="139" t="s">
        <v>7138</v>
      </c>
    </row>
    <row r="211" spans="1:39" hidden="1" outlineLevel="1" x14ac:dyDescent="0.25">
      <c r="A211" s="135" t="s">
        <v>7019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7"/>
      <c r="T211" s="128"/>
      <c r="U211" s="129">
        <f t="shared" ref="U211:AL211" si="244">SUBTOTAL(9,U188:U209)</f>
        <v>0</v>
      </c>
      <c r="V211" s="130">
        <f t="shared" si="244"/>
        <v>485698.78999999992</v>
      </c>
      <c r="W211" s="131">
        <f t="shared" si="244"/>
        <v>485698.78999999992</v>
      </c>
      <c r="X211" s="129">
        <f t="shared" si="244"/>
        <v>0</v>
      </c>
      <c r="Y211" s="130">
        <f t="shared" si="244"/>
        <v>54225.538773</v>
      </c>
      <c r="Z211" s="132">
        <f t="shared" si="244"/>
        <v>54225.538773</v>
      </c>
      <c r="AA211" s="129">
        <f t="shared" si="244"/>
        <v>0</v>
      </c>
      <c r="AB211" s="130">
        <f t="shared" si="244"/>
        <v>431473.25122699991</v>
      </c>
      <c r="AC211" s="132">
        <f t="shared" si="244"/>
        <v>431473.25122699991</v>
      </c>
      <c r="AD211" s="130">
        <f t="shared" si="244"/>
        <v>1481.8200000000002</v>
      </c>
      <c r="AE211" s="133">
        <f t="shared" si="244"/>
        <v>1534643.1600000004</v>
      </c>
      <c r="AF211" s="130">
        <f t="shared" si="244"/>
        <v>1536124.9800000002</v>
      </c>
      <c r="AG211" s="130">
        <f t="shared" si="244"/>
        <v>0</v>
      </c>
      <c r="AH211" s="133">
        <f t="shared" si="244"/>
        <v>171402.98131400003</v>
      </c>
      <c r="AI211" s="130">
        <f t="shared" si="244"/>
        <v>171402.98131400003</v>
      </c>
      <c r="AJ211" s="130">
        <f t="shared" si="244"/>
        <v>1481.8200000000002</v>
      </c>
      <c r="AK211" s="130">
        <f t="shared" si="244"/>
        <v>1363240.1786860002</v>
      </c>
      <c r="AL211" s="134">
        <f t="shared" si="244"/>
        <v>1364721.998686</v>
      </c>
      <c r="AM211" s="137"/>
    </row>
    <row r="212" spans="1:39" hidden="1" outlineLevel="3" x14ac:dyDescent="0.25">
      <c r="A212" t="s">
        <v>7022</v>
      </c>
      <c r="B212" t="s">
        <v>134</v>
      </c>
      <c r="C212" t="s">
        <v>135</v>
      </c>
      <c r="D212" t="s">
        <v>189</v>
      </c>
      <c r="E212" t="s">
        <v>190</v>
      </c>
      <c r="F212">
        <v>-4791.7299999999996</v>
      </c>
      <c r="G212">
        <v>15697.29</v>
      </c>
      <c r="H212">
        <v>-6326.9</v>
      </c>
      <c r="R212">
        <f>SUM(F212:Q212)</f>
        <v>4578.6600000000017</v>
      </c>
      <c r="S212" s="92" t="s">
        <v>5145</v>
      </c>
      <c r="T212" s="80">
        <v>0.1124</v>
      </c>
      <c r="U212" s="119">
        <f>IF(LEFT(AM212,6)="Direct", H212,0)</f>
        <v>0</v>
      </c>
      <c r="V212" s="120">
        <f>H212-U212</f>
        <v>-6326.9</v>
      </c>
      <c r="W212" s="121">
        <f>U212+V212</f>
        <v>-6326.9</v>
      </c>
      <c r="X212" s="119">
        <f>IF(LEFT(AM212,9)="Direct-WA", H212,0)</f>
        <v>0</v>
      </c>
      <c r="Y212" s="120">
        <f>IF(LEFT(AM212,9)="Direct-WA",0,H212*T212)</f>
        <v>-711.14355999999998</v>
      </c>
      <c r="Z212" s="122">
        <f>X212+Y212</f>
        <v>-711.14355999999998</v>
      </c>
      <c r="AA212" s="119">
        <f>IF(LEFT(AM212,9)="Direct-OR", H212,0)</f>
        <v>0</v>
      </c>
      <c r="AB212" s="120">
        <f>IF(LEFT(AM212,9)="Direct-OR",0,V212-Y212)</f>
        <v>-5615.7564399999992</v>
      </c>
      <c r="AC212" s="122">
        <f>AA212+AB212</f>
        <v>-5615.7564399999992</v>
      </c>
      <c r="AD212" s="94">
        <f>IF(LEFT(AM212,6)="Direct", R212,0)</f>
        <v>0</v>
      </c>
      <c r="AE212" s="123">
        <f>R212-AD212</f>
        <v>4578.6600000000017</v>
      </c>
      <c r="AF212" s="94">
        <f>AD212+AE212</f>
        <v>4578.6600000000017</v>
      </c>
      <c r="AG212" s="94">
        <f>IF(LEFT(AM212,9)="Direct-WA", R212,0)</f>
        <v>0</v>
      </c>
      <c r="AH212" s="123">
        <f>IF(LEFT(AM212,9)="Direct-WA",0,R212*T212)</f>
        <v>514.64138400000024</v>
      </c>
      <c r="AI212" s="94">
        <f>AG212+AH212</f>
        <v>514.64138400000024</v>
      </c>
      <c r="AJ212" s="94">
        <f>IF(LEFT(AM212,9)="Direct-OR", R212,0)</f>
        <v>0</v>
      </c>
      <c r="AK212" s="94">
        <f>IF(LEFT(AM212,9)="Direct-OR",0,AF212-AI212)</f>
        <v>4064.0186160000012</v>
      </c>
      <c r="AL212" s="93">
        <f>AJ212+AK212</f>
        <v>4064.0186160000012</v>
      </c>
      <c r="AM212" s="138" t="s">
        <v>1010</v>
      </c>
    </row>
    <row r="213" spans="1:39" hidden="1" outlineLevel="3" x14ac:dyDescent="0.25">
      <c r="A213" t="s">
        <v>7022</v>
      </c>
      <c r="B213" t="s">
        <v>136</v>
      </c>
      <c r="C213" t="s">
        <v>137</v>
      </c>
      <c r="D213" t="s">
        <v>184</v>
      </c>
      <c r="E213" t="s">
        <v>185</v>
      </c>
      <c r="F213">
        <v>8747.91</v>
      </c>
      <c r="G213">
        <v>7403.63</v>
      </c>
      <c r="H213">
        <v>8960.1200000000008</v>
      </c>
      <c r="R213">
        <f>SUM(F213:Q213)</f>
        <v>25111.660000000003</v>
      </c>
      <c r="S213" s="92" t="s">
        <v>5266</v>
      </c>
      <c r="T213" s="80">
        <v>0.1124</v>
      </c>
      <c r="U213" s="119">
        <f>IF(LEFT(AM213,6)="Direct", H213,0)</f>
        <v>0</v>
      </c>
      <c r="V213" s="120">
        <f>H213-U213</f>
        <v>8960.1200000000008</v>
      </c>
      <c r="W213" s="121">
        <f>U213+V213</f>
        <v>8960.1200000000008</v>
      </c>
      <c r="X213" s="119">
        <f>IF(LEFT(AM213,9)="Direct-WA", H213,0)</f>
        <v>0</v>
      </c>
      <c r="Y213" s="120">
        <f>IF(LEFT(AM213,9)="Direct-WA",0,H213*T213)</f>
        <v>1007.1174880000001</v>
      </c>
      <c r="Z213" s="122">
        <f>X213+Y213</f>
        <v>1007.1174880000001</v>
      </c>
      <c r="AA213" s="119">
        <f>IF(LEFT(AM213,9)="Direct-OR", H213,0)</f>
        <v>0</v>
      </c>
      <c r="AB213" s="120">
        <f>IF(LEFT(AM213,9)="Direct-OR",0,V213-Y213)</f>
        <v>7953.0025120000009</v>
      </c>
      <c r="AC213" s="122">
        <f>AA213+AB213</f>
        <v>7953.0025120000009</v>
      </c>
      <c r="AD213" s="94">
        <f>IF(LEFT(AM213,6)="Direct", R213,0)</f>
        <v>0</v>
      </c>
      <c r="AE213" s="123">
        <f>R213-AD213</f>
        <v>25111.660000000003</v>
      </c>
      <c r="AF213" s="94">
        <f>AD213+AE213</f>
        <v>25111.660000000003</v>
      </c>
      <c r="AG213" s="94">
        <f>IF(LEFT(AM213,9)="Direct-WA", R213,0)</f>
        <v>0</v>
      </c>
      <c r="AH213" s="123">
        <f>IF(LEFT(AM213,9)="Direct-WA",0,R213*T213)</f>
        <v>2822.5505840000005</v>
      </c>
      <c r="AI213" s="94">
        <f>AG213+AH213</f>
        <v>2822.5505840000005</v>
      </c>
      <c r="AJ213" s="94">
        <f>IF(LEFT(AM213,9)="Direct-OR", R213,0)</f>
        <v>0</v>
      </c>
      <c r="AK213" s="94">
        <f>IF(LEFT(AM213,9)="Direct-OR",0,AF213-AI213)</f>
        <v>22289.109416000003</v>
      </c>
      <c r="AL213" s="93">
        <f>AJ213+AK213</f>
        <v>22289.109416000003</v>
      </c>
      <c r="AM213" s="138" t="s">
        <v>1010</v>
      </c>
    </row>
    <row r="214" spans="1:39" hidden="1" outlineLevel="3" x14ac:dyDescent="0.25">
      <c r="A214" t="s">
        <v>7022</v>
      </c>
      <c r="B214" t="s">
        <v>138</v>
      </c>
      <c r="C214" t="s">
        <v>139</v>
      </c>
      <c r="D214" t="s">
        <v>197</v>
      </c>
      <c r="E214" t="s">
        <v>198</v>
      </c>
      <c r="F214">
        <v>8420.9599999999991</v>
      </c>
      <c r="G214">
        <v>7826.45</v>
      </c>
      <c r="H214">
        <v>8279.5300000000007</v>
      </c>
      <c r="R214">
        <f>SUM(F214:Q214)</f>
        <v>24526.940000000002</v>
      </c>
      <c r="S214" s="92" t="s">
        <v>5456</v>
      </c>
      <c r="T214" s="80">
        <v>0.1124</v>
      </c>
      <c r="U214" s="119">
        <f>IF(LEFT(AM214,6)="Direct", H214,0)</f>
        <v>0</v>
      </c>
      <c r="V214" s="120">
        <f>H214-U214</f>
        <v>8279.5300000000007</v>
      </c>
      <c r="W214" s="121">
        <f>U214+V214</f>
        <v>8279.5300000000007</v>
      </c>
      <c r="X214" s="119">
        <f>IF(LEFT(AM214,9)="Direct-WA", H214,0)</f>
        <v>0</v>
      </c>
      <c r="Y214" s="120">
        <f>IF(LEFT(AM214,9)="Direct-WA",0,H214*T214)</f>
        <v>930.61917200000005</v>
      </c>
      <c r="Z214" s="122">
        <f>X214+Y214</f>
        <v>930.61917200000005</v>
      </c>
      <c r="AA214" s="119">
        <f>IF(LEFT(AM214,9)="Direct-OR", H214,0)</f>
        <v>0</v>
      </c>
      <c r="AB214" s="120">
        <f>IF(LEFT(AM214,9)="Direct-OR",0,V214-Y214)</f>
        <v>7348.9108280000009</v>
      </c>
      <c r="AC214" s="122">
        <f>AA214+AB214</f>
        <v>7348.9108280000009</v>
      </c>
      <c r="AD214" s="94">
        <f>IF(LEFT(AM214,6)="Direct", R214,0)</f>
        <v>0</v>
      </c>
      <c r="AE214" s="123">
        <f>R214-AD214</f>
        <v>24526.940000000002</v>
      </c>
      <c r="AF214" s="94">
        <f>AD214+AE214</f>
        <v>24526.940000000002</v>
      </c>
      <c r="AG214" s="94">
        <f>IF(LEFT(AM214,9)="Direct-WA", R214,0)</f>
        <v>0</v>
      </c>
      <c r="AH214" s="123">
        <f>IF(LEFT(AM214,9)="Direct-WA",0,R214*T214)</f>
        <v>2756.8280560000003</v>
      </c>
      <c r="AI214" s="94">
        <f>AG214+AH214</f>
        <v>2756.8280560000003</v>
      </c>
      <c r="AJ214" s="94">
        <f>IF(LEFT(AM214,9)="Direct-OR", R214,0)</f>
        <v>0</v>
      </c>
      <c r="AK214" s="94">
        <f>IF(LEFT(AM214,9)="Direct-OR",0,AF214-AI214)</f>
        <v>21770.111944000004</v>
      </c>
      <c r="AL214" s="93">
        <f>AJ214+AK214</f>
        <v>21770.111944000004</v>
      </c>
      <c r="AM214" s="138" t="s">
        <v>1010</v>
      </c>
    </row>
    <row r="215" spans="1:39" hidden="1" outlineLevel="2" collapsed="1" x14ac:dyDescent="0.25">
      <c r="S215" s="92"/>
      <c r="T215" s="80"/>
      <c r="U215" s="119">
        <f t="shared" ref="U215:AL215" si="245">SUBTOTAL(9,U212:U214)</f>
        <v>0</v>
      </c>
      <c r="V215" s="120">
        <f t="shared" si="245"/>
        <v>10912.750000000002</v>
      </c>
      <c r="W215" s="121">
        <f t="shared" si="245"/>
        <v>10912.750000000002</v>
      </c>
      <c r="X215" s="119">
        <f t="shared" si="245"/>
        <v>0</v>
      </c>
      <c r="Y215" s="120">
        <f t="shared" si="245"/>
        <v>1226.5931</v>
      </c>
      <c r="Z215" s="122">
        <f t="shared" si="245"/>
        <v>1226.5931</v>
      </c>
      <c r="AA215" s="119">
        <f t="shared" si="245"/>
        <v>0</v>
      </c>
      <c r="AB215" s="120">
        <f t="shared" si="245"/>
        <v>9686.1569000000018</v>
      </c>
      <c r="AC215" s="122">
        <f t="shared" si="245"/>
        <v>9686.1569000000018</v>
      </c>
      <c r="AD215" s="94">
        <f t="shared" si="245"/>
        <v>0</v>
      </c>
      <c r="AE215" s="123">
        <f t="shared" si="245"/>
        <v>54217.260000000009</v>
      </c>
      <c r="AF215" s="94">
        <f t="shared" si="245"/>
        <v>54217.260000000009</v>
      </c>
      <c r="AG215" s="94">
        <f t="shared" si="245"/>
        <v>0</v>
      </c>
      <c r="AH215" s="123">
        <f t="shared" si="245"/>
        <v>6094.0200240000013</v>
      </c>
      <c r="AI215" s="94">
        <f t="shared" si="245"/>
        <v>6094.0200240000013</v>
      </c>
      <c r="AJ215" s="94">
        <f t="shared" si="245"/>
        <v>0</v>
      </c>
      <c r="AK215" s="94">
        <f t="shared" si="245"/>
        <v>48123.239976000012</v>
      </c>
      <c r="AL215" s="93">
        <f t="shared" si="245"/>
        <v>48123.239976000012</v>
      </c>
      <c r="AM215" s="139" t="s">
        <v>7137</v>
      </c>
    </row>
    <row r="216" spans="1:39" hidden="1" outlineLevel="3" x14ac:dyDescent="0.25">
      <c r="A216" t="s">
        <v>7022</v>
      </c>
      <c r="B216" t="s">
        <v>35</v>
      </c>
      <c r="C216" t="s">
        <v>36</v>
      </c>
      <c r="D216" t="s">
        <v>184</v>
      </c>
      <c r="E216" t="s">
        <v>185</v>
      </c>
      <c r="F216">
        <v>21.27</v>
      </c>
      <c r="R216">
        <f t="shared" ref="R216:R225" si="246">SUM(F216:Q216)</f>
        <v>21.27</v>
      </c>
      <c r="S216" s="92" t="s">
        <v>1072</v>
      </c>
      <c r="T216" s="80">
        <v>0.1119</v>
      </c>
      <c r="U216" s="119">
        <f t="shared" ref="U216:U225" si="247">IF(LEFT(AM216,6)="Direct", H216,0)</f>
        <v>0</v>
      </c>
      <c r="V216" s="120">
        <f t="shared" ref="V216:V225" si="248">H216-U216</f>
        <v>0</v>
      </c>
      <c r="W216" s="121">
        <f t="shared" ref="W216:W225" si="249">U216+V216</f>
        <v>0</v>
      </c>
      <c r="X216" s="119">
        <f t="shared" ref="X216:X225" si="250">IF(LEFT(AM216,9)="Direct-WA", H216,0)</f>
        <v>0</v>
      </c>
      <c r="Y216" s="120">
        <f t="shared" ref="Y216:Y225" si="251">IF(LEFT(AM216,9)="Direct-WA",0,H216*T216)</f>
        <v>0</v>
      </c>
      <c r="Z216" s="122">
        <f t="shared" ref="Z216:Z225" si="252">X216+Y216</f>
        <v>0</v>
      </c>
      <c r="AA216" s="119">
        <f t="shared" ref="AA216:AA225" si="253">IF(LEFT(AM216,9)="Direct-OR", H216,0)</f>
        <v>0</v>
      </c>
      <c r="AB216" s="120">
        <f t="shared" ref="AB216:AB225" si="254">IF(LEFT(AM216,9)="Direct-OR",0,V216-Y216)</f>
        <v>0</v>
      </c>
      <c r="AC216" s="122">
        <f t="shared" ref="AC216:AC225" si="255">AA216+AB216</f>
        <v>0</v>
      </c>
      <c r="AD216" s="94">
        <f t="shared" ref="AD216:AD225" si="256">IF(LEFT(AM216,6)="Direct", R216,0)</f>
        <v>0</v>
      </c>
      <c r="AE216" s="123">
        <f t="shared" ref="AE216:AE225" si="257">R216-AD216</f>
        <v>21.27</v>
      </c>
      <c r="AF216" s="94">
        <f t="shared" ref="AF216:AF225" si="258">AD216+AE216</f>
        <v>21.27</v>
      </c>
      <c r="AG216" s="94">
        <f t="shared" ref="AG216:AG225" si="259">IF(LEFT(AM216,9)="Direct-WA", R216,0)</f>
        <v>0</v>
      </c>
      <c r="AH216" s="123">
        <f t="shared" ref="AH216:AH225" si="260">IF(LEFT(AM216,9)="Direct-WA",0,R216*T216)</f>
        <v>2.3801130000000001</v>
      </c>
      <c r="AI216" s="94">
        <f t="shared" ref="AI216:AI225" si="261">AG216+AH216</f>
        <v>2.3801130000000001</v>
      </c>
      <c r="AJ216" s="94">
        <f t="shared" ref="AJ216:AJ225" si="262">IF(LEFT(AM216,9)="Direct-OR", R216,0)</f>
        <v>0</v>
      </c>
      <c r="AK216" s="94">
        <f t="shared" ref="AK216:AK225" si="263">IF(LEFT(AM216,9)="Direct-OR",0,AF216-AI216)</f>
        <v>18.889886999999998</v>
      </c>
      <c r="AL216" s="93">
        <f t="shared" ref="AL216:AL225" si="264">AJ216+AK216</f>
        <v>18.889886999999998</v>
      </c>
      <c r="AM216" s="138" t="s">
        <v>1012</v>
      </c>
    </row>
    <row r="217" spans="1:39" hidden="1" outlineLevel="3" x14ac:dyDescent="0.25">
      <c r="A217" t="s">
        <v>7022</v>
      </c>
      <c r="B217" t="s">
        <v>166</v>
      </c>
      <c r="C217" t="s">
        <v>167</v>
      </c>
      <c r="D217" t="s">
        <v>184</v>
      </c>
      <c r="E217" t="s">
        <v>185</v>
      </c>
      <c r="F217">
        <v>1593.92</v>
      </c>
      <c r="G217">
        <v>1996.52</v>
      </c>
      <c r="H217">
        <v>1173.57</v>
      </c>
      <c r="R217">
        <f t="shared" si="246"/>
        <v>4764.01</v>
      </c>
      <c r="S217" s="92" t="s">
        <v>1275</v>
      </c>
      <c r="T217" s="80">
        <v>0.1119</v>
      </c>
      <c r="U217" s="119">
        <f t="shared" si="247"/>
        <v>0</v>
      </c>
      <c r="V217" s="120">
        <f t="shared" si="248"/>
        <v>1173.57</v>
      </c>
      <c r="W217" s="121">
        <f t="shared" si="249"/>
        <v>1173.57</v>
      </c>
      <c r="X217" s="119">
        <f t="shared" si="250"/>
        <v>0</v>
      </c>
      <c r="Y217" s="120">
        <f t="shared" si="251"/>
        <v>131.32248300000001</v>
      </c>
      <c r="Z217" s="122">
        <f t="shared" si="252"/>
        <v>131.32248300000001</v>
      </c>
      <c r="AA217" s="119">
        <f t="shared" si="253"/>
        <v>0</v>
      </c>
      <c r="AB217" s="120">
        <f t="shared" si="254"/>
        <v>1042.247517</v>
      </c>
      <c r="AC217" s="122">
        <f t="shared" si="255"/>
        <v>1042.247517</v>
      </c>
      <c r="AD217" s="94">
        <f t="shared" si="256"/>
        <v>0</v>
      </c>
      <c r="AE217" s="123">
        <f t="shared" si="257"/>
        <v>4764.01</v>
      </c>
      <c r="AF217" s="94">
        <f t="shared" si="258"/>
        <v>4764.01</v>
      </c>
      <c r="AG217" s="94">
        <f t="shared" si="259"/>
        <v>0</v>
      </c>
      <c r="AH217" s="123">
        <f t="shared" si="260"/>
        <v>533.09271899999999</v>
      </c>
      <c r="AI217" s="94">
        <f t="shared" si="261"/>
        <v>533.09271899999999</v>
      </c>
      <c r="AJ217" s="94">
        <f t="shared" si="262"/>
        <v>0</v>
      </c>
      <c r="AK217" s="94">
        <f t="shared" si="263"/>
        <v>4230.917281</v>
      </c>
      <c r="AL217" s="93">
        <f t="shared" si="264"/>
        <v>4230.917281</v>
      </c>
      <c r="AM217" s="138" t="s">
        <v>1012</v>
      </c>
    </row>
    <row r="218" spans="1:39" hidden="1" outlineLevel="3" x14ac:dyDescent="0.25">
      <c r="A218" t="s">
        <v>7022</v>
      </c>
      <c r="B218" t="s">
        <v>166</v>
      </c>
      <c r="C218" t="s">
        <v>167</v>
      </c>
      <c r="D218" t="s">
        <v>186</v>
      </c>
      <c r="E218" t="s">
        <v>185</v>
      </c>
      <c r="F218">
        <v>52351.43</v>
      </c>
      <c r="G218">
        <v>45615.49</v>
      </c>
      <c r="H218">
        <v>51933.42</v>
      </c>
      <c r="R218">
        <f t="shared" si="246"/>
        <v>149900.34</v>
      </c>
      <c r="S218" s="92" t="s">
        <v>1284</v>
      </c>
      <c r="T218" s="80">
        <v>0.1119</v>
      </c>
      <c r="U218" s="119">
        <f t="shared" si="247"/>
        <v>0</v>
      </c>
      <c r="V218" s="120">
        <f t="shared" si="248"/>
        <v>51933.42</v>
      </c>
      <c r="W218" s="121">
        <f t="shared" si="249"/>
        <v>51933.42</v>
      </c>
      <c r="X218" s="119">
        <f t="shared" si="250"/>
        <v>0</v>
      </c>
      <c r="Y218" s="120">
        <f t="shared" si="251"/>
        <v>5811.349698</v>
      </c>
      <c r="Z218" s="122">
        <f t="shared" si="252"/>
        <v>5811.349698</v>
      </c>
      <c r="AA218" s="119">
        <f t="shared" si="253"/>
        <v>0</v>
      </c>
      <c r="AB218" s="120">
        <f t="shared" si="254"/>
        <v>46122.070302</v>
      </c>
      <c r="AC218" s="122">
        <f t="shared" si="255"/>
        <v>46122.070302</v>
      </c>
      <c r="AD218" s="94">
        <f t="shared" si="256"/>
        <v>0</v>
      </c>
      <c r="AE218" s="123">
        <f t="shared" si="257"/>
        <v>149900.34</v>
      </c>
      <c r="AF218" s="94">
        <f t="shared" si="258"/>
        <v>149900.34</v>
      </c>
      <c r="AG218" s="94">
        <f t="shared" si="259"/>
        <v>0</v>
      </c>
      <c r="AH218" s="123">
        <f t="shared" si="260"/>
        <v>16773.848045999999</v>
      </c>
      <c r="AI218" s="94">
        <f t="shared" si="261"/>
        <v>16773.848045999999</v>
      </c>
      <c r="AJ218" s="94">
        <f t="shared" si="262"/>
        <v>0</v>
      </c>
      <c r="AK218" s="94">
        <f t="shared" si="263"/>
        <v>133126.491954</v>
      </c>
      <c r="AL218" s="93">
        <f t="shared" si="264"/>
        <v>133126.491954</v>
      </c>
      <c r="AM218" s="138" t="s">
        <v>1012</v>
      </c>
    </row>
    <row r="219" spans="1:39" hidden="1" outlineLevel="3" x14ac:dyDescent="0.25">
      <c r="A219" t="s">
        <v>7022</v>
      </c>
      <c r="B219" t="s">
        <v>187</v>
      </c>
      <c r="C219" t="s">
        <v>188</v>
      </c>
      <c r="D219" t="s">
        <v>189</v>
      </c>
      <c r="E219" t="s">
        <v>190</v>
      </c>
      <c r="G219">
        <v>8.14</v>
      </c>
      <c r="R219">
        <f t="shared" si="246"/>
        <v>8.14</v>
      </c>
      <c r="S219" s="92" t="s">
        <v>4197</v>
      </c>
      <c r="T219" s="80">
        <v>0.1119</v>
      </c>
      <c r="U219" s="119">
        <f t="shared" si="247"/>
        <v>0</v>
      </c>
      <c r="V219" s="120">
        <f t="shared" si="248"/>
        <v>0</v>
      </c>
      <c r="W219" s="121">
        <f t="shared" si="249"/>
        <v>0</v>
      </c>
      <c r="X219" s="119">
        <f t="shared" si="250"/>
        <v>0</v>
      </c>
      <c r="Y219" s="120">
        <f t="shared" si="251"/>
        <v>0</v>
      </c>
      <c r="Z219" s="122">
        <f t="shared" si="252"/>
        <v>0</v>
      </c>
      <c r="AA219" s="119">
        <f t="shared" si="253"/>
        <v>0</v>
      </c>
      <c r="AB219" s="120">
        <f t="shared" si="254"/>
        <v>0</v>
      </c>
      <c r="AC219" s="122">
        <f t="shared" si="255"/>
        <v>0</v>
      </c>
      <c r="AD219" s="94">
        <f t="shared" si="256"/>
        <v>0</v>
      </c>
      <c r="AE219" s="123">
        <f t="shared" si="257"/>
        <v>8.14</v>
      </c>
      <c r="AF219" s="94">
        <f t="shared" si="258"/>
        <v>8.14</v>
      </c>
      <c r="AG219" s="94">
        <f t="shared" si="259"/>
        <v>0</v>
      </c>
      <c r="AH219" s="123">
        <f t="shared" si="260"/>
        <v>0.91086600000000006</v>
      </c>
      <c r="AI219" s="94">
        <f t="shared" si="261"/>
        <v>0.91086600000000006</v>
      </c>
      <c r="AJ219" s="94">
        <f t="shared" si="262"/>
        <v>0</v>
      </c>
      <c r="AK219" s="94">
        <f t="shared" si="263"/>
        <v>7.2291340000000002</v>
      </c>
      <c r="AL219" s="93">
        <f t="shared" si="264"/>
        <v>7.2291340000000002</v>
      </c>
      <c r="AM219" s="138" t="s">
        <v>1012</v>
      </c>
    </row>
    <row r="220" spans="1:39" hidden="1" outlineLevel="3" x14ac:dyDescent="0.25">
      <c r="A220" t="s">
        <v>7022</v>
      </c>
      <c r="B220" t="s">
        <v>119</v>
      </c>
      <c r="C220" t="s">
        <v>120</v>
      </c>
      <c r="D220" t="s">
        <v>191</v>
      </c>
      <c r="E220" t="s">
        <v>192</v>
      </c>
      <c r="G220">
        <v>36.92</v>
      </c>
      <c r="R220">
        <f t="shared" si="246"/>
        <v>36.92</v>
      </c>
      <c r="S220" s="92" t="s">
        <v>6566</v>
      </c>
      <c r="T220" s="80">
        <v>0.1119</v>
      </c>
      <c r="U220" s="119">
        <f t="shared" si="247"/>
        <v>0</v>
      </c>
      <c r="V220" s="120">
        <f t="shared" si="248"/>
        <v>0</v>
      </c>
      <c r="W220" s="121">
        <f t="shared" si="249"/>
        <v>0</v>
      </c>
      <c r="X220" s="119">
        <f t="shared" si="250"/>
        <v>0</v>
      </c>
      <c r="Y220" s="120">
        <f t="shared" si="251"/>
        <v>0</v>
      </c>
      <c r="Z220" s="122">
        <f t="shared" si="252"/>
        <v>0</v>
      </c>
      <c r="AA220" s="119">
        <f t="shared" si="253"/>
        <v>0</v>
      </c>
      <c r="AB220" s="120">
        <f t="shared" si="254"/>
        <v>0</v>
      </c>
      <c r="AC220" s="122">
        <f t="shared" si="255"/>
        <v>0</v>
      </c>
      <c r="AD220" s="94">
        <f t="shared" si="256"/>
        <v>0</v>
      </c>
      <c r="AE220" s="123">
        <f t="shared" si="257"/>
        <v>36.92</v>
      </c>
      <c r="AF220" s="94">
        <f t="shared" si="258"/>
        <v>36.92</v>
      </c>
      <c r="AG220" s="94">
        <f t="shared" si="259"/>
        <v>0</v>
      </c>
      <c r="AH220" s="123">
        <f t="shared" si="260"/>
        <v>4.131348</v>
      </c>
      <c r="AI220" s="94">
        <f t="shared" si="261"/>
        <v>4.131348</v>
      </c>
      <c r="AJ220" s="94">
        <f t="shared" si="262"/>
        <v>0</v>
      </c>
      <c r="AK220" s="94">
        <f t="shared" si="263"/>
        <v>32.788651999999999</v>
      </c>
      <c r="AL220" s="93">
        <f t="shared" si="264"/>
        <v>32.788651999999999</v>
      </c>
      <c r="AM220" s="138" t="s">
        <v>1257</v>
      </c>
    </row>
    <row r="221" spans="1:39" hidden="1" outlineLevel="3" x14ac:dyDescent="0.25">
      <c r="A221" t="s">
        <v>7022</v>
      </c>
      <c r="B221" t="s">
        <v>119</v>
      </c>
      <c r="C221" t="s">
        <v>120</v>
      </c>
      <c r="D221" t="s">
        <v>189</v>
      </c>
      <c r="E221" t="s">
        <v>190</v>
      </c>
      <c r="F221">
        <v>30116.69</v>
      </c>
      <c r="G221">
        <v>39214.75</v>
      </c>
      <c r="H221">
        <v>38152.47</v>
      </c>
      <c r="R221">
        <f t="shared" si="246"/>
        <v>107483.91</v>
      </c>
      <c r="S221" s="92" t="s">
        <v>4269</v>
      </c>
      <c r="T221" s="80">
        <v>0.1119</v>
      </c>
      <c r="U221" s="119">
        <f t="shared" si="247"/>
        <v>0</v>
      </c>
      <c r="V221" s="120">
        <f t="shared" si="248"/>
        <v>38152.47</v>
      </c>
      <c r="W221" s="121">
        <f t="shared" si="249"/>
        <v>38152.47</v>
      </c>
      <c r="X221" s="119">
        <f t="shared" si="250"/>
        <v>0</v>
      </c>
      <c r="Y221" s="120">
        <f t="shared" si="251"/>
        <v>4269.2613929999998</v>
      </c>
      <c r="Z221" s="122">
        <f t="shared" si="252"/>
        <v>4269.2613929999998</v>
      </c>
      <c r="AA221" s="119">
        <f t="shared" si="253"/>
        <v>0</v>
      </c>
      <c r="AB221" s="120">
        <f t="shared" si="254"/>
        <v>33883.208607</v>
      </c>
      <c r="AC221" s="122">
        <f t="shared" si="255"/>
        <v>33883.208607</v>
      </c>
      <c r="AD221" s="94">
        <f t="shared" si="256"/>
        <v>0</v>
      </c>
      <c r="AE221" s="123">
        <f t="shared" si="257"/>
        <v>107483.91</v>
      </c>
      <c r="AF221" s="94">
        <f t="shared" si="258"/>
        <v>107483.91</v>
      </c>
      <c r="AG221" s="94">
        <f t="shared" si="259"/>
        <v>0</v>
      </c>
      <c r="AH221" s="123">
        <f t="shared" si="260"/>
        <v>12027.449529</v>
      </c>
      <c r="AI221" s="94">
        <f t="shared" si="261"/>
        <v>12027.449529</v>
      </c>
      <c r="AJ221" s="94">
        <f t="shared" si="262"/>
        <v>0</v>
      </c>
      <c r="AK221" s="94">
        <f t="shared" si="263"/>
        <v>95456.460470999999</v>
      </c>
      <c r="AL221" s="93">
        <f t="shared" si="264"/>
        <v>95456.460470999999</v>
      </c>
      <c r="AM221" s="138" t="s">
        <v>1012</v>
      </c>
    </row>
    <row r="222" spans="1:39" hidden="1" outlineLevel="3" x14ac:dyDescent="0.25">
      <c r="A222" t="s">
        <v>7022</v>
      </c>
      <c r="B222" t="s">
        <v>119</v>
      </c>
      <c r="C222" t="s">
        <v>120</v>
      </c>
      <c r="D222" t="s">
        <v>184</v>
      </c>
      <c r="E222" t="s">
        <v>185</v>
      </c>
      <c r="F222">
        <v>650297.37</v>
      </c>
      <c r="G222">
        <v>647008.96</v>
      </c>
      <c r="H222">
        <v>712536.03</v>
      </c>
      <c r="R222">
        <f t="shared" si="246"/>
        <v>2009842.36</v>
      </c>
      <c r="S222" s="92" t="s">
        <v>4292</v>
      </c>
      <c r="T222" s="80">
        <v>0.1119</v>
      </c>
      <c r="U222" s="119">
        <f t="shared" si="247"/>
        <v>0</v>
      </c>
      <c r="V222" s="120">
        <f t="shared" si="248"/>
        <v>712536.03</v>
      </c>
      <c r="W222" s="121">
        <f t="shared" si="249"/>
        <v>712536.03</v>
      </c>
      <c r="X222" s="119">
        <f t="shared" si="250"/>
        <v>0</v>
      </c>
      <c r="Y222" s="120">
        <f t="shared" si="251"/>
        <v>79732.781757000004</v>
      </c>
      <c r="Z222" s="122">
        <f t="shared" si="252"/>
        <v>79732.781757000004</v>
      </c>
      <c r="AA222" s="119">
        <f t="shared" si="253"/>
        <v>0</v>
      </c>
      <c r="AB222" s="120">
        <f t="shared" si="254"/>
        <v>632803.24824300001</v>
      </c>
      <c r="AC222" s="122">
        <f t="shared" si="255"/>
        <v>632803.24824300001</v>
      </c>
      <c r="AD222" s="94">
        <f t="shared" si="256"/>
        <v>0</v>
      </c>
      <c r="AE222" s="123">
        <f t="shared" si="257"/>
        <v>2009842.36</v>
      </c>
      <c r="AF222" s="94">
        <f t="shared" si="258"/>
        <v>2009842.36</v>
      </c>
      <c r="AG222" s="94">
        <f t="shared" si="259"/>
        <v>0</v>
      </c>
      <c r="AH222" s="123">
        <f t="shared" si="260"/>
        <v>224901.36008400001</v>
      </c>
      <c r="AI222" s="94">
        <f t="shared" si="261"/>
        <v>224901.36008400001</v>
      </c>
      <c r="AJ222" s="94">
        <f t="shared" si="262"/>
        <v>0</v>
      </c>
      <c r="AK222" s="94">
        <f t="shared" si="263"/>
        <v>1784940.9999160001</v>
      </c>
      <c r="AL222" s="93">
        <f t="shared" si="264"/>
        <v>1784940.9999160001</v>
      </c>
      <c r="AM222" s="138" t="s">
        <v>1012</v>
      </c>
    </row>
    <row r="223" spans="1:39" hidden="1" outlineLevel="3" x14ac:dyDescent="0.25">
      <c r="A223" t="s">
        <v>7022</v>
      </c>
      <c r="B223" t="s">
        <v>119</v>
      </c>
      <c r="C223" t="s">
        <v>120</v>
      </c>
      <c r="D223" t="s">
        <v>186</v>
      </c>
      <c r="E223" t="s">
        <v>185</v>
      </c>
      <c r="F223">
        <v>37.840000000000003</v>
      </c>
      <c r="G223">
        <v>180.65</v>
      </c>
      <c r="H223">
        <v>37.83</v>
      </c>
      <c r="R223">
        <f t="shared" si="246"/>
        <v>256.32</v>
      </c>
      <c r="S223" s="92" t="s">
        <v>4295</v>
      </c>
      <c r="T223" s="80">
        <v>0.1119</v>
      </c>
      <c r="U223" s="119">
        <f t="shared" si="247"/>
        <v>0</v>
      </c>
      <c r="V223" s="120">
        <f t="shared" si="248"/>
        <v>37.83</v>
      </c>
      <c r="W223" s="121">
        <f t="shared" si="249"/>
        <v>37.83</v>
      </c>
      <c r="X223" s="119">
        <f t="shared" si="250"/>
        <v>0</v>
      </c>
      <c r="Y223" s="120">
        <f t="shared" si="251"/>
        <v>4.2331769999999995</v>
      </c>
      <c r="Z223" s="122">
        <f t="shared" si="252"/>
        <v>4.2331769999999995</v>
      </c>
      <c r="AA223" s="119">
        <f t="shared" si="253"/>
        <v>0</v>
      </c>
      <c r="AB223" s="120">
        <f t="shared" si="254"/>
        <v>33.596823000000001</v>
      </c>
      <c r="AC223" s="122">
        <f t="shared" si="255"/>
        <v>33.596823000000001</v>
      </c>
      <c r="AD223" s="94">
        <f t="shared" si="256"/>
        <v>0</v>
      </c>
      <c r="AE223" s="123">
        <f t="shared" si="257"/>
        <v>256.32</v>
      </c>
      <c r="AF223" s="94">
        <f t="shared" si="258"/>
        <v>256.32</v>
      </c>
      <c r="AG223" s="94">
        <f t="shared" si="259"/>
        <v>0</v>
      </c>
      <c r="AH223" s="123">
        <f t="shared" si="260"/>
        <v>28.682207999999999</v>
      </c>
      <c r="AI223" s="94">
        <f t="shared" si="261"/>
        <v>28.682207999999999</v>
      </c>
      <c r="AJ223" s="94">
        <f t="shared" si="262"/>
        <v>0</v>
      </c>
      <c r="AK223" s="94">
        <f t="shared" si="263"/>
        <v>227.63779199999999</v>
      </c>
      <c r="AL223" s="93">
        <f t="shared" si="264"/>
        <v>227.63779199999999</v>
      </c>
      <c r="AM223" s="138" t="s">
        <v>1012</v>
      </c>
    </row>
    <row r="224" spans="1:39" hidden="1" outlineLevel="3" x14ac:dyDescent="0.25">
      <c r="A224" t="s">
        <v>7022</v>
      </c>
      <c r="B224" t="s">
        <v>119</v>
      </c>
      <c r="C224" t="s">
        <v>120</v>
      </c>
      <c r="D224" t="s">
        <v>193</v>
      </c>
      <c r="E224" t="s">
        <v>194</v>
      </c>
      <c r="F224">
        <v>237.91</v>
      </c>
      <c r="G224">
        <v>188.76</v>
      </c>
      <c r="H224">
        <v>573.24</v>
      </c>
      <c r="R224">
        <f t="shared" si="246"/>
        <v>999.91</v>
      </c>
      <c r="S224" s="92" t="s">
        <v>4299</v>
      </c>
      <c r="T224" s="80">
        <v>0.1119</v>
      </c>
      <c r="U224" s="119">
        <f t="shared" si="247"/>
        <v>0</v>
      </c>
      <c r="V224" s="120">
        <f t="shared" si="248"/>
        <v>573.24</v>
      </c>
      <c r="W224" s="121">
        <f t="shared" si="249"/>
        <v>573.24</v>
      </c>
      <c r="X224" s="119">
        <f t="shared" si="250"/>
        <v>0</v>
      </c>
      <c r="Y224" s="120">
        <f t="shared" si="251"/>
        <v>64.145555999999999</v>
      </c>
      <c r="Z224" s="122">
        <f t="shared" si="252"/>
        <v>64.145555999999999</v>
      </c>
      <c r="AA224" s="119">
        <f t="shared" si="253"/>
        <v>0</v>
      </c>
      <c r="AB224" s="120">
        <f t="shared" si="254"/>
        <v>509.09444400000001</v>
      </c>
      <c r="AC224" s="122">
        <f t="shared" si="255"/>
        <v>509.09444400000001</v>
      </c>
      <c r="AD224" s="94">
        <f t="shared" si="256"/>
        <v>0</v>
      </c>
      <c r="AE224" s="123">
        <f t="shared" si="257"/>
        <v>999.91</v>
      </c>
      <c r="AF224" s="94">
        <f t="shared" si="258"/>
        <v>999.91</v>
      </c>
      <c r="AG224" s="94">
        <f t="shared" si="259"/>
        <v>0</v>
      </c>
      <c r="AH224" s="123">
        <f t="shared" si="260"/>
        <v>111.889929</v>
      </c>
      <c r="AI224" s="94">
        <f t="shared" si="261"/>
        <v>111.889929</v>
      </c>
      <c r="AJ224" s="94">
        <f t="shared" si="262"/>
        <v>0</v>
      </c>
      <c r="AK224" s="94">
        <f t="shared" si="263"/>
        <v>888.02007099999992</v>
      </c>
      <c r="AL224" s="93">
        <f t="shared" si="264"/>
        <v>888.02007099999992</v>
      </c>
      <c r="AM224" s="138" t="s">
        <v>1012</v>
      </c>
    </row>
    <row r="225" spans="1:39" hidden="1" outlineLevel="3" x14ac:dyDescent="0.25">
      <c r="A225" t="s">
        <v>7022</v>
      </c>
      <c r="B225" t="s">
        <v>195</v>
      </c>
      <c r="C225" t="s">
        <v>196</v>
      </c>
      <c r="D225" t="s">
        <v>189</v>
      </c>
      <c r="E225" t="s">
        <v>190</v>
      </c>
      <c r="F225">
        <v>181540.63</v>
      </c>
      <c r="G225">
        <v>193075.9</v>
      </c>
      <c r="H225">
        <v>194696.66</v>
      </c>
      <c r="R225">
        <f t="shared" si="246"/>
        <v>569313.19000000006</v>
      </c>
      <c r="S225" s="92" t="s">
        <v>4351</v>
      </c>
      <c r="T225" s="80">
        <v>0.1119</v>
      </c>
      <c r="U225" s="119">
        <f t="shared" si="247"/>
        <v>0</v>
      </c>
      <c r="V225" s="120">
        <f t="shared" si="248"/>
        <v>194696.66</v>
      </c>
      <c r="W225" s="121">
        <f t="shared" si="249"/>
        <v>194696.66</v>
      </c>
      <c r="X225" s="119">
        <f t="shared" si="250"/>
        <v>0</v>
      </c>
      <c r="Y225" s="120">
        <f t="shared" si="251"/>
        <v>21786.556253999999</v>
      </c>
      <c r="Z225" s="122">
        <f t="shared" si="252"/>
        <v>21786.556253999999</v>
      </c>
      <c r="AA225" s="119">
        <f t="shared" si="253"/>
        <v>0</v>
      </c>
      <c r="AB225" s="120">
        <f t="shared" si="254"/>
        <v>172910.10374600001</v>
      </c>
      <c r="AC225" s="122">
        <f t="shared" si="255"/>
        <v>172910.10374600001</v>
      </c>
      <c r="AD225" s="94">
        <f t="shared" si="256"/>
        <v>0</v>
      </c>
      <c r="AE225" s="123">
        <f t="shared" si="257"/>
        <v>569313.19000000006</v>
      </c>
      <c r="AF225" s="94">
        <f t="shared" si="258"/>
        <v>569313.19000000006</v>
      </c>
      <c r="AG225" s="94">
        <f t="shared" si="259"/>
        <v>0</v>
      </c>
      <c r="AH225" s="123">
        <f t="shared" si="260"/>
        <v>63706.145961000009</v>
      </c>
      <c r="AI225" s="94">
        <f t="shared" si="261"/>
        <v>63706.145961000009</v>
      </c>
      <c r="AJ225" s="94">
        <f t="shared" si="262"/>
        <v>0</v>
      </c>
      <c r="AK225" s="94">
        <f t="shared" si="263"/>
        <v>505607.04403900006</v>
      </c>
      <c r="AL225" s="93">
        <f t="shared" si="264"/>
        <v>505607.04403900006</v>
      </c>
      <c r="AM225" s="138" t="s">
        <v>1012</v>
      </c>
    </row>
    <row r="226" spans="1:39" hidden="1" outlineLevel="2" collapsed="1" x14ac:dyDescent="0.25">
      <c r="S226" s="92"/>
      <c r="T226" s="80"/>
      <c r="U226" s="119">
        <f t="shared" ref="U226:AL226" si="265">SUBTOTAL(9,U216:U225)</f>
        <v>0</v>
      </c>
      <c r="V226" s="120">
        <f t="shared" si="265"/>
        <v>999103.22</v>
      </c>
      <c r="W226" s="121">
        <f t="shared" si="265"/>
        <v>999103.22</v>
      </c>
      <c r="X226" s="119">
        <f t="shared" si="265"/>
        <v>0</v>
      </c>
      <c r="Y226" s="120">
        <f t="shared" si="265"/>
        <v>111799.650318</v>
      </c>
      <c r="Z226" s="122">
        <f t="shared" si="265"/>
        <v>111799.650318</v>
      </c>
      <c r="AA226" s="119">
        <f t="shared" si="265"/>
        <v>0</v>
      </c>
      <c r="AB226" s="120">
        <f t="shared" si="265"/>
        <v>887303.56968199997</v>
      </c>
      <c r="AC226" s="122">
        <f t="shared" si="265"/>
        <v>887303.56968199997</v>
      </c>
      <c r="AD226" s="94">
        <f t="shared" si="265"/>
        <v>0</v>
      </c>
      <c r="AE226" s="123">
        <f t="shared" si="265"/>
        <v>2842626.37</v>
      </c>
      <c r="AF226" s="94">
        <f t="shared" si="265"/>
        <v>2842626.37</v>
      </c>
      <c r="AG226" s="94">
        <f t="shared" si="265"/>
        <v>0</v>
      </c>
      <c r="AH226" s="123">
        <f t="shared" si="265"/>
        <v>318089.89080300002</v>
      </c>
      <c r="AI226" s="94">
        <f t="shared" si="265"/>
        <v>318089.89080300002</v>
      </c>
      <c r="AJ226" s="94">
        <f t="shared" si="265"/>
        <v>0</v>
      </c>
      <c r="AK226" s="94">
        <f t="shared" si="265"/>
        <v>2524536.4791970002</v>
      </c>
      <c r="AL226" s="93">
        <f t="shared" si="265"/>
        <v>2524536.4791970002</v>
      </c>
      <c r="AM226" s="139" t="s">
        <v>7140</v>
      </c>
    </row>
    <row r="227" spans="1:39" hidden="1" outlineLevel="3" x14ac:dyDescent="0.25">
      <c r="A227" t="s">
        <v>7022</v>
      </c>
      <c r="B227" t="s">
        <v>43</v>
      </c>
      <c r="C227" t="s">
        <v>44</v>
      </c>
      <c r="D227" t="s">
        <v>184</v>
      </c>
      <c r="E227" t="s">
        <v>185</v>
      </c>
      <c r="G227">
        <v>89.26</v>
      </c>
      <c r="H227">
        <v>35.700000000000003</v>
      </c>
      <c r="R227">
        <f>SUM(F227:Q227)</f>
        <v>124.96000000000001</v>
      </c>
      <c r="S227" s="92" t="s">
        <v>4742</v>
      </c>
      <c r="T227" s="80">
        <v>0</v>
      </c>
      <c r="U227" s="119">
        <f>IF(LEFT(AM227,6)="Direct", H227,0)</f>
        <v>35.700000000000003</v>
      </c>
      <c r="V227" s="120">
        <f>H227-U227</f>
        <v>0</v>
      </c>
      <c r="W227" s="121">
        <f>U227+V227</f>
        <v>35.700000000000003</v>
      </c>
      <c r="X227" s="119">
        <f>IF(LEFT(AM227,9)="Direct-WA", H227,0)</f>
        <v>0</v>
      </c>
      <c r="Y227" s="120">
        <f>IF(LEFT(AM227,9)="Direct-WA",0,H227*T227)</f>
        <v>0</v>
      </c>
      <c r="Z227" s="122">
        <f>X227+Y227</f>
        <v>0</v>
      </c>
      <c r="AA227" s="119">
        <f>IF(LEFT(AM227,9)="Direct-OR", H227,0)</f>
        <v>35.700000000000003</v>
      </c>
      <c r="AB227" s="120">
        <f>IF(LEFT(AM227,9)="Direct-OR",0,V227-Y227)</f>
        <v>0</v>
      </c>
      <c r="AC227" s="122">
        <f>AA227+AB227</f>
        <v>35.700000000000003</v>
      </c>
      <c r="AD227" s="94">
        <f>IF(LEFT(AM227,6)="Direct", R227,0)</f>
        <v>124.96000000000001</v>
      </c>
      <c r="AE227" s="123">
        <f>R227-AD227</f>
        <v>0</v>
      </c>
      <c r="AF227" s="94">
        <f>AD227+AE227</f>
        <v>124.96000000000001</v>
      </c>
      <c r="AG227" s="94">
        <f>IF(LEFT(AM227,9)="Direct-WA", R227,0)</f>
        <v>0</v>
      </c>
      <c r="AH227" s="123">
        <f>IF(LEFT(AM227,9)="Direct-WA",0,R227*T227)</f>
        <v>0</v>
      </c>
      <c r="AI227" s="94">
        <f>AG227+AH227</f>
        <v>0</v>
      </c>
      <c r="AJ227" s="94">
        <f>IF(LEFT(AM227,9)="Direct-OR", R227,0)</f>
        <v>124.96000000000001</v>
      </c>
      <c r="AK227" s="94">
        <f>IF(LEFT(AM227,9)="Direct-OR",0,AF227-AI227)</f>
        <v>0</v>
      </c>
      <c r="AL227" s="93">
        <f>AJ227+AK227</f>
        <v>124.96000000000001</v>
      </c>
      <c r="AM227" s="138" t="s">
        <v>1014</v>
      </c>
    </row>
    <row r="228" spans="1:39" hidden="1" outlineLevel="3" x14ac:dyDescent="0.25">
      <c r="A228" t="s">
        <v>7022</v>
      </c>
      <c r="B228" t="s">
        <v>96</v>
      </c>
      <c r="C228" t="s">
        <v>97</v>
      </c>
      <c r="D228" t="s">
        <v>184</v>
      </c>
      <c r="E228" t="s">
        <v>185</v>
      </c>
      <c r="F228">
        <v>11032.2</v>
      </c>
      <c r="G228">
        <v>21108.3</v>
      </c>
      <c r="H228">
        <v>20766.060000000001</v>
      </c>
      <c r="R228">
        <f>SUM(F228:Q228)</f>
        <v>52906.559999999998</v>
      </c>
      <c r="S228" s="92" t="s">
        <v>5028</v>
      </c>
      <c r="T228" s="80">
        <v>0</v>
      </c>
      <c r="U228" s="119">
        <f>IF(LEFT(AM228,6)="Direct", H228,0)</f>
        <v>20766.060000000001</v>
      </c>
      <c r="V228" s="120">
        <f>H228-U228</f>
        <v>0</v>
      </c>
      <c r="W228" s="121">
        <f>U228+V228</f>
        <v>20766.060000000001</v>
      </c>
      <c r="X228" s="119">
        <f>IF(LEFT(AM228,9)="Direct-WA", H228,0)</f>
        <v>0</v>
      </c>
      <c r="Y228" s="120">
        <f>IF(LEFT(AM228,9)="Direct-WA",0,H228*T228)</f>
        <v>0</v>
      </c>
      <c r="Z228" s="122">
        <f>X228+Y228</f>
        <v>0</v>
      </c>
      <c r="AA228" s="119">
        <f>IF(LEFT(AM228,9)="Direct-OR", H228,0)</f>
        <v>20766.060000000001</v>
      </c>
      <c r="AB228" s="120">
        <f>IF(LEFT(AM228,9)="Direct-OR",0,V228-Y228)</f>
        <v>0</v>
      </c>
      <c r="AC228" s="122">
        <f>AA228+AB228</f>
        <v>20766.060000000001</v>
      </c>
      <c r="AD228" s="94">
        <f>IF(LEFT(AM228,6)="Direct", R228,0)</f>
        <v>52906.559999999998</v>
      </c>
      <c r="AE228" s="123">
        <f>R228-AD228</f>
        <v>0</v>
      </c>
      <c r="AF228" s="94">
        <f>AD228+AE228</f>
        <v>52906.559999999998</v>
      </c>
      <c r="AG228" s="94">
        <f>IF(LEFT(AM228,9)="Direct-WA", R228,0)</f>
        <v>0</v>
      </c>
      <c r="AH228" s="123">
        <f>IF(LEFT(AM228,9)="Direct-WA",0,R228*T228)</f>
        <v>0</v>
      </c>
      <c r="AI228" s="94">
        <f>AG228+AH228</f>
        <v>0</v>
      </c>
      <c r="AJ228" s="94">
        <f>IF(LEFT(AM228,9)="Direct-OR", R228,0)</f>
        <v>52906.559999999998</v>
      </c>
      <c r="AK228" s="94">
        <f>IF(LEFT(AM228,9)="Direct-OR",0,AF228-AI228)</f>
        <v>0</v>
      </c>
      <c r="AL228" s="93">
        <f>AJ228+AK228</f>
        <v>52906.559999999998</v>
      </c>
      <c r="AM228" s="138" t="s">
        <v>1014</v>
      </c>
    </row>
    <row r="229" spans="1:39" hidden="1" outlineLevel="2" collapsed="1" x14ac:dyDescent="0.25">
      <c r="S229" s="92"/>
      <c r="T229" s="80"/>
      <c r="U229" s="119">
        <f t="shared" ref="U229:AL229" si="266">SUBTOTAL(9,U227:U228)</f>
        <v>20801.760000000002</v>
      </c>
      <c r="V229" s="120">
        <f t="shared" si="266"/>
        <v>0</v>
      </c>
      <c r="W229" s="121">
        <f t="shared" si="266"/>
        <v>20801.760000000002</v>
      </c>
      <c r="X229" s="119">
        <f t="shared" si="266"/>
        <v>0</v>
      </c>
      <c r="Y229" s="120">
        <f t="shared" si="266"/>
        <v>0</v>
      </c>
      <c r="Z229" s="122">
        <f t="shared" si="266"/>
        <v>0</v>
      </c>
      <c r="AA229" s="119">
        <f t="shared" si="266"/>
        <v>20801.760000000002</v>
      </c>
      <c r="AB229" s="120">
        <f t="shared" si="266"/>
        <v>0</v>
      </c>
      <c r="AC229" s="122">
        <f t="shared" si="266"/>
        <v>20801.760000000002</v>
      </c>
      <c r="AD229" s="94">
        <f t="shared" si="266"/>
        <v>53031.519999999997</v>
      </c>
      <c r="AE229" s="123">
        <f t="shared" si="266"/>
        <v>0</v>
      </c>
      <c r="AF229" s="94">
        <f t="shared" si="266"/>
        <v>53031.519999999997</v>
      </c>
      <c r="AG229" s="94">
        <f t="shared" si="266"/>
        <v>0</v>
      </c>
      <c r="AH229" s="123">
        <f t="shared" si="266"/>
        <v>0</v>
      </c>
      <c r="AI229" s="94">
        <f t="shared" si="266"/>
        <v>0</v>
      </c>
      <c r="AJ229" s="94">
        <f t="shared" si="266"/>
        <v>53031.519999999997</v>
      </c>
      <c r="AK229" s="94">
        <f t="shared" si="266"/>
        <v>0</v>
      </c>
      <c r="AL229" s="93">
        <f t="shared" si="266"/>
        <v>53031.519999999997</v>
      </c>
      <c r="AM229" s="139" t="s">
        <v>7135</v>
      </c>
    </row>
    <row r="230" spans="1:39" hidden="1" outlineLevel="3" x14ac:dyDescent="0.25">
      <c r="A230" t="s">
        <v>7022</v>
      </c>
      <c r="B230" t="s">
        <v>127</v>
      </c>
      <c r="C230" t="s">
        <v>128</v>
      </c>
      <c r="D230" t="s">
        <v>184</v>
      </c>
      <c r="E230" t="s">
        <v>185</v>
      </c>
      <c r="F230">
        <v>1670.59</v>
      </c>
      <c r="G230">
        <v>3380.16</v>
      </c>
      <c r="H230">
        <v>2125.9</v>
      </c>
      <c r="R230">
        <f>SUM(F230:Q230)</f>
        <v>7176.65</v>
      </c>
      <c r="S230" s="92" t="s">
        <v>4645</v>
      </c>
      <c r="T230" s="80">
        <v>1</v>
      </c>
      <c r="U230" s="119">
        <f>IF(LEFT(AM230,6)="Direct", H230,0)</f>
        <v>2125.9</v>
      </c>
      <c r="V230" s="120">
        <f>H230-U230</f>
        <v>0</v>
      </c>
      <c r="W230" s="121">
        <f>U230+V230</f>
        <v>2125.9</v>
      </c>
      <c r="X230" s="119">
        <f>IF(LEFT(AM230,9)="Direct-WA", H230,0)</f>
        <v>2125.9</v>
      </c>
      <c r="Y230" s="120">
        <f>IF(LEFT(AM230,9)="Direct-WA",0,H230*T230)</f>
        <v>0</v>
      </c>
      <c r="Z230" s="122">
        <f>X230+Y230</f>
        <v>2125.9</v>
      </c>
      <c r="AA230" s="119">
        <f>IF(LEFT(AM230,9)="Direct-OR", H230,0)</f>
        <v>0</v>
      </c>
      <c r="AB230" s="120">
        <f>IF(LEFT(AM230,9)="Direct-OR",0,V230-Y230)</f>
        <v>0</v>
      </c>
      <c r="AC230" s="122">
        <f>AA230+AB230</f>
        <v>0</v>
      </c>
      <c r="AD230" s="94">
        <f>IF(LEFT(AM230,6)="Direct", R230,0)</f>
        <v>7176.65</v>
      </c>
      <c r="AE230" s="123">
        <f>R230-AD230</f>
        <v>0</v>
      </c>
      <c r="AF230" s="94">
        <f>AD230+AE230</f>
        <v>7176.65</v>
      </c>
      <c r="AG230" s="94">
        <f>IF(LEFT(AM230,9)="Direct-WA", R230,0)</f>
        <v>7176.65</v>
      </c>
      <c r="AH230" s="123">
        <f>IF(LEFT(AM230,9)="Direct-WA",0,R230*T230)</f>
        <v>0</v>
      </c>
      <c r="AI230" s="94">
        <f>AG230+AH230</f>
        <v>7176.65</v>
      </c>
      <c r="AJ230" s="94">
        <f>IF(LEFT(AM230,9)="Direct-OR", R230,0)</f>
        <v>0</v>
      </c>
      <c r="AK230" s="94">
        <f>IF(LEFT(AM230,9)="Direct-OR",0,AF230-AI230)</f>
        <v>0</v>
      </c>
      <c r="AL230" s="93">
        <f>AJ230+AK230</f>
        <v>0</v>
      </c>
      <c r="AM230" s="138" t="s">
        <v>1366</v>
      </c>
    </row>
    <row r="231" spans="1:39" hidden="1" outlineLevel="2" collapsed="1" x14ac:dyDescent="0.25">
      <c r="S231" s="92"/>
      <c r="T231" s="80"/>
      <c r="U231" s="119">
        <f t="shared" ref="U231:AL231" si="267">SUBTOTAL(9,U230:U230)</f>
        <v>2125.9</v>
      </c>
      <c r="V231" s="120">
        <f t="shared" si="267"/>
        <v>0</v>
      </c>
      <c r="W231" s="121">
        <f t="shared" si="267"/>
        <v>2125.9</v>
      </c>
      <c r="X231" s="119">
        <f t="shared" si="267"/>
        <v>2125.9</v>
      </c>
      <c r="Y231" s="120">
        <f t="shared" si="267"/>
        <v>0</v>
      </c>
      <c r="Z231" s="122">
        <f t="shared" si="267"/>
        <v>2125.9</v>
      </c>
      <c r="AA231" s="119">
        <f t="shared" si="267"/>
        <v>0</v>
      </c>
      <c r="AB231" s="120">
        <f t="shared" si="267"/>
        <v>0</v>
      </c>
      <c r="AC231" s="122">
        <f t="shared" si="267"/>
        <v>0</v>
      </c>
      <c r="AD231" s="94">
        <f t="shared" si="267"/>
        <v>7176.65</v>
      </c>
      <c r="AE231" s="123">
        <f t="shared" si="267"/>
        <v>0</v>
      </c>
      <c r="AF231" s="94">
        <f t="shared" si="267"/>
        <v>7176.65</v>
      </c>
      <c r="AG231" s="94">
        <f t="shared" si="267"/>
        <v>7176.65</v>
      </c>
      <c r="AH231" s="123">
        <f t="shared" si="267"/>
        <v>0</v>
      </c>
      <c r="AI231" s="94">
        <f t="shared" si="267"/>
        <v>7176.65</v>
      </c>
      <c r="AJ231" s="94">
        <f t="shared" si="267"/>
        <v>0</v>
      </c>
      <c r="AK231" s="94">
        <f t="shared" si="267"/>
        <v>0</v>
      </c>
      <c r="AL231" s="93">
        <f t="shared" si="267"/>
        <v>0</v>
      </c>
      <c r="AM231" s="139" t="s">
        <v>7141</v>
      </c>
    </row>
    <row r="232" spans="1:39" hidden="1" outlineLevel="3" x14ac:dyDescent="0.25">
      <c r="A232" t="s">
        <v>7022</v>
      </c>
      <c r="B232" t="s">
        <v>132</v>
      </c>
      <c r="C232" t="s">
        <v>133</v>
      </c>
      <c r="D232" t="s">
        <v>184</v>
      </c>
      <c r="E232" t="s">
        <v>185</v>
      </c>
      <c r="F232">
        <v>2051.7399999999998</v>
      </c>
      <c r="G232">
        <v>4215.12</v>
      </c>
      <c r="H232">
        <v>3754.29</v>
      </c>
      <c r="R232">
        <f>SUM(F232:Q232)</f>
        <v>10021.15</v>
      </c>
      <c r="S232" s="92" t="s">
        <v>5099</v>
      </c>
      <c r="T232" s="80">
        <v>6.5216999999999997E-2</v>
      </c>
      <c r="U232" s="119">
        <f>IF(LEFT(AM232,6)="Direct", H232,0)</f>
        <v>0</v>
      </c>
      <c r="V232" s="120">
        <f>H232-U232</f>
        <v>3754.29</v>
      </c>
      <c r="W232" s="121">
        <f>U232+V232</f>
        <v>3754.29</v>
      </c>
      <c r="X232" s="119">
        <f>IF(LEFT(AM232,9)="Direct-WA", H232,0)</f>
        <v>0</v>
      </c>
      <c r="Y232" s="120">
        <f>IF(LEFT(AM232,9)="Direct-WA",0,H232*T232)</f>
        <v>244.84353092999999</v>
      </c>
      <c r="Z232" s="122">
        <f>X232+Y232</f>
        <v>244.84353092999999</v>
      </c>
      <c r="AA232" s="119">
        <f>IF(LEFT(AM232,9)="Direct-OR", H232,0)</f>
        <v>0</v>
      </c>
      <c r="AB232" s="120">
        <f>IF(LEFT(AM232,9)="Direct-OR",0,V232-Y232)</f>
        <v>3509.4464690700001</v>
      </c>
      <c r="AC232" s="122">
        <f>AA232+AB232</f>
        <v>3509.4464690700001</v>
      </c>
      <c r="AD232" s="94">
        <f>IF(LEFT(AM232,6)="Direct", R232,0)</f>
        <v>0</v>
      </c>
      <c r="AE232" s="123">
        <f>R232-AD232</f>
        <v>10021.15</v>
      </c>
      <c r="AF232" s="94">
        <f>AD232+AE232</f>
        <v>10021.15</v>
      </c>
      <c r="AG232" s="94">
        <f>IF(LEFT(AM232,9)="Direct-WA", R232,0)</f>
        <v>0</v>
      </c>
      <c r="AH232" s="123">
        <f>IF(LEFT(AM232,9)="Direct-WA",0,R232*T232)</f>
        <v>653.5493395499999</v>
      </c>
      <c r="AI232" s="94">
        <f>AG232+AH232</f>
        <v>653.5493395499999</v>
      </c>
      <c r="AJ232" s="94">
        <f>IF(LEFT(AM232,9)="Direct-OR", R232,0)</f>
        <v>0</v>
      </c>
      <c r="AK232" s="94">
        <f>IF(LEFT(AM232,9)="Direct-OR",0,AF232-AI232)</f>
        <v>9367.6006604499999</v>
      </c>
      <c r="AL232" s="93">
        <f>AJ232+AK232</f>
        <v>9367.6006604499999</v>
      </c>
      <c r="AM232" s="138" t="s">
        <v>5082</v>
      </c>
    </row>
    <row r="233" spans="1:39" hidden="1" outlineLevel="2" collapsed="1" x14ac:dyDescent="0.25">
      <c r="S233" s="92"/>
      <c r="T233" s="80"/>
      <c r="U233" s="119">
        <f t="shared" ref="U233:AL233" si="268">SUBTOTAL(9,U232:U232)</f>
        <v>0</v>
      </c>
      <c r="V233" s="120">
        <f t="shared" si="268"/>
        <v>3754.29</v>
      </c>
      <c r="W233" s="121">
        <f t="shared" si="268"/>
        <v>3754.29</v>
      </c>
      <c r="X233" s="119">
        <f t="shared" si="268"/>
        <v>0</v>
      </c>
      <c r="Y233" s="120">
        <f t="shared" si="268"/>
        <v>244.84353092999999</v>
      </c>
      <c r="Z233" s="122">
        <f t="shared" si="268"/>
        <v>244.84353092999999</v>
      </c>
      <c r="AA233" s="119">
        <f t="shared" si="268"/>
        <v>0</v>
      </c>
      <c r="AB233" s="120">
        <f t="shared" si="268"/>
        <v>3509.4464690700001</v>
      </c>
      <c r="AC233" s="122">
        <f t="shared" si="268"/>
        <v>3509.4464690700001</v>
      </c>
      <c r="AD233" s="94">
        <f t="shared" si="268"/>
        <v>0</v>
      </c>
      <c r="AE233" s="123">
        <f t="shared" si="268"/>
        <v>10021.15</v>
      </c>
      <c r="AF233" s="94">
        <f t="shared" si="268"/>
        <v>10021.15</v>
      </c>
      <c r="AG233" s="94">
        <f t="shared" si="268"/>
        <v>0</v>
      </c>
      <c r="AH233" s="123">
        <f t="shared" si="268"/>
        <v>653.5493395499999</v>
      </c>
      <c r="AI233" s="94">
        <f t="shared" si="268"/>
        <v>653.5493395499999</v>
      </c>
      <c r="AJ233" s="94">
        <f t="shared" si="268"/>
        <v>0</v>
      </c>
      <c r="AK233" s="94">
        <f t="shared" si="268"/>
        <v>9367.6006604499999</v>
      </c>
      <c r="AL233" s="93">
        <f t="shared" si="268"/>
        <v>9367.6006604499999</v>
      </c>
      <c r="AM233" s="139" t="s">
        <v>7142</v>
      </c>
    </row>
    <row r="234" spans="1:39" hidden="1" outlineLevel="1" x14ac:dyDescent="0.25">
      <c r="A234" s="135" t="s">
        <v>7021</v>
      </c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7"/>
      <c r="T234" s="128"/>
      <c r="U234" s="129">
        <f t="shared" ref="U234:AL234" si="269">SUBTOTAL(9,U212:U232)</f>
        <v>22927.660000000003</v>
      </c>
      <c r="V234" s="130">
        <f t="shared" si="269"/>
        <v>1013770.26</v>
      </c>
      <c r="W234" s="131">
        <f t="shared" si="269"/>
        <v>1036697.92</v>
      </c>
      <c r="X234" s="129">
        <f t="shared" si="269"/>
        <v>2125.9</v>
      </c>
      <c r="Y234" s="130">
        <f t="shared" si="269"/>
        <v>113271.08694893001</v>
      </c>
      <c r="Z234" s="132">
        <f t="shared" si="269"/>
        <v>115396.98694893</v>
      </c>
      <c r="AA234" s="129">
        <f t="shared" si="269"/>
        <v>20801.760000000002</v>
      </c>
      <c r="AB234" s="130">
        <f t="shared" si="269"/>
        <v>900499.17305107007</v>
      </c>
      <c r="AC234" s="132">
        <f t="shared" si="269"/>
        <v>921300.93305107008</v>
      </c>
      <c r="AD234" s="130">
        <f t="shared" si="269"/>
        <v>60208.17</v>
      </c>
      <c r="AE234" s="133">
        <f t="shared" si="269"/>
        <v>2906864.78</v>
      </c>
      <c r="AF234" s="130">
        <f t="shared" si="269"/>
        <v>2967072.9499999997</v>
      </c>
      <c r="AG234" s="130">
        <f t="shared" si="269"/>
        <v>7176.65</v>
      </c>
      <c r="AH234" s="133">
        <f t="shared" si="269"/>
        <v>324837.46016655007</v>
      </c>
      <c r="AI234" s="130">
        <f t="shared" si="269"/>
        <v>332014.11016655009</v>
      </c>
      <c r="AJ234" s="130">
        <f t="shared" si="269"/>
        <v>53031.519999999997</v>
      </c>
      <c r="AK234" s="130">
        <f t="shared" si="269"/>
        <v>2582027.31983345</v>
      </c>
      <c r="AL234" s="134">
        <f t="shared" si="269"/>
        <v>2635058.83983345</v>
      </c>
      <c r="AM234" s="137"/>
    </row>
    <row r="235" spans="1:39" hidden="1" outlineLevel="3" x14ac:dyDescent="0.25">
      <c r="A235" t="s">
        <v>7024</v>
      </c>
      <c r="B235" t="s">
        <v>136</v>
      </c>
      <c r="C235" t="s">
        <v>137</v>
      </c>
      <c r="D235" t="s">
        <v>204</v>
      </c>
      <c r="E235" t="s">
        <v>205</v>
      </c>
      <c r="F235">
        <v>1158.2</v>
      </c>
      <c r="G235">
        <v>3645.8</v>
      </c>
      <c r="H235">
        <v>0</v>
      </c>
      <c r="R235">
        <f>SUM(F235:Q235)</f>
        <v>4804</v>
      </c>
      <c r="S235" s="92" t="s">
        <v>5233</v>
      </c>
      <c r="T235" s="80">
        <v>0.1124</v>
      </c>
      <c r="U235" s="119">
        <f>IF(LEFT(AM235,6)="Direct", H235,0)</f>
        <v>0</v>
      </c>
      <c r="V235" s="120">
        <f>H235-U235</f>
        <v>0</v>
      </c>
      <c r="W235" s="121">
        <f>U235+V235</f>
        <v>0</v>
      </c>
      <c r="X235" s="119">
        <f>IF(LEFT(AM235,9)="Direct-WA", H235,0)</f>
        <v>0</v>
      </c>
      <c r="Y235" s="120">
        <f>IF(LEFT(AM235,9)="Direct-WA",0,H235*T235)</f>
        <v>0</v>
      </c>
      <c r="Z235" s="122">
        <f>X235+Y235</f>
        <v>0</v>
      </c>
      <c r="AA235" s="119">
        <f>IF(LEFT(AM235,9)="Direct-OR", H235,0)</f>
        <v>0</v>
      </c>
      <c r="AB235" s="120">
        <f>IF(LEFT(AM235,9)="Direct-OR",0,V235-Y235)</f>
        <v>0</v>
      </c>
      <c r="AC235" s="122">
        <f>AA235+AB235</f>
        <v>0</v>
      </c>
      <c r="AD235" s="94">
        <f>IF(LEFT(AM235,6)="Direct", R235,0)</f>
        <v>0</v>
      </c>
      <c r="AE235" s="123">
        <f>R235-AD235</f>
        <v>4804</v>
      </c>
      <c r="AF235" s="94">
        <f>AD235+AE235</f>
        <v>4804</v>
      </c>
      <c r="AG235" s="94">
        <f>IF(LEFT(AM235,9)="Direct-WA", R235,0)</f>
        <v>0</v>
      </c>
      <c r="AH235" s="123">
        <f>IF(LEFT(AM235,9)="Direct-WA",0,R235*T235)</f>
        <v>539.96960000000001</v>
      </c>
      <c r="AI235" s="94">
        <f>AG235+AH235</f>
        <v>539.96960000000001</v>
      </c>
      <c r="AJ235" s="94">
        <f>IF(LEFT(AM235,9)="Direct-OR", R235,0)</f>
        <v>0</v>
      </c>
      <c r="AK235" s="94">
        <f>IF(LEFT(AM235,9)="Direct-OR",0,AF235-AI235)</f>
        <v>4264.0303999999996</v>
      </c>
      <c r="AL235" s="93">
        <f>AJ235+AK235</f>
        <v>4264.0303999999996</v>
      </c>
      <c r="AM235" s="138" t="s">
        <v>1010</v>
      </c>
    </row>
    <row r="236" spans="1:39" hidden="1" outlineLevel="3" x14ac:dyDescent="0.25">
      <c r="A236" t="s">
        <v>7024</v>
      </c>
      <c r="B236" t="s">
        <v>136</v>
      </c>
      <c r="C236" t="s">
        <v>137</v>
      </c>
      <c r="D236" t="s">
        <v>208</v>
      </c>
      <c r="E236" t="s">
        <v>209</v>
      </c>
      <c r="F236">
        <v>68.05</v>
      </c>
      <c r="G236">
        <v>5441.78</v>
      </c>
      <c r="H236">
        <v>0</v>
      </c>
      <c r="R236">
        <f>SUM(F236:Q236)</f>
        <v>5509.83</v>
      </c>
      <c r="S236" s="92" t="s">
        <v>5250</v>
      </c>
      <c r="T236" s="80">
        <v>0.1124</v>
      </c>
      <c r="U236" s="119">
        <f>IF(LEFT(AM236,6)="Direct", H236,0)</f>
        <v>0</v>
      </c>
      <c r="V236" s="120">
        <f>H236-U236</f>
        <v>0</v>
      </c>
      <c r="W236" s="121">
        <f>U236+V236</f>
        <v>0</v>
      </c>
      <c r="X236" s="119">
        <f>IF(LEFT(AM236,9)="Direct-WA", H236,0)</f>
        <v>0</v>
      </c>
      <c r="Y236" s="120">
        <f>IF(LEFT(AM236,9)="Direct-WA",0,H236*T236)</f>
        <v>0</v>
      </c>
      <c r="Z236" s="122">
        <f>X236+Y236</f>
        <v>0</v>
      </c>
      <c r="AA236" s="119">
        <f>IF(LEFT(AM236,9)="Direct-OR", H236,0)</f>
        <v>0</v>
      </c>
      <c r="AB236" s="120">
        <f>IF(LEFT(AM236,9)="Direct-OR",0,V236-Y236)</f>
        <v>0</v>
      </c>
      <c r="AC236" s="122">
        <f>AA236+AB236</f>
        <v>0</v>
      </c>
      <c r="AD236" s="94">
        <f>IF(LEFT(AM236,6)="Direct", R236,0)</f>
        <v>0</v>
      </c>
      <c r="AE236" s="123">
        <f>R236-AD236</f>
        <v>5509.83</v>
      </c>
      <c r="AF236" s="94">
        <f>AD236+AE236</f>
        <v>5509.83</v>
      </c>
      <c r="AG236" s="94">
        <f>IF(LEFT(AM236,9)="Direct-WA", R236,0)</f>
        <v>0</v>
      </c>
      <c r="AH236" s="123">
        <f>IF(LEFT(AM236,9)="Direct-WA",0,R236*T236)</f>
        <v>619.304892</v>
      </c>
      <c r="AI236" s="94">
        <f>AG236+AH236</f>
        <v>619.304892</v>
      </c>
      <c r="AJ236" s="94">
        <f>IF(LEFT(AM236,9)="Direct-OR", R236,0)</f>
        <v>0</v>
      </c>
      <c r="AK236" s="94">
        <f>IF(LEFT(AM236,9)="Direct-OR",0,AF236-AI236)</f>
        <v>4890.5251079999998</v>
      </c>
      <c r="AL236" s="93">
        <f>AJ236+AK236</f>
        <v>4890.5251079999998</v>
      </c>
      <c r="AM236" s="138" t="s">
        <v>1010</v>
      </c>
    </row>
    <row r="237" spans="1:39" hidden="1" outlineLevel="3" x14ac:dyDescent="0.25">
      <c r="A237" t="s">
        <v>7024</v>
      </c>
      <c r="B237" t="s">
        <v>136</v>
      </c>
      <c r="C237" t="s">
        <v>137</v>
      </c>
      <c r="D237" t="s">
        <v>210</v>
      </c>
      <c r="E237" t="s">
        <v>211</v>
      </c>
      <c r="F237">
        <v>196.67</v>
      </c>
      <c r="G237">
        <v>756.86</v>
      </c>
      <c r="H237">
        <v>1467.77</v>
      </c>
      <c r="R237">
        <f>SUM(F237:Q237)</f>
        <v>2421.3000000000002</v>
      </c>
      <c r="S237" s="92" t="s">
        <v>5261</v>
      </c>
      <c r="T237" s="80">
        <v>0.1124</v>
      </c>
      <c r="U237" s="119">
        <f>IF(LEFT(AM237,6)="Direct", H237,0)</f>
        <v>0</v>
      </c>
      <c r="V237" s="120">
        <f>H237-U237</f>
        <v>1467.77</v>
      </c>
      <c r="W237" s="121">
        <f>U237+V237</f>
        <v>1467.77</v>
      </c>
      <c r="X237" s="119">
        <f>IF(LEFT(AM237,9)="Direct-WA", H237,0)</f>
        <v>0</v>
      </c>
      <c r="Y237" s="120">
        <f>IF(LEFT(AM237,9)="Direct-WA",0,H237*T237)</f>
        <v>164.97734800000001</v>
      </c>
      <c r="Z237" s="122">
        <f>X237+Y237</f>
        <v>164.97734800000001</v>
      </c>
      <c r="AA237" s="119">
        <f>IF(LEFT(AM237,9)="Direct-OR", H237,0)</f>
        <v>0</v>
      </c>
      <c r="AB237" s="120">
        <f>IF(LEFT(AM237,9)="Direct-OR",0,V237-Y237)</f>
        <v>1302.7926520000001</v>
      </c>
      <c r="AC237" s="122">
        <f>AA237+AB237</f>
        <v>1302.7926520000001</v>
      </c>
      <c r="AD237" s="94">
        <f>IF(LEFT(AM237,6)="Direct", R237,0)</f>
        <v>0</v>
      </c>
      <c r="AE237" s="123">
        <f>R237-AD237</f>
        <v>2421.3000000000002</v>
      </c>
      <c r="AF237" s="94">
        <f>AD237+AE237</f>
        <v>2421.3000000000002</v>
      </c>
      <c r="AG237" s="94">
        <f>IF(LEFT(AM237,9)="Direct-WA", R237,0)</f>
        <v>0</v>
      </c>
      <c r="AH237" s="123">
        <f>IF(LEFT(AM237,9)="Direct-WA",0,R237*T237)</f>
        <v>272.15412000000003</v>
      </c>
      <c r="AI237" s="94">
        <f>AG237+AH237</f>
        <v>272.15412000000003</v>
      </c>
      <c r="AJ237" s="94">
        <f>IF(LEFT(AM237,9)="Direct-OR", R237,0)</f>
        <v>0</v>
      </c>
      <c r="AK237" s="94">
        <f>IF(LEFT(AM237,9)="Direct-OR",0,AF237-AI237)</f>
        <v>2149.14588</v>
      </c>
      <c r="AL237" s="93">
        <f>AJ237+AK237</f>
        <v>2149.14588</v>
      </c>
      <c r="AM237" s="138" t="s">
        <v>1010</v>
      </c>
    </row>
    <row r="238" spans="1:39" hidden="1" outlineLevel="3" x14ac:dyDescent="0.25">
      <c r="A238" t="s">
        <v>7024</v>
      </c>
      <c r="B238" t="s">
        <v>138</v>
      </c>
      <c r="C238" t="s">
        <v>139</v>
      </c>
      <c r="D238" t="s">
        <v>222</v>
      </c>
      <c r="E238" t="s">
        <v>223</v>
      </c>
      <c r="F238">
        <v>8840.65</v>
      </c>
      <c r="G238">
        <v>658.72</v>
      </c>
      <c r="H238">
        <v>-6646.76</v>
      </c>
      <c r="R238">
        <f>SUM(F238:Q238)</f>
        <v>2852.6099999999988</v>
      </c>
      <c r="S238" s="92" t="s">
        <v>5442</v>
      </c>
      <c r="T238" s="80">
        <v>0.1124</v>
      </c>
      <c r="U238" s="119">
        <f>IF(LEFT(AM238,6)="Direct", H238,0)</f>
        <v>0</v>
      </c>
      <c r="V238" s="120">
        <f>H238-U238</f>
        <v>-6646.76</v>
      </c>
      <c r="W238" s="121">
        <f>U238+V238</f>
        <v>-6646.76</v>
      </c>
      <c r="X238" s="119">
        <f>IF(LEFT(AM238,9)="Direct-WA", H238,0)</f>
        <v>0</v>
      </c>
      <c r="Y238" s="120">
        <f>IF(LEFT(AM238,9)="Direct-WA",0,H238*T238)</f>
        <v>-747.09582399999999</v>
      </c>
      <c r="Z238" s="122">
        <f>X238+Y238</f>
        <v>-747.09582399999999</v>
      </c>
      <c r="AA238" s="119">
        <f>IF(LEFT(AM238,9)="Direct-OR", H238,0)</f>
        <v>0</v>
      </c>
      <c r="AB238" s="120">
        <f>IF(LEFT(AM238,9)="Direct-OR",0,V238-Y238)</f>
        <v>-5899.6641760000002</v>
      </c>
      <c r="AC238" s="122">
        <f>AA238+AB238</f>
        <v>-5899.6641760000002</v>
      </c>
      <c r="AD238" s="94">
        <f>IF(LEFT(AM238,6)="Direct", R238,0)</f>
        <v>0</v>
      </c>
      <c r="AE238" s="123">
        <f>R238-AD238</f>
        <v>2852.6099999999988</v>
      </c>
      <c r="AF238" s="94">
        <f>AD238+AE238</f>
        <v>2852.6099999999988</v>
      </c>
      <c r="AG238" s="94">
        <f>IF(LEFT(AM238,9)="Direct-WA", R238,0)</f>
        <v>0</v>
      </c>
      <c r="AH238" s="123">
        <f>IF(LEFT(AM238,9)="Direct-WA",0,R238*T238)</f>
        <v>320.63336399999986</v>
      </c>
      <c r="AI238" s="94">
        <f>AG238+AH238</f>
        <v>320.63336399999986</v>
      </c>
      <c r="AJ238" s="94">
        <f>IF(LEFT(AM238,9)="Direct-OR", R238,0)</f>
        <v>0</v>
      </c>
      <c r="AK238" s="94">
        <f>IF(LEFT(AM238,9)="Direct-OR",0,AF238-AI238)</f>
        <v>2531.976635999999</v>
      </c>
      <c r="AL238" s="93">
        <f>AJ238+AK238</f>
        <v>2531.976635999999</v>
      </c>
      <c r="AM238" s="138" t="s">
        <v>1010</v>
      </c>
    </row>
    <row r="239" spans="1:39" hidden="1" outlineLevel="2" collapsed="1" x14ac:dyDescent="0.25">
      <c r="S239" s="92"/>
      <c r="T239" s="80"/>
      <c r="U239" s="119">
        <f t="shared" ref="U239:AL239" si="270">SUBTOTAL(9,U235:U238)</f>
        <v>0</v>
      </c>
      <c r="V239" s="120">
        <f t="shared" si="270"/>
        <v>-5178.99</v>
      </c>
      <c r="W239" s="121">
        <f t="shared" si="270"/>
        <v>-5178.99</v>
      </c>
      <c r="X239" s="119">
        <f t="shared" si="270"/>
        <v>0</v>
      </c>
      <c r="Y239" s="120">
        <f t="shared" si="270"/>
        <v>-582.11847599999999</v>
      </c>
      <c r="Z239" s="122">
        <f t="shared" si="270"/>
        <v>-582.11847599999999</v>
      </c>
      <c r="AA239" s="119">
        <f t="shared" si="270"/>
        <v>0</v>
      </c>
      <c r="AB239" s="120">
        <f t="shared" si="270"/>
        <v>-4596.8715240000001</v>
      </c>
      <c r="AC239" s="122">
        <f t="shared" si="270"/>
        <v>-4596.8715240000001</v>
      </c>
      <c r="AD239" s="94">
        <f t="shared" si="270"/>
        <v>0</v>
      </c>
      <c r="AE239" s="123">
        <f t="shared" si="270"/>
        <v>15587.74</v>
      </c>
      <c r="AF239" s="94">
        <f t="shared" si="270"/>
        <v>15587.74</v>
      </c>
      <c r="AG239" s="94">
        <f t="shared" si="270"/>
        <v>0</v>
      </c>
      <c r="AH239" s="123">
        <f t="shared" si="270"/>
        <v>1752.061976</v>
      </c>
      <c r="AI239" s="94">
        <f t="shared" si="270"/>
        <v>1752.061976</v>
      </c>
      <c r="AJ239" s="94">
        <f t="shared" si="270"/>
        <v>0</v>
      </c>
      <c r="AK239" s="94">
        <f t="shared" si="270"/>
        <v>13835.678023999999</v>
      </c>
      <c r="AL239" s="93">
        <f t="shared" si="270"/>
        <v>13835.678023999999</v>
      </c>
      <c r="AM239" s="139" t="s">
        <v>7137</v>
      </c>
    </row>
    <row r="240" spans="1:39" hidden="1" outlineLevel="3" x14ac:dyDescent="0.25">
      <c r="A240" t="s">
        <v>7024</v>
      </c>
      <c r="B240" t="s">
        <v>166</v>
      </c>
      <c r="C240" t="s">
        <v>167</v>
      </c>
      <c r="D240" t="s">
        <v>200</v>
      </c>
      <c r="E240" t="s">
        <v>201</v>
      </c>
      <c r="H240">
        <v>244.97</v>
      </c>
      <c r="R240">
        <f t="shared" ref="R240:R252" si="271">SUM(F240:Q240)</f>
        <v>244.97</v>
      </c>
      <c r="S240" s="92" t="s">
        <v>7089</v>
      </c>
      <c r="T240" s="80">
        <v>0.1119</v>
      </c>
      <c r="U240" s="119">
        <f t="shared" ref="U240:U252" si="272">IF(LEFT(AM240,6)="Direct", H240,0)</f>
        <v>0</v>
      </c>
      <c r="V240" s="120">
        <f t="shared" ref="V240:V252" si="273">H240-U240</f>
        <v>244.97</v>
      </c>
      <c r="W240" s="121">
        <f t="shared" ref="W240:W252" si="274">U240+V240</f>
        <v>244.97</v>
      </c>
      <c r="X240" s="119">
        <f t="shared" ref="X240:X252" si="275">IF(LEFT(AM240,9)="Direct-WA", H240,0)</f>
        <v>0</v>
      </c>
      <c r="Y240" s="120">
        <f t="shared" ref="Y240:Y252" si="276">IF(LEFT(AM240,9)="Direct-WA",0,H240*T240)</f>
        <v>27.412143</v>
      </c>
      <c r="Z240" s="122">
        <f t="shared" ref="Z240:Z252" si="277">X240+Y240</f>
        <v>27.412143</v>
      </c>
      <c r="AA240" s="119">
        <f t="shared" ref="AA240:AA252" si="278">IF(LEFT(AM240,9)="Direct-OR", H240,0)</f>
        <v>0</v>
      </c>
      <c r="AB240" s="120">
        <f t="shared" ref="AB240:AB252" si="279">IF(LEFT(AM240,9)="Direct-OR",0,V240-Y240)</f>
        <v>217.55785700000001</v>
      </c>
      <c r="AC240" s="122">
        <f t="shared" ref="AC240:AC252" si="280">AA240+AB240</f>
        <v>217.55785700000001</v>
      </c>
      <c r="AD240" s="94">
        <f t="shared" ref="AD240:AD252" si="281">IF(LEFT(AM240,6)="Direct", R240,0)</f>
        <v>0</v>
      </c>
      <c r="AE240" s="123">
        <f t="shared" ref="AE240:AE252" si="282">R240-AD240</f>
        <v>244.97</v>
      </c>
      <c r="AF240" s="94">
        <f t="shared" ref="AF240:AF252" si="283">AD240+AE240</f>
        <v>244.97</v>
      </c>
      <c r="AG240" s="94">
        <f t="shared" ref="AG240:AG252" si="284">IF(LEFT(AM240,9)="Direct-WA", R240,0)</f>
        <v>0</v>
      </c>
      <c r="AH240" s="123">
        <f t="shared" ref="AH240:AH252" si="285">IF(LEFT(AM240,9)="Direct-WA",0,R240*T240)</f>
        <v>27.412143</v>
      </c>
      <c r="AI240" s="94">
        <f t="shared" ref="AI240:AI252" si="286">AG240+AH240</f>
        <v>27.412143</v>
      </c>
      <c r="AJ240" s="94">
        <f t="shared" ref="AJ240:AJ252" si="287">IF(LEFT(AM240,9)="Direct-OR", R240,0)</f>
        <v>0</v>
      </c>
      <c r="AK240" s="94">
        <f t="shared" ref="AK240:AK252" si="288">IF(LEFT(AM240,9)="Direct-OR",0,AF240-AI240)</f>
        <v>217.55785700000001</v>
      </c>
      <c r="AL240" s="93">
        <f t="shared" ref="AL240:AL252" si="289">AJ240+AK240</f>
        <v>217.55785700000001</v>
      </c>
      <c r="AM240" s="138" t="s">
        <v>1257</v>
      </c>
    </row>
    <row r="241" spans="1:39" hidden="1" outlineLevel="3" x14ac:dyDescent="0.25">
      <c r="A241" t="s">
        <v>7024</v>
      </c>
      <c r="B241" t="s">
        <v>166</v>
      </c>
      <c r="C241" t="s">
        <v>167</v>
      </c>
      <c r="D241" t="s">
        <v>202</v>
      </c>
      <c r="E241" t="s">
        <v>203</v>
      </c>
      <c r="F241">
        <v>2452.1</v>
      </c>
      <c r="G241">
        <v>2469.39</v>
      </c>
      <c r="H241">
        <v>1698.86</v>
      </c>
      <c r="R241">
        <f t="shared" si="271"/>
        <v>6620.3499999999995</v>
      </c>
      <c r="S241" s="92" t="s">
        <v>1263</v>
      </c>
      <c r="T241" s="80">
        <v>0.1119</v>
      </c>
      <c r="U241" s="119">
        <f t="shared" si="272"/>
        <v>0</v>
      </c>
      <c r="V241" s="120">
        <f t="shared" si="273"/>
        <v>1698.86</v>
      </c>
      <c r="W241" s="121">
        <f t="shared" si="274"/>
        <v>1698.86</v>
      </c>
      <c r="X241" s="119">
        <f t="shared" si="275"/>
        <v>0</v>
      </c>
      <c r="Y241" s="120">
        <f t="shared" si="276"/>
        <v>190.10243399999999</v>
      </c>
      <c r="Z241" s="122">
        <f t="shared" si="277"/>
        <v>190.10243399999999</v>
      </c>
      <c r="AA241" s="119">
        <f t="shared" si="278"/>
        <v>0</v>
      </c>
      <c r="AB241" s="120">
        <f t="shared" si="279"/>
        <v>1508.757566</v>
      </c>
      <c r="AC241" s="122">
        <f t="shared" si="280"/>
        <v>1508.757566</v>
      </c>
      <c r="AD241" s="94">
        <f t="shared" si="281"/>
        <v>0</v>
      </c>
      <c r="AE241" s="123">
        <f t="shared" si="282"/>
        <v>6620.3499999999995</v>
      </c>
      <c r="AF241" s="94">
        <f t="shared" si="283"/>
        <v>6620.3499999999995</v>
      </c>
      <c r="AG241" s="94">
        <f t="shared" si="284"/>
        <v>0</v>
      </c>
      <c r="AH241" s="123">
        <f t="shared" si="285"/>
        <v>740.81716499999993</v>
      </c>
      <c r="AI241" s="94">
        <f t="shared" si="286"/>
        <v>740.81716499999993</v>
      </c>
      <c r="AJ241" s="94">
        <f t="shared" si="287"/>
        <v>0</v>
      </c>
      <c r="AK241" s="94">
        <f t="shared" si="288"/>
        <v>5879.532835</v>
      </c>
      <c r="AL241" s="93">
        <f t="shared" si="289"/>
        <v>5879.532835</v>
      </c>
      <c r="AM241" s="138" t="s">
        <v>1012</v>
      </c>
    </row>
    <row r="242" spans="1:39" hidden="1" outlineLevel="3" x14ac:dyDescent="0.25">
      <c r="A242" t="s">
        <v>7024</v>
      </c>
      <c r="B242" t="s">
        <v>166</v>
      </c>
      <c r="C242" t="s">
        <v>167</v>
      </c>
      <c r="D242" t="s">
        <v>204</v>
      </c>
      <c r="E242" t="s">
        <v>205</v>
      </c>
      <c r="F242">
        <v>1401.2</v>
      </c>
      <c r="G242">
        <v>490.42</v>
      </c>
      <c r="H242">
        <v>0</v>
      </c>
      <c r="R242">
        <f t="shared" si="271"/>
        <v>1891.6200000000001</v>
      </c>
      <c r="S242" s="92" t="s">
        <v>1262</v>
      </c>
      <c r="T242" s="80">
        <v>0.1119</v>
      </c>
      <c r="U242" s="119">
        <f t="shared" si="272"/>
        <v>0</v>
      </c>
      <c r="V242" s="120">
        <f t="shared" si="273"/>
        <v>0</v>
      </c>
      <c r="W242" s="121">
        <f t="shared" si="274"/>
        <v>0</v>
      </c>
      <c r="X242" s="119">
        <f t="shared" si="275"/>
        <v>0</v>
      </c>
      <c r="Y242" s="120">
        <f t="shared" si="276"/>
        <v>0</v>
      </c>
      <c r="Z242" s="122">
        <f t="shared" si="277"/>
        <v>0</v>
      </c>
      <c r="AA242" s="119">
        <f t="shared" si="278"/>
        <v>0</v>
      </c>
      <c r="AB242" s="120">
        <f t="shared" si="279"/>
        <v>0</v>
      </c>
      <c r="AC242" s="122">
        <f t="shared" si="280"/>
        <v>0</v>
      </c>
      <c r="AD242" s="94">
        <f t="shared" si="281"/>
        <v>0</v>
      </c>
      <c r="AE242" s="123">
        <f t="shared" si="282"/>
        <v>1891.6200000000001</v>
      </c>
      <c r="AF242" s="94">
        <f t="shared" si="283"/>
        <v>1891.6200000000001</v>
      </c>
      <c r="AG242" s="94">
        <f t="shared" si="284"/>
        <v>0</v>
      </c>
      <c r="AH242" s="123">
        <f t="shared" si="285"/>
        <v>211.67227800000001</v>
      </c>
      <c r="AI242" s="94">
        <f t="shared" si="286"/>
        <v>211.67227800000001</v>
      </c>
      <c r="AJ242" s="94">
        <f t="shared" si="287"/>
        <v>0</v>
      </c>
      <c r="AK242" s="94">
        <f t="shared" si="288"/>
        <v>1679.9477220000001</v>
      </c>
      <c r="AL242" s="93">
        <f t="shared" si="289"/>
        <v>1679.9477220000001</v>
      </c>
      <c r="AM242" s="138" t="s">
        <v>1012</v>
      </c>
    </row>
    <row r="243" spans="1:39" hidden="1" outlineLevel="3" x14ac:dyDescent="0.25">
      <c r="A243" t="s">
        <v>7024</v>
      </c>
      <c r="B243" t="s">
        <v>166</v>
      </c>
      <c r="C243" t="s">
        <v>167</v>
      </c>
      <c r="D243" t="s">
        <v>208</v>
      </c>
      <c r="E243" t="s">
        <v>209</v>
      </c>
      <c r="G243">
        <v>1400.92</v>
      </c>
      <c r="H243">
        <v>1348.52</v>
      </c>
      <c r="R243">
        <f t="shared" si="271"/>
        <v>2749.44</v>
      </c>
      <c r="S243" s="92" t="s">
        <v>1273</v>
      </c>
      <c r="T243" s="80">
        <v>0.1119</v>
      </c>
      <c r="U243" s="119">
        <f t="shared" si="272"/>
        <v>0</v>
      </c>
      <c r="V243" s="120">
        <f t="shared" si="273"/>
        <v>1348.52</v>
      </c>
      <c r="W243" s="121">
        <f t="shared" si="274"/>
        <v>1348.52</v>
      </c>
      <c r="X243" s="119">
        <f t="shared" si="275"/>
        <v>0</v>
      </c>
      <c r="Y243" s="120">
        <f t="shared" si="276"/>
        <v>150.89938799999999</v>
      </c>
      <c r="Z243" s="122">
        <f t="shared" si="277"/>
        <v>150.89938799999999</v>
      </c>
      <c r="AA243" s="119">
        <f t="shared" si="278"/>
        <v>0</v>
      </c>
      <c r="AB243" s="120">
        <f t="shared" si="279"/>
        <v>1197.6206119999999</v>
      </c>
      <c r="AC243" s="122">
        <f t="shared" si="280"/>
        <v>1197.6206119999999</v>
      </c>
      <c r="AD243" s="94">
        <f t="shared" si="281"/>
        <v>0</v>
      </c>
      <c r="AE243" s="123">
        <f t="shared" si="282"/>
        <v>2749.44</v>
      </c>
      <c r="AF243" s="94">
        <f t="shared" si="283"/>
        <v>2749.44</v>
      </c>
      <c r="AG243" s="94">
        <f t="shared" si="284"/>
        <v>0</v>
      </c>
      <c r="AH243" s="123">
        <f t="shared" si="285"/>
        <v>307.66233599999998</v>
      </c>
      <c r="AI243" s="94">
        <f t="shared" si="286"/>
        <v>307.66233599999998</v>
      </c>
      <c r="AJ243" s="94">
        <f t="shared" si="287"/>
        <v>0</v>
      </c>
      <c r="AK243" s="94">
        <f t="shared" si="288"/>
        <v>2441.7776640000002</v>
      </c>
      <c r="AL243" s="93">
        <f t="shared" si="289"/>
        <v>2441.7776640000002</v>
      </c>
      <c r="AM243" s="138" t="s">
        <v>1012</v>
      </c>
    </row>
    <row r="244" spans="1:39" hidden="1" outlineLevel="3" x14ac:dyDescent="0.25">
      <c r="A244" t="s">
        <v>7024</v>
      </c>
      <c r="B244" t="s">
        <v>26</v>
      </c>
      <c r="C244" t="s">
        <v>27</v>
      </c>
      <c r="D244" t="s">
        <v>202</v>
      </c>
      <c r="E244" t="s">
        <v>203</v>
      </c>
      <c r="F244">
        <v>374.04</v>
      </c>
      <c r="G244">
        <v>1059.3599999999999</v>
      </c>
      <c r="H244">
        <v>46.71</v>
      </c>
      <c r="R244">
        <f t="shared" si="271"/>
        <v>1480.11</v>
      </c>
      <c r="S244" s="92" t="s">
        <v>6936</v>
      </c>
      <c r="T244" s="80">
        <v>0.1119</v>
      </c>
      <c r="U244" s="119">
        <f t="shared" si="272"/>
        <v>0</v>
      </c>
      <c r="V244" s="120">
        <f t="shared" si="273"/>
        <v>46.71</v>
      </c>
      <c r="W244" s="121">
        <f t="shared" si="274"/>
        <v>46.71</v>
      </c>
      <c r="X244" s="119">
        <f t="shared" si="275"/>
        <v>0</v>
      </c>
      <c r="Y244" s="120">
        <f t="shared" si="276"/>
        <v>5.2268489999999996</v>
      </c>
      <c r="Z244" s="122">
        <f t="shared" si="277"/>
        <v>5.2268489999999996</v>
      </c>
      <c r="AA244" s="119">
        <f t="shared" si="278"/>
        <v>0</v>
      </c>
      <c r="AB244" s="120">
        <f t="shared" si="279"/>
        <v>41.483150999999999</v>
      </c>
      <c r="AC244" s="122">
        <f t="shared" si="280"/>
        <v>41.483150999999999</v>
      </c>
      <c r="AD244" s="94">
        <f t="shared" si="281"/>
        <v>0</v>
      </c>
      <c r="AE244" s="123">
        <f t="shared" si="282"/>
        <v>1480.11</v>
      </c>
      <c r="AF244" s="94">
        <f t="shared" si="283"/>
        <v>1480.11</v>
      </c>
      <c r="AG244" s="94">
        <f t="shared" si="284"/>
        <v>0</v>
      </c>
      <c r="AH244" s="123">
        <f t="shared" si="285"/>
        <v>165.62430899999998</v>
      </c>
      <c r="AI244" s="94">
        <f t="shared" si="286"/>
        <v>165.62430899999998</v>
      </c>
      <c r="AJ244" s="94">
        <f t="shared" si="287"/>
        <v>0</v>
      </c>
      <c r="AK244" s="94">
        <f t="shared" si="288"/>
        <v>1314.4856909999999</v>
      </c>
      <c r="AL244" s="93">
        <f t="shared" si="289"/>
        <v>1314.4856909999999</v>
      </c>
      <c r="AM244" s="138" t="s">
        <v>1012</v>
      </c>
    </row>
    <row r="245" spans="1:39" hidden="1" outlineLevel="3" x14ac:dyDescent="0.25">
      <c r="A245" t="s">
        <v>7024</v>
      </c>
      <c r="B245" t="s">
        <v>187</v>
      </c>
      <c r="C245" t="s">
        <v>188</v>
      </c>
      <c r="D245" t="s">
        <v>202</v>
      </c>
      <c r="E245" t="s">
        <v>203</v>
      </c>
      <c r="F245">
        <v>58.81</v>
      </c>
      <c r="H245">
        <v>29.41</v>
      </c>
      <c r="R245">
        <f t="shared" si="271"/>
        <v>88.22</v>
      </c>
      <c r="S245" s="92" t="s">
        <v>7091</v>
      </c>
      <c r="T245" s="80">
        <v>0.1119</v>
      </c>
      <c r="U245" s="119">
        <f t="shared" si="272"/>
        <v>0</v>
      </c>
      <c r="V245" s="120">
        <f t="shared" si="273"/>
        <v>29.41</v>
      </c>
      <c r="W245" s="121">
        <f t="shared" si="274"/>
        <v>29.41</v>
      </c>
      <c r="X245" s="119">
        <f t="shared" si="275"/>
        <v>0</v>
      </c>
      <c r="Y245" s="120">
        <f t="shared" si="276"/>
        <v>3.2909790000000001</v>
      </c>
      <c r="Z245" s="122">
        <f t="shared" si="277"/>
        <v>3.2909790000000001</v>
      </c>
      <c r="AA245" s="119">
        <f t="shared" si="278"/>
        <v>0</v>
      </c>
      <c r="AB245" s="120">
        <f t="shared" si="279"/>
        <v>26.119021</v>
      </c>
      <c r="AC245" s="122">
        <f t="shared" si="280"/>
        <v>26.119021</v>
      </c>
      <c r="AD245" s="94">
        <f t="shared" si="281"/>
        <v>0</v>
      </c>
      <c r="AE245" s="123">
        <f t="shared" si="282"/>
        <v>88.22</v>
      </c>
      <c r="AF245" s="94">
        <f t="shared" si="283"/>
        <v>88.22</v>
      </c>
      <c r="AG245" s="94">
        <f t="shared" si="284"/>
        <v>0</v>
      </c>
      <c r="AH245" s="123">
        <f t="shared" si="285"/>
        <v>9.8718179999999993</v>
      </c>
      <c r="AI245" s="94">
        <f t="shared" si="286"/>
        <v>9.8718179999999993</v>
      </c>
      <c r="AJ245" s="94">
        <f t="shared" si="287"/>
        <v>0</v>
      </c>
      <c r="AK245" s="94">
        <f t="shared" si="288"/>
        <v>78.348181999999994</v>
      </c>
      <c r="AL245" s="93">
        <f t="shared" si="289"/>
        <v>78.348181999999994</v>
      </c>
      <c r="AM245" s="138" t="s">
        <v>1257</v>
      </c>
    </row>
    <row r="246" spans="1:39" hidden="1" outlineLevel="3" x14ac:dyDescent="0.25">
      <c r="A246" t="s">
        <v>7024</v>
      </c>
      <c r="B246" t="s">
        <v>119</v>
      </c>
      <c r="C246" t="s">
        <v>120</v>
      </c>
      <c r="D246" t="s">
        <v>202</v>
      </c>
      <c r="E246" t="s">
        <v>203</v>
      </c>
      <c r="F246">
        <v>1460.1</v>
      </c>
      <c r="G246">
        <v>380.27</v>
      </c>
      <c r="H246">
        <v>508.7</v>
      </c>
      <c r="R246">
        <f t="shared" si="271"/>
        <v>2349.0699999999997</v>
      </c>
      <c r="S246" s="92" t="s">
        <v>4237</v>
      </c>
      <c r="T246" s="80">
        <v>0.1119</v>
      </c>
      <c r="U246" s="119">
        <f t="shared" si="272"/>
        <v>0</v>
      </c>
      <c r="V246" s="120">
        <f t="shared" si="273"/>
        <v>508.7</v>
      </c>
      <c r="W246" s="121">
        <f t="shared" si="274"/>
        <v>508.7</v>
      </c>
      <c r="X246" s="119">
        <f t="shared" si="275"/>
        <v>0</v>
      </c>
      <c r="Y246" s="120">
        <f t="shared" si="276"/>
        <v>56.92353</v>
      </c>
      <c r="Z246" s="122">
        <f t="shared" si="277"/>
        <v>56.92353</v>
      </c>
      <c r="AA246" s="119">
        <f t="shared" si="278"/>
        <v>0</v>
      </c>
      <c r="AB246" s="120">
        <f t="shared" si="279"/>
        <v>451.77647000000002</v>
      </c>
      <c r="AC246" s="122">
        <f t="shared" si="280"/>
        <v>451.77647000000002</v>
      </c>
      <c r="AD246" s="94">
        <f t="shared" si="281"/>
        <v>0</v>
      </c>
      <c r="AE246" s="123">
        <f t="shared" si="282"/>
        <v>2349.0699999999997</v>
      </c>
      <c r="AF246" s="94">
        <f t="shared" si="283"/>
        <v>2349.0699999999997</v>
      </c>
      <c r="AG246" s="94">
        <f t="shared" si="284"/>
        <v>0</v>
      </c>
      <c r="AH246" s="123">
        <f t="shared" si="285"/>
        <v>262.86093299999999</v>
      </c>
      <c r="AI246" s="94">
        <f t="shared" si="286"/>
        <v>262.86093299999999</v>
      </c>
      <c r="AJ246" s="94">
        <f t="shared" si="287"/>
        <v>0</v>
      </c>
      <c r="AK246" s="94">
        <f t="shared" si="288"/>
        <v>2086.2090669999998</v>
      </c>
      <c r="AL246" s="93">
        <f t="shared" si="289"/>
        <v>2086.2090669999998</v>
      </c>
      <c r="AM246" s="138" t="s">
        <v>1012</v>
      </c>
    </row>
    <row r="247" spans="1:39" hidden="1" outlineLevel="3" x14ac:dyDescent="0.25">
      <c r="A247" t="s">
        <v>7024</v>
      </c>
      <c r="B247" t="s">
        <v>119</v>
      </c>
      <c r="C247" t="s">
        <v>120</v>
      </c>
      <c r="D247" t="s">
        <v>204</v>
      </c>
      <c r="E247" t="s">
        <v>205</v>
      </c>
      <c r="F247">
        <v>14088.58</v>
      </c>
      <c r="G247">
        <v>4528.9799999999996</v>
      </c>
      <c r="H247">
        <v>54350.65</v>
      </c>
      <c r="R247">
        <f t="shared" si="271"/>
        <v>72968.209999999992</v>
      </c>
      <c r="S247" s="92" t="s">
        <v>4243</v>
      </c>
      <c r="T247" s="80">
        <v>0.1119</v>
      </c>
      <c r="U247" s="119">
        <f t="shared" si="272"/>
        <v>0</v>
      </c>
      <c r="V247" s="120">
        <f t="shared" si="273"/>
        <v>54350.65</v>
      </c>
      <c r="W247" s="121">
        <f t="shared" si="274"/>
        <v>54350.65</v>
      </c>
      <c r="X247" s="119">
        <f t="shared" si="275"/>
        <v>0</v>
      </c>
      <c r="Y247" s="120">
        <f t="shared" si="276"/>
        <v>6081.8377350000001</v>
      </c>
      <c r="Z247" s="122">
        <f t="shared" si="277"/>
        <v>6081.8377350000001</v>
      </c>
      <c r="AA247" s="119">
        <f t="shared" si="278"/>
        <v>0</v>
      </c>
      <c r="AB247" s="120">
        <f t="shared" si="279"/>
        <v>48268.812265</v>
      </c>
      <c r="AC247" s="122">
        <f t="shared" si="280"/>
        <v>48268.812265</v>
      </c>
      <c r="AD247" s="94">
        <f t="shared" si="281"/>
        <v>0</v>
      </c>
      <c r="AE247" s="123">
        <f t="shared" si="282"/>
        <v>72968.209999999992</v>
      </c>
      <c r="AF247" s="94">
        <f t="shared" si="283"/>
        <v>72968.209999999992</v>
      </c>
      <c r="AG247" s="94">
        <f t="shared" si="284"/>
        <v>0</v>
      </c>
      <c r="AH247" s="123">
        <f t="shared" si="285"/>
        <v>8165.1426989999991</v>
      </c>
      <c r="AI247" s="94">
        <f t="shared" si="286"/>
        <v>8165.1426989999991</v>
      </c>
      <c r="AJ247" s="94">
        <f t="shared" si="287"/>
        <v>0</v>
      </c>
      <c r="AK247" s="94">
        <f t="shared" si="288"/>
        <v>64803.067300999995</v>
      </c>
      <c r="AL247" s="93">
        <f t="shared" si="289"/>
        <v>64803.067300999995</v>
      </c>
      <c r="AM247" s="138" t="s">
        <v>1012</v>
      </c>
    </row>
    <row r="248" spans="1:39" hidden="1" outlineLevel="3" x14ac:dyDescent="0.25">
      <c r="A248" t="s">
        <v>7024</v>
      </c>
      <c r="B248" t="s">
        <v>119</v>
      </c>
      <c r="C248" t="s">
        <v>120</v>
      </c>
      <c r="D248" t="s">
        <v>206</v>
      </c>
      <c r="E248" t="s">
        <v>207</v>
      </c>
      <c r="F248">
        <v>561.75</v>
      </c>
      <c r="G248">
        <v>144.44999999999999</v>
      </c>
      <c r="R248">
        <f t="shared" si="271"/>
        <v>706.2</v>
      </c>
      <c r="S248" s="92" t="s">
        <v>4259</v>
      </c>
      <c r="T248" s="80">
        <v>0.1119</v>
      </c>
      <c r="U248" s="119">
        <f t="shared" si="272"/>
        <v>0</v>
      </c>
      <c r="V248" s="120">
        <f t="shared" si="273"/>
        <v>0</v>
      </c>
      <c r="W248" s="121">
        <f t="shared" si="274"/>
        <v>0</v>
      </c>
      <c r="X248" s="119">
        <f t="shared" si="275"/>
        <v>0</v>
      </c>
      <c r="Y248" s="120">
        <f t="shared" si="276"/>
        <v>0</v>
      </c>
      <c r="Z248" s="122">
        <f t="shared" si="277"/>
        <v>0</v>
      </c>
      <c r="AA248" s="119">
        <f t="shared" si="278"/>
        <v>0</v>
      </c>
      <c r="AB248" s="120">
        <f t="shared" si="279"/>
        <v>0</v>
      </c>
      <c r="AC248" s="122">
        <f t="shared" si="280"/>
        <v>0</v>
      </c>
      <c r="AD248" s="94">
        <f t="shared" si="281"/>
        <v>0</v>
      </c>
      <c r="AE248" s="123">
        <f t="shared" si="282"/>
        <v>706.2</v>
      </c>
      <c r="AF248" s="94">
        <f t="shared" si="283"/>
        <v>706.2</v>
      </c>
      <c r="AG248" s="94">
        <f t="shared" si="284"/>
        <v>0</v>
      </c>
      <c r="AH248" s="123">
        <f t="shared" si="285"/>
        <v>79.023780000000002</v>
      </c>
      <c r="AI248" s="94">
        <f t="shared" si="286"/>
        <v>79.023780000000002</v>
      </c>
      <c r="AJ248" s="94">
        <f t="shared" si="287"/>
        <v>0</v>
      </c>
      <c r="AK248" s="94">
        <f t="shared" si="288"/>
        <v>627.17622000000006</v>
      </c>
      <c r="AL248" s="93">
        <f t="shared" si="289"/>
        <v>627.17622000000006</v>
      </c>
      <c r="AM248" s="138" t="s">
        <v>1012</v>
      </c>
    </row>
    <row r="249" spans="1:39" hidden="1" outlineLevel="3" x14ac:dyDescent="0.25">
      <c r="A249" t="s">
        <v>7024</v>
      </c>
      <c r="B249" t="s">
        <v>119</v>
      </c>
      <c r="C249" t="s">
        <v>120</v>
      </c>
      <c r="D249" t="s">
        <v>208</v>
      </c>
      <c r="E249" t="s">
        <v>209</v>
      </c>
      <c r="F249">
        <v>1444.48</v>
      </c>
      <c r="G249">
        <v>378.77</v>
      </c>
      <c r="H249">
        <v>30233.88</v>
      </c>
      <c r="R249">
        <f t="shared" si="271"/>
        <v>32057.13</v>
      </c>
      <c r="S249" s="92" t="s">
        <v>4276</v>
      </c>
      <c r="T249" s="80">
        <v>0.1119</v>
      </c>
      <c r="U249" s="119">
        <f t="shared" si="272"/>
        <v>0</v>
      </c>
      <c r="V249" s="120">
        <f t="shared" si="273"/>
        <v>30233.88</v>
      </c>
      <c r="W249" s="121">
        <f t="shared" si="274"/>
        <v>30233.88</v>
      </c>
      <c r="X249" s="119">
        <f t="shared" si="275"/>
        <v>0</v>
      </c>
      <c r="Y249" s="120">
        <f t="shared" si="276"/>
        <v>3383.1711720000003</v>
      </c>
      <c r="Z249" s="122">
        <f t="shared" si="277"/>
        <v>3383.1711720000003</v>
      </c>
      <c r="AA249" s="119">
        <f t="shared" si="278"/>
        <v>0</v>
      </c>
      <c r="AB249" s="120">
        <f t="shared" si="279"/>
        <v>26850.708828000003</v>
      </c>
      <c r="AC249" s="122">
        <f t="shared" si="280"/>
        <v>26850.708828000003</v>
      </c>
      <c r="AD249" s="94">
        <f t="shared" si="281"/>
        <v>0</v>
      </c>
      <c r="AE249" s="123">
        <f t="shared" si="282"/>
        <v>32057.13</v>
      </c>
      <c r="AF249" s="94">
        <f t="shared" si="283"/>
        <v>32057.13</v>
      </c>
      <c r="AG249" s="94">
        <f t="shared" si="284"/>
        <v>0</v>
      </c>
      <c r="AH249" s="123">
        <f t="shared" si="285"/>
        <v>3587.1928470000003</v>
      </c>
      <c r="AI249" s="94">
        <f t="shared" si="286"/>
        <v>3587.1928470000003</v>
      </c>
      <c r="AJ249" s="94">
        <f t="shared" si="287"/>
        <v>0</v>
      </c>
      <c r="AK249" s="94">
        <f t="shared" si="288"/>
        <v>28469.937152999999</v>
      </c>
      <c r="AL249" s="93">
        <f t="shared" si="289"/>
        <v>28469.937152999999</v>
      </c>
      <c r="AM249" s="138" t="s">
        <v>1012</v>
      </c>
    </row>
    <row r="250" spans="1:39" hidden="1" outlineLevel="3" x14ac:dyDescent="0.25">
      <c r="A250" t="s">
        <v>7024</v>
      </c>
      <c r="B250" t="s">
        <v>119</v>
      </c>
      <c r="C250" t="s">
        <v>120</v>
      </c>
      <c r="D250" t="s">
        <v>210</v>
      </c>
      <c r="E250" t="s">
        <v>211</v>
      </c>
      <c r="F250">
        <v>3118.26</v>
      </c>
      <c r="G250">
        <v>3987</v>
      </c>
      <c r="H250">
        <v>2631.91</v>
      </c>
      <c r="R250">
        <f t="shared" si="271"/>
        <v>9737.17</v>
      </c>
      <c r="S250" s="92" t="s">
        <v>4283</v>
      </c>
      <c r="T250" s="80">
        <v>0.1119</v>
      </c>
      <c r="U250" s="119">
        <f t="shared" si="272"/>
        <v>0</v>
      </c>
      <c r="V250" s="120">
        <f t="shared" si="273"/>
        <v>2631.91</v>
      </c>
      <c r="W250" s="121">
        <f t="shared" si="274"/>
        <v>2631.91</v>
      </c>
      <c r="X250" s="119">
        <f t="shared" si="275"/>
        <v>0</v>
      </c>
      <c r="Y250" s="120">
        <f t="shared" si="276"/>
        <v>294.51072899999997</v>
      </c>
      <c r="Z250" s="122">
        <f t="shared" si="277"/>
        <v>294.51072899999997</v>
      </c>
      <c r="AA250" s="119">
        <f t="shared" si="278"/>
        <v>0</v>
      </c>
      <c r="AB250" s="120">
        <f t="shared" si="279"/>
        <v>2337.3992709999998</v>
      </c>
      <c r="AC250" s="122">
        <f t="shared" si="280"/>
        <v>2337.3992709999998</v>
      </c>
      <c r="AD250" s="94">
        <f t="shared" si="281"/>
        <v>0</v>
      </c>
      <c r="AE250" s="123">
        <f t="shared" si="282"/>
        <v>9737.17</v>
      </c>
      <c r="AF250" s="94">
        <f t="shared" si="283"/>
        <v>9737.17</v>
      </c>
      <c r="AG250" s="94">
        <f t="shared" si="284"/>
        <v>0</v>
      </c>
      <c r="AH250" s="123">
        <f t="shared" si="285"/>
        <v>1089.5893229999999</v>
      </c>
      <c r="AI250" s="94">
        <f t="shared" si="286"/>
        <v>1089.5893229999999</v>
      </c>
      <c r="AJ250" s="94">
        <f t="shared" si="287"/>
        <v>0</v>
      </c>
      <c r="AK250" s="94">
        <f t="shared" si="288"/>
        <v>8647.5806769999999</v>
      </c>
      <c r="AL250" s="93">
        <f t="shared" si="289"/>
        <v>8647.5806769999999</v>
      </c>
      <c r="AM250" s="138" t="s">
        <v>1012</v>
      </c>
    </row>
    <row r="251" spans="1:39" hidden="1" outlineLevel="3" x14ac:dyDescent="0.25">
      <c r="A251" t="s">
        <v>7024</v>
      </c>
      <c r="B251" t="s">
        <v>119</v>
      </c>
      <c r="C251" t="s">
        <v>120</v>
      </c>
      <c r="D251" t="s">
        <v>212</v>
      </c>
      <c r="E251" t="s">
        <v>213</v>
      </c>
      <c r="G251">
        <v>17.45</v>
      </c>
      <c r="R251">
        <f t="shared" si="271"/>
        <v>17.45</v>
      </c>
      <c r="S251" s="92" t="s">
        <v>4306</v>
      </c>
      <c r="T251" s="80">
        <v>0.1119</v>
      </c>
      <c r="U251" s="119">
        <f t="shared" si="272"/>
        <v>0</v>
      </c>
      <c r="V251" s="120">
        <f t="shared" si="273"/>
        <v>0</v>
      </c>
      <c r="W251" s="121">
        <f t="shared" si="274"/>
        <v>0</v>
      </c>
      <c r="X251" s="119">
        <f t="shared" si="275"/>
        <v>0</v>
      </c>
      <c r="Y251" s="120">
        <f t="shared" si="276"/>
        <v>0</v>
      </c>
      <c r="Z251" s="122">
        <f t="shared" si="277"/>
        <v>0</v>
      </c>
      <c r="AA251" s="119">
        <f t="shared" si="278"/>
        <v>0</v>
      </c>
      <c r="AB251" s="120">
        <f t="shared" si="279"/>
        <v>0</v>
      </c>
      <c r="AC251" s="122">
        <f t="shared" si="280"/>
        <v>0</v>
      </c>
      <c r="AD251" s="94">
        <f t="shared" si="281"/>
        <v>0</v>
      </c>
      <c r="AE251" s="123">
        <f t="shared" si="282"/>
        <v>17.45</v>
      </c>
      <c r="AF251" s="94">
        <f t="shared" si="283"/>
        <v>17.45</v>
      </c>
      <c r="AG251" s="94">
        <f t="shared" si="284"/>
        <v>0</v>
      </c>
      <c r="AH251" s="123">
        <f t="shared" si="285"/>
        <v>1.9526549999999998</v>
      </c>
      <c r="AI251" s="94">
        <f t="shared" si="286"/>
        <v>1.9526549999999998</v>
      </c>
      <c r="AJ251" s="94">
        <f t="shared" si="287"/>
        <v>0</v>
      </c>
      <c r="AK251" s="94">
        <f t="shared" si="288"/>
        <v>15.497344999999999</v>
      </c>
      <c r="AL251" s="93">
        <f t="shared" si="289"/>
        <v>15.497344999999999</v>
      </c>
      <c r="AM251" s="138" t="s">
        <v>1012</v>
      </c>
    </row>
    <row r="252" spans="1:39" hidden="1" outlineLevel="3" x14ac:dyDescent="0.25">
      <c r="A252" t="s">
        <v>7024</v>
      </c>
      <c r="B252" t="s">
        <v>119</v>
      </c>
      <c r="C252" t="s">
        <v>120</v>
      </c>
      <c r="D252" t="s">
        <v>220</v>
      </c>
      <c r="E252" t="s">
        <v>221</v>
      </c>
      <c r="F252">
        <v>329.77</v>
      </c>
      <c r="G252">
        <v>3701.98</v>
      </c>
      <c r="H252">
        <v>849.99</v>
      </c>
      <c r="R252">
        <f t="shared" si="271"/>
        <v>4881.74</v>
      </c>
      <c r="S252" s="92" t="s">
        <v>4307</v>
      </c>
      <c r="T252" s="80">
        <v>0.1119</v>
      </c>
      <c r="U252" s="119">
        <f t="shared" si="272"/>
        <v>0</v>
      </c>
      <c r="V252" s="120">
        <f t="shared" si="273"/>
        <v>849.99</v>
      </c>
      <c r="W252" s="121">
        <f t="shared" si="274"/>
        <v>849.99</v>
      </c>
      <c r="X252" s="119">
        <f t="shared" si="275"/>
        <v>0</v>
      </c>
      <c r="Y252" s="120">
        <f t="shared" si="276"/>
        <v>95.113881000000006</v>
      </c>
      <c r="Z252" s="122">
        <f t="shared" si="277"/>
        <v>95.113881000000006</v>
      </c>
      <c r="AA252" s="119">
        <f t="shared" si="278"/>
        <v>0</v>
      </c>
      <c r="AB252" s="120">
        <f t="shared" si="279"/>
        <v>754.87611900000002</v>
      </c>
      <c r="AC252" s="122">
        <f t="shared" si="280"/>
        <v>754.87611900000002</v>
      </c>
      <c r="AD252" s="94">
        <f t="shared" si="281"/>
        <v>0</v>
      </c>
      <c r="AE252" s="123">
        <f t="shared" si="282"/>
        <v>4881.74</v>
      </c>
      <c r="AF252" s="94">
        <f t="shared" si="283"/>
        <v>4881.74</v>
      </c>
      <c r="AG252" s="94">
        <f t="shared" si="284"/>
        <v>0</v>
      </c>
      <c r="AH252" s="123">
        <f t="shared" si="285"/>
        <v>546.266706</v>
      </c>
      <c r="AI252" s="94">
        <f t="shared" si="286"/>
        <v>546.266706</v>
      </c>
      <c r="AJ252" s="94">
        <f t="shared" si="287"/>
        <v>0</v>
      </c>
      <c r="AK252" s="94">
        <f t="shared" si="288"/>
        <v>4335.4732939999994</v>
      </c>
      <c r="AL252" s="93">
        <f t="shared" si="289"/>
        <v>4335.4732939999994</v>
      </c>
      <c r="AM252" s="138" t="s">
        <v>1012</v>
      </c>
    </row>
    <row r="253" spans="1:39" hidden="1" outlineLevel="2" collapsed="1" x14ac:dyDescent="0.25">
      <c r="S253" s="92"/>
      <c r="T253" s="80"/>
      <c r="U253" s="119">
        <f t="shared" ref="U253:AL253" si="290">SUBTOTAL(9,U240:U252)</f>
        <v>0</v>
      </c>
      <c r="V253" s="120">
        <f t="shared" si="290"/>
        <v>91943.6</v>
      </c>
      <c r="W253" s="121">
        <f t="shared" si="290"/>
        <v>91943.6</v>
      </c>
      <c r="X253" s="119">
        <f t="shared" si="290"/>
        <v>0</v>
      </c>
      <c r="Y253" s="120">
        <f t="shared" si="290"/>
        <v>10288.488839999998</v>
      </c>
      <c r="Z253" s="122">
        <f t="shared" si="290"/>
        <v>10288.488839999998</v>
      </c>
      <c r="AA253" s="119">
        <f t="shared" si="290"/>
        <v>0</v>
      </c>
      <c r="AB253" s="120">
        <f t="shared" si="290"/>
        <v>81655.11116</v>
      </c>
      <c r="AC253" s="122">
        <f t="shared" si="290"/>
        <v>81655.11116</v>
      </c>
      <c r="AD253" s="94">
        <f t="shared" si="290"/>
        <v>0</v>
      </c>
      <c r="AE253" s="123">
        <f t="shared" si="290"/>
        <v>135791.67999999999</v>
      </c>
      <c r="AF253" s="94">
        <f t="shared" si="290"/>
        <v>135791.67999999999</v>
      </c>
      <c r="AG253" s="94">
        <f t="shared" si="290"/>
        <v>0</v>
      </c>
      <c r="AH253" s="123">
        <f t="shared" si="290"/>
        <v>15195.088991999999</v>
      </c>
      <c r="AI253" s="94">
        <f t="shared" si="290"/>
        <v>15195.088991999999</v>
      </c>
      <c r="AJ253" s="94">
        <f t="shared" si="290"/>
        <v>0</v>
      </c>
      <c r="AK253" s="94">
        <f t="shared" si="290"/>
        <v>120596.59100799999</v>
      </c>
      <c r="AL253" s="93">
        <f t="shared" si="290"/>
        <v>120596.59100799999</v>
      </c>
      <c r="AM253" s="139" t="s">
        <v>7145</v>
      </c>
    </row>
    <row r="254" spans="1:39" hidden="1" outlineLevel="3" x14ac:dyDescent="0.25">
      <c r="A254" t="s">
        <v>7024</v>
      </c>
      <c r="B254" t="s">
        <v>216</v>
      </c>
      <c r="C254" t="s">
        <v>217</v>
      </c>
      <c r="D254" t="s">
        <v>202</v>
      </c>
      <c r="E254" t="s">
        <v>203</v>
      </c>
      <c r="F254">
        <v>374.56</v>
      </c>
      <c r="G254">
        <v>291.32</v>
      </c>
      <c r="H254">
        <v>235.84</v>
      </c>
      <c r="R254">
        <f>SUM(F254:Q254)</f>
        <v>901.72</v>
      </c>
      <c r="S254" s="92" t="s">
        <v>7090</v>
      </c>
      <c r="T254" s="80">
        <v>8.4099999999999994E-2</v>
      </c>
      <c r="U254" s="119">
        <f>IF(LEFT(AM254,6)="Direct", H254,0)</f>
        <v>0</v>
      </c>
      <c r="V254" s="120">
        <f>H254-U254</f>
        <v>235.84</v>
      </c>
      <c r="W254" s="121">
        <f>U254+V254</f>
        <v>235.84</v>
      </c>
      <c r="X254" s="119">
        <f>IF(LEFT(AM254,9)="Direct-WA", H254,0)</f>
        <v>0</v>
      </c>
      <c r="Y254" s="120">
        <f>IF(LEFT(AM254,9)="Direct-WA",0,H254*T254)</f>
        <v>19.834143999999998</v>
      </c>
      <c r="Z254" s="122">
        <f>X254+Y254</f>
        <v>19.834143999999998</v>
      </c>
      <c r="AA254" s="119">
        <f>IF(LEFT(AM254,9)="Direct-OR", H254,0)</f>
        <v>0</v>
      </c>
      <c r="AB254" s="120">
        <f>IF(LEFT(AM254,9)="Direct-OR",0,V254-Y254)</f>
        <v>216.00585599999999</v>
      </c>
      <c r="AC254" s="122">
        <f>AA254+AB254</f>
        <v>216.00585599999999</v>
      </c>
      <c r="AD254" s="94">
        <f>IF(LEFT(AM254,6)="Direct", R254,0)</f>
        <v>0</v>
      </c>
      <c r="AE254" s="123">
        <f>R254-AD254</f>
        <v>901.72</v>
      </c>
      <c r="AF254" s="94">
        <f>AD254+AE254</f>
        <v>901.72</v>
      </c>
      <c r="AG254" s="94">
        <f>IF(LEFT(AM254,9)="Direct-WA", R254,0)</f>
        <v>0</v>
      </c>
      <c r="AH254" s="123">
        <f>IF(LEFT(AM254,9)="Direct-WA",0,R254*T254)</f>
        <v>75.834651999999991</v>
      </c>
      <c r="AI254" s="94">
        <f>AG254+AH254</f>
        <v>75.834651999999991</v>
      </c>
      <c r="AJ254" s="94">
        <f>IF(LEFT(AM254,9)="Direct-OR", R254,0)</f>
        <v>0</v>
      </c>
      <c r="AK254" s="94">
        <f>IF(LEFT(AM254,9)="Direct-OR",0,AF254-AI254)</f>
        <v>825.88534800000002</v>
      </c>
      <c r="AL254" s="93">
        <f>AJ254+AK254</f>
        <v>825.88534800000002</v>
      </c>
      <c r="AM254" s="138" t="s">
        <v>4125</v>
      </c>
    </row>
    <row r="255" spans="1:39" hidden="1" outlineLevel="2" collapsed="1" x14ac:dyDescent="0.25">
      <c r="S255" s="92"/>
      <c r="T255" s="80"/>
      <c r="U255" s="119">
        <f t="shared" ref="U255:AL255" si="291">SUBTOTAL(9,U254:U254)</f>
        <v>0</v>
      </c>
      <c r="V255" s="120">
        <f t="shared" si="291"/>
        <v>235.84</v>
      </c>
      <c r="W255" s="121">
        <f t="shared" si="291"/>
        <v>235.84</v>
      </c>
      <c r="X255" s="119">
        <f t="shared" si="291"/>
        <v>0</v>
      </c>
      <c r="Y255" s="120">
        <f t="shared" si="291"/>
        <v>19.834143999999998</v>
      </c>
      <c r="Z255" s="122">
        <f t="shared" si="291"/>
        <v>19.834143999999998</v>
      </c>
      <c r="AA255" s="119">
        <f t="shared" si="291"/>
        <v>0</v>
      </c>
      <c r="AB255" s="120">
        <f t="shared" si="291"/>
        <v>216.00585599999999</v>
      </c>
      <c r="AC255" s="122">
        <f t="shared" si="291"/>
        <v>216.00585599999999</v>
      </c>
      <c r="AD255" s="94">
        <f t="shared" si="291"/>
        <v>0</v>
      </c>
      <c r="AE255" s="123">
        <f t="shared" si="291"/>
        <v>901.72</v>
      </c>
      <c r="AF255" s="94">
        <f t="shared" si="291"/>
        <v>901.72</v>
      </c>
      <c r="AG255" s="94">
        <f t="shared" si="291"/>
        <v>0</v>
      </c>
      <c r="AH255" s="123">
        <f t="shared" si="291"/>
        <v>75.834651999999991</v>
      </c>
      <c r="AI255" s="94">
        <f t="shared" si="291"/>
        <v>75.834651999999991</v>
      </c>
      <c r="AJ255" s="94">
        <f t="shared" si="291"/>
        <v>0</v>
      </c>
      <c r="AK255" s="94">
        <f t="shared" si="291"/>
        <v>825.88534800000002</v>
      </c>
      <c r="AL255" s="93">
        <f t="shared" si="291"/>
        <v>825.88534800000002</v>
      </c>
      <c r="AM255" s="139" t="s">
        <v>7146</v>
      </c>
    </row>
    <row r="256" spans="1:39" hidden="1" outlineLevel="3" x14ac:dyDescent="0.25">
      <c r="A256" t="s">
        <v>7024</v>
      </c>
      <c r="B256" t="s">
        <v>43</v>
      </c>
      <c r="C256" t="s">
        <v>44</v>
      </c>
      <c r="D256" t="s">
        <v>202</v>
      </c>
      <c r="E256" t="s">
        <v>203</v>
      </c>
      <c r="F256">
        <v>771.1</v>
      </c>
      <c r="G256">
        <v>521.83000000000004</v>
      </c>
      <c r="H256">
        <v>514.30999999999995</v>
      </c>
      <c r="R256">
        <f t="shared" ref="R256:R269" si="292">SUM(F256:Q256)</f>
        <v>1807.24</v>
      </c>
      <c r="S256" s="92" t="s">
        <v>4687</v>
      </c>
      <c r="T256" s="80">
        <v>0</v>
      </c>
      <c r="U256" s="119">
        <f t="shared" ref="U256:U269" si="293">IF(LEFT(AM256,6)="Direct", H256,0)</f>
        <v>514.30999999999995</v>
      </c>
      <c r="V256" s="120">
        <f t="shared" ref="V256:V269" si="294">H256-U256</f>
        <v>0</v>
      </c>
      <c r="W256" s="121">
        <f t="shared" ref="W256:W269" si="295">U256+V256</f>
        <v>514.30999999999995</v>
      </c>
      <c r="X256" s="119">
        <f t="shared" ref="X256:X269" si="296">IF(LEFT(AM256,9)="Direct-WA", H256,0)</f>
        <v>0</v>
      </c>
      <c r="Y256" s="120">
        <f t="shared" ref="Y256:Y269" si="297">IF(LEFT(AM256,9)="Direct-WA",0,H256*T256)</f>
        <v>0</v>
      </c>
      <c r="Z256" s="122">
        <f t="shared" ref="Z256:Z269" si="298">X256+Y256</f>
        <v>0</v>
      </c>
      <c r="AA256" s="119">
        <f t="shared" ref="AA256:AA269" si="299">IF(LEFT(AM256,9)="Direct-OR", H256,0)</f>
        <v>514.30999999999995</v>
      </c>
      <c r="AB256" s="120">
        <f t="shared" ref="AB256:AB269" si="300">IF(LEFT(AM256,9)="Direct-OR",0,V256-Y256)</f>
        <v>0</v>
      </c>
      <c r="AC256" s="122">
        <f t="shared" ref="AC256:AC269" si="301">AA256+AB256</f>
        <v>514.30999999999995</v>
      </c>
      <c r="AD256" s="94">
        <f t="shared" ref="AD256:AD269" si="302">IF(LEFT(AM256,6)="Direct", R256,0)</f>
        <v>1807.24</v>
      </c>
      <c r="AE256" s="123">
        <f t="shared" ref="AE256:AE269" si="303">R256-AD256</f>
        <v>0</v>
      </c>
      <c r="AF256" s="94">
        <f t="shared" ref="AF256:AF269" si="304">AD256+AE256</f>
        <v>1807.24</v>
      </c>
      <c r="AG256" s="94">
        <f t="shared" ref="AG256:AG269" si="305">IF(LEFT(AM256,9)="Direct-WA", R256,0)</f>
        <v>0</v>
      </c>
      <c r="AH256" s="123">
        <f t="shared" ref="AH256:AH269" si="306">IF(LEFT(AM256,9)="Direct-WA",0,R256*T256)</f>
        <v>0</v>
      </c>
      <c r="AI256" s="94">
        <f t="shared" ref="AI256:AI269" si="307">AG256+AH256</f>
        <v>0</v>
      </c>
      <c r="AJ256" s="94">
        <f t="shared" ref="AJ256:AJ269" si="308">IF(LEFT(AM256,9)="Direct-OR", R256,0)</f>
        <v>1807.24</v>
      </c>
      <c r="AK256" s="94">
        <f t="shared" ref="AK256:AK269" si="309">IF(LEFT(AM256,9)="Direct-OR",0,AF256-AI256)</f>
        <v>0</v>
      </c>
      <c r="AL256" s="93">
        <f t="shared" ref="AL256:AL269" si="310">AJ256+AK256</f>
        <v>1807.24</v>
      </c>
      <c r="AM256" s="138" t="s">
        <v>1014</v>
      </c>
    </row>
    <row r="257" spans="1:39" hidden="1" outlineLevel="3" x14ac:dyDescent="0.25">
      <c r="A257" t="s">
        <v>7024</v>
      </c>
      <c r="B257" t="s">
        <v>43</v>
      </c>
      <c r="C257" t="s">
        <v>44</v>
      </c>
      <c r="D257" t="s">
        <v>204</v>
      </c>
      <c r="E257" t="s">
        <v>205</v>
      </c>
      <c r="F257">
        <v>450.53</v>
      </c>
      <c r="G257">
        <v>2347.19</v>
      </c>
      <c r="H257">
        <v>2842.84</v>
      </c>
      <c r="R257">
        <f t="shared" si="292"/>
        <v>5640.56</v>
      </c>
      <c r="S257" s="92" t="s">
        <v>4695</v>
      </c>
      <c r="T257" s="80">
        <v>0</v>
      </c>
      <c r="U257" s="119">
        <f t="shared" si="293"/>
        <v>2842.84</v>
      </c>
      <c r="V257" s="120">
        <f t="shared" si="294"/>
        <v>0</v>
      </c>
      <c r="W257" s="121">
        <f t="shared" si="295"/>
        <v>2842.84</v>
      </c>
      <c r="X257" s="119">
        <f t="shared" si="296"/>
        <v>0</v>
      </c>
      <c r="Y257" s="120">
        <f t="shared" si="297"/>
        <v>0</v>
      </c>
      <c r="Z257" s="122">
        <f t="shared" si="298"/>
        <v>0</v>
      </c>
      <c r="AA257" s="119">
        <f t="shared" si="299"/>
        <v>2842.84</v>
      </c>
      <c r="AB257" s="120">
        <f t="shared" si="300"/>
        <v>0</v>
      </c>
      <c r="AC257" s="122">
        <f t="shared" si="301"/>
        <v>2842.84</v>
      </c>
      <c r="AD257" s="94">
        <f t="shared" si="302"/>
        <v>5640.56</v>
      </c>
      <c r="AE257" s="123">
        <f t="shared" si="303"/>
        <v>0</v>
      </c>
      <c r="AF257" s="94">
        <f t="shared" si="304"/>
        <v>5640.56</v>
      </c>
      <c r="AG257" s="94">
        <f t="shared" si="305"/>
        <v>0</v>
      </c>
      <c r="AH257" s="123">
        <f t="shared" si="306"/>
        <v>0</v>
      </c>
      <c r="AI257" s="94">
        <f t="shared" si="307"/>
        <v>0</v>
      </c>
      <c r="AJ257" s="94">
        <f t="shared" si="308"/>
        <v>5640.56</v>
      </c>
      <c r="AK257" s="94">
        <f t="shared" si="309"/>
        <v>0</v>
      </c>
      <c r="AL257" s="93">
        <f t="shared" si="310"/>
        <v>5640.56</v>
      </c>
      <c r="AM257" s="138" t="s">
        <v>1014</v>
      </c>
    </row>
    <row r="258" spans="1:39" hidden="1" outlineLevel="3" x14ac:dyDescent="0.25">
      <c r="A258" t="s">
        <v>7024</v>
      </c>
      <c r="B258" t="s">
        <v>43</v>
      </c>
      <c r="C258" t="s">
        <v>44</v>
      </c>
      <c r="D258" t="s">
        <v>206</v>
      </c>
      <c r="E258" t="s">
        <v>207</v>
      </c>
      <c r="F258">
        <v>272.2</v>
      </c>
      <c r="R258">
        <f t="shared" si="292"/>
        <v>272.2</v>
      </c>
      <c r="S258" s="92" t="s">
        <v>4701</v>
      </c>
      <c r="T258" s="80">
        <v>0</v>
      </c>
      <c r="U258" s="119">
        <f t="shared" si="293"/>
        <v>0</v>
      </c>
      <c r="V258" s="120">
        <f t="shared" si="294"/>
        <v>0</v>
      </c>
      <c r="W258" s="121">
        <f t="shared" si="295"/>
        <v>0</v>
      </c>
      <c r="X258" s="119">
        <f t="shared" si="296"/>
        <v>0</v>
      </c>
      <c r="Y258" s="120">
        <f t="shared" si="297"/>
        <v>0</v>
      </c>
      <c r="Z258" s="122">
        <f t="shared" si="298"/>
        <v>0</v>
      </c>
      <c r="AA258" s="119">
        <f t="shared" si="299"/>
        <v>0</v>
      </c>
      <c r="AB258" s="120">
        <f t="shared" si="300"/>
        <v>0</v>
      </c>
      <c r="AC258" s="122">
        <f t="shared" si="301"/>
        <v>0</v>
      </c>
      <c r="AD258" s="94">
        <f t="shared" si="302"/>
        <v>272.2</v>
      </c>
      <c r="AE258" s="123">
        <f t="shared" si="303"/>
        <v>0</v>
      </c>
      <c r="AF258" s="94">
        <f t="shared" si="304"/>
        <v>272.2</v>
      </c>
      <c r="AG258" s="94">
        <f t="shared" si="305"/>
        <v>0</v>
      </c>
      <c r="AH258" s="123">
        <f t="shared" si="306"/>
        <v>0</v>
      </c>
      <c r="AI258" s="94">
        <f t="shared" si="307"/>
        <v>0</v>
      </c>
      <c r="AJ258" s="94">
        <f t="shared" si="308"/>
        <v>272.2</v>
      </c>
      <c r="AK258" s="94">
        <f t="shared" si="309"/>
        <v>0</v>
      </c>
      <c r="AL258" s="93">
        <f t="shared" si="310"/>
        <v>272.2</v>
      </c>
      <c r="AM258" s="138" t="s">
        <v>1014</v>
      </c>
    </row>
    <row r="259" spans="1:39" hidden="1" outlineLevel="3" x14ac:dyDescent="0.25">
      <c r="A259" t="s">
        <v>7024</v>
      </c>
      <c r="B259" t="s">
        <v>43</v>
      </c>
      <c r="C259" t="s">
        <v>44</v>
      </c>
      <c r="D259" t="s">
        <v>208</v>
      </c>
      <c r="E259" t="s">
        <v>209</v>
      </c>
      <c r="G259">
        <v>9604.5400000000009</v>
      </c>
      <c r="H259">
        <v>256.8</v>
      </c>
      <c r="R259">
        <f t="shared" si="292"/>
        <v>9861.34</v>
      </c>
      <c r="S259" s="92" t="s">
        <v>4718</v>
      </c>
      <c r="T259" s="80">
        <v>0</v>
      </c>
      <c r="U259" s="119">
        <f t="shared" si="293"/>
        <v>256.8</v>
      </c>
      <c r="V259" s="120">
        <f t="shared" si="294"/>
        <v>0</v>
      </c>
      <c r="W259" s="121">
        <f t="shared" si="295"/>
        <v>256.8</v>
      </c>
      <c r="X259" s="119">
        <f t="shared" si="296"/>
        <v>0</v>
      </c>
      <c r="Y259" s="120">
        <f t="shared" si="297"/>
        <v>0</v>
      </c>
      <c r="Z259" s="122">
        <f t="shared" si="298"/>
        <v>0</v>
      </c>
      <c r="AA259" s="119">
        <f t="shared" si="299"/>
        <v>256.8</v>
      </c>
      <c r="AB259" s="120">
        <f t="shared" si="300"/>
        <v>0</v>
      </c>
      <c r="AC259" s="122">
        <f t="shared" si="301"/>
        <v>256.8</v>
      </c>
      <c r="AD259" s="94">
        <f t="shared" si="302"/>
        <v>9861.34</v>
      </c>
      <c r="AE259" s="123">
        <f t="shared" si="303"/>
        <v>0</v>
      </c>
      <c r="AF259" s="94">
        <f t="shared" si="304"/>
        <v>9861.34</v>
      </c>
      <c r="AG259" s="94">
        <f t="shared" si="305"/>
        <v>0</v>
      </c>
      <c r="AH259" s="123">
        <f t="shared" si="306"/>
        <v>0</v>
      </c>
      <c r="AI259" s="94">
        <f t="shared" si="307"/>
        <v>0</v>
      </c>
      <c r="AJ259" s="94">
        <f t="shared" si="308"/>
        <v>9861.34</v>
      </c>
      <c r="AK259" s="94">
        <f t="shared" si="309"/>
        <v>0</v>
      </c>
      <c r="AL259" s="93">
        <f t="shared" si="310"/>
        <v>9861.34</v>
      </c>
      <c r="AM259" s="138" t="s">
        <v>1014</v>
      </c>
    </row>
    <row r="260" spans="1:39" hidden="1" outlineLevel="3" x14ac:dyDescent="0.25">
      <c r="A260" t="s">
        <v>7024</v>
      </c>
      <c r="B260" t="s">
        <v>43</v>
      </c>
      <c r="C260" t="s">
        <v>44</v>
      </c>
      <c r="D260" t="s">
        <v>210</v>
      </c>
      <c r="E260" t="s">
        <v>211</v>
      </c>
      <c r="F260">
        <v>1025.6099999999999</v>
      </c>
      <c r="G260">
        <v>1073.6500000000001</v>
      </c>
      <c r="H260">
        <v>340.5</v>
      </c>
      <c r="R260">
        <f t="shared" si="292"/>
        <v>2439.7600000000002</v>
      </c>
      <c r="S260" s="92" t="s">
        <v>4735</v>
      </c>
      <c r="T260" s="80">
        <v>0</v>
      </c>
      <c r="U260" s="119">
        <f t="shared" si="293"/>
        <v>340.5</v>
      </c>
      <c r="V260" s="120">
        <f t="shared" si="294"/>
        <v>0</v>
      </c>
      <c r="W260" s="121">
        <f t="shared" si="295"/>
        <v>340.5</v>
      </c>
      <c r="X260" s="119">
        <f t="shared" si="296"/>
        <v>0</v>
      </c>
      <c r="Y260" s="120">
        <f t="shared" si="297"/>
        <v>0</v>
      </c>
      <c r="Z260" s="122">
        <f t="shared" si="298"/>
        <v>0</v>
      </c>
      <c r="AA260" s="119">
        <f t="shared" si="299"/>
        <v>340.5</v>
      </c>
      <c r="AB260" s="120">
        <f t="shared" si="300"/>
        <v>0</v>
      </c>
      <c r="AC260" s="122">
        <f t="shared" si="301"/>
        <v>340.5</v>
      </c>
      <c r="AD260" s="94">
        <f t="shared" si="302"/>
        <v>2439.7600000000002</v>
      </c>
      <c r="AE260" s="123">
        <f t="shared" si="303"/>
        <v>0</v>
      </c>
      <c r="AF260" s="94">
        <f t="shared" si="304"/>
        <v>2439.7600000000002</v>
      </c>
      <c r="AG260" s="94">
        <f t="shared" si="305"/>
        <v>0</v>
      </c>
      <c r="AH260" s="123">
        <f t="shared" si="306"/>
        <v>0</v>
      </c>
      <c r="AI260" s="94">
        <f t="shared" si="307"/>
        <v>0</v>
      </c>
      <c r="AJ260" s="94">
        <f t="shared" si="308"/>
        <v>2439.7600000000002</v>
      </c>
      <c r="AK260" s="94">
        <f t="shared" si="309"/>
        <v>0</v>
      </c>
      <c r="AL260" s="93">
        <f t="shared" si="310"/>
        <v>2439.7600000000002</v>
      </c>
      <c r="AM260" s="138" t="s">
        <v>1014</v>
      </c>
    </row>
    <row r="261" spans="1:39" hidden="1" outlineLevel="3" x14ac:dyDescent="0.25">
      <c r="A261" t="s">
        <v>7024</v>
      </c>
      <c r="B261" t="s">
        <v>43</v>
      </c>
      <c r="C261" t="s">
        <v>44</v>
      </c>
      <c r="D261" t="s">
        <v>214</v>
      </c>
      <c r="E261" t="s">
        <v>215</v>
      </c>
      <c r="G261">
        <v>374.18</v>
      </c>
      <c r="R261">
        <f t="shared" si="292"/>
        <v>374.18</v>
      </c>
      <c r="S261" s="92" t="s">
        <v>4759</v>
      </c>
      <c r="T261" s="80">
        <v>0</v>
      </c>
      <c r="U261" s="119">
        <f t="shared" si="293"/>
        <v>0</v>
      </c>
      <c r="V261" s="120">
        <f t="shared" si="294"/>
        <v>0</v>
      </c>
      <c r="W261" s="121">
        <f t="shared" si="295"/>
        <v>0</v>
      </c>
      <c r="X261" s="119">
        <f t="shared" si="296"/>
        <v>0</v>
      </c>
      <c r="Y261" s="120">
        <f t="shared" si="297"/>
        <v>0</v>
      </c>
      <c r="Z261" s="122">
        <f t="shared" si="298"/>
        <v>0</v>
      </c>
      <c r="AA261" s="119">
        <f t="shared" si="299"/>
        <v>0</v>
      </c>
      <c r="AB261" s="120">
        <f t="shared" si="300"/>
        <v>0</v>
      </c>
      <c r="AC261" s="122">
        <f t="shared" si="301"/>
        <v>0</v>
      </c>
      <c r="AD261" s="94">
        <f t="shared" si="302"/>
        <v>374.18</v>
      </c>
      <c r="AE261" s="123">
        <f t="shared" si="303"/>
        <v>0</v>
      </c>
      <c r="AF261" s="94">
        <f t="shared" si="304"/>
        <v>374.18</v>
      </c>
      <c r="AG261" s="94">
        <f t="shared" si="305"/>
        <v>0</v>
      </c>
      <c r="AH261" s="123">
        <f t="shared" si="306"/>
        <v>0</v>
      </c>
      <c r="AI261" s="94">
        <f t="shared" si="307"/>
        <v>0</v>
      </c>
      <c r="AJ261" s="94">
        <f t="shared" si="308"/>
        <v>374.18</v>
      </c>
      <c r="AK261" s="94">
        <f t="shared" si="309"/>
        <v>0</v>
      </c>
      <c r="AL261" s="93">
        <f t="shared" si="310"/>
        <v>374.18</v>
      </c>
      <c r="AM261" s="138" t="s">
        <v>1014</v>
      </c>
    </row>
    <row r="262" spans="1:39" hidden="1" outlineLevel="3" x14ac:dyDescent="0.25">
      <c r="A262" t="s">
        <v>7024</v>
      </c>
      <c r="B262" t="s">
        <v>96</v>
      </c>
      <c r="C262" t="s">
        <v>97</v>
      </c>
      <c r="D262" t="s">
        <v>200</v>
      </c>
      <c r="E262" t="s">
        <v>201</v>
      </c>
      <c r="G262">
        <v>121.13</v>
      </c>
      <c r="R262">
        <f t="shared" si="292"/>
        <v>121.13</v>
      </c>
      <c r="S262" s="92" t="s">
        <v>4915</v>
      </c>
      <c r="T262" s="80">
        <v>0</v>
      </c>
      <c r="U262" s="119">
        <f t="shared" si="293"/>
        <v>0</v>
      </c>
      <c r="V262" s="120">
        <f t="shared" si="294"/>
        <v>0</v>
      </c>
      <c r="W262" s="121">
        <f t="shared" si="295"/>
        <v>0</v>
      </c>
      <c r="X262" s="119">
        <f t="shared" si="296"/>
        <v>0</v>
      </c>
      <c r="Y262" s="120">
        <f t="shared" si="297"/>
        <v>0</v>
      </c>
      <c r="Z262" s="122">
        <f t="shared" si="298"/>
        <v>0</v>
      </c>
      <c r="AA262" s="119">
        <f t="shared" si="299"/>
        <v>0</v>
      </c>
      <c r="AB262" s="120">
        <f t="shared" si="300"/>
        <v>0</v>
      </c>
      <c r="AC262" s="122">
        <f t="shared" si="301"/>
        <v>0</v>
      </c>
      <c r="AD262" s="94">
        <f t="shared" si="302"/>
        <v>121.13</v>
      </c>
      <c r="AE262" s="123">
        <f t="shared" si="303"/>
        <v>0</v>
      </c>
      <c r="AF262" s="94">
        <f t="shared" si="304"/>
        <v>121.13</v>
      </c>
      <c r="AG262" s="94">
        <f t="shared" si="305"/>
        <v>0</v>
      </c>
      <c r="AH262" s="123">
        <f t="shared" si="306"/>
        <v>0</v>
      </c>
      <c r="AI262" s="94">
        <f t="shared" si="307"/>
        <v>0</v>
      </c>
      <c r="AJ262" s="94">
        <f t="shared" si="308"/>
        <v>121.13</v>
      </c>
      <c r="AK262" s="94">
        <f t="shared" si="309"/>
        <v>0</v>
      </c>
      <c r="AL262" s="93">
        <f t="shared" si="310"/>
        <v>121.13</v>
      </c>
      <c r="AM262" s="138" t="s">
        <v>1014</v>
      </c>
    </row>
    <row r="263" spans="1:39" hidden="1" outlineLevel="3" x14ac:dyDescent="0.25">
      <c r="A263" t="s">
        <v>7024</v>
      </c>
      <c r="B263" t="s">
        <v>96</v>
      </c>
      <c r="C263" t="s">
        <v>97</v>
      </c>
      <c r="D263" t="s">
        <v>202</v>
      </c>
      <c r="E263" t="s">
        <v>203</v>
      </c>
      <c r="F263">
        <v>1756.45</v>
      </c>
      <c r="G263">
        <v>2562.09</v>
      </c>
      <c r="H263">
        <v>1574.85</v>
      </c>
      <c r="R263">
        <f t="shared" si="292"/>
        <v>5893.3899999999994</v>
      </c>
      <c r="S263" s="92" t="s">
        <v>4950</v>
      </c>
      <c r="T263" s="80">
        <v>0</v>
      </c>
      <c r="U263" s="119">
        <f t="shared" si="293"/>
        <v>1574.85</v>
      </c>
      <c r="V263" s="120">
        <f t="shared" si="294"/>
        <v>0</v>
      </c>
      <c r="W263" s="121">
        <f t="shared" si="295"/>
        <v>1574.85</v>
      </c>
      <c r="X263" s="119">
        <f t="shared" si="296"/>
        <v>0</v>
      </c>
      <c r="Y263" s="120">
        <f t="shared" si="297"/>
        <v>0</v>
      </c>
      <c r="Z263" s="122">
        <f t="shared" si="298"/>
        <v>0</v>
      </c>
      <c r="AA263" s="119">
        <f t="shared" si="299"/>
        <v>1574.85</v>
      </c>
      <c r="AB263" s="120">
        <f t="shared" si="300"/>
        <v>0</v>
      </c>
      <c r="AC263" s="122">
        <f t="shared" si="301"/>
        <v>1574.85</v>
      </c>
      <c r="AD263" s="94">
        <f t="shared" si="302"/>
        <v>5893.3899999999994</v>
      </c>
      <c r="AE263" s="123">
        <f t="shared" si="303"/>
        <v>0</v>
      </c>
      <c r="AF263" s="94">
        <f t="shared" si="304"/>
        <v>5893.3899999999994</v>
      </c>
      <c r="AG263" s="94">
        <f t="shared" si="305"/>
        <v>0</v>
      </c>
      <c r="AH263" s="123">
        <f t="shared" si="306"/>
        <v>0</v>
      </c>
      <c r="AI263" s="94">
        <f t="shared" si="307"/>
        <v>0</v>
      </c>
      <c r="AJ263" s="94">
        <f t="shared" si="308"/>
        <v>5893.3899999999994</v>
      </c>
      <c r="AK263" s="94">
        <f t="shared" si="309"/>
        <v>0</v>
      </c>
      <c r="AL263" s="93">
        <f t="shared" si="310"/>
        <v>5893.3899999999994</v>
      </c>
      <c r="AM263" s="138" t="s">
        <v>1014</v>
      </c>
    </row>
    <row r="264" spans="1:39" hidden="1" outlineLevel="3" x14ac:dyDescent="0.25">
      <c r="A264" t="s">
        <v>7024</v>
      </c>
      <c r="B264" t="s">
        <v>96</v>
      </c>
      <c r="C264" t="s">
        <v>97</v>
      </c>
      <c r="D264" t="s">
        <v>204</v>
      </c>
      <c r="E264" t="s">
        <v>205</v>
      </c>
      <c r="F264">
        <v>2810.74</v>
      </c>
      <c r="G264">
        <v>3339.81</v>
      </c>
      <c r="H264">
        <v>7993.35</v>
      </c>
      <c r="R264">
        <f t="shared" si="292"/>
        <v>14143.9</v>
      </c>
      <c r="S264" s="92" t="s">
        <v>4963</v>
      </c>
      <c r="T264" s="80">
        <v>0</v>
      </c>
      <c r="U264" s="119">
        <f t="shared" si="293"/>
        <v>7993.35</v>
      </c>
      <c r="V264" s="120">
        <f t="shared" si="294"/>
        <v>0</v>
      </c>
      <c r="W264" s="121">
        <f t="shared" si="295"/>
        <v>7993.35</v>
      </c>
      <c r="X264" s="119">
        <f t="shared" si="296"/>
        <v>0</v>
      </c>
      <c r="Y264" s="120">
        <f t="shared" si="297"/>
        <v>0</v>
      </c>
      <c r="Z264" s="122">
        <f t="shared" si="298"/>
        <v>0</v>
      </c>
      <c r="AA264" s="119">
        <f t="shared" si="299"/>
        <v>7993.35</v>
      </c>
      <c r="AB264" s="120">
        <f t="shared" si="300"/>
        <v>0</v>
      </c>
      <c r="AC264" s="122">
        <f t="shared" si="301"/>
        <v>7993.35</v>
      </c>
      <c r="AD264" s="94">
        <f t="shared" si="302"/>
        <v>14143.9</v>
      </c>
      <c r="AE264" s="123">
        <f t="shared" si="303"/>
        <v>0</v>
      </c>
      <c r="AF264" s="94">
        <f t="shared" si="304"/>
        <v>14143.9</v>
      </c>
      <c r="AG264" s="94">
        <f t="shared" si="305"/>
        <v>0</v>
      </c>
      <c r="AH264" s="123">
        <f t="shared" si="306"/>
        <v>0</v>
      </c>
      <c r="AI264" s="94">
        <f t="shared" si="307"/>
        <v>0</v>
      </c>
      <c r="AJ264" s="94">
        <f t="shared" si="308"/>
        <v>14143.9</v>
      </c>
      <c r="AK264" s="94">
        <f t="shared" si="309"/>
        <v>0</v>
      </c>
      <c r="AL264" s="93">
        <f t="shared" si="310"/>
        <v>14143.9</v>
      </c>
      <c r="AM264" s="138" t="s">
        <v>1014</v>
      </c>
    </row>
    <row r="265" spans="1:39" hidden="1" outlineLevel="3" x14ac:dyDescent="0.25">
      <c r="A265" t="s">
        <v>7024</v>
      </c>
      <c r="B265" t="s">
        <v>96</v>
      </c>
      <c r="C265" t="s">
        <v>97</v>
      </c>
      <c r="D265" t="s">
        <v>222</v>
      </c>
      <c r="E265" t="s">
        <v>223</v>
      </c>
      <c r="F265">
        <v>3574.05</v>
      </c>
      <c r="G265">
        <v>-1197.45</v>
      </c>
      <c r="H265">
        <v>1994.47</v>
      </c>
      <c r="R265">
        <f t="shared" si="292"/>
        <v>4371.0700000000006</v>
      </c>
      <c r="S265" s="92" t="s">
        <v>4992</v>
      </c>
      <c r="T265" s="80">
        <v>0</v>
      </c>
      <c r="U265" s="119">
        <f t="shared" si="293"/>
        <v>1994.47</v>
      </c>
      <c r="V265" s="120">
        <f t="shared" si="294"/>
        <v>0</v>
      </c>
      <c r="W265" s="121">
        <f t="shared" si="295"/>
        <v>1994.47</v>
      </c>
      <c r="X265" s="119">
        <f t="shared" si="296"/>
        <v>0</v>
      </c>
      <c r="Y265" s="120">
        <f t="shared" si="297"/>
        <v>0</v>
      </c>
      <c r="Z265" s="122">
        <f t="shared" si="298"/>
        <v>0</v>
      </c>
      <c r="AA265" s="119">
        <f t="shared" si="299"/>
        <v>1994.47</v>
      </c>
      <c r="AB265" s="120">
        <f t="shared" si="300"/>
        <v>0</v>
      </c>
      <c r="AC265" s="122">
        <f t="shared" si="301"/>
        <v>1994.47</v>
      </c>
      <c r="AD265" s="94">
        <f t="shared" si="302"/>
        <v>4371.0700000000006</v>
      </c>
      <c r="AE265" s="123">
        <f t="shared" si="303"/>
        <v>0</v>
      </c>
      <c r="AF265" s="94">
        <f t="shared" si="304"/>
        <v>4371.0700000000006</v>
      </c>
      <c r="AG265" s="94">
        <f t="shared" si="305"/>
        <v>0</v>
      </c>
      <c r="AH265" s="123">
        <f t="shared" si="306"/>
        <v>0</v>
      </c>
      <c r="AI265" s="94">
        <f t="shared" si="307"/>
        <v>0</v>
      </c>
      <c r="AJ265" s="94">
        <f t="shared" si="308"/>
        <v>4371.0700000000006</v>
      </c>
      <c r="AK265" s="94">
        <f t="shared" si="309"/>
        <v>0</v>
      </c>
      <c r="AL265" s="93">
        <f t="shared" si="310"/>
        <v>4371.0700000000006</v>
      </c>
      <c r="AM265" s="138" t="s">
        <v>1014</v>
      </c>
    </row>
    <row r="266" spans="1:39" hidden="1" outlineLevel="3" x14ac:dyDescent="0.25">
      <c r="A266" t="s">
        <v>7024</v>
      </c>
      <c r="B266" t="s">
        <v>96</v>
      </c>
      <c r="C266" t="s">
        <v>97</v>
      </c>
      <c r="D266" t="s">
        <v>208</v>
      </c>
      <c r="E266" t="s">
        <v>209</v>
      </c>
      <c r="F266">
        <v>5891.95</v>
      </c>
      <c r="G266">
        <v>1178.75</v>
      </c>
      <c r="H266">
        <v>4072.02</v>
      </c>
      <c r="R266">
        <f t="shared" si="292"/>
        <v>11142.72</v>
      </c>
      <c r="S266" s="92" t="s">
        <v>5000</v>
      </c>
      <c r="T266" s="80">
        <v>0</v>
      </c>
      <c r="U266" s="119">
        <f t="shared" si="293"/>
        <v>4072.02</v>
      </c>
      <c r="V266" s="120">
        <f t="shared" si="294"/>
        <v>0</v>
      </c>
      <c r="W266" s="121">
        <f t="shared" si="295"/>
        <v>4072.02</v>
      </c>
      <c r="X266" s="119">
        <f t="shared" si="296"/>
        <v>0</v>
      </c>
      <c r="Y266" s="120">
        <f t="shared" si="297"/>
        <v>0</v>
      </c>
      <c r="Z266" s="122">
        <f t="shared" si="298"/>
        <v>0</v>
      </c>
      <c r="AA266" s="119">
        <f t="shared" si="299"/>
        <v>4072.02</v>
      </c>
      <c r="AB266" s="120">
        <f t="shared" si="300"/>
        <v>0</v>
      </c>
      <c r="AC266" s="122">
        <f t="shared" si="301"/>
        <v>4072.02</v>
      </c>
      <c r="AD266" s="94">
        <f t="shared" si="302"/>
        <v>11142.72</v>
      </c>
      <c r="AE266" s="123">
        <f t="shared" si="303"/>
        <v>0</v>
      </c>
      <c r="AF266" s="94">
        <f t="shared" si="304"/>
        <v>11142.72</v>
      </c>
      <c r="AG266" s="94">
        <f t="shared" si="305"/>
        <v>0</v>
      </c>
      <c r="AH266" s="123">
        <f t="shared" si="306"/>
        <v>0</v>
      </c>
      <c r="AI266" s="94">
        <f t="shared" si="307"/>
        <v>0</v>
      </c>
      <c r="AJ266" s="94">
        <f t="shared" si="308"/>
        <v>11142.72</v>
      </c>
      <c r="AK266" s="94">
        <f t="shared" si="309"/>
        <v>0</v>
      </c>
      <c r="AL266" s="93">
        <f t="shared" si="310"/>
        <v>11142.72</v>
      </c>
      <c r="AM266" s="138" t="s">
        <v>1014</v>
      </c>
    </row>
    <row r="267" spans="1:39" hidden="1" outlineLevel="3" x14ac:dyDescent="0.25">
      <c r="A267" t="s">
        <v>7024</v>
      </c>
      <c r="B267" t="s">
        <v>96</v>
      </c>
      <c r="C267" t="s">
        <v>97</v>
      </c>
      <c r="D267" t="s">
        <v>210</v>
      </c>
      <c r="E267" t="s">
        <v>211</v>
      </c>
      <c r="F267">
        <v>4279.97</v>
      </c>
      <c r="G267">
        <v>7505.54</v>
      </c>
      <c r="H267">
        <v>5095.21</v>
      </c>
      <c r="R267">
        <f t="shared" si="292"/>
        <v>16880.72</v>
      </c>
      <c r="S267" s="92" t="s">
        <v>5022</v>
      </c>
      <c r="T267" s="80">
        <v>0</v>
      </c>
      <c r="U267" s="119">
        <f t="shared" si="293"/>
        <v>5095.21</v>
      </c>
      <c r="V267" s="120">
        <f t="shared" si="294"/>
        <v>0</v>
      </c>
      <c r="W267" s="121">
        <f t="shared" si="295"/>
        <v>5095.21</v>
      </c>
      <c r="X267" s="119">
        <f t="shared" si="296"/>
        <v>0</v>
      </c>
      <c r="Y267" s="120">
        <f t="shared" si="297"/>
        <v>0</v>
      </c>
      <c r="Z267" s="122">
        <f t="shared" si="298"/>
        <v>0</v>
      </c>
      <c r="AA267" s="119">
        <f t="shared" si="299"/>
        <v>5095.21</v>
      </c>
      <c r="AB267" s="120">
        <f t="shared" si="300"/>
        <v>0</v>
      </c>
      <c r="AC267" s="122">
        <f t="shared" si="301"/>
        <v>5095.21</v>
      </c>
      <c r="AD267" s="94">
        <f t="shared" si="302"/>
        <v>16880.72</v>
      </c>
      <c r="AE267" s="123">
        <f t="shared" si="303"/>
        <v>0</v>
      </c>
      <c r="AF267" s="94">
        <f t="shared" si="304"/>
        <v>16880.72</v>
      </c>
      <c r="AG267" s="94">
        <f t="shared" si="305"/>
        <v>0</v>
      </c>
      <c r="AH267" s="123">
        <f t="shared" si="306"/>
        <v>0</v>
      </c>
      <c r="AI267" s="94">
        <f t="shared" si="307"/>
        <v>0</v>
      </c>
      <c r="AJ267" s="94">
        <f t="shared" si="308"/>
        <v>16880.72</v>
      </c>
      <c r="AK267" s="94">
        <f t="shared" si="309"/>
        <v>0</v>
      </c>
      <c r="AL267" s="93">
        <f t="shared" si="310"/>
        <v>16880.72</v>
      </c>
      <c r="AM267" s="138" t="s">
        <v>1014</v>
      </c>
    </row>
    <row r="268" spans="1:39" hidden="1" outlineLevel="3" x14ac:dyDescent="0.25">
      <c r="A268" t="s">
        <v>7024</v>
      </c>
      <c r="B268" t="s">
        <v>96</v>
      </c>
      <c r="C268" t="s">
        <v>97</v>
      </c>
      <c r="D268" t="s">
        <v>212</v>
      </c>
      <c r="E268" t="s">
        <v>213</v>
      </c>
      <c r="F268">
        <v>165.06</v>
      </c>
      <c r="R268">
        <f t="shared" si="292"/>
        <v>165.06</v>
      </c>
      <c r="S268" s="92" t="s">
        <v>5041</v>
      </c>
      <c r="T268" s="80">
        <v>0</v>
      </c>
      <c r="U268" s="119">
        <f t="shared" si="293"/>
        <v>0</v>
      </c>
      <c r="V268" s="120">
        <f t="shared" si="294"/>
        <v>0</v>
      </c>
      <c r="W268" s="121">
        <f t="shared" si="295"/>
        <v>0</v>
      </c>
      <c r="X268" s="119">
        <f t="shared" si="296"/>
        <v>0</v>
      </c>
      <c r="Y268" s="120">
        <f t="shared" si="297"/>
        <v>0</v>
      </c>
      <c r="Z268" s="122">
        <f t="shared" si="298"/>
        <v>0</v>
      </c>
      <c r="AA268" s="119">
        <f t="shared" si="299"/>
        <v>0</v>
      </c>
      <c r="AB268" s="120">
        <f t="shared" si="300"/>
        <v>0</v>
      </c>
      <c r="AC268" s="122">
        <f t="shared" si="301"/>
        <v>0</v>
      </c>
      <c r="AD268" s="94">
        <f t="shared" si="302"/>
        <v>165.06</v>
      </c>
      <c r="AE268" s="123">
        <f t="shared" si="303"/>
        <v>0</v>
      </c>
      <c r="AF268" s="94">
        <f t="shared" si="304"/>
        <v>165.06</v>
      </c>
      <c r="AG268" s="94">
        <f t="shared" si="305"/>
        <v>0</v>
      </c>
      <c r="AH268" s="123">
        <f t="shared" si="306"/>
        <v>0</v>
      </c>
      <c r="AI268" s="94">
        <f t="shared" si="307"/>
        <v>0</v>
      </c>
      <c r="AJ268" s="94">
        <f t="shared" si="308"/>
        <v>165.06</v>
      </c>
      <c r="AK268" s="94">
        <f t="shared" si="309"/>
        <v>0</v>
      </c>
      <c r="AL268" s="93">
        <f t="shared" si="310"/>
        <v>165.06</v>
      </c>
      <c r="AM268" s="138" t="s">
        <v>1014</v>
      </c>
    </row>
    <row r="269" spans="1:39" hidden="1" outlineLevel="3" x14ac:dyDescent="0.25">
      <c r="A269" t="s">
        <v>7024</v>
      </c>
      <c r="B269" t="s">
        <v>96</v>
      </c>
      <c r="C269" t="s">
        <v>97</v>
      </c>
      <c r="D269" t="s">
        <v>214</v>
      </c>
      <c r="E269" t="s">
        <v>215</v>
      </c>
      <c r="F269">
        <v>1304.31</v>
      </c>
      <c r="G269">
        <v>756.45</v>
      </c>
      <c r="H269">
        <v>160.5</v>
      </c>
      <c r="R269">
        <f t="shared" si="292"/>
        <v>2221.2600000000002</v>
      </c>
      <c r="S269" s="92" t="s">
        <v>5048</v>
      </c>
      <c r="T269" s="80">
        <v>0</v>
      </c>
      <c r="U269" s="119">
        <f t="shared" si="293"/>
        <v>160.5</v>
      </c>
      <c r="V269" s="120">
        <f t="shared" si="294"/>
        <v>0</v>
      </c>
      <c r="W269" s="121">
        <f t="shared" si="295"/>
        <v>160.5</v>
      </c>
      <c r="X269" s="119">
        <f t="shared" si="296"/>
        <v>0</v>
      </c>
      <c r="Y269" s="120">
        <f t="shared" si="297"/>
        <v>0</v>
      </c>
      <c r="Z269" s="122">
        <f t="shared" si="298"/>
        <v>0</v>
      </c>
      <c r="AA269" s="119">
        <f t="shared" si="299"/>
        <v>160.5</v>
      </c>
      <c r="AB269" s="120">
        <f t="shared" si="300"/>
        <v>0</v>
      </c>
      <c r="AC269" s="122">
        <f t="shared" si="301"/>
        <v>160.5</v>
      </c>
      <c r="AD269" s="94">
        <f t="shared" si="302"/>
        <v>2221.2600000000002</v>
      </c>
      <c r="AE269" s="123">
        <f t="shared" si="303"/>
        <v>0</v>
      </c>
      <c r="AF269" s="94">
        <f t="shared" si="304"/>
        <v>2221.2600000000002</v>
      </c>
      <c r="AG269" s="94">
        <f t="shared" si="305"/>
        <v>0</v>
      </c>
      <c r="AH269" s="123">
        <f t="shared" si="306"/>
        <v>0</v>
      </c>
      <c r="AI269" s="94">
        <f t="shared" si="307"/>
        <v>0</v>
      </c>
      <c r="AJ269" s="94">
        <f t="shared" si="308"/>
        <v>2221.2600000000002</v>
      </c>
      <c r="AK269" s="94">
        <f t="shared" si="309"/>
        <v>0</v>
      </c>
      <c r="AL269" s="93">
        <f t="shared" si="310"/>
        <v>2221.2600000000002</v>
      </c>
      <c r="AM269" s="138" t="s">
        <v>1014</v>
      </c>
    </row>
    <row r="270" spans="1:39" hidden="1" outlineLevel="2" collapsed="1" x14ac:dyDescent="0.25">
      <c r="S270" s="92"/>
      <c r="T270" s="80"/>
      <c r="U270" s="119">
        <f t="shared" ref="U270:AL270" si="311">SUBTOTAL(9,U256:U269)</f>
        <v>24844.85</v>
      </c>
      <c r="V270" s="120">
        <f t="shared" si="311"/>
        <v>0</v>
      </c>
      <c r="W270" s="121">
        <f t="shared" si="311"/>
        <v>24844.85</v>
      </c>
      <c r="X270" s="119">
        <f t="shared" si="311"/>
        <v>0</v>
      </c>
      <c r="Y270" s="120">
        <f t="shared" si="311"/>
        <v>0</v>
      </c>
      <c r="Z270" s="122">
        <f t="shared" si="311"/>
        <v>0</v>
      </c>
      <c r="AA270" s="119">
        <f t="shared" si="311"/>
        <v>24844.85</v>
      </c>
      <c r="AB270" s="120">
        <f t="shared" si="311"/>
        <v>0</v>
      </c>
      <c r="AC270" s="122">
        <f t="shared" si="311"/>
        <v>24844.85</v>
      </c>
      <c r="AD270" s="94">
        <f t="shared" si="311"/>
        <v>75334.529999999984</v>
      </c>
      <c r="AE270" s="123">
        <f t="shared" si="311"/>
        <v>0</v>
      </c>
      <c r="AF270" s="94">
        <f t="shared" si="311"/>
        <v>75334.529999999984</v>
      </c>
      <c r="AG270" s="94">
        <f t="shared" si="311"/>
        <v>0</v>
      </c>
      <c r="AH270" s="123">
        <f t="shared" si="311"/>
        <v>0</v>
      </c>
      <c r="AI270" s="94">
        <f t="shared" si="311"/>
        <v>0</v>
      </c>
      <c r="AJ270" s="94">
        <f t="shared" si="311"/>
        <v>75334.529999999984</v>
      </c>
      <c r="AK270" s="94">
        <f t="shared" si="311"/>
        <v>0</v>
      </c>
      <c r="AL270" s="93">
        <f t="shared" si="311"/>
        <v>75334.529999999984</v>
      </c>
      <c r="AM270" s="139" t="s">
        <v>7135</v>
      </c>
    </row>
    <row r="271" spans="1:39" hidden="1" outlineLevel="3" x14ac:dyDescent="0.25">
      <c r="A271" t="s">
        <v>7024</v>
      </c>
      <c r="B271" t="s">
        <v>218</v>
      </c>
      <c r="C271" t="s">
        <v>219</v>
      </c>
      <c r="D271" t="s">
        <v>204</v>
      </c>
      <c r="E271" t="s">
        <v>205</v>
      </c>
      <c r="G271">
        <v>1038.74</v>
      </c>
      <c r="H271">
        <v>-0.06</v>
      </c>
      <c r="R271">
        <f t="shared" ref="R271:R276" si="312">SUM(F271:Q271)</f>
        <v>1038.68</v>
      </c>
      <c r="S271" s="92" t="s">
        <v>2727</v>
      </c>
      <c r="T271" s="80">
        <v>1</v>
      </c>
      <c r="U271" s="119">
        <f t="shared" ref="U271:U276" si="313">IF(LEFT(AM271,6)="Direct", H271,0)</f>
        <v>-0.06</v>
      </c>
      <c r="V271" s="120">
        <f t="shared" ref="V271:V276" si="314">H271-U271</f>
        <v>0</v>
      </c>
      <c r="W271" s="121">
        <f t="shared" ref="W271:W276" si="315">U271+V271</f>
        <v>-0.06</v>
      </c>
      <c r="X271" s="119">
        <f t="shared" ref="X271:X276" si="316">IF(LEFT(AM271,9)="Direct-WA", H271,0)</f>
        <v>-0.06</v>
      </c>
      <c r="Y271" s="120">
        <f t="shared" ref="Y271:Y276" si="317">IF(LEFT(AM271,9)="Direct-WA",0,H271*T271)</f>
        <v>0</v>
      </c>
      <c r="Z271" s="122">
        <f t="shared" ref="Z271:Z276" si="318">X271+Y271</f>
        <v>-0.06</v>
      </c>
      <c r="AA271" s="119">
        <f t="shared" ref="AA271:AA276" si="319">IF(LEFT(AM271,9)="Direct-OR", H271,0)</f>
        <v>0</v>
      </c>
      <c r="AB271" s="120">
        <f t="shared" ref="AB271:AB276" si="320">IF(LEFT(AM271,9)="Direct-OR",0,V271-Y271)</f>
        <v>0</v>
      </c>
      <c r="AC271" s="122">
        <f t="shared" ref="AC271:AC276" si="321">AA271+AB271</f>
        <v>0</v>
      </c>
      <c r="AD271" s="94">
        <f t="shared" ref="AD271:AD276" si="322">IF(LEFT(AM271,6)="Direct", R271,0)</f>
        <v>1038.68</v>
      </c>
      <c r="AE271" s="123">
        <f t="shared" ref="AE271:AE276" si="323">R271-AD271</f>
        <v>0</v>
      </c>
      <c r="AF271" s="94">
        <f t="shared" ref="AF271:AF276" si="324">AD271+AE271</f>
        <v>1038.68</v>
      </c>
      <c r="AG271" s="94">
        <f t="shared" ref="AG271:AG276" si="325">IF(LEFT(AM271,9)="Direct-WA", R271,0)</f>
        <v>1038.68</v>
      </c>
      <c r="AH271" s="123">
        <f t="shared" ref="AH271:AH276" si="326">IF(LEFT(AM271,9)="Direct-WA",0,R271*T271)</f>
        <v>0</v>
      </c>
      <c r="AI271" s="94">
        <f t="shared" ref="AI271:AI276" si="327">AG271+AH271</f>
        <v>1038.68</v>
      </c>
      <c r="AJ271" s="94">
        <f t="shared" ref="AJ271:AJ276" si="328">IF(LEFT(AM271,9)="Direct-OR", R271,0)</f>
        <v>0</v>
      </c>
      <c r="AK271" s="94">
        <f t="shared" ref="AK271:AK276" si="329">IF(LEFT(AM271,9)="Direct-OR",0,AF271-AI271)</f>
        <v>0</v>
      </c>
      <c r="AL271" s="93">
        <f t="shared" ref="AL271:AL276" si="330">AJ271+AK271</f>
        <v>0</v>
      </c>
      <c r="AM271" s="138" t="s">
        <v>1366</v>
      </c>
    </row>
    <row r="272" spans="1:39" hidden="1" outlineLevel="3" x14ac:dyDescent="0.25">
      <c r="A272" t="s">
        <v>7024</v>
      </c>
      <c r="B272" t="s">
        <v>218</v>
      </c>
      <c r="C272" t="s">
        <v>219</v>
      </c>
      <c r="D272" t="s">
        <v>208</v>
      </c>
      <c r="E272" t="s">
        <v>209</v>
      </c>
      <c r="G272">
        <v>1905.18</v>
      </c>
      <c r="H272">
        <v>0</v>
      </c>
      <c r="R272">
        <f t="shared" si="312"/>
        <v>1905.18</v>
      </c>
      <c r="S272" s="92" t="s">
        <v>2732</v>
      </c>
      <c r="T272" s="80">
        <v>1</v>
      </c>
      <c r="U272" s="119">
        <f t="shared" si="313"/>
        <v>0</v>
      </c>
      <c r="V272" s="120">
        <f t="shared" si="314"/>
        <v>0</v>
      </c>
      <c r="W272" s="121">
        <f t="shared" si="315"/>
        <v>0</v>
      </c>
      <c r="X272" s="119">
        <f t="shared" si="316"/>
        <v>0</v>
      </c>
      <c r="Y272" s="120">
        <f t="shared" si="317"/>
        <v>0</v>
      </c>
      <c r="Z272" s="122">
        <f t="shared" si="318"/>
        <v>0</v>
      </c>
      <c r="AA272" s="119">
        <f t="shared" si="319"/>
        <v>0</v>
      </c>
      <c r="AB272" s="120">
        <f t="shared" si="320"/>
        <v>0</v>
      </c>
      <c r="AC272" s="122">
        <f t="shared" si="321"/>
        <v>0</v>
      </c>
      <c r="AD272" s="94">
        <f t="shared" si="322"/>
        <v>1905.18</v>
      </c>
      <c r="AE272" s="123">
        <f t="shared" si="323"/>
        <v>0</v>
      </c>
      <c r="AF272" s="94">
        <f t="shared" si="324"/>
        <v>1905.18</v>
      </c>
      <c r="AG272" s="94">
        <f t="shared" si="325"/>
        <v>1905.18</v>
      </c>
      <c r="AH272" s="123">
        <f t="shared" si="326"/>
        <v>0</v>
      </c>
      <c r="AI272" s="94">
        <f t="shared" si="327"/>
        <v>1905.18</v>
      </c>
      <c r="AJ272" s="94">
        <f t="shared" si="328"/>
        <v>0</v>
      </c>
      <c r="AK272" s="94">
        <f t="shared" si="329"/>
        <v>0</v>
      </c>
      <c r="AL272" s="93">
        <f t="shared" si="330"/>
        <v>0</v>
      </c>
      <c r="AM272" s="138" t="s">
        <v>1366</v>
      </c>
    </row>
    <row r="273" spans="1:39" hidden="1" outlineLevel="3" x14ac:dyDescent="0.25">
      <c r="A273" t="s">
        <v>7024</v>
      </c>
      <c r="B273" t="s">
        <v>127</v>
      </c>
      <c r="C273" t="s">
        <v>128</v>
      </c>
      <c r="D273" t="s">
        <v>204</v>
      </c>
      <c r="E273" t="s">
        <v>205</v>
      </c>
      <c r="G273">
        <v>340.87</v>
      </c>
      <c r="H273">
        <v>2476.13</v>
      </c>
      <c r="R273">
        <f t="shared" si="312"/>
        <v>2817</v>
      </c>
      <c r="S273" s="92" t="s">
        <v>4610</v>
      </c>
      <c r="T273" s="80">
        <v>1</v>
      </c>
      <c r="U273" s="119">
        <f t="shared" si="313"/>
        <v>2476.13</v>
      </c>
      <c r="V273" s="120">
        <f t="shared" si="314"/>
        <v>0</v>
      </c>
      <c r="W273" s="121">
        <f t="shared" si="315"/>
        <v>2476.13</v>
      </c>
      <c r="X273" s="119">
        <f t="shared" si="316"/>
        <v>2476.13</v>
      </c>
      <c r="Y273" s="120">
        <f t="shared" si="317"/>
        <v>0</v>
      </c>
      <c r="Z273" s="122">
        <f t="shared" si="318"/>
        <v>2476.13</v>
      </c>
      <c r="AA273" s="119">
        <f t="shared" si="319"/>
        <v>0</v>
      </c>
      <c r="AB273" s="120">
        <f t="shared" si="320"/>
        <v>0</v>
      </c>
      <c r="AC273" s="122">
        <f t="shared" si="321"/>
        <v>0</v>
      </c>
      <c r="AD273" s="94">
        <f t="shared" si="322"/>
        <v>2817</v>
      </c>
      <c r="AE273" s="123">
        <f t="shared" si="323"/>
        <v>0</v>
      </c>
      <c r="AF273" s="94">
        <f t="shared" si="324"/>
        <v>2817</v>
      </c>
      <c r="AG273" s="94">
        <f t="shared" si="325"/>
        <v>2817</v>
      </c>
      <c r="AH273" s="123">
        <f t="shared" si="326"/>
        <v>0</v>
      </c>
      <c r="AI273" s="94">
        <f t="shared" si="327"/>
        <v>2817</v>
      </c>
      <c r="AJ273" s="94">
        <f t="shared" si="328"/>
        <v>0</v>
      </c>
      <c r="AK273" s="94">
        <f t="shared" si="329"/>
        <v>0</v>
      </c>
      <c r="AL273" s="93">
        <f t="shared" si="330"/>
        <v>0</v>
      </c>
      <c r="AM273" s="138" t="s">
        <v>2724</v>
      </c>
    </row>
    <row r="274" spans="1:39" hidden="1" outlineLevel="3" x14ac:dyDescent="0.25">
      <c r="A274" t="s">
        <v>7024</v>
      </c>
      <c r="B274" t="s">
        <v>127</v>
      </c>
      <c r="C274" t="s">
        <v>128</v>
      </c>
      <c r="D274" t="s">
        <v>222</v>
      </c>
      <c r="E274" t="s">
        <v>223</v>
      </c>
      <c r="F274">
        <v>-413.54</v>
      </c>
      <c r="G274">
        <v>-623.04</v>
      </c>
      <c r="H274">
        <v>-475.55</v>
      </c>
      <c r="R274">
        <f t="shared" si="312"/>
        <v>-1512.1299999999999</v>
      </c>
      <c r="S274" s="92" t="s">
        <v>4620</v>
      </c>
      <c r="T274" s="80">
        <v>1</v>
      </c>
      <c r="U274" s="119">
        <f t="shared" si="313"/>
        <v>-475.55</v>
      </c>
      <c r="V274" s="120">
        <f t="shared" si="314"/>
        <v>0</v>
      </c>
      <c r="W274" s="121">
        <f t="shared" si="315"/>
        <v>-475.55</v>
      </c>
      <c r="X274" s="119">
        <f t="shared" si="316"/>
        <v>-475.55</v>
      </c>
      <c r="Y274" s="120">
        <f t="shared" si="317"/>
        <v>0</v>
      </c>
      <c r="Z274" s="122">
        <f t="shared" si="318"/>
        <v>-475.55</v>
      </c>
      <c r="AA274" s="119">
        <f t="shared" si="319"/>
        <v>0</v>
      </c>
      <c r="AB274" s="120">
        <f t="shared" si="320"/>
        <v>0</v>
      </c>
      <c r="AC274" s="122">
        <f t="shared" si="321"/>
        <v>0</v>
      </c>
      <c r="AD274" s="94">
        <f t="shared" si="322"/>
        <v>-1512.1299999999999</v>
      </c>
      <c r="AE274" s="123">
        <f t="shared" si="323"/>
        <v>0</v>
      </c>
      <c r="AF274" s="94">
        <f t="shared" si="324"/>
        <v>-1512.1299999999999</v>
      </c>
      <c r="AG274" s="94">
        <f t="shared" si="325"/>
        <v>-1512.1299999999999</v>
      </c>
      <c r="AH274" s="123">
        <f t="shared" si="326"/>
        <v>0</v>
      </c>
      <c r="AI274" s="94">
        <f t="shared" si="327"/>
        <v>-1512.1299999999999</v>
      </c>
      <c r="AJ274" s="94">
        <f t="shared" si="328"/>
        <v>0</v>
      </c>
      <c r="AK274" s="94">
        <f t="shared" si="329"/>
        <v>0</v>
      </c>
      <c r="AL274" s="93">
        <f t="shared" si="330"/>
        <v>0</v>
      </c>
      <c r="AM274" s="138" t="s">
        <v>2724</v>
      </c>
    </row>
    <row r="275" spans="1:39" hidden="1" outlineLevel="3" x14ac:dyDescent="0.25">
      <c r="A275" t="s">
        <v>7024</v>
      </c>
      <c r="B275" t="s">
        <v>127</v>
      </c>
      <c r="C275" t="s">
        <v>128</v>
      </c>
      <c r="D275" t="s">
        <v>208</v>
      </c>
      <c r="E275" t="s">
        <v>209</v>
      </c>
      <c r="G275">
        <v>611.24</v>
      </c>
      <c r="R275">
        <f t="shared" si="312"/>
        <v>611.24</v>
      </c>
      <c r="S275" s="92" t="s">
        <v>4624</v>
      </c>
      <c r="T275" s="80">
        <v>1</v>
      </c>
      <c r="U275" s="119">
        <f t="shared" si="313"/>
        <v>0</v>
      </c>
      <c r="V275" s="120">
        <f t="shared" si="314"/>
        <v>0</v>
      </c>
      <c r="W275" s="121">
        <f t="shared" si="315"/>
        <v>0</v>
      </c>
      <c r="X275" s="119">
        <f t="shared" si="316"/>
        <v>0</v>
      </c>
      <c r="Y275" s="120">
        <f t="shared" si="317"/>
        <v>0</v>
      </c>
      <c r="Z275" s="122">
        <f t="shared" si="318"/>
        <v>0</v>
      </c>
      <c r="AA275" s="119">
        <f t="shared" si="319"/>
        <v>0</v>
      </c>
      <c r="AB275" s="120">
        <f t="shared" si="320"/>
        <v>0</v>
      </c>
      <c r="AC275" s="122">
        <f t="shared" si="321"/>
        <v>0</v>
      </c>
      <c r="AD275" s="94">
        <f t="shared" si="322"/>
        <v>611.24</v>
      </c>
      <c r="AE275" s="123">
        <f t="shared" si="323"/>
        <v>0</v>
      </c>
      <c r="AF275" s="94">
        <f t="shared" si="324"/>
        <v>611.24</v>
      </c>
      <c r="AG275" s="94">
        <f t="shared" si="325"/>
        <v>611.24</v>
      </c>
      <c r="AH275" s="123">
        <f t="shared" si="326"/>
        <v>0</v>
      </c>
      <c r="AI275" s="94">
        <f t="shared" si="327"/>
        <v>611.24</v>
      </c>
      <c r="AJ275" s="94">
        <f t="shared" si="328"/>
        <v>0</v>
      </c>
      <c r="AK275" s="94">
        <f t="shared" si="329"/>
        <v>0</v>
      </c>
      <c r="AL275" s="93">
        <f t="shared" si="330"/>
        <v>0</v>
      </c>
      <c r="AM275" s="138" t="s">
        <v>2724</v>
      </c>
    </row>
    <row r="276" spans="1:39" hidden="1" outlineLevel="3" x14ac:dyDescent="0.25">
      <c r="A276" t="s">
        <v>7024</v>
      </c>
      <c r="B276" t="s">
        <v>127</v>
      </c>
      <c r="C276" t="s">
        <v>128</v>
      </c>
      <c r="D276" t="s">
        <v>210</v>
      </c>
      <c r="E276" t="s">
        <v>211</v>
      </c>
      <c r="F276">
        <v>643.70000000000005</v>
      </c>
      <c r="G276">
        <v>713.09</v>
      </c>
      <c r="H276">
        <v>612.48</v>
      </c>
      <c r="R276">
        <f t="shared" si="312"/>
        <v>1969.27</v>
      </c>
      <c r="S276" s="92" t="s">
        <v>4638</v>
      </c>
      <c r="T276" s="80">
        <v>1</v>
      </c>
      <c r="U276" s="119">
        <f t="shared" si="313"/>
        <v>612.48</v>
      </c>
      <c r="V276" s="120">
        <f t="shared" si="314"/>
        <v>0</v>
      </c>
      <c r="W276" s="121">
        <f t="shared" si="315"/>
        <v>612.48</v>
      </c>
      <c r="X276" s="119">
        <f t="shared" si="316"/>
        <v>612.48</v>
      </c>
      <c r="Y276" s="120">
        <f t="shared" si="317"/>
        <v>0</v>
      </c>
      <c r="Z276" s="122">
        <f t="shared" si="318"/>
        <v>612.48</v>
      </c>
      <c r="AA276" s="119">
        <f t="shared" si="319"/>
        <v>0</v>
      </c>
      <c r="AB276" s="120">
        <f t="shared" si="320"/>
        <v>0</v>
      </c>
      <c r="AC276" s="122">
        <f t="shared" si="321"/>
        <v>0</v>
      </c>
      <c r="AD276" s="94">
        <f t="shared" si="322"/>
        <v>1969.27</v>
      </c>
      <c r="AE276" s="123">
        <f t="shared" si="323"/>
        <v>0</v>
      </c>
      <c r="AF276" s="94">
        <f t="shared" si="324"/>
        <v>1969.27</v>
      </c>
      <c r="AG276" s="94">
        <f t="shared" si="325"/>
        <v>1969.27</v>
      </c>
      <c r="AH276" s="123">
        <f t="shared" si="326"/>
        <v>0</v>
      </c>
      <c r="AI276" s="94">
        <f t="shared" si="327"/>
        <v>1969.27</v>
      </c>
      <c r="AJ276" s="94">
        <f t="shared" si="328"/>
        <v>0</v>
      </c>
      <c r="AK276" s="94">
        <f t="shared" si="329"/>
        <v>0</v>
      </c>
      <c r="AL276" s="93">
        <f t="shared" si="330"/>
        <v>0</v>
      </c>
      <c r="AM276" s="138" t="s">
        <v>1366</v>
      </c>
    </row>
    <row r="277" spans="1:39" hidden="1" outlineLevel="2" collapsed="1" x14ac:dyDescent="0.25">
      <c r="S277" s="92"/>
      <c r="T277" s="80"/>
      <c r="U277" s="119">
        <f t="shared" ref="U277:AL277" si="331">SUBTOTAL(9,U271:U276)</f>
        <v>2613</v>
      </c>
      <c r="V277" s="120">
        <f t="shared" si="331"/>
        <v>0</v>
      </c>
      <c r="W277" s="121">
        <f t="shared" si="331"/>
        <v>2613</v>
      </c>
      <c r="X277" s="119">
        <f t="shared" si="331"/>
        <v>2613</v>
      </c>
      <c r="Y277" s="120">
        <f t="shared" si="331"/>
        <v>0</v>
      </c>
      <c r="Z277" s="122">
        <f t="shared" si="331"/>
        <v>2613</v>
      </c>
      <c r="AA277" s="119">
        <f t="shared" si="331"/>
        <v>0</v>
      </c>
      <c r="AB277" s="120">
        <f t="shared" si="331"/>
        <v>0</v>
      </c>
      <c r="AC277" s="122">
        <f t="shared" si="331"/>
        <v>0</v>
      </c>
      <c r="AD277" s="94">
        <f t="shared" si="331"/>
        <v>6829.24</v>
      </c>
      <c r="AE277" s="123">
        <f t="shared" si="331"/>
        <v>0</v>
      </c>
      <c r="AF277" s="94">
        <f t="shared" si="331"/>
        <v>6829.24</v>
      </c>
      <c r="AG277" s="94">
        <f t="shared" si="331"/>
        <v>6829.24</v>
      </c>
      <c r="AH277" s="123">
        <f t="shared" si="331"/>
        <v>0</v>
      </c>
      <c r="AI277" s="94">
        <f t="shared" si="331"/>
        <v>6829.24</v>
      </c>
      <c r="AJ277" s="94">
        <f t="shared" si="331"/>
        <v>0</v>
      </c>
      <c r="AK277" s="94">
        <f t="shared" si="331"/>
        <v>0</v>
      </c>
      <c r="AL277" s="93">
        <f t="shared" si="331"/>
        <v>0</v>
      </c>
      <c r="AM277" s="139" t="s">
        <v>7141</v>
      </c>
    </row>
    <row r="278" spans="1:39" hidden="1" outlineLevel="3" x14ac:dyDescent="0.25">
      <c r="A278" t="s">
        <v>7024</v>
      </c>
      <c r="B278" t="s">
        <v>132</v>
      </c>
      <c r="C278" t="s">
        <v>133</v>
      </c>
      <c r="D278" t="s">
        <v>200</v>
      </c>
      <c r="E278" t="s">
        <v>201</v>
      </c>
      <c r="G278">
        <v>140.12</v>
      </c>
      <c r="R278">
        <f t="shared" ref="R278:R284" si="332">SUM(F278:Q278)</f>
        <v>140.12</v>
      </c>
      <c r="S278" s="92" t="s">
        <v>6481</v>
      </c>
      <c r="T278" s="80">
        <v>6.5216999999999997E-2</v>
      </c>
      <c r="U278" s="119">
        <f t="shared" ref="U278:U284" si="333">IF(LEFT(AM278,6)="Direct", H278,0)</f>
        <v>0</v>
      </c>
      <c r="V278" s="120">
        <f t="shared" ref="V278:V284" si="334">H278-U278</f>
        <v>0</v>
      </c>
      <c r="W278" s="121">
        <f t="shared" ref="W278:W284" si="335">U278+V278</f>
        <v>0</v>
      </c>
      <c r="X278" s="119">
        <f t="shared" ref="X278:X284" si="336">IF(LEFT(AM278,9)="Direct-WA", H278,0)</f>
        <v>0</v>
      </c>
      <c r="Y278" s="120">
        <f t="shared" ref="Y278:Y284" si="337">IF(LEFT(AM278,9)="Direct-WA",0,H278*T278)</f>
        <v>0</v>
      </c>
      <c r="Z278" s="122">
        <f t="shared" ref="Z278:Z284" si="338">X278+Y278</f>
        <v>0</v>
      </c>
      <c r="AA278" s="119">
        <f t="shared" ref="AA278:AA284" si="339">IF(LEFT(AM278,9)="Direct-OR", H278,0)</f>
        <v>0</v>
      </c>
      <c r="AB278" s="120">
        <f t="shared" ref="AB278:AB284" si="340">IF(LEFT(AM278,9)="Direct-OR",0,V278-Y278)</f>
        <v>0</v>
      </c>
      <c r="AC278" s="122">
        <f t="shared" ref="AC278:AC284" si="341">AA278+AB278</f>
        <v>0</v>
      </c>
      <c r="AD278" s="94">
        <f t="shared" ref="AD278:AD284" si="342">IF(LEFT(AM278,6)="Direct", R278,0)</f>
        <v>0</v>
      </c>
      <c r="AE278" s="123">
        <f t="shared" ref="AE278:AE284" si="343">R278-AD278</f>
        <v>140.12</v>
      </c>
      <c r="AF278" s="94">
        <f t="shared" ref="AF278:AF284" si="344">AD278+AE278</f>
        <v>140.12</v>
      </c>
      <c r="AG278" s="94">
        <f t="shared" ref="AG278:AG284" si="345">IF(LEFT(AM278,9)="Direct-WA", R278,0)</f>
        <v>0</v>
      </c>
      <c r="AH278" s="123">
        <f t="shared" ref="AH278:AH284" si="346">IF(LEFT(AM278,9)="Direct-WA",0,R278*T278)</f>
        <v>9.13820604</v>
      </c>
      <c r="AI278" s="94">
        <f t="shared" ref="AI278:AI284" si="347">AG278+AH278</f>
        <v>9.13820604</v>
      </c>
      <c r="AJ278" s="94">
        <f t="shared" ref="AJ278:AJ284" si="348">IF(LEFT(AM278,9)="Direct-OR", R278,0)</f>
        <v>0</v>
      </c>
      <c r="AK278" s="94">
        <f t="shared" ref="AK278:AK284" si="349">IF(LEFT(AM278,9)="Direct-OR",0,AF278-AI278)</f>
        <v>130.98179396</v>
      </c>
      <c r="AL278" s="93">
        <f t="shared" ref="AL278:AL284" si="350">AJ278+AK278</f>
        <v>130.98179396</v>
      </c>
      <c r="AM278" s="138" t="s">
        <v>5082</v>
      </c>
    </row>
    <row r="279" spans="1:39" hidden="1" outlineLevel="3" x14ac:dyDescent="0.25">
      <c r="A279" t="s">
        <v>7024</v>
      </c>
      <c r="B279" t="s">
        <v>132</v>
      </c>
      <c r="C279" t="s">
        <v>133</v>
      </c>
      <c r="D279" t="s">
        <v>202</v>
      </c>
      <c r="E279" t="s">
        <v>203</v>
      </c>
      <c r="F279">
        <v>132.4</v>
      </c>
      <c r="G279">
        <v>-132.4</v>
      </c>
      <c r="R279">
        <f t="shared" si="332"/>
        <v>0</v>
      </c>
      <c r="S279" s="92" t="s">
        <v>5088</v>
      </c>
      <c r="T279" s="80">
        <v>6.5216999999999997E-2</v>
      </c>
      <c r="U279" s="119">
        <f t="shared" si="333"/>
        <v>0</v>
      </c>
      <c r="V279" s="120">
        <f t="shared" si="334"/>
        <v>0</v>
      </c>
      <c r="W279" s="121">
        <f t="shared" si="335"/>
        <v>0</v>
      </c>
      <c r="X279" s="119">
        <f t="shared" si="336"/>
        <v>0</v>
      </c>
      <c r="Y279" s="120">
        <f t="shared" si="337"/>
        <v>0</v>
      </c>
      <c r="Z279" s="122">
        <f t="shared" si="338"/>
        <v>0</v>
      </c>
      <c r="AA279" s="119">
        <f t="shared" si="339"/>
        <v>0</v>
      </c>
      <c r="AB279" s="120">
        <f t="shared" si="340"/>
        <v>0</v>
      </c>
      <c r="AC279" s="122">
        <f t="shared" si="341"/>
        <v>0</v>
      </c>
      <c r="AD279" s="94">
        <f t="shared" si="342"/>
        <v>0</v>
      </c>
      <c r="AE279" s="123">
        <f t="shared" si="343"/>
        <v>0</v>
      </c>
      <c r="AF279" s="94">
        <f t="shared" si="344"/>
        <v>0</v>
      </c>
      <c r="AG279" s="94">
        <f t="shared" si="345"/>
        <v>0</v>
      </c>
      <c r="AH279" s="123">
        <f t="shared" si="346"/>
        <v>0</v>
      </c>
      <c r="AI279" s="94">
        <f t="shared" si="347"/>
        <v>0</v>
      </c>
      <c r="AJ279" s="94">
        <f t="shared" si="348"/>
        <v>0</v>
      </c>
      <c r="AK279" s="94">
        <f t="shared" si="349"/>
        <v>0</v>
      </c>
      <c r="AL279" s="93">
        <f t="shared" si="350"/>
        <v>0</v>
      </c>
      <c r="AM279" s="138" t="s">
        <v>5082</v>
      </c>
    </row>
    <row r="280" spans="1:39" hidden="1" outlineLevel="3" x14ac:dyDescent="0.25">
      <c r="A280" t="s">
        <v>7024</v>
      </c>
      <c r="B280" t="s">
        <v>132</v>
      </c>
      <c r="C280" t="s">
        <v>133</v>
      </c>
      <c r="D280" t="s">
        <v>204</v>
      </c>
      <c r="E280" t="s">
        <v>205</v>
      </c>
      <c r="F280">
        <v>436.38</v>
      </c>
      <c r="G280">
        <v>2713.74</v>
      </c>
      <c r="H280">
        <v>1519.6</v>
      </c>
      <c r="R280">
        <f t="shared" si="332"/>
        <v>4669.7199999999993</v>
      </c>
      <c r="S280" s="92" t="s">
        <v>5089</v>
      </c>
      <c r="T280" s="80">
        <v>6.5216999999999997E-2</v>
      </c>
      <c r="U280" s="119">
        <f t="shared" si="333"/>
        <v>0</v>
      </c>
      <c r="V280" s="120">
        <f t="shared" si="334"/>
        <v>1519.6</v>
      </c>
      <c r="W280" s="121">
        <f t="shared" si="335"/>
        <v>1519.6</v>
      </c>
      <c r="X280" s="119">
        <f t="shared" si="336"/>
        <v>0</v>
      </c>
      <c r="Y280" s="120">
        <f t="shared" si="337"/>
        <v>99.103753199999986</v>
      </c>
      <c r="Z280" s="122">
        <f t="shared" si="338"/>
        <v>99.103753199999986</v>
      </c>
      <c r="AA280" s="119">
        <f t="shared" si="339"/>
        <v>0</v>
      </c>
      <c r="AB280" s="120">
        <f t="shared" si="340"/>
        <v>1420.4962467999999</v>
      </c>
      <c r="AC280" s="122">
        <f t="shared" si="341"/>
        <v>1420.4962467999999</v>
      </c>
      <c r="AD280" s="94">
        <f t="shared" si="342"/>
        <v>0</v>
      </c>
      <c r="AE280" s="123">
        <f t="shared" si="343"/>
        <v>4669.7199999999993</v>
      </c>
      <c r="AF280" s="94">
        <f t="shared" si="344"/>
        <v>4669.7199999999993</v>
      </c>
      <c r="AG280" s="94">
        <f t="shared" si="345"/>
        <v>0</v>
      </c>
      <c r="AH280" s="123">
        <f t="shared" si="346"/>
        <v>304.54512923999994</v>
      </c>
      <c r="AI280" s="94">
        <f t="shared" si="347"/>
        <v>304.54512923999994</v>
      </c>
      <c r="AJ280" s="94">
        <f t="shared" si="348"/>
        <v>0</v>
      </c>
      <c r="AK280" s="94">
        <f t="shared" si="349"/>
        <v>4365.1748707599991</v>
      </c>
      <c r="AL280" s="93">
        <f t="shared" si="350"/>
        <v>4365.1748707599991</v>
      </c>
      <c r="AM280" s="138" t="s">
        <v>5082</v>
      </c>
    </row>
    <row r="281" spans="1:39" hidden="1" outlineLevel="3" x14ac:dyDescent="0.25">
      <c r="A281" t="s">
        <v>7024</v>
      </c>
      <c r="B281" t="s">
        <v>132</v>
      </c>
      <c r="C281" t="s">
        <v>133</v>
      </c>
      <c r="D281" t="s">
        <v>206</v>
      </c>
      <c r="E281" t="s">
        <v>207</v>
      </c>
      <c r="F281">
        <v>264.8</v>
      </c>
      <c r="G281">
        <v>202.46</v>
      </c>
      <c r="H281">
        <v>132.4</v>
      </c>
      <c r="R281">
        <f t="shared" si="332"/>
        <v>599.66</v>
      </c>
      <c r="S281" s="92" t="s">
        <v>5092</v>
      </c>
      <c r="T281" s="80">
        <v>6.5216999999999997E-2</v>
      </c>
      <c r="U281" s="119">
        <f t="shared" si="333"/>
        <v>0</v>
      </c>
      <c r="V281" s="120">
        <f t="shared" si="334"/>
        <v>132.4</v>
      </c>
      <c r="W281" s="121">
        <f t="shared" si="335"/>
        <v>132.4</v>
      </c>
      <c r="X281" s="119">
        <f t="shared" si="336"/>
        <v>0</v>
      </c>
      <c r="Y281" s="120">
        <f t="shared" si="337"/>
        <v>8.6347307999999998</v>
      </c>
      <c r="Z281" s="122">
        <f t="shared" si="338"/>
        <v>8.6347307999999998</v>
      </c>
      <c r="AA281" s="119">
        <f t="shared" si="339"/>
        <v>0</v>
      </c>
      <c r="AB281" s="120">
        <f t="shared" si="340"/>
        <v>123.76526920000001</v>
      </c>
      <c r="AC281" s="122">
        <f t="shared" si="341"/>
        <v>123.76526920000001</v>
      </c>
      <c r="AD281" s="94">
        <f t="shared" si="342"/>
        <v>0</v>
      </c>
      <c r="AE281" s="123">
        <f t="shared" si="343"/>
        <v>599.66</v>
      </c>
      <c r="AF281" s="94">
        <f t="shared" si="344"/>
        <v>599.66</v>
      </c>
      <c r="AG281" s="94">
        <f t="shared" si="345"/>
        <v>0</v>
      </c>
      <c r="AH281" s="123">
        <f t="shared" si="346"/>
        <v>39.108026219999999</v>
      </c>
      <c r="AI281" s="94">
        <f t="shared" si="347"/>
        <v>39.108026219999999</v>
      </c>
      <c r="AJ281" s="94">
        <f t="shared" si="348"/>
        <v>0</v>
      </c>
      <c r="AK281" s="94">
        <f t="shared" si="349"/>
        <v>560.55197378000003</v>
      </c>
      <c r="AL281" s="93">
        <f t="shared" si="350"/>
        <v>560.55197378000003</v>
      </c>
      <c r="AM281" s="138" t="s">
        <v>5082</v>
      </c>
    </row>
    <row r="282" spans="1:39" hidden="1" outlineLevel="3" x14ac:dyDescent="0.25">
      <c r="A282" t="s">
        <v>7024</v>
      </c>
      <c r="B282" t="s">
        <v>132</v>
      </c>
      <c r="C282" t="s">
        <v>133</v>
      </c>
      <c r="D282" t="s">
        <v>208</v>
      </c>
      <c r="E282" t="s">
        <v>209</v>
      </c>
      <c r="F282">
        <v>124.68</v>
      </c>
      <c r="R282">
        <f t="shared" si="332"/>
        <v>124.68</v>
      </c>
      <c r="S282" s="92" t="s">
        <v>5094</v>
      </c>
      <c r="T282" s="80">
        <v>6.5216999999999997E-2</v>
      </c>
      <c r="U282" s="119">
        <f t="shared" si="333"/>
        <v>0</v>
      </c>
      <c r="V282" s="120">
        <f t="shared" si="334"/>
        <v>0</v>
      </c>
      <c r="W282" s="121">
        <f t="shared" si="335"/>
        <v>0</v>
      </c>
      <c r="X282" s="119">
        <f t="shared" si="336"/>
        <v>0</v>
      </c>
      <c r="Y282" s="120">
        <f t="shared" si="337"/>
        <v>0</v>
      </c>
      <c r="Z282" s="122">
        <f t="shared" si="338"/>
        <v>0</v>
      </c>
      <c r="AA282" s="119">
        <f t="shared" si="339"/>
        <v>0</v>
      </c>
      <c r="AB282" s="120">
        <f t="shared" si="340"/>
        <v>0</v>
      </c>
      <c r="AC282" s="122">
        <f t="shared" si="341"/>
        <v>0</v>
      </c>
      <c r="AD282" s="94">
        <f t="shared" si="342"/>
        <v>0</v>
      </c>
      <c r="AE282" s="123">
        <f t="shared" si="343"/>
        <v>124.68</v>
      </c>
      <c r="AF282" s="94">
        <f t="shared" si="344"/>
        <v>124.68</v>
      </c>
      <c r="AG282" s="94">
        <f t="shared" si="345"/>
        <v>0</v>
      </c>
      <c r="AH282" s="123">
        <f t="shared" si="346"/>
        <v>8.1312555599999996</v>
      </c>
      <c r="AI282" s="94">
        <f t="shared" si="347"/>
        <v>8.1312555599999996</v>
      </c>
      <c r="AJ282" s="94">
        <f t="shared" si="348"/>
        <v>0</v>
      </c>
      <c r="AK282" s="94">
        <f t="shared" si="349"/>
        <v>116.54874444000001</v>
      </c>
      <c r="AL282" s="93">
        <f t="shared" si="350"/>
        <v>116.54874444000001</v>
      </c>
      <c r="AM282" s="138" t="s">
        <v>5082</v>
      </c>
    </row>
    <row r="283" spans="1:39" hidden="1" outlineLevel="3" x14ac:dyDescent="0.25">
      <c r="A283" t="s">
        <v>7024</v>
      </c>
      <c r="B283" t="s">
        <v>132</v>
      </c>
      <c r="C283" t="s">
        <v>133</v>
      </c>
      <c r="D283" t="s">
        <v>210</v>
      </c>
      <c r="E283" t="s">
        <v>211</v>
      </c>
      <c r="F283">
        <v>1569.5</v>
      </c>
      <c r="G283">
        <v>591.94000000000005</v>
      </c>
      <c r="H283">
        <v>808.45</v>
      </c>
      <c r="R283">
        <f t="shared" si="332"/>
        <v>2969.8900000000003</v>
      </c>
      <c r="S283" s="92" t="s">
        <v>5096</v>
      </c>
      <c r="T283" s="80">
        <v>6.5216999999999997E-2</v>
      </c>
      <c r="U283" s="119">
        <f t="shared" si="333"/>
        <v>0</v>
      </c>
      <c r="V283" s="120">
        <f t="shared" si="334"/>
        <v>808.45</v>
      </c>
      <c r="W283" s="121">
        <f t="shared" si="335"/>
        <v>808.45</v>
      </c>
      <c r="X283" s="119">
        <f t="shared" si="336"/>
        <v>0</v>
      </c>
      <c r="Y283" s="120">
        <f t="shared" si="337"/>
        <v>52.724683650000003</v>
      </c>
      <c r="Z283" s="122">
        <f t="shared" si="338"/>
        <v>52.724683650000003</v>
      </c>
      <c r="AA283" s="119">
        <f t="shared" si="339"/>
        <v>0</v>
      </c>
      <c r="AB283" s="120">
        <f t="shared" si="340"/>
        <v>755.72531635000007</v>
      </c>
      <c r="AC283" s="122">
        <f t="shared" si="341"/>
        <v>755.72531635000007</v>
      </c>
      <c r="AD283" s="94">
        <f t="shared" si="342"/>
        <v>0</v>
      </c>
      <c r="AE283" s="123">
        <f t="shared" si="343"/>
        <v>2969.8900000000003</v>
      </c>
      <c r="AF283" s="94">
        <f t="shared" si="344"/>
        <v>2969.8900000000003</v>
      </c>
      <c r="AG283" s="94">
        <f t="shared" si="345"/>
        <v>0</v>
      </c>
      <c r="AH283" s="123">
        <f t="shared" si="346"/>
        <v>193.68731613</v>
      </c>
      <c r="AI283" s="94">
        <f t="shared" si="347"/>
        <v>193.68731613</v>
      </c>
      <c r="AJ283" s="94">
        <f t="shared" si="348"/>
        <v>0</v>
      </c>
      <c r="AK283" s="94">
        <f t="shared" si="349"/>
        <v>2776.2026838700003</v>
      </c>
      <c r="AL283" s="93">
        <f t="shared" si="350"/>
        <v>2776.2026838700003</v>
      </c>
      <c r="AM283" s="138" t="s">
        <v>5082</v>
      </c>
    </row>
    <row r="284" spans="1:39" hidden="1" outlineLevel="3" x14ac:dyDescent="0.25">
      <c r="A284" t="s">
        <v>7024</v>
      </c>
      <c r="B284" t="s">
        <v>132</v>
      </c>
      <c r="C284" t="s">
        <v>133</v>
      </c>
      <c r="D284" t="s">
        <v>214</v>
      </c>
      <c r="E284" t="s">
        <v>215</v>
      </c>
      <c r="F284">
        <v>1474.57</v>
      </c>
      <c r="G284">
        <v>455.09</v>
      </c>
      <c r="R284">
        <f t="shared" si="332"/>
        <v>1929.6599999999999</v>
      </c>
      <c r="S284" s="92" t="s">
        <v>5107</v>
      </c>
      <c r="T284" s="80">
        <v>6.5216999999999997E-2</v>
      </c>
      <c r="U284" s="119">
        <f t="shared" si="333"/>
        <v>0</v>
      </c>
      <c r="V284" s="120">
        <f t="shared" si="334"/>
        <v>0</v>
      </c>
      <c r="W284" s="121">
        <f t="shared" si="335"/>
        <v>0</v>
      </c>
      <c r="X284" s="119">
        <f t="shared" si="336"/>
        <v>0</v>
      </c>
      <c r="Y284" s="120">
        <f t="shared" si="337"/>
        <v>0</v>
      </c>
      <c r="Z284" s="122">
        <f t="shared" si="338"/>
        <v>0</v>
      </c>
      <c r="AA284" s="119">
        <f t="shared" si="339"/>
        <v>0</v>
      </c>
      <c r="AB284" s="120">
        <f t="shared" si="340"/>
        <v>0</v>
      </c>
      <c r="AC284" s="122">
        <f t="shared" si="341"/>
        <v>0</v>
      </c>
      <c r="AD284" s="94">
        <f t="shared" si="342"/>
        <v>0</v>
      </c>
      <c r="AE284" s="123">
        <f t="shared" si="343"/>
        <v>1929.6599999999999</v>
      </c>
      <c r="AF284" s="94">
        <f t="shared" si="344"/>
        <v>1929.6599999999999</v>
      </c>
      <c r="AG284" s="94">
        <f t="shared" si="345"/>
        <v>0</v>
      </c>
      <c r="AH284" s="123">
        <f t="shared" si="346"/>
        <v>125.84663621999998</v>
      </c>
      <c r="AI284" s="94">
        <f t="shared" si="347"/>
        <v>125.84663621999998</v>
      </c>
      <c r="AJ284" s="94">
        <f t="shared" si="348"/>
        <v>0</v>
      </c>
      <c r="AK284" s="94">
        <f t="shared" si="349"/>
        <v>1803.8133637799999</v>
      </c>
      <c r="AL284" s="93">
        <f t="shared" si="350"/>
        <v>1803.8133637799999</v>
      </c>
      <c r="AM284" s="138" t="s">
        <v>5082</v>
      </c>
    </row>
    <row r="285" spans="1:39" hidden="1" outlineLevel="2" collapsed="1" x14ac:dyDescent="0.25">
      <c r="S285" s="92"/>
      <c r="T285" s="80"/>
      <c r="U285" s="119">
        <f t="shared" ref="U285:AL285" si="351">SUBTOTAL(9,U278:U284)</f>
        <v>0</v>
      </c>
      <c r="V285" s="120">
        <f t="shared" si="351"/>
        <v>2460.4499999999998</v>
      </c>
      <c r="W285" s="121">
        <f t="shared" si="351"/>
        <v>2460.4499999999998</v>
      </c>
      <c r="X285" s="119">
        <f t="shared" si="351"/>
        <v>0</v>
      </c>
      <c r="Y285" s="120">
        <f t="shared" si="351"/>
        <v>160.46316765</v>
      </c>
      <c r="Z285" s="122">
        <f t="shared" si="351"/>
        <v>160.46316765</v>
      </c>
      <c r="AA285" s="119">
        <f t="shared" si="351"/>
        <v>0</v>
      </c>
      <c r="AB285" s="120">
        <f t="shared" si="351"/>
        <v>2299.98683235</v>
      </c>
      <c r="AC285" s="122">
        <f t="shared" si="351"/>
        <v>2299.98683235</v>
      </c>
      <c r="AD285" s="94">
        <f t="shared" si="351"/>
        <v>0</v>
      </c>
      <c r="AE285" s="123">
        <f t="shared" si="351"/>
        <v>10433.73</v>
      </c>
      <c r="AF285" s="94">
        <f t="shared" si="351"/>
        <v>10433.73</v>
      </c>
      <c r="AG285" s="94">
        <f t="shared" si="351"/>
        <v>0</v>
      </c>
      <c r="AH285" s="123">
        <f t="shared" si="351"/>
        <v>680.45656940999993</v>
      </c>
      <c r="AI285" s="94">
        <f t="shared" si="351"/>
        <v>680.45656940999993</v>
      </c>
      <c r="AJ285" s="94">
        <f t="shared" si="351"/>
        <v>0</v>
      </c>
      <c r="AK285" s="94">
        <f t="shared" si="351"/>
        <v>9753.2734305899976</v>
      </c>
      <c r="AL285" s="93">
        <f t="shared" si="351"/>
        <v>9753.2734305899976</v>
      </c>
      <c r="AM285" s="139" t="s">
        <v>7142</v>
      </c>
    </row>
    <row r="286" spans="1:39" hidden="1" outlineLevel="3" x14ac:dyDescent="0.25">
      <c r="A286" t="s">
        <v>7024</v>
      </c>
      <c r="B286" t="s">
        <v>35</v>
      </c>
      <c r="C286" t="s">
        <v>36</v>
      </c>
      <c r="D286" t="s">
        <v>200</v>
      </c>
      <c r="E286" t="s">
        <v>201</v>
      </c>
      <c r="F286">
        <v>191.08</v>
      </c>
      <c r="G286">
        <v>581.03</v>
      </c>
      <c r="R286">
        <f t="shared" ref="R286:R293" si="352">SUM(F286:Q286)</f>
        <v>772.11</v>
      </c>
      <c r="S286" s="92" t="s">
        <v>1048</v>
      </c>
      <c r="T286" s="80">
        <v>8.4599999999999995E-2</v>
      </c>
      <c r="U286" s="119">
        <f t="shared" ref="U286:U293" si="353">IF(LEFT(AM286,6)="Direct", H286,0)</f>
        <v>0</v>
      </c>
      <c r="V286" s="120">
        <f t="shared" ref="V286:V293" si="354">H286-U286</f>
        <v>0</v>
      </c>
      <c r="W286" s="121">
        <f t="shared" ref="W286:W293" si="355">U286+V286</f>
        <v>0</v>
      </c>
      <c r="X286" s="119">
        <f t="shared" ref="X286:X293" si="356">IF(LEFT(AM286,9)="Direct-WA", H286,0)</f>
        <v>0</v>
      </c>
      <c r="Y286" s="120">
        <f t="shared" ref="Y286:Y293" si="357">IF(LEFT(AM286,9)="Direct-WA",0,H286*T286)</f>
        <v>0</v>
      </c>
      <c r="Z286" s="122">
        <f t="shared" ref="Z286:Z293" si="358">X286+Y286</f>
        <v>0</v>
      </c>
      <c r="AA286" s="119">
        <f t="shared" ref="AA286:AA293" si="359">IF(LEFT(AM286,9)="Direct-OR", H286,0)</f>
        <v>0</v>
      </c>
      <c r="AB286" s="120">
        <f t="shared" ref="AB286:AB293" si="360">IF(LEFT(AM286,9)="Direct-OR",0,V286-Y286)</f>
        <v>0</v>
      </c>
      <c r="AC286" s="122">
        <f t="shared" ref="AC286:AC293" si="361">AA286+AB286</f>
        <v>0</v>
      </c>
      <c r="AD286" s="94">
        <f t="shared" ref="AD286:AD293" si="362">IF(LEFT(AM286,6)="Direct", R286,0)</f>
        <v>0</v>
      </c>
      <c r="AE286" s="123">
        <f t="shared" ref="AE286:AE293" si="363">R286-AD286</f>
        <v>772.11</v>
      </c>
      <c r="AF286" s="94">
        <f t="shared" ref="AF286:AF293" si="364">AD286+AE286</f>
        <v>772.11</v>
      </c>
      <c r="AG286" s="94">
        <f t="shared" ref="AG286:AG293" si="365">IF(LEFT(AM286,9)="Direct-WA", R286,0)</f>
        <v>0</v>
      </c>
      <c r="AH286" s="123">
        <f t="shared" ref="AH286:AH293" si="366">IF(LEFT(AM286,9)="Direct-WA",0,R286*T286)</f>
        <v>65.320505999999995</v>
      </c>
      <c r="AI286" s="94">
        <f t="shared" ref="AI286:AI293" si="367">AG286+AH286</f>
        <v>65.320505999999995</v>
      </c>
      <c r="AJ286" s="94">
        <f t="shared" ref="AJ286:AJ293" si="368">IF(LEFT(AM286,9)="Direct-OR", R286,0)</f>
        <v>0</v>
      </c>
      <c r="AK286" s="94">
        <f t="shared" ref="AK286:AK293" si="369">IF(LEFT(AM286,9)="Direct-OR",0,AF286-AI286)</f>
        <v>706.78949399999999</v>
      </c>
      <c r="AL286" s="93">
        <f t="shared" ref="AL286:AL293" si="370">AJ286+AK286</f>
        <v>706.78949399999999</v>
      </c>
      <c r="AM286" s="138" t="s">
        <v>976</v>
      </c>
    </row>
    <row r="287" spans="1:39" hidden="1" outlineLevel="3" x14ac:dyDescent="0.25">
      <c r="A287" t="s">
        <v>7024</v>
      </c>
      <c r="B287" t="s">
        <v>35</v>
      </c>
      <c r="C287" t="s">
        <v>36</v>
      </c>
      <c r="D287" t="s">
        <v>202</v>
      </c>
      <c r="E287" t="s">
        <v>203</v>
      </c>
      <c r="F287">
        <v>917.62</v>
      </c>
      <c r="G287">
        <v>535.25</v>
      </c>
      <c r="H287">
        <v>382.3</v>
      </c>
      <c r="R287">
        <f t="shared" si="352"/>
        <v>1835.1699999999998</v>
      </c>
      <c r="S287" s="92" t="s">
        <v>994</v>
      </c>
      <c r="T287" s="80">
        <v>8.4599999999999995E-2</v>
      </c>
      <c r="U287" s="119">
        <f t="shared" si="353"/>
        <v>0</v>
      </c>
      <c r="V287" s="120">
        <f t="shared" si="354"/>
        <v>382.3</v>
      </c>
      <c r="W287" s="121">
        <f t="shared" si="355"/>
        <v>382.3</v>
      </c>
      <c r="X287" s="119">
        <f t="shared" si="356"/>
        <v>0</v>
      </c>
      <c r="Y287" s="120">
        <f t="shared" si="357"/>
        <v>32.342579999999998</v>
      </c>
      <c r="Z287" s="122">
        <f t="shared" si="358"/>
        <v>32.342579999999998</v>
      </c>
      <c r="AA287" s="119">
        <f t="shared" si="359"/>
        <v>0</v>
      </c>
      <c r="AB287" s="120">
        <f t="shared" si="360"/>
        <v>349.95742000000001</v>
      </c>
      <c r="AC287" s="122">
        <f t="shared" si="361"/>
        <v>349.95742000000001</v>
      </c>
      <c r="AD287" s="94">
        <f t="shared" si="362"/>
        <v>0</v>
      </c>
      <c r="AE287" s="123">
        <f t="shared" si="363"/>
        <v>1835.1699999999998</v>
      </c>
      <c r="AF287" s="94">
        <f t="shared" si="364"/>
        <v>1835.1699999999998</v>
      </c>
      <c r="AG287" s="94">
        <f t="shared" si="365"/>
        <v>0</v>
      </c>
      <c r="AH287" s="123">
        <f t="shared" si="366"/>
        <v>155.25538199999997</v>
      </c>
      <c r="AI287" s="94">
        <f t="shared" si="367"/>
        <v>155.25538199999997</v>
      </c>
      <c r="AJ287" s="94">
        <f t="shared" si="368"/>
        <v>0</v>
      </c>
      <c r="AK287" s="94">
        <f t="shared" si="369"/>
        <v>1679.9146179999998</v>
      </c>
      <c r="AL287" s="93">
        <f t="shared" si="370"/>
        <v>1679.9146179999998</v>
      </c>
      <c r="AM287" s="138" t="s">
        <v>976</v>
      </c>
    </row>
    <row r="288" spans="1:39" hidden="1" outlineLevel="3" x14ac:dyDescent="0.25">
      <c r="A288" t="s">
        <v>7024</v>
      </c>
      <c r="B288" t="s">
        <v>35</v>
      </c>
      <c r="C288" t="s">
        <v>36</v>
      </c>
      <c r="D288" t="s">
        <v>204</v>
      </c>
      <c r="E288" t="s">
        <v>205</v>
      </c>
      <c r="F288">
        <v>4159.83</v>
      </c>
      <c r="G288">
        <v>931.38</v>
      </c>
      <c r="H288">
        <v>8154.66</v>
      </c>
      <c r="R288">
        <f t="shared" si="352"/>
        <v>13245.869999999999</v>
      </c>
      <c r="S288" s="92" t="s">
        <v>1037</v>
      </c>
      <c r="T288" s="80">
        <v>8.4599999999999995E-2</v>
      </c>
      <c r="U288" s="119">
        <f t="shared" si="353"/>
        <v>0</v>
      </c>
      <c r="V288" s="120">
        <f t="shared" si="354"/>
        <v>8154.66</v>
      </c>
      <c r="W288" s="121">
        <f t="shared" si="355"/>
        <v>8154.66</v>
      </c>
      <c r="X288" s="119">
        <f t="shared" si="356"/>
        <v>0</v>
      </c>
      <c r="Y288" s="120">
        <f t="shared" si="357"/>
        <v>689.88423599999999</v>
      </c>
      <c r="Z288" s="122">
        <f t="shared" si="358"/>
        <v>689.88423599999999</v>
      </c>
      <c r="AA288" s="119">
        <f t="shared" si="359"/>
        <v>0</v>
      </c>
      <c r="AB288" s="120">
        <f t="shared" si="360"/>
        <v>7464.775764</v>
      </c>
      <c r="AC288" s="122">
        <f t="shared" si="361"/>
        <v>7464.775764</v>
      </c>
      <c r="AD288" s="94">
        <f t="shared" si="362"/>
        <v>0</v>
      </c>
      <c r="AE288" s="123">
        <f t="shared" si="363"/>
        <v>13245.869999999999</v>
      </c>
      <c r="AF288" s="94">
        <f t="shared" si="364"/>
        <v>13245.869999999999</v>
      </c>
      <c r="AG288" s="94">
        <f t="shared" si="365"/>
        <v>0</v>
      </c>
      <c r="AH288" s="123">
        <f t="shared" si="366"/>
        <v>1120.6006019999998</v>
      </c>
      <c r="AI288" s="94">
        <f t="shared" si="367"/>
        <v>1120.6006019999998</v>
      </c>
      <c r="AJ288" s="94">
        <f t="shared" si="368"/>
        <v>0</v>
      </c>
      <c r="AK288" s="94">
        <f t="shared" si="369"/>
        <v>12125.269397999999</v>
      </c>
      <c r="AL288" s="93">
        <f t="shared" si="370"/>
        <v>12125.269397999999</v>
      </c>
      <c r="AM288" s="138" t="s">
        <v>976</v>
      </c>
    </row>
    <row r="289" spans="1:39" hidden="1" outlineLevel="3" x14ac:dyDescent="0.25">
      <c r="A289" t="s">
        <v>7024</v>
      </c>
      <c r="B289" t="s">
        <v>35</v>
      </c>
      <c r="C289" t="s">
        <v>36</v>
      </c>
      <c r="D289" t="s">
        <v>206</v>
      </c>
      <c r="E289" t="s">
        <v>207</v>
      </c>
      <c r="F289">
        <v>5298.92</v>
      </c>
      <c r="G289">
        <v>1998.82</v>
      </c>
      <c r="H289">
        <v>7909.18</v>
      </c>
      <c r="R289">
        <f t="shared" si="352"/>
        <v>15206.92</v>
      </c>
      <c r="S289" s="92" t="s">
        <v>1007</v>
      </c>
      <c r="T289" s="80">
        <v>8.4599999999999995E-2</v>
      </c>
      <c r="U289" s="119">
        <f t="shared" si="353"/>
        <v>0</v>
      </c>
      <c r="V289" s="120">
        <f t="shared" si="354"/>
        <v>7909.18</v>
      </c>
      <c r="W289" s="121">
        <f t="shared" si="355"/>
        <v>7909.18</v>
      </c>
      <c r="X289" s="119">
        <f t="shared" si="356"/>
        <v>0</v>
      </c>
      <c r="Y289" s="120">
        <f t="shared" si="357"/>
        <v>669.11662799999999</v>
      </c>
      <c r="Z289" s="122">
        <f t="shared" si="358"/>
        <v>669.11662799999999</v>
      </c>
      <c r="AA289" s="119">
        <f t="shared" si="359"/>
        <v>0</v>
      </c>
      <c r="AB289" s="120">
        <f t="shared" si="360"/>
        <v>7240.0633720000005</v>
      </c>
      <c r="AC289" s="122">
        <f t="shared" si="361"/>
        <v>7240.0633720000005</v>
      </c>
      <c r="AD289" s="94">
        <f t="shared" si="362"/>
        <v>0</v>
      </c>
      <c r="AE289" s="123">
        <f t="shared" si="363"/>
        <v>15206.92</v>
      </c>
      <c r="AF289" s="94">
        <f t="shared" si="364"/>
        <v>15206.92</v>
      </c>
      <c r="AG289" s="94">
        <f t="shared" si="365"/>
        <v>0</v>
      </c>
      <c r="AH289" s="123">
        <f t="shared" si="366"/>
        <v>1286.5054319999999</v>
      </c>
      <c r="AI289" s="94">
        <f t="shared" si="367"/>
        <v>1286.5054319999999</v>
      </c>
      <c r="AJ289" s="94">
        <f t="shared" si="368"/>
        <v>0</v>
      </c>
      <c r="AK289" s="94">
        <f t="shared" si="369"/>
        <v>13920.414568</v>
      </c>
      <c r="AL289" s="93">
        <f t="shared" si="370"/>
        <v>13920.414568</v>
      </c>
      <c r="AM289" s="138" t="s">
        <v>976</v>
      </c>
    </row>
    <row r="290" spans="1:39" hidden="1" outlineLevel="3" x14ac:dyDescent="0.25">
      <c r="A290" t="s">
        <v>7024</v>
      </c>
      <c r="B290" t="s">
        <v>35</v>
      </c>
      <c r="C290" t="s">
        <v>36</v>
      </c>
      <c r="D290" t="s">
        <v>208</v>
      </c>
      <c r="E290" t="s">
        <v>209</v>
      </c>
      <c r="F290">
        <v>229.42</v>
      </c>
      <c r="H290">
        <v>2764.38</v>
      </c>
      <c r="R290">
        <f t="shared" si="352"/>
        <v>2993.8</v>
      </c>
      <c r="S290" s="92" t="s">
        <v>1063</v>
      </c>
      <c r="T290" s="80">
        <v>8.4599999999999995E-2</v>
      </c>
      <c r="U290" s="119">
        <f t="shared" si="353"/>
        <v>0</v>
      </c>
      <c r="V290" s="120">
        <f t="shared" si="354"/>
        <v>2764.38</v>
      </c>
      <c r="W290" s="121">
        <f t="shared" si="355"/>
        <v>2764.38</v>
      </c>
      <c r="X290" s="119">
        <f t="shared" si="356"/>
        <v>0</v>
      </c>
      <c r="Y290" s="120">
        <f t="shared" si="357"/>
        <v>233.86654799999999</v>
      </c>
      <c r="Z290" s="122">
        <f t="shared" si="358"/>
        <v>233.86654799999999</v>
      </c>
      <c r="AA290" s="119">
        <f t="shared" si="359"/>
        <v>0</v>
      </c>
      <c r="AB290" s="120">
        <f t="shared" si="360"/>
        <v>2530.5134520000001</v>
      </c>
      <c r="AC290" s="122">
        <f t="shared" si="361"/>
        <v>2530.5134520000001</v>
      </c>
      <c r="AD290" s="94">
        <f t="shared" si="362"/>
        <v>0</v>
      </c>
      <c r="AE290" s="123">
        <f t="shared" si="363"/>
        <v>2993.8</v>
      </c>
      <c r="AF290" s="94">
        <f t="shared" si="364"/>
        <v>2993.8</v>
      </c>
      <c r="AG290" s="94">
        <f t="shared" si="365"/>
        <v>0</v>
      </c>
      <c r="AH290" s="123">
        <f t="shared" si="366"/>
        <v>253.27547999999999</v>
      </c>
      <c r="AI290" s="94">
        <f t="shared" si="367"/>
        <v>253.27547999999999</v>
      </c>
      <c r="AJ290" s="94">
        <f t="shared" si="368"/>
        <v>0</v>
      </c>
      <c r="AK290" s="94">
        <f t="shared" si="369"/>
        <v>2740.5245200000004</v>
      </c>
      <c r="AL290" s="93">
        <f t="shared" si="370"/>
        <v>2740.5245200000004</v>
      </c>
      <c r="AM290" s="138" t="s">
        <v>976</v>
      </c>
    </row>
    <row r="291" spans="1:39" hidden="1" outlineLevel="3" x14ac:dyDescent="0.25">
      <c r="A291" t="s">
        <v>7024</v>
      </c>
      <c r="B291" t="s">
        <v>35</v>
      </c>
      <c r="C291" t="s">
        <v>36</v>
      </c>
      <c r="D291" t="s">
        <v>210</v>
      </c>
      <c r="E291" t="s">
        <v>211</v>
      </c>
      <c r="F291">
        <v>1776.84</v>
      </c>
      <c r="G291">
        <v>3257.16</v>
      </c>
      <c r="H291">
        <v>1110.29</v>
      </c>
      <c r="R291">
        <f t="shared" si="352"/>
        <v>6144.29</v>
      </c>
      <c r="S291" s="92" t="s">
        <v>1089</v>
      </c>
      <c r="T291" s="80">
        <v>8.4599999999999995E-2</v>
      </c>
      <c r="U291" s="119">
        <f t="shared" si="353"/>
        <v>0</v>
      </c>
      <c r="V291" s="120">
        <f t="shared" si="354"/>
        <v>1110.29</v>
      </c>
      <c r="W291" s="121">
        <f t="shared" si="355"/>
        <v>1110.29</v>
      </c>
      <c r="X291" s="119">
        <f t="shared" si="356"/>
        <v>0</v>
      </c>
      <c r="Y291" s="120">
        <f t="shared" si="357"/>
        <v>93.930533999999994</v>
      </c>
      <c r="Z291" s="122">
        <f t="shared" si="358"/>
        <v>93.930533999999994</v>
      </c>
      <c r="AA291" s="119">
        <f t="shared" si="359"/>
        <v>0</v>
      </c>
      <c r="AB291" s="120">
        <f t="shared" si="360"/>
        <v>1016.359466</v>
      </c>
      <c r="AC291" s="122">
        <f t="shared" si="361"/>
        <v>1016.359466</v>
      </c>
      <c r="AD291" s="94">
        <f t="shared" si="362"/>
        <v>0</v>
      </c>
      <c r="AE291" s="123">
        <f t="shared" si="363"/>
        <v>6144.29</v>
      </c>
      <c r="AF291" s="94">
        <f t="shared" si="364"/>
        <v>6144.29</v>
      </c>
      <c r="AG291" s="94">
        <f t="shared" si="365"/>
        <v>0</v>
      </c>
      <c r="AH291" s="123">
        <f t="shared" si="366"/>
        <v>519.80693399999996</v>
      </c>
      <c r="AI291" s="94">
        <f t="shared" si="367"/>
        <v>519.80693399999996</v>
      </c>
      <c r="AJ291" s="94">
        <f t="shared" si="368"/>
        <v>0</v>
      </c>
      <c r="AK291" s="94">
        <f t="shared" si="369"/>
        <v>5624.4830659999998</v>
      </c>
      <c r="AL291" s="93">
        <f t="shared" si="370"/>
        <v>5624.4830659999998</v>
      </c>
      <c r="AM291" s="138" t="s">
        <v>976</v>
      </c>
    </row>
    <row r="292" spans="1:39" hidden="1" outlineLevel="3" x14ac:dyDescent="0.25">
      <c r="A292" t="s">
        <v>7024</v>
      </c>
      <c r="B292" t="s">
        <v>35</v>
      </c>
      <c r="C292" t="s">
        <v>36</v>
      </c>
      <c r="D292" t="s">
        <v>212</v>
      </c>
      <c r="E292" t="s">
        <v>213</v>
      </c>
      <c r="F292">
        <v>255.42</v>
      </c>
      <c r="G292">
        <v>12713.55</v>
      </c>
      <c r="H292">
        <v>6588.07</v>
      </c>
      <c r="R292">
        <f t="shared" si="352"/>
        <v>19557.04</v>
      </c>
      <c r="S292" s="92" t="s">
        <v>1083</v>
      </c>
      <c r="T292" s="80">
        <v>8.4599999999999995E-2</v>
      </c>
      <c r="U292" s="119">
        <f t="shared" si="353"/>
        <v>0</v>
      </c>
      <c r="V292" s="120">
        <f t="shared" si="354"/>
        <v>6588.07</v>
      </c>
      <c r="W292" s="121">
        <f t="shared" si="355"/>
        <v>6588.07</v>
      </c>
      <c r="X292" s="119">
        <f t="shared" si="356"/>
        <v>0</v>
      </c>
      <c r="Y292" s="120">
        <f t="shared" si="357"/>
        <v>557.35072199999991</v>
      </c>
      <c r="Z292" s="122">
        <f t="shared" si="358"/>
        <v>557.35072199999991</v>
      </c>
      <c r="AA292" s="119">
        <f t="shared" si="359"/>
        <v>0</v>
      </c>
      <c r="AB292" s="120">
        <f t="shared" si="360"/>
        <v>6030.7192779999996</v>
      </c>
      <c r="AC292" s="122">
        <f t="shared" si="361"/>
        <v>6030.7192779999996</v>
      </c>
      <c r="AD292" s="94">
        <f t="shared" si="362"/>
        <v>0</v>
      </c>
      <c r="AE292" s="123">
        <f t="shared" si="363"/>
        <v>19557.04</v>
      </c>
      <c r="AF292" s="94">
        <f t="shared" si="364"/>
        <v>19557.04</v>
      </c>
      <c r="AG292" s="94">
        <f t="shared" si="365"/>
        <v>0</v>
      </c>
      <c r="AH292" s="123">
        <f t="shared" si="366"/>
        <v>1654.525584</v>
      </c>
      <c r="AI292" s="94">
        <f t="shared" si="367"/>
        <v>1654.525584</v>
      </c>
      <c r="AJ292" s="94">
        <f t="shared" si="368"/>
        <v>0</v>
      </c>
      <c r="AK292" s="94">
        <f t="shared" si="369"/>
        <v>17902.514416000002</v>
      </c>
      <c r="AL292" s="93">
        <f t="shared" si="370"/>
        <v>17902.514416000002</v>
      </c>
      <c r="AM292" s="138" t="s">
        <v>976</v>
      </c>
    </row>
    <row r="293" spans="1:39" hidden="1" outlineLevel="3" x14ac:dyDescent="0.25">
      <c r="A293" t="s">
        <v>7024</v>
      </c>
      <c r="B293" t="s">
        <v>35</v>
      </c>
      <c r="C293" t="s">
        <v>36</v>
      </c>
      <c r="D293" t="s">
        <v>214</v>
      </c>
      <c r="E293" t="s">
        <v>215</v>
      </c>
      <c r="F293">
        <v>665.07</v>
      </c>
      <c r="G293">
        <v>797.6</v>
      </c>
      <c r="H293">
        <v>3187.98</v>
      </c>
      <c r="R293">
        <f t="shared" si="352"/>
        <v>4650.6499999999996</v>
      </c>
      <c r="S293" s="92" t="s">
        <v>1076</v>
      </c>
      <c r="T293" s="80">
        <v>8.4599999999999995E-2</v>
      </c>
      <c r="U293" s="119">
        <f t="shared" si="353"/>
        <v>0</v>
      </c>
      <c r="V293" s="120">
        <f t="shared" si="354"/>
        <v>3187.98</v>
      </c>
      <c r="W293" s="121">
        <f t="shared" si="355"/>
        <v>3187.98</v>
      </c>
      <c r="X293" s="119">
        <f t="shared" si="356"/>
        <v>0</v>
      </c>
      <c r="Y293" s="120">
        <f t="shared" si="357"/>
        <v>269.70310799999999</v>
      </c>
      <c r="Z293" s="122">
        <f t="shared" si="358"/>
        <v>269.70310799999999</v>
      </c>
      <c r="AA293" s="119">
        <f t="shared" si="359"/>
        <v>0</v>
      </c>
      <c r="AB293" s="120">
        <f t="shared" si="360"/>
        <v>2918.2768919999999</v>
      </c>
      <c r="AC293" s="122">
        <f t="shared" si="361"/>
        <v>2918.2768919999999</v>
      </c>
      <c r="AD293" s="94">
        <f t="shared" si="362"/>
        <v>0</v>
      </c>
      <c r="AE293" s="123">
        <f t="shared" si="363"/>
        <v>4650.6499999999996</v>
      </c>
      <c r="AF293" s="94">
        <f t="shared" si="364"/>
        <v>4650.6499999999996</v>
      </c>
      <c r="AG293" s="94">
        <f t="shared" si="365"/>
        <v>0</v>
      </c>
      <c r="AH293" s="123">
        <f t="shared" si="366"/>
        <v>393.44498999999996</v>
      </c>
      <c r="AI293" s="94">
        <f t="shared" si="367"/>
        <v>393.44498999999996</v>
      </c>
      <c r="AJ293" s="94">
        <f t="shared" si="368"/>
        <v>0</v>
      </c>
      <c r="AK293" s="94">
        <f t="shared" si="369"/>
        <v>4257.2050099999997</v>
      </c>
      <c r="AL293" s="93">
        <f t="shared" si="370"/>
        <v>4257.2050099999997</v>
      </c>
      <c r="AM293" s="138" t="s">
        <v>978</v>
      </c>
    </row>
    <row r="294" spans="1:39" hidden="1" outlineLevel="2" collapsed="1" x14ac:dyDescent="0.25">
      <c r="S294" s="92"/>
      <c r="T294" s="80"/>
      <c r="U294" s="119">
        <f t="shared" ref="U294:AL294" si="371">SUBTOTAL(9,U286:U293)</f>
        <v>0</v>
      </c>
      <c r="V294" s="120">
        <f t="shared" si="371"/>
        <v>30096.86</v>
      </c>
      <c r="W294" s="121">
        <f t="shared" si="371"/>
        <v>30096.86</v>
      </c>
      <c r="X294" s="119">
        <f t="shared" si="371"/>
        <v>0</v>
      </c>
      <c r="Y294" s="120">
        <f t="shared" si="371"/>
        <v>2546.1943560000004</v>
      </c>
      <c r="Z294" s="122">
        <f t="shared" si="371"/>
        <v>2546.1943560000004</v>
      </c>
      <c r="AA294" s="119">
        <f t="shared" si="371"/>
        <v>0</v>
      </c>
      <c r="AB294" s="120">
        <f t="shared" si="371"/>
        <v>27550.665644000001</v>
      </c>
      <c r="AC294" s="122">
        <f t="shared" si="371"/>
        <v>27550.665644000001</v>
      </c>
      <c r="AD294" s="94">
        <f t="shared" si="371"/>
        <v>0</v>
      </c>
      <c r="AE294" s="123">
        <f t="shared" si="371"/>
        <v>64405.850000000006</v>
      </c>
      <c r="AF294" s="94">
        <f t="shared" si="371"/>
        <v>64405.850000000006</v>
      </c>
      <c r="AG294" s="94">
        <f t="shared" si="371"/>
        <v>0</v>
      </c>
      <c r="AH294" s="123">
        <f t="shared" si="371"/>
        <v>5448.7349099999992</v>
      </c>
      <c r="AI294" s="94">
        <f t="shared" si="371"/>
        <v>5448.7349099999992</v>
      </c>
      <c r="AJ294" s="94">
        <f t="shared" si="371"/>
        <v>0</v>
      </c>
      <c r="AK294" s="94">
        <f t="shared" si="371"/>
        <v>58957.115089999999</v>
      </c>
      <c r="AL294" s="93">
        <f t="shared" si="371"/>
        <v>58957.115089999999</v>
      </c>
      <c r="AM294" s="139" t="s">
        <v>7136</v>
      </c>
    </row>
    <row r="295" spans="1:39" hidden="1" outlineLevel="3" x14ac:dyDescent="0.25">
      <c r="A295" t="s">
        <v>7024</v>
      </c>
      <c r="B295" t="s">
        <v>82</v>
      </c>
      <c r="C295" t="s">
        <v>83</v>
      </c>
      <c r="D295" t="s">
        <v>204</v>
      </c>
      <c r="E295" t="s">
        <v>205</v>
      </c>
      <c r="G295">
        <v>16454.580000000002</v>
      </c>
      <c r="H295">
        <v>1364.39</v>
      </c>
      <c r="R295">
        <f>SUM(F295:Q295)</f>
        <v>17818.97</v>
      </c>
      <c r="S295" s="92" t="s">
        <v>4478</v>
      </c>
      <c r="T295" s="80">
        <v>1.17E-2</v>
      </c>
      <c r="U295" s="119">
        <f>IF(LEFT(AM295,6)="Direct", H295,0)</f>
        <v>0</v>
      </c>
      <c r="V295" s="120">
        <f>H295-U295</f>
        <v>1364.39</v>
      </c>
      <c r="W295" s="121">
        <f>U295+V295</f>
        <v>1364.39</v>
      </c>
      <c r="X295" s="119">
        <f>IF(LEFT(AM295,9)="Direct-WA", H295,0)</f>
        <v>0</v>
      </c>
      <c r="Y295" s="120">
        <f>IF(LEFT(AM295,9)="Direct-WA",0,H295*T295)</f>
        <v>15.963363000000001</v>
      </c>
      <c r="Z295" s="122">
        <f>X295+Y295</f>
        <v>15.963363000000001</v>
      </c>
      <c r="AA295" s="119">
        <f>IF(LEFT(AM295,9)="Direct-OR", H295,0)</f>
        <v>0</v>
      </c>
      <c r="AB295" s="120">
        <f>IF(LEFT(AM295,9)="Direct-OR",0,V295-Y295)</f>
        <v>1348.426637</v>
      </c>
      <c r="AC295" s="122">
        <f>AA295+AB295</f>
        <v>1348.426637</v>
      </c>
      <c r="AD295" s="94">
        <f>IF(LEFT(AM295,6)="Direct", R295,0)</f>
        <v>0</v>
      </c>
      <c r="AE295" s="123">
        <f>R295-AD295</f>
        <v>17818.97</v>
      </c>
      <c r="AF295" s="94">
        <f>AD295+AE295</f>
        <v>17818.97</v>
      </c>
      <c r="AG295" s="94">
        <f>IF(LEFT(AM295,9)="Direct-WA", R295,0)</f>
        <v>0</v>
      </c>
      <c r="AH295" s="123">
        <f>IF(LEFT(AM295,9)="Direct-WA",0,R295*T295)</f>
        <v>208.48194900000001</v>
      </c>
      <c r="AI295" s="94">
        <f>AG295+AH295</f>
        <v>208.48194900000001</v>
      </c>
      <c r="AJ295" s="94">
        <f>IF(LEFT(AM295,9)="Direct-OR", R295,0)</f>
        <v>0</v>
      </c>
      <c r="AK295" s="94">
        <f>IF(LEFT(AM295,9)="Direct-OR",0,AF295-AI295)</f>
        <v>17610.488051</v>
      </c>
      <c r="AL295" s="93">
        <f>AJ295+AK295</f>
        <v>17610.488051</v>
      </c>
      <c r="AM295" s="138" t="s">
        <v>4436</v>
      </c>
    </row>
    <row r="296" spans="1:39" hidden="1" outlineLevel="3" x14ac:dyDescent="0.25">
      <c r="A296" t="s">
        <v>7024</v>
      </c>
      <c r="B296" t="s">
        <v>82</v>
      </c>
      <c r="C296" t="s">
        <v>83</v>
      </c>
      <c r="D296" t="s">
        <v>206</v>
      </c>
      <c r="E296" t="s">
        <v>207</v>
      </c>
      <c r="F296">
        <v>543.87</v>
      </c>
      <c r="G296">
        <v>271.94</v>
      </c>
      <c r="R296">
        <f>SUM(F296:Q296)</f>
        <v>815.81</v>
      </c>
      <c r="S296" s="92" t="s">
        <v>4491</v>
      </c>
      <c r="T296" s="80">
        <v>1.17E-2</v>
      </c>
      <c r="U296" s="119">
        <f>IF(LEFT(AM296,6)="Direct", H296,0)</f>
        <v>0</v>
      </c>
      <c r="V296" s="120">
        <f>H296-U296</f>
        <v>0</v>
      </c>
      <c r="W296" s="121">
        <f>U296+V296</f>
        <v>0</v>
      </c>
      <c r="X296" s="119">
        <f>IF(LEFT(AM296,9)="Direct-WA", H296,0)</f>
        <v>0</v>
      </c>
      <c r="Y296" s="120">
        <f>IF(LEFT(AM296,9)="Direct-WA",0,H296*T296)</f>
        <v>0</v>
      </c>
      <c r="Z296" s="122">
        <f>X296+Y296</f>
        <v>0</v>
      </c>
      <c r="AA296" s="119">
        <f>IF(LEFT(AM296,9)="Direct-OR", H296,0)</f>
        <v>0</v>
      </c>
      <c r="AB296" s="120">
        <f>IF(LEFT(AM296,9)="Direct-OR",0,V296-Y296)</f>
        <v>0</v>
      </c>
      <c r="AC296" s="122">
        <f>AA296+AB296</f>
        <v>0</v>
      </c>
      <c r="AD296" s="94">
        <f>IF(LEFT(AM296,6)="Direct", R296,0)</f>
        <v>0</v>
      </c>
      <c r="AE296" s="123">
        <f>R296-AD296</f>
        <v>815.81</v>
      </c>
      <c r="AF296" s="94">
        <f>AD296+AE296</f>
        <v>815.81</v>
      </c>
      <c r="AG296" s="94">
        <f>IF(LEFT(AM296,9)="Direct-WA", R296,0)</f>
        <v>0</v>
      </c>
      <c r="AH296" s="123">
        <f>IF(LEFT(AM296,9)="Direct-WA",0,R296*T296)</f>
        <v>9.5449769999999994</v>
      </c>
      <c r="AI296" s="94">
        <f>AG296+AH296</f>
        <v>9.5449769999999994</v>
      </c>
      <c r="AJ296" s="94">
        <f>IF(LEFT(AM296,9)="Direct-OR", R296,0)</f>
        <v>0</v>
      </c>
      <c r="AK296" s="94">
        <f>IF(LEFT(AM296,9)="Direct-OR",0,AF296-AI296)</f>
        <v>806.26502299999993</v>
      </c>
      <c r="AL296" s="93">
        <f>AJ296+AK296</f>
        <v>806.26502299999993</v>
      </c>
      <c r="AM296" s="138" t="s">
        <v>4436</v>
      </c>
    </row>
    <row r="297" spans="1:39" hidden="1" outlineLevel="3" x14ac:dyDescent="0.25">
      <c r="A297" t="s">
        <v>7024</v>
      </c>
      <c r="B297" t="s">
        <v>82</v>
      </c>
      <c r="C297" t="s">
        <v>83</v>
      </c>
      <c r="D297" t="s">
        <v>208</v>
      </c>
      <c r="E297" t="s">
        <v>209</v>
      </c>
      <c r="F297">
        <v>619.34</v>
      </c>
      <c r="G297">
        <v>3724.41</v>
      </c>
      <c r="R297">
        <f>SUM(F297:Q297)</f>
        <v>4343.75</v>
      </c>
      <c r="S297" s="92" t="s">
        <v>4510</v>
      </c>
      <c r="T297" s="80">
        <v>1.17E-2</v>
      </c>
      <c r="U297" s="119">
        <f>IF(LEFT(AM297,6)="Direct", H297,0)</f>
        <v>0</v>
      </c>
      <c r="V297" s="120">
        <f>H297-U297</f>
        <v>0</v>
      </c>
      <c r="W297" s="121">
        <f>U297+V297</f>
        <v>0</v>
      </c>
      <c r="X297" s="119">
        <f>IF(LEFT(AM297,9)="Direct-WA", H297,0)</f>
        <v>0</v>
      </c>
      <c r="Y297" s="120">
        <f>IF(LEFT(AM297,9)="Direct-WA",0,H297*T297)</f>
        <v>0</v>
      </c>
      <c r="Z297" s="122">
        <f>X297+Y297</f>
        <v>0</v>
      </c>
      <c r="AA297" s="119">
        <f>IF(LEFT(AM297,9)="Direct-OR", H297,0)</f>
        <v>0</v>
      </c>
      <c r="AB297" s="120">
        <f>IF(LEFT(AM297,9)="Direct-OR",0,V297-Y297)</f>
        <v>0</v>
      </c>
      <c r="AC297" s="122">
        <f>AA297+AB297</f>
        <v>0</v>
      </c>
      <c r="AD297" s="94">
        <f>IF(LEFT(AM297,6)="Direct", R297,0)</f>
        <v>0</v>
      </c>
      <c r="AE297" s="123">
        <f>R297-AD297</f>
        <v>4343.75</v>
      </c>
      <c r="AF297" s="94">
        <f>AD297+AE297</f>
        <v>4343.75</v>
      </c>
      <c r="AG297" s="94">
        <f>IF(LEFT(AM297,9)="Direct-WA", R297,0)</f>
        <v>0</v>
      </c>
      <c r="AH297" s="123">
        <f>IF(LEFT(AM297,9)="Direct-WA",0,R297*T297)</f>
        <v>50.821874999999999</v>
      </c>
      <c r="AI297" s="94">
        <f>AG297+AH297</f>
        <v>50.821874999999999</v>
      </c>
      <c r="AJ297" s="94">
        <f>IF(LEFT(AM297,9)="Direct-OR", R297,0)</f>
        <v>0</v>
      </c>
      <c r="AK297" s="94">
        <f>IF(LEFT(AM297,9)="Direct-OR",0,AF297-AI297)</f>
        <v>4292.9281250000004</v>
      </c>
      <c r="AL297" s="93">
        <f>AJ297+AK297</f>
        <v>4292.9281250000004</v>
      </c>
      <c r="AM297" s="138" t="s">
        <v>4436</v>
      </c>
    </row>
    <row r="298" spans="1:39" hidden="1" outlineLevel="3" x14ac:dyDescent="0.25">
      <c r="A298" t="s">
        <v>7024</v>
      </c>
      <c r="B298" t="s">
        <v>82</v>
      </c>
      <c r="C298" t="s">
        <v>83</v>
      </c>
      <c r="D298" t="s">
        <v>210</v>
      </c>
      <c r="E298" t="s">
        <v>211</v>
      </c>
      <c r="F298">
        <v>407.9</v>
      </c>
      <c r="G298">
        <v>76.47</v>
      </c>
      <c r="H298">
        <v>648.54</v>
      </c>
      <c r="R298">
        <f>SUM(F298:Q298)</f>
        <v>1132.9099999999999</v>
      </c>
      <c r="S298" s="92" t="s">
        <v>4531</v>
      </c>
      <c r="T298" s="80">
        <v>1.17E-2</v>
      </c>
      <c r="U298" s="119">
        <f>IF(LEFT(AM298,6)="Direct", H298,0)</f>
        <v>0</v>
      </c>
      <c r="V298" s="120">
        <f>H298-U298</f>
        <v>648.54</v>
      </c>
      <c r="W298" s="121">
        <f>U298+V298</f>
        <v>648.54</v>
      </c>
      <c r="X298" s="119">
        <f>IF(LEFT(AM298,9)="Direct-WA", H298,0)</f>
        <v>0</v>
      </c>
      <c r="Y298" s="120">
        <f>IF(LEFT(AM298,9)="Direct-WA",0,H298*T298)</f>
        <v>7.5879180000000002</v>
      </c>
      <c r="Z298" s="122">
        <f>X298+Y298</f>
        <v>7.5879180000000002</v>
      </c>
      <c r="AA298" s="119">
        <f>IF(LEFT(AM298,9)="Direct-OR", H298,0)</f>
        <v>0</v>
      </c>
      <c r="AB298" s="120">
        <f>IF(LEFT(AM298,9)="Direct-OR",0,V298-Y298)</f>
        <v>640.95208200000002</v>
      </c>
      <c r="AC298" s="122">
        <f>AA298+AB298</f>
        <v>640.95208200000002</v>
      </c>
      <c r="AD298" s="94">
        <f>IF(LEFT(AM298,6)="Direct", R298,0)</f>
        <v>0</v>
      </c>
      <c r="AE298" s="123">
        <f>R298-AD298</f>
        <v>1132.9099999999999</v>
      </c>
      <c r="AF298" s="94">
        <f>AD298+AE298</f>
        <v>1132.9099999999999</v>
      </c>
      <c r="AG298" s="94">
        <f>IF(LEFT(AM298,9)="Direct-WA", R298,0)</f>
        <v>0</v>
      </c>
      <c r="AH298" s="123">
        <f>IF(LEFT(AM298,9)="Direct-WA",0,R298*T298)</f>
        <v>13.255046999999999</v>
      </c>
      <c r="AI298" s="94">
        <f>AG298+AH298</f>
        <v>13.255046999999999</v>
      </c>
      <c r="AJ298" s="94">
        <f>IF(LEFT(AM298,9)="Direct-OR", R298,0)</f>
        <v>0</v>
      </c>
      <c r="AK298" s="94">
        <f>IF(LEFT(AM298,9)="Direct-OR",0,AF298-AI298)</f>
        <v>1119.6549529999998</v>
      </c>
      <c r="AL298" s="93">
        <f>AJ298+AK298</f>
        <v>1119.6549529999998</v>
      </c>
      <c r="AM298" s="138" t="s">
        <v>4436</v>
      </c>
    </row>
    <row r="299" spans="1:39" hidden="1" outlineLevel="2" collapsed="1" x14ac:dyDescent="0.25">
      <c r="S299" s="92"/>
      <c r="T299" s="80"/>
      <c r="U299" s="119">
        <f t="shared" ref="U299:AL299" si="372">SUBTOTAL(9,U295:U298)</f>
        <v>0</v>
      </c>
      <c r="V299" s="120">
        <f t="shared" si="372"/>
        <v>2012.93</v>
      </c>
      <c r="W299" s="121">
        <f t="shared" si="372"/>
        <v>2012.93</v>
      </c>
      <c r="X299" s="119">
        <f t="shared" si="372"/>
        <v>0</v>
      </c>
      <c r="Y299" s="120">
        <f t="shared" si="372"/>
        <v>23.551281000000003</v>
      </c>
      <c r="Z299" s="122">
        <f t="shared" si="372"/>
        <v>23.551281000000003</v>
      </c>
      <c r="AA299" s="119">
        <f t="shared" si="372"/>
        <v>0</v>
      </c>
      <c r="AB299" s="120">
        <f t="shared" si="372"/>
        <v>1989.378719</v>
      </c>
      <c r="AC299" s="122">
        <f t="shared" si="372"/>
        <v>1989.378719</v>
      </c>
      <c r="AD299" s="94">
        <f t="shared" si="372"/>
        <v>0</v>
      </c>
      <c r="AE299" s="123">
        <f t="shared" si="372"/>
        <v>24111.440000000002</v>
      </c>
      <c r="AF299" s="94">
        <f t="shared" si="372"/>
        <v>24111.440000000002</v>
      </c>
      <c r="AG299" s="94">
        <f t="shared" si="372"/>
        <v>0</v>
      </c>
      <c r="AH299" s="123">
        <f t="shared" si="372"/>
        <v>282.10384799999997</v>
      </c>
      <c r="AI299" s="94">
        <f t="shared" si="372"/>
        <v>282.10384799999997</v>
      </c>
      <c r="AJ299" s="94">
        <f t="shared" si="372"/>
        <v>0</v>
      </c>
      <c r="AK299" s="94">
        <f t="shared" si="372"/>
        <v>23829.336152</v>
      </c>
      <c r="AL299" s="93">
        <f t="shared" si="372"/>
        <v>23829.336152</v>
      </c>
      <c r="AM299" s="139" t="s">
        <v>7138</v>
      </c>
    </row>
    <row r="300" spans="1:39" hidden="1" outlineLevel="1" x14ac:dyDescent="0.25">
      <c r="A300" s="135" t="s">
        <v>7023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7"/>
      <c r="T300" s="128"/>
      <c r="U300" s="129">
        <f t="shared" ref="U300:AL300" si="373">SUBTOTAL(9,U235:U298)</f>
        <v>27457.85</v>
      </c>
      <c r="V300" s="130">
        <f t="shared" si="373"/>
        <v>121570.68999999999</v>
      </c>
      <c r="W300" s="131">
        <f t="shared" si="373"/>
        <v>149028.5400000001</v>
      </c>
      <c r="X300" s="129">
        <f t="shared" si="373"/>
        <v>2613</v>
      </c>
      <c r="Y300" s="130">
        <f t="shared" si="373"/>
        <v>12456.413312649996</v>
      </c>
      <c r="Z300" s="132">
        <f t="shared" si="373"/>
        <v>15069.413312649996</v>
      </c>
      <c r="AA300" s="129">
        <f t="shared" si="373"/>
        <v>24844.85</v>
      </c>
      <c r="AB300" s="130">
        <f t="shared" si="373"/>
        <v>109114.27668735001</v>
      </c>
      <c r="AC300" s="132">
        <f t="shared" si="373"/>
        <v>133959.12668735004</v>
      </c>
      <c r="AD300" s="130">
        <f t="shared" si="373"/>
        <v>82163.769999999975</v>
      </c>
      <c r="AE300" s="133">
        <f t="shared" si="373"/>
        <v>251232.16</v>
      </c>
      <c r="AF300" s="130">
        <f t="shared" si="373"/>
        <v>333395.92999999993</v>
      </c>
      <c r="AG300" s="130">
        <f t="shared" si="373"/>
        <v>6829.24</v>
      </c>
      <c r="AH300" s="133">
        <f t="shared" si="373"/>
        <v>23434.280947409999</v>
      </c>
      <c r="AI300" s="130">
        <f t="shared" si="373"/>
        <v>30263.520947410005</v>
      </c>
      <c r="AJ300" s="130">
        <f t="shared" si="373"/>
        <v>75334.529999999984</v>
      </c>
      <c r="AK300" s="130">
        <f t="shared" si="373"/>
        <v>227797.87905259</v>
      </c>
      <c r="AL300" s="134">
        <f t="shared" si="373"/>
        <v>303132.40905259002</v>
      </c>
      <c r="AM300" s="137"/>
    </row>
    <row r="301" spans="1:39" hidden="1" outlineLevel="3" x14ac:dyDescent="0.25">
      <c r="A301" t="s">
        <v>7026</v>
      </c>
      <c r="B301" t="s">
        <v>229</v>
      </c>
      <c r="C301" t="s">
        <v>230</v>
      </c>
      <c r="D301" t="s">
        <v>227</v>
      </c>
      <c r="E301" t="s">
        <v>228</v>
      </c>
      <c r="F301">
        <v>7239.95</v>
      </c>
      <c r="G301">
        <v>9218.9599999999991</v>
      </c>
      <c r="R301">
        <f>SUM(F301:Q301)</f>
        <v>16458.91</v>
      </c>
      <c r="S301" s="92" t="s">
        <v>5917</v>
      </c>
      <c r="T301" s="80">
        <v>0.1124</v>
      </c>
      <c r="U301" s="119">
        <f>IF(LEFT(AM301,6)="Direct", H301,0)</f>
        <v>0</v>
      </c>
      <c r="V301" s="120">
        <f>H301-U301</f>
        <v>0</v>
      </c>
      <c r="W301" s="121">
        <f>U301+V301</f>
        <v>0</v>
      </c>
      <c r="X301" s="119">
        <f>IF(LEFT(AM301,9)="Direct-WA", H301,0)</f>
        <v>0</v>
      </c>
      <c r="Y301" s="120">
        <f>IF(LEFT(AM301,9)="Direct-WA",0,H301*T301)</f>
        <v>0</v>
      </c>
      <c r="Z301" s="122">
        <f>X301+Y301</f>
        <v>0</v>
      </c>
      <c r="AA301" s="119">
        <f>IF(LEFT(AM301,9)="Direct-OR", H301,0)</f>
        <v>0</v>
      </c>
      <c r="AB301" s="120">
        <f>IF(LEFT(AM301,9)="Direct-OR",0,V301-Y301)</f>
        <v>0</v>
      </c>
      <c r="AC301" s="122">
        <f>AA301+AB301</f>
        <v>0</v>
      </c>
      <c r="AD301" s="94">
        <f>IF(LEFT(AM301,6)="Direct", R301,0)</f>
        <v>0</v>
      </c>
      <c r="AE301" s="123">
        <f>R301-AD301</f>
        <v>16458.91</v>
      </c>
      <c r="AF301" s="94">
        <f>AD301+AE301</f>
        <v>16458.91</v>
      </c>
      <c r="AG301" s="94">
        <f>IF(LEFT(AM301,9)="Direct-WA", R301,0)</f>
        <v>0</v>
      </c>
      <c r="AH301" s="123">
        <f>IF(LEFT(AM301,9)="Direct-WA",0,R301*T301)</f>
        <v>1849.9814839999999</v>
      </c>
      <c r="AI301" s="94">
        <f>AG301+AH301</f>
        <v>1849.9814839999999</v>
      </c>
      <c r="AJ301" s="94">
        <f>IF(LEFT(AM301,9)="Direct-OR", R301,0)</f>
        <v>0</v>
      </c>
      <c r="AK301" s="94">
        <f>IF(LEFT(AM301,9)="Direct-OR",0,AF301-AI301)</f>
        <v>14608.928516</v>
      </c>
      <c r="AL301" s="93">
        <f>AJ301+AK301</f>
        <v>14608.928516</v>
      </c>
      <c r="AM301" s="138" t="s">
        <v>1010</v>
      </c>
    </row>
    <row r="302" spans="1:39" hidden="1" outlineLevel="2" collapsed="1" x14ac:dyDescent="0.25">
      <c r="S302" s="92"/>
      <c r="T302" s="80"/>
      <c r="U302" s="119">
        <f t="shared" ref="U302:AL302" si="374">SUBTOTAL(9,U301:U301)</f>
        <v>0</v>
      </c>
      <c r="V302" s="120">
        <f t="shared" si="374"/>
        <v>0</v>
      </c>
      <c r="W302" s="121">
        <f t="shared" si="374"/>
        <v>0</v>
      </c>
      <c r="X302" s="119">
        <f t="shared" si="374"/>
        <v>0</v>
      </c>
      <c r="Y302" s="120">
        <f t="shared" si="374"/>
        <v>0</v>
      </c>
      <c r="Z302" s="122">
        <f t="shared" si="374"/>
        <v>0</v>
      </c>
      <c r="AA302" s="119">
        <f t="shared" si="374"/>
        <v>0</v>
      </c>
      <c r="AB302" s="120">
        <f t="shared" si="374"/>
        <v>0</v>
      </c>
      <c r="AC302" s="122">
        <f t="shared" si="374"/>
        <v>0</v>
      </c>
      <c r="AD302" s="94">
        <f t="shared" si="374"/>
        <v>0</v>
      </c>
      <c r="AE302" s="123">
        <f t="shared" si="374"/>
        <v>16458.91</v>
      </c>
      <c r="AF302" s="94">
        <f t="shared" si="374"/>
        <v>16458.91</v>
      </c>
      <c r="AG302" s="94">
        <f t="shared" si="374"/>
        <v>0</v>
      </c>
      <c r="AH302" s="123">
        <f t="shared" si="374"/>
        <v>1849.9814839999999</v>
      </c>
      <c r="AI302" s="94">
        <f t="shared" si="374"/>
        <v>1849.9814839999999</v>
      </c>
      <c r="AJ302" s="94">
        <f t="shared" si="374"/>
        <v>0</v>
      </c>
      <c r="AK302" s="94">
        <f t="shared" si="374"/>
        <v>14608.928516</v>
      </c>
      <c r="AL302" s="93">
        <f t="shared" si="374"/>
        <v>14608.928516</v>
      </c>
      <c r="AM302" s="139" t="s">
        <v>7137</v>
      </c>
    </row>
    <row r="303" spans="1:39" hidden="1" outlineLevel="3" x14ac:dyDescent="0.25">
      <c r="A303" t="s">
        <v>7026</v>
      </c>
      <c r="B303" t="s">
        <v>225</v>
      </c>
      <c r="C303" t="s">
        <v>226</v>
      </c>
      <c r="D303" t="s">
        <v>227</v>
      </c>
      <c r="E303" t="s">
        <v>228</v>
      </c>
      <c r="F303">
        <v>2777.78</v>
      </c>
      <c r="G303">
        <v>2514.67</v>
      </c>
      <c r="H303">
        <v>2514.67</v>
      </c>
      <c r="R303">
        <f>SUM(F303:Q303)</f>
        <v>7807.1200000000008</v>
      </c>
      <c r="S303" s="92" t="s">
        <v>5419</v>
      </c>
      <c r="T303" s="80">
        <v>0.25209999999999999</v>
      </c>
      <c r="U303" s="119">
        <f>IF(LEFT(AM303,6)="Direct", H303,0)</f>
        <v>0</v>
      </c>
      <c r="V303" s="120">
        <f>H303-U303</f>
        <v>2514.67</v>
      </c>
      <c r="W303" s="121">
        <f>U303+V303</f>
        <v>2514.67</v>
      </c>
      <c r="X303" s="119">
        <f>IF(LEFT(AM303,9)="Direct-WA", H303,0)</f>
        <v>0</v>
      </c>
      <c r="Y303" s="120">
        <f>IF(LEFT(AM303,9)="Direct-WA",0,H303*T303)</f>
        <v>633.948307</v>
      </c>
      <c r="Z303" s="122">
        <f>X303+Y303</f>
        <v>633.948307</v>
      </c>
      <c r="AA303" s="119">
        <f>IF(LEFT(AM303,9)="Direct-OR", H303,0)</f>
        <v>0</v>
      </c>
      <c r="AB303" s="120">
        <f>IF(LEFT(AM303,9)="Direct-OR",0,V303-Y303)</f>
        <v>1880.721693</v>
      </c>
      <c r="AC303" s="122">
        <f>AA303+AB303</f>
        <v>1880.721693</v>
      </c>
      <c r="AD303" s="94">
        <f>IF(LEFT(AM303,6)="Direct", R303,0)</f>
        <v>0</v>
      </c>
      <c r="AE303" s="123">
        <f>R303-AD303</f>
        <v>7807.1200000000008</v>
      </c>
      <c r="AF303" s="94">
        <f>AD303+AE303</f>
        <v>7807.1200000000008</v>
      </c>
      <c r="AG303" s="94">
        <f>IF(LEFT(AM303,9)="Direct-WA", R303,0)</f>
        <v>0</v>
      </c>
      <c r="AH303" s="123">
        <f>IF(LEFT(AM303,9)="Direct-WA",0,R303*T303)</f>
        <v>1968.1749520000001</v>
      </c>
      <c r="AI303" s="94">
        <f>AG303+AH303</f>
        <v>1968.1749520000001</v>
      </c>
      <c r="AJ303" s="94">
        <f>IF(LEFT(AM303,9)="Direct-OR", R303,0)</f>
        <v>0</v>
      </c>
      <c r="AK303" s="94">
        <f>IF(LEFT(AM303,9)="Direct-OR",0,AF303-AI303)</f>
        <v>5838.9450480000005</v>
      </c>
      <c r="AL303" s="93">
        <f>AJ303+AK303</f>
        <v>5838.9450480000005</v>
      </c>
      <c r="AM303" s="138" t="s">
        <v>3661</v>
      </c>
    </row>
    <row r="304" spans="1:39" hidden="1" outlineLevel="2" collapsed="1" x14ac:dyDescent="0.25">
      <c r="S304" s="92"/>
      <c r="T304" s="80"/>
      <c r="U304" s="119">
        <f t="shared" ref="U304:AL304" si="375">SUBTOTAL(9,U303:U303)</f>
        <v>0</v>
      </c>
      <c r="V304" s="120">
        <f t="shared" si="375"/>
        <v>2514.67</v>
      </c>
      <c r="W304" s="121">
        <f t="shared" si="375"/>
        <v>2514.67</v>
      </c>
      <c r="X304" s="119">
        <f t="shared" si="375"/>
        <v>0</v>
      </c>
      <c r="Y304" s="120">
        <f t="shared" si="375"/>
        <v>633.948307</v>
      </c>
      <c r="Z304" s="122">
        <f t="shared" si="375"/>
        <v>633.948307</v>
      </c>
      <c r="AA304" s="119">
        <f t="shared" si="375"/>
        <v>0</v>
      </c>
      <c r="AB304" s="120">
        <f t="shared" si="375"/>
        <v>1880.721693</v>
      </c>
      <c r="AC304" s="122">
        <f t="shared" si="375"/>
        <v>1880.721693</v>
      </c>
      <c r="AD304" s="94">
        <f t="shared" si="375"/>
        <v>0</v>
      </c>
      <c r="AE304" s="123">
        <f t="shared" si="375"/>
        <v>7807.1200000000008</v>
      </c>
      <c r="AF304" s="94">
        <f t="shared" si="375"/>
        <v>7807.1200000000008</v>
      </c>
      <c r="AG304" s="94">
        <f t="shared" si="375"/>
        <v>0</v>
      </c>
      <c r="AH304" s="123">
        <f t="shared" si="375"/>
        <v>1968.1749520000001</v>
      </c>
      <c r="AI304" s="94">
        <f t="shared" si="375"/>
        <v>1968.1749520000001</v>
      </c>
      <c r="AJ304" s="94">
        <f t="shared" si="375"/>
        <v>0</v>
      </c>
      <c r="AK304" s="94">
        <f t="shared" si="375"/>
        <v>5838.9450480000005</v>
      </c>
      <c r="AL304" s="93">
        <f t="shared" si="375"/>
        <v>5838.9450480000005</v>
      </c>
      <c r="AM304" s="139" t="s">
        <v>7147</v>
      </c>
    </row>
    <row r="305" spans="1:39" hidden="1" outlineLevel="1" x14ac:dyDescent="0.25">
      <c r="A305" s="135" t="s">
        <v>7025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7"/>
      <c r="T305" s="128"/>
      <c r="U305" s="129">
        <f t="shared" ref="U305:AL305" si="376">SUBTOTAL(9,U301:U303)</f>
        <v>0</v>
      </c>
      <c r="V305" s="130">
        <f t="shared" si="376"/>
        <v>2514.67</v>
      </c>
      <c r="W305" s="131">
        <f t="shared" si="376"/>
        <v>2514.67</v>
      </c>
      <c r="X305" s="129">
        <f t="shared" si="376"/>
        <v>0</v>
      </c>
      <c r="Y305" s="130">
        <f t="shared" si="376"/>
        <v>633.948307</v>
      </c>
      <c r="Z305" s="132">
        <f t="shared" si="376"/>
        <v>633.948307</v>
      </c>
      <c r="AA305" s="129">
        <f t="shared" si="376"/>
        <v>0</v>
      </c>
      <c r="AB305" s="130">
        <f t="shared" si="376"/>
        <v>1880.721693</v>
      </c>
      <c r="AC305" s="132">
        <f t="shared" si="376"/>
        <v>1880.721693</v>
      </c>
      <c r="AD305" s="130">
        <f t="shared" si="376"/>
        <v>0</v>
      </c>
      <c r="AE305" s="133">
        <f t="shared" si="376"/>
        <v>24266.03</v>
      </c>
      <c r="AF305" s="130">
        <f t="shared" si="376"/>
        <v>24266.03</v>
      </c>
      <c r="AG305" s="130">
        <f t="shared" si="376"/>
        <v>0</v>
      </c>
      <c r="AH305" s="133">
        <f t="shared" si="376"/>
        <v>3818.1564360000002</v>
      </c>
      <c r="AI305" s="130">
        <f t="shared" si="376"/>
        <v>3818.1564360000002</v>
      </c>
      <c r="AJ305" s="130">
        <f t="shared" si="376"/>
        <v>0</v>
      </c>
      <c r="AK305" s="130">
        <f t="shared" si="376"/>
        <v>20447.873564000001</v>
      </c>
      <c r="AL305" s="134">
        <f t="shared" si="376"/>
        <v>20447.873564000001</v>
      </c>
      <c r="AM305" s="137"/>
    </row>
    <row r="306" spans="1:39" hidden="1" outlineLevel="3" x14ac:dyDescent="0.25">
      <c r="A306" t="s">
        <v>7028</v>
      </c>
      <c r="B306" t="s">
        <v>237</v>
      </c>
      <c r="C306" t="s">
        <v>238</v>
      </c>
      <c r="D306" t="s">
        <v>234</v>
      </c>
      <c r="E306" t="s">
        <v>235</v>
      </c>
      <c r="F306">
        <v>63064.11</v>
      </c>
      <c r="G306">
        <v>65420.82</v>
      </c>
      <c r="H306">
        <v>66499.31</v>
      </c>
      <c r="R306">
        <f t="shared" ref="R306:R317" si="377">SUM(F306:Q306)</f>
        <v>194984.24</v>
      </c>
      <c r="S306" s="92" t="s">
        <v>4808</v>
      </c>
      <c r="T306" s="80">
        <v>0.1124</v>
      </c>
      <c r="U306" s="119">
        <f t="shared" ref="U306:U317" si="378">IF(LEFT(AM306,6)="Direct", H306,0)</f>
        <v>0</v>
      </c>
      <c r="V306" s="120">
        <f t="shared" ref="V306:V317" si="379">H306-U306</f>
        <v>66499.31</v>
      </c>
      <c r="W306" s="121">
        <f t="shared" ref="W306:W317" si="380">U306+V306</f>
        <v>66499.31</v>
      </c>
      <c r="X306" s="119">
        <f t="shared" ref="X306:X317" si="381">IF(LEFT(AM306,9)="Direct-WA", H306,0)</f>
        <v>0</v>
      </c>
      <c r="Y306" s="120">
        <f t="shared" ref="Y306:Y317" si="382">IF(LEFT(AM306,9)="Direct-WA",0,H306*T306)</f>
        <v>7474.5224440000002</v>
      </c>
      <c r="Z306" s="122">
        <f t="shared" ref="Z306:Z317" si="383">X306+Y306</f>
        <v>7474.5224440000002</v>
      </c>
      <c r="AA306" s="119">
        <f t="shared" ref="AA306:AA317" si="384">IF(LEFT(AM306,9)="Direct-OR", H306,0)</f>
        <v>0</v>
      </c>
      <c r="AB306" s="120">
        <f t="shared" ref="AB306:AB317" si="385">IF(LEFT(AM306,9)="Direct-OR",0,V306-Y306)</f>
        <v>59024.787555999996</v>
      </c>
      <c r="AC306" s="122">
        <f t="shared" ref="AC306:AC317" si="386">AA306+AB306</f>
        <v>59024.787555999996</v>
      </c>
      <c r="AD306" s="94">
        <f t="shared" ref="AD306:AD317" si="387">IF(LEFT(AM306,6)="Direct", R306,0)</f>
        <v>0</v>
      </c>
      <c r="AE306" s="123">
        <f t="shared" ref="AE306:AE317" si="388">R306-AD306</f>
        <v>194984.24</v>
      </c>
      <c r="AF306" s="94">
        <f t="shared" ref="AF306:AF317" si="389">AD306+AE306</f>
        <v>194984.24</v>
      </c>
      <c r="AG306" s="94">
        <f t="shared" ref="AG306:AG317" si="390">IF(LEFT(AM306,9)="Direct-WA", R306,0)</f>
        <v>0</v>
      </c>
      <c r="AH306" s="123">
        <f t="shared" ref="AH306:AH317" si="391">IF(LEFT(AM306,9)="Direct-WA",0,R306*T306)</f>
        <v>21916.228575999998</v>
      </c>
      <c r="AI306" s="94">
        <f t="shared" ref="AI306:AI317" si="392">AG306+AH306</f>
        <v>21916.228575999998</v>
      </c>
      <c r="AJ306" s="94">
        <f t="shared" ref="AJ306:AJ317" si="393">IF(LEFT(AM306,9)="Direct-OR", R306,0)</f>
        <v>0</v>
      </c>
      <c r="AK306" s="94">
        <f t="shared" ref="AK306:AK317" si="394">IF(LEFT(AM306,9)="Direct-OR",0,AF306-AI306)</f>
        <v>173068.011424</v>
      </c>
      <c r="AL306" s="93">
        <f t="shared" ref="AL306:AL317" si="395">AJ306+AK306</f>
        <v>173068.011424</v>
      </c>
      <c r="AM306" s="138" t="s">
        <v>1010</v>
      </c>
    </row>
    <row r="307" spans="1:39" hidden="1" outlineLevel="3" x14ac:dyDescent="0.25">
      <c r="A307" t="s">
        <v>7028</v>
      </c>
      <c r="B307" t="s">
        <v>237</v>
      </c>
      <c r="C307" t="s">
        <v>238</v>
      </c>
      <c r="D307" t="s">
        <v>232</v>
      </c>
      <c r="E307" t="s">
        <v>233</v>
      </c>
      <c r="F307">
        <v>20057.2</v>
      </c>
      <c r="G307">
        <v>10672.84</v>
      </c>
      <c r="H307">
        <v>2425.84</v>
      </c>
      <c r="R307">
        <f t="shared" si="377"/>
        <v>33155.880000000005</v>
      </c>
      <c r="S307" s="92" t="s">
        <v>4813</v>
      </c>
      <c r="T307" s="80">
        <v>0.1124</v>
      </c>
      <c r="U307" s="119">
        <f t="shared" si="378"/>
        <v>0</v>
      </c>
      <c r="V307" s="120">
        <f t="shared" si="379"/>
        <v>2425.84</v>
      </c>
      <c r="W307" s="121">
        <f t="shared" si="380"/>
        <v>2425.84</v>
      </c>
      <c r="X307" s="119">
        <f t="shared" si="381"/>
        <v>0</v>
      </c>
      <c r="Y307" s="120">
        <f t="shared" si="382"/>
        <v>272.66441600000002</v>
      </c>
      <c r="Z307" s="122">
        <f t="shared" si="383"/>
        <v>272.66441600000002</v>
      </c>
      <c r="AA307" s="119">
        <f t="shared" si="384"/>
        <v>0</v>
      </c>
      <c r="AB307" s="120">
        <f t="shared" si="385"/>
        <v>2153.1755840000001</v>
      </c>
      <c r="AC307" s="122">
        <f t="shared" si="386"/>
        <v>2153.1755840000001</v>
      </c>
      <c r="AD307" s="94">
        <f t="shared" si="387"/>
        <v>0</v>
      </c>
      <c r="AE307" s="123">
        <f t="shared" si="388"/>
        <v>33155.880000000005</v>
      </c>
      <c r="AF307" s="94">
        <f t="shared" si="389"/>
        <v>33155.880000000005</v>
      </c>
      <c r="AG307" s="94">
        <f t="shared" si="390"/>
        <v>0</v>
      </c>
      <c r="AH307" s="123">
        <f t="shared" si="391"/>
        <v>3726.7209120000007</v>
      </c>
      <c r="AI307" s="94">
        <f t="shared" si="392"/>
        <v>3726.7209120000007</v>
      </c>
      <c r="AJ307" s="94">
        <f t="shared" si="393"/>
        <v>0</v>
      </c>
      <c r="AK307" s="94">
        <f t="shared" si="394"/>
        <v>29429.159088000004</v>
      </c>
      <c r="AL307" s="93">
        <f t="shared" si="395"/>
        <v>29429.159088000004</v>
      </c>
      <c r="AM307" s="138" t="s">
        <v>1010</v>
      </c>
    </row>
    <row r="308" spans="1:39" hidden="1" outlineLevel="3" x14ac:dyDescent="0.25">
      <c r="A308" t="s">
        <v>7028</v>
      </c>
      <c r="B308" t="s">
        <v>237</v>
      </c>
      <c r="C308" t="s">
        <v>238</v>
      </c>
      <c r="D308" t="s">
        <v>236</v>
      </c>
      <c r="E308" t="s">
        <v>233</v>
      </c>
      <c r="F308">
        <v>334.95</v>
      </c>
      <c r="R308">
        <f t="shared" si="377"/>
        <v>334.95</v>
      </c>
      <c r="S308" s="92" t="s">
        <v>4814</v>
      </c>
      <c r="T308" s="80">
        <v>0.1124</v>
      </c>
      <c r="U308" s="119">
        <f t="shared" si="378"/>
        <v>0</v>
      </c>
      <c r="V308" s="120">
        <f t="shared" si="379"/>
        <v>0</v>
      </c>
      <c r="W308" s="121">
        <f t="shared" si="380"/>
        <v>0</v>
      </c>
      <c r="X308" s="119">
        <f t="shared" si="381"/>
        <v>0</v>
      </c>
      <c r="Y308" s="120">
        <f t="shared" si="382"/>
        <v>0</v>
      </c>
      <c r="Z308" s="122">
        <f t="shared" si="383"/>
        <v>0</v>
      </c>
      <c r="AA308" s="119">
        <f t="shared" si="384"/>
        <v>0</v>
      </c>
      <c r="AB308" s="120">
        <f t="shared" si="385"/>
        <v>0</v>
      </c>
      <c r="AC308" s="122">
        <f t="shared" si="386"/>
        <v>0</v>
      </c>
      <c r="AD308" s="94">
        <f t="shared" si="387"/>
        <v>0</v>
      </c>
      <c r="AE308" s="123">
        <f t="shared" si="388"/>
        <v>334.95</v>
      </c>
      <c r="AF308" s="94">
        <f t="shared" si="389"/>
        <v>334.95</v>
      </c>
      <c r="AG308" s="94">
        <f t="shared" si="390"/>
        <v>0</v>
      </c>
      <c r="AH308" s="123">
        <f t="shared" si="391"/>
        <v>37.648379999999996</v>
      </c>
      <c r="AI308" s="94">
        <f t="shared" si="392"/>
        <v>37.648379999999996</v>
      </c>
      <c r="AJ308" s="94">
        <f t="shared" si="393"/>
        <v>0</v>
      </c>
      <c r="AK308" s="94">
        <f t="shared" si="394"/>
        <v>297.30162000000001</v>
      </c>
      <c r="AL308" s="93">
        <f t="shared" si="395"/>
        <v>297.30162000000001</v>
      </c>
      <c r="AM308" s="138" t="s">
        <v>1010</v>
      </c>
    </row>
    <row r="309" spans="1:39" hidden="1" outlineLevel="3" x14ac:dyDescent="0.25">
      <c r="A309" t="s">
        <v>7028</v>
      </c>
      <c r="B309" t="s">
        <v>239</v>
      </c>
      <c r="C309" t="s">
        <v>240</v>
      </c>
      <c r="D309" t="s">
        <v>234</v>
      </c>
      <c r="E309" t="s">
        <v>235</v>
      </c>
      <c r="F309">
        <v>11232.01</v>
      </c>
      <c r="G309">
        <v>10718.31</v>
      </c>
      <c r="H309">
        <v>8871.9500000000007</v>
      </c>
      <c r="R309">
        <f t="shared" si="377"/>
        <v>30822.27</v>
      </c>
      <c r="S309" s="92" t="s">
        <v>4847</v>
      </c>
      <c r="T309" s="80">
        <v>0.1124</v>
      </c>
      <c r="U309" s="119">
        <f t="shared" si="378"/>
        <v>0</v>
      </c>
      <c r="V309" s="120">
        <f t="shared" si="379"/>
        <v>8871.9500000000007</v>
      </c>
      <c r="W309" s="121">
        <f t="shared" si="380"/>
        <v>8871.9500000000007</v>
      </c>
      <c r="X309" s="119">
        <f t="shared" si="381"/>
        <v>0</v>
      </c>
      <c r="Y309" s="120">
        <f t="shared" si="382"/>
        <v>997.20718000000011</v>
      </c>
      <c r="Z309" s="122">
        <f t="shared" si="383"/>
        <v>997.20718000000011</v>
      </c>
      <c r="AA309" s="119">
        <f t="shared" si="384"/>
        <v>0</v>
      </c>
      <c r="AB309" s="120">
        <f t="shared" si="385"/>
        <v>7874.7428200000004</v>
      </c>
      <c r="AC309" s="122">
        <f t="shared" si="386"/>
        <v>7874.7428200000004</v>
      </c>
      <c r="AD309" s="94">
        <f t="shared" si="387"/>
        <v>0</v>
      </c>
      <c r="AE309" s="123">
        <f t="shared" si="388"/>
        <v>30822.27</v>
      </c>
      <c r="AF309" s="94">
        <f t="shared" si="389"/>
        <v>30822.27</v>
      </c>
      <c r="AG309" s="94">
        <f t="shared" si="390"/>
        <v>0</v>
      </c>
      <c r="AH309" s="123">
        <f t="shared" si="391"/>
        <v>3464.4231479999999</v>
      </c>
      <c r="AI309" s="94">
        <f t="shared" si="392"/>
        <v>3464.4231479999999</v>
      </c>
      <c r="AJ309" s="94">
        <f t="shared" si="393"/>
        <v>0</v>
      </c>
      <c r="AK309" s="94">
        <f t="shared" si="394"/>
        <v>27357.846852000002</v>
      </c>
      <c r="AL309" s="93">
        <f t="shared" si="395"/>
        <v>27357.846852000002</v>
      </c>
      <c r="AM309" s="138" t="s">
        <v>1010</v>
      </c>
    </row>
    <row r="310" spans="1:39" hidden="1" outlineLevel="3" x14ac:dyDescent="0.25">
      <c r="A310" t="s">
        <v>7028</v>
      </c>
      <c r="B310" t="s">
        <v>239</v>
      </c>
      <c r="C310" t="s">
        <v>240</v>
      </c>
      <c r="D310" t="s">
        <v>232</v>
      </c>
      <c r="E310" t="s">
        <v>233</v>
      </c>
      <c r="H310">
        <v>52.38</v>
      </c>
      <c r="R310">
        <f t="shared" si="377"/>
        <v>52.38</v>
      </c>
      <c r="S310" s="92" t="s">
        <v>4852</v>
      </c>
      <c r="T310" s="80">
        <v>0.1124</v>
      </c>
      <c r="U310" s="119">
        <f t="shared" si="378"/>
        <v>0</v>
      </c>
      <c r="V310" s="120">
        <f t="shared" si="379"/>
        <v>52.38</v>
      </c>
      <c r="W310" s="121">
        <f t="shared" si="380"/>
        <v>52.38</v>
      </c>
      <c r="X310" s="119">
        <f t="shared" si="381"/>
        <v>0</v>
      </c>
      <c r="Y310" s="120">
        <f t="shared" si="382"/>
        <v>5.8875120000000001</v>
      </c>
      <c r="Z310" s="122">
        <f t="shared" si="383"/>
        <v>5.8875120000000001</v>
      </c>
      <c r="AA310" s="119">
        <f t="shared" si="384"/>
        <v>0</v>
      </c>
      <c r="AB310" s="120">
        <f t="shared" si="385"/>
        <v>46.492488000000002</v>
      </c>
      <c r="AC310" s="122">
        <f t="shared" si="386"/>
        <v>46.492488000000002</v>
      </c>
      <c r="AD310" s="94">
        <f t="shared" si="387"/>
        <v>0</v>
      </c>
      <c r="AE310" s="123">
        <f t="shared" si="388"/>
        <v>52.38</v>
      </c>
      <c r="AF310" s="94">
        <f t="shared" si="389"/>
        <v>52.38</v>
      </c>
      <c r="AG310" s="94">
        <f t="shared" si="390"/>
        <v>0</v>
      </c>
      <c r="AH310" s="123">
        <f t="shared" si="391"/>
        <v>5.8875120000000001</v>
      </c>
      <c r="AI310" s="94">
        <f t="shared" si="392"/>
        <v>5.8875120000000001</v>
      </c>
      <c r="AJ310" s="94">
        <f t="shared" si="393"/>
        <v>0</v>
      </c>
      <c r="AK310" s="94">
        <f t="shared" si="394"/>
        <v>46.492488000000002</v>
      </c>
      <c r="AL310" s="93">
        <f t="shared" si="395"/>
        <v>46.492488000000002</v>
      </c>
      <c r="AM310" s="138" t="s">
        <v>1010</v>
      </c>
    </row>
    <row r="311" spans="1:39" hidden="1" outlineLevel="3" x14ac:dyDescent="0.25">
      <c r="A311" t="s">
        <v>7028</v>
      </c>
      <c r="B311" t="s">
        <v>239</v>
      </c>
      <c r="C311" t="s">
        <v>240</v>
      </c>
      <c r="D311" t="s">
        <v>236</v>
      </c>
      <c r="E311" t="s">
        <v>233</v>
      </c>
      <c r="F311">
        <v>131.91999999999999</v>
      </c>
      <c r="R311">
        <f t="shared" si="377"/>
        <v>131.91999999999999</v>
      </c>
      <c r="S311" s="92" t="s">
        <v>4853</v>
      </c>
      <c r="T311" s="80">
        <v>0.1124</v>
      </c>
      <c r="U311" s="119">
        <f t="shared" si="378"/>
        <v>0</v>
      </c>
      <c r="V311" s="120">
        <f t="shared" si="379"/>
        <v>0</v>
      </c>
      <c r="W311" s="121">
        <f t="shared" si="380"/>
        <v>0</v>
      </c>
      <c r="X311" s="119">
        <f t="shared" si="381"/>
        <v>0</v>
      </c>
      <c r="Y311" s="120">
        <f t="shared" si="382"/>
        <v>0</v>
      </c>
      <c r="Z311" s="122">
        <f t="shared" si="383"/>
        <v>0</v>
      </c>
      <c r="AA311" s="119">
        <f t="shared" si="384"/>
        <v>0</v>
      </c>
      <c r="AB311" s="120">
        <f t="shared" si="385"/>
        <v>0</v>
      </c>
      <c r="AC311" s="122">
        <f t="shared" si="386"/>
        <v>0</v>
      </c>
      <c r="AD311" s="94">
        <f t="shared" si="387"/>
        <v>0</v>
      </c>
      <c r="AE311" s="123">
        <f t="shared" si="388"/>
        <v>131.91999999999999</v>
      </c>
      <c r="AF311" s="94">
        <f t="shared" si="389"/>
        <v>131.91999999999999</v>
      </c>
      <c r="AG311" s="94">
        <f t="shared" si="390"/>
        <v>0</v>
      </c>
      <c r="AH311" s="123">
        <f t="shared" si="391"/>
        <v>14.827807999999999</v>
      </c>
      <c r="AI311" s="94">
        <f t="shared" si="392"/>
        <v>14.827807999999999</v>
      </c>
      <c r="AJ311" s="94">
        <f t="shared" si="393"/>
        <v>0</v>
      </c>
      <c r="AK311" s="94">
        <f t="shared" si="394"/>
        <v>117.09219199999998</v>
      </c>
      <c r="AL311" s="93">
        <f t="shared" si="395"/>
        <v>117.09219199999998</v>
      </c>
      <c r="AM311" s="138" t="s">
        <v>1010</v>
      </c>
    </row>
    <row r="312" spans="1:39" hidden="1" outlineLevel="3" x14ac:dyDescent="0.25">
      <c r="A312" t="s">
        <v>7028</v>
      </c>
      <c r="B312" t="s">
        <v>134</v>
      </c>
      <c r="C312" t="s">
        <v>135</v>
      </c>
      <c r="D312" t="s">
        <v>245</v>
      </c>
      <c r="E312" t="s">
        <v>246</v>
      </c>
      <c r="F312">
        <v>480.86</v>
      </c>
      <c r="R312">
        <f t="shared" si="377"/>
        <v>480.86</v>
      </c>
      <c r="S312" s="92" t="s">
        <v>5136</v>
      </c>
      <c r="T312" s="80">
        <v>0.1124</v>
      </c>
      <c r="U312" s="119">
        <f t="shared" si="378"/>
        <v>0</v>
      </c>
      <c r="V312" s="120">
        <f t="shared" si="379"/>
        <v>0</v>
      </c>
      <c r="W312" s="121">
        <f t="shared" si="380"/>
        <v>0</v>
      </c>
      <c r="X312" s="119">
        <f t="shared" si="381"/>
        <v>0</v>
      </c>
      <c r="Y312" s="120">
        <f t="shared" si="382"/>
        <v>0</v>
      </c>
      <c r="Z312" s="122">
        <f t="shared" si="383"/>
        <v>0</v>
      </c>
      <c r="AA312" s="119">
        <f t="shared" si="384"/>
        <v>0</v>
      </c>
      <c r="AB312" s="120">
        <f t="shared" si="385"/>
        <v>0</v>
      </c>
      <c r="AC312" s="122">
        <f t="shared" si="386"/>
        <v>0</v>
      </c>
      <c r="AD312" s="94">
        <f t="shared" si="387"/>
        <v>0</v>
      </c>
      <c r="AE312" s="123">
        <f t="shared" si="388"/>
        <v>480.86</v>
      </c>
      <c r="AF312" s="94">
        <f t="shared" si="389"/>
        <v>480.86</v>
      </c>
      <c r="AG312" s="94">
        <f t="shared" si="390"/>
        <v>0</v>
      </c>
      <c r="AH312" s="123">
        <f t="shared" si="391"/>
        <v>54.048664000000002</v>
      </c>
      <c r="AI312" s="94">
        <f t="shared" si="392"/>
        <v>54.048664000000002</v>
      </c>
      <c r="AJ312" s="94">
        <f t="shared" si="393"/>
        <v>0</v>
      </c>
      <c r="AK312" s="94">
        <f t="shared" si="394"/>
        <v>426.81133599999998</v>
      </c>
      <c r="AL312" s="93">
        <f t="shared" si="395"/>
        <v>426.81133599999998</v>
      </c>
      <c r="AM312" s="138" t="s">
        <v>1010</v>
      </c>
    </row>
    <row r="313" spans="1:39" hidden="1" outlineLevel="3" x14ac:dyDescent="0.25">
      <c r="A313" t="s">
        <v>7028</v>
      </c>
      <c r="B313" t="s">
        <v>247</v>
      </c>
      <c r="C313" t="s">
        <v>248</v>
      </c>
      <c r="D313" t="s">
        <v>245</v>
      </c>
      <c r="E313" t="s">
        <v>246</v>
      </c>
      <c r="F313">
        <v>67601.009999999995</v>
      </c>
      <c r="G313">
        <v>93516.75</v>
      </c>
      <c r="H313">
        <v>94306.1</v>
      </c>
      <c r="R313">
        <f t="shared" si="377"/>
        <v>255423.86000000002</v>
      </c>
      <c r="S313" s="92" t="s">
        <v>5173</v>
      </c>
      <c r="T313" s="80">
        <v>0.1124</v>
      </c>
      <c r="U313" s="119">
        <f t="shared" si="378"/>
        <v>0</v>
      </c>
      <c r="V313" s="120">
        <f t="shared" si="379"/>
        <v>94306.1</v>
      </c>
      <c r="W313" s="121">
        <f t="shared" si="380"/>
        <v>94306.1</v>
      </c>
      <c r="X313" s="119">
        <f t="shared" si="381"/>
        <v>0</v>
      </c>
      <c r="Y313" s="120">
        <f t="shared" si="382"/>
        <v>10600.005640000001</v>
      </c>
      <c r="Z313" s="122">
        <f t="shared" si="383"/>
        <v>10600.005640000001</v>
      </c>
      <c r="AA313" s="119">
        <f t="shared" si="384"/>
        <v>0</v>
      </c>
      <c r="AB313" s="120">
        <f t="shared" si="385"/>
        <v>83706.094360000003</v>
      </c>
      <c r="AC313" s="122">
        <f t="shared" si="386"/>
        <v>83706.094360000003</v>
      </c>
      <c r="AD313" s="94">
        <f t="shared" si="387"/>
        <v>0</v>
      </c>
      <c r="AE313" s="123">
        <f t="shared" si="388"/>
        <v>255423.86000000002</v>
      </c>
      <c r="AF313" s="94">
        <f t="shared" si="389"/>
        <v>255423.86000000002</v>
      </c>
      <c r="AG313" s="94">
        <f t="shared" si="390"/>
        <v>0</v>
      </c>
      <c r="AH313" s="123">
        <f t="shared" si="391"/>
        <v>28709.641864000001</v>
      </c>
      <c r="AI313" s="94">
        <f t="shared" si="392"/>
        <v>28709.641864000001</v>
      </c>
      <c r="AJ313" s="94">
        <f t="shared" si="393"/>
        <v>0</v>
      </c>
      <c r="AK313" s="94">
        <f t="shared" si="394"/>
        <v>226714.21813600001</v>
      </c>
      <c r="AL313" s="93">
        <f t="shared" si="395"/>
        <v>226714.21813600001</v>
      </c>
      <c r="AM313" s="138" t="s">
        <v>1010</v>
      </c>
    </row>
    <row r="314" spans="1:39" hidden="1" outlineLevel="3" x14ac:dyDescent="0.25">
      <c r="A314" t="s">
        <v>7028</v>
      </c>
      <c r="B314" t="s">
        <v>247</v>
      </c>
      <c r="C314" t="s">
        <v>248</v>
      </c>
      <c r="D314" t="s">
        <v>234</v>
      </c>
      <c r="E314" t="s">
        <v>235</v>
      </c>
      <c r="F314">
        <v>11759.08</v>
      </c>
      <c r="G314">
        <v>16407.689999999999</v>
      </c>
      <c r="H314">
        <v>15516.54</v>
      </c>
      <c r="R314">
        <f t="shared" si="377"/>
        <v>43683.31</v>
      </c>
      <c r="S314" s="92" t="s">
        <v>5183</v>
      </c>
      <c r="T314" s="80">
        <v>0.1124</v>
      </c>
      <c r="U314" s="119">
        <f t="shared" si="378"/>
        <v>0</v>
      </c>
      <c r="V314" s="120">
        <f t="shared" si="379"/>
        <v>15516.54</v>
      </c>
      <c r="W314" s="121">
        <f t="shared" si="380"/>
        <v>15516.54</v>
      </c>
      <c r="X314" s="119">
        <f t="shared" si="381"/>
        <v>0</v>
      </c>
      <c r="Y314" s="120">
        <f t="shared" si="382"/>
        <v>1744.0590960000002</v>
      </c>
      <c r="Z314" s="122">
        <f t="shared" si="383"/>
        <v>1744.0590960000002</v>
      </c>
      <c r="AA314" s="119">
        <f t="shared" si="384"/>
        <v>0</v>
      </c>
      <c r="AB314" s="120">
        <f t="shared" si="385"/>
        <v>13772.480904</v>
      </c>
      <c r="AC314" s="122">
        <f t="shared" si="386"/>
        <v>13772.480904</v>
      </c>
      <c r="AD314" s="94">
        <f t="shared" si="387"/>
        <v>0</v>
      </c>
      <c r="AE314" s="123">
        <f t="shared" si="388"/>
        <v>43683.31</v>
      </c>
      <c r="AF314" s="94">
        <f t="shared" si="389"/>
        <v>43683.31</v>
      </c>
      <c r="AG314" s="94">
        <f t="shared" si="390"/>
        <v>0</v>
      </c>
      <c r="AH314" s="123">
        <f t="shared" si="391"/>
        <v>4910.0040439999993</v>
      </c>
      <c r="AI314" s="94">
        <f t="shared" si="392"/>
        <v>4910.0040439999993</v>
      </c>
      <c r="AJ314" s="94">
        <f t="shared" si="393"/>
        <v>0</v>
      </c>
      <c r="AK314" s="94">
        <f t="shared" si="394"/>
        <v>38773.305955999997</v>
      </c>
      <c r="AL314" s="93">
        <f t="shared" si="395"/>
        <v>38773.305955999997</v>
      </c>
      <c r="AM314" s="138" t="s">
        <v>1010</v>
      </c>
    </row>
    <row r="315" spans="1:39" hidden="1" outlineLevel="3" x14ac:dyDescent="0.25">
      <c r="A315" t="s">
        <v>7028</v>
      </c>
      <c r="B315" t="s">
        <v>247</v>
      </c>
      <c r="C315" t="s">
        <v>248</v>
      </c>
      <c r="D315" t="s">
        <v>241</v>
      </c>
      <c r="E315" t="s">
        <v>242</v>
      </c>
      <c r="H315">
        <v>241.61</v>
      </c>
      <c r="R315">
        <f t="shared" si="377"/>
        <v>241.61</v>
      </c>
      <c r="S315" s="92" t="s">
        <v>5191</v>
      </c>
      <c r="T315" s="80">
        <v>0.1124</v>
      </c>
      <c r="U315" s="119">
        <f t="shared" si="378"/>
        <v>0</v>
      </c>
      <c r="V315" s="120">
        <f t="shared" si="379"/>
        <v>241.61</v>
      </c>
      <c r="W315" s="121">
        <f t="shared" si="380"/>
        <v>241.61</v>
      </c>
      <c r="X315" s="119">
        <f t="shared" si="381"/>
        <v>0</v>
      </c>
      <c r="Y315" s="120">
        <f t="shared" si="382"/>
        <v>27.156964000000002</v>
      </c>
      <c r="Z315" s="122">
        <f t="shared" si="383"/>
        <v>27.156964000000002</v>
      </c>
      <c r="AA315" s="119">
        <f t="shared" si="384"/>
        <v>0</v>
      </c>
      <c r="AB315" s="120">
        <f t="shared" si="385"/>
        <v>214.453036</v>
      </c>
      <c r="AC315" s="122">
        <f t="shared" si="386"/>
        <v>214.453036</v>
      </c>
      <c r="AD315" s="94">
        <f t="shared" si="387"/>
        <v>0</v>
      </c>
      <c r="AE315" s="123">
        <f t="shared" si="388"/>
        <v>241.61</v>
      </c>
      <c r="AF315" s="94">
        <f t="shared" si="389"/>
        <v>241.61</v>
      </c>
      <c r="AG315" s="94">
        <f t="shared" si="390"/>
        <v>0</v>
      </c>
      <c r="AH315" s="123">
        <f t="shared" si="391"/>
        <v>27.156964000000002</v>
      </c>
      <c r="AI315" s="94">
        <f t="shared" si="392"/>
        <v>27.156964000000002</v>
      </c>
      <c r="AJ315" s="94">
        <f t="shared" si="393"/>
        <v>0</v>
      </c>
      <c r="AK315" s="94">
        <f t="shared" si="394"/>
        <v>214.453036</v>
      </c>
      <c r="AL315" s="93">
        <f t="shared" si="395"/>
        <v>214.453036</v>
      </c>
      <c r="AM315" s="138" t="s">
        <v>1010</v>
      </c>
    </row>
    <row r="316" spans="1:39" hidden="1" outlineLevel="3" x14ac:dyDescent="0.25">
      <c r="A316" t="s">
        <v>7028</v>
      </c>
      <c r="B316" t="s">
        <v>136</v>
      </c>
      <c r="C316" t="s">
        <v>137</v>
      </c>
      <c r="D316" t="s">
        <v>232</v>
      </c>
      <c r="E316" t="s">
        <v>233</v>
      </c>
      <c r="F316">
        <v>2618</v>
      </c>
      <c r="G316">
        <v>2559.3200000000002</v>
      </c>
      <c r="H316">
        <v>2575.29</v>
      </c>
      <c r="R316">
        <f t="shared" si="377"/>
        <v>7752.61</v>
      </c>
      <c r="S316" s="92" t="s">
        <v>5269</v>
      </c>
      <c r="T316" s="80">
        <v>0.1124</v>
      </c>
      <c r="U316" s="119">
        <f t="shared" si="378"/>
        <v>0</v>
      </c>
      <c r="V316" s="120">
        <f t="shared" si="379"/>
        <v>2575.29</v>
      </c>
      <c r="W316" s="121">
        <f t="shared" si="380"/>
        <v>2575.29</v>
      </c>
      <c r="X316" s="119">
        <f t="shared" si="381"/>
        <v>0</v>
      </c>
      <c r="Y316" s="120">
        <f t="shared" si="382"/>
        <v>289.46259600000002</v>
      </c>
      <c r="Z316" s="122">
        <f t="shared" si="383"/>
        <v>289.46259600000002</v>
      </c>
      <c r="AA316" s="119">
        <f t="shared" si="384"/>
        <v>0</v>
      </c>
      <c r="AB316" s="120">
        <f t="shared" si="385"/>
        <v>2285.8274040000001</v>
      </c>
      <c r="AC316" s="122">
        <f t="shared" si="386"/>
        <v>2285.8274040000001</v>
      </c>
      <c r="AD316" s="94">
        <f t="shared" si="387"/>
        <v>0</v>
      </c>
      <c r="AE316" s="123">
        <f t="shared" si="388"/>
        <v>7752.61</v>
      </c>
      <c r="AF316" s="94">
        <f t="shared" si="389"/>
        <v>7752.61</v>
      </c>
      <c r="AG316" s="94">
        <f t="shared" si="390"/>
        <v>0</v>
      </c>
      <c r="AH316" s="123">
        <f t="shared" si="391"/>
        <v>871.39336399999991</v>
      </c>
      <c r="AI316" s="94">
        <f t="shared" si="392"/>
        <v>871.39336399999991</v>
      </c>
      <c r="AJ316" s="94">
        <f t="shared" si="393"/>
        <v>0</v>
      </c>
      <c r="AK316" s="94">
        <f t="shared" si="394"/>
        <v>6881.2166360000001</v>
      </c>
      <c r="AL316" s="93">
        <f t="shared" si="395"/>
        <v>6881.2166360000001</v>
      </c>
      <c r="AM316" s="138" t="s">
        <v>1010</v>
      </c>
    </row>
    <row r="317" spans="1:39" hidden="1" outlineLevel="3" x14ac:dyDescent="0.25">
      <c r="A317" t="s">
        <v>7028</v>
      </c>
      <c r="B317" t="s">
        <v>249</v>
      </c>
      <c r="C317" t="s">
        <v>250</v>
      </c>
      <c r="D317" t="s">
        <v>232</v>
      </c>
      <c r="E317" t="s">
        <v>233</v>
      </c>
      <c r="F317">
        <v>21757.01</v>
      </c>
      <c r="G317">
        <v>23572.39</v>
      </c>
      <c r="H317">
        <v>24879.78</v>
      </c>
      <c r="R317">
        <f t="shared" si="377"/>
        <v>70209.179999999993</v>
      </c>
      <c r="S317" s="92" t="s">
        <v>5663</v>
      </c>
      <c r="T317" s="80">
        <v>0.1124</v>
      </c>
      <c r="U317" s="119">
        <f t="shared" si="378"/>
        <v>0</v>
      </c>
      <c r="V317" s="120">
        <f t="shared" si="379"/>
        <v>24879.78</v>
      </c>
      <c r="W317" s="121">
        <f t="shared" si="380"/>
        <v>24879.78</v>
      </c>
      <c r="X317" s="119">
        <f t="shared" si="381"/>
        <v>0</v>
      </c>
      <c r="Y317" s="120">
        <f t="shared" si="382"/>
        <v>2796.4872719999998</v>
      </c>
      <c r="Z317" s="122">
        <f t="shared" si="383"/>
        <v>2796.4872719999998</v>
      </c>
      <c r="AA317" s="119">
        <f t="shared" si="384"/>
        <v>0</v>
      </c>
      <c r="AB317" s="120">
        <f t="shared" si="385"/>
        <v>22083.292728</v>
      </c>
      <c r="AC317" s="122">
        <f t="shared" si="386"/>
        <v>22083.292728</v>
      </c>
      <c r="AD317" s="94">
        <f t="shared" si="387"/>
        <v>0</v>
      </c>
      <c r="AE317" s="123">
        <f t="shared" si="388"/>
        <v>70209.179999999993</v>
      </c>
      <c r="AF317" s="94">
        <f t="shared" si="389"/>
        <v>70209.179999999993</v>
      </c>
      <c r="AG317" s="94">
        <f t="shared" si="390"/>
        <v>0</v>
      </c>
      <c r="AH317" s="123">
        <f t="shared" si="391"/>
        <v>7891.5118319999992</v>
      </c>
      <c r="AI317" s="94">
        <f t="shared" si="392"/>
        <v>7891.5118319999992</v>
      </c>
      <c r="AJ317" s="94">
        <f t="shared" si="393"/>
        <v>0</v>
      </c>
      <c r="AK317" s="94">
        <f t="shared" si="394"/>
        <v>62317.668167999997</v>
      </c>
      <c r="AL317" s="93">
        <f t="shared" si="395"/>
        <v>62317.668167999997</v>
      </c>
      <c r="AM317" s="138" t="s">
        <v>1010</v>
      </c>
    </row>
    <row r="318" spans="1:39" hidden="1" outlineLevel="2" collapsed="1" x14ac:dyDescent="0.25">
      <c r="S318" s="92"/>
      <c r="T318" s="80"/>
      <c r="U318" s="119">
        <f t="shared" ref="U318:AL318" si="396">SUBTOTAL(9,U306:U317)</f>
        <v>0</v>
      </c>
      <c r="V318" s="120">
        <f t="shared" si="396"/>
        <v>215368.80000000002</v>
      </c>
      <c r="W318" s="121">
        <f t="shared" si="396"/>
        <v>215368.80000000002</v>
      </c>
      <c r="X318" s="119">
        <f t="shared" si="396"/>
        <v>0</v>
      </c>
      <c r="Y318" s="120">
        <f t="shared" si="396"/>
        <v>24207.453120000002</v>
      </c>
      <c r="Z318" s="122">
        <f t="shared" si="396"/>
        <v>24207.453120000002</v>
      </c>
      <c r="AA318" s="119">
        <f t="shared" si="396"/>
        <v>0</v>
      </c>
      <c r="AB318" s="120">
        <f t="shared" si="396"/>
        <v>191161.34688</v>
      </c>
      <c r="AC318" s="122">
        <f t="shared" si="396"/>
        <v>191161.34688</v>
      </c>
      <c r="AD318" s="94">
        <f t="shared" si="396"/>
        <v>0</v>
      </c>
      <c r="AE318" s="123">
        <f t="shared" si="396"/>
        <v>637273.06999999983</v>
      </c>
      <c r="AF318" s="94">
        <f t="shared" si="396"/>
        <v>637273.06999999983</v>
      </c>
      <c r="AG318" s="94">
        <f t="shared" si="396"/>
        <v>0</v>
      </c>
      <c r="AH318" s="123">
        <f t="shared" si="396"/>
        <v>71629.493068000011</v>
      </c>
      <c r="AI318" s="94">
        <f t="shared" si="396"/>
        <v>71629.493068000011</v>
      </c>
      <c r="AJ318" s="94">
        <f t="shared" si="396"/>
        <v>0</v>
      </c>
      <c r="AK318" s="94">
        <f t="shared" si="396"/>
        <v>565643.57693200011</v>
      </c>
      <c r="AL318" s="93">
        <f t="shared" si="396"/>
        <v>565643.57693200011</v>
      </c>
      <c r="AM318" s="139" t="s">
        <v>7137</v>
      </c>
    </row>
    <row r="319" spans="1:39" hidden="1" outlineLevel="3" x14ac:dyDescent="0.25">
      <c r="A319" t="s">
        <v>7028</v>
      </c>
      <c r="B319" t="s">
        <v>43</v>
      </c>
      <c r="C319" t="s">
        <v>44</v>
      </c>
      <c r="D319" t="s">
        <v>232</v>
      </c>
      <c r="E319" t="s">
        <v>233</v>
      </c>
      <c r="F319">
        <v>68258.740000000005</v>
      </c>
      <c r="G319">
        <v>130619.81</v>
      </c>
      <c r="H319">
        <v>130728.84</v>
      </c>
      <c r="R319">
        <f t="shared" ref="R319:R327" si="397">SUM(F319:Q319)</f>
        <v>329607.39</v>
      </c>
      <c r="S319" s="92" t="s">
        <v>4748</v>
      </c>
      <c r="T319" s="80">
        <v>0</v>
      </c>
      <c r="U319" s="119">
        <f t="shared" ref="U319:U327" si="398">IF(LEFT(AM319,6)="Direct", H319,0)</f>
        <v>130728.84</v>
      </c>
      <c r="V319" s="120">
        <f t="shared" ref="V319:V327" si="399">H319-U319</f>
        <v>0</v>
      </c>
      <c r="W319" s="121">
        <f t="shared" ref="W319:W327" si="400">U319+V319</f>
        <v>130728.84</v>
      </c>
      <c r="X319" s="119">
        <f t="shared" ref="X319:X327" si="401">IF(LEFT(AM319,9)="Direct-WA", H319,0)</f>
        <v>0</v>
      </c>
      <c r="Y319" s="120">
        <f t="shared" ref="Y319:Y327" si="402">IF(LEFT(AM319,9)="Direct-WA",0,H319*T319)</f>
        <v>0</v>
      </c>
      <c r="Z319" s="122">
        <f t="shared" ref="Z319:Z327" si="403">X319+Y319</f>
        <v>0</v>
      </c>
      <c r="AA319" s="119">
        <f t="shared" ref="AA319:AA327" si="404">IF(LEFT(AM319,9)="Direct-OR", H319,0)</f>
        <v>130728.84</v>
      </c>
      <c r="AB319" s="120">
        <f t="shared" ref="AB319:AB327" si="405">IF(LEFT(AM319,9)="Direct-OR",0,V319-Y319)</f>
        <v>0</v>
      </c>
      <c r="AC319" s="122">
        <f t="shared" ref="AC319:AC327" si="406">AA319+AB319</f>
        <v>130728.84</v>
      </c>
      <c r="AD319" s="94">
        <f t="shared" ref="AD319:AD327" si="407">IF(LEFT(AM319,6)="Direct", R319,0)</f>
        <v>329607.39</v>
      </c>
      <c r="AE319" s="123">
        <f t="shared" ref="AE319:AE327" si="408">R319-AD319</f>
        <v>0</v>
      </c>
      <c r="AF319" s="94">
        <f t="shared" ref="AF319:AF327" si="409">AD319+AE319</f>
        <v>329607.39</v>
      </c>
      <c r="AG319" s="94">
        <f t="shared" ref="AG319:AG327" si="410">IF(LEFT(AM319,9)="Direct-WA", R319,0)</f>
        <v>0</v>
      </c>
      <c r="AH319" s="123">
        <f t="shared" ref="AH319:AH327" si="411">IF(LEFT(AM319,9)="Direct-WA",0,R319*T319)</f>
        <v>0</v>
      </c>
      <c r="AI319" s="94">
        <f t="shared" ref="AI319:AI327" si="412">AG319+AH319</f>
        <v>0</v>
      </c>
      <c r="AJ319" s="94">
        <f t="shared" ref="AJ319:AJ327" si="413">IF(LEFT(AM319,9)="Direct-OR", R319,0)</f>
        <v>329607.39</v>
      </c>
      <c r="AK319" s="94">
        <f t="shared" ref="AK319:AK327" si="414">IF(LEFT(AM319,9)="Direct-OR",0,AF319-AI319)</f>
        <v>0</v>
      </c>
      <c r="AL319" s="93">
        <f t="shared" ref="AL319:AL327" si="415">AJ319+AK319</f>
        <v>329607.39</v>
      </c>
      <c r="AM319" s="138" t="s">
        <v>1014</v>
      </c>
    </row>
    <row r="320" spans="1:39" hidden="1" outlineLevel="3" x14ac:dyDescent="0.25">
      <c r="A320" t="s">
        <v>7028</v>
      </c>
      <c r="B320" t="s">
        <v>43</v>
      </c>
      <c r="C320" t="s">
        <v>44</v>
      </c>
      <c r="D320" t="s">
        <v>236</v>
      </c>
      <c r="E320" t="s">
        <v>233</v>
      </c>
      <c r="F320">
        <v>-150.31</v>
      </c>
      <c r="G320">
        <v>-694.06</v>
      </c>
      <c r="H320">
        <v>3946.91</v>
      </c>
      <c r="R320">
        <f t="shared" si="397"/>
        <v>3102.54</v>
      </c>
      <c r="S320" s="92" t="s">
        <v>4749</v>
      </c>
      <c r="T320" s="80">
        <v>0</v>
      </c>
      <c r="U320" s="119">
        <f t="shared" si="398"/>
        <v>3946.91</v>
      </c>
      <c r="V320" s="120">
        <f t="shared" si="399"/>
        <v>0</v>
      </c>
      <c r="W320" s="121">
        <f t="shared" si="400"/>
        <v>3946.91</v>
      </c>
      <c r="X320" s="119">
        <f t="shared" si="401"/>
        <v>0</v>
      </c>
      <c r="Y320" s="120">
        <f t="shared" si="402"/>
        <v>0</v>
      </c>
      <c r="Z320" s="122">
        <f t="shared" si="403"/>
        <v>0</v>
      </c>
      <c r="AA320" s="119">
        <f t="shared" si="404"/>
        <v>3946.91</v>
      </c>
      <c r="AB320" s="120">
        <f t="shared" si="405"/>
        <v>0</v>
      </c>
      <c r="AC320" s="122">
        <f t="shared" si="406"/>
        <v>3946.91</v>
      </c>
      <c r="AD320" s="94">
        <f t="shared" si="407"/>
        <v>3102.54</v>
      </c>
      <c r="AE320" s="123">
        <f t="shared" si="408"/>
        <v>0</v>
      </c>
      <c r="AF320" s="94">
        <f t="shared" si="409"/>
        <v>3102.54</v>
      </c>
      <c r="AG320" s="94">
        <f t="shared" si="410"/>
        <v>0</v>
      </c>
      <c r="AH320" s="123">
        <f t="shared" si="411"/>
        <v>0</v>
      </c>
      <c r="AI320" s="94">
        <f t="shared" si="412"/>
        <v>0</v>
      </c>
      <c r="AJ320" s="94">
        <f t="shared" si="413"/>
        <v>3102.54</v>
      </c>
      <c r="AK320" s="94">
        <f t="shared" si="414"/>
        <v>0</v>
      </c>
      <c r="AL320" s="93">
        <f t="shared" si="415"/>
        <v>3102.54</v>
      </c>
      <c r="AM320" s="138" t="s">
        <v>1014</v>
      </c>
    </row>
    <row r="321" spans="1:39" hidden="1" outlineLevel="3" x14ac:dyDescent="0.25">
      <c r="A321" t="s">
        <v>7028</v>
      </c>
      <c r="B321" t="s">
        <v>92</v>
      </c>
      <c r="C321" t="s">
        <v>93</v>
      </c>
      <c r="D321" t="s">
        <v>241</v>
      </c>
      <c r="E321" t="s">
        <v>242</v>
      </c>
      <c r="F321">
        <v>127740.61</v>
      </c>
      <c r="G321">
        <v>237456.97</v>
      </c>
      <c r="H321">
        <v>295129.75</v>
      </c>
      <c r="R321">
        <f t="shared" si="397"/>
        <v>660327.33000000007</v>
      </c>
      <c r="S321" s="92" t="s">
        <v>4889</v>
      </c>
      <c r="T321" s="80">
        <v>0</v>
      </c>
      <c r="U321" s="119">
        <f t="shared" si="398"/>
        <v>295129.75</v>
      </c>
      <c r="V321" s="120">
        <f t="shared" si="399"/>
        <v>0</v>
      </c>
      <c r="W321" s="121">
        <f t="shared" si="400"/>
        <v>295129.75</v>
      </c>
      <c r="X321" s="119">
        <f t="shared" si="401"/>
        <v>0</v>
      </c>
      <c r="Y321" s="120">
        <f t="shared" si="402"/>
        <v>0</v>
      </c>
      <c r="Z321" s="122">
        <f t="shared" si="403"/>
        <v>0</v>
      </c>
      <c r="AA321" s="119">
        <f t="shared" si="404"/>
        <v>295129.75</v>
      </c>
      <c r="AB321" s="120">
        <f t="shared" si="405"/>
        <v>0</v>
      </c>
      <c r="AC321" s="122">
        <f t="shared" si="406"/>
        <v>295129.75</v>
      </c>
      <c r="AD321" s="94">
        <f t="shared" si="407"/>
        <v>660327.33000000007</v>
      </c>
      <c r="AE321" s="123">
        <f t="shared" si="408"/>
        <v>0</v>
      </c>
      <c r="AF321" s="94">
        <f t="shared" si="409"/>
        <v>660327.33000000007</v>
      </c>
      <c r="AG321" s="94">
        <f t="shared" si="410"/>
        <v>0</v>
      </c>
      <c r="AH321" s="123">
        <f t="shared" si="411"/>
        <v>0</v>
      </c>
      <c r="AI321" s="94">
        <f t="shared" si="412"/>
        <v>0</v>
      </c>
      <c r="AJ321" s="94">
        <f t="shared" si="413"/>
        <v>660327.33000000007</v>
      </c>
      <c r="AK321" s="94">
        <f t="shared" si="414"/>
        <v>0</v>
      </c>
      <c r="AL321" s="93">
        <f t="shared" si="415"/>
        <v>660327.33000000007</v>
      </c>
      <c r="AM321" s="138" t="s">
        <v>1014</v>
      </c>
    </row>
    <row r="322" spans="1:39" hidden="1" outlineLevel="3" x14ac:dyDescent="0.25">
      <c r="A322" t="s">
        <v>7028</v>
      </c>
      <c r="B322" t="s">
        <v>92</v>
      </c>
      <c r="C322" t="s">
        <v>93</v>
      </c>
      <c r="D322" t="s">
        <v>232</v>
      </c>
      <c r="E322" t="s">
        <v>233</v>
      </c>
      <c r="F322">
        <v>3869.67</v>
      </c>
      <c r="G322">
        <v>5186.57</v>
      </c>
      <c r="H322">
        <v>4139.1000000000004</v>
      </c>
      <c r="R322">
        <f t="shared" si="397"/>
        <v>13195.34</v>
      </c>
      <c r="S322" s="92" t="s">
        <v>4899</v>
      </c>
      <c r="T322" s="80">
        <v>0</v>
      </c>
      <c r="U322" s="119">
        <f t="shared" si="398"/>
        <v>4139.1000000000004</v>
      </c>
      <c r="V322" s="120">
        <f t="shared" si="399"/>
        <v>0</v>
      </c>
      <c r="W322" s="121">
        <f t="shared" si="400"/>
        <v>4139.1000000000004</v>
      </c>
      <c r="X322" s="119">
        <f t="shared" si="401"/>
        <v>0</v>
      </c>
      <c r="Y322" s="120">
        <f t="shared" si="402"/>
        <v>0</v>
      </c>
      <c r="Z322" s="122">
        <f t="shared" si="403"/>
        <v>0</v>
      </c>
      <c r="AA322" s="119">
        <f t="shared" si="404"/>
        <v>4139.1000000000004</v>
      </c>
      <c r="AB322" s="120">
        <f t="shared" si="405"/>
        <v>0</v>
      </c>
      <c r="AC322" s="122">
        <f t="shared" si="406"/>
        <v>4139.1000000000004</v>
      </c>
      <c r="AD322" s="94">
        <f t="shared" si="407"/>
        <v>13195.34</v>
      </c>
      <c r="AE322" s="123">
        <f t="shared" si="408"/>
        <v>0</v>
      </c>
      <c r="AF322" s="94">
        <f t="shared" si="409"/>
        <v>13195.34</v>
      </c>
      <c r="AG322" s="94">
        <f t="shared" si="410"/>
        <v>0</v>
      </c>
      <c r="AH322" s="123">
        <f t="shared" si="411"/>
        <v>0</v>
      </c>
      <c r="AI322" s="94">
        <f t="shared" si="412"/>
        <v>0</v>
      </c>
      <c r="AJ322" s="94">
        <f t="shared" si="413"/>
        <v>13195.34</v>
      </c>
      <c r="AK322" s="94">
        <f t="shared" si="414"/>
        <v>0</v>
      </c>
      <c r="AL322" s="93">
        <f t="shared" si="415"/>
        <v>13195.34</v>
      </c>
      <c r="AM322" s="138" t="s">
        <v>1014</v>
      </c>
    </row>
    <row r="323" spans="1:39" hidden="1" outlineLevel="3" x14ac:dyDescent="0.25">
      <c r="A323" t="s">
        <v>7028</v>
      </c>
      <c r="B323" t="s">
        <v>92</v>
      </c>
      <c r="C323" t="s">
        <v>93</v>
      </c>
      <c r="D323" t="s">
        <v>243</v>
      </c>
      <c r="E323" t="s">
        <v>244</v>
      </c>
      <c r="F323">
        <v>641.97</v>
      </c>
      <c r="G323">
        <v>855.97</v>
      </c>
      <c r="H323">
        <v>1163.43</v>
      </c>
      <c r="R323">
        <f t="shared" si="397"/>
        <v>2661.37</v>
      </c>
      <c r="S323" s="92" t="s">
        <v>6603</v>
      </c>
      <c r="T323" s="80">
        <v>0</v>
      </c>
      <c r="U323" s="119">
        <f t="shared" si="398"/>
        <v>1163.43</v>
      </c>
      <c r="V323" s="120">
        <f t="shared" si="399"/>
        <v>0</v>
      </c>
      <c r="W323" s="121">
        <f t="shared" si="400"/>
        <v>1163.43</v>
      </c>
      <c r="X323" s="119">
        <f t="shared" si="401"/>
        <v>0</v>
      </c>
      <c r="Y323" s="120">
        <f t="shared" si="402"/>
        <v>0</v>
      </c>
      <c r="Z323" s="122">
        <f t="shared" si="403"/>
        <v>0</v>
      </c>
      <c r="AA323" s="119">
        <f t="shared" si="404"/>
        <v>1163.43</v>
      </c>
      <c r="AB323" s="120">
        <f t="shared" si="405"/>
        <v>0</v>
      </c>
      <c r="AC323" s="122">
        <f t="shared" si="406"/>
        <v>1163.43</v>
      </c>
      <c r="AD323" s="94">
        <f t="shared" si="407"/>
        <v>2661.37</v>
      </c>
      <c r="AE323" s="123">
        <f t="shared" si="408"/>
        <v>0</v>
      </c>
      <c r="AF323" s="94">
        <f t="shared" si="409"/>
        <v>2661.37</v>
      </c>
      <c r="AG323" s="94">
        <f t="shared" si="410"/>
        <v>0</v>
      </c>
      <c r="AH323" s="123">
        <f t="shared" si="411"/>
        <v>0</v>
      </c>
      <c r="AI323" s="94">
        <f t="shared" si="412"/>
        <v>0</v>
      </c>
      <c r="AJ323" s="94">
        <f t="shared" si="413"/>
        <v>2661.37</v>
      </c>
      <c r="AK323" s="94">
        <f t="shared" si="414"/>
        <v>0</v>
      </c>
      <c r="AL323" s="93">
        <f t="shared" si="415"/>
        <v>2661.37</v>
      </c>
      <c r="AM323" s="138" t="s">
        <v>1611</v>
      </c>
    </row>
    <row r="324" spans="1:39" hidden="1" outlineLevel="3" x14ac:dyDescent="0.25">
      <c r="A324" t="s">
        <v>7028</v>
      </c>
      <c r="B324" t="s">
        <v>96</v>
      </c>
      <c r="C324" t="s">
        <v>97</v>
      </c>
      <c r="D324" t="s">
        <v>245</v>
      </c>
      <c r="E324" t="s">
        <v>246</v>
      </c>
      <c r="F324">
        <v>1758</v>
      </c>
      <c r="G324">
        <v>1758</v>
      </c>
      <c r="H324">
        <v>10227.42</v>
      </c>
      <c r="R324">
        <f t="shared" si="397"/>
        <v>13743.42</v>
      </c>
      <c r="S324" s="92" t="s">
        <v>4941</v>
      </c>
      <c r="T324" s="80">
        <v>0</v>
      </c>
      <c r="U324" s="119">
        <f t="shared" si="398"/>
        <v>10227.42</v>
      </c>
      <c r="V324" s="120">
        <f t="shared" si="399"/>
        <v>0</v>
      </c>
      <c r="W324" s="121">
        <f t="shared" si="400"/>
        <v>10227.42</v>
      </c>
      <c r="X324" s="119">
        <f t="shared" si="401"/>
        <v>0</v>
      </c>
      <c r="Y324" s="120">
        <f t="shared" si="402"/>
        <v>0</v>
      </c>
      <c r="Z324" s="122">
        <f t="shared" si="403"/>
        <v>0</v>
      </c>
      <c r="AA324" s="119">
        <f t="shared" si="404"/>
        <v>10227.42</v>
      </c>
      <c r="AB324" s="120">
        <f t="shared" si="405"/>
        <v>0</v>
      </c>
      <c r="AC324" s="122">
        <f t="shared" si="406"/>
        <v>10227.42</v>
      </c>
      <c r="AD324" s="94">
        <f t="shared" si="407"/>
        <v>13743.42</v>
      </c>
      <c r="AE324" s="123">
        <f t="shared" si="408"/>
        <v>0</v>
      </c>
      <c r="AF324" s="94">
        <f t="shared" si="409"/>
        <v>13743.42</v>
      </c>
      <c r="AG324" s="94">
        <f t="shared" si="410"/>
        <v>0</v>
      </c>
      <c r="AH324" s="123">
        <f t="shared" si="411"/>
        <v>0</v>
      </c>
      <c r="AI324" s="94">
        <f t="shared" si="412"/>
        <v>0</v>
      </c>
      <c r="AJ324" s="94">
        <f t="shared" si="413"/>
        <v>13743.42</v>
      </c>
      <c r="AK324" s="94">
        <f t="shared" si="414"/>
        <v>0</v>
      </c>
      <c r="AL324" s="93">
        <f t="shared" si="415"/>
        <v>13743.42</v>
      </c>
      <c r="AM324" s="138" t="s">
        <v>1014</v>
      </c>
    </row>
    <row r="325" spans="1:39" hidden="1" outlineLevel="3" x14ac:dyDescent="0.25">
      <c r="A325" t="s">
        <v>7028</v>
      </c>
      <c r="B325" t="s">
        <v>96</v>
      </c>
      <c r="C325" t="s">
        <v>97</v>
      </c>
      <c r="D325" t="s">
        <v>241</v>
      </c>
      <c r="E325" t="s">
        <v>242</v>
      </c>
      <c r="F325">
        <v>187.5</v>
      </c>
      <c r="G325">
        <v>319.01</v>
      </c>
      <c r="H325">
        <v>175.6</v>
      </c>
      <c r="R325">
        <f t="shared" si="397"/>
        <v>682.11</v>
      </c>
      <c r="S325" s="92" t="s">
        <v>5003</v>
      </c>
      <c r="T325" s="80">
        <v>0</v>
      </c>
      <c r="U325" s="119">
        <f t="shared" si="398"/>
        <v>175.6</v>
      </c>
      <c r="V325" s="120">
        <f t="shared" si="399"/>
        <v>0</v>
      </c>
      <c r="W325" s="121">
        <f t="shared" si="400"/>
        <v>175.6</v>
      </c>
      <c r="X325" s="119">
        <f t="shared" si="401"/>
        <v>0</v>
      </c>
      <c r="Y325" s="120">
        <f t="shared" si="402"/>
        <v>0</v>
      </c>
      <c r="Z325" s="122">
        <f t="shared" si="403"/>
        <v>0</v>
      </c>
      <c r="AA325" s="119">
        <f t="shared" si="404"/>
        <v>175.6</v>
      </c>
      <c r="AB325" s="120">
        <f t="shared" si="405"/>
        <v>0</v>
      </c>
      <c r="AC325" s="122">
        <f t="shared" si="406"/>
        <v>175.6</v>
      </c>
      <c r="AD325" s="94">
        <f t="shared" si="407"/>
        <v>682.11</v>
      </c>
      <c r="AE325" s="123">
        <f t="shared" si="408"/>
        <v>0</v>
      </c>
      <c r="AF325" s="94">
        <f t="shared" si="409"/>
        <v>682.11</v>
      </c>
      <c r="AG325" s="94">
        <f t="shared" si="410"/>
        <v>0</v>
      </c>
      <c r="AH325" s="123">
        <f t="shared" si="411"/>
        <v>0</v>
      </c>
      <c r="AI325" s="94">
        <f t="shared" si="412"/>
        <v>0</v>
      </c>
      <c r="AJ325" s="94">
        <f t="shared" si="413"/>
        <v>682.11</v>
      </c>
      <c r="AK325" s="94">
        <f t="shared" si="414"/>
        <v>0</v>
      </c>
      <c r="AL325" s="93">
        <f t="shared" si="415"/>
        <v>682.11</v>
      </c>
      <c r="AM325" s="138" t="s">
        <v>1014</v>
      </c>
    </row>
    <row r="326" spans="1:39" hidden="1" outlineLevel="3" x14ac:dyDescent="0.25">
      <c r="A326" t="s">
        <v>7028</v>
      </c>
      <c r="B326" t="s">
        <v>96</v>
      </c>
      <c r="C326" t="s">
        <v>97</v>
      </c>
      <c r="D326" t="s">
        <v>232</v>
      </c>
      <c r="E326" t="s">
        <v>233</v>
      </c>
      <c r="F326">
        <v>14949.85</v>
      </c>
      <c r="G326">
        <v>36339.57</v>
      </c>
      <c r="H326">
        <v>38940.04</v>
      </c>
      <c r="R326">
        <f t="shared" si="397"/>
        <v>90229.459999999992</v>
      </c>
      <c r="S326" s="92" t="s">
        <v>5035</v>
      </c>
      <c r="T326" s="80">
        <v>0</v>
      </c>
      <c r="U326" s="119">
        <f t="shared" si="398"/>
        <v>38940.04</v>
      </c>
      <c r="V326" s="120">
        <f t="shared" si="399"/>
        <v>0</v>
      </c>
      <c r="W326" s="121">
        <f t="shared" si="400"/>
        <v>38940.04</v>
      </c>
      <c r="X326" s="119">
        <f t="shared" si="401"/>
        <v>0</v>
      </c>
      <c r="Y326" s="120">
        <f t="shared" si="402"/>
        <v>0</v>
      </c>
      <c r="Z326" s="122">
        <f t="shared" si="403"/>
        <v>0</v>
      </c>
      <c r="AA326" s="119">
        <f t="shared" si="404"/>
        <v>38940.04</v>
      </c>
      <c r="AB326" s="120">
        <f t="shared" si="405"/>
        <v>0</v>
      </c>
      <c r="AC326" s="122">
        <f t="shared" si="406"/>
        <v>38940.04</v>
      </c>
      <c r="AD326" s="94">
        <f t="shared" si="407"/>
        <v>90229.459999999992</v>
      </c>
      <c r="AE326" s="123">
        <f t="shared" si="408"/>
        <v>0</v>
      </c>
      <c r="AF326" s="94">
        <f t="shared" si="409"/>
        <v>90229.459999999992</v>
      </c>
      <c r="AG326" s="94">
        <f t="shared" si="410"/>
        <v>0</v>
      </c>
      <c r="AH326" s="123">
        <f t="shared" si="411"/>
        <v>0</v>
      </c>
      <c r="AI326" s="94">
        <f t="shared" si="412"/>
        <v>0</v>
      </c>
      <c r="AJ326" s="94">
        <f t="shared" si="413"/>
        <v>90229.459999999992</v>
      </c>
      <c r="AK326" s="94">
        <f t="shared" si="414"/>
        <v>0</v>
      </c>
      <c r="AL326" s="93">
        <f t="shared" si="415"/>
        <v>90229.459999999992</v>
      </c>
      <c r="AM326" s="138" t="s">
        <v>1014</v>
      </c>
    </row>
    <row r="327" spans="1:39" hidden="1" outlineLevel="3" x14ac:dyDescent="0.25">
      <c r="A327" t="s">
        <v>7028</v>
      </c>
      <c r="B327" t="s">
        <v>96</v>
      </c>
      <c r="C327" t="s">
        <v>97</v>
      </c>
      <c r="D327" t="s">
        <v>236</v>
      </c>
      <c r="E327" t="s">
        <v>233</v>
      </c>
      <c r="F327">
        <v>226.25</v>
      </c>
      <c r="R327">
        <f t="shared" si="397"/>
        <v>226.25</v>
      </c>
      <c r="S327" s="92" t="s">
        <v>6604</v>
      </c>
      <c r="T327" s="80">
        <v>0</v>
      </c>
      <c r="U327" s="119">
        <f t="shared" si="398"/>
        <v>0</v>
      </c>
      <c r="V327" s="120">
        <f t="shared" si="399"/>
        <v>0</v>
      </c>
      <c r="W327" s="121">
        <f t="shared" si="400"/>
        <v>0</v>
      </c>
      <c r="X327" s="119">
        <f t="shared" si="401"/>
        <v>0</v>
      </c>
      <c r="Y327" s="120">
        <f t="shared" si="402"/>
        <v>0</v>
      </c>
      <c r="Z327" s="122">
        <f t="shared" si="403"/>
        <v>0</v>
      </c>
      <c r="AA327" s="119">
        <f t="shared" si="404"/>
        <v>0</v>
      </c>
      <c r="AB327" s="120">
        <f t="shared" si="405"/>
        <v>0</v>
      </c>
      <c r="AC327" s="122">
        <f t="shared" si="406"/>
        <v>0</v>
      </c>
      <c r="AD327" s="94">
        <f t="shared" si="407"/>
        <v>226.25</v>
      </c>
      <c r="AE327" s="123">
        <f t="shared" si="408"/>
        <v>0</v>
      </c>
      <c r="AF327" s="94">
        <f t="shared" si="409"/>
        <v>226.25</v>
      </c>
      <c r="AG327" s="94">
        <f t="shared" si="410"/>
        <v>0</v>
      </c>
      <c r="AH327" s="123">
        <f t="shared" si="411"/>
        <v>0</v>
      </c>
      <c r="AI327" s="94">
        <f t="shared" si="412"/>
        <v>0</v>
      </c>
      <c r="AJ327" s="94">
        <f t="shared" si="413"/>
        <v>226.25</v>
      </c>
      <c r="AK327" s="94">
        <f t="shared" si="414"/>
        <v>0</v>
      </c>
      <c r="AL327" s="93">
        <f t="shared" si="415"/>
        <v>226.25</v>
      </c>
      <c r="AM327" s="138" t="s">
        <v>1611</v>
      </c>
    </row>
    <row r="328" spans="1:39" hidden="1" outlineLevel="2" collapsed="1" x14ac:dyDescent="0.25">
      <c r="S328" s="92"/>
      <c r="T328" s="80"/>
      <c r="U328" s="119">
        <f t="shared" ref="U328:AL328" si="416">SUBTOTAL(9,U319:U327)</f>
        <v>484451.08999999991</v>
      </c>
      <c r="V328" s="120">
        <f t="shared" si="416"/>
        <v>0</v>
      </c>
      <c r="W328" s="121">
        <f t="shared" si="416"/>
        <v>484451.08999999991</v>
      </c>
      <c r="X328" s="119">
        <f t="shared" si="416"/>
        <v>0</v>
      </c>
      <c r="Y328" s="120">
        <f t="shared" si="416"/>
        <v>0</v>
      </c>
      <c r="Z328" s="122">
        <f t="shared" si="416"/>
        <v>0</v>
      </c>
      <c r="AA328" s="119">
        <f t="shared" si="416"/>
        <v>484451.08999999991</v>
      </c>
      <c r="AB328" s="120">
        <f t="shared" si="416"/>
        <v>0</v>
      </c>
      <c r="AC328" s="122">
        <f t="shared" si="416"/>
        <v>484451.08999999991</v>
      </c>
      <c r="AD328" s="94">
        <f t="shared" si="416"/>
        <v>1113775.21</v>
      </c>
      <c r="AE328" s="123">
        <f t="shared" si="416"/>
        <v>0</v>
      </c>
      <c r="AF328" s="94">
        <f t="shared" si="416"/>
        <v>1113775.21</v>
      </c>
      <c r="AG328" s="94">
        <f t="shared" si="416"/>
        <v>0</v>
      </c>
      <c r="AH328" s="123">
        <f t="shared" si="416"/>
        <v>0</v>
      </c>
      <c r="AI328" s="94">
        <f t="shared" si="416"/>
        <v>0</v>
      </c>
      <c r="AJ328" s="94">
        <f t="shared" si="416"/>
        <v>1113775.21</v>
      </c>
      <c r="AK328" s="94">
        <f t="shared" si="416"/>
        <v>0</v>
      </c>
      <c r="AL328" s="93">
        <f t="shared" si="416"/>
        <v>1113775.21</v>
      </c>
      <c r="AM328" s="139" t="s">
        <v>7135</v>
      </c>
    </row>
    <row r="329" spans="1:39" hidden="1" outlineLevel="3" x14ac:dyDescent="0.25">
      <c r="A329" t="s">
        <v>7028</v>
      </c>
      <c r="B329" t="s">
        <v>218</v>
      </c>
      <c r="C329" t="s">
        <v>219</v>
      </c>
      <c r="D329" t="s">
        <v>232</v>
      </c>
      <c r="E329" t="s">
        <v>233</v>
      </c>
      <c r="F329">
        <v>190.84</v>
      </c>
      <c r="G329">
        <v>-3021.9</v>
      </c>
      <c r="H329">
        <v>9208.4500000000007</v>
      </c>
      <c r="R329">
        <f>SUM(F329:Q329)</f>
        <v>6377.3900000000012</v>
      </c>
      <c r="S329" s="92" t="s">
        <v>2740</v>
      </c>
      <c r="T329" s="80">
        <v>1</v>
      </c>
      <c r="U329" s="119">
        <f>IF(LEFT(AM329,6)="Direct", H329,0)</f>
        <v>9208.4500000000007</v>
      </c>
      <c r="V329" s="120">
        <f>H329-U329</f>
        <v>0</v>
      </c>
      <c r="W329" s="121">
        <f>U329+V329</f>
        <v>9208.4500000000007</v>
      </c>
      <c r="X329" s="119">
        <f>IF(LEFT(AM329,9)="Direct-WA", H329,0)</f>
        <v>9208.4500000000007</v>
      </c>
      <c r="Y329" s="120">
        <f>IF(LEFT(AM329,9)="Direct-WA",0,H329*T329)</f>
        <v>0</v>
      </c>
      <c r="Z329" s="122">
        <f>X329+Y329</f>
        <v>9208.4500000000007</v>
      </c>
      <c r="AA329" s="119">
        <f>IF(LEFT(AM329,9)="Direct-OR", H329,0)</f>
        <v>0</v>
      </c>
      <c r="AB329" s="120">
        <f>IF(LEFT(AM329,9)="Direct-OR",0,V329-Y329)</f>
        <v>0</v>
      </c>
      <c r="AC329" s="122">
        <f>AA329+AB329</f>
        <v>0</v>
      </c>
      <c r="AD329" s="94">
        <f>IF(LEFT(AM329,6)="Direct", R329,0)</f>
        <v>6377.3900000000012</v>
      </c>
      <c r="AE329" s="123">
        <f>R329-AD329</f>
        <v>0</v>
      </c>
      <c r="AF329" s="94">
        <f>AD329+AE329</f>
        <v>6377.3900000000012</v>
      </c>
      <c r="AG329" s="94">
        <f>IF(LEFT(AM329,9)="Direct-WA", R329,0)</f>
        <v>6377.3900000000012</v>
      </c>
      <c r="AH329" s="123">
        <f>IF(LEFT(AM329,9)="Direct-WA",0,R329*T329)</f>
        <v>0</v>
      </c>
      <c r="AI329" s="94">
        <f>AG329+AH329</f>
        <v>6377.3900000000012</v>
      </c>
      <c r="AJ329" s="94">
        <f>IF(LEFT(AM329,9)="Direct-OR", R329,0)</f>
        <v>0</v>
      </c>
      <c r="AK329" s="94">
        <f>IF(LEFT(AM329,9)="Direct-OR",0,AF329-AI329)</f>
        <v>0</v>
      </c>
      <c r="AL329" s="93">
        <f>AJ329+AK329</f>
        <v>0</v>
      </c>
      <c r="AM329" s="138" t="s">
        <v>1366</v>
      </c>
    </row>
    <row r="330" spans="1:39" hidden="1" outlineLevel="3" x14ac:dyDescent="0.25">
      <c r="A330" t="s">
        <v>7028</v>
      </c>
      <c r="B330" t="s">
        <v>127</v>
      </c>
      <c r="C330" t="s">
        <v>128</v>
      </c>
      <c r="D330" t="s">
        <v>232</v>
      </c>
      <c r="E330" t="s">
        <v>233</v>
      </c>
      <c r="F330">
        <v>2829.95</v>
      </c>
      <c r="G330">
        <v>4006.16</v>
      </c>
      <c r="H330">
        <v>3791.76</v>
      </c>
      <c r="R330">
        <f>SUM(F330:Q330)</f>
        <v>10627.869999999999</v>
      </c>
      <c r="S330" s="92" t="s">
        <v>4646</v>
      </c>
      <c r="T330" s="80">
        <v>1</v>
      </c>
      <c r="U330" s="119">
        <f>IF(LEFT(AM330,6)="Direct", H330,0)</f>
        <v>3791.76</v>
      </c>
      <c r="V330" s="120">
        <f>H330-U330</f>
        <v>0</v>
      </c>
      <c r="W330" s="121">
        <f>U330+V330</f>
        <v>3791.76</v>
      </c>
      <c r="X330" s="119">
        <f>IF(LEFT(AM330,9)="Direct-WA", H330,0)</f>
        <v>3791.76</v>
      </c>
      <c r="Y330" s="120">
        <f>IF(LEFT(AM330,9)="Direct-WA",0,H330*T330)</f>
        <v>0</v>
      </c>
      <c r="Z330" s="122">
        <f>X330+Y330</f>
        <v>3791.76</v>
      </c>
      <c r="AA330" s="119">
        <f>IF(LEFT(AM330,9)="Direct-OR", H330,0)</f>
        <v>0</v>
      </c>
      <c r="AB330" s="120">
        <f>IF(LEFT(AM330,9)="Direct-OR",0,V330-Y330)</f>
        <v>0</v>
      </c>
      <c r="AC330" s="122">
        <f>AA330+AB330</f>
        <v>0</v>
      </c>
      <c r="AD330" s="94">
        <f>IF(LEFT(AM330,6)="Direct", R330,0)</f>
        <v>10627.869999999999</v>
      </c>
      <c r="AE330" s="123">
        <f>R330-AD330</f>
        <v>0</v>
      </c>
      <c r="AF330" s="94">
        <f>AD330+AE330</f>
        <v>10627.869999999999</v>
      </c>
      <c r="AG330" s="94">
        <f>IF(LEFT(AM330,9)="Direct-WA", R330,0)</f>
        <v>10627.869999999999</v>
      </c>
      <c r="AH330" s="123">
        <f>IF(LEFT(AM330,9)="Direct-WA",0,R330*T330)</f>
        <v>0</v>
      </c>
      <c r="AI330" s="94">
        <f>AG330+AH330</f>
        <v>10627.869999999999</v>
      </c>
      <c r="AJ330" s="94">
        <f>IF(LEFT(AM330,9)="Direct-OR", R330,0)</f>
        <v>0</v>
      </c>
      <c r="AK330" s="94">
        <f>IF(LEFT(AM330,9)="Direct-OR",0,AF330-AI330)</f>
        <v>0</v>
      </c>
      <c r="AL330" s="93">
        <f>AJ330+AK330</f>
        <v>0</v>
      </c>
      <c r="AM330" s="138" t="s">
        <v>1366</v>
      </c>
    </row>
    <row r="331" spans="1:39" hidden="1" outlineLevel="2" collapsed="1" x14ac:dyDescent="0.25">
      <c r="S331" s="92"/>
      <c r="T331" s="80"/>
      <c r="U331" s="119">
        <f t="shared" ref="U331:AL331" si="417">SUBTOTAL(9,U329:U330)</f>
        <v>13000.210000000001</v>
      </c>
      <c r="V331" s="120">
        <f t="shared" si="417"/>
        <v>0</v>
      </c>
      <c r="W331" s="121">
        <f t="shared" si="417"/>
        <v>13000.210000000001</v>
      </c>
      <c r="X331" s="119">
        <f t="shared" si="417"/>
        <v>13000.210000000001</v>
      </c>
      <c r="Y331" s="120">
        <f t="shared" si="417"/>
        <v>0</v>
      </c>
      <c r="Z331" s="122">
        <f t="shared" si="417"/>
        <v>13000.210000000001</v>
      </c>
      <c r="AA331" s="119">
        <f t="shared" si="417"/>
        <v>0</v>
      </c>
      <c r="AB331" s="120">
        <f t="shared" si="417"/>
        <v>0</v>
      </c>
      <c r="AC331" s="122">
        <f t="shared" si="417"/>
        <v>0</v>
      </c>
      <c r="AD331" s="94">
        <f t="shared" si="417"/>
        <v>17005.260000000002</v>
      </c>
      <c r="AE331" s="123">
        <f t="shared" si="417"/>
        <v>0</v>
      </c>
      <c r="AF331" s="94">
        <f t="shared" si="417"/>
        <v>17005.260000000002</v>
      </c>
      <c r="AG331" s="94">
        <f t="shared" si="417"/>
        <v>17005.260000000002</v>
      </c>
      <c r="AH331" s="123">
        <f t="shared" si="417"/>
        <v>0</v>
      </c>
      <c r="AI331" s="94">
        <f t="shared" si="417"/>
        <v>17005.260000000002</v>
      </c>
      <c r="AJ331" s="94">
        <f t="shared" si="417"/>
        <v>0</v>
      </c>
      <c r="AK331" s="94">
        <f t="shared" si="417"/>
        <v>0</v>
      </c>
      <c r="AL331" s="93">
        <f t="shared" si="417"/>
        <v>0</v>
      </c>
      <c r="AM331" s="139" t="s">
        <v>7141</v>
      </c>
    </row>
    <row r="332" spans="1:39" hidden="1" outlineLevel="3" x14ac:dyDescent="0.25">
      <c r="A332" t="s">
        <v>7028</v>
      </c>
      <c r="B332" t="s">
        <v>132</v>
      </c>
      <c r="C332" t="s">
        <v>133</v>
      </c>
      <c r="D332" t="s">
        <v>232</v>
      </c>
      <c r="E332" t="s">
        <v>233</v>
      </c>
      <c r="F332">
        <v>7006.24</v>
      </c>
      <c r="G332">
        <v>15889.21</v>
      </c>
      <c r="H332">
        <v>11443.22</v>
      </c>
      <c r="R332">
        <f>SUM(F332:Q332)</f>
        <v>34338.67</v>
      </c>
      <c r="S332" s="92" t="s">
        <v>5103</v>
      </c>
      <c r="T332" s="80">
        <v>6.5216999999999997E-2</v>
      </c>
      <c r="U332" s="119">
        <f>IF(LEFT(AM332,6)="Direct", H332,0)</f>
        <v>0</v>
      </c>
      <c r="V332" s="120">
        <f>H332-U332</f>
        <v>11443.22</v>
      </c>
      <c r="W332" s="121">
        <f>U332+V332</f>
        <v>11443.22</v>
      </c>
      <c r="X332" s="119">
        <f>IF(LEFT(AM332,9)="Direct-WA", H332,0)</f>
        <v>0</v>
      </c>
      <c r="Y332" s="120">
        <f>IF(LEFT(AM332,9)="Direct-WA",0,H332*T332)</f>
        <v>746.29247873999998</v>
      </c>
      <c r="Z332" s="122">
        <f>X332+Y332</f>
        <v>746.29247873999998</v>
      </c>
      <c r="AA332" s="119">
        <f>IF(LEFT(AM332,9)="Direct-OR", H332,0)</f>
        <v>0</v>
      </c>
      <c r="AB332" s="120">
        <f>IF(LEFT(AM332,9)="Direct-OR",0,V332-Y332)</f>
        <v>10696.927521259999</v>
      </c>
      <c r="AC332" s="122">
        <f>AA332+AB332</f>
        <v>10696.927521259999</v>
      </c>
      <c r="AD332" s="94">
        <f>IF(LEFT(AM332,6)="Direct", R332,0)</f>
        <v>0</v>
      </c>
      <c r="AE332" s="123">
        <f>R332-AD332</f>
        <v>34338.67</v>
      </c>
      <c r="AF332" s="94">
        <f>AD332+AE332</f>
        <v>34338.67</v>
      </c>
      <c r="AG332" s="94">
        <f>IF(LEFT(AM332,9)="Direct-WA", R332,0)</f>
        <v>0</v>
      </c>
      <c r="AH332" s="123">
        <f>IF(LEFT(AM332,9)="Direct-WA",0,R332*T332)</f>
        <v>2239.4650413899999</v>
      </c>
      <c r="AI332" s="94">
        <f>AG332+AH332</f>
        <v>2239.4650413899999</v>
      </c>
      <c r="AJ332" s="94">
        <f>IF(LEFT(AM332,9)="Direct-OR", R332,0)</f>
        <v>0</v>
      </c>
      <c r="AK332" s="94">
        <f>IF(LEFT(AM332,9)="Direct-OR",0,AF332-AI332)</f>
        <v>32099.204958609997</v>
      </c>
      <c r="AL332" s="93">
        <f>AJ332+AK332</f>
        <v>32099.204958609997</v>
      </c>
      <c r="AM332" s="138" t="s">
        <v>5082</v>
      </c>
    </row>
    <row r="333" spans="1:39" hidden="1" outlineLevel="2" collapsed="1" x14ac:dyDescent="0.25">
      <c r="S333" s="92"/>
      <c r="T333" s="80"/>
      <c r="U333" s="119">
        <f t="shared" ref="U333:AL333" si="418">SUBTOTAL(9,U332:U332)</f>
        <v>0</v>
      </c>
      <c r="V333" s="120">
        <f t="shared" si="418"/>
        <v>11443.22</v>
      </c>
      <c r="W333" s="121">
        <f t="shared" si="418"/>
        <v>11443.22</v>
      </c>
      <c r="X333" s="119">
        <f t="shared" si="418"/>
        <v>0</v>
      </c>
      <c r="Y333" s="120">
        <f t="shared" si="418"/>
        <v>746.29247873999998</v>
      </c>
      <c r="Z333" s="122">
        <f t="shared" si="418"/>
        <v>746.29247873999998</v>
      </c>
      <c r="AA333" s="119">
        <f t="shared" si="418"/>
        <v>0</v>
      </c>
      <c r="AB333" s="120">
        <f t="shared" si="418"/>
        <v>10696.927521259999</v>
      </c>
      <c r="AC333" s="122">
        <f t="shared" si="418"/>
        <v>10696.927521259999</v>
      </c>
      <c r="AD333" s="94">
        <f t="shared" si="418"/>
        <v>0</v>
      </c>
      <c r="AE333" s="123">
        <f t="shared" si="418"/>
        <v>34338.67</v>
      </c>
      <c r="AF333" s="94">
        <f t="shared" si="418"/>
        <v>34338.67</v>
      </c>
      <c r="AG333" s="94">
        <f t="shared" si="418"/>
        <v>0</v>
      </c>
      <c r="AH333" s="123">
        <f t="shared" si="418"/>
        <v>2239.4650413899999</v>
      </c>
      <c r="AI333" s="94">
        <f t="shared" si="418"/>
        <v>2239.4650413899999</v>
      </c>
      <c r="AJ333" s="94">
        <f t="shared" si="418"/>
        <v>0</v>
      </c>
      <c r="AK333" s="94">
        <f t="shared" si="418"/>
        <v>32099.204958609997</v>
      </c>
      <c r="AL333" s="93">
        <f t="shared" si="418"/>
        <v>32099.204958609997</v>
      </c>
      <c r="AM333" s="139" t="s">
        <v>7142</v>
      </c>
    </row>
    <row r="334" spans="1:39" hidden="1" outlineLevel="3" x14ac:dyDescent="0.25">
      <c r="A334" t="s">
        <v>7028</v>
      </c>
      <c r="B334" t="s">
        <v>82</v>
      </c>
      <c r="C334" t="s">
        <v>83</v>
      </c>
      <c r="D334" t="s">
        <v>234</v>
      </c>
      <c r="E334" t="s">
        <v>235</v>
      </c>
      <c r="F334">
        <v>74.47</v>
      </c>
      <c r="R334">
        <f>SUM(F334:Q334)</f>
        <v>74.47</v>
      </c>
      <c r="S334" s="92" t="s">
        <v>4503</v>
      </c>
      <c r="T334" s="80">
        <v>1.17E-2</v>
      </c>
      <c r="U334" s="119">
        <f>IF(LEFT(AM334,6)="Direct", H334,0)</f>
        <v>0</v>
      </c>
      <c r="V334" s="120">
        <f>H334-U334</f>
        <v>0</v>
      </c>
      <c r="W334" s="121">
        <f>U334+V334</f>
        <v>0</v>
      </c>
      <c r="X334" s="119">
        <f>IF(LEFT(AM334,9)="Direct-WA", H334,0)</f>
        <v>0</v>
      </c>
      <c r="Y334" s="120">
        <f>IF(LEFT(AM334,9)="Direct-WA",0,H334*T334)</f>
        <v>0</v>
      </c>
      <c r="Z334" s="122">
        <f>X334+Y334</f>
        <v>0</v>
      </c>
      <c r="AA334" s="119">
        <f>IF(LEFT(AM334,9)="Direct-OR", H334,0)</f>
        <v>0</v>
      </c>
      <c r="AB334" s="120">
        <f>IF(LEFT(AM334,9)="Direct-OR",0,V334-Y334)</f>
        <v>0</v>
      </c>
      <c r="AC334" s="122">
        <f>AA334+AB334</f>
        <v>0</v>
      </c>
      <c r="AD334" s="94">
        <f>IF(LEFT(AM334,6)="Direct", R334,0)</f>
        <v>0</v>
      </c>
      <c r="AE334" s="123">
        <f>R334-AD334</f>
        <v>74.47</v>
      </c>
      <c r="AF334" s="94">
        <f>AD334+AE334</f>
        <v>74.47</v>
      </c>
      <c r="AG334" s="94">
        <f>IF(LEFT(AM334,9)="Direct-WA", R334,0)</f>
        <v>0</v>
      </c>
      <c r="AH334" s="123">
        <f>IF(LEFT(AM334,9)="Direct-WA",0,R334*T334)</f>
        <v>0.87129900000000005</v>
      </c>
      <c r="AI334" s="94">
        <f>AG334+AH334</f>
        <v>0.87129900000000005</v>
      </c>
      <c r="AJ334" s="94">
        <f>IF(LEFT(AM334,9)="Direct-OR", R334,0)</f>
        <v>0</v>
      </c>
      <c r="AK334" s="94">
        <f>IF(LEFT(AM334,9)="Direct-OR",0,AF334-AI334)</f>
        <v>73.598701000000005</v>
      </c>
      <c r="AL334" s="93">
        <f>AJ334+AK334</f>
        <v>73.598701000000005</v>
      </c>
      <c r="AM334" s="138" t="s">
        <v>4436</v>
      </c>
    </row>
    <row r="335" spans="1:39" hidden="1" outlineLevel="3" x14ac:dyDescent="0.25">
      <c r="A335" t="s">
        <v>7028</v>
      </c>
      <c r="B335" t="s">
        <v>82</v>
      </c>
      <c r="C335" t="s">
        <v>83</v>
      </c>
      <c r="D335" t="s">
        <v>232</v>
      </c>
      <c r="E335" t="s">
        <v>233</v>
      </c>
      <c r="F335">
        <v>11671.97</v>
      </c>
      <c r="G335">
        <v>13890.67</v>
      </c>
      <c r="H335">
        <v>14513.41</v>
      </c>
      <c r="R335">
        <f>SUM(F335:Q335)</f>
        <v>40076.050000000003</v>
      </c>
      <c r="S335" s="92" t="s">
        <v>4546</v>
      </c>
      <c r="T335" s="80">
        <v>1.17E-2</v>
      </c>
      <c r="U335" s="119">
        <f>IF(LEFT(AM335,6)="Direct", H335,0)</f>
        <v>0</v>
      </c>
      <c r="V335" s="120">
        <f>H335-U335</f>
        <v>14513.41</v>
      </c>
      <c r="W335" s="121">
        <f>U335+V335</f>
        <v>14513.41</v>
      </c>
      <c r="X335" s="119">
        <f>IF(LEFT(AM335,9)="Direct-WA", H335,0)</f>
        <v>0</v>
      </c>
      <c r="Y335" s="120">
        <f>IF(LEFT(AM335,9)="Direct-WA",0,H335*T335)</f>
        <v>169.80689699999999</v>
      </c>
      <c r="Z335" s="122">
        <f>X335+Y335</f>
        <v>169.80689699999999</v>
      </c>
      <c r="AA335" s="119">
        <f>IF(LEFT(AM335,9)="Direct-OR", H335,0)</f>
        <v>0</v>
      </c>
      <c r="AB335" s="120">
        <f>IF(LEFT(AM335,9)="Direct-OR",0,V335-Y335)</f>
        <v>14343.603102999999</v>
      </c>
      <c r="AC335" s="122">
        <f>AA335+AB335</f>
        <v>14343.603102999999</v>
      </c>
      <c r="AD335" s="94">
        <f>IF(LEFT(AM335,6)="Direct", R335,0)</f>
        <v>0</v>
      </c>
      <c r="AE335" s="123">
        <f>R335-AD335</f>
        <v>40076.050000000003</v>
      </c>
      <c r="AF335" s="94">
        <f>AD335+AE335</f>
        <v>40076.050000000003</v>
      </c>
      <c r="AG335" s="94">
        <f>IF(LEFT(AM335,9)="Direct-WA", R335,0)</f>
        <v>0</v>
      </c>
      <c r="AH335" s="123">
        <f>IF(LEFT(AM335,9)="Direct-WA",0,R335*T335)</f>
        <v>468.88978500000007</v>
      </c>
      <c r="AI335" s="94">
        <f>AG335+AH335</f>
        <v>468.88978500000007</v>
      </c>
      <c r="AJ335" s="94">
        <f>IF(LEFT(AM335,9)="Direct-OR", R335,0)</f>
        <v>0</v>
      </c>
      <c r="AK335" s="94">
        <f>IF(LEFT(AM335,9)="Direct-OR",0,AF335-AI335)</f>
        <v>39607.160215000004</v>
      </c>
      <c r="AL335" s="93">
        <f>AJ335+AK335</f>
        <v>39607.160215000004</v>
      </c>
      <c r="AM335" s="138" t="s">
        <v>4436</v>
      </c>
    </row>
    <row r="336" spans="1:39" hidden="1" outlineLevel="3" x14ac:dyDescent="0.25">
      <c r="A336" t="s">
        <v>7028</v>
      </c>
      <c r="B336" t="s">
        <v>82</v>
      </c>
      <c r="C336" t="s">
        <v>83</v>
      </c>
      <c r="D336" t="s">
        <v>236</v>
      </c>
      <c r="E336" t="s">
        <v>233</v>
      </c>
      <c r="F336">
        <v>33.9</v>
      </c>
      <c r="R336">
        <f>SUM(F336:Q336)</f>
        <v>33.9</v>
      </c>
      <c r="S336" s="92" t="s">
        <v>4548</v>
      </c>
      <c r="T336" s="80">
        <v>1.17E-2</v>
      </c>
      <c r="U336" s="119">
        <f>IF(LEFT(AM336,6)="Direct", H336,0)</f>
        <v>0</v>
      </c>
      <c r="V336" s="120">
        <f>H336-U336</f>
        <v>0</v>
      </c>
      <c r="W336" s="121">
        <f>U336+V336</f>
        <v>0</v>
      </c>
      <c r="X336" s="119">
        <f>IF(LEFT(AM336,9)="Direct-WA", H336,0)</f>
        <v>0</v>
      </c>
      <c r="Y336" s="120">
        <f>IF(LEFT(AM336,9)="Direct-WA",0,H336*T336)</f>
        <v>0</v>
      </c>
      <c r="Z336" s="122">
        <f>X336+Y336</f>
        <v>0</v>
      </c>
      <c r="AA336" s="119">
        <f>IF(LEFT(AM336,9)="Direct-OR", H336,0)</f>
        <v>0</v>
      </c>
      <c r="AB336" s="120">
        <f>IF(LEFT(AM336,9)="Direct-OR",0,V336-Y336)</f>
        <v>0</v>
      </c>
      <c r="AC336" s="122">
        <f>AA336+AB336</f>
        <v>0</v>
      </c>
      <c r="AD336" s="94">
        <f>IF(LEFT(AM336,6)="Direct", R336,0)</f>
        <v>0</v>
      </c>
      <c r="AE336" s="123">
        <f>R336-AD336</f>
        <v>33.9</v>
      </c>
      <c r="AF336" s="94">
        <f>AD336+AE336</f>
        <v>33.9</v>
      </c>
      <c r="AG336" s="94">
        <f>IF(LEFT(AM336,9)="Direct-WA", R336,0)</f>
        <v>0</v>
      </c>
      <c r="AH336" s="123">
        <f>IF(LEFT(AM336,9)="Direct-WA",0,R336*T336)</f>
        <v>0.39662999999999998</v>
      </c>
      <c r="AI336" s="94">
        <f>AG336+AH336</f>
        <v>0.39662999999999998</v>
      </c>
      <c r="AJ336" s="94">
        <f>IF(LEFT(AM336,9)="Direct-OR", R336,0)</f>
        <v>0</v>
      </c>
      <c r="AK336" s="94">
        <f>IF(LEFT(AM336,9)="Direct-OR",0,AF336-AI336)</f>
        <v>33.503369999999997</v>
      </c>
      <c r="AL336" s="93">
        <f>AJ336+AK336</f>
        <v>33.503369999999997</v>
      </c>
      <c r="AM336" s="138" t="s">
        <v>4436</v>
      </c>
    </row>
    <row r="337" spans="1:39" hidden="1" outlineLevel="2" collapsed="1" x14ac:dyDescent="0.25">
      <c r="S337" s="92"/>
      <c r="T337" s="80"/>
      <c r="U337" s="119">
        <f t="shared" ref="U337:AL337" si="419">SUBTOTAL(9,U334:U336)</f>
        <v>0</v>
      </c>
      <c r="V337" s="120">
        <f t="shared" si="419"/>
        <v>14513.41</v>
      </c>
      <c r="W337" s="121">
        <f t="shared" si="419"/>
        <v>14513.41</v>
      </c>
      <c r="X337" s="119">
        <f t="shared" si="419"/>
        <v>0</v>
      </c>
      <c r="Y337" s="120">
        <f t="shared" si="419"/>
        <v>169.80689699999999</v>
      </c>
      <c r="Z337" s="122">
        <f t="shared" si="419"/>
        <v>169.80689699999999</v>
      </c>
      <c r="AA337" s="119">
        <f t="shared" si="419"/>
        <v>0</v>
      </c>
      <c r="AB337" s="120">
        <f t="shared" si="419"/>
        <v>14343.603102999999</v>
      </c>
      <c r="AC337" s="122">
        <f t="shared" si="419"/>
        <v>14343.603102999999</v>
      </c>
      <c r="AD337" s="94">
        <f t="shared" si="419"/>
        <v>0</v>
      </c>
      <c r="AE337" s="123">
        <f t="shared" si="419"/>
        <v>40184.420000000006</v>
      </c>
      <c r="AF337" s="94">
        <f t="shared" si="419"/>
        <v>40184.420000000006</v>
      </c>
      <c r="AG337" s="94">
        <f t="shared" si="419"/>
        <v>0</v>
      </c>
      <c r="AH337" s="123">
        <f t="shared" si="419"/>
        <v>470.15771400000011</v>
      </c>
      <c r="AI337" s="94">
        <f t="shared" si="419"/>
        <v>470.15771400000011</v>
      </c>
      <c r="AJ337" s="94">
        <f t="shared" si="419"/>
        <v>0</v>
      </c>
      <c r="AK337" s="94">
        <f t="shared" si="419"/>
        <v>39714.262286000005</v>
      </c>
      <c r="AL337" s="93">
        <f t="shared" si="419"/>
        <v>39714.262286000005</v>
      </c>
      <c r="AM337" s="139" t="s">
        <v>7138</v>
      </c>
    </row>
    <row r="338" spans="1:39" hidden="1" outlineLevel="1" x14ac:dyDescent="0.25">
      <c r="A338" s="135" t="s">
        <v>7027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7"/>
      <c r="T338" s="128"/>
      <c r="U338" s="129">
        <f t="shared" ref="U338:AL338" si="420">SUBTOTAL(9,U306:U336)</f>
        <v>497451.29999999993</v>
      </c>
      <c r="V338" s="130">
        <f t="shared" si="420"/>
        <v>241325.43000000002</v>
      </c>
      <c r="W338" s="131">
        <f t="shared" si="420"/>
        <v>738776.7300000001</v>
      </c>
      <c r="X338" s="129">
        <f t="shared" si="420"/>
        <v>13000.210000000001</v>
      </c>
      <c r="Y338" s="130">
        <f t="shared" si="420"/>
        <v>25123.552495740001</v>
      </c>
      <c r="Z338" s="132">
        <f t="shared" si="420"/>
        <v>38123.762495740004</v>
      </c>
      <c r="AA338" s="129">
        <f t="shared" si="420"/>
        <v>484451.08999999991</v>
      </c>
      <c r="AB338" s="130">
        <f t="shared" si="420"/>
        <v>216201.87750425999</v>
      </c>
      <c r="AC338" s="132">
        <f t="shared" si="420"/>
        <v>700652.96750426001</v>
      </c>
      <c r="AD338" s="130">
        <f t="shared" si="420"/>
        <v>1130780.47</v>
      </c>
      <c r="AE338" s="133">
        <f t="shared" si="420"/>
        <v>711796.15999999992</v>
      </c>
      <c r="AF338" s="130">
        <f t="shared" si="420"/>
        <v>1842576.6300000001</v>
      </c>
      <c r="AG338" s="130">
        <f t="shared" si="420"/>
        <v>17005.260000000002</v>
      </c>
      <c r="AH338" s="133">
        <f t="shared" si="420"/>
        <v>74339.115823390021</v>
      </c>
      <c r="AI338" s="130">
        <f t="shared" si="420"/>
        <v>91344.375823390015</v>
      </c>
      <c r="AJ338" s="130">
        <f t="shared" si="420"/>
        <v>1113775.21</v>
      </c>
      <c r="AK338" s="130">
        <f t="shared" si="420"/>
        <v>637457.04417661019</v>
      </c>
      <c r="AL338" s="134">
        <f t="shared" si="420"/>
        <v>1751232.2541766104</v>
      </c>
      <c r="AM338" s="137"/>
    </row>
    <row r="339" spans="1:39" hidden="1" outlineLevel="3" x14ac:dyDescent="0.25">
      <c r="A339" t="s">
        <v>7030</v>
      </c>
      <c r="B339" t="s">
        <v>43</v>
      </c>
      <c r="C339" t="s">
        <v>44</v>
      </c>
      <c r="D339" t="s">
        <v>264</v>
      </c>
      <c r="E339" t="s">
        <v>265</v>
      </c>
      <c r="H339">
        <v>559.11</v>
      </c>
      <c r="R339">
        <f>SUM(F339:Q339)</f>
        <v>559.11</v>
      </c>
      <c r="S339" s="92" t="s">
        <v>4727</v>
      </c>
      <c r="T339" s="80">
        <v>0.1124</v>
      </c>
      <c r="U339" s="119">
        <f>IF(LEFT(AM339,6)="Direct", H339,0)</f>
        <v>0</v>
      </c>
      <c r="V339" s="120">
        <f>H339-U339</f>
        <v>559.11</v>
      </c>
      <c r="W339" s="121">
        <f>U339+V339</f>
        <v>559.11</v>
      </c>
      <c r="X339" s="119">
        <f>IF(LEFT(AM339,9)="Direct-WA", H339,0)</f>
        <v>0</v>
      </c>
      <c r="Y339" s="120">
        <f>IF(LEFT(AM339,9)="Direct-WA",0,H339*T339)</f>
        <v>62.843964</v>
      </c>
      <c r="Z339" s="122">
        <f>X339+Y339</f>
        <v>62.843964</v>
      </c>
      <c r="AA339" s="119">
        <f>IF(LEFT(AM339,9)="Direct-OR", H339,0)</f>
        <v>0</v>
      </c>
      <c r="AB339" s="120">
        <f>IF(LEFT(AM339,9)="Direct-OR",0,V339-Y339)</f>
        <v>496.26603599999999</v>
      </c>
      <c r="AC339" s="122">
        <f>AA339+AB339</f>
        <v>496.26603599999999</v>
      </c>
      <c r="AD339" s="94">
        <f>IF(LEFT(AM339,6)="Direct", R339,0)</f>
        <v>0</v>
      </c>
      <c r="AE339" s="123">
        <f>R339-AD339</f>
        <v>559.11</v>
      </c>
      <c r="AF339" s="94">
        <f>AD339+AE339</f>
        <v>559.11</v>
      </c>
      <c r="AG339" s="94">
        <f>IF(LEFT(AM339,9)="Direct-WA", R339,0)</f>
        <v>0</v>
      </c>
      <c r="AH339" s="123">
        <f>IF(LEFT(AM339,9)="Direct-WA",0,R339*T339)</f>
        <v>62.843964</v>
      </c>
      <c r="AI339" s="94">
        <f>AG339+AH339</f>
        <v>62.843964</v>
      </c>
      <c r="AJ339" s="94">
        <f>IF(LEFT(AM339,9)="Direct-OR", R339,0)</f>
        <v>0</v>
      </c>
      <c r="AK339" s="94">
        <f>IF(LEFT(AM339,9)="Direct-OR",0,AF339-AI339)</f>
        <v>496.26603599999999</v>
      </c>
      <c r="AL339" s="93">
        <f>AJ339+AK339</f>
        <v>496.26603599999999</v>
      </c>
      <c r="AM339" s="138" t="s">
        <v>1010</v>
      </c>
    </row>
    <row r="340" spans="1:39" hidden="1" outlineLevel="3" x14ac:dyDescent="0.25">
      <c r="A340" t="s">
        <v>7030</v>
      </c>
      <c r="B340" t="s">
        <v>136</v>
      </c>
      <c r="C340" t="s">
        <v>137</v>
      </c>
      <c r="D340" t="s">
        <v>254</v>
      </c>
      <c r="E340" t="s">
        <v>255</v>
      </c>
      <c r="F340">
        <v>249.7</v>
      </c>
      <c r="G340">
        <v>382.58</v>
      </c>
      <c r="H340">
        <v>539.64</v>
      </c>
      <c r="R340">
        <f>SUM(F340:Q340)</f>
        <v>1171.92</v>
      </c>
      <c r="S340" s="92" t="s">
        <v>5214</v>
      </c>
      <c r="T340" s="80">
        <v>0.1124</v>
      </c>
      <c r="U340" s="119">
        <f>IF(LEFT(AM340,6)="Direct", H340,0)</f>
        <v>0</v>
      </c>
      <c r="V340" s="120">
        <f>H340-U340</f>
        <v>539.64</v>
      </c>
      <c r="W340" s="121">
        <f>U340+V340</f>
        <v>539.64</v>
      </c>
      <c r="X340" s="119">
        <f>IF(LEFT(AM340,9)="Direct-WA", H340,0)</f>
        <v>0</v>
      </c>
      <c r="Y340" s="120">
        <f>IF(LEFT(AM340,9)="Direct-WA",0,H340*T340)</f>
        <v>60.655535999999998</v>
      </c>
      <c r="Z340" s="122">
        <f>X340+Y340</f>
        <v>60.655535999999998</v>
      </c>
      <c r="AA340" s="119">
        <f>IF(LEFT(AM340,9)="Direct-OR", H340,0)</f>
        <v>0</v>
      </c>
      <c r="AB340" s="120">
        <f>IF(LEFT(AM340,9)="Direct-OR",0,V340-Y340)</f>
        <v>478.984464</v>
      </c>
      <c r="AC340" s="122">
        <f>AA340+AB340</f>
        <v>478.984464</v>
      </c>
      <c r="AD340" s="94">
        <f>IF(LEFT(AM340,6)="Direct", R340,0)</f>
        <v>0</v>
      </c>
      <c r="AE340" s="123">
        <f>R340-AD340</f>
        <v>1171.92</v>
      </c>
      <c r="AF340" s="94">
        <f>AD340+AE340</f>
        <v>1171.92</v>
      </c>
      <c r="AG340" s="94">
        <f>IF(LEFT(AM340,9)="Direct-WA", R340,0)</f>
        <v>0</v>
      </c>
      <c r="AH340" s="123">
        <f>IF(LEFT(AM340,9)="Direct-WA",0,R340*T340)</f>
        <v>131.72380800000002</v>
      </c>
      <c r="AI340" s="94">
        <f>AG340+AH340</f>
        <v>131.72380800000002</v>
      </c>
      <c r="AJ340" s="94">
        <f>IF(LEFT(AM340,9)="Direct-OR", R340,0)</f>
        <v>0</v>
      </c>
      <c r="AK340" s="94">
        <f>IF(LEFT(AM340,9)="Direct-OR",0,AF340-AI340)</f>
        <v>1040.1961920000001</v>
      </c>
      <c r="AL340" s="93">
        <f>AJ340+AK340</f>
        <v>1040.1961920000001</v>
      </c>
      <c r="AM340" s="138" t="s">
        <v>1010</v>
      </c>
    </row>
    <row r="341" spans="1:39" hidden="1" outlineLevel="3" x14ac:dyDescent="0.25">
      <c r="A341" t="s">
        <v>7030</v>
      </c>
      <c r="B341" t="s">
        <v>138</v>
      </c>
      <c r="C341" t="s">
        <v>139</v>
      </c>
      <c r="D341" t="s">
        <v>268</v>
      </c>
      <c r="E341" t="s">
        <v>269</v>
      </c>
      <c r="F341">
        <v>1678.15</v>
      </c>
      <c r="G341">
        <v>1560.2</v>
      </c>
      <c r="H341">
        <v>1650.76</v>
      </c>
      <c r="R341">
        <f>SUM(F341:Q341)</f>
        <v>4889.1100000000006</v>
      </c>
      <c r="S341" s="92" t="s">
        <v>5457</v>
      </c>
      <c r="T341" s="80">
        <v>0.1124</v>
      </c>
      <c r="U341" s="119">
        <f>IF(LEFT(AM341,6)="Direct", H341,0)</f>
        <v>0</v>
      </c>
      <c r="V341" s="120">
        <f>H341-U341</f>
        <v>1650.76</v>
      </c>
      <c r="W341" s="121">
        <f>U341+V341</f>
        <v>1650.76</v>
      </c>
      <c r="X341" s="119">
        <f>IF(LEFT(AM341,9)="Direct-WA", H341,0)</f>
        <v>0</v>
      </c>
      <c r="Y341" s="120">
        <f>IF(LEFT(AM341,9)="Direct-WA",0,H341*T341)</f>
        <v>185.545424</v>
      </c>
      <c r="Z341" s="122">
        <f>X341+Y341</f>
        <v>185.545424</v>
      </c>
      <c r="AA341" s="119">
        <f>IF(LEFT(AM341,9)="Direct-OR", H341,0)</f>
        <v>0</v>
      </c>
      <c r="AB341" s="120">
        <f>IF(LEFT(AM341,9)="Direct-OR",0,V341-Y341)</f>
        <v>1465.2145760000001</v>
      </c>
      <c r="AC341" s="122">
        <f>AA341+AB341</f>
        <v>1465.2145760000001</v>
      </c>
      <c r="AD341" s="94">
        <f>IF(LEFT(AM341,6)="Direct", R341,0)</f>
        <v>0</v>
      </c>
      <c r="AE341" s="123">
        <f>R341-AD341</f>
        <v>4889.1100000000006</v>
      </c>
      <c r="AF341" s="94">
        <f>AD341+AE341</f>
        <v>4889.1100000000006</v>
      </c>
      <c r="AG341" s="94">
        <f>IF(LEFT(AM341,9)="Direct-WA", R341,0)</f>
        <v>0</v>
      </c>
      <c r="AH341" s="123">
        <f>IF(LEFT(AM341,9)="Direct-WA",0,R341*T341)</f>
        <v>549.53596400000004</v>
      </c>
      <c r="AI341" s="94">
        <f>AG341+AH341</f>
        <v>549.53596400000004</v>
      </c>
      <c r="AJ341" s="94">
        <f>IF(LEFT(AM341,9)="Direct-OR", R341,0)</f>
        <v>0</v>
      </c>
      <c r="AK341" s="94">
        <f>IF(LEFT(AM341,9)="Direct-OR",0,AF341-AI341)</f>
        <v>4339.5740360000009</v>
      </c>
      <c r="AL341" s="93">
        <f>AJ341+AK341</f>
        <v>4339.5740360000009</v>
      </c>
      <c r="AM341" s="138" t="s">
        <v>1010</v>
      </c>
    </row>
    <row r="342" spans="1:39" hidden="1" outlineLevel="2" collapsed="1" x14ac:dyDescent="0.25">
      <c r="S342" s="92"/>
      <c r="T342" s="80"/>
      <c r="U342" s="119">
        <f t="shared" ref="U342:AL342" si="421">SUBTOTAL(9,U339:U341)</f>
        <v>0</v>
      </c>
      <c r="V342" s="120">
        <f t="shared" si="421"/>
        <v>2749.51</v>
      </c>
      <c r="W342" s="121">
        <f t="shared" si="421"/>
        <v>2749.51</v>
      </c>
      <c r="X342" s="119">
        <f t="shared" si="421"/>
        <v>0</v>
      </c>
      <c r="Y342" s="120">
        <f t="shared" si="421"/>
        <v>309.04492399999998</v>
      </c>
      <c r="Z342" s="122">
        <f t="shared" si="421"/>
        <v>309.04492399999998</v>
      </c>
      <c r="AA342" s="119">
        <f t="shared" si="421"/>
        <v>0</v>
      </c>
      <c r="AB342" s="120">
        <f t="shared" si="421"/>
        <v>2440.465076</v>
      </c>
      <c r="AC342" s="122">
        <f t="shared" si="421"/>
        <v>2440.465076</v>
      </c>
      <c r="AD342" s="94">
        <f t="shared" si="421"/>
        <v>0</v>
      </c>
      <c r="AE342" s="123">
        <f t="shared" si="421"/>
        <v>6620.1400000000012</v>
      </c>
      <c r="AF342" s="94">
        <f t="shared" si="421"/>
        <v>6620.1400000000012</v>
      </c>
      <c r="AG342" s="94">
        <f t="shared" si="421"/>
        <v>0</v>
      </c>
      <c r="AH342" s="123">
        <f t="shared" si="421"/>
        <v>744.10373600000003</v>
      </c>
      <c r="AI342" s="94">
        <f t="shared" si="421"/>
        <v>744.10373600000003</v>
      </c>
      <c r="AJ342" s="94">
        <f t="shared" si="421"/>
        <v>0</v>
      </c>
      <c r="AK342" s="94">
        <f t="shared" si="421"/>
        <v>5876.0362640000012</v>
      </c>
      <c r="AL342" s="93">
        <f t="shared" si="421"/>
        <v>5876.0362640000012</v>
      </c>
      <c r="AM342" s="139" t="s">
        <v>7137</v>
      </c>
    </row>
    <row r="343" spans="1:39" hidden="1" outlineLevel="3" x14ac:dyDescent="0.25">
      <c r="A343" t="s">
        <v>7030</v>
      </c>
      <c r="B343" t="s">
        <v>43</v>
      </c>
      <c r="C343" t="s">
        <v>44</v>
      </c>
      <c r="D343" t="s">
        <v>254</v>
      </c>
      <c r="E343" t="s">
        <v>255</v>
      </c>
      <c r="F343">
        <v>105917.58</v>
      </c>
      <c r="G343">
        <v>96215.05</v>
      </c>
      <c r="H343">
        <v>99304.72</v>
      </c>
      <c r="R343">
        <f t="shared" ref="R343:R350" si="422">SUM(F343:Q343)</f>
        <v>301437.34999999998</v>
      </c>
      <c r="S343" s="92" t="s">
        <v>4665</v>
      </c>
      <c r="T343" s="80">
        <v>0</v>
      </c>
      <c r="U343" s="119">
        <f t="shared" ref="U343:U350" si="423">IF(LEFT(AM343,6)="Direct", H343,0)</f>
        <v>99304.72</v>
      </c>
      <c r="V343" s="120">
        <f t="shared" ref="V343:V350" si="424">H343-U343</f>
        <v>0</v>
      </c>
      <c r="W343" s="121">
        <f t="shared" ref="W343:W350" si="425">U343+V343</f>
        <v>99304.72</v>
      </c>
      <c r="X343" s="119">
        <f t="shared" ref="X343:X350" si="426">IF(LEFT(AM343,9)="Direct-WA", H343,0)</f>
        <v>0</v>
      </c>
      <c r="Y343" s="120">
        <f t="shared" ref="Y343:Y350" si="427">IF(LEFT(AM343,9)="Direct-WA",0,H343*T343)</f>
        <v>0</v>
      </c>
      <c r="Z343" s="122">
        <f t="shared" ref="Z343:Z350" si="428">X343+Y343</f>
        <v>0</v>
      </c>
      <c r="AA343" s="119">
        <f t="shared" ref="AA343:AA350" si="429">IF(LEFT(AM343,9)="Direct-OR", H343,0)</f>
        <v>99304.72</v>
      </c>
      <c r="AB343" s="120">
        <f t="shared" ref="AB343:AB350" si="430">IF(LEFT(AM343,9)="Direct-OR",0,V343-Y343)</f>
        <v>0</v>
      </c>
      <c r="AC343" s="122">
        <f t="shared" ref="AC343:AC350" si="431">AA343+AB343</f>
        <v>99304.72</v>
      </c>
      <c r="AD343" s="94">
        <f t="shared" ref="AD343:AD350" si="432">IF(LEFT(AM343,6)="Direct", R343,0)</f>
        <v>301437.34999999998</v>
      </c>
      <c r="AE343" s="123">
        <f t="shared" ref="AE343:AE350" si="433">R343-AD343</f>
        <v>0</v>
      </c>
      <c r="AF343" s="94">
        <f t="shared" ref="AF343:AF350" si="434">AD343+AE343</f>
        <v>301437.34999999998</v>
      </c>
      <c r="AG343" s="94">
        <f t="shared" ref="AG343:AG350" si="435">IF(LEFT(AM343,9)="Direct-WA", R343,0)</f>
        <v>0</v>
      </c>
      <c r="AH343" s="123">
        <f t="shared" ref="AH343:AH350" si="436">IF(LEFT(AM343,9)="Direct-WA",0,R343*T343)</f>
        <v>0</v>
      </c>
      <c r="AI343" s="94">
        <f t="shared" ref="AI343:AI350" si="437">AG343+AH343</f>
        <v>0</v>
      </c>
      <c r="AJ343" s="94">
        <f t="shared" ref="AJ343:AJ350" si="438">IF(LEFT(AM343,9)="Direct-OR", R343,0)</f>
        <v>301437.34999999998</v>
      </c>
      <c r="AK343" s="94">
        <f t="shared" ref="AK343:AK350" si="439">IF(LEFT(AM343,9)="Direct-OR",0,AF343-AI343)</f>
        <v>0</v>
      </c>
      <c r="AL343" s="93">
        <f t="shared" ref="AL343:AL350" si="440">AJ343+AK343</f>
        <v>301437.34999999998</v>
      </c>
      <c r="AM343" s="138" t="s">
        <v>1014</v>
      </c>
    </row>
    <row r="344" spans="1:39" hidden="1" outlineLevel="3" x14ac:dyDescent="0.25">
      <c r="A344" t="s">
        <v>7030</v>
      </c>
      <c r="B344" t="s">
        <v>43</v>
      </c>
      <c r="C344" t="s">
        <v>44</v>
      </c>
      <c r="D344" t="s">
        <v>252</v>
      </c>
      <c r="E344" t="s">
        <v>253</v>
      </c>
      <c r="F344">
        <v>21.98</v>
      </c>
      <c r="G344">
        <v>13405.3</v>
      </c>
      <c r="H344">
        <v>-18918.14</v>
      </c>
      <c r="R344">
        <f t="shared" si="422"/>
        <v>-5490.8600000000006</v>
      </c>
      <c r="S344" s="92" t="s">
        <v>4770</v>
      </c>
      <c r="T344" s="80">
        <v>0</v>
      </c>
      <c r="U344" s="119">
        <f t="shared" si="423"/>
        <v>-18918.14</v>
      </c>
      <c r="V344" s="120">
        <f t="shared" si="424"/>
        <v>0</v>
      </c>
      <c r="W344" s="121">
        <f t="shared" si="425"/>
        <v>-18918.14</v>
      </c>
      <c r="X344" s="119">
        <f t="shared" si="426"/>
        <v>0</v>
      </c>
      <c r="Y344" s="120">
        <f t="shared" si="427"/>
        <v>0</v>
      </c>
      <c r="Z344" s="122">
        <f t="shared" si="428"/>
        <v>0</v>
      </c>
      <c r="AA344" s="119">
        <f t="shared" si="429"/>
        <v>-18918.14</v>
      </c>
      <c r="AB344" s="120">
        <f t="shared" si="430"/>
        <v>0</v>
      </c>
      <c r="AC344" s="122">
        <f t="shared" si="431"/>
        <v>-18918.14</v>
      </c>
      <c r="AD344" s="94">
        <f t="shared" si="432"/>
        <v>-5490.8600000000006</v>
      </c>
      <c r="AE344" s="123">
        <f t="shared" si="433"/>
        <v>0</v>
      </c>
      <c r="AF344" s="94">
        <f t="shared" si="434"/>
        <v>-5490.8600000000006</v>
      </c>
      <c r="AG344" s="94">
        <f t="shared" si="435"/>
        <v>0</v>
      </c>
      <c r="AH344" s="123">
        <f t="shared" si="436"/>
        <v>0</v>
      </c>
      <c r="AI344" s="94">
        <f t="shared" si="437"/>
        <v>0</v>
      </c>
      <c r="AJ344" s="94">
        <f t="shared" si="438"/>
        <v>-5490.8600000000006</v>
      </c>
      <c r="AK344" s="94">
        <f t="shared" si="439"/>
        <v>0</v>
      </c>
      <c r="AL344" s="93">
        <f t="shared" si="440"/>
        <v>-5490.8600000000006</v>
      </c>
      <c r="AM344" s="138" t="s">
        <v>1014</v>
      </c>
    </row>
    <row r="345" spans="1:39" hidden="1" outlineLevel="3" x14ac:dyDescent="0.25">
      <c r="A345" t="s">
        <v>7030</v>
      </c>
      <c r="B345" t="s">
        <v>96</v>
      </c>
      <c r="C345" t="s">
        <v>97</v>
      </c>
      <c r="D345" t="s">
        <v>254</v>
      </c>
      <c r="E345" t="s">
        <v>255</v>
      </c>
      <c r="F345">
        <v>9183.0499999999993</v>
      </c>
      <c r="G345">
        <v>14027.93</v>
      </c>
      <c r="H345">
        <v>8734.43</v>
      </c>
      <c r="R345">
        <f t="shared" si="422"/>
        <v>31945.41</v>
      </c>
      <c r="S345" s="92" t="s">
        <v>4912</v>
      </c>
      <c r="T345" s="80">
        <v>0</v>
      </c>
      <c r="U345" s="119">
        <f t="shared" si="423"/>
        <v>8734.43</v>
      </c>
      <c r="V345" s="120">
        <f t="shared" si="424"/>
        <v>0</v>
      </c>
      <c r="W345" s="121">
        <f t="shared" si="425"/>
        <v>8734.43</v>
      </c>
      <c r="X345" s="119">
        <f t="shared" si="426"/>
        <v>0</v>
      </c>
      <c r="Y345" s="120">
        <f t="shared" si="427"/>
        <v>0</v>
      </c>
      <c r="Z345" s="122">
        <f t="shared" si="428"/>
        <v>0</v>
      </c>
      <c r="AA345" s="119">
        <f t="shared" si="429"/>
        <v>8734.43</v>
      </c>
      <c r="AB345" s="120">
        <f t="shared" si="430"/>
        <v>0</v>
      </c>
      <c r="AC345" s="122">
        <f t="shared" si="431"/>
        <v>8734.43</v>
      </c>
      <c r="AD345" s="94">
        <f t="shared" si="432"/>
        <v>31945.41</v>
      </c>
      <c r="AE345" s="123">
        <f t="shared" si="433"/>
        <v>0</v>
      </c>
      <c r="AF345" s="94">
        <f t="shared" si="434"/>
        <v>31945.41</v>
      </c>
      <c r="AG345" s="94">
        <f t="shared" si="435"/>
        <v>0</v>
      </c>
      <c r="AH345" s="123">
        <f t="shared" si="436"/>
        <v>0</v>
      </c>
      <c r="AI345" s="94">
        <f t="shared" si="437"/>
        <v>0</v>
      </c>
      <c r="AJ345" s="94">
        <f t="shared" si="438"/>
        <v>31945.41</v>
      </c>
      <c r="AK345" s="94">
        <f t="shared" si="439"/>
        <v>0</v>
      </c>
      <c r="AL345" s="93">
        <f t="shared" si="440"/>
        <v>31945.41</v>
      </c>
      <c r="AM345" s="138" t="s">
        <v>1014</v>
      </c>
    </row>
    <row r="346" spans="1:39" hidden="1" outlineLevel="3" x14ac:dyDescent="0.25">
      <c r="A346" t="s">
        <v>7030</v>
      </c>
      <c r="B346" t="s">
        <v>96</v>
      </c>
      <c r="C346" t="s">
        <v>97</v>
      </c>
      <c r="D346" t="s">
        <v>262</v>
      </c>
      <c r="E346" t="s">
        <v>263</v>
      </c>
      <c r="F346">
        <v>97518</v>
      </c>
      <c r="G346">
        <v>2222.92</v>
      </c>
      <c r="H346">
        <v>53266.92</v>
      </c>
      <c r="R346">
        <f t="shared" si="422"/>
        <v>153007.84</v>
      </c>
      <c r="S346" s="92" t="s">
        <v>4920</v>
      </c>
      <c r="T346" s="80">
        <v>0</v>
      </c>
      <c r="U346" s="119">
        <f t="shared" si="423"/>
        <v>53266.92</v>
      </c>
      <c r="V346" s="120">
        <f t="shared" si="424"/>
        <v>0</v>
      </c>
      <c r="W346" s="121">
        <f t="shared" si="425"/>
        <v>53266.92</v>
      </c>
      <c r="X346" s="119">
        <f t="shared" si="426"/>
        <v>0</v>
      </c>
      <c r="Y346" s="120">
        <f t="shared" si="427"/>
        <v>0</v>
      </c>
      <c r="Z346" s="122">
        <f t="shared" si="428"/>
        <v>0</v>
      </c>
      <c r="AA346" s="119">
        <f t="shared" si="429"/>
        <v>53266.92</v>
      </c>
      <c r="AB346" s="120">
        <f t="shared" si="430"/>
        <v>0</v>
      </c>
      <c r="AC346" s="122">
        <f t="shared" si="431"/>
        <v>53266.92</v>
      </c>
      <c r="AD346" s="94">
        <f t="shared" si="432"/>
        <v>153007.84</v>
      </c>
      <c r="AE346" s="123">
        <f t="shared" si="433"/>
        <v>0</v>
      </c>
      <c r="AF346" s="94">
        <f t="shared" si="434"/>
        <v>153007.84</v>
      </c>
      <c r="AG346" s="94">
        <f t="shared" si="435"/>
        <v>0</v>
      </c>
      <c r="AH346" s="123">
        <f t="shared" si="436"/>
        <v>0</v>
      </c>
      <c r="AI346" s="94">
        <f t="shared" si="437"/>
        <v>0</v>
      </c>
      <c r="AJ346" s="94">
        <f t="shared" si="438"/>
        <v>153007.84</v>
      </c>
      <c r="AK346" s="94">
        <f t="shared" si="439"/>
        <v>0</v>
      </c>
      <c r="AL346" s="93">
        <f t="shared" si="440"/>
        <v>153007.84</v>
      </c>
      <c r="AM346" s="138" t="s">
        <v>1014</v>
      </c>
    </row>
    <row r="347" spans="1:39" hidden="1" outlineLevel="3" x14ac:dyDescent="0.25">
      <c r="A347" t="s">
        <v>7030</v>
      </c>
      <c r="B347" t="s">
        <v>96</v>
      </c>
      <c r="C347" t="s">
        <v>97</v>
      </c>
      <c r="D347" t="s">
        <v>266</v>
      </c>
      <c r="E347" t="s">
        <v>267</v>
      </c>
      <c r="F347">
        <v>39152.44</v>
      </c>
      <c r="G347">
        <v>37027.839999999997</v>
      </c>
      <c r="H347">
        <v>-5452.68</v>
      </c>
      <c r="R347">
        <f t="shared" si="422"/>
        <v>70727.600000000006</v>
      </c>
      <c r="S347" s="92" t="s">
        <v>4946</v>
      </c>
      <c r="T347" s="80">
        <v>0</v>
      </c>
      <c r="U347" s="119">
        <f t="shared" si="423"/>
        <v>-5452.68</v>
      </c>
      <c r="V347" s="120">
        <f t="shared" si="424"/>
        <v>0</v>
      </c>
      <c r="W347" s="121">
        <f t="shared" si="425"/>
        <v>-5452.68</v>
      </c>
      <c r="X347" s="119">
        <f t="shared" si="426"/>
        <v>0</v>
      </c>
      <c r="Y347" s="120">
        <f t="shared" si="427"/>
        <v>0</v>
      </c>
      <c r="Z347" s="122">
        <f t="shared" si="428"/>
        <v>0</v>
      </c>
      <c r="AA347" s="119">
        <f t="shared" si="429"/>
        <v>-5452.68</v>
      </c>
      <c r="AB347" s="120">
        <f t="shared" si="430"/>
        <v>0</v>
      </c>
      <c r="AC347" s="122">
        <f t="shared" si="431"/>
        <v>-5452.68</v>
      </c>
      <c r="AD347" s="94">
        <f t="shared" si="432"/>
        <v>70727.600000000006</v>
      </c>
      <c r="AE347" s="123">
        <f t="shared" si="433"/>
        <v>0</v>
      </c>
      <c r="AF347" s="94">
        <f t="shared" si="434"/>
        <v>70727.600000000006</v>
      </c>
      <c r="AG347" s="94">
        <f t="shared" si="435"/>
        <v>0</v>
      </c>
      <c r="AH347" s="123">
        <f t="shared" si="436"/>
        <v>0</v>
      </c>
      <c r="AI347" s="94">
        <f t="shared" si="437"/>
        <v>0</v>
      </c>
      <c r="AJ347" s="94">
        <f t="shared" si="438"/>
        <v>70727.600000000006</v>
      </c>
      <c r="AK347" s="94">
        <f t="shared" si="439"/>
        <v>0</v>
      </c>
      <c r="AL347" s="93">
        <f t="shared" si="440"/>
        <v>70727.600000000006</v>
      </c>
      <c r="AM347" s="138" t="s">
        <v>1014</v>
      </c>
    </row>
    <row r="348" spans="1:39" hidden="1" outlineLevel="3" x14ac:dyDescent="0.25">
      <c r="A348" t="s">
        <v>7030</v>
      </c>
      <c r="B348" t="s">
        <v>96</v>
      </c>
      <c r="C348" t="s">
        <v>97</v>
      </c>
      <c r="D348" t="s">
        <v>256</v>
      </c>
      <c r="E348" t="s">
        <v>257</v>
      </c>
      <c r="F348">
        <v>250</v>
      </c>
      <c r="G348">
        <v>250</v>
      </c>
      <c r="H348">
        <v>250</v>
      </c>
      <c r="R348">
        <f t="shared" si="422"/>
        <v>750</v>
      </c>
      <c r="S348" s="92" t="s">
        <v>4955</v>
      </c>
      <c r="T348" s="80">
        <v>0</v>
      </c>
      <c r="U348" s="119">
        <f t="shared" si="423"/>
        <v>250</v>
      </c>
      <c r="V348" s="120">
        <f t="shared" si="424"/>
        <v>0</v>
      </c>
      <c r="W348" s="121">
        <f t="shared" si="425"/>
        <v>250</v>
      </c>
      <c r="X348" s="119">
        <f t="shared" si="426"/>
        <v>0</v>
      </c>
      <c r="Y348" s="120">
        <f t="shared" si="427"/>
        <v>0</v>
      </c>
      <c r="Z348" s="122">
        <f t="shared" si="428"/>
        <v>0</v>
      </c>
      <c r="AA348" s="119">
        <f t="shared" si="429"/>
        <v>250</v>
      </c>
      <c r="AB348" s="120">
        <f t="shared" si="430"/>
        <v>0</v>
      </c>
      <c r="AC348" s="122">
        <f t="shared" si="431"/>
        <v>250</v>
      </c>
      <c r="AD348" s="94">
        <f t="shared" si="432"/>
        <v>750</v>
      </c>
      <c r="AE348" s="123">
        <f t="shared" si="433"/>
        <v>0</v>
      </c>
      <c r="AF348" s="94">
        <f t="shared" si="434"/>
        <v>750</v>
      </c>
      <c r="AG348" s="94">
        <f t="shared" si="435"/>
        <v>0</v>
      </c>
      <c r="AH348" s="123">
        <f t="shared" si="436"/>
        <v>0</v>
      </c>
      <c r="AI348" s="94">
        <f t="shared" si="437"/>
        <v>0</v>
      </c>
      <c r="AJ348" s="94">
        <f t="shared" si="438"/>
        <v>750</v>
      </c>
      <c r="AK348" s="94">
        <f t="shared" si="439"/>
        <v>0</v>
      </c>
      <c r="AL348" s="93">
        <f t="shared" si="440"/>
        <v>750</v>
      </c>
      <c r="AM348" s="138" t="s">
        <v>1014</v>
      </c>
    </row>
    <row r="349" spans="1:39" hidden="1" outlineLevel="3" x14ac:dyDescent="0.25">
      <c r="A349" t="s">
        <v>7030</v>
      </c>
      <c r="B349" t="s">
        <v>96</v>
      </c>
      <c r="C349" t="s">
        <v>97</v>
      </c>
      <c r="D349" t="s">
        <v>258</v>
      </c>
      <c r="E349" t="s">
        <v>259</v>
      </c>
      <c r="H349">
        <v>1677.25</v>
      </c>
      <c r="R349">
        <f t="shared" si="422"/>
        <v>1677.25</v>
      </c>
      <c r="S349" s="92" t="s">
        <v>4956</v>
      </c>
      <c r="T349" s="80">
        <v>0</v>
      </c>
      <c r="U349" s="119">
        <f t="shared" si="423"/>
        <v>1677.25</v>
      </c>
      <c r="V349" s="120">
        <f t="shared" si="424"/>
        <v>0</v>
      </c>
      <c r="W349" s="121">
        <f t="shared" si="425"/>
        <v>1677.25</v>
      </c>
      <c r="X349" s="119">
        <f t="shared" si="426"/>
        <v>0</v>
      </c>
      <c r="Y349" s="120">
        <f t="shared" si="427"/>
        <v>0</v>
      </c>
      <c r="Z349" s="122">
        <f t="shared" si="428"/>
        <v>0</v>
      </c>
      <c r="AA349" s="119">
        <f t="shared" si="429"/>
        <v>1677.25</v>
      </c>
      <c r="AB349" s="120">
        <f t="shared" si="430"/>
        <v>0</v>
      </c>
      <c r="AC349" s="122">
        <f t="shared" si="431"/>
        <v>1677.25</v>
      </c>
      <c r="AD349" s="94">
        <f t="shared" si="432"/>
        <v>1677.25</v>
      </c>
      <c r="AE349" s="123">
        <f t="shared" si="433"/>
        <v>0</v>
      </c>
      <c r="AF349" s="94">
        <f t="shared" si="434"/>
        <v>1677.25</v>
      </c>
      <c r="AG349" s="94">
        <f t="shared" si="435"/>
        <v>0</v>
      </c>
      <c r="AH349" s="123">
        <f t="shared" si="436"/>
        <v>0</v>
      </c>
      <c r="AI349" s="94">
        <f t="shared" si="437"/>
        <v>0</v>
      </c>
      <c r="AJ349" s="94">
        <f t="shared" si="438"/>
        <v>1677.25</v>
      </c>
      <c r="AK349" s="94">
        <f t="shared" si="439"/>
        <v>0</v>
      </c>
      <c r="AL349" s="93">
        <f t="shared" si="440"/>
        <v>1677.25</v>
      </c>
      <c r="AM349" s="138" t="s">
        <v>1014</v>
      </c>
    </row>
    <row r="350" spans="1:39" hidden="1" outlineLevel="3" x14ac:dyDescent="0.25">
      <c r="A350" t="s">
        <v>7030</v>
      </c>
      <c r="B350" t="s">
        <v>96</v>
      </c>
      <c r="C350" t="s">
        <v>97</v>
      </c>
      <c r="D350" t="s">
        <v>260</v>
      </c>
      <c r="E350" t="s">
        <v>261</v>
      </c>
      <c r="F350">
        <v>18643.04</v>
      </c>
      <c r="G350">
        <v>13839.06</v>
      </c>
      <c r="H350">
        <v>15147.3</v>
      </c>
      <c r="R350">
        <f t="shared" si="422"/>
        <v>47629.399999999994</v>
      </c>
      <c r="S350" s="92" t="s">
        <v>4957</v>
      </c>
      <c r="T350" s="80">
        <v>0</v>
      </c>
      <c r="U350" s="119">
        <f t="shared" si="423"/>
        <v>15147.3</v>
      </c>
      <c r="V350" s="120">
        <f t="shared" si="424"/>
        <v>0</v>
      </c>
      <c r="W350" s="121">
        <f t="shared" si="425"/>
        <v>15147.3</v>
      </c>
      <c r="X350" s="119">
        <f t="shared" si="426"/>
        <v>0</v>
      </c>
      <c r="Y350" s="120">
        <f t="shared" si="427"/>
        <v>0</v>
      </c>
      <c r="Z350" s="122">
        <f t="shared" si="428"/>
        <v>0</v>
      </c>
      <c r="AA350" s="119">
        <f t="shared" si="429"/>
        <v>15147.3</v>
      </c>
      <c r="AB350" s="120">
        <f t="shared" si="430"/>
        <v>0</v>
      </c>
      <c r="AC350" s="122">
        <f t="shared" si="431"/>
        <v>15147.3</v>
      </c>
      <c r="AD350" s="94">
        <f t="shared" si="432"/>
        <v>47629.399999999994</v>
      </c>
      <c r="AE350" s="123">
        <f t="shared" si="433"/>
        <v>0</v>
      </c>
      <c r="AF350" s="94">
        <f t="shared" si="434"/>
        <v>47629.399999999994</v>
      </c>
      <c r="AG350" s="94">
        <f t="shared" si="435"/>
        <v>0</v>
      </c>
      <c r="AH350" s="123">
        <f t="shared" si="436"/>
        <v>0</v>
      </c>
      <c r="AI350" s="94">
        <f t="shared" si="437"/>
        <v>0</v>
      </c>
      <c r="AJ350" s="94">
        <f t="shared" si="438"/>
        <v>47629.399999999994</v>
      </c>
      <c r="AK350" s="94">
        <f t="shared" si="439"/>
        <v>0</v>
      </c>
      <c r="AL350" s="93">
        <f t="shared" si="440"/>
        <v>47629.399999999994</v>
      </c>
      <c r="AM350" s="138" t="s">
        <v>1014</v>
      </c>
    </row>
    <row r="351" spans="1:39" hidden="1" outlineLevel="2" collapsed="1" x14ac:dyDescent="0.25">
      <c r="S351" s="92"/>
      <c r="T351" s="80"/>
      <c r="U351" s="119">
        <f t="shared" ref="U351:AL351" si="441">SUBTOTAL(9,U343:U350)</f>
        <v>154009.79999999999</v>
      </c>
      <c r="V351" s="120">
        <f t="shared" si="441"/>
        <v>0</v>
      </c>
      <c r="W351" s="121">
        <f t="shared" si="441"/>
        <v>154009.79999999999</v>
      </c>
      <c r="X351" s="119">
        <f t="shared" si="441"/>
        <v>0</v>
      </c>
      <c r="Y351" s="120">
        <f t="shared" si="441"/>
        <v>0</v>
      </c>
      <c r="Z351" s="122">
        <f t="shared" si="441"/>
        <v>0</v>
      </c>
      <c r="AA351" s="119">
        <f t="shared" si="441"/>
        <v>154009.79999999999</v>
      </c>
      <c r="AB351" s="120">
        <f t="shared" si="441"/>
        <v>0</v>
      </c>
      <c r="AC351" s="122">
        <f t="shared" si="441"/>
        <v>154009.79999999999</v>
      </c>
      <c r="AD351" s="94">
        <f t="shared" si="441"/>
        <v>601683.99</v>
      </c>
      <c r="AE351" s="123">
        <f t="shared" si="441"/>
        <v>0</v>
      </c>
      <c r="AF351" s="94">
        <f t="shared" si="441"/>
        <v>601683.99</v>
      </c>
      <c r="AG351" s="94">
        <f t="shared" si="441"/>
        <v>0</v>
      </c>
      <c r="AH351" s="123">
        <f t="shared" si="441"/>
        <v>0</v>
      </c>
      <c r="AI351" s="94">
        <f t="shared" si="441"/>
        <v>0</v>
      </c>
      <c r="AJ351" s="94">
        <f t="shared" si="441"/>
        <v>601683.99</v>
      </c>
      <c r="AK351" s="94">
        <f t="shared" si="441"/>
        <v>0</v>
      </c>
      <c r="AL351" s="93">
        <f t="shared" si="441"/>
        <v>601683.99</v>
      </c>
      <c r="AM351" s="139" t="s">
        <v>7135</v>
      </c>
    </row>
    <row r="352" spans="1:39" hidden="1" outlineLevel="3" x14ac:dyDescent="0.25">
      <c r="A352" t="s">
        <v>7030</v>
      </c>
      <c r="B352" t="s">
        <v>218</v>
      </c>
      <c r="C352" t="s">
        <v>219</v>
      </c>
      <c r="D352" t="s">
        <v>252</v>
      </c>
      <c r="E352" t="s">
        <v>253</v>
      </c>
      <c r="G352">
        <v>3812.94</v>
      </c>
      <c r="H352">
        <v>-3353.52</v>
      </c>
      <c r="R352">
        <f>SUM(F352:Q352)</f>
        <v>459.42000000000007</v>
      </c>
      <c r="S352" s="92" t="s">
        <v>2747</v>
      </c>
      <c r="T352" s="80">
        <v>1</v>
      </c>
      <c r="U352" s="119">
        <f>IF(LEFT(AM352,6)="Direct", H352,0)</f>
        <v>-3353.52</v>
      </c>
      <c r="V352" s="120">
        <f>H352-U352</f>
        <v>0</v>
      </c>
      <c r="W352" s="121">
        <f>U352+V352</f>
        <v>-3353.52</v>
      </c>
      <c r="X352" s="119">
        <f>IF(LEFT(AM352,9)="Direct-WA", H352,0)</f>
        <v>-3353.52</v>
      </c>
      <c r="Y352" s="120">
        <f>IF(LEFT(AM352,9)="Direct-WA",0,H352*T352)</f>
        <v>0</v>
      </c>
      <c r="Z352" s="122">
        <f>X352+Y352</f>
        <v>-3353.52</v>
      </c>
      <c r="AA352" s="119">
        <f>IF(LEFT(AM352,9)="Direct-OR", H352,0)</f>
        <v>0</v>
      </c>
      <c r="AB352" s="120">
        <f>IF(LEFT(AM352,9)="Direct-OR",0,V352-Y352)</f>
        <v>0</v>
      </c>
      <c r="AC352" s="122">
        <f>AA352+AB352</f>
        <v>0</v>
      </c>
      <c r="AD352" s="94">
        <f>IF(LEFT(AM352,6)="Direct", R352,0)</f>
        <v>459.42000000000007</v>
      </c>
      <c r="AE352" s="123">
        <f>R352-AD352</f>
        <v>0</v>
      </c>
      <c r="AF352" s="94">
        <f>AD352+AE352</f>
        <v>459.42000000000007</v>
      </c>
      <c r="AG352" s="94">
        <f>IF(LEFT(AM352,9)="Direct-WA", R352,0)</f>
        <v>459.42000000000007</v>
      </c>
      <c r="AH352" s="123">
        <f>IF(LEFT(AM352,9)="Direct-WA",0,R352*T352)</f>
        <v>0</v>
      </c>
      <c r="AI352" s="94">
        <f>AG352+AH352</f>
        <v>459.42000000000007</v>
      </c>
      <c r="AJ352" s="94">
        <f>IF(LEFT(AM352,9)="Direct-OR", R352,0)</f>
        <v>0</v>
      </c>
      <c r="AK352" s="94">
        <f>IF(LEFT(AM352,9)="Direct-OR",0,AF352-AI352)</f>
        <v>0</v>
      </c>
      <c r="AL352" s="93">
        <f>AJ352+AK352</f>
        <v>0</v>
      </c>
      <c r="AM352" s="138" t="s">
        <v>1366</v>
      </c>
    </row>
    <row r="353" spans="1:39" hidden="1" outlineLevel="3" x14ac:dyDescent="0.25">
      <c r="A353" t="s">
        <v>7030</v>
      </c>
      <c r="B353" t="s">
        <v>127</v>
      </c>
      <c r="C353" t="s">
        <v>128</v>
      </c>
      <c r="D353" t="s">
        <v>262</v>
      </c>
      <c r="E353" t="s">
        <v>263</v>
      </c>
      <c r="F353">
        <v>2072.2399999999998</v>
      </c>
      <c r="G353">
        <v>1186.1400000000001</v>
      </c>
      <c r="H353">
        <v>5668.78</v>
      </c>
      <c r="R353">
        <f>SUM(F353:Q353)</f>
        <v>8927.16</v>
      </c>
      <c r="S353" s="92" t="s">
        <v>4592</v>
      </c>
      <c r="T353" s="80">
        <v>1</v>
      </c>
      <c r="U353" s="119">
        <f>IF(LEFT(AM353,6)="Direct", H353,0)</f>
        <v>5668.78</v>
      </c>
      <c r="V353" s="120">
        <f>H353-U353</f>
        <v>0</v>
      </c>
      <c r="W353" s="121">
        <f>U353+V353</f>
        <v>5668.78</v>
      </c>
      <c r="X353" s="119">
        <f>IF(LEFT(AM353,9)="Direct-WA", H353,0)</f>
        <v>5668.78</v>
      </c>
      <c r="Y353" s="120">
        <f>IF(LEFT(AM353,9)="Direct-WA",0,H353*T353)</f>
        <v>0</v>
      </c>
      <c r="Z353" s="122">
        <f>X353+Y353</f>
        <v>5668.78</v>
      </c>
      <c r="AA353" s="119">
        <f>IF(LEFT(AM353,9)="Direct-OR", H353,0)</f>
        <v>0</v>
      </c>
      <c r="AB353" s="120">
        <f>IF(LEFT(AM353,9)="Direct-OR",0,V353-Y353)</f>
        <v>0</v>
      </c>
      <c r="AC353" s="122">
        <f>AA353+AB353</f>
        <v>0</v>
      </c>
      <c r="AD353" s="94">
        <f>IF(LEFT(AM353,6)="Direct", R353,0)</f>
        <v>8927.16</v>
      </c>
      <c r="AE353" s="123">
        <f>R353-AD353</f>
        <v>0</v>
      </c>
      <c r="AF353" s="94">
        <f>AD353+AE353</f>
        <v>8927.16</v>
      </c>
      <c r="AG353" s="94">
        <f>IF(LEFT(AM353,9)="Direct-WA", R353,0)</f>
        <v>8927.16</v>
      </c>
      <c r="AH353" s="123">
        <f>IF(LEFT(AM353,9)="Direct-WA",0,R353*T353)</f>
        <v>0</v>
      </c>
      <c r="AI353" s="94">
        <f>AG353+AH353</f>
        <v>8927.16</v>
      </c>
      <c r="AJ353" s="94">
        <f>IF(LEFT(AM353,9)="Direct-OR", R353,0)</f>
        <v>0</v>
      </c>
      <c r="AK353" s="94">
        <f>IF(LEFT(AM353,9)="Direct-OR",0,AF353-AI353)</f>
        <v>0</v>
      </c>
      <c r="AL353" s="93">
        <f>AJ353+AK353</f>
        <v>0</v>
      </c>
      <c r="AM353" s="138" t="s">
        <v>1366</v>
      </c>
    </row>
    <row r="354" spans="1:39" hidden="1" outlineLevel="3" x14ac:dyDescent="0.25">
      <c r="A354" t="s">
        <v>7030</v>
      </c>
      <c r="B354" t="s">
        <v>127</v>
      </c>
      <c r="C354" t="s">
        <v>128</v>
      </c>
      <c r="D354" t="s">
        <v>260</v>
      </c>
      <c r="E354" t="s">
        <v>261</v>
      </c>
      <c r="F354">
        <v>286.33</v>
      </c>
      <c r="G354">
        <v>5664.48</v>
      </c>
      <c r="H354">
        <v>570.54</v>
      </c>
      <c r="R354">
        <f>SUM(F354:Q354)</f>
        <v>6521.3499999999995</v>
      </c>
      <c r="S354" s="92" t="s">
        <v>4608</v>
      </c>
      <c r="T354" s="80">
        <v>1</v>
      </c>
      <c r="U354" s="119">
        <f>IF(LEFT(AM354,6)="Direct", H354,0)</f>
        <v>570.54</v>
      </c>
      <c r="V354" s="120">
        <f>H354-U354</f>
        <v>0</v>
      </c>
      <c r="W354" s="121">
        <f>U354+V354</f>
        <v>570.54</v>
      </c>
      <c r="X354" s="119">
        <f>IF(LEFT(AM354,9)="Direct-WA", H354,0)</f>
        <v>570.54</v>
      </c>
      <c r="Y354" s="120">
        <f>IF(LEFT(AM354,9)="Direct-WA",0,H354*T354)</f>
        <v>0</v>
      </c>
      <c r="Z354" s="122">
        <f>X354+Y354</f>
        <v>570.54</v>
      </c>
      <c r="AA354" s="119">
        <f>IF(LEFT(AM354,9)="Direct-OR", H354,0)</f>
        <v>0</v>
      </c>
      <c r="AB354" s="120">
        <f>IF(LEFT(AM354,9)="Direct-OR",0,V354-Y354)</f>
        <v>0</v>
      </c>
      <c r="AC354" s="122">
        <f>AA354+AB354</f>
        <v>0</v>
      </c>
      <c r="AD354" s="94">
        <f>IF(LEFT(AM354,6)="Direct", R354,0)</f>
        <v>6521.3499999999995</v>
      </c>
      <c r="AE354" s="123">
        <f>R354-AD354</f>
        <v>0</v>
      </c>
      <c r="AF354" s="94">
        <f>AD354+AE354</f>
        <v>6521.3499999999995</v>
      </c>
      <c r="AG354" s="94">
        <f>IF(LEFT(AM354,9)="Direct-WA", R354,0)</f>
        <v>6521.3499999999995</v>
      </c>
      <c r="AH354" s="123">
        <f>IF(LEFT(AM354,9)="Direct-WA",0,R354*T354)</f>
        <v>0</v>
      </c>
      <c r="AI354" s="94">
        <f>AG354+AH354</f>
        <v>6521.3499999999995</v>
      </c>
      <c r="AJ354" s="94">
        <f>IF(LEFT(AM354,9)="Direct-OR", R354,0)</f>
        <v>0</v>
      </c>
      <c r="AK354" s="94">
        <f>IF(LEFT(AM354,9)="Direct-OR",0,AF354-AI354)</f>
        <v>0</v>
      </c>
      <c r="AL354" s="93">
        <f>AJ354+AK354</f>
        <v>0</v>
      </c>
      <c r="AM354" s="138" t="s">
        <v>1366</v>
      </c>
    </row>
    <row r="355" spans="1:39" hidden="1" outlineLevel="2" collapsed="1" x14ac:dyDescent="0.25">
      <c r="S355" s="92"/>
      <c r="T355" s="80"/>
      <c r="U355" s="119">
        <f t="shared" ref="U355:AL355" si="442">SUBTOTAL(9,U352:U354)</f>
        <v>2885.7999999999997</v>
      </c>
      <c r="V355" s="120">
        <f t="shared" si="442"/>
        <v>0</v>
      </c>
      <c r="W355" s="121">
        <f t="shared" si="442"/>
        <v>2885.7999999999997</v>
      </c>
      <c r="X355" s="119">
        <f t="shared" si="442"/>
        <v>2885.7999999999997</v>
      </c>
      <c r="Y355" s="120">
        <f t="shared" si="442"/>
        <v>0</v>
      </c>
      <c r="Z355" s="122">
        <f t="shared" si="442"/>
        <v>2885.7999999999997</v>
      </c>
      <c r="AA355" s="119">
        <f t="shared" si="442"/>
        <v>0</v>
      </c>
      <c r="AB355" s="120">
        <f t="shared" si="442"/>
        <v>0</v>
      </c>
      <c r="AC355" s="122">
        <f t="shared" si="442"/>
        <v>0</v>
      </c>
      <c r="AD355" s="94">
        <f t="shared" si="442"/>
        <v>15907.93</v>
      </c>
      <c r="AE355" s="123">
        <f t="shared" si="442"/>
        <v>0</v>
      </c>
      <c r="AF355" s="94">
        <f t="shared" si="442"/>
        <v>15907.93</v>
      </c>
      <c r="AG355" s="94">
        <f t="shared" si="442"/>
        <v>15907.93</v>
      </c>
      <c r="AH355" s="123">
        <f t="shared" si="442"/>
        <v>0</v>
      </c>
      <c r="AI355" s="94">
        <f t="shared" si="442"/>
        <v>15907.93</v>
      </c>
      <c r="AJ355" s="94">
        <f t="shared" si="442"/>
        <v>0</v>
      </c>
      <c r="AK355" s="94">
        <f t="shared" si="442"/>
        <v>0</v>
      </c>
      <c r="AL355" s="93">
        <f t="shared" si="442"/>
        <v>0</v>
      </c>
      <c r="AM355" s="139" t="s">
        <v>7141</v>
      </c>
    </row>
    <row r="356" spans="1:39" hidden="1" outlineLevel="3" x14ac:dyDescent="0.25">
      <c r="A356" t="s">
        <v>7030</v>
      </c>
      <c r="B356" t="s">
        <v>270</v>
      </c>
      <c r="C356" t="s">
        <v>271</v>
      </c>
      <c r="D356" t="s">
        <v>254</v>
      </c>
      <c r="E356" t="s">
        <v>255</v>
      </c>
      <c r="H356">
        <v>39.31</v>
      </c>
      <c r="R356">
        <f>SUM(F356:Q356)</f>
        <v>39.31</v>
      </c>
      <c r="S356" s="92" t="s">
        <v>7092</v>
      </c>
      <c r="T356" s="80">
        <v>0.10765</v>
      </c>
      <c r="U356" s="119">
        <f>IF(LEFT(AM356,6)="Direct", H356,0)</f>
        <v>0</v>
      </c>
      <c r="V356" s="120">
        <f>H356-U356</f>
        <v>39.31</v>
      </c>
      <c r="W356" s="121">
        <f>U356+V356</f>
        <v>39.31</v>
      </c>
      <c r="X356" s="119">
        <f>IF(LEFT(AM356,9)="Direct-WA", H356,0)</f>
        <v>0</v>
      </c>
      <c r="Y356" s="120">
        <f>IF(LEFT(AM356,9)="Direct-WA",0,H356*T356)</f>
        <v>4.2317214999999999</v>
      </c>
      <c r="Z356" s="122">
        <f>X356+Y356</f>
        <v>4.2317214999999999</v>
      </c>
      <c r="AA356" s="119">
        <f>IF(LEFT(AM356,9)="Direct-OR", H356,0)</f>
        <v>0</v>
      </c>
      <c r="AB356" s="120">
        <f>IF(LEFT(AM356,9)="Direct-OR",0,V356-Y356)</f>
        <v>35.078278500000003</v>
      </c>
      <c r="AC356" s="122">
        <f>AA356+AB356</f>
        <v>35.078278500000003</v>
      </c>
      <c r="AD356" s="94">
        <f>IF(LEFT(AM356,6)="Direct", R356,0)</f>
        <v>0</v>
      </c>
      <c r="AE356" s="123">
        <f>R356-AD356</f>
        <v>39.31</v>
      </c>
      <c r="AF356" s="94">
        <f>AD356+AE356</f>
        <v>39.31</v>
      </c>
      <c r="AG356" s="94">
        <f>IF(LEFT(AM356,9)="Direct-WA", R356,0)</f>
        <v>0</v>
      </c>
      <c r="AH356" s="123">
        <f>IF(LEFT(AM356,9)="Direct-WA",0,R356*T356)</f>
        <v>4.2317214999999999</v>
      </c>
      <c r="AI356" s="94">
        <f>AG356+AH356</f>
        <v>4.2317214999999999</v>
      </c>
      <c r="AJ356" s="94">
        <f>IF(LEFT(AM356,9)="Direct-OR", R356,0)</f>
        <v>0</v>
      </c>
      <c r="AK356" s="94">
        <f>IF(LEFT(AM356,9)="Direct-OR",0,AF356-AI356)</f>
        <v>35.078278500000003</v>
      </c>
      <c r="AL356" s="93">
        <f>AJ356+AK356</f>
        <v>35.078278500000003</v>
      </c>
      <c r="AM356" s="138" t="s">
        <v>1087</v>
      </c>
    </row>
    <row r="357" spans="1:39" hidden="1" outlineLevel="2" collapsed="1" x14ac:dyDescent="0.25">
      <c r="S357" s="92"/>
      <c r="T357" s="80"/>
      <c r="U357" s="119">
        <f t="shared" ref="U357:AL357" si="443">SUBTOTAL(9,U356:U356)</f>
        <v>0</v>
      </c>
      <c r="V357" s="120">
        <f t="shared" si="443"/>
        <v>39.31</v>
      </c>
      <c r="W357" s="121">
        <f t="shared" si="443"/>
        <v>39.31</v>
      </c>
      <c r="X357" s="119">
        <f t="shared" si="443"/>
        <v>0</v>
      </c>
      <c r="Y357" s="120">
        <f t="shared" si="443"/>
        <v>4.2317214999999999</v>
      </c>
      <c r="Z357" s="122">
        <f t="shared" si="443"/>
        <v>4.2317214999999999</v>
      </c>
      <c r="AA357" s="119">
        <f t="shared" si="443"/>
        <v>0</v>
      </c>
      <c r="AB357" s="120">
        <f t="shared" si="443"/>
        <v>35.078278500000003</v>
      </c>
      <c r="AC357" s="122">
        <f t="shared" si="443"/>
        <v>35.078278500000003</v>
      </c>
      <c r="AD357" s="94">
        <f t="shared" si="443"/>
        <v>0</v>
      </c>
      <c r="AE357" s="123">
        <f t="shared" si="443"/>
        <v>39.31</v>
      </c>
      <c r="AF357" s="94">
        <f t="shared" si="443"/>
        <v>39.31</v>
      </c>
      <c r="AG357" s="94">
        <f t="shared" si="443"/>
        <v>0</v>
      </c>
      <c r="AH357" s="123">
        <f t="shared" si="443"/>
        <v>4.2317214999999999</v>
      </c>
      <c r="AI357" s="94">
        <f t="shared" si="443"/>
        <v>4.2317214999999999</v>
      </c>
      <c r="AJ357" s="94">
        <f t="shared" si="443"/>
        <v>0</v>
      </c>
      <c r="AK357" s="94">
        <f t="shared" si="443"/>
        <v>35.078278500000003</v>
      </c>
      <c r="AL357" s="93">
        <f t="shared" si="443"/>
        <v>35.078278500000003</v>
      </c>
      <c r="AM357" s="139" t="s">
        <v>7148</v>
      </c>
    </row>
    <row r="358" spans="1:39" hidden="1" outlineLevel="3" x14ac:dyDescent="0.25">
      <c r="A358" t="s">
        <v>7030</v>
      </c>
      <c r="B358" t="s">
        <v>132</v>
      </c>
      <c r="C358" t="s">
        <v>133</v>
      </c>
      <c r="D358" t="s">
        <v>262</v>
      </c>
      <c r="E358" t="s">
        <v>263</v>
      </c>
      <c r="F358">
        <v>2304.1999999999998</v>
      </c>
      <c r="G358">
        <v>2475.02</v>
      </c>
      <c r="H358">
        <v>3006.94</v>
      </c>
      <c r="R358">
        <f>SUM(F358:Q358)</f>
        <v>7786.16</v>
      </c>
      <c r="S358" s="92" t="s">
        <v>6668</v>
      </c>
      <c r="T358" s="80">
        <v>6.5216999999999997E-2</v>
      </c>
      <c r="U358" s="119">
        <f>IF(LEFT(AM358,6)="Direct", H358,0)</f>
        <v>0</v>
      </c>
      <c r="V358" s="120">
        <f>H358-U358</f>
        <v>3006.94</v>
      </c>
      <c r="W358" s="121">
        <f>U358+V358</f>
        <v>3006.94</v>
      </c>
      <c r="X358" s="119">
        <f>IF(LEFT(AM358,9)="Direct-WA", H358,0)</f>
        <v>0</v>
      </c>
      <c r="Y358" s="120">
        <f>IF(LEFT(AM358,9)="Direct-WA",0,H358*T358)</f>
        <v>196.10360598</v>
      </c>
      <c r="Z358" s="122">
        <f>X358+Y358</f>
        <v>196.10360598</v>
      </c>
      <c r="AA358" s="119">
        <f>IF(LEFT(AM358,9)="Direct-OR", H358,0)</f>
        <v>0</v>
      </c>
      <c r="AB358" s="120">
        <f>IF(LEFT(AM358,9)="Direct-OR",0,V358-Y358)</f>
        <v>2810.8363940200002</v>
      </c>
      <c r="AC358" s="122">
        <f>AA358+AB358</f>
        <v>2810.8363940200002</v>
      </c>
      <c r="AD358" s="94">
        <f>IF(LEFT(AM358,6)="Direct", R358,0)</f>
        <v>0</v>
      </c>
      <c r="AE358" s="123">
        <f>R358-AD358</f>
        <v>7786.16</v>
      </c>
      <c r="AF358" s="94">
        <f>AD358+AE358</f>
        <v>7786.16</v>
      </c>
      <c r="AG358" s="94">
        <f>IF(LEFT(AM358,9)="Direct-WA", R358,0)</f>
        <v>0</v>
      </c>
      <c r="AH358" s="123">
        <f>IF(LEFT(AM358,9)="Direct-WA",0,R358*T358)</f>
        <v>507.78999671999998</v>
      </c>
      <c r="AI358" s="94">
        <f>AG358+AH358</f>
        <v>507.78999671999998</v>
      </c>
      <c r="AJ358" s="94">
        <f>IF(LEFT(AM358,9)="Direct-OR", R358,0)</f>
        <v>0</v>
      </c>
      <c r="AK358" s="94">
        <f>IF(LEFT(AM358,9)="Direct-OR",0,AF358-AI358)</f>
        <v>7278.3700032799998</v>
      </c>
      <c r="AL358" s="93">
        <f>AJ358+AK358</f>
        <v>7278.3700032799998</v>
      </c>
      <c r="AM358" s="138" t="s">
        <v>5082</v>
      </c>
    </row>
    <row r="359" spans="1:39" hidden="1" outlineLevel="3" x14ac:dyDescent="0.25">
      <c r="A359" t="s">
        <v>7030</v>
      </c>
      <c r="B359" t="s">
        <v>132</v>
      </c>
      <c r="C359" t="s">
        <v>133</v>
      </c>
      <c r="D359" t="s">
        <v>266</v>
      </c>
      <c r="E359" t="s">
        <v>267</v>
      </c>
      <c r="H359">
        <v>7304.35</v>
      </c>
      <c r="R359">
        <f>SUM(F359:Q359)</f>
        <v>7304.35</v>
      </c>
      <c r="S359" s="92" t="s">
        <v>6482</v>
      </c>
      <c r="T359" s="80">
        <v>6.5216999999999997E-2</v>
      </c>
      <c r="U359" s="119">
        <f>IF(LEFT(AM359,6)="Direct", H359,0)</f>
        <v>0</v>
      </c>
      <c r="V359" s="120">
        <f>H359-U359</f>
        <v>7304.35</v>
      </c>
      <c r="W359" s="121">
        <f>U359+V359</f>
        <v>7304.35</v>
      </c>
      <c r="X359" s="119">
        <f>IF(LEFT(AM359,9)="Direct-WA", H359,0)</f>
        <v>0</v>
      </c>
      <c r="Y359" s="120">
        <f>IF(LEFT(AM359,9)="Direct-WA",0,H359*T359)</f>
        <v>476.36779395000002</v>
      </c>
      <c r="Z359" s="122">
        <f>X359+Y359</f>
        <v>476.36779395000002</v>
      </c>
      <c r="AA359" s="119">
        <f>IF(LEFT(AM359,9)="Direct-OR", H359,0)</f>
        <v>0</v>
      </c>
      <c r="AB359" s="120">
        <f>IF(LEFT(AM359,9)="Direct-OR",0,V359-Y359)</f>
        <v>6827.9822060500001</v>
      </c>
      <c r="AC359" s="122">
        <f>AA359+AB359</f>
        <v>6827.9822060500001</v>
      </c>
      <c r="AD359" s="94">
        <f>IF(LEFT(AM359,6)="Direct", R359,0)</f>
        <v>0</v>
      </c>
      <c r="AE359" s="123">
        <f>R359-AD359</f>
        <v>7304.35</v>
      </c>
      <c r="AF359" s="94">
        <f>AD359+AE359</f>
        <v>7304.35</v>
      </c>
      <c r="AG359" s="94">
        <f>IF(LEFT(AM359,9)="Direct-WA", R359,0)</f>
        <v>0</v>
      </c>
      <c r="AH359" s="123">
        <f>IF(LEFT(AM359,9)="Direct-WA",0,R359*T359)</f>
        <v>476.36779395000002</v>
      </c>
      <c r="AI359" s="94">
        <f>AG359+AH359</f>
        <v>476.36779395000002</v>
      </c>
      <c r="AJ359" s="94">
        <f>IF(LEFT(AM359,9)="Direct-OR", R359,0)</f>
        <v>0</v>
      </c>
      <c r="AK359" s="94">
        <f>IF(LEFT(AM359,9)="Direct-OR",0,AF359-AI359)</f>
        <v>6827.9822060500001</v>
      </c>
      <c r="AL359" s="93">
        <f>AJ359+AK359</f>
        <v>6827.9822060500001</v>
      </c>
      <c r="AM359" s="138" t="s">
        <v>5082</v>
      </c>
    </row>
    <row r="360" spans="1:39" hidden="1" outlineLevel="3" x14ac:dyDescent="0.25">
      <c r="A360" t="s">
        <v>7030</v>
      </c>
      <c r="B360" t="s">
        <v>132</v>
      </c>
      <c r="C360" t="s">
        <v>133</v>
      </c>
      <c r="D360" t="s">
        <v>260</v>
      </c>
      <c r="E360" t="s">
        <v>261</v>
      </c>
      <c r="F360">
        <v>6110.35</v>
      </c>
      <c r="H360">
        <v>2036.86</v>
      </c>
      <c r="R360">
        <f>SUM(F360:Q360)</f>
        <v>8147.21</v>
      </c>
      <c r="S360" s="92" t="s">
        <v>6539</v>
      </c>
      <c r="T360" s="80">
        <v>6.5216999999999997E-2</v>
      </c>
      <c r="U360" s="119">
        <f>IF(LEFT(AM360,6)="Direct", H360,0)</f>
        <v>0</v>
      </c>
      <c r="V360" s="120">
        <f>H360-U360</f>
        <v>2036.86</v>
      </c>
      <c r="W360" s="121">
        <f>U360+V360</f>
        <v>2036.86</v>
      </c>
      <c r="X360" s="119">
        <f>IF(LEFT(AM360,9)="Direct-WA", H360,0)</f>
        <v>0</v>
      </c>
      <c r="Y360" s="120">
        <f>IF(LEFT(AM360,9)="Direct-WA",0,H360*T360)</f>
        <v>132.83789861999998</v>
      </c>
      <c r="Z360" s="122">
        <f>X360+Y360</f>
        <v>132.83789861999998</v>
      </c>
      <c r="AA360" s="119">
        <f>IF(LEFT(AM360,9)="Direct-OR", H360,0)</f>
        <v>0</v>
      </c>
      <c r="AB360" s="120">
        <f>IF(LEFT(AM360,9)="Direct-OR",0,V360-Y360)</f>
        <v>1904.0221013799999</v>
      </c>
      <c r="AC360" s="122">
        <f>AA360+AB360</f>
        <v>1904.0221013799999</v>
      </c>
      <c r="AD360" s="94">
        <f>IF(LEFT(AM360,6)="Direct", R360,0)</f>
        <v>0</v>
      </c>
      <c r="AE360" s="123">
        <f>R360-AD360</f>
        <v>8147.21</v>
      </c>
      <c r="AF360" s="94">
        <f>AD360+AE360</f>
        <v>8147.21</v>
      </c>
      <c r="AG360" s="94">
        <f>IF(LEFT(AM360,9)="Direct-WA", R360,0)</f>
        <v>0</v>
      </c>
      <c r="AH360" s="123">
        <f>IF(LEFT(AM360,9)="Direct-WA",0,R360*T360)</f>
        <v>531.33659456999999</v>
      </c>
      <c r="AI360" s="94">
        <f>AG360+AH360</f>
        <v>531.33659456999999</v>
      </c>
      <c r="AJ360" s="94">
        <f>IF(LEFT(AM360,9)="Direct-OR", R360,0)</f>
        <v>0</v>
      </c>
      <c r="AK360" s="94">
        <f>IF(LEFT(AM360,9)="Direct-OR",0,AF360-AI360)</f>
        <v>7615.8734054300003</v>
      </c>
      <c r="AL360" s="93">
        <f>AJ360+AK360</f>
        <v>7615.8734054300003</v>
      </c>
      <c r="AM360" s="138" t="s">
        <v>5082</v>
      </c>
    </row>
    <row r="361" spans="1:39" hidden="1" outlineLevel="2" collapsed="1" x14ac:dyDescent="0.25">
      <c r="S361" s="92"/>
      <c r="T361" s="80"/>
      <c r="U361" s="119">
        <f t="shared" ref="U361:AL361" si="444">SUBTOTAL(9,U358:U360)</f>
        <v>0</v>
      </c>
      <c r="V361" s="120">
        <f t="shared" si="444"/>
        <v>12348.150000000001</v>
      </c>
      <c r="W361" s="121">
        <f t="shared" si="444"/>
        <v>12348.150000000001</v>
      </c>
      <c r="X361" s="119">
        <f t="shared" si="444"/>
        <v>0</v>
      </c>
      <c r="Y361" s="120">
        <f t="shared" si="444"/>
        <v>805.30929854999999</v>
      </c>
      <c r="Z361" s="122">
        <f t="shared" si="444"/>
        <v>805.30929854999999</v>
      </c>
      <c r="AA361" s="119">
        <f t="shared" si="444"/>
        <v>0</v>
      </c>
      <c r="AB361" s="120">
        <f t="shared" si="444"/>
        <v>11542.840701450001</v>
      </c>
      <c r="AC361" s="122">
        <f t="shared" si="444"/>
        <v>11542.840701450001</v>
      </c>
      <c r="AD361" s="94">
        <f t="shared" si="444"/>
        <v>0</v>
      </c>
      <c r="AE361" s="123">
        <f t="shared" si="444"/>
        <v>23237.72</v>
      </c>
      <c r="AF361" s="94">
        <f t="shared" si="444"/>
        <v>23237.72</v>
      </c>
      <c r="AG361" s="94">
        <f t="shared" si="444"/>
        <v>0</v>
      </c>
      <c r="AH361" s="123">
        <f t="shared" si="444"/>
        <v>1515.4943852399999</v>
      </c>
      <c r="AI361" s="94">
        <f t="shared" si="444"/>
        <v>1515.4943852399999</v>
      </c>
      <c r="AJ361" s="94">
        <f t="shared" si="444"/>
        <v>0</v>
      </c>
      <c r="AK361" s="94">
        <f t="shared" si="444"/>
        <v>21722.225614759998</v>
      </c>
      <c r="AL361" s="93">
        <f t="shared" si="444"/>
        <v>21722.225614759998</v>
      </c>
      <c r="AM361" s="139" t="s">
        <v>7142</v>
      </c>
    </row>
    <row r="362" spans="1:39" hidden="1" outlineLevel="3" x14ac:dyDescent="0.25">
      <c r="A362" t="s">
        <v>7030</v>
      </c>
      <c r="B362" t="s">
        <v>82</v>
      </c>
      <c r="C362" t="s">
        <v>83</v>
      </c>
      <c r="D362" t="s">
        <v>254</v>
      </c>
      <c r="E362" t="s">
        <v>255</v>
      </c>
      <c r="G362">
        <v>201.14</v>
      </c>
      <c r="R362">
        <f>SUM(F362:Q362)</f>
        <v>201.14</v>
      </c>
      <c r="S362" s="92" t="s">
        <v>4437</v>
      </c>
      <c r="T362" s="80">
        <v>1.17E-2</v>
      </c>
      <c r="U362" s="119">
        <f>IF(LEFT(AM362,6)="Direct", H362,0)</f>
        <v>0</v>
      </c>
      <c r="V362" s="120">
        <f>H362-U362</f>
        <v>0</v>
      </c>
      <c r="W362" s="121">
        <f>U362+V362</f>
        <v>0</v>
      </c>
      <c r="X362" s="119">
        <f>IF(LEFT(AM362,9)="Direct-WA", H362,0)</f>
        <v>0</v>
      </c>
      <c r="Y362" s="120">
        <f>IF(LEFT(AM362,9)="Direct-WA",0,H362*T362)</f>
        <v>0</v>
      </c>
      <c r="Z362" s="122">
        <f>X362+Y362</f>
        <v>0</v>
      </c>
      <c r="AA362" s="119">
        <f>IF(LEFT(AM362,9)="Direct-OR", H362,0)</f>
        <v>0</v>
      </c>
      <c r="AB362" s="120">
        <f>IF(LEFT(AM362,9)="Direct-OR",0,V362-Y362)</f>
        <v>0</v>
      </c>
      <c r="AC362" s="122">
        <f>AA362+AB362</f>
        <v>0</v>
      </c>
      <c r="AD362" s="94">
        <f>IF(LEFT(AM362,6)="Direct", R362,0)</f>
        <v>0</v>
      </c>
      <c r="AE362" s="123">
        <f>R362-AD362</f>
        <v>201.14</v>
      </c>
      <c r="AF362" s="94">
        <f>AD362+AE362</f>
        <v>201.14</v>
      </c>
      <c r="AG362" s="94">
        <f>IF(LEFT(AM362,9)="Direct-WA", R362,0)</f>
        <v>0</v>
      </c>
      <c r="AH362" s="123">
        <f>IF(LEFT(AM362,9)="Direct-WA",0,R362*T362)</f>
        <v>2.3533379999999999</v>
      </c>
      <c r="AI362" s="94">
        <f>AG362+AH362</f>
        <v>2.3533379999999999</v>
      </c>
      <c r="AJ362" s="94">
        <f>IF(LEFT(AM362,9)="Direct-OR", R362,0)</f>
        <v>0</v>
      </c>
      <c r="AK362" s="94">
        <f>IF(LEFT(AM362,9)="Direct-OR",0,AF362-AI362)</f>
        <v>198.78666199999998</v>
      </c>
      <c r="AL362" s="93">
        <f>AJ362+AK362</f>
        <v>198.78666199999998</v>
      </c>
      <c r="AM362" s="138" t="s">
        <v>4436</v>
      </c>
    </row>
    <row r="363" spans="1:39" hidden="1" outlineLevel="3" x14ac:dyDescent="0.25">
      <c r="A363" t="s">
        <v>7030</v>
      </c>
      <c r="B363" t="s">
        <v>82</v>
      </c>
      <c r="C363" t="s">
        <v>83</v>
      </c>
      <c r="D363" t="s">
        <v>256</v>
      </c>
      <c r="E363" t="s">
        <v>257</v>
      </c>
      <c r="F363">
        <v>646.22</v>
      </c>
      <c r="G363">
        <v>1919.62</v>
      </c>
      <c r="H363">
        <v>1167.3900000000001</v>
      </c>
      <c r="R363">
        <f>SUM(F363:Q363)</f>
        <v>3733.2300000000005</v>
      </c>
      <c r="S363" s="92" t="s">
        <v>4472</v>
      </c>
      <c r="T363" s="80">
        <v>1.17E-2</v>
      </c>
      <c r="U363" s="119">
        <f>IF(LEFT(AM363,6)="Direct", H363,0)</f>
        <v>0</v>
      </c>
      <c r="V363" s="120">
        <f>H363-U363</f>
        <v>1167.3900000000001</v>
      </c>
      <c r="W363" s="121">
        <f>U363+V363</f>
        <v>1167.3900000000001</v>
      </c>
      <c r="X363" s="119">
        <f>IF(LEFT(AM363,9)="Direct-WA", H363,0)</f>
        <v>0</v>
      </c>
      <c r="Y363" s="120">
        <f>IF(LEFT(AM363,9)="Direct-WA",0,H363*T363)</f>
        <v>13.658463000000001</v>
      </c>
      <c r="Z363" s="122">
        <f>X363+Y363</f>
        <v>13.658463000000001</v>
      </c>
      <c r="AA363" s="119">
        <f>IF(LEFT(AM363,9)="Direct-OR", H363,0)</f>
        <v>0</v>
      </c>
      <c r="AB363" s="120">
        <f>IF(LEFT(AM363,9)="Direct-OR",0,V363-Y363)</f>
        <v>1153.7315370000001</v>
      </c>
      <c r="AC363" s="122">
        <f>AA363+AB363</f>
        <v>1153.7315370000001</v>
      </c>
      <c r="AD363" s="94">
        <f>IF(LEFT(AM363,6)="Direct", R363,0)</f>
        <v>0</v>
      </c>
      <c r="AE363" s="123">
        <f>R363-AD363</f>
        <v>3733.2300000000005</v>
      </c>
      <c r="AF363" s="94">
        <f>AD363+AE363</f>
        <v>3733.2300000000005</v>
      </c>
      <c r="AG363" s="94">
        <f>IF(LEFT(AM363,9)="Direct-WA", R363,0)</f>
        <v>0</v>
      </c>
      <c r="AH363" s="123">
        <f>IF(LEFT(AM363,9)="Direct-WA",0,R363*T363)</f>
        <v>43.678791000000004</v>
      </c>
      <c r="AI363" s="94">
        <f>AG363+AH363</f>
        <v>43.678791000000004</v>
      </c>
      <c r="AJ363" s="94">
        <f>IF(LEFT(AM363,9)="Direct-OR", R363,0)</f>
        <v>0</v>
      </c>
      <c r="AK363" s="94">
        <f>IF(LEFT(AM363,9)="Direct-OR",0,AF363-AI363)</f>
        <v>3689.5512090000007</v>
      </c>
      <c r="AL363" s="93">
        <f>AJ363+AK363</f>
        <v>3689.5512090000007</v>
      </c>
      <c r="AM363" s="138" t="s">
        <v>4436</v>
      </c>
    </row>
    <row r="364" spans="1:39" hidden="1" outlineLevel="3" x14ac:dyDescent="0.25">
      <c r="A364" t="s">
        <v>7030</v>
      </c>
      <c r="B364" t="s">
        <v>82</v>
      </c>
      <c r="C364" t="s">
        <v>83</v>
      </c>
      <c r="D364" t="s">
        <v>258</v>
      </c>
      <c r="E364" t="s">
        <v>259</v>
      </c>
      <c r="F364">
        <v>592</v>
      </c>
      <c r="G364">
        <v>48.72</v>
      </c>
      <c r="R364">
        <f>SUM(F364:Q364)</f>
        <v>640.72</v>
      </c>
      <c r="S364" s="92" t="s">
        <v>4473</v>
      </c>
      <c r="T364" s="80">
        <v>1.17E-2</v>
      </c>
      <c r="U364" s="119">
        <f>IF(LEFT(AM364,6)="Direct", H364,0)</f>
        <v>0</v>
      </c>
      <c r="V364" s="120">
        <f>H364-U364</f>
        <v>0</v>
      </c>
      <c r="W364" s="121">
        <f>U364+V364</f>
        <v>0</v>
      </c>
      <c r="X364" s="119">
        <f>IF(LEFT(AM364,9)="Direct-WA", H364,0)</f>
        <v>0</v>
      </c>
      <c r="Y364" s="120">
        <f>IF(LEFT(AM364,9)="Direct-WA",0,H364*T364)</f>
        <v>0</v>
      </c>
      <c r="Z364" s="122">
        <f>X364+Y364</f>
        <v>0</v>
      </c>
      <c r="AA364" s="119">
        <f>IF(LEFT(AM364,9)="Direct-OR", H364,0)</f>
        <v>0</v>
      </c>
      <c r="AB364" s="120">
        <f>IF(LEFT(AM364,9)="Direct-OR",0,V364-Y364)</f>
        <v>0</v>
      </c>
      <c r="AC364" s="122">
        <f>AA364+AB364</f>
        <v>0</v>
      </c>
      <c r="AD364" s="94">
        <f>IF(LEFT(AM364,6)="Direct", R364,0)</f>
        <v>0</v>
      </c>
      <c r="AE364" s="123">
        <f>R364-AD364</f>
        <v>640.72</v>
      </c>
      <c r="AF364" s="94">
        <f>AD364+AE364</f>
        <v>640.72</v>
      </c>
      <c r="AG364" s="94">
        <f>IF(LEFT(AM364,9)="Direct-WA", R364,0)</f>
        <v>0</v>
      </c>
      <c r="AH364" s="123">
        <f>IF(LEFT(AM364,9)="Direct-WA",0,R364*T364)</f>
        <v>7.4964240000000002</v>
      </c>
      <c r="AI364" s="94">
        <f>AG364+AH364</f>
        <v>7.4964240000000002</v>
      </c>
      <c r="AJ364" s="94">
        <f>IF(LEFT(AM364,9)="Direct-OR", R364,0)</f>
        <v>0</v>
      </c>
      <c r="AK364" s="94">
        <f>IF(LEFT(AM364,9)="Direct-OR",0,AF364-AI364)</f>
        <v>633.22357599999998</v>
      </c>
      <c r="AL364" s="93">
        <f>AJ364+AK364</f>
        <v>633.22357599999998</v>
      </c>
      <c r="AM364" s="138" t="s">
        <v>4436</v>
      </c>
    </row>
    <row r="365" spans="1:39" hidden="1" outlineLevel="3" x14ac:dyDescent="0.25">
      <c r="A365" t="s">
        <v>7030</v>
      </c>
      <c r="B365" t="s">
        <v>82</v>
      </c>
      <c r="C365" t="s">
        <v>83</v>
      </c>
      <c r="D365" t="s">
        <v>260</v>
      </c>
      <c r="E365" t="s">
        <v>261</v>
      </c>
      <c r="H365">
        <v>119.81</v>
      </c>
      <c r="R365">
        <f>SUM(F365:Q365)</f>
        <v>119.81</v>
      </c>
      <c r="S365" s="92" t="s">
        <v>4474</v>
      </c>
      <c r="T365" s="80">
        <v>1.17E-2</v>
      </c>
      <c r="U365" s="119">
        <f>IF(LEFT(AM365,6)="Direct", H365,0)</f>
        <v>0</v>
      </c>
      <c r="V365" s="120">
        <f>H365-U365</f>
        <v>119.81</v>
      </c>
      <c r="W365" s="121">
        <f>U365+V365</f>
        <v>119.81</v>
      </c>
      <c r="X365" s="119">
        <f>IF(LEFT(AM365,9)="Direct-WA", H365,0)</f>
        <v>0</v>
      </c>
      <c r="Y365" s="120">
        <f>IF(LEFT(AM365,9)="Direct-WA",0,H365*T365)</f>
        <v>1.4017770000000001</v>
      </c>
      <c r="Z365" s="122">
        <f>X365+Y365</f>
        <v>1.4017770000000001</v>
      </c>
      <c r="AA365" s="119">
        <f>IF(LEFT(AM365,9)="Direct-OR", H365,0)</f>
        <v>0</v>
      </c>
      <c r="AB365" s="120">
        <f>IF(LEFT(AM365,9)="Direct-OR",0,V365-Y365)</f>
        <v>118.40822300000001</v>
      </c>
      <c r="AC365" s="122">
        <f>AA365+AB365</f>
        <v>118.40822300000001</v>
      </c>
      <c r="AD365" s="94">
        <f>IF(LEFT(AM365,6)="Direct", R365,0)</f>
        <v>0</v>
      </c>
      <c r="AE365" s="123">
        <f>R365-AD365</f>
        <v>119.81</v>
      </c>
      <c r="AF365" s="94">
        <f>AD365+AE365</f>
        <v>119.81</v>
      </c>
      <c r="AG365" s="94">
        <f>IF(LEFT(AM365,9)="Direct-WA", R365,0)</f>
        <v>0</v>
      </c>
      <c r="AH365" s="123">
        <f>IF(LEFT(AM365,9)="Direct-WA",0,R365*T365)</f>
        <v>1.4017770000000001</v>
      </c>
      <c r="AI365" s="94">
        <f>AG365+AH365</f>
        <v>1.4017770000000001</v>
      </c>
      <c r="AJ365" s="94">
        <f>IF(LEFT(AM365,9)="Direct-OR", R365,0)</f>
        <v>0</v>
      </c>
      <c r="AK365" s="94">
        <f>IF(LEFT(AM365,9)="Direct-OR",0,AF365-AI365)</f>
        <v>118.40822300000001</v>
      </c>
      <c r="AL365" s="93">
        <f>AJ365+AK365</f>
        <v>118.40822300000001</v>
      </c>
      <c r="AM365" s="138" t="s">
        <v>4436</v>
      </c>
    </row>
    <row r="366" spans="1:39" hidden="1" outlineLevel="2" collapsed="1" x14ac:dyDescent="0.25">
      <c r="S366" s="92"/>
      <c r="T366" s="80"/>
      <c r="U366" s="119">
        <f t="shared" ref="U366:AL366" si="445">SUBTOTAL(9,U362:U365)</f>
        <v>0</v>
      </c>
      <c r="V366" s="120">
        <f t="shared" si="445"/>
        <v>1287.2</v>
      </c>
      <c r="W366" s="121">
        <f t="shared" si="445"/>
        <v>1287.2</v>
      </c>
      <c r="X366" s="119">
        <f t="shared" si="445"/>
        <v>0</v>
      </c>
      <c r="Y366" s="120">
        <f t="shared" si="445"/>
        <v>15.06024</v>
      </c>
      <c r="Z366" s="122">
        <f t="shared" si="445"/>
        <v>15.06024</v>
      </c>
      <c r="AA366" s="119">
        <f t="shared" si="445"/>
        <v>0</v>
      </c>
      <c r="AB366" s="120">
        <f t="shared" si="445"/>
        <v>1272.13976</v>
      </c>
      <c r="AC366" s="122">
        <f t="shared" si="445"/>
        <v>1272.13976</v>
      </c>
      <c r="AD366" s="94">
        <f t="shared" si="445"/>
        <v>0</v>
      </c>
      <c r="AE366" s="123">
        <f t="shared" si="445"/>
        <v>4694.9000000000005</v>
      </c>
      <c r="AF366" s="94">
        <f t="shared" si="445"/>
        <v>4694.9000000000005</v>
      </c>
      <c r="AG366" s="94">
        <f t="shared" si="445"/>
        <v>0</v>
      </c>
      <c r="AH366" s="123">
        <f t="shared" si="445"/>
        <v>54.930330000000005</v>
      </c>
      <c r="AI366" s="94">
        <f t="shared" si="445"/>
        <v>54.930330000000005</v>
      </c>
      <c r="AJ366" s="94">
        <f t="shared" si="445"/>
        <v>0</v>
      </c>
      <c r="AK366" s="94">
        <f t="shared" si="445"/>
        <v>4639.9696700000013</v>
      </c>
      <c r="AL366" s="93">
        <f t="shared" si="445"/>
        <v>4639.9696700000013</v>
      </c>
      <c r="AM366" s="139" t="s">
        <v>7138</v>
      </c>
    </row>
    <row r="367" spans="1:39" hidden="1" outlineLevel="1" x14ac:dyDescent="0.25">
      <c r="A367" s="135" t="s">
        <v>7029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7"/>
      <c r="T367" s="128"/>
      <c r="U367" s="129">
        <f t="shared" ref="U367:AL367" si="446">SUBTOTAL(9,U339:U365)</f>
        <v>156895.6</v>
      </c>
      <c r="V367" s="130">
        <f t="shared" si="446"/>
        <v>16424.170000000002</v>
      </c>
      <c r="W367" s="131">
        <f t="shared" si="446"/>
        <v>173319.77000000002</v>
      </c>
      <c r="X367" s="129">
        <f t="shared" si="446"/>
        <v>2885.7999999999997</v>
      </c>
      <c r="Y367" s="130">
        <f t="shared" si="446"/>
        <v>1133.6461840500001</v>
      </c>
      <c r="Z367" s="132">
        <f t="shared" si="446"/>
        <v>4019.4461840499994</v>
      </c>
      <c r="AA367" s="129">
        <f t="shared" si="446"/>
        <v>154009.79999999999</v>
      </c>
      <c r="AB367" s="130">
        <f t="shared" si="446"/>
        <v>15290.52381595</v>
      </c>
      <c r="AC367" s="132">
        <f t="shared" si="446"/>
        <v>169300.32381595002</v>
      </c>
      <c r="AD367" s="130">
        <f t="shared" si="446"/>
        <v>617591.92000000004</v>
      </c>
      <c r="AE367" s="133">
        <f t="shared" si="446"/>
        <v>34592.07</v>
      </c>
      <c r="AF367" s="130">
        <f t="shared" si="446"/>
        <v>652183.99000000011</v>
      </c>
      <c r="AG367" s="130">
        <f t="shared" si="446"/>
        <v>15907.93</v>
      </c>
      <c r="AH367" s="133">
        <f t="shared" si="446"/>
        <v>2318.7601727399997</v>
      </c>
      <c r="AI367" s="130">
        <f t="shared" si="446"/>
        <v>18226.690172739996</v>
      </c>
      <c r="AJ367" s="130">
        <f t="shared" si="446"/>
        <v>601683.99</v>
      </c>
      <c r="AK367" s="130">
        <f t="shared" si="446"/>
        <v>32273.30982726</v>
      </c>
      <c r="AL367" s="134">
        <f t="shared" si="446"/>
        <v>633957.29982725997</v>
      </c>
      <c r="AM367" s="137"/>
    </row>
    <row r="368" spans="1:39" hidden="1" outlineLevel="3" x14ac:dyDescent="0.25">
      <c r="A368" t="s">
        <v>7032</v>
      </c>
      <c r="B368" t="s">
        <v>283</v>
      </c>
      <c r="C368" t="s">
        <v>284</v>
      </c>
      <c r="D368" t="s">
        <v>273</v>
      </c>
      <c r="E368" t="s">
        <v>274</v>
      </c>
      <c r="H368">
        <v>761.94</v>
      </c>
      <c r="R368">
        <f>SUM(F368:Q368)</f>
        <v>761.94</v>
      </c>
      <c r="S368" s="92" t="s">
        <v>2093</v>
      </c>
      <c r="T368" s="80">
        <v>0.1124</v>
      </c>
      <c r="U368" s="119">
        <f>IF(LEFT(AM368,6)="Direct", H368,0)</f>
        <v>0</v>
      </c>
      <c r="V368" s="120">
        <f>H368-U368</f>
        <v>761.94</v>
      </c>
      <c r="W368" s="121">
        <f>U368+V368</f>
        <v>761.94</v>
      </c>
      <c r="X368" s="119">
        <f>IF(LEFT(AM368,9)="Direct-WA", H368,0)</f>
        <v>0</v>
      </c>
      <c r="Y368" s="120">
        <f>IF(LEFT(AM368,9)="Direct-WA",0,H368*T368)</f>
        <v>85.642056000000011</v>
      </c>
      <c r="Z368" s="122">
        <f>X368+Y368</f>
        <v>85.642056000000011</v>
      </c>
      <c r="AA368" s="119">
        <f>IF(LEFT(AM368,9)="Direct-OR", H368,0)</f>
        <v>0</v>
      </c>
      <c r="AB368" s="120">
        <f>IF(LEFT(AM368,9)="Direct-OR",0,V368-Y368)</f>
        <v>676.29794400000003</v>
      </c>
      <c r="AC368" s="122">
        <f>AA368+AB368</f>
        <v>676.29794400000003</v>
      </c>
      <c r="AD368" s="94">
        <f>IF(LEFT(AM368,6)="Direct", R368,0)</f>
        <v>0</v>
      </c>
      <c r="AE368" s="123">
        <f>R368-AD368</f>
        <v>761.94</v>
      </c>
      <c r="AF368" s="94">
        <f>AD368+AE368</f>
        <v>761.94</v>
      </c>
      <c r="AG368" s="94">
        <f>IF(LEFT(AM368,9)="Direct-WA", R368,0)</f>
        <v>0</v>
      </c>
      <c r="AH368" s="123">
        <f>IF(LEFT(AM368,9)="Direct-WA",0,R368*T368)</f>
        <v>85.642056000000011</v>
      </c>
      <c r="AI368" s="94">
        <f>AG368+AH368</f>
        <v>85.642056000000011</v>
      </c>
      <c r="AJ368" s="94">
        <f>IF(LEFT(AM368,9)="Direct-OR", R368,0)</f>
        <v>0</v>
      </c>
      <c r="AK368" s="94">
        <f>IF(LEFT(AM368,9)="Direct-OR",0,AF368-AI368)</f>
        <v>676.29794400000003</v>
      </c>
      <c r="AL368" s="93">
        <f>AJ368+AK368</f>
        <v>676.29794400000003</v>
      </c>
      <c r="AM368" s="138" t="s">
        <v>1010</v>
      </c>
    </row>
    <row r="369" spans="1:39" hidden="1" outlineLevel="3" x14ac:dyDescent="0.25">
      <c r="A369" t="s">
        <v>7032</v>
      </c>
      <c r="B369" t="s">
        <v>43</v>
      </c>
      <c r="C369" t="s">
        <v>44</v>
      </c>
      <c r="D369" t="s">
        <v>273</v>
      </c>
      <c r="E369" t="s">
        <v>274</v>
      </c>
      <c r="F369">
        <v>18.7</v>
      </c>
      <c r="R369">
        <f>SUM(F369:Q369)</f>
        <v>18.7</v>
      </c>
      <c r="S369" s="92" t="s">
        <v>4669</v>
      </c>
      <c r="T369" s="80">
        <v>0.1124</v>
      </c>
      <c r="U369" s="119">
        <f>IF(LEFT(AM369,6)="Direct", H369,0)</f>
        <v>0</v>
      </c>
      <c r="V369" s="120">
        <f>H369-U369</f>
        <v>0</v>
      </c>
      <c r="W369" s="121">
        <f>U369+V369</f>
        <v>0</v>
      </c>
      <c r="X369" s="119">
        <f>IF(LEFT(AM369,9)="Direct-WA", H369,0)</f>
        <v>0</v>
      </c>
      <c r="Y369" s="120">
        <f>IF(LEFT(AM369,9)="Direct-WA",0,H369*T369)</f>
        <v>0</v>
      </c>
      <c r="Z369" s="122">
        <f>X369+Y369</f>
        <v>0</v>
      </c>
      <c r="AA369" s="119">
        <f>IF(LEFT(AM369,9)="Direct-OR", H369,0)</f>
        <v>0</v>
      </c>
      <c r="AB369" s="120">
        <f>IF(LEFT(AM369,9)="Direct-OR",0,V369-Y369)</f>
        <v>0</v>
      </c>
      <c r="AC369" s="122">
        <f>AA369+AB369</f>
        <v>0</v>
      </c>
      <c r="AD369" s="94">
        <f>IF(LEFT(AM369,6)="Direct", R369,0)</f>
        <v>0</v>
      </c>
      <c r="AE369" s="123">
        <f>R369-AD369</f>
        <v>18.7</v>
      </c>
      <c r="AF369" s="94">
        <f>AD369+AE369</f>
        <v>18.7</v>
      </c>
      <c r="AG369" s="94">
        <f>IF(LEFT(AM369,9)="Direct-WA", R369,0)</f>
        <v>0</v>
      </c>
      <c r="AH369" s="123">
        <f>IF(LEFT(AM369,9)="Direct-WA",0,R369*T369)</f>
        <v>2.10188</v>
      </c>
      <c r="AI369" s="94">
        <f>AG369+AH369</f>
        <v>2.10188</v>
      </c>
      <c r="AJ369" s="94">
        <f>IF(LEFT(AM369,9)="Direct-OR", R369,0)</f>
        <v>0</v>
      </c>
      <c r="AK369" s="94">
        <f>IF(LEFT(AM369,9)="Direct-OR",0,AF369-AI369)</f>
        <v>16.598119999999998</v>
      </c>
      <c r="AL369" s="93">
        <f>AJ369+AK369</f>
        <v>16.598119999999998</v>
      </c>
      <c r="AM369" s="138" t="s">
        <v>1010</v>
      </c>
    </row>
    <row r="370" spans="1:39" hidden="1" outlineLevel="3" x14ac:dyDescent="0.25">
      <c r="A370" t="s">
        <v>7032</v>
      </c>
      <c r="B370" t="s">
        <v>134</v>
      </c>
      <c r="C370" t="s">
        <v>135</v>
      </c>
      <c r="D370" t="s">
        <v>273</v>
      </c>
      <c r="E370" t="s">
        <v>274</v>
      </c>
      <c r="F370">
        <v>210.95</v>
      </c>
      <c r="G370">
        <v>-210.95</v>
      </c>
      <c r="R370">
        <f>SUM(F370:Q370)</f>
        <v>0</v>
      </c>
      <c r="S370" s="92" t="s">
        <v>6540</v>
      </c>
      <c r="T370" s="80">
        <v>0.1124</v>
      </c>
      <c r="U370" s="119">
        <f>IF(LEFT(AM370,6)="Direct", H370,0)</f>
        <v>0</v>
      </c>
      <c r="V370" s="120">
        <f>H370-U370</f>
        <v>0</v>
      </c>
      <c r="W370" s="121">
        <f>U370+V370</f>
        <v>0</v>
      </c>
      <c r="X370" s="119">
        <f>IF(LEFT(AM370,9)="Direct-WA", H370,0)</f>
        <v>0</v>
      </c>
      <c r="Y370" s="120">
        <f>IF(LEFT(AM370,9)="Direct-WA",0,H370*T370)</f>
        <v>0</v>
      </c>
      <c r="Z370" s="122">
        <f>X370+Y370</f>
        <v>0</v>
      </c>
      <c r="AA370" s="119">
        <f>IF(LEFT(AM370,9)="Direct-OR", H370,0)</f>
        <v>0</v>
      </c>
      <c r="AB370" s="120">
        <f>IF(LEFT(AM370,9)="Direct-OR",0,V370-Y370)</f>
        <v>0</v>
      </c>
      <c r="AC370" s="122">
        <f>AA370+AB370</f>
        <v>0</v>
      </c>
      <c r="AD370" s="94">
        <f>IF(LEFT(AM370,6)="Direct", R370,0)</f>
        <v>0</v>
      </c>
      <c r="AE370" s="123">
        <f>R370-AD370</f>
        <v>0</v>
      </c>
      <c r="AF370" s="94">
        <f>AD370+AE370</f>
        <v>0</v>
      </c>
      <c r="AG370" s="94">
        <f>IF(LEFT(AM370,9)="Direct-WA", R370,0)</f>
        <v>0</v>
      </c>
      <c r="AH370" s="123">
        <f>IF(LEFT(AM370,9)="Direct-WA",0,R370*T370)</f>
        <v>0</v>
      </c>
      <c r="AI370" s="94">
        <f>AG370+AH370</f>
        <v>0</v>
      </c>
      <c r="AJ370" s="94">
        <f>IF(LEFT(AM370,9)="Direct-OR", R370,0)</f>
        <v>0</v>
      </c>
      <c r="AK370" s="94">
        <f>IF(LEFT(AM370,9)="Direct-OR",0,AF370-AI370)</f>
        <v>0</v>
      </c>
      <c r="AL370" s="93">
        <f>AJ370+AK370</f>
        <v>0</v>
      </c>
      <c r="AM370" s="138" t="s">
        <v>1010</v>
      </c>
    </row>
    <row r="371" spans="1:39" hidden="1" outlineLevel="3" x14ac:dyDescent="0.25">
      <c r="A371" t="s">
        <v>7032</v>
      </c>
      <c r="B371" t="s">
        <v>138</v>
      </c>
      <c r="C371" t="s">
        <v>139</v>
      </c>
      <c r="D371" t="s">
        <v>285</v>
      </c>
      <c r="E371" t="s">
        <v>286</v>
      </c>
      <c r="F371">
        <v>1620.6</v>
      </c>
      <c r="G371">
        <v>1511.55</v>
      </c>
      <c r="H371">
        <v>1601.79</v>
      </c>
      <c r="R371">
        <f>SUM(F371:Q371)</f>
        <v>4733.9399999999996</v>
      </c>
      <c r="S371" s="92" t="s">
        <v>5458</v>
      </c>
      <c r="T371" s="80">
        <v>0.1124</v>
      </c>
      <c r="U371" s="119">
        <f>IF(LEFT(AM371,6)="Direct", H371,0)</f>
        <v>0</v>
      </c>
      <c r="V371" s="120">
        <f>H371-U371</f>
        <v>1601.79</v>
      </c>
      <c r="W371" s="121">
        <f>U371+V371</f>
        <v>1601.79</v>
      </c>
      <c r="X371" s="119">
        <f>IF(LEFT(AM371,9)="Direct-WA", H371,0)</f>
        <v>0</v>
      </c>
      <c r="Y371" s="120">
        <f>IF(LEFT(AM371,9)="Direct-WA",0,H371*T371)</f>
        <v>180.04119599999999</v>
      </c>
      <c r="Z371" s="122">
        <f>X371+Y371</f>
        <v>180.04119599999999</v>
      </c>
      <c r="AA371" s="119">
        <f>IF(LEFT(AM371,9)="Direct-OR", H371,0)</f>
        <v>0</v>
      </c>
      <c r="AB371" s="120">
        <f>IF(LEFT(AM371,9)="Direct-OR",0,V371-Y371)</f>
        <v>1421.7488040000001</v>
      </c>
      <c r="AC371" s="122">
        <f>AA371+AB371</f>
        <v>1421.7488040000001</v>
      </c>
      <c r="AD371" s="94">
        <f>IF(LEFT(AM371,6)="Direct", R371,0)</f>
        <v>0</v>
      </c>
      <c r="AE371" s="123">
        <f>R371-AD371</f>
        <v>4733.9399999999996</v>
      </c>
      <c r="AF371" s="94">
        <f>AD371+AE371</f>
        <v>4733.9399999999996</v>
      </c>
      <c r="AG371" s="94">
        <f>IF(LEFT(AM371,9)="Direct-WA", R371,0)</f>
        <v>0</v>
      </c>
      <c r="AH371" s="123">
        <f>IF(LEFT(AM371,9)="Direct-WA",0,R371*T371)</f>
        <v>532.09485599999994</v>
      </c>
      <c r="AI371" s="94">
        <f>AG371+AH371</f>
        <v>532.09485599999994</v>
      </c>
      <c r="AJ371" s="94">
        <f>IF(LEFT(AM371,9)="Direct-OR", R371,0)</f>
        <v>0</v>
      </c>
      <c r="AK371" s="94">
        <f>IF(LEFT(AM371,9)="Direct-OR",0,AF371-AI371)</f>
        <v>4201.8451439999999</v>
      </c>
      <c r="AL371" s="93">
        <f>AJ371+AK371</f>
        <v>4201.8451439999999</v>
      </c>
      <c r="AM371" s="138" t="s">
        <v>1010</v>
      </c>
    </row>
    <row r="372" spans="1:39" hidden="1" outlineLevel="2" collapsed="1" x14ac:dyDescent="0.25">
      <c r="S372" s="92"/>
      <c r="T372" s="80"/>
      <c r="U372" s="119">
        <f t="shared" ref="U372:AL372" si="447">SUBTOTAL(9,U368:U371)</f>
        <v>0</v>
      </c>
      <c r="V372" s="120">
        <f t="shared" si="447"/>
        <v>2363.73</v>
      </c>
      <c r="W372" s="121">
        <f t="shared" si="447"/>
        <v>2363.73</v>
      </c>
      <c r="X372" s="119">
        <f t="shared" si="447"/>
        <v>0</v>
      </c>
      <c r="Y372" s="120">
        <f t="shared" si="447"/>
        <v>265.68325199999998</v>
      </c>
      <c r="Z372" s="122">
        <f t="shared" si="447"/>
        <v>265.68325199999998</v>
      </c>
      <c r="AA372" s="119">
        <f t="shared" si="447"/>
        <v>0</v>
      </c>
      <c r="AB372" s="120">
        <f t="shared" si="447"/>
        <v>2098.0467480000002</v>
      </c>
      <c r="AC372" s="122">
        <f t="shared" si="447"/>
        <v>2098.0467480000002</v>
      </c>
      <c r="AD372" s="94">
        <f t="shared" si="447"/>
        <v>0</v>
      </c>
      <c r="AE372" s="123">
        <f t="shared" si="447"/>
        <v>5514.58</v>
      </c>
      <c r="AF372" s="94">
        <f t="shared" si="447"/>
        <v>5514.58</v>
      </c>
      <c r="AG372" s="94">
        <f t="shared" si="447"/>
        <v>0</v>
      </c>
      <c r="AH372" s="123">
        <f t="shared" si="447"/>
        <v>619.8387919999999</v>
      </c>
      <c r="AI372" s="94">
        <f t="shared" si="447"/>
        <v>619.8387919999999</v>
      </c>
      <c r="AJ372" s="94">
        <f t="shared" si="447"/>
        <v>0</v>
      </c>
      <c r="AK372" s="94">
        <f t="shared" si="447"/>
        <v>4894.7412079999995</v>
      </c>
      <c r="AL372" s="93">
        <f t="shared" si="447"/>
        <v>4894.7412079999995</v>
      </c>
      <c r="AM372" s="139" t="s">
        <v>7137</v>
      </c>
    </row>
    <row r="373" spans="1:39" hidden="1" outlineLevel="3" x14ac:dyDescent="0.25">
      <c r="A373" t="s">
        <v>7032</v>
      </c>
      <c r="B373" t="s">
        <v>96</v>
      </c>
      <c r="C373" t="s">
        <v>97</v>
      </c>
      <c r="D373" t="s">
        <v>280</v>
      </c>
      <c r="E373" t="s">
        <v>278</v>
      </c>
      <c r="H373">
        <v>433.88</v>
      </c>
      <c r="R373">
        <f>SUM(F373:Q373)</f>
        <v>433.88</v>
      </c>
      <c r="S373" s="92" t="s">
        <v>4929</v>
      </c>
      <c r="T373" s="80">
        <v>0</v>
      </c>
      <c r="U373" s="119">
        <f>IF(LEFT(AM373,6)="Direct", H373,0)</f>
        <v>433.88</v>
      </c>
      <c r="V373" s="120">
        <f>H373-U373</f>
        <v>0</v>
      </c>
      <c r="W373" s="121">
        <f>U373+V373</f>
        <v>433.88</v>
      </c>
      <c r="X373" s="119">
        <f>IF(LEFT(AM373,9)="Direct-WA", H373,0)</f>
        <v>0</v>
      </c>
      <c r="Y373" s="120">
        <f>IF(LEFT(AM373,9)="Direct-WA",0,H373*T373)</f>
        <v>0</v>
      </c>
      <c r="Z373" s="122">
        <f>X373+Y373</f>
        <v>0</v>
      </c>
      <c r="AA373" s="119">
        <f>IF(LEFT(AM373,9)="Direct-OR", H373,0)</f>
        <v>433.88</v>
      </c>
      <c r="AB373" s="120">
        <f>IF(LEFT(AM373,9)="Direct-OR",0,V373-Y373)</f>
        <v>0</v>
      </c>
      <c r="AC373" s="122">
        <f>AA373+AB373</f>
        <v>433.88</v>
      </c>
      <c r="AD373" s="94">
        <f>IF(LEFT(AM373,6)="Direct", R373,0)</f>
        <v>433.88</v>
      </c>
      <c r="AE373" s="123">
        <f>R373-AD373</f>
        <v>0</v>
      </c>
      <c r="AF373" s="94">
        <f>AD373+AE373</f>
        <v>433.88</v>
      </c>
      <c r="AG373" s="94">
        <f>IF(LEFT(AM373,9)="Direct-WA", R373,0)</f>
        <v>0</v>
      </c>
      <c r="AH373" s="123">
        <f>IF(LEFT(AM373,9)="Direct-WA",0,R373*T373)</f>
        <v>0</v>
      </c>
      <c r="AI373" s="94">
        <f>AG373+AH373</f>
        <v>0</v>
      </c>
      <c r="AJ373" s="94">
        <f>IF(LEFT(AM373,9)="Direct-OR", R373,0)</f>
        <v>433.88</v>
      </c>
      <c r="AK373" s="94">
        <f>IF(LEFT(AM373,9)="Direct-OR",0,AF373-AI373)</f>
        <v>0</v>
      </c>
      <c r="AL373" s="93">
        <f>AJ373+AK373</f>
        <v>433.88</v>
      </c>
      <c r="AM373" s="138" t="s">
        <v>1014</v>
      </c>
    </row>
    <row r="374" spans="1:39" hidden="1" outlineLevel="2" collapsed="1" x14ac:dyDescent="0.25">
      <c r="S374" s="92"/>
      <c r="T374" s="80"/>
      <c r="U374" s="119">
        <f t="shared" ref="U374:AL374" si="448">SUBTOTAL(9,U373:U373)</f>
        <v>433.88</v>
      </c>
      <c r="V374" s="120">
        <f t="shared" si="448"/>
        <v>0</v>
      </c>
      <c r="W374" s="121">
        <f t="shared" si="448"/>
        <v>433.88</v>
      </c>
      <c r="X374" s="119">
        <f t="shared" si="448"/>
        <v>0</v>
      </c>
      <c r="Y374" s="120">
        <f t="shared" si="448"/>
        <v>0</v>
      </c>
      <c r="Z374" s="122">
        <f t="shared" si="448"/>
        <v>0</v>
      </c>
      <c r="AA374" s="119">
        <f t="shared" si="448"/>
        <v>433.88</v>
      </c>
      <c r="AB374" s="120">
        <f t="shared" si="448"/>
        <v>0</v>
      </c>
      <c r="AC374" s="122">
        <f t="shared" si="448"/>
        <v>433.88</v>
      </c>
      <c r="AD374" s="94">
        <f t="shared" si="448"/>
        <v>433.88</v>
      </c>
      <c r="AE374" s="123">
        <f t="shared" si="448"/>
        <v>0</v>
      </c>
      <c r="AF374" s="94">
        <f t="shared" si="448"/>
        <v>433.88</v>
      </c>
      <c r="AG374" s="94">
        <f t="shared" si="448"/>
        <v>0</v>
      </c>
      <c r="AH374" s="123">
        <f t="shared" si="448"/>
        <v>0</v>
      </c>
      <c r="AI374" s="94">
        <f t="shared" si="448"/>
        <v>0</v>
      </c>
      <c r="AJ374" s="94">
        <f t="shared" si="448"/>
        <v>433.88</v>
      </c>
      <c r="AK374" s="94">
        <f t="shared" si="448"/>
        <v>0</v>
      </c>
      <c r="AL374" s="93">
        <f t="shared" si="448"/>
        <v>433.88</v>
      </c>
      <c r="AM374" s="139" t="s">
        <v>7135</v>
      </c>
    </row>
    <row r="375" spans="1:39" hidden="1" outlineLevel="3" x14ac:dyDescent="0.25">
      <c r="A375" t="s">
        <v>7032</v>
      </c>
      <c r="B375" t="s">
        <v>35</v>
      </c>
      <c r="C375" t="s">
        <v>36</v>
      </c>
      <c r="D375" t="s">
        <v>273</v>
      </c>
      <c r="E375" t="s">
        <v>274</v>
      </c>
      <c r="F375">
        <v>135862.81</v>
      </c>
      <c r="G375">
        <v>100288.95</v>
      </c>
      <c r="H375">
        <v>68388.509999999995</v>
      </c>
      <c r="R375">
        <f t="shared" ref="R375:R380" si="449">SUM(F375:Q375)</f>
        <v>304540.27</v>
      </c>
      <c r="S375" s="92" t="s">
        <v>996</v>
      </c>
      <c r="T375" s="80">
        <v>8.4599999999999995E-2</v>
      </c>
      <c r="U375" s="119">
        <f t="shared" ref="U375:U380" si="450">IF(LEFT(AM375,6)="Direct", H375,0)</f>
        <v>0</v>
      </c>
      <c r="V375" s="120">
        <f t="shared" ref="V375:V380" si="451">H375-U375</f>
        <v>68388.509999999995</v>
      </c>
      <c r="W375" s="121">
        <f t="shared" ref="W375:W380" si="452">U375+V375</f>
        <v>68388.509999999995</v>
      </c>
      <c r="X375" s="119">
        <f t="shared" ref="X375:X380" si="453">IF(LEFT(AM375,9)="Direct-WA", H375,0)</f>
        <v>0</v>
      </c>
      <c r="Y375" s="120">
        <f t="shared" ref="Y375:Y380" si="454">IF(LEFT(AM375,9)="Direct-WA",0,H375*T375)</f>
        <v>5785.6679459999996</v>
      </c>
      <c r="Z375" s="122">
        <f t="shared" ref="Z375:Z380" si="455">X375+Y375</f>
        <v>5785.6679459999996</v>
      </c>
      <c r="AA375" s="119">
        <f t="shared" ref="AA375:AA380" si="456">IF(LEFT(AM375,9)="Direct-OR", H375,0)</f>
        <v>0</v>
      </c>
      <c r="AB375" s="120">
        <f t="shared" ref="AB375:AB380" si="457">IF(LEFT(AM375,9)="Direct-OR",0,V375-Y375)</f>
        <v>62602.842053999993</v>
      </c>
      <c r="AC375" s="122">
        <f t="shared" ref="AC375:AC380" si="458">AA375+AB375</f>
        <v>62602.842053999993</v>
      </c>
      <c r="AD375" s="94">
        <f t="shared" ref="AD375:AD380" si="459">IF(LEFT(AM375,6)="Direct", R375,0)</f>
        <v>0</v>
      </c>
      <c r="AE375" s="123">
        <f t="shared" ref="AE375:AE380" si="460">R375-AD375</f>
        <v>304540.27</v>
      </c>
      <c r="AF375" s="94">
        <f t="shared" ref="AF375:AF380" si="461">AD375+AE375</f>
        <v>304540.27</v>
      </c>
      <c r="AG375" s="94">
        <f t="shared" ref="AG375:AG380" si="462">IF(LEFT(AM375,9)="Direct-WA", R375,0)</f>
        <v>0</v>
      </c>
      <c r="AH375" s="123">
        <f t="shared" ref="AH375:AH380" si="463">IF(LEFT(AM375,9)="Direct-WA",0,R375*T375)</f>
        <v>25764.106842000001</v>
      </c>
      <c r="AI375" s="94">
        <f t="shared" ref="AI375:AI380" si="464">AG375+AH375</f>
        <v>25764.106842000001</v>
      </c>
      <c r="AJ375" s="94">
        <f t="shared" ref="AJ375:AJ380" si="465">IF(LEFT(AM375,9)="Direct-OR", R375,0)</f>
        <v>0</v>
      </c>
      <c r="AK375" s="94">
        <f t="shared" ref="AK375:AK380" si="466">IF(LEFT(AM375,9)="Direct-OR",0,AF375-AI375)</f>
        <v>278776.16315800004</v>
      </c>
      <c r="AL375" s="93">
        <f t="shared" ref="AL375:AL380" si="467">AJ375+AK375</f>
        <v>278776.16315800004</v>
      </c>
      <c r="AM375" s="138" t="s">
        <v>976</v>
      </c>
    </row>
    <row r="376" spans="1:39" hidden="1" outlineLevel="3" x14ac:dyDescent="0.25">
      <c r="A376" t="s">
        <v>7032</v>
      </c>
      <c r="B376" t="s">
        <v>35</v>
      </c>
      <c r="C376" t="s">
        <v>36</v>
      </c>
      <c r="D376" t="s">
        <v>275</v>
      </c>
      <c r="E376" t="s">
        <v>276</v>
      </c>
      <c r="F376">
        <v>8331.1200000000008</v>
      </c>
      <c r="G376">
        <v>13114.15</v>
      </c>
      <c r="H376">
        <v>12229.79</v>
      </c>
      <c r="R376">
        <f t="shared" si="449"/>
        <v>33675.06</v>
      </c>
      <c r="S376" s="92" t="s">
        <v>980</v>
      </c>
      <c r="T376" s="80">
        <v>8.4599999999999995E-2</v>
      </c>
      <c r="U376" s="119">
        <f t="shared" si="450"/>
        <v>0</v>
      </c>
      <c r="V376" s="120">
        <f t="shared" si="451"/>
        <v>12229.79</v>
      </c>
      <c r="W376" s="121">
        <f t="shared" si="452"/>
        <v>12229.79</v>
      </c>
      <c r="X376" s="119">
        <f t="shared" si="453"/>
        <v>0</v>
      </c>
      <c r="Y376" s="120">
        <f t="shared" si="454"/>
        <v>1034.640234</v>
      </c>
      <c r="Z376" s="122">
        <f t="shared" si="455"/>
        <v>1034.640234</v>
      </c>
      <c r="AA376" s="119">
        <f t="shared" si="456"/>
        <v>0</v>
      </c>
      <c r="AB376" s="120">
        <f t="shared" si="457"/>
        <v>11195.149766</v>
      </c>
      <c r="AC376" s="122">
        <f t="shared" si="458"/>
        <v>11195.149766</v>
      </c>
      <c r="AD376" s="94">
        <f t="shared" si="459"/>
        <v>0</v>
      </c>
      <c r="AE376" s="123">
        <f t="shared" si="460"/>
        <v>33675.06</v>
      </c>
      <c r="AF376" s="94">
        <f t="shared" si="461"/>
        <v>33675.06</v>
      </c>
      <c r="AG376" s="94">
        <f t="shared" si="462"/>
        <v>0</v>
      </c>
      <c r="AH376" s="123">
        <f t="shared" si="463"/>
        <v>2848.9100759999997</v>
      </c>
      <c r="AI376" s="94">
        <f t="shared" si="464"/>
        <v>2848.9100759999997</v>
      </c>
      <c r="AJ376" s="94">
        <f t="shared" si="465"/>
        <v>0</v>
      </c>
      <c r="AK376" s="94">
        <f t="shared" si="466"/>
        <v>30826.149923999998</v>
      </c>
      <c r="AL376" s="93">
        <f t="shared" si="467"/>
        <v>30826.149923999998</v>
      </c>
      <c r="AM376" s="138" t="s">
        <v>976</v>
      </c>
    </row>
    <row r="377" spans="1:39" hidden="1" outlineLevel="3" x14ac:dyDescent="0.25">
      <c r="A377" t="s">
        <v>7032</v>
      </c>
      <c r="B377" t="s">
        <v>35</v>
      </c>
      <c r="C377" t="s">
        <v>36</v>
      </c>
      <c r="D377" t="s">
        <v>277</v>
      </c>
      <c r="E377" t="s">
        <v>278</v>
      </c>
      <c r="F377">
        <v>8710.9500000000007</v>
      </c>
      <c r="G377">
        <v>7098.18</v>
      </c>
      <c r="H377">
        <v>2091.7800000000002</v>
      </c>
      <c r="R377">
        <f t="shared" si="449"/>
        <v>17900.91</v>
      </c>
      <c r="S377" s="92" t="s">
        <v>1030</v>
      </c>
      <c r="T377" s="80">
        <v>8.4599999999999995E-2</v>
      </c>
      <c r="U377" s="119">
        <f t="shared" si="450"/>
        <v>0</v>
      </c>
      <c r="V377" s="120">
        <f t="shared" si="451"/>
        <v>2091.7800000000002</v>
      </c>
      <c r="W377" s="121">
        <f t="shared" si="452"/>
        <v>2091.7800000000002</v>
      </c>
      <c r="X377" s="119">
        <f t="shared" si="453"/>
        <v>0</v>
      </c>
      <c r="Y377" s="120">
        <f t="shared" si="454"/>
        <v>176.96458799999999</v>
      </c>
      <c r="Z377" s="122">
        <f t="shared" si="455"/>
        <v>176.96458799999999</v>
      </c>
      <c r="AA377" s="119">
        <f t="shared" si="456"/>
        <v>0</v>
      </c>
      <c r="AB377" s="120">
        <f t="shared" si="457"/>
        <v>1914.8154120000002</v>
      </c>
      <c r="AC377" s="122">
        <f t="shared" si="458"/>
        <v>1914.8154120000002</v>
      </c>
      <c r="AD377" s="94">
        <f t="shared" si="459"/>
        <v>0</v>
      </c>
      <c r="AE377" s="123">
        <f t="shared" si="460"/>
        <v>17900.91</v>
      </c>
      <c r="AF377" s="94">
        <f t="shared" si="461"/>
        <v>17900.91</v>
      </c>
      <c r="AG377" s="94">
        <f t="shared" si="462"/>
        <v>0</v>
      </c>
      <c r="AH377" s="123">
        <f t="shared" si="463"/>
        <v>1514.416986</v>
      </c>
      <c r="AI377" s="94">
        <f t="shared" si="464"/>
        <v>1514.416986</v>
      </c>
      <c r="AJ377" s="94">
        <f t="shared" si="465"/>
        <v>0</v>
      </c>
      <c r="AK377" s="94">
        <f t="shared" si="466"/>
        <v>16386.493014</v>
      </c>
      <c r="AL377" s="93">
        <f t="shared" si="467"/>
        <v>16386.493014</v>
      </c>
      <c r="AM377" s="138" t="s">
        <v>976</v>
      </c>
    </row>
    <row r="378" spans="1:39" hidden="1" outlineLevel="3" x14ac:dyDescent="0.25">
      <c r="A378" t="s">
        <v>7032</v>
      </c>
      <c r="B378" t="s">
        <v>35</v>
      </c>
      <c r="C378" t="s">
        <v>36</v>
      </c>
      <c r="D378" t="s">
        <v>279</v>
      </c>
      <c r="E378" t="s">
        <v>278</v>
      </c>
      <c r="F378">
        <v>1926.08</v>
      </c>
      <c r="G378">
        <v>2678.7</v>
      </c>
      <c r="H378">
        <v>791.33</v>
      </c>
      <c r="R378">
        <f t="shared" si="449"/>
        <v>5396.11</v>
      </c>
      <c r="S378" s="92" t="s">
        <v>975</v>
      </c>
      <c r="T378" s="80">
        <v>8.4599999999999995E-2</v>
      </c>
      <c r="U378" s="119">
        <f t="shared" si="450"/>
        <v>0</v>
      </c>
      <c r="V378" s="120">
        <f t="shared" si="451"/>
        <v>791.33</v>
      </c>
      <c r="W378" s="121">
        <f t="shared" si="452"/>
        <v>791.33</v>
      </c>
      <c r="X378" s="119">
        <f t="shared" si="453"/>
        <v>0</v>
      </c>
      <c r="Y378" s="120">
        <f t="shared" si="454"/>
        <v>66.946517999999998</v>
      </c>
      <c r="Z378" s="122">
        <f t="shared" si="455"/>
        <v>66.946517999999998</v>
      </c>
      <c r="AA378" s="119">
        <f t="shared" si="456"/>
        <v>0</v>
      </c>
      <c r="AB378" s="120">
        <f t="shared" si="457"/>
        <v>724.38348200000007</v>
      </c>
      <c r="AC378" s="122">
        <f t="shared" si="458"/>
        <v>724.38348200000007</v>
      </c>
      <c r="AD378" s="94">
        <f t="shared" si="459"/>
        <v>0</v>
      </c>
      <c r="AE378" s="123">
        <f t="shared" si="460"/>
        <v>5396.11</v>
      </c>
      <c r="AF378" s="94">
        <f t="shared" si="461"/>
        <v>5396.11</v>
      </c>
      <c r="AG378" s="94">
        <f t="shared" si="462"/>
        <v>0</v>
      </c>
      <c r="AH378" s="123">
        <f t="shared" si="463"/>
        <v>456.51090599999992</v>
      </c>
      <c r="AI378" s="94">
        <f t="shared" si="464"/>
        <v>456.51090599999992</v>
      </c>
      <c r="AJ378" s="94">
        <f t="shared" si="465"/>
        <v>0</v>
      </c>
      <c r="AK378" s="94">
        <f t="shared" si="466"/>
        <v>4939.5990940000002</v>
      </c>
      <c r="AL378" s="93">
        <f t="shared" si="467"/>
        <v>4939.5990940000002</v>
      </c>
      <c r="AM378" s="138" t="s">
        <v>976</v>
      </c>
    </row>
    <row r="379" spans="1:39" hidden="1" outlineLevel="3" x14ac:dyDescent="0.25">
      <c r="A379" t="s">
        <v>7032</v>
      </c>
      <c r="B379" t="s">
        <v>35</v>
      </c>
      <c r="C379" t="s">
        <v>36</v>
      </c>
      <c r="D379" t="s">
        <v>280</v>
      </c>
      <c r="E379" t="s">
        <v>278</v>
      </c>
      <c r="F379">
        <v>12721.09</v>
      </c>
      <c r="G379">
        <v>7665.4</v>
      </c>
      <c r="H379">
        <v>23617.360000000001</v>
      </c>
      <c r="R379">
        <f t="shared" si="449"/>
        <v>44003.85</v>
      </c>
      <c r="S379" s="92" t="s">
        <v>1020</v>
      </c>
      <c r="T379" s="80">
        <v>8.4599999999999995E-2</v>
      </c>
      <c r="U379" s="119">
        <f t="shared" si="450"/>
        <v>0</v>
      </c>
      <c r="V379" s="120">
        <f t="shared" si="451"/>
        <v>23617.360000000001</v>
      </c>
      <c r="W379" s="121">
        <f t="shared" si="452"/>
        <v>23617.360000000001</v>
      </c>
      <c r="X379" s="119">
        <f t="shared" si="453"/>
        <v>0</v>
      </c>
      <c r="Y379" s="120">
        <f t="shared" si="454"/>
        <v>1998.028656</v>
      </c>
      <c r="Z379" s="122">
        <f t="shared" si="455"/>
        <v>1998.028656</v>
      </c>
      <c r="AA379" s="119">
        <f t="shared" si="456"/>
        <v>0</v>
      </c>
      <c r="AB379" s="120">
        <f t="shared" si="457"/>
        <v>21619.331344000002</v>
      </c>
      <c r="AC379" s="122">
        <f t="shared" si="458"/>
        <v>21619.331344000002</v>
      </c>
      <c r="AD379" s="94">
        <f t="shared" si="459"/>
        <v>0</v>
      </c>
      <c r="AE379" s="123">
        <f t="shared" si="460"/>
        <v>44003.85</v>
      </c>
      <c r="AF379" s="94">
        <f t="shared" si="461"/>
        <v>44003.85</v>
      </c>
      <c r="AG379" s="94">
        <f t="shared" si="462"/>
        <v>0</v>
      </c>
      <c r="AH379" s="123">
        <f t="shared" si="463"/>
        <v>3722.7257099999997</v>
      </c>
      <c r="AI379" s="94">
        <f t="shared" si="464"/>
        <v>3722.7257099999997</v>
      </c>
      <c r="AJ379" s="94">
        <f t="shared" si="465"/>
        <v>0</v>
      </c>
      <c r="AK379" s="94">
        <f t="shared" si="466"/>
        <v>40281.12429</v>
      </c>
      <c r="AL379" s="93">
        <f t="shared" si="467"/>
        <v>40281.12429</v>
      </c>
      <c r="AM379" s="138" t="s">
        <v>976</v>
      </c>
    </row>
    <row r="380" spans="1:39" hidden="1" outlineLevel="3" x14ac:dyDescent="0.25">
      <c r="A380" t="s">
        <v>7032</v>
      </c>
      <c r="B380" t="s">
        <v>35</v>
      </c>
      <c r="C380" t="s">
        <v>36</v>
      </c>
      <c r="D380" t="s">
        <v>281</v>
      </c>
      <c r="E380" t="s">
        <v>282</v>
      </c>
      <c r="H380">
        <v>1121.24</v>
      </c>
      <c r="R380">
        <f t="shared" si="449"/>
        <v>1121.24</v>
      </c>
      <c r="S380" s="92" t="s">
        <v>1082</v>
      </c>
      <c r="T380" s="80">
        <v>8.4599999999999995E-2</v>
      </c>
      <c r="U380" s="119">
        <f t="shared" si="450"/>
        <v>0</v>
      </c>
      <c r="V380" s="120">
        <f t="shared" si="451"/>
        <v>1121.24</v>
      </c>
      <c r="W380" s="121">
        <f t="shared" si="452"/>
        <v>1121.24</v>
      </c>
      <c r="X380" s="119">
        <f t="shared" si="453"/>
        <v>0</v>
      </c>
      <c r="Y380" s="120">
        <f t="shared" si="454"/>
        <v>94.856904</v>
      </c>
      <c r="Z380" s="122">
        <f t="shared" si="455"/>
        <v>94.856904</v>
      </c>
      <c r="AA380" s="119">
        <f t="shared" si="456"/>
        <v>0</v>
      </c>
      <c r="AB380" s="120">
        <f t="shared" si="457"/>
        <v>1026.383096</v>
      </c>
      <c r="AC380" s="122">
        <f t="shared" si="458"/>
        <v>1026.383096</v>
      </c>
      <c r="AD380" s="94">
        <f t="shared" si="459"/>
        <v>0</v>
      </c>
      <c r="AE380" s="123">
        <f t="shared" si="460"/>
        <v>1121.24</v>
      </c>
      <c r="AF380" s="94">
        <f t="shared" si="461"/>
        <v>1121.24</v>
      </c>
      <c r="AG380" s="94">
        <f t="shared" si="462"/>
        <v>0</v>
      </c>
      <c r="AH380" s="123">
        <f t="shared" si="463"/>
        <v>94.856904</v>
      </c>
      <c r="AI380" s="94">
        <f t="shared" si="464"/>
        <v>94.856904</v>
      </c>
      <c r="AJ380" s="94">
        <f t="shared" si="465"/>
        <v>0</v>
      </c>
      <c r="AK380" s="94">
        <f t="shared" si="466"/>
        <v>1026.383096</v>
      </c>
      <c r="AL380" s="93">
        <f t="shared" si="467"/>
        <v>1026.383096</v>
      </c>
      <c r="AM380" s="138" t="s">
        <v>976</v>
      </c>
    </row>
    <row r="381" spans="1:39" hidden="1" outlineLevel="2" collapsed="1" x14ac:dyDescent="0.25">
      <c r="S381" s="92"/>
      <c r="T381" s="80"/>
      <c r="U381" s="119">
        <f t="shared" ref="U381:AL381" si="468">SUBTOTAL(9,U375:U380)</f>
        <v>0</v>
      </c>
      <c r="V381" s="120">
        <f t="shared" si="468"/>
        <v>108240.01</v>
      </c>
      <c r="W381" s="121">
        <f t="shared" si="468"/>
        <v>108240.01</v>
      </c>
      <c r="X381" s="119">
        <f t="shared" si="468"/>
        <v>0</v>
      </c>
      <c r="Y381" s="120">
        <f t="shared" si="468"/>
        <v>9157.1048460000002</v>
      </c>
      <c r="Z381" s="122">
        <f t="shared" si="468"/>
        <v>9157.1048460000002</v>
      </c>
      <c r="AA381" s="119">
        <f t="shared" si="468"/>
        <v>0</v>
      </c>
      <c r="AB381" s="120">
        <f t="shared" si="468"/>
        <v>99082.905154000007</v>
      </c>
      <c r="AC381" s="122">
        <f t="shared" si="468"/>
        <v>99082.905154000007</v>
      </c>
      <c r="AD381" s="94">
        <f t="shared" si="468"/>
        <v>0</v>
      </c>
      <c r="AE381" s="123">
        <f t="shared" si="468"/>
        <v>406637.43999999994</v>
      </c>
      <c r="AF381" s="94">
        <f t="shared" si="468"/>
        <v>406637.43999999994</v>
      </c>
      <c r="AG381" s="94">
        <f t="shared" si="468"/>
        <v>0</v>
      </c>
      <c r="AH381" s="123">
        <f t="shared" si="468"/>
        <v>34401.527424</v>
      </c>
      <c r="AI381" s="94">
        <f t="shared" si="468"/>
        <v>34401.527424</v>
      </c>
      <c r="AJ381" s="94">
        <f t="shared" si="468"/>
        <v>0</v>
      </c>
      <c r="AK381" s="94">
        <f t="shared" si="468"/>
        <v>372235.91257600003</v>
      </c>
      <c r="AL381" s="93">
        <f t="shared" si="468"/>
        <v>372235.91257600003</v>
      </c>
      <c r="AM381" s="139" t="s">
        <v>7136</v>
      </c>
    </row>
    <row r="382" spans="1:39" hidden="1" outlineLevel="3" x14ac:dyDescent="0.25">
      <c r="A382" t="s">
        <v>7032</v>
      </c>
      <c r="B382" t="s">
        <v>77</v>
      </c>
      <c r="C382" t="s">
        <v>78</v>
      </c>
      <c r="D382" t="s">
        <v>281</v>
      </c>
      <c r="E382" t="s">
        <v>282</v>
      </c>
      <c r="F382">
        <v>22406.34</v>
      </c>
      <c r="G382">
        <v>31064.13</v>
      </c>
      <c r="H382">
        <v>20624.36</v>
      </c>
      <c r="R382">
        <f>SUM(F382:Q382)</f>
        <v>74094.83</v>
      </c>
      <c r="S382" s="92" t="s">
        <v>4106</v>
      </c>
      <c r="T382" s="80">
        <v>0.12766</v>
      </c>
      <c r="U382" s="119">
        <f>IF(LEFT(AM382,6)="Direct", H382,0)</f>
        <v>0</v>
      </c>
      <c r="V382" s="120">
        <f>H382-U382</f>
        <v>20624.36</v>
      </c>
      <c r="W382" s="121">
        <f>U382+V382</f>
        <v>20624.36</v>
      </c>
      <c r="X382" s="119">
        <f>IF(LEFT(AM382,9)="Direct-WA", H382,0)</f>
        <v>0</v>
      </c>
      <c r="Y382" s="120">
        <f>IF(LEFT(AM382,9)="Direct-WA",0,H382*T382)</f>
        <v>2632.9057975999999</v>
      </c>
      <c r="Z382" s="122">
        <f>X382+Y382</f>
        <v>2632.9057975999999</v>
      </c>
      <c r="AA382" s="119">
        <f>IF(LEFT(AM382,9)="Direct-OR", H382,0)</f>
        <v>0</v>
      </c>
      <c r="AB382" s="120">
        <f>IF(LEFT(AM382,9)="Direct-OR",0,V382-Y382)</f>
        <v>17991.4542024</v>
      </c>
      <c r="AC382" s="122">
        <f>AA382+AB382</f>
        <v>17991.4542024</v>
      </c>
      <c r="AD382" s="94">
        <f>IF(LEFT(AM382,6)="Direct", R382,0)</f>
        <v>0</v>
      </c>
      <c r="AE382" s="123">
        <f>R382-AD382</f>
        <v>74094.83</v>
      </c>
      <c r="AF382" s="94">
        <f>AD382+AE382</f>
        <v>74094.83</v>
      </c>
      <c r="AG382" s="94">
        <f>IF(LEFT(AM382,9)="Direct-WA", R382,0)</f>
        <v>0</v>
      </c>
      <c r="AH382" s="123">
        <f>IF(LEFT(AM382,9)="Direct-WA",0,R382*T382)</f>
        <v>9458.9459977999995</v>
      </c>
      <c r="AI382" s="94">
        <f>AG382+AH382</f>
        <v>9458.9459977999995</v>
      </c>
      <c r="AJ382" s="94">
        <f>IF(LEFT(AM382,9)="Direct-OR", R382,0)</f>
        <v>0</v>
      </c>
      <c r="AK382" s="94">
        <f>IF(LEFT(AM382,9)="Direct-OR",0,AF382-AI382)</f>
        <v>64635.8840022</v>
      </c>
      <c r="AL382" s="93">
        <f>AJ382+AK382</f>
        <v>64635.8840022</v>
      </c>
      <c r="AM382" s="138" t="s">
        <v>1247</v>
      </c>
    </row>
    <row r="383" spans="1:39" hidden="1" outlineLevel="3" x14ac:dyDescent="0.25">
      <c r="A383" t="s">
        <v>7032</v>
      </c>
      <c r="B383" t="s">
        <v>43</v>
      </c>
      <c r="C383" t="s">
        <v>44</v>
      </c>
      <c r="D383" t="s">
        <v>281</v>
      </c>
      <c r="E383" t="s">
        <v>282</v>
      </c>
      <c r="F383">
        <v>610.69000000000005</v>
      </c>
      <c r="R383">
        <f>SUM(F383:Q383)</f>
        <v>610.69000000000005</v>
      </c>
      <c r="S383" s="92" t="s">
        <v>4750</v>
      </c>
      <c r="T383" s="80">
        <v>0.12766</v>
      </c>
      <c r="U383" s="119">
        <f>IF(LEFT(AM383,6)="Direct", H383,0)</f>
        <v>0</v>
      </c>
      <c r="V383" s="120">
        <f>H383-U383</f>
        <v>0</v>
      </c>
      <c r="W383" s="121">
        <f>U383+V383</f>
        <v>0</v>
      </c>
      <c r="X383" s="119">
        <f>IF(LEFT(AM383,9)="Direct-WA", H383,0)</f>
        <v>0</v>
      </c>
      <c r="Y383" s="120">
        <f>IF(LEFT(AM383,9)="Direct-WA",0,H383*T383)</f>
        <v>0</v>
      </c>
      <c r="Z383" s="122">
        <f>X383+Y383</f>
        <v>0</v>
      </c>
      <c r="AA383" s="119">
        <f>IF(LEFT(AM383,9)="Direct-OR", H383,0)</f>
        <v>0</v>
      </c>
      <c r="AB383" s="120">
        <f>IF(LEFT(AM383,9)="Direct-OR",0,V383-Y383)</f>
        <v>0</v>
      </c>
      <c r="AC383" s="122">
        <f>AA383+AB383</f>
        <v>0</v>
      </c>
      <c r="AD383" s="94">
        <f>IF(LEFT(AM383,6)="Direct", R383,0)</f>
        <v>0</v>
      </c>
      <c r="AE383" s="123">
        <f>R383-AD383</f>
        <v>610.69000000000005</v>
      </c>
      <c r="AF383" s="94">
        <f>AD383+AE383</f>
        <v>610.69000000000005</v>
      </c>
      <c r="AG383" s="94">
        <f>IF(LEFT(AM383,9)="Direct-WA", R383,0)</f>
        <v>0</v>
      </c>
      <c r="AH383" s="123">
        <f>IF(LEFT(AM383,9)="Direct-WA",0,R383*T383)</f>
        <v>77.960685400000003</v>
      </c>
      <c r="AI383" s="94">
        <f>AG383+AH383</f>
        <v>77.960685400000003</v>
      </c>
      <c r="AJ383" s="94">
        <f>IF(LEFT(AM383,9)="Direct-OR", R383,0)</f>
        <v>0</v>
      </c>
      <c r="AK383" s="94">
        <f>IF(LEFT(AM383,9)="Direct-OR",0,AF383-AI383)</f>
        <v>532.72931460000007</v>
      </c>
      <c r="AL383" s="93">
        <f>AJ383+AK383</f>
        <v>532.72931460000007</v>
      </c>
      <c r="AM383" s="138" t="s">
        <v>1247</v>
      </c>
    </row>
    <row r="384" spans="1:39" hidden="1" outlineLevel="2" collapsed="1" x14ac:dyDescent="0.25">
      <c r="S384" s="92"/>
      <c r="T384" s="80"/>
      <c r="U384" s="119">
        <f t="shared" ref="U384:AL384" si="469">SUBTOTAL(9,U382:U383)</f>
        <v>0</v>
      </c>
      <c r="V384" s="120">
        <f t="shared" si="469"/>
        <v>20624.36</v>
      </c>
      <c r="W384" s="121">
        <f t="shared" si="469"/>
        <v>20624.36</v>
      </c>
      <c r="X384" s="119">
        <f t="shared" si="469"/>
        <v>0</v>
      </c>
      <c r="Y384" s="120">
        <f t="shared" si="469"/>
        <v>2632.9057975999999</v>
      </c>
      <c r="Z384" s="122">
        <f t="shared" si="469"/>
        <v>2632.9057975999999</v>
      </c>
      <c r="AA384" s="119">
        <f t="shared" si="469"/>
        <v>0</v>
      </c>
      <c r="AB384" s="120">
        <f t="shared" si="469"/>
        <v>17991.4542024</v>
      </c>
      <c r="AC384" s="122">
        <f t="shared" si="469"/>
        <v>17991.4542024</v>
      </c>
      <c r="AD384" s="94">
        <f t="shared" si="469"/>
        <v>0</v>
      </c>
      <c r="AE384" s="123">
        <f t="shared" si="469"/>
        <v>74705.52</v>
      </c>
      <c r="AF384" s="94">
        <f t="shared" si="469"/>
        <v>74705.52</v>
      </c>
      <c r="AG384" s="94">
        <f t="shared" si="469"/>
        <v>0</v>
      </c>
      <c r="AH384" s="123">
        <f t="shared" si="469"/>
        <v>9536.906683199999</v>
      </c>
      <c r="AI384" s="94">
        <f t="shared" si="469"/>
        <v>9536.906683199999</v>
      </c>
      <c r="AJ384" s="94">
        <f t="shared" si="469"/>
        <v>0</v>
      </c>
      <c r="AK384" s="94">
        <f t="shared" si="469"/>
        <v>65168.613316800001</v>
      </c>
      <c r="AL384" s="93">
        <f t="shared" si="469"/>
        <v>65168.613316800001</v>
      </c>
      <c r="AM384" s="139" t="s">
        <v>7143</v>
      </c>
    </row>
    <row r="385" spans="1:39" hidden="1" outlineLevel="3" x14ac:dyDescent="0.25">
      <c r="A385" t="s">
        <v>7032</v>
      </c>
      <c r="B385" t="s">
        <v>82</v>
      </c>
      <c r="C385" t="s">
        <v>83</v>
      </c>
      <c r="D385" t="s">
        <v>273</v>
      </c>
      <c r="E385" t="s">
        <v>274</v>
      </c>
      <c r="H385">
        <v>1379.49</v>
      </c>
      <c r="R385">
        <f>SUM(F385:Q385)</f>
        <v>1379.49</v>
      </c>
      <c r="S385" s="92" t="s">
        <v>4446</v>
      </c>
      <c r="T385" s="80">
        <v>1.17E-2</v>
      </c>
      <c r="U385" s="119">
        <f>IF(LEFT(AM385,6)="Direct", H385,0)</f>
        <v>0</v>
      </c>
      <c r="V385" s="120">
        <f>H385-U385</f>
        <v>1379.49</v>
      </c>
      <c r="W385" s="121">
        <f>U385+V385</f>
        <v>1379.49</v>
      </c>
      <c r="X385" s="119">
        <f>IF(LEFT(AM385,9)="Direct-WA", H385,0)</f>
        <v>0</v>
      </c>
      <c r="Y385" s="120">
        <f>IF(LEFT(AM385,9)="Direct-WA",0,H385*T385)</f>
        <v>16.140032999999999</v>
      </c>
      <c r="Z385" s="122">
        <f>X385+Y385</f>
        <v>16.140032999999999</v>
      </c>
      <c r="AA385" s="119">
        <f>IF(LEFT(AM385,9)="Direct-OR", H385,0)</f>
        <v>0</v>
      </c>
      <c r="AB385" s="120">
        <f>IF(LEFT(AM385,9)="Direct-OR",0,V385-Y385)</f>
        <v>1363.3499670000001</v>
      </c>
      <c r="AC385" s="122">
        <f>AA385+AB385</f>
        <v>1363.3499670000001</v>
      </c>
      <c r="AD385" s="94">
        <f>IF(LEFT(AM385,6)="Direct", R385,0)</f>
        <v>0</v>
      </c>
      <c r="AE385" s="123">
        <f>R385-AD385</f>
        <v>1379.49</v>
      </c>
      <c r="AF385" s="94">
        <f>AD385+AE385</f>
        <v>1379.49</v>
      </c>
      <c r="AG385" s="94">
        <f>IF(LEFT(AM385,9)="Direct-WA", R385,0)</f>
        <v>0</v>
      </c>
      <c r="AH385" s="123">
        <f>IF(LEFT(AM385,9)="Direct-WA",0,R385*T385)</f>
        <v>16.140032999999999</v>
      </c>
      <c r="AI385" s="94">
        <f>AG385+AH385</f>
        <v>16.140032999999999</v>
      </c>
      <c r="AJ385" s="94">
        <f>IF(LEFT(AM385,9)="Direct-OR", R385,0)</f>
        <v>0</v>
      </c>
      <c r="AK385" s="94">
        <f>IF(LEFT(AM385,9)="Direct-OR",0,AF385-AI385)</f>
        <v>1363.3499670000001</v>
      </c>
      <c r="AL385" s="93">
        <f>AJ385+AK385</f>
        <v>1363.3499670000001</v>
      </c>
      <c r="AM385" s="138" t="s">
        <v>4436</v>
      </c>
    </row>
    <row r="386" spans="1:39" hidden="1" outlineLevel="2" collapsed="1" x14ac:dyDescent="0.25">
      <c r="S386" s="92"/>
      <c r="T386" s="80"/>
      <c r="U386" s="119">
        <f t="shared" ref="U386:AL386" si="470">SUBTOTAL(9,U385:U385)</f>
        <v>0</v>
      </c>
      <c r="V386" s="120">
        <f t="shared" si="470"/>
        <v>1379.49</v>
      </c>
      <c r="W386" s="121">
        <f t="shared" si="470"/>
        <v>1379.49</v>
      </c>
      <c r="X386" s="119">
        <f t="shared" si="470"/>
        <v>0</v>
      </c>
      <c r="Y386" s="120">
        <f t="shared" si="470"/>
        <v>16.140032999999999</v>
      </c>
      <c r="Z386" s="122">
        <f t="shared" si="470"/>
        <v>16.140032999999999</v>
      </c>
      <c r="AA386" s="119">
        <f t="shared" si="470"/>
        <v>0</v>
      </c>
      <c r="AB386" s="120">
        <f t="shared" si="470"/>
        <v>1363.3499670000001</v>
      </c>
      <c r="AC386" s="122">
        <f t="shared" si="470"/>
        <v>1363.3499670000001</v>
      </c>
      <c r="AD386" s="94">
        <f t="shared" si="470"/>
        <v>0</v>
      </c>
      <c r="AE386" s="123">
        <f t="shared" si="470"/>
        <v>1379.49</v>
      </c>
      <c r="AF386" s="94">
        <f t="shared" si="470"/>
        <v>1379.49</v>
      </c>
      <c r="AG386" s="94">
        <f t="shared" si="470"/>
        <v>0</v>
      </c>
      <c r="AH386" s="123">
        <f t="shared" si="470"/>
        <v>16.140032999999999</v>
      </c>
      <c r="AI386" s="94">
        <f t="shared" si="470"/>
        <v>16.140032999999999</v>
      </c>
      <c r="AJ386" s="94">
        <f t="shared" si="470"/>
        <v>0</v>
      </c>
      <c r="AK386" s="94">
        <f t="shared" si="470"/>
        <v>1363.3499670000001</v>
      </c>
      <c r="AL386" s="93">
        <f t="shared" si="470"/>
        <v>1363.3499670000001</v>
      </c>
      <c r="AM386" s="139" t="s">
        <v>7138</v>
      </c>
    </row>
    <row r="387" spans="1:39" hidden="1" outlineLevel="1" x14ac:dyDescent="0.25">
      <c r="A387" s="135" t="s">
        <v>7031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7"/>
      <c r="T387" s="128"/>
      <c r="U387" s="129">
        <f t="shared" ref="U387:AL387" si="471">SUBTOTAL(9,U368:U385)</f>
        <v>433.88</v>
      </c>
      <c r="V387" s="130">
        <f t="shared" si="471"/>
        <v>132607.59</v>
      </c>
      <c r="W387" s="131">
        <f t="shared" si="471"/>
        <v>133041.47</v>
      </c>
      <c r="X387" s="129">
        <f t="shared" si="471"/>
        <v>0</v>
      </c>
      <c r="Y387" s="130">
        <f t="shared" si="471"/>
        <v>12071.833928599999</v>
      </c>
      <c r="Z387" s="132">
        <f t="shared" si="471"/>
        <v>12071.833928599999</v>
      </c>
      <c r="AA387" s="129">
        <f t="shared" si="471"/>
        <v>433.88</v>
      </c>
      <c r="AB387" s="130">
        <f t="shared" si="471"/>
        <v>120535.7560714</v>
      </c>
      <c r="AC387" s="132">
        <f t="shared" si="471"/>
        <v>120969.6360714</v>
      </c>
      <c r="AD387" s="130">
        <f t="shared" si="471"/>
        <v>433.88</v>
      </c>
      <c r="AE387" s="133">
        <f t="shared" si="471"/>
        <v>488237.02999999997</v>
      </c>
      <c r="AF387" s="130">
        <f t="shared" si="471"/>
        <v>488670.91</v>
      </c>
      <c r="AG387" s="130">
        <f t="shared" si="471"/>
        <v>0</v>
      </c>
      <c r="AH387" s="133">
        <f t="shared" si="471"/>
        <v>44574.412932200008</v>
      </c>
      <c r="AI387" s="130">
        <f t="shared" si="471"/>
        <v>44574.412932200008</v>
      </c>
      <c r="AJ387" s="130">
        <f t="shared" si="471"/>
        <v>433.88</v>
      </c>
      <c r="AK387" s="130">
        <f t="shared" si="471"/>
        <v>443662.61706780002</v>
      </c>
      <c r="AL387" s="134">
        <f t="shared" si="471"/>
        <v>444096.49706780002</v>
      </c>
      <c r="AM387" s="137"/>
    </row>
    <row r="388" spans="1:39" hidden="1" outlineLevel="3" x14ac:dyDescent="0.25">
      <c r="A388" t="s">
        <v>7034</v>
      </c>
      <c r="B388" t="s">
        <v>151</v>
      </c>
      <c r="C388" t="s">
        <v>152</v>
      </c>
      <c r="D388" t="s">
        <v>290</v>
      </c>
      <c r="E388" t="s">
        <v>291</v>
      </c>
      <c r="F388">
        <v>55.17</v>
      </c>
      <c r="G388">
        <v>55.07</v>
      </c>
      <c r="H388">
        <v>75.03</v>
      </c>
      <c r="R388">
        <f>SUM(F388:Q388)</f>
        <v>185.27</v>
      </c>
      <c r="S388" s="92" t="s">
        <v>5310</v>
      </c>
      <c r="T388" s="80">
        <v>0.1124</v>
      </c>
      <c r="U388" s="119">
        <f>IF(LEFT(AM388,6)="Direct", H388,0)</f>
        <v>0</v>
      </c>
      <c r="V388" s="120">
        <f>H388-U388</f>
        <v>75.03</v>
      </c>
      <c r="W388" s="121">
        <f>U388+V388</f>
        <v>75.03</v>
      </c>
      <c r="X388" s="119">
        <f>IF(LEFT(AM388,9)="Direct-WA", H388,0)</f>
        <v>0</v>
      </c>
      <c r="Y388" s="120">
        <f>IF(LEFT(AM388,9)="Direct-WA",0,H388*T388)</f>
        <v>8.4333720000000003</v>
      </c>
      <c r="Z388" s="122">
        <f>X388+Y388</f>
        <v>8.4333720000000003</v>
      </c>
      <c r="AA388" s="119">
        <f>IF(LEFT(AM388,9)="Direct-OR", H388,0)</f>
        <v>0</v>
      </c>
      <c r="AB388" s="120">
        <f>IF(LEFT(AM388,9)="Direct-OR",0,V388-Y388)</f>
        <v>66.596627999999995</v>
      </c>
      <c r="AC388" s="122">
        <f>AA388+AB388</f>
        <v>66.596627999999995</v>
      </c>
      <c r="AD388" s="94">
        <f>IF(LEFT(AM388,6)="Direct", R388,0)</f>
        <v>0</v>
      </c>
      <c r="AE388" s="123">
        <f>R388-AD388</f>
        <v>185.27</v>
      </c>
      <c r="AF388" s="94">
        <f>AD388+AE388</f>
        <v>185.27</v>
      </c>
      <c r="AG388" s="94">
        <f>IF(LEFT(AM388,9)="Direct-WA", R388,0)</f>
        <v>0</v>
      </c>
      <c r="AH388" s="123">
        <f>IF(LEFT(AM388,9)="Direct-WA",0,R388*T388)</f>
        <v>20.824348000000001</v>
      </c>
      <c r="AI388" s="94">
        <f>AG388+AH388</f>
        <v>20.824348000000001</v>
      </c>
      <c r="AJ388" s="94">
        <f>IF(LEFT(AM388,9)="Direct-OR", R388,0)</f>
        <v>0</v>
      </c>
      <c r="AK388" s="94">
        <f>IF(LEFT(AM388,9)="Direct-OR",0,AF388-AI388)</f>
        <v>164.445652</v>
      </c>
      <c r="AL388" s="93">
        <f>AJ388+AK388</f>
        <v>164.445652</v>
      </c>
      <c r="AM388" s="138" t="s">
        <v>1010</v>
      </c>
    </row>
    <row r="389" spans="1:39" hidden="1" outlineLevel="2" collapsed="1" x14ac:dyDescent="0.25">
      <c r="S389" s="92"/>
      <c r="T389" s="80"/>
      <c r="U389" s="119">
        <f t="shared" ref="U389:AL389" si="472">SUBTOTAL(9,U388:U388)</f>
        <v>0</v>
      </c>
      <c r="V389" s="120">
        <f t="shared" si="472"/>
        <v>75.03</v>
      </c>
      <c r="W389" s="121">
        <f t="shared" si="472"/>
        <v>75.03</v>
      </c>
      <c r="X389" s="119">
        <f t="shared" si="472"/>
        <v>0</v>
      </c>
      <c r="Y389" s="120">
        <f t="shared" si="472"/>
        <v>8.4333720000000003</v>
      </c>
      <c r="Z389" s="122">
        <f t="shared" si="472"/>
        <v>8.4333720000000003</v>
      </c>
      <c r="AA389" s="119">
        <f t="shared" si="472"/>
        <v>0</v>
      </c>
      <c r="AB389" s="120">
        <f t="shared" si="472"/>
        <v>66.596627999999995</v>
      </c>
      <c r="AC389" s="122">
        <f t="shared" si="472"/>
        <v>66.596627999999995</v>
      </c>
      <c r="AD389" s="94">
        <f t="shared" si="472"/>
        <v>0</v>
      </c>
      <c r="AE389" s="123">
        <f t="shared" si="472"/>
        <v>185.27</v>
      </c>
      <c r="AF389" s="94">
        <f t="shared" si="472"/>
        <v>185.27</v>
      </c>
      <c r="AG389" s="94">
        <f t="shared" si="472"/>
        <v>0</v>
      </c>
      <c r="AH389" s="123">
        <f t="shared" si="472"/>
        <v>20.824348000000001</v>
      </c>
      <c r="AI389" s="94">
        <f t="shared" si="472"/>
        <v>20.824348000000001</v>
      </c>
      <c r="AJ389" s="94">
        <f t="shared" si="472"/>
        <v>0</v>
      </c>
      <c r="AK389" s="94">
        <f t="shared" si="472"/>
        <v>164.445652</v>
      </c>
      <c r="AL389" s="93">
        <f t="shared" si="472"/>
        <v>164.445652</v>
      </c>
      <c r="AM389" s="139" t="s">
        <v>7137</v>
      </c>
    </row>
    <row r="390" spans="1:39" hidden="1" outlineLevel="3" x14ac:dyDescent="0.25">
      <c r="A390" t="s">
        <v>7034</v>
      </c>
      <c r="B390" t="s">
        <v>43</v>
      </c>
      <c r="C390" t="s">
        <v>44</v>
      </c>
      <c r="D390" t="s">
        <v>290</v>
      </c>
      <c r="E390" t="s">
        <v>291</v>
      </c>
      <c r="G390">
        <v>144.28</v>
      </c>
      <c r="R390">
        <f>SUM(F390:Q390)</f>
        <v>144.28</v>
      </c>
      <c r="S390" s="92" t="s">
        <v>7093</v>
      </c>
      <c r="T390" s="80">
        <v>0</v>
      </c>
      <c r="U390" s="119">
        <f>IF(LEFT(AM390,6)="Direct", H390,0)</f>
        <v>0</v>
      </c>
      <c r="V390" s="120">
        <f>H390-U390</f>
        <v>0</v>
      </c>
      <c r="W390" s="121">
        <f>U390+V390</f>
        <v>0</v>
      </c>
      <c r="X390" s="119">
        <f>IF(LEFT(AM390,9)="Direct-WA", H390,0)</f>
        <v>0</v>
      </c>
      <c r="Y390" s="120">
        <f>IF(LEFT(AM390,9)="Direct-WA",0,H390*T390)</f>
        <v>0</v>
      </c>
      <c r="Z390" s="122">
        <f>X390+Y390</f>
        <v>0</v>
      </c>
      <c r="AA390" s="119">
        <f>IF(LEFT(AM390,9)="Direct-OR", H390,0)</f>
        <v>0</v>
      </c>
      <c r="AB390" s="120">
        <f>IF(LEFT(AM390,9)="Direct-OR",0,V390-Y390)</f>
        <v>0</v>
      </c>
      <c r="AC390" s="122">
        <f>AA390+AB390</f>
        <v>0</v>
      </c>
      <c r="AD390" s="94">
        <f>IF(LEFT(AM390,6)="Direct", R390,0)</f>
        <v>144.28</v>
      </c>
      <c r="AE390" s="123">
        <f>R390-AD390</f>
        <v>0</v>
      </c>
      <c r="AF390" s="94">
        <f>AD390+AE390</f>
        <v>144.28</v>
      </c>
      <c r="AG390" s="94">
        <f>IF(LEFT(AM390,9)="Direct-WA", R390,0)</f>
        <v>0</v>
      </c>
      <c r="AH390" s="123">
        <f>IF(LEFT(AM390,9)="Direct-WA",0,R390*T390)</f>
        <v>0</v>
      </c>
      <c r="AI390" s="94">
        <f>AG390+AH390</f>
        <v>0</v>
      </c>
      <c r="AJ390" s="94">
        <f>IF(LEFT(AM390,9)="Direct-OR", R390,0)</f>
        <v>144.28</v>
      </c>
      <c r="AK390" s="94">
        <f>IF(LEFT(AM390,9)="Direct-OR",0,AF390-AI390)</f>
        <v>0</v>
      </c>
      <c r="AL390" s="93">
        <f>AJ390+AK390</f>
        <v>144.28</v>
      </c>
      <c r="AM390" s="138" t="s">
        <v>1611</v>
      </c>
    </row>
    <row r="391" spans="1:39" hidden="1" outlineLevel="3" x14ac:dyDescent="0.25">
      <c r="A391" t="s">
        <v>7034</v>
      </c>
      <c r="B391" t="s">
        <v>96</v>
      </c>
      <c r="C391" t="s">
        <v>97</v>
      </c>
      <c r="D391" t="s">
        <v>290</v>
      </c>
      <c r="E391" t="s">
        <v>291</v>
      </c>
      <c r="G391">
        <v>8915.1299999999992</v>
      </c>
      <c r="H391">
        <v>6795.56</v>
      </c>
      <c r="R391">
        <f>SUM(F391:Q391)</f>
        <v>15710.689999999999</v>
      </c>
      <c r="S391" s="92" t="s">
        <v>6514</v>
      </c>
      <c r="T391" s="80">
        <v>0</v>
      </c>
      <c r="U391" s="119">
        <f>IF(LEFT(AM391,6)="Direct", H391,0)</f>
        <v>6795.56</v>
      </c>
      <c r="V391" s="120">
        <f>H391-U391</f>
        <v>0</v>
      </c>
      <c r="W391" s="121">
        <f>U391+V391</f>
        <v>6795.56</v>
      </c>
      <c r="X391" s="119">
        <f>IF(LEFT(AM391,9)="Direct-WA", H391,0)</f>
        <v>0</v>
      </c>
      <c r="Y391" s="120">
        <f>IF(LEFT(AM391,9)="Direct-WA",0,H391*T391)</f>
        <v>0</v>
      </c>
      <c r="Z391" s="122">
        <f>X391+Y391</f>
        <v>0</v>
      </c>
      <c r="AA391" s="119">
        <f>IF(LEFT(AM391,9)="Direct-OR", H391,0)</f>
        <v>6795.56</v>
      </c>
      <c r="AB391" s="120">
        <f>IF(LEFT(AM391,9)="Direct-OR",0,V391-Y391)</f>
        <v>0</v>
      </c>
      <c r="AC391" s="122">
        <f>AA391+AB391</f>
        <v>6795.56</v>
      </c>
      <c r="AD391" s="94">
        <f>IF(LEFT(AM391,6)="Direct", R391,0)</f>
        <v>15710.689999999999</v>
      </c>
      <c r="AE391" s="123">
        <f>R391-AD391</f>
        <v>0</v>
      </c>
      <c r="AF391" s="94">
        <f>AD391+AE391</f>
        <v>15710.689999999999</v>
      </c>
      <c r="AG391" s="94">
        <f>IF(LEFT(AM391,9)="Direct-WA", R391,0)</f>
        <v>0</v>
      </c>
      <c r="AH391" s="123">
        <f>IF(LEFT(AM391,9)="Direct-WA",0,R391*T391)</f>
        <v>0</v>
      </c>
      <c r="AI391" s="94">
        <f>AG391+AH391</f>
        <v>0</v>
      </c>
      <c r="AJ391" s="94">
        <f>IF(LEFT(AM391,9)="Direct-OR", R391,0)</f>
        <v>15710.689999999999</v>
      </c>
      <c r="AK391" s="94">
        <f>IF(LEFT(AM391,9)="Direct-OR",0,AF391-AI391)</f>
        <v>0</v>
      </c>
      <c r="AL391" s="93">
        <f>AJ391+AK391</f>
        <v>15710.689999999999</v>
      </c>
      <c r="AM391" s="138" t="s">
        <v>1611</v>
      </c>
    </row>
    <row r="392" spans="1:39" hidden="1" outlineLevel="2" collapsed="1" x14ac:dyDescent="0.25">
      <c r="S392" s="92"/>
      <c r="T392" s="80"/>
      <c r="U392" s="119">
        <f t="shared" ref="U392:AL392" si="473">SUBTOTAL(9,U390:U391)</f>
        <v>6795.56</v>
      </c>
      <c r="V392" s="120">
        <f t="shared" si="473"/>
        <v>0</v>
      </c>
      <c r="W392" s="121">
        <f t="shared" si="473"/>
        <v>6795.56</v>
      </c>
      <c r="X392" s="119">
        <f t="shared" si="473"/>
        <v>0</v>
      </c>
      <c r="Y392" s="120">
        <f t="shared" si="473"/>
        <v>0</v>
      </c>
      <c r="Z392" s="122">
        <f t="shared" si="473"/>
        <v>0</v>
      </c>
      <c r="AA392" s="119">
        <f t="shared" si="473"/>
        <v>6795.56</v>
      </c>
      <c r="AB392" s="120">
        <f t="shared" si="473"/>
        <v>0</v>
      </c>
      <c r="AC392" s="122">
        <f t="shared" si="473"/>
        <v>6795.56</v>
      </c>
      <c r="AD392" s="94">
        <f t="shared" si="473"/>
        <v>15854.97</v>
      </c>
      <c r="AE392" s="123">
        <f t="shared" si="473"/>
        <v>0</v>
      </c>
      <c r="AF392" s="94">
        <f t="shared" si="473"/>
        <v>15854.97</v>
      </c>
      <c r="AG392" s="94">
        <f t="shared" si="473"/>
        <v>0</v>
      </c>
      <c r="AH392" s="123">
        <f t="shared" si="473"/>
        <v>0</v>
      </c>
      <c r="AI392" s="94">
        <f t="shared" si="473"/>
        <v>0</v>
      </c>
      <c r="AJ392" s="94">
        <f t="shared" si="473"/>
        <v>15854.97</v>
      </c>
      <c r="AK392" s="94">
        <f t="shared" si="473"/>
        <v>0</v>
      </c>
      <c r="AL392" s="93">
        <f t="shared" si="473"/>
        <v>15854.97</v>
      </c>
      <c r="AM392" s="139" t="s">
        <v>7149</v>
      </c>
    </row>
    <row r="393" spans="1:39" hidden="1" outlineLevel="3" x14ac:dyDescent="0.25">
      <c r="A393" t="s">
        <v>7034</v>
      </c>
      <c r="B393" t="s">
        <v>35</v>
      </c>
      <c r="C393" t="s">
        <v>36</v>
      </c>
      <c r="D393" t="s">
        <v>288</v>
      </c>
      <c r="E393" t="s">
        <v>289</v>
      </c>
      <c r="F393">
        <v>10573.48</v>
      </c>
      <c r="G393">
        <v>12548.12</v>
      </c>
      <c r="H393">
        <v>5113.18</v>
      </c>
      <c r="R393">
        <f>SUM(F393:Q393)</f>
        <v>28234.78</v>
      </c>
      <c r="S393" s="92" t="s">
        <v>1046</v>
      </c>
      <c r="T393" s="80">
        <v>8.4599999999999995E-2</v>
      </c>
      <c r="U393" s="119">
        <f>IF(LEFT(AM393,6)="Direct", H393,0)</f>
        <v>0</v>
      </c>
      <c r="V393" s="120">
        <f>H393-U393</f>
        <v>5113.18</v>
      </c>
      <c r="W393" s="121">
        <f>U393+V393</f>
        <v>5113.18</v>
      </c>
      <c r="X393" s="119">
        <f>IF(LEFT(AM393,9)="Direct-WA", H393,0)</f>
        <v>0</v>
      </c>
      <c r="Y393" s="120">
        <f>IF(LEFT(AM393,9)="Direct-WA",0,H393*T393)</f>
        <v>432.57502799999997</v>
      </c>
      <c r="Z393" s="122">
        <f>X393+Y393</f>
        <v>432.57502799999997</v>
      </c>
      <c r="AA393" s="119">
        <f>IF(LEFT(AM393,9)="Direct-OR", H393,0)</f>
        <v>0</v>
      </c>
      <c r="AB393" s="120">
        <f>IF(LEFT(AM393,9)="Direct-OR",0,V393-Y393)</f>
        <v>4680.6049720000001</v>
      </c>
      <c r="AC393" s="122">
        <f>AA393+AB393</f>
        <v>4680.6049720000001</v>
      </c>
      <c r="AD393" s="94">
        <f>IF(LEFT(AM393,6)="Direct", R393,0)</f>
        <v>0</v>
      </c>
      <c r="AE393" s="123">
        <f>R393-AD393</f>
        <v>28234.78</v>
      </c>
      <c r="AF393" s="94">
        <f>AD393+AE393</f>
        <v>28234.78</v>
      </c>
      <c r="AG393" s="94">
        <f>IF(LEFT(AM393,9)="Direct-WA", R393,0)</f>
        <v>0</v>
      </c>
      <c r="AH393" s="123">
        <f>IF(LEFT(AM393,9)="Direct-WA",0,R393*T393)</f>
        <v>2388.6623879999997</v>
      </c>
      <c r="AI393" s="94">
        <f>AG393+AH393</f>
        <v>2388.6623879999997</v>
      </c>
      <c r="AJ393" s="94">
        <f>IF(LEFT(AM393,9)="Direct-OR", R393,0)</f>
        <v>0</v>
      </c>
      <c r="AK393" s="94">
        <f>IF(LEFT(AM393,9)="Direct-OR",0,AF393-AI393)</f>
        <v>25846.117611999998</v>
      </c>
      <c r="AL393" s="93">
        <f>AJ393+AK393</f>
        <v>25846.117611999998</v>
      </c>
      <c r="AM393" s="138" t="s">
        <v>976</v>
      </c>
    </row>
    <row r="394" spans="1:39" hidden="1" outlineLevel="3" x14ac:dyDescent="0.25">
      <c r="A394" t="s">
        <v>7034</v>
      </c>
      <c r="B394" t="s">
        <v>35</v>
      </c>
      <c r="C394" t="s">
        <v>36</v>
      </c>
      <c r="D394" t="s">
        <v>290</v>
      </c>
      <c r="E394" t="s">
        <v>291</v>
      </c>
      <c r="G394">
        <v>1100.95</v>
      </c>
      <c r="H394">
        <v>7681.13</v>
      </c>
      <c r="R394">
        <f>SUM(F394:Q394)</f>
        <v>8782.08</v>
      </c>
      <c r="S394" s="92" t="s">
        <v>1064</v>
      </c>
      <c r="T394" s="80">
        <v>8.4599999999999995E-2</v>
      </c>
      <c r="U394" s="119">
        <f>IF(LEFT(AM394,6)="Direct", H394,0)</f>
        <v>0</v>
      </c>
      <c r="V394" s="120">
        <f>H394-U394</f>
        <v>7681.13</v>
      </c>
      <c r="W394" s="121">
        <f>U394+V394</f>
        <v>7681.13</v>
      </c>
      <c r="X394" s="119">
        <f>IF(LEFT(AM394,9)="Direct-WA", H394,0)</f>
        <v>0</v>
      </c>
      <c r="Y394" s="120">
        <f>IF(LEFT(AM394,9)="Direct-WA",0,H394*T394)</f>
        <v>649.82359799999995</v>
      </c>
      <c r="Z394" s="122">
        <f>X394+Y394</f>
        <v>649.82359799999995</v>
      </c>
      <c r="AA394" s="119">
        <f>IF(LEFT(AM394,9)="Direct-OR", H394,0)</f>
        <v>0</v>
      </c>
      <c r="AB394" s="120">
        <f>IF(LEFT(AM394,9)="Direct-OR",0,V394-Y394)</f>
        <v>7031.3064020000002</v>
      </c>
      <c r="AC394" s="122">
        <f>AA394+AB394</f>
        <v>7031.3064020000002</v>
      </c>
      <c r="AD394" s="94">
        <f>IF(LEFT(AM394,6)="Direct", R394,0)</f>
        <v>0</v>
      </c>
      <c r="AE394" s="123">
        <f>R394-AD394</f>
        <v>8782.08</v>
      </c>
      <c r="AF394" s="94">
        <f>AD394+AE394</f>
        <v>8782.08</v>
      </c>
      <c r="AG394" s="94">
        <f>IF(LEFT(AM394,9)="Direct-WA", R394,0)</f>
        <v>0</v>
      </c>
      <c r="AH394" s="123">
        <f>IF(LEFT(AM394,9)="Direct-WA",0,R394*T394)</f>
        <v>742.96396799999991</v>
      </c>
      <c r="AI394" s="94">
        <f>AG394+AH394</f>
        <v>742.96396799999991</v>
      </c>
      <c r="AJ394" s="94">
        <f>IF(LEFT(AM394,9)="Direct-OR", R394,0)</f>
        <v>0</v>
      </c>
      <c r="AK394" s="94">
        <f>IF(LEFT(AM394,9)="Direct-OR",0,AF394-AI394)</f>
        <v>8039.1160319999999</v>
      </c>
      <c r="AL394" s="93">
        <f>AJ394+AK394</f>
        <v>8039.1160319999999</v>
      </c>
      <c r="AM394" s="138" t="s">
        <v>978</v>
      </c>
    </row>
    <row r="395" spans="1:39" hidden="1" outlineLevel="2" collapsed="1" x14ac:dyDescent="0.25">
      <c r="S395" s="92"/>
      <c r="T395" s="80"/>
      <c r="U395" s="119">
        <f t="shared" ref="U395:AL395" si="474">SUBTOTAL(9,U393:U394)</f>
        <v>0</v>
      </c>
      <c r="V395" s="120">
        <f t="shared" si="474"/>
        <v>12794.310000000001</v>
      </c>
      <c r="W395" s="121">
        <f t="shared" si="474"/>
        <v>12794.310000000001</v>
      </c>
      <c r="X395" s="119">
        <f t="shared" si="474"/>
        <v>0</v>
      </c>
      <c r="Y395" s="120">
        <f t="shared" si="474"/>
        <v>1082.3986259999999</v>
      </c>
      <c r="Z395" s="122">
        <f t="shared" si="474"/>
        <v>1082.3986259999999</v>
      </c>
      <c r="AA395" s="119">
        <f t="shared" si="474"/>
        <v>0</v>
      </c>
      <c r="AB395" s="120">
        <f t="shared" si="474"/>
        <v>11711.911373999999</v>
      </c>
      <c r="AC395" s="122">
        <f t="shared" si="474"/>
        <v>11711.911373999999</v>
      </c>
      <c r="AD395" s="94">
        <f t="shared" si="474"/>
        <v>0</v>
      </c>
      <c r="AE395" s="123">
        <f t="shared" si="474"/>
        <v>37016.86</v>
      </c>
      <c r="AF395" s="94">
        <f t="shared" si="474"/>
        <v>37016.86</v>
      </c>
      <c r="AG395" s="94">
        <f t="shared" si="474"/>
        <v>0</v>
      </c>
      <c r="AH395" s="123">
        <f t="shared" si="474"/>
        <v>3131.6263559999998</v>
      </c>
      <c r="AI395" s="94">
        <f t="shared" si="474"/>
        <v>3131.6263559999998</v>
      </c>
      <c r="AJ395" s="94">
        <f t="shared" si="474"/>
        <v>0</v>
      </c>
      <c r="AK395" s="94">
        <f t="shared" si="474"/>
        <v>33885.233644</v>
      </c>
      <c r="AL395" s="93">
        <f t="shared" si="474"/>
        <v>33885.233644</v>
      </c>
      <c r="AM395" s="139" t="s">
        <v>7136</v>
      </c>
    </row>
    <row r="396" spans="1:39" hidden="1" outlineLevel="1" x14ac:dyDescent="0.25">
      <c r="A396" s="135" t="s">
        <v>7033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7"/>
      <c r="T396" s="128"/>
      <c r="U396" s="129">
        <f t="shared" ref="U396:AL396" si="475">SUBTOTAL(9,U388:U394)</f>
        <v>6795.56</v>
      </c>
      <c r="V396" s="130">
        <f t="shared" si="475"/>
        <v>12869.34</v>
      </c>
      <c r="W396" s="131">
        <f t="shared" si="475"/>
        <v>19664.900000000001</v>
      </c>
      <c r="X396" s="129">
        <f t="shared" si="475"/>
        <v>0</v>
      </c>
      <c r="Y396" s="130">
        <f t="shared" si="475"/>
        <v>1090.8319979999999</v>
      </c>
      <c r="Z396" s="132">
        <f t="shared" si="475"/>
        <v>1090.8319979999999</v>
      </c>
      <c r="AA396" s="129">
        <f t="shared" si="475"/>
        <v>6795.56</v>
      </c>
      <c r="AB396" s="130">
        <f t="shared" si="475"/>
        <v>11778.508002</v>
      </c>
      <c r="AC396" s="132">
        <f t="shared" si="475"/>
        <v>18574.068002</v>
      </c>
      <c r="AD396" s="130">
        <f t="shared" si="475"/>
        <v>15854.97</v>
      </c>
      <c r="AE396" s="133">
        <f t="shared" si="475"/>
        <v>37202.129999999997</v>
      </c>
      <c r="AF396" s="130">
        <f t="shared" si="475"/>
        <v>53057.1</v>
      </c>
      <c r="AG396" s="130">
        <f t="shared" si="475"/>
        <v>0</v>
      </c>
      <c r="AH396" s="133">
        <f t="shared" si="475"/>
        <v>3152.4507039999999</v>
      </c>
      <c r="AI396" s="130">
        <f t="shared" si="475"/>
        <v>3152.4507039999999</v>
      </c>
      <c r="AJ396" s="130">
        <f t="shared" si="475"/>
        <v>15854.97</v>
      </c>
      <c r="AK396" s="130">
        <f t="shared" si="475"/>
        <v>34049.679295999995</v>
      </c>
      <c r="AL396" s="134">
        <f t="shared" si="475"/>
        <v>49904.649295999996</v>
      </c>
      <c r="AM396" s="137"/>
    </row>
    <row r="397" spans="1:39" hidden="1" outlineLevel="3" x14ac:dyDescent="0.25">
      <c r="A397" t="s">
        <v>7036</v>
      </c>
      <c r="B397" t="s">
        <v>96</v>
      </c>
      <c r="C397" t="s">
        <v>97</v>
      </c>
      <c r="D397" t="s">
        <v>293</v>
      </c>
      <c r="E397" t="s">
        <v>294</v>
      </c>
      <c r="H397">
        <v>134.72999999999999</v>
      </c>
      <c r="R397">
        <f>SUM(F397:Q397)</f>
        <v>134.72999999999999</v>
      </c>
      <c r="S397" s="92" t="s">
        <v>5036</v>
      </c>
      <c r="T397" s="80">
        <v>0.1124</v>
      </c>
      <c r="U397" s="119">
        <f>IF(LEFT(AM397,6)="Direct", H397,0)</f>
        <v>0</v>
      </c>
      <c r="V397" s="120">
        <f>H397-U397</f>
        <v>134.72999999999999</v>
      </c>
      <c r="W397" s="121">
        <f>U397+V397</f>
        <v>134.72999999999999</v>
      </c>
      <c r="X397" s="119">
        <f>IF(LEFT(AM397,9)="Direct-WA", H397,0)</f>
        <v>0</v>
      </c>
      <c r="Y397" s="120">
        <f>IF(LEFT(AM397,9)="Direct-WA",0,H397*T397)</f>
        <v>15.143651999999999</v>
      </c>
      <c r="Z397" s="122">
        <f>X397+Y397</f>
        <v>15.143651999999999</v>
      </c>
      <c r="AA397" s="119">
        <f>IF(LEFT(AM397,9)="Direct-OR", H397,0)</f>
        <v>0</v>
      </c>
      <c r="AB397" s="120">
        <f>IF(LEFT(AM397,9)="Direct-OR",0,V397-Y397)</f>
        <v>119.58634799999999</v>
      </c>
      <c r="AC397" s="122">
        <f>AA397+AB397</f>
        <v>119.58634799999999</v>
      </c>
      <c r="AD397" s="94">
        <f>IF(LEFT(AM397,6)="Direct", R397,0)</f>
        <v>0</v>
      </c>
      <c r="AE397" s="123">
        <f>R397-AD397</f>
        <v>134.72999999999999</v>
      </c>
      <c r="AF397" s="94">
        <f>AD397+AE397</f>
        <v>134.72999999999999</v>
      </c>
      <c r="AG397" s="94">
        <f>IF(LEFT(AM397,9)="Direct-WA", R397,0)</f>
        <v>0</v>
      </c>
      <c r="AH397" s="123">
        <f>IF(LEFT(AM397,9)="Direct-WA",0,R397*T397)</f>
        <v>15.143651999999999</v>
      </c>
      <c r="AI397" s="94">
        <f>AG397+AH397</f>
        <v>15.143651999999999</v>
      </c>
      <c r="AJ397" s="94">
        <f>IF(LEFT(AM397,9)="Direct-OR", R397,0)</f>
        <v>0</v>
      </c>
      <c r="AK397" s="94">
        <f>IF(LEFT(AM397,9)="Direct-OR",0,AF397-AI397)</f>
        <v>119.58634799999999</v>
      </c>
      <c r="AL397" s="93">
        <f>AJ397+AK397</f>
        <v>119.58634799999999</v>
      </c>
      <c r="AM397" s="138" t="s">
        <v>1010</v>
      </c>
    </row>
    <row r="398" spans="1:39" hidden="1" outlineLevel="2" collapsed="1" x14ac:dyDescent="0.25">
      <c r="S398" s="92"/>
      <c r="T398" s="80"/>
      <c r="U398" s="119">
        <f t="shared" ref="U398:AL398" si="476">SUBTOTAL(9,U397:U397)</f>
        <v>0</v>
      </c>
      <c r="V398" s="120">
        <f t="shared" si="476"/>
        <v>134.72999999999999</v>
      </c>
      <c r="W398" s="121">
        <f t="shared" si="476"/>
        <v>134.72999999999999</v>
      </c>
      <c r="X398" s="119">
        <f t="shared" si="476"/>
        <v>0</v>
      </c>
      <c r="Y398" s="120">
        <f t="shared" si="476"/>
        <v>15.143651999999999</v>
      </c>
      <c r="Z398" s="122">
        <f t="shared" si="476"/>
        <v>15.143651999999999</v>
      </c>
      <c r="AA398" s="119">
        <f t="shared" si="476"/>
        <v>0</v>
      </c>
      <c r="AB398" s="120">
        <f t="shared" si="476"/>
        <v>119.58634799999999</v>
      </c>
      <c r="AC398" s="122">
        <f t="shared" si="476"/>
        <v>119.58634799999999</v>
      </c>
      <c r="AD398" s="94">
        <f t="shared" si="476"/>
        <v>0</v>
      </c>
      <c r="AE398" s="123">
        <f t="shared" si="476"/>
        <v>134.72999999999999</v>
      </c>
      <c r="AF398" s="94">
        <f t="shared" si="476"/>
        <v>134.72999999999999</v>
      </c>
      <c r="AG398" s="94">
        <f t="shared" si="476"/>
        <v>0</v>
      </c>
      <c r="AH398" s="123">
        <f t="shared" si="476"/>
        <v>15.143651999999999</v>
      </c>
      <c r="AI398" s="94">
        <f t="shared" si="476"/>
        <v>15.143651999999999</v>
      </c>
      <c r="AJ398" s="94">
        <f t="shared" si="476"/>
        <v>0</v>
      </c>
      <c r="AK398" s="94">
        <f t="shared" si="476"/>
        <v>119.58634799999999</v>
      </c>
      <c r="AL398" s="93">
        <f t="shared" si="476"/>
        <v>119.58634799999999</v>
      </c>
      <c r="AM398" s="139" t="s">
        <v>7137</v>
      </c>
    </row>
    <row r="399" spans="1:39" hidden="1" outlineLevel="3" x14ac:dyDescent="0.25">
      <c r="A399" t="s">
        <v>7036</v>
      </c>
      <c r="B399" t="s">
        <v>96</v>
      </c>
      <c r="C399" t="s">
        <v>97</v>
      </c>
      <c r="D399" t="s">
        <v>297</v>
      </c>
      <c r="E399" t="s">
        <v>298</v>
      </c>
      <c r="G399">
        <v>-562.79999999999995</v>
      </c>
      <c r="R399">
        <f>SUM(F399:Q399)</f>
        <v>-562.79999999999995</v>
      </c>
      <c r="S399" s="92" t="s">
        <v>4918</v>
      </c>
      <c r="T399" s="80">
        <v>0</v>
      </c>
      <c r="U399" s="119">
        <f>IF(LEFT(AM399,6)="Direct", H399,0)</f>
        <v>0</v>
      </c>
      <c r="V399" s="120">
        <f>H399-U399</f>
        <v>0</v>
      </c>
      <c r="W399" s="121">
        <f>U399+V399</f>
        <v>0</v>
      </c>
      <c r="X399" s="119">
        <f>IF(LEFT(AM399,9)="Direct-WA", H399,0)</f>
        <v>0</v>
      </c>
      <c r="Y399" s="120">
        <f>IF(LEFT(AM399,9)="Direct-WA",0,H399*T399)</f>
        <v>0</v>
      </c>
      <c r="Z399" s="122">
        <f>X399+Y399</f>
        <v>0</v>
      </c>
      <c r="AA399" s="119">
        <f>IF(LEFT(AM399,9)="Direct-OR", H399,0)</f>
        <v>0</v>
      </c>
      <c r="AB399" s="120">
        <f>IF(LEFT(AM399,9)="Direct-OR",0,V399-Y399)</f>
        <v>0</v>
      </c>
      <c r="AC399" s="122">
        <f>AA399+AB399</f>
        <v>0</v>
      </c>
      <c r="AD399" s="94">
        <f>IF(LEFT(AM399,6)="Direct", R399,0)</f>
        <v>-562.79999999999995</v>
      </c>
      <c r="AE399" s="123">
        <f>R399-AD399</f>
        <v>0</v>
      </c>
      <c r="AF399" s="94">
        <f>AD399+AE399</f>
        <v>-562.79999999999995</v>
      </c>
      <c r="AG399" s="94">
        <f>IF(LEFT(AM399,9)="Direct-WA", R399,0)</f>
        <v>0</v>
      </c>
      <c r="AH399" s="123">
        <f>IF(LEFT(AM399,9)="Direct-WA",0,R399*T399)</f>
        <v>0</v>
      </c>
      <c r="AI399" s="94">
        <f>AG399+AH399</f>
        <v>0</v>
      </c>
      <c r="AJ399" s="94">
        <f>IF(LEFT(AM399,9)="Direct-OR", R399,0)</f>
        <v>-562.79999999999995</v>
      </c>
      <c r="AK399" s="94">
        <f>IF(LEFT(AM399,9)="Direct-OR",0,AF399-AI399)</f>
        <v>0</v>
      </c>
      <c r="AL399" s="93">
        <f>AJ399+AK399</f>
        <v>-562.79999999999995</v>
      </c>
      <c r="AM399" s="138" t="s">
        <v>1014</v>
      </c>
    </row>
    <row r="400" spans="1:39" hidden="1" outlineLevel="3" x14ac:dyDescent="0.25">
      <c r="A400" t="s">
        <v>7036</v>
      </c>
      <c r="B400" t="s">
        <v>96</v>
      </c>
      <c r="C400" t="s">
        <v>97</v>
      </c>
      <c r="D400" t="s">
        <v>299</v>
      </c>
      <c r="E400" t="s">
        <v>300</v>
      </c>
      <c r="H400">
        <v>3130.34</v>
      </c>
      <c r="R400">
        <f>SUM(F400:Q400)</f>
        <v>3130.34</v>
      </c>
      <c r="S400" s="92" t="s">
        <v>5024</v>
      </c>
      <c r="T400" s="80">
        <v>0</v>
      </c>
      <c r="U400" s="119">
        <f>IF(LEFT(AM400,6)="Direct", H400,0)</f>
        <v>3130.34</v>
      </c>
      <c r="V400" s="120">
        <f>H400-U400</f>
        <v>0</v>
      </c>
      <c r="W400" s="121">
        <f>U400+V400</f>
        <v>3130.34</v>
      </c>
      <c r="X400" s="119">
        <f>IF(LEFT(AM400,9)="Direct-WA", H400,0)</f>
        <v>0</v>
      </c>
      <c r="Y400" s="120">
        <f>IF(LEFT(AM400,9)="Direct-WA",0,H400*T400)</f>
        <v>0</v>
      </c>
      <c r="Z400" s="122">
        <f>X400+Y400</f>
        <v>0</v>
      </c>
      <c r="AA400" s="119">
        <f>IF(LEFT(AM400,9)="Direct-OR", H400,0)</f>
        <v>3130.34</v>
      </c>
      <c r="AB400" s="120">
        <f>IF(LEFT(AM400,9)="Direct-OR",0,V400-Y400)</f>
        <v>0</v>
      </c>
      <c r="AC400" s="122">
        <f>AA400+AB400</f>
        <v>3130.34</v>
      </c>
      <c r="AD400" s="94">
        <f>IF(LEFT(AM400,6)="Direct", R400,0)</f>
        <v>3130.34</v>
      </c>
      <c r="AE400" s="123">
        <f>R400-AD400</f>
        <v>0</v>
      </c>
      <c r="AF400" s="94">
        <f>AD400+AE400</f>
        <v>3130.34</v>
      </c>
      <c r="AG400" s="94">
        <f>IF(LEFT(AM400,9)="Direct-WA", R400,0)</f>
        <v>0</v>
      </c>
      <c r="AH400" s="123">
        <f>IF(LEFT(AM400,9)="Direct-WA",0,R400*T400)</f>
        <v>0</v>
      </c>
      <c r="AI400" s="94">
        <f>AG400+AH400</f>
        <v>0</v>
      </c>
      <c r="AJ400" s="94">
        <f>IF(LEFT(AM400,9)="Direct-OR", R400,0)</f>
        <v>3130.34</v>
      </c>
      <c r="AK400" s="94">
        <f>IF(LEFT(AM400,9)="Direct-OR",0,AF400-AI400)</f>
        <v>0</v>
      </c>
      <c r="AL400" s="93">
        <f>AJ400+AK400</f>
        <v>3130.34</v>
      </c>
      <c r="AM400" s="138" t="s">
        <v>1014</v>
      </c>
    </row>
    <row r="401" spans="1:39" hidden="1" outlineLevel="3" x14ac:dyDescent="0.25">
      <c r="A401" t="s">
        <v>7036</v>
      </c>
      <c r="B401" t="s">
        <v>96</v>
      </c>
      <c r="C401" t="s">
        <v>97</v>
      </c>
      <c r="D401" t="s">
        <v>301</v>
      </c>
      <c r="E401" t="s">
        <v>302</v>
      </c>
      <c r="F401">
        <v>25787.25</v>
      </c>
      <c r="G401">
        <v>47339.35</v>
      </c>
      <c r="H401">
        <v>39331.730000000003</v>
      </c>
      <c r="R401">
        <f>SUM(F401:Q401)</f>
        <v>112458.33000000002</v>
      </c>
      <c r="S401" s="92" t="s">
        <v>5025</v>
      </c>
      <c r="T401" s="80">
        <v>0</v>
      </c>
      <c r="U401" s="119">
        <f>IF(LEFT(AM401,6)="Direct", H401,0)</f>
        <v>39331.730000000003</v>
      </c>
      <c r="V401" s="120">
        <f>H401-U401</f>
        <v>0</v>
      </c>
      <c r="W401" s="121">
        <f>U401+V401</f>
        <v>39331.730000000003</v>
      </c>
      <c r="X401" s="119">
        <f>IF(LEFT(AM401,9)="Direct-WA", H401,0)</f>
        <v>0</v>
      </c>
      <c r="Y401" s="120">
        <f>IF(LEFT(AM401,9)="Direct-WA",0,H401*T401)</f>
        <v>0</v>
      </c>
      <c r="Z401" s="122">
        <f>X401+Y401</f>
        <v>0</v>
      </c>
      <c r="AA401" s="119">
        <f>IF(LEFT(AM401,9)="Direct-OR", H401,0)</f>
        <v>39331.730000000003</v>
      </c>
      <c r="AB401" s="120">
        <f>IF(LEFT(AM401,9)="Direct-OR",0,V401-Y401)</f>
        <v>0</v>
      </c>
      <c r="AC401" s="122">
        <f>AA401+AB401</f>
        <v>39331.730000000003</v>
      </c>
      <c r="AD401" s="94">
        <f>IF(LEFT(AM401,6)="Direct", R401,0)</f>
        <v>112458.33000000002</v>
      </c>
      <c r="AE401" s="123">
        <f>R401-AD401</f>
        <v>0</v>
      </c>
      <c r="AF401" s="94">
        <f>AD401+AE401</f>
        <v>112458.33000000002</v>
      </c>
      <c r="AG401" s="94">
        <f>IF(LEFT(AM401,9)="Direct-WA", R401,0)</f>
        <v>0</v>
      </c>
      <c r="AH401" s="123">
        <f>IF(LEFT(AM401,9)="Direct-WA",0,R401*T401)</f>
        <v>0</v>
      </c>
      <c r="AI401" s="94">
        <f>AG401+AH401</f>
        <v>0</v>
      </c>
      <c r="AJ401" s="94">
        <f>IF(LEFT(AM401,9)="Direct-OR", R401,0)</f>
        <v>112458.33000000002</v>
      </c>
      <c r="AK401" s="94">
        <f>IF(LEFT(AM401,9)="Direct-OR",0,AF401-AI401)</f>
        <v>0</v>
      </c>
      <c r="AL401" s="93">
        <f>AJ401+AK401</f>
        <v>112458.33000000002</v>
      </c>
      <c r="AM401" s="138" t="s">
        <v>1014</v>
      </c>
    </row>
    <row r="402" spans="1:39" hidden="1" outlineLevel="3" x14ac:dyDescent="0.25">
      <c r="A402" t="s">
        <v>7036</v>
      </c>
      <c r="B402" t="s">
        <v>96</v>
      </c>
      <c r="C402" t="s">
        <v>97</v>
      </c>
      <c r="D402" t="s">
        <v>295</v>
      </c>
      <c r="E402" t="s">
        <v>296</v>
      </c>
      <c r="F402">
        <v>26720.78</v>
      </c>
      <c r="G402">
        <v>10398.33</v>
      </c>
      <c r="H402">
        <v>-3505.05</v>
      </c>
      <c r="R402">
        <f>SUM(F402:Q402)</f>
        <v>33614.06</v>
      </c>
      <c r="S402" s="92" t="s">
        <v>5026</v>
      </c>
      <c r="T402" s="80">
        <v>0</v>
      </c>
      <c r="U402" s="119">
        <f>IF(LEFT(AM402,6)="Direct", H402,0)</f>
        <v>-3505.05</v>
      </c>
      <c r="V402" s="120">
        <f>H402-U402</f>
        <v>0</v>
      </c>
      <c r="W402" s="121">
        <f>U402+V402</f>
        <v>-3505.05</v>
      </c>
      <c r="X402" s="119">
        <f>IF(LEFT(AM402,9)="Direct-WA", H402,0)</f>
        <v>0</v>
      </c>
      <c r="Y402" s="120">
        <f>IF(LEFT(AM402,9)="Direct-WA",0,H402*T402)</f>
        <v>0</v>
      </c>
      <c r="Z402" s="122">
        <f>X402+Y402</f>
        <v>0</v>
      </c>
      <c r="AA402" s="119">
        <f>IF(LEFT(AM402,9)="Direct-OR", H402,0)</f>
        <v>-3505.05</v>
      </c>
      <c r="AB402" s="120">
        <f>IF(LEFT(AM402,9)="Direct-OR",0,V402-Y402)</f>
        <v>0</v>
      </c>
      <c r="AC402" s="122">
        <f>AA402+AB402</f>
        <v>-3505.05</v>
      </c>
      <c r="AD402" s="94">
        <f>IF(LEFT(AM402,6)="Direct", R402,0)</f>
        <v>33614.06</v>
      </c>
      <c r="AE402" s="123">
        <f>R402-AD402</f>
        <v>0</v>
      </c>
      <c r="AF402" s="94">
        <f>AD402+AE402</f>
        <v>33614.06</v>
      </c>
      <c r="AG402" s="94">
        <f>IF(LEFT(AM402,9)="Direct-WA", R402,0)</f>
        <v>0</v>
      </c>
      <c r="AH402" s="123">
        <f>IF(LEFT(AM402,9)="Direct-WA",0,R402*T402)</f>
        <v>0</v>
      </c>
      <c r="AI402" s="94">
        <f>AG402+AH402</f>
        <v>0</v>
      </c>
      <c r="AJ402" s="94">
        <f>IF(LEFT(AM402,9)="Direct-OR", R402,0)</f>
        <v>33614.06</v>
      </c>
      <c r="AK402" s="94">
        <f>IF(LEFT(AM402,9)="Direct-OR",0,AF402-AI402)</f>
        <v>0</v>
      </c>
      <c r="AL402" s="93">
        <f>AJ402+AK402</f>
        <v>33614.06</v>
      </c>
      <c r="AM402" s="138" t="s">
        <v>1014</v>
      </c>
    </row>
    <row r="403" spans="1:39" hidden="1" outlineLevel="3" x14ac:dyDescent="0.25">
      <c r="A403" t="s">
        <v>7036</v>
      </c>
      <c r="B403" t="s">
        <v>96</v>
      </c>
      <c r="C403" t="s">
        <v>97</v>
      </c>
      <c r="D403" t="s">
        <v>303</v>
      </c>
      <c r="E403" t="s">
        <v>304</v>
      </c>
      <c r="H403">
        <v>904</v>
      </c>
      <c r="R403">
        <f>SUM(F403:Q403)</f>
        <v>904</v>
      </c>
      <c r="S403" s="92" t="s">
        <v>4911</v>
      </c>
      <c r="T403" s="80">
        <v>0</v>
      </c>
      <c r="U403" s="119">
        <f>IF(LEFT(AM403,6)="Direct", H403,0)</f>
        <v>904</v>
      </c>
      <c r="V403" s="120">
        <f>H403-U403</f>
        <v>0</v>
      </c>
      <c r="W403" s="121">
        <f>U403+V403</f>
        <v>904</v>
      </c>
      <c r="X403" s="119">
        <f>IF(LEFT(AM403,9)="Direct-WA", H403,0)</f>
        <v>0</v>
      </c>
      <c r="Y403" s="120">
        <f>IF(LEFT(AM403,9)="Direct-WA",0,H403*T403)</f>
        <v>0</v>
      </c>
      <c r="Z403" s="122">
        <f>X403+Y403</f>
        <v>0</v>
      </c>
      <c r="AA403" s="119">
        <f>IF(LEFT(AM403,9)="Direct-OR", H403,0)</f>
        <v>904</v>
      </c>
      <c r="AB403" s="120">
        <f>IF(LEFT(AM403,9)="Direct-OR",0,V403-Y403)</f>
        <v>0</v>
      </c>
      <c r="AC403" s="122">
        <f>AA403+AB403</f>
        <v>904</v>
      </c>
      <c r="AD403" s="94">
        <f>IF(LEFT(AM403,6)="Direct", R403,0)</f>
        <v>904</v>
      </c>
      <c r="AE403" s="123">
        <f>R403-AD403</f>
        <v>0</v>
      </c>
      <c r="AF403" s="94">
        <f>AD403+AE403</f>
        <v>904</v>
      </c>
      <c r="AG403" s="94">
        <f>IF(LEFT(AM403,9)="Direct-WA", R403,0)</f>
        <v>0</v>
      </c>
      <c r="AH403" s="123">
        <f>IF(LEFT(AM403,9)="Direct-WA",0,R403*T403)</f>
        <v>0</v>
      </c>
      <c r="AI403" s="94">
        <f>AG403+AH403</f>
        <v>0</v>
      </c>
      <c r="AJ403" s="94">
        <f>IF(LEFT(AM403,9)="Direct-OR", R403,0)</f>
        <v>904</v>
      </c>
      <c r="AK403" s="94">
        <f>IF(LEFT(AM403,9)="Direct-OR",0,AF403-AI403)</f>
        <v>0</v>
      </c>
      <c r="AL403" s="93">
        <f>AJ403+AK403</f>
        <v>904</v>
      </c>
      <c r="AM403" s="138" t="s">
        <v>1014</v>
      </c>
    </row>
    <row r="404" spans="1:39" hidden="1" outlineLevel="2" collapsed="1" x14ac:dyDescent="0.25">
      <c r="S404" s="92"/>
      <c r="T404" s="80"/>
      <c r="U404" s="119">
        <f t="shared" ref="U404:AL404" si="477">SUBTOTAL(9,U399:U403)</f>
        <v>39861.020000000004</v>
      </c>
      <c r="V404" s="120">
        <f t="shared" si="477"/>
        <v>0</v>
      </c>
      <c r="W404" s="121">
        <f t="shared" si="477"/>
        <v>39861.020000000004</v>
      </c>
      <c r="X404" s="119">
        <f t="shared" si="477"/>
        <v>0</v>
      </c>
      <c r="Y404" s="120">
        <f t="shared" si="477"/>
        <v>0</v>
      </c>
      <c r="Z404" s="122">
        <f t="shared" si="477"/>
        <v>0</v>
      </c>
      <c r="AA404" s="119">
        <f t="shared" si="477"/>
        <v>39861.020000000004</v>
      </c>
      <c r="AB404" s="120">
        <f t="shared" si="477"/>
        <v>0</v>
      </c>
      <c r="AC404" s="122">
        <f t="shared" si="477"/>
        <v>39861.020000000004</v>
      </c>
      <c r="AD404" s="94">
        <f t="shared" si="477"/>
        <v>149543.93</v>
      </c>
      <c r="AE404" s="123">
        <f t="shared" si="477"/>
        <v>0</v>
      </c>
      <c r="AF404" s="94">
        <f t="shared" si="477"/>
        <v>149543.93</v>
      </c>
      <c r="AG404" s="94">
        <f t="shared" si="477"/>
        <v>0</v>
      </c>
      <c r="AH404" s="123">
        <f t="shared" si="477"/>
        <v>0</v>
      </c>
      <c r="AI404" s="94">
        <f t="shared" si="477"/>
        <v>0</v>
      </c>
      <c r="AJ404" s="94">
        <f t="shared" si="477"/>
        <v>149543.93</v>
      </c>
      <c r="AK404" s="94">
        <f t="shared" si="477"/>
        <v>0</v>
      </c>
      <c r="AL404" s="93">
        <f t="shared" si="477"/>
        <v>149543.93</v>
      </c>
      <c r="AM404" s="139" t="s">
        <v>7135</v>
      </c>
    </row>
    <row r="405" spans="1:39" hidden="1" outlineLevel="3" x14ac:dyDescent="0.25">
      <c r="A405" t="s">
        <v>7036</v>
      </c>
      <c r="B405" t="s">
        <v>127</v>
      </c>
      <c r="C405" t="s">
        <v>128</v>
      </c>
      <c r="D405" t="s">
        <v>295</v>
      </c>
      <c r="E405" t="s">
        <v>296</v>
      </c>
      <c r="F405">
        <v>955.76</v>
      </c>
      <c r="G405">
        <v>617.21</v>
      </c>
      <c r="R405">
        <f>SUM(F405:Q405)</f>
        <v>1572.97</v>
      </c>
      <c r="S405" s="92" t="s">
        <v>4642</v>
      </c>
      <c r="T405" s="80">
        <v>1</v>
      </c>
      <c r="U405" s="119">
        <f>IF(LEFT(AM405,6)="Direct", H405,0)</f>
        <v>0</v>
      </c>
      <c r="V405" s="120">
        <f>H405-U405</f>
        <v>0</v>
      </c>
      <c r="W405" s="121">
        <f>U405+V405</f>
        <v>0</v>
      </c>
      <c r="X405" s="119">
        <f>IF(LEFT(AM405,9)="Direct-WA", H405,0)</f>
        <v>0</v>
      </c>
      <c r="Y405" s="120">
        <f>IF(LEFT(AM405,9)="Direct-WA",0,H405*T405)</f>
        <v>0</v>
      </c>
      <c r="Z405" s="122">
        <f>X405+Y405</f>
        <v>0</v>
      </c>
      <c r="AA405" s="119">
        <f>IF(LEFT(AM405,9)="Direct-OR", H405,0)</f>
        <v>0</v>
      </c>
      <c r="AB405" s="120">
        <f>IF(LEFT(AM405,9)="Direct-OR",0,V405-Y405)</f>
        <v>0</v>
      </c>
      <c r="AC405" s="122">
        <f>AA405+AB405</f>
        <v>0</v>
      </c>
      <c r="AD405" s="94">
        <f>IF(LEFT(AM405,6)="Direct", R405,0)</f>
        <v>1572.97</v>
      </c>
      <c r="AE405" s="123">
        <f>R405-AD405</f>
        <v>0</v>
      </c>
      <c r="AF405" s="94">
        <f>AD405+AE405</f>
        <v>1572.97</v>
      </c>
      <c r="AG405" s="94">
        <f>IF(LEFT(AM405,9)="Direct-WA", R405,0)</f>
        <v>1572.97</v>
      </c>
      <c r="AH405" s="123">
        <f>IF(LEFT(AM405,9)="Direct-WA",0,R405*T405)</f>
        <v>0</v>
      </c>
      <c r="AI405" s="94">
        <f>AG405+AH405</f>
        <v>1572.97</v>
      </c>
      <c r="AJ405" s="94">
        <f>IF(LEFT(AM405,9)="Direct-OR", R405,0)</f>
        <v>0</v>
      </c>
      <c r="AK405" s="94">
        <f>IF(LEFT(AM405,9)="Direct-OR",0,AF405-AI405)</f>
        <v>0</v>
      </c>
      <c r="AL405" s="93">
        <f>AJ405+AK405</f>
        <v>0</v>
      </c>
      <c r="AM405" s="138" t="s">
        <v>1366</v>
      </c>
    </row>
    <row r="406" spans="1:39" hidden="1" outlineLevel="2" collapsed="1" x14ac:dyDescent="0.25">
      <c r="S406" s="92"/>
      <c r="T406" s="80"/>
      <c r="U406" s="119">
        <f t="shared" ref="U406:AL406" si="478">SUBTOTAL(9,U405:U405)</f>
        <v>0</v>
      </c>
      <c r="V406" s="120">
        <f t="shared" si="478"/>
        <v>0</v>
      </c>
      <c r="W406" s="121">
        <f t="shared" si="478"/>
        <v>0</v>
      </c>
      <c r="X406" s="119">
        <f t="shared" si="478"/>
        <v>0</v>
      </c>
      <c r="Y406" s="120">
        <f t="shared" si="478"/>
        <v>0</v>
      </c>
      <c r="Z406" s="122">
        <f t="shared" si="478"/>
        <v>0</v>
      </c>
      <c r="AA406" s="119">
        <f t="shared" si="478"/>
        <v>0</v>
      </c>
      <c r="AB406" s="120">
        <f t="shared" si="478"/>
        <v>0</v>
      </c>
      <c r="AC406" s="122">
        <f t="shared" si="478"/>
        <v>0</v>
      </c>
      <c r="AD406" s="94">
        <f t="shared" si="478"/>
        <v>1572.97</v>
      </c>
      <c r="AE406" s="123">
        <f t="shared" si="478"/>
        <v>0</v>
      </c>
      <c r="AF406" s="94">
        <f t="shared" si="478"/>
        <v>1572.97</v>
      </c>
      <c r="AG406" s="94">
        <f t="shared" si="478"/>
        <v>1572.97</v>
      </c>
      <c r="AH406" s="123">
        <f t="shared" si="478"/>
        <v>0</v>
      </c>
      <c r="AI406" s="94">
        <f t="shared" si="478"/>
        <v>1572.97</v>
      </c>
      <c r="AJ406" s="94">
        <f t="shared" si="478"/>
        <v>0</v>
      </c>
      <c r="AK406" s="94">
        <f t="shared" si="478"/>
        <v>0</v>
      </c>
      <c r="AL406" s="93">
        <f t="shared" si="478"/>
        <v>0</v>
      </c>
      <c r="AM406" s="139" t="s">
        <v>7141</v>
      </c>
    </row>
    <row r="407" spans="1:39" hidden="1" outlineLevel="3" x14ac:dyDescent="0.25">
      <c r="A407" t="s">
        <v>7036</v>
      </c>
      <c r="B407" t="s">
        <v>132</v>
      </c>
      <c r="C407" t="s">
        <v>133</v>
      </c>
      <c r="D407" t="s">
        <v>301</v>
      </c>
      <c r="E407" t="s">
        <v>302</v>
      </c>
      <c r="F407">
        <v>4439.2299999999996</v>
      </c>
      <c r="G407">
        <v>8490.75</v>
      </c>
      <c r="H407">
        <v>3555.32</v>
      </c>
      <c r="R407">
        <f>SUM(F407:Q407)</f>
        <v>16485.3</v>
      </c>
      <c r="S407" s="92" t="s">
        <v>6610</v>
      </c>
      <c r="T407" s="80">
        <v>6.5216999999999997E-2</v>
      </c>
      <c r="U407" s="119">
        <f>IF(LEFT(AM407,6)="Direct", H407,0)</f>
        <v>0</v>
      </c>
      <c r="V407" s="120">
        <f>H407-U407</f>
        <v>3555.32</v>
      </c>
      <c r="W407" s="121">
        <f>U407+V407</f>
        <v>3555.32</v>
      </c>
      <c r="X407" s="119">
        <f>IF(LEFT(AM407,9)="Direct-WA", H407,0)</f>
        <v>0</v>
      </c>
      <c r="Y407" s="120">
        <f>IF(LEFT(AM407,9)="Direct-WA",0,H407*T407)</f>
        <v>231.86730444</v>
      </c>
      <c r="Z407" s="122">
        <f>X407+Y407</f>
        <v>231.86730444</v>
      </c>
      <c r="AA407" s="119">
        <f>IF(LEFT(AM407,9)="Direct-OR", H407,0)</f>
        <v>0</v>
      </c>
      <c r="AB407" s="120">
        <f>IF(LEFT(AM407,9)="Direct-OR",0,V407-Y407)</f>
        <v>3323.4526955600004</v>
      </c>
      <c r="AC407" s="122">
        <f>AA407+AB407</f>
        <v>3323.4526955600004</v>
      </c>
      <c r="AD407" s="94">
        <f>IF(LEFT(AM407,6)="Direct", R407,0)</f>
        <v>0</v>
      </c>
      <c r="AE407" s="123">
        <f>R407-AD407</f>
        <v>16485.3</v>
      </c>
      <c r="AF407" s="94">
        <f>AD407+AE407</f>
        <v>16485.3</v>
      </c>
      <c r="AG407" s="94">
        <f>IF(LEFT(AM407,9)="Direct-WA", R407,0)</f>
        <v>0</v>
      </c>
      <c r="AH407" s="123">
        <f>IF(LEFT(AM407,9)="Direct-WA",0,R407*T407)</f>
        <v>1075.1218100999999</v>
      </c>
      <c r="AI407" s="94">
        <f>AG407+AH407</f>
        <v>1075.1218100999999</v>
      </c>
      <c r="AJ407" s="94">
        <f>IF(LEFT(AM407,9)="Direct-OR", R407,0)</f>
        <v>0</v>
      </c>
      <c r="AK407" s="94">
        <f>IF(LEFT(AM407,9)="Direct-OR",0,AF407-AI407)</f>
        <v>15410.1781899</v>
      </c>
      <c r="AL407" s="93">
        <f>AJ407+AK407</f>
        <v>15410.1781899</v>
      </c>
      <c r="AM407" s="138" t="s">
        <v>5082</v>
      </c>
    </row>
    <row r="408" spans="1:39" hidden="1" outlineLevel="3" x14ac:dyDescent="0.25">
      <c r="A408" t="s">
        <v>7036</v>
      </c>
      <c r="B408" t="s">
        <v>132</v>
      </c>
      <c r="C408" t="s">
        <v>133</v>
      </c>
      <c r="D408" t="s">
        <v>295</v>
      </c>
      <c r="E408" t="s">
        <v>296</v>
      </c>
      <c r="F408">
        <v>1044.74</v>
      </c>
      <c r="G408">
        <v>719.9</v>
      </c>
      <c r="R408">
        <f>SUM(F408:Q408)</f>
        <v>1764.6399999999999</v>
      </c>
      <c r="S408" s="92" t="s">
        <v>6484</v>
      </c>
      <c r="T408" s="80">
        <v>6.5216999999999997E-2</v>
      </c>
      <c r="U408" s="119">
        <f>IF(LEFT(AM408,6)="Direct", H408,0)</f>
        <v>0</v>
      </c>
      <c r="V408" s="120">
        <f>H408-U408</f>
        <v>0</v>
      </c>
      <c r="W408" s="121">
        <f>U408+V408</f>
        <v>0</v>
      </c>
      <c r="X408" s="119">
        <f>IF(LEFT(AM408,9)="Direct-WA", H408,0)</f>
        <v>0</v>
      </c>
      <c r="Y408" s="120">
        <f>IF(LEFT(AM408,9)="Direct-WA",0,H408*T408)</f>
        <v>0</v>
      </c>
      <c r="Z408" s="122">
        <f>X408+Y408</f>
        <v>0</v>
      </c>
      <c r="AA408" s="119">
        <f>IF(LEFT(AM408,9)="Direct-OR", H408,0)</f>
        <v>0</v>
      </c>
      <c r="AB408" s="120">
        <f>IF(LEFT(AM408,9)="Direct-OR",0,V408-Y408)</f>
        <v>0</v>
      </c>
      <c r="AC408" s="122">
        <f>AA408+AB408</f>
        <v>0</v>
      </c>
      <c r="AD408" s="94">
        <f>IF(LEFT(AM408,6)="Direct", R408,0)</f>
        <v>0</v>
      </c>
      <c r="AE408" s="123">
        <f>R408-AD408</f>
        <v>1764.6399999999999</v>
      </c>
      <c r="AF408" s="94">
        <f>AD408+AE408</f>
        <v>1764.6399999999999</v>
      </c>
      <c r="AG408" s="94">
        <f>IF(LEFT(AM408,9)="Direct-WA", R408,0)</f>
        <v>0</v>
      </c>
      <c r="AH408" s="123">
        <f>IF(LEFT(AM408,9)="Direct-WA",0,R408*T408)</f>
        <v>115.08452687999998</v>
      </c>
      <c r="AI408" s="94">
        <f>AG408+AH408</f>
        <v>115.08452687999998</v>
      </c>
      <c r="AJ408" s="94">
        <f>IF(LEFT(AM408,9)="Direct-OR", R408,0)</f>
        <v>0</v>
      </c>
      <c r="AK408" s="94">
        <f>IF(LEFT(AM408,9)="Direct-OR",0,AF408-AI408)</f>
        <v>1649.55547312</v>
      </c>
      <c r="AL408" s="93">
        <f>AJ408+AK408</f>
        <v>1649.55547312</v>
      </c>
      <c r="AM408" s="138" t="s">
        <v>5082</v>
      </c>
    </row>
    <row r="409" spans="1:39" hidden="1" outlineLevel="2" collapsed="1" x14ac:dyDescent="0.25">
      <c r="S409" s="92"/>
      <c r="T409" s="80"/>
      <c r="U409" s="119">
        <f t="shared" ref="U409:AL409" si="479">SUBTOTAL(9,U407:U408)</f>
        <v>0</v>
      </c>
      <c r="V409" s="120">
        <f t="shared" si="479"/>
        <v>3555.32</v>
      </c>
      <c r="W409" s="121">
        <f t="shared" si="479"/>
        <v>3555.32</v>
      </c>
      <c r="X409" s="119">
        <f t="shared" si="479"/>
        <v>0</v>
      </c>
      <c r="Y409" s="120">
        <f t="shared" si="479"/>
        <v>231.86730444</v>
      </c>
      <c r="Z409" s="122">
        <f t="shared" si="479"/>
        <v>231.86730444</v>
      </c>
      <c r="AA409" s="119">
        <f t="shared" si="479"/>
        <v>0</v>
      </c>
      <c r="AB409" s="120">
        <f t="shared" si="479"/>
        <v>3323.4526955600004</v>
      </c>
      <c r="AC409" s="122">
        <f t="shared" si="479"/>
        <v>3323.4526955600004</v>
      </c>
      <c r="AD409" s="94">
        <f t="shared" si="479"/>
        <v>0</v>
      </c>
      <c r="AE409" s="123">
        <f t="shared" si="479"/>
        <v>18249.939999999999</v>
      </c>
      <c r="AF409" s="94">
        <f t="shared" si="479"/>
        <v>18249.939999999999</v>
      </c>
      <c r="AG409" s="94">
        <f t="shared" si="479"/>
        <v>0</v>
      </c>
      <c r="AH409" s="123">
        <f t="shared" si="479"/>
        <v>1190.2063369799998</v>
      </c>
      <c r="AI409" s="94">
        <f t="shared" si="479"/>
        <v>1190.2063369799998</v>
      </c>
      <c r="AJ409" s="94">
        <f t="shared" si="479"/>
        <v>0</v>
      </c>
      <c r="AK409" s="94">
        <f t="shared" si="479"/>
        <v>17059.733663020001</v>
      </c>
      <c r="AL409" s="93">
        <f t="shared" si="479"/>
        <v>17059.733663020001</v>
      </c>
      <c r="AM409" s="139" t="s">
        <v>7142</v>
      </c>
    </row>
    <row r="410" spans="1:39" hidden="1" outlineLevel="3" x14ac:dyDescent="0.25">
      <c r="A410" t="s">
        <v>7036</v>
      </c>
      <c r="B410" t="s">
        <v>35</v>
      </c>
      <c r="C410" t="s">
        <v>36</v>
      </c>
      <c r="D410" t="s">
        <v>293</v>
      </c>
      <c r="E410" t="s">
        <v>294</v>
      </c>
      <c r="F410">
        <v>10154.5</v>
      </c>
      <c r="G410">
        <v>12194.89</v>
      </c>
      <c r="H410">
        <v>14738.1</v>
      </c>
      <c r="R410">
        <f>SUM(F410:Q410)</f>
        <v>37087.49</v>
      </c>
      <c r="S410" s="92" t="s">
        <v>1079</v>
      </c>
      <c r="T410" s="80">
        <v>8.4599999999999995E-2</v>
      </c>
      <c r="U410" s="119">
        <f>IF(LEFT(AM410,6)="Direct", H410,0)</f>
        <v>0</v>
      </c>
      <c r="V410" s="120">
        <f>H410-U410</f>
        <v>14738.1</v>
      </c>
      <c r="W410" s="121">
        <f>U410+V410</f>
        <v>14738.1</v>
      </c>
      <c r="X410" s="119">
        <f>IF(LEFT(AM410,9)="Direct-WA", H410,0)</f>
        <v>0</v>
      </c>
      <c r="Y410" s="120">
        <f>IF(LEFT(AM410,9)="Direct-WA",0,H410*T410)</f>
        <v>1246.8432599999999</v>
      </c>
      <c r="Z410" s="122">
        <f>X410+Y410</f>
        <v>1246.8432599999999</v>
      </c>
      <c r="AA410" s="119">
        <f>IF(LEFT(AM410,9)="Direct-OR", H410,0)</f>
        <v>0</v>
      </c>
      <c r="AB410" s="120">
        <f>IF(LEFT(AM410,9)="Direct-OR",0,V410-Y410)</f>
        <v>13491.256740000001</v>
      </c>
      <c r="AC410" s="122">
        <f>AA410+AB410</f>
        <v>13491.256740000001</v>
      </c>
      <c r="AD410" s="94">
        <f>IF(LEFT(AM410,6)="Direct", R410,0)</f>
        <v>0</v>
      </c>
      <c r="AE410" s="123">
        <f>R410-AD410</f>
        <v>37087.49</v>
      </c>
      <c r="AF410" s="94">
        <f>AD410+AE410</f>
        <v>37087.49</v>
      </c>
      <c r="AG410" s="94">
        <f>IF(LEFT(AM410,9)="Direct-WA", R410,0)</f>
        <v>0</v>
      </c>
      <c r="AH410" s="123">
        <f>IF(LEFT(AM410,9)="Direct-WA",0,R410*T410)</f>
        <v>3137.6016539999996</v>
      </c>
      <c r="AI410" s="94">
        <f>AG410+AH410</f>
        <v>3137.6016539999996</v>
      </c>
      <c r="AJ410" s="94">
        <f>IF(LEFT(AM410,9)="Direct-OR", R410,0)</f>
        <v>0</v>
      </c>
      <c r="AK410" s="94">
        <f>IF(LEFT(AM410,9)="Direct-OR",0,AF410-AI410)</f>
        <v>33949.888346</v>
      </c>
      <c r="AL410" s="93">
        <f>AJ410+AK410</f>
        <v>33949.888346</v>
      </c>
      <c r="AM410" s="138" t="s">
        <v>976</v>
      </c>
    </row>
    <row r="411" spans="1:39" hidden="1" outlineLevel="2" collapsed="1" x14ac:dyDescent="0.25">
      <c r="S411" s="92"/>
      <c r="T411" s="80"/>
      <c r="U411" s="119">
        <f t="shared" ref="U411:AL411" si="480">SUBTOTAL(9,U410:U410)</f>
        <v>0</v>
      </c>
      <c r="V411" s="120">
        <f t="shared" si="480"/>
        <v>14738.1</v>
      </c>
      <c r="W411" s="121">
        <f t="shared" si="480"/>
        <v>14738.1</v>
      </c>
      <c r="X411" s="119">
        <f t="shared" si="480"/>
        <v>0</v>
      </c>
      <c r="Y411" s="120">
        <f t="shared" si="480"/>
        <v>1246.8432599999999</v>
      </c>
      <c r="Z411" s="122">
        <f t="shared" si="480"/>
        <v>1246.8432599999999</v>
      </c>
      <c r="AA411" s="119">
        <f t="shared" si="480"/>
        <v>0</v>
      </c>
      <c r="AB411" s="120">
        <f t="shared" si="480"/>
        <v>13491.256740000001</v>
      </c>
      <c r="AC411" s="122">
        <f t="shared" si="480"/>
        <v>13491.256740000001</v>
      </c>
      <c r="AD411" s="94">
        <f t="shared" si="480"/>
        <v>0</v>
      </c>
      <c r="AE411" s="123">
        <f t="shared" si="480"/>
        <v>37087.49</v>
      </c>
      <c r="AF411" s="94">
        <f t="shared" si="480"/>
        <v>37087.49</v>
      </c>
      <c r="AG411" s="94">
        <f t="shared" si="480"/>
        <v>0</v>
      </c>
      <c r="AH411" s="123">
        <f t="shared" si="480"/>
        <v>3137.6016539999996</v>
      </c>
      <c r="AI411" s="94">
        <f t="shared" si="480"/>
        <v>3137.6016539999996</v>
      </c>
      <c r="AJ411" s="94">
        <f t="shared" si="480"/>
        <v>0</v>
      </c>
      <c r="AK411" s="94">
        <f t="shared" si="480"/>
        <v>33949.888346</v>
      </c>
      <c r="AL411" s="93">
        <f t="shared" si="480"/>
        <v>33949.888346</v>
      </c>
      <c r="AM411" s="139" t="s">
        <v>7136</v>
      </c>
    </row>
    <row r="412" spans="1:39" hidden="1" outlineLevel="3" x14ac:dyDescent="0.25">
      <c r="A412" t="s">
        <v>7036</v>
      </c>
      <c r="B412" t="s">
        <v>82</v>
      </c>
      <c r="C412" t="s">
        <v>83</v>
      </c>
      <c r="D412" t="s">
        <v>295</v>
      </c>
      <c r="E412" t="s">
        <v>296</v>
      </c>
      <c r="F412">
        <v>592.24</v>
      </c>
      <c r="G412">
        <v>1016.46</v>
      </c>
      <c r="H412">
        <v>81.650000000000006</v>
      </c>
      <c r="R412">
        <f>SUM(F412:Q412)</f>
        <v>1690.3500000000001</v>
      </c>
      <c r="S412" s="92" t="s">
        <v>4536</v>
      </c>
      <c r="T412" s="80">
        <v>1.17E-2</v>
      </c>
      <c r="U412" s="119">
        <f>IF(LEFT(AM412,6)="Direct", H412,0)</f>
        <v>0</v>
      </c>
      <c r="V412" s="120">
        <f>H412-U412</f>
        <v>81.650000000000006</v>
      </c>
      <c r="W412" s="121">
        <f>U412+V412</f>
        <v>81.650000000000006</v>
      </c>
      <c r="X412" s="119">
        <f>IF(LEFT(AM412,9)="Direct-WA", H412,0)</f>
        <v>0</v>
      </c>
      <c r="Y412" s="120">
        <f>IF(LEFT(AM412,9)="Direct-WA",0,H412*T412)</f>
        <v>0.95530500000000007</v>
      </c>
      <c r="Z412" s="122">
        <f>X412+Y412</f>
        <v>0.95530500000000007</v>
      </c>
      <c r="AA412" s="119">
        <f>IF(LEFT(AM412,9)="Direct-OR", H412,0)</f>
        <v>0</v>
      </c>
      <c r="AB412" s="120">
        <f>IF(LEFT(AM412,9)="Direct-OR",0,V412-Y412)</f>
        <v>80.69469500000001</v>
      </c>
      <c r="AC412" s="122">
        <f>AA412+AB412</f>
        <v>80.69469500000001</v>
      </c>
      <c r="AD412" s="94">
        <f>IF(LEFT(AM412,6)="Direct", R412,0)</f>
        <v>0</v>
      </c>
      <c r="AE412" s="123">
        <f>R412-AD412</f>
        <v>1690.3500000000001</v>
      </c>
      <c r="AF412" s="94">
        <f>AD412+AE412</f>
        <v>1690.3500000000001</v>
      </c>
      <c r="AG412" s="94">
        <f>IF(LEFT(AM412,9)="Direct-WA", R412,0)</f>
        <v>0</v>
      </c>
      <c r="AH412" s="123">
        <f>IF(LEFT(AM412,9)="Direct-WA",0,R412*T412)</f>
        <v>19.777095000000003</v>
      </c>
      <c r="AI412" s="94">
        <f>AG412+AH412</f>
        <v>19.777095000000003</v>
      </c>
      <c r="AJ412" s="94">
        <f>IF(LEFT(AM412,9)="Direct-OR", R412,0)</f>
        <v>0</v>
      </c>
      <c r="AK412" s="94">
        <f>IF(LEFT(AM412,9)="Direct-OR",0,AF412-AI412)</f>
        <v>1670.5729050000002</v>
      </c>
      <c r="AL412" s="93">
        <f>AJ412+AK412</f>
        <v>1670.5729050000002</v>
      </c>
      <c r="AM412" s="138" t="s">
        <v>4436</v>
      </c>
    </row>
    <row r="413" spans="1:39" hidden="1" outlineLevel="2" collapsed="1" x14ac:dyDescent="0.25">
      <c r="S413" s="92"/>
      <c r="T413" s="80"/>
      <c r="U413" s="119">
        <f t="shared" ref="U413:AL413" si="481">SUBTOTAL(9,U412:U412)</f>
        <v>0</v>
      </c>
      <c r="V413" s="120">
        <f t="shared" si="481"/>
        <v>81.650000000000006</v>
      </c>
      <c r="W413" s="121">
        <f t="shared" si="481"/>
        <v>81.650000000000006</v>
      </c>
      <c r="X413" s="119">
        <f t="shared" si="481"/>
        <v>0</v>
      </c>
      <c r="Y413" s="120">
        <f t="shared" si="481"/>
        <v>0.95530500000000007</v>
      </c>
      <c r="Z413" s="122">
        <f t="shared" si="481"/>
        <v>0.95530500000000007</v>
      </c>
      <c r="AA413" s="119">
        <f t="shared" si="481"/>
        <v>0</v>
      </c>
      <c r="AB413" s="120">
        <f t="shared" si="481"/>
        <v>80.69469500000001</v>
      </c>
      <c r="AC413" s="122">
        <f t="shared" si="481"/>
        <v>80.69469500000001</v>
      </c>
      <c r="AD413" s="94">
        <f t="shared" si="481"/>
        <v>0</v>
      </c>
      <c r="AE413" s="123">
        <f t="shared" si="481"/>
        <v>1690.3500000000001</v>
      </c>
      <c r="AF413" s="94">
        <f t="shared" si="481"/>
        <v>1690.3500000000001</v>
      </c>
      <c r="AG413" s="94">
        <f t="shared" si="481"/>
        <v>0</v>
      </c>
      <c r="AH413" s="123">
        <f t="shared" si="481"/>
        <v>19.777095000000003</v>
      </c>
      <c r="AI413" s="94">
        <f t="shared" si="481"/>
        <v>19.777095000000003</v>
      </c>
      <c r="AJ413" s="94">
        <f t="shared" si="481"/>
        <v>0</v>
      </c>
      <c r="AK413" s="94">
        <f t="shared" si="481"/>
        <v>1670.5729050000002</v>
      </c>
      <c r="AL413" s="93">
        <f t="shared" si="481"/>
        <v>1670.5729050000002</v>
      </c>
      <c r="AM413" s="139" t="s">
        <v>7138</v>
      </c>
    </row>
    <row r="414" spans="1:39" hidden="1" outlineLevel="1" x14ac:dyDescent="0.25">
      <c r="A414" s="135" t="s">
        <v>7035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7"/>
      <c r="T414" s="128"/>
      <c r="U414" s="129">
        <f t="shared" ref="U414:AL414" si="482">SUBTOTAL(9,U397:U412)</f>
        <v>39861.020000000004</v>
      </c>
      <c r="V414" s="130">
        <f t="shared" si="482"/>
        <v>18509.800000000003</v>
      </c>
      <c r="W414" s="131">
        <f t="shared" si="482"/>
        <v>58370.82</v>
      </c>
      <c r="X414" s="129">
        <f t="shared" si="482"/>
        <v>0</v>
      </c>
      <c r="Y414" s="130">
        <f t="shared" si="482"/>
        <v>1494.8095214399998</v>
      </c>
      <c r="Z414" s="132">
        <f t="shared" si="482"/>
        <v>1494.8095214399998</v>
      </c>
      <c r="AA414" s="129">
        <f t="shared" si="482"/>
        <v>39861.020000000004</v>
      </c>
      <c r="AB414" s="130">
        <f t="shared" si="482"/>
        <v>17014.990478560001</v>
      </c>
      <c r="AC414" s="132">
        <f t="shared" si="482"/>
        <v>56876.010478559998</v>
      </c>
      <c r="AD414" s="130">
        <f t="shared" si="482"/>
        <v>151116.9</v>
      </c>
      <c r="AE414" s="133">
        <f t="shared" si="482"/>
        <v>57162.509999999995</v>
      </c>
      <c r="AF414" s="130">
        <f t="shared" si="482"/>
        <v>208279.41000000003</v>
      </c>
      <c r="AG414" s="130">
        <f t="shared" si="482"/>
        <v>1572.97</v>
      </c>
      <c r="AH414" s="133">
        <f t="shared" si="482"/>
        <v>4362.72873798</v>
      </c>
      <c r="AI414" s="130">
        <f t="shared" si="482"/>
        <v>5935.6987379800003</v>
      </c>
      <c r="AJ414" s="130">
        <f t="shared" si="482"/>
        <v>149543.93</v>
      </c>
      <c r="AK414" s="130">
        <f t="shared" si="482"/>
        <v>52799.781262020006</v>
      </c>
      <c r="AL414" s="134">
        <f t="shared" si="482"/>
        <v>202343.71126202005</v>
      </c>
      <c r="AM414" s="137"/>
    </row>
    <row r="415" spans="1:39" hidden="1" outlineLevel="3" x14ac:dyDescent="0.25">
      <c r="A415" t="s">
        <v>7038</v>
      </c>
      <c r="B415" t="s">
        <v>335</v>
      </c>
      <c r="C415" t="s">
        <v>336</v>
      </c>
      <c r="D415" t="s">
        <v>334</v>
      </c>
      <c r="E415" t="s">
        <v>333</v>
      </c>
      <c r="G415">
        <v>3763.84</v>
      </c>
      <c r="H415">
        <v>-1881.92</v>
      </c>
      <c r="R415">
        <f>SUM(F415:Q415)</f>
        <v>1881.92</v>
      </c>
      <c r="S415" s="92" t="s">
        <v>2159</v>
      </c>
      <c r="T415" s="80">
        <v>0.1124</v>
      </c>
      <c r="U415" s="119">
        <f>IF(LEFT(AM415,6)="Direct", H415,0)</f>
        <v>0</v>
      </c>
      <c r="V415" s="120">
        <f>H415-U415</f>
        <v>-1881.92</v>
      </c>
      <c r="W415" s="121">
        <f>U415+V415</f>
        <v>-1881.92</v>
      </c>
      <c r="X415" s="119">
        <f>IF(LEFT(AM415,9)="Direct-WA", H415,0)</f>
        <v>0</v>
      </c>
      <c r="Y415" s="120">
        <f>IF(LEFT(AM415,9)="Direct-WA",0,H415*T415)</f>
        <v>-211.52780800000002</v>
      </c>
      <c r="Z415" s="122">
        <f>X415+Y415</f>
        <v>-211.52780800000002</v>
      </c>
      <c r="AA415" s="119">
        <f>IF(LEFT(AM415,9)="Direct-OR", H415,0)</f>
        <v>0</v>
      </c>
      <c r="AB415" s="120">
        <f>IF(LEFT(AM415,9)="Direct-OR",0,V415-Y415)</f>
        <v>-1670.392192</v>
      </c>
      <c r="AC415" s="122">
        <f>AA415+AB415</f>
        <v>-1670.392192</v>
      </c>
      <c r="AD415" s="94">
        <f>IF(LEFT(AM415,6)="Direct", R415,0)</f>
        <v>0</v>
      </c>
      <c r="AE415" s="123">
        <f>R415-AD415</f>
        <v>1881.92</v>
      </c>
      <c r="AF415" s="94">
        <f>AD415+AE415</f>
        <v>1881.92</v>
      </c>
      <c r="AG415" s="94">
        <f>IF(LEFT(AM415,9)="Direct-WA", R415,0)</f>
        <v>0</v>
      </c>
      <c r="AH415" s="123">
        <f>IF(LEFT(AM415,9)="Direct-WA",0,R415*T415)</f>
        <v>211.52780800000002</v>
      </c>
      <c r="AI415" s="94">
        <f>AG415+AH415</f>
        <v>211.52780800000002</v>
      </c>
      <c r="AJ415" s="94">
        <f>IF(LEFT(AM415,9)="Direct-OR", R415,0)</f>
        <v>0</v>
      </c>
      <c r="AK415" s="94">
        <f>IF(LEFT(AM415,9)="Direct-OR",0,AF415-AI415)</f>
        <v>1670.392192</v>
      </c>
      <c r="AL415" s="93">
        <f>AJ415+AK415</f>
        <v>1670.392192</v>
      </c>
      <c r="AM415" s="138" t="s">
        <v>1010</v>
      </c>
    </row>
    <row r="416" spans="1:39" hidden="1" outlineLevel="3" x14ac:dyDescent="0.25">
      <c r="A416" t="s">
        <v>7038</v>
      </c>
      <c r="B416" t="s">
        <v>136</v>
      </c>
      <c r="C416" t="s">
        <v>137</v>
      </c>
      <c r="D416" t="s">
        <v>325</v>
      </c>
      <c r="E416" t="s">
        <v>326</v>
      </c>
      <c r="G416">
        <v>34.869999999999997</v>
      </c>
      <c r="R416">
        <f>SUM(F416:Q416)</f>
        <v>34.869999999999997</v>
      </c>
      <c r="S416" s="92" t="s">
        <v>6487</v>
      </c>
      <c r="T416" s="80">
        <v>0.1124</v>
      </c>
      <c r="U416" s="119">
        <f>IF(LEFT(AM416,6)="Direct", H416,0)</f>
        <v>0</v>
      </c>
      <c r="V416" s="120">
        <f>H416-U416</f>
        <v>0</v>
      </c>
      <c r="W416" s="121">
        <f>U416+V416</f>
        <v>0</v>
      </c>
      <c r="X416" s="119">
        <f>IF(LEFT(AM416,9)="Direct-WA", H416,0)</f>
        <v>0</v>
      </c>
      <c r="Y416" s="120">
        <f>IF(LEFT(AM416,9)="Direct-WA",0,H416*T416)</f>
        <v>0</v>
      </c>
      <c r="Z416" s="122">
        <f>X416+Y416</f>
        <v>0</v>
      </c>
      <c r="AA416" s="119">
        <f>IF(LEFT(AM416,9)="Direct-OR", H416,0)</f>
        <v>0</v>
      </c>
      <c r="AB416" s="120">
        <f>IF(LEFT(AM416,9)="Direct-OR",0,V416-Y416)</f>
        <v>0</v>
      </c>
      <c r="AC416" s="122">
        <f>AA416+AB416</f>
        <v>0</v>
      </c>
      <c r="AD416" s="94">
        <f>IF(LEFT(AM416,6)="Direct", R416,0)</f>
        <v>0</v>
      </c>
      <c r="AE416" s="123">
        <f>R416-AD416</f>
        <v>34.869999999999997</v>
      </c>
      <c r="AF416" s="94">
        <f>AD416+AE416</f>
        <v>34.869999999999997</v>
      </c>
      <c r="AG416" s="94">
        <f>IF(LEFT(AM416,9)="Direct-WA", R416,0)</f>
        <v>0</v>
      </c>
      <c r="AH416" s="123">
        <f>IF(LEFT(AM416,9)="Direct-WA",0,R416*T416)</f>
        <v>3.9193879999999996</v>
      </c>
      <c r="AI416" s="94">
        <f>AG416+AH416</f>
        <v>3.9193879999999996</v>
      </c>
      <c r="AJ416" s="94">
        <f>IF(LEFT(AM416,9)="Direct-OR", R416,0)</f>
        <v>0</v>
      </c>
      <c r="AK416" s="94">
        <f>IF(LEFT(AM416,9)="Direct-OR",0,AF416-AI416)</f>
        <v>30.950612</v>
      </c>
      <c r="AL416" s="93">
        <f>AJ416+AK416</f>
        <v>30.950612</v>
      </c>
      <c r="AM416" s="138" t="s">
        <v>1370</v>
      </c>
    </row>
    <row r="417" spans="1:39" hidden="1" outlineLevel="2" collapsed="1" x14ac:dyDescent="0.25">
      <c r="S417" s="92"/>
      <c r="T417" s="80"/>
      <c r="U417" s="119">
        <f t="shared" ref="U417:AL417" si="483">SUBTOTAL(9,U415:U416)</f>
        <v>0</v>
      </c>
      <c r="V417" s="120">
        <f t="shared" si="483"/>
        <v>-1881.92</v>
      </c>
      <c r="W417" s="121">
        <f t="shared" si="483"/>
        <v>-1881.92</v>
      </c>
      <c r="X417" s="119">
        <f t="shared" si="483"/>
        <v>0</v>
      </c>
      <c r="Y417" s="120">
        <f t="shared" si="483"/>
        <v>-211.52780800000002</v>
      </c>
      <c r="Z417" s="122">
        <f t="shared" si="483"/>
        <v>-211.52780800000002</v>
      </c>
      <c r="AA417" s="119">
        <f t="shared" si="483"/>
        <v>0</v>
      </c>
      <c r="AB417" s="120">
        <f t="shared" si="483"/>
        <v>-1670.392192</v>
      </c>
      <c r="AC417" s="122">
        <f t="shared" si="483"/>
        <v>-1670.392192</v>
      </c>
      <c r="AD417" s="94">
        <f t="shared" si="483"/>
        <v>0</v>
      </c>
      <c r="AE417" s="123">
        <f t="shared" si="483"/>
        <v>1916.79</v>
      </c>
      <c r="AF417" s="94">
        <f t="shared" si="483"/>
        <v>1916.79</v>
      </c>
      <c r="AG417" s="94">
        <f t="shared" si="483"/>
        <v>0</v>
      </c>
      <c r="AH417" s="123">
        <f t="shared" si="483"/>
        <v>215.44719600000002</v>
      </c>
      <c r="AI417" s="94">
        <f t="shared" si="483"/>
        <v>215.44719600000002</v>
      </c>
      <c r="AJ417" s="94">
        <f t="shared" si="483"/>
        <v>0</v>
      </c>
      <c r="AK417" s="94">
        <f t="shared" si="483"/>
        <v>1701.3428040000001</v>
      </c>
      <c r="AL417" s="93">
        <f t="shared" si="483"/>
        <v>1701.3428040000001</v>
      </c>
      <c r="AM417" s="139" t="s">
        <v>7137</v>
      </c>
    </row>
    <row r="418" spans="1:39" hidden="1" outlineLevel="3" x14ac:dyDescent="0.25">
      <c r="A418" t="s">
        <v>7038</v>
      </c>
      <c r="B418" t="s">
        <v>35</v>
      </c>
      <c r="C418" t="s">
        <v>36</v>
      </c>
      <c r="D418" t="s">
        <v>308</v>
      </c>
      <c r="E418" t="s">
        <v>309</v>
      </c>
      <c r="G418">
        <v>953.89</v>
      </c>
      <c r="R418">
        <f t="shared" ref="R418:R424" si="484">SUM(F418:Q418)</f>
        <v>953.89</v>
      </c>
      <c r="S418" s="92" t="s">
        <v>1011</v>
      </c>
      <c r="T418" s="80">
        <v>0.1119</v>
      </c>
      <c r="U418" s="119">
        <f t="shared" ref="U418:U424" si="485">IF(LEFT(AM418,6)="Direct", H418,0)</f>
        <v>0</v>
      </c>
      <c r="V418" s="120">
        <f t="shared" ref="V418:V424" si="486">H418-U418</f>
        <v>0</v>
      </c>
      <c r="W418" s="121">
        <f t="shared" ref="W418:W424" si="487">U418+V418</f>
        <v>0</v>
      </c>
      <c r="X418" s="119">
        <f t="shared" ref="X418:X424" si="488">IF(LEFT(AM418,9)="Direct-WA", H418,0)</f>
        <v>0</v>
      </c>
      <c r="Y418" s="120">
        <f t="shared" ref="Y418:Y424" si="489">IF(LEFT(AM418,9)="Direct-WA",0,H418*T418)</f>
        <v>0</v>
      </c>
      <c r="Z418" s="122">
        <f t="shared" ref="Z418:Z424" si="490">X418+Y418</f>
        <v>0</v>
      </c>
      <c r="AA418" s="119">
        <f t="shared" ref="AA418:AA424" si="491">IF(LEFT(AM418,9)="Direct-OR", H418,0)</f>
        <v>0</v>
      </c>
      <c r="AB418" s="120">
        <f t="shared" ref="AB418:AB424" si="492">IF(LEFT(AM418,9)="Direct-OR",0,V418-Y418)</f>
        <v>0</v>
      </c>
      <c r="AC418" s="122">
        <f t="shared" ref="AC418:AC424" si="493">AA418+AB418</f>
        <v>0</v>
      </c>
      <c r="AD418" s="94">
        <f t="shared" ref="AD418:AD424" si="494">IF(LEFT(AM418,6)="Direct", R418,0)</f>
        <v>0</v>
      </c>
      <c r="AE418" s="123">
        <f t="shared" ref="AE418:AE424" si="495">R418-AD418</f>
        <v>953.89</v>
      </c>
      <c r="AF418" s="94">
        <f t="shared" ref="AF418:AF424" si="496">AD418+AE418</f>
        <v>953.89</v>
      </c>
      <c r="AG418" s="94">
        <f t="shared" ref="AG418:AG424" si="497">IF(LEFT(AM418,9)="Direct-WA", R418,0)</f>
        <v>0</v>
      </c>
      <c r="AH418" s="123">
        <f t="shared" ref="AH418:AH424" si="498">IF(LEFT(AM418,9)="Direct-WA",0,R418*T418)</f>
        <v>106.740291</v>
      </c>
      <c r="AI418" s="94">
        <f t="shared" ref="AI418:AI424" si="499">AG418+AH418</f>
        <v>106.740291</v>
      </c>
      <c r="AJ418" s="94">
        <f t="shared" ref="AJ418:AJ424" si="500">IF(LEFT(AM418,9)="Direct-OR", R418,0)</f>
        <v>0</v>
      </c>
      <c r="AK418" s="94">
        <f t="shared" ref="AK418:AK424" si="501">IF(LEFT(AM418,9)="Direct-OR",0,AF418-AI418)</f>
        <v>847.14970900000003</v>
      </c>
      <c r="AL418" s="93">
        <f t="shared" ref="AL418:AL424" si="502">AJ418+AK418</f>
        <v>847.14970900000003</v>
      </c>
      <c r="AM418" s="138" t="s">
        <v>1012</v>
      </c>
    </row>
    <row r="419" spans="1:39" hidden="1" outlineLevel="3" x14ac:dyDescent="0.25">
      <c r="A419" t="s">
        <v>7038</v>
      </c>
      <c r="B419" t="s">
        <v>166</v>
      </c>
      <c r="C419" t="s">
        <v>167</v>
      </c>
      <c r="D419" t="s">
        <v>325</v>
      </c>
      <c r="E419" t="s">
        <v>326</v>
      </c>
      <c r="F419">
        <v>1383.7</v>
      </c>
      <c r="G419">
        <v>858.26</v>
      </c>
      <c r="H419">
        <v>1191.06</v>
      </c>
      <c r="R419">
        <f t="shared" si="484"/>
        <v>3433.02</v>
      </c>
      <c r="S419" s="92" t="s">
        <v>1285</v>
      </c>
      <c r="T419" s="80">
        <v>0.1119</v>
      </c>
      <c r="U419" s="119">
        <f t="shared" si="485"/>
        <v>0</v>
      </c>
      <c r="V419" s="120">
        <f t="shared" si="486"/>
        <v>1191.06</v>
      </c>
      <c r="W419" s="121">
        <f t="shared" si="487"/>
        <v>1191.06</v>
      </c>
      <c r="X419" s="119">
        <f t="shared" si="488"/>
        <v>0</v>
      </c>
      <c r="Y419" s="120">
        <f t="shared" si="489"/>
        <v>133.27961399999998</v>
      </c>
      <c r="Z419" s="122">
        <f t="shared" si="490"/>
        <v>133.27961399999998</v>
      </c>
      <c r="AA419" s="119">
        <f t="shared" si="491"/>
        <v>0</v>
      </c>
      <c r="AB419" s="120">
        <f t="shared" si="492"/>
        <v>1057.7803859999999</v>
      </c>
      <c r="AC419" s="122">
        <f t="shared" si="493"/>
        <v>1057.7803859999999</v>
      </c>
      <c r="AD419" s="94">
        <f t="shared" si="494"/>
        <v>0</v>
      </c>
      <c r="AE419" s="123">
        <f t="shared" si="495"/>
        <v>3433.02</v>
      </c>
      <c r="AF419" s="94">
        <f t="shared" si="496"/>
        <v>3433.02</v>
      </c>
      <c r="AG419" s="94">
        <f t="shared" si="497"/>
        <v>0</v>
      </c>
      <c r="AH419" s="123">
        <f t="shared" si="498"/>
        <v>384.15493800000002</v>
      </c>
      <c r="AI419" s="94">
        <f t="shared" si="499"/>
        <v>384.15493800000002</v>
      </c>
      <c r="AJ419" s="94">
        <f t="shared" si="500"/>
        <v>0</v>
      </c>
      <c r="AK419" s="94">
        <f t="shared" si="501"/>
        <v>3048.8650619999999</v>
      </c>
      <c r="AL419" s="93">
        <f t="shared" si="502"/>
        <v>3048.8650619999999</v>
      </c>
      <c r="AM419" s="138" t="s">
        <v>1012</v>
      </c>
    </row>
    <row r="420" spans="1:39" hidden="1" outlineLevel="3" x14ac:dyDescent="0.25">
      <c r="A420" t="s">
        <v>7038</v>
      </c>
      <c r="B420" t="s">
        <v>283</v>
      </c>
      <c r="C420" t="s">
        <v>284</v>
      </c>
      <c r="D420" t="s">
        <v>329</v>
      </c>
      <c r="E420" t="s">
        <v>330</v>
      </c>
      <c r="F420">
        <v>3793.25</v>
      </c>
      <c r="G420">
        <v>1587.87</v>
      </c>
      <c r="H420">
        <v>1951.32</v>
      </c>
      <c r="R420">
        <f t="shared" si="484"/>
        <v>7332.44</v>
      </c>
      <c r="S420" s="92" t="s">
        <v>2102</v>
      </c>
      <c r="T420" s="80">
        <v>0.1119</v>
      </c>
      <c r="U420" s="119">
        <f t="shared" si="485"/>
        <v>0</v>
      </c>
      <c r="V420" s="120">
        <f t="shared" si="486"/>
        <v>1951.32</v>
      </c>
      <c r="W420" s="121">
        <f t="shared" si="487"/>
        <v>1951.32</v>
      </c>
      <c r="X420" s="119">
        <f t="shared" si="488"/>
        <v>0</v>
      </c>
      <c r="Y420" s="120">
        <f t="shared" si="489"/>
        <v>218.35270799999998</v>
      </c>
      <c r="Z420" s="122">
        <f t="shared" si="490"/>
        <v>218.35270799999998</v>
      </c>
      <c r="AA420" s="119">
        <f t="shared" si="491"/>
        <v>0</v>
      </c>
      <c r="AB420" s="120">
        <f t="shared" si="492"/>
        <v>1732.967292</v>
      </c>
      <c r="AC420" s="122">
        <f t="shared" si="493"/>
        <v>1732.967292</v>
      </c>
      <c r="AD420" s="94">
        <f t="shared" si="494"/>
        <v>0</v>
      </c>
      <c r="AE420" s="123">
        <f t="shared" si="495"/>
        <v>7332.44</v>
      </c>
      <c r="AF420" s="94">
        <f t="shared" si="496"/>
        <v>7332.44</v>
      </c>
      <c r="AG420" s="94">
        <f t="shared" si="497"/>
        <v>0</v>
      </c>
      <c r="AH420" s="123">
        <f t="shared" si="498"/>
        <v>820.50003599999991</v>
      </c>
      <c r="AI420" s="94">
        <f t="shared" si="499"/>
        <v>820.50003599999991</v>
      </c>
      <c r="AJ420" s="94">
        <f t="shared" si="500"/>
        <v>0</v>
      </c>
      <c r="AK420" s="94">
        <f t="shared" si="501"/>
        <v>6511.9399639999992</v>
      </c>
      <c r="AL420" s="93">
        <f t="shared" si="502"/>
        <v>6511.9399639999992</v>
      </c>
      <c r="AM420" s="138" t="s">
        <v>1012</v>
      </c>
    </row>
    <row r="421" spans="1:39" hidden="1" outlineLevel="3" x14ac:dyDescent="0.25">
      <c r="A421" t="s">
        <v>7038</v>
      </c>
      <c r="B421" t="s">
        <v>283</v>
      </c>
      <c r="C421" t="s">
        <v>284</v>
      </c>
      <c r="D421" t="s">
        <v>331</v>
      </c>
      <c r="E421" t="s">
        <v>330</v>
      </c>
      <c r="F421">
        <v>27293.33</v>
      </c>
      <c r="G421">
        <v>999.77</v>
      </c>
      <c r="H421">
        <v>1058.58</v>
      </c>
      <c r="R421">
        <f t="shared" si="484"/>
        <v>29351.68</v>
      </c>
      <c r="S421" s="92" t="s">
        <v>2103</v>
      </c>
      <c r="T421" s="80">
        <v>0.1119</v>
      </c>
      <c r="U421" s="119">
        <f t="shared" si="485"/>
        <v>0</v>
      </c>
      <c r="V421" s="120">
        <f t="shared" si="486"/>
        <v>1058.58</v>
      </c>
      <c r="W421" s="121">
        <f t="shared" si="487"/>
        <v>1058.58</v>
      </c>
      <c r="X421" s="119">
        <f t="shared" si="488"/>
        <v>0</v>
      </c>
      <c r="Y421" s="120">
        <f t="shared" si="489"/>
        <v>118.455102</v>
      </c>
      <c r="Z421" s="122">
        <f t="shared" si="490"/>
        <v>118.455102</v>
      </c>
      <c r="AA421" s="119">
        <f t="shared" si="491"/>
        <v>0</v>
      </c>
      <c r="AB421" s="120">
        <f t="shared" si="492"/>
        <v>940.12489799999992</v>
      </c>
      <c r="AC421" s="122">
        <f t="shared" si="493"/>
        <v>940.12489799999992</v>
      </c>
      <c r="AD421" s="94">
        <f t="shared" si="494"/>
        <v>0</v>
      </c>
      <c r="AE421" s="123">
        <f t="shared" si="495"/>
        <v>29351.68</v>
      </c>
      <c r="AF421" s="94">
        <f t="shared" si="496"/>
        <v>29351.68</v>
      </c>
      <c r="AG421" s="94">
        <f t="shared" si="497"/>
        <v>0</v>
      </c>
      <c r="AH421" s="123">
        <f t="shared" si="498"/>
        <v>3284.452992</v>
      </c>
      <c r="AI421" s="94">
        <f t="shared" si="499"/>
        <v>3284.452992</v>
      </c>
      <c r="AJ421" s="94">
        <f t="shared" si="500"/>
        <v>0</v>
      </c>
      <c r="AK421" s="94">
        <f t="shared" si="501"/>
        <v>26067.227008000002</v>
      </c>
      <c r="AL421" s="93">
        <f t="shared" si="502"/>
        <v>26067.227008000002</v>
      </c>
      <c r="AM421" s="138" t="s">
        <v>1012</v>
      </c>
    </row>
    <row r="422" spans="1:39" hidden="1" outlineLevel="3" x14ac:dyDescent="0.25">
      <c r="A422" t="s">
        <v>7038</v>
      </c>
      <c r="B422" t="s">
        <v>119</v>
      </c>
      <c r="C422" t="s">
        <v>120</v>
      </c>
      <c r="D422" t="s">
        <v>306</v>
      </c>
      <c r="E422" t="s">
        <v>307</v>
      </c>
      <c r="F422">
        <v>131.44999999999999</v>
      </c>
      <c r="R422">
        <f t="shared" si="484"/>
        <v>131.44999999999999</v>
      </c>
      <c r="S422" s="92" t="s">
        <v>6542</v>
      </c>
      <c r="T422" s="80">
        <v>0.1119</v>
      </c>
      <c r="U422" s="119">
        <f t="shared" si="485"/>
        <v>0</v>
      </c>
      <c r="V422" s="120">
        <f t="shared" si="486"/>
        <v>0</v>
      </c>
      <c r="W422" s="121">
        <f t="shared" si="487"/>
        <v>0</v>
      </c>
      <c r="X422" s="119">
        <f t="shared" si="488"/>
        <v>0</v>
      </c>
      <c r="Y422" s="120">
        <f t="shared" si="489"/>
        <v>0</v>
      </c>
      <c r="Z422" s="122">
        <f t="shared" si="490"/>
        <v>0</v>
      </c>
      <c r="AA422" s="119">
        <f t="shared" si="491"/>
        <v>0</v>
      </c>
      <c r="AB422" s="120">
        <f t="shared" si="492"/>
        <v>0</v>
      </c>
      <c r="AC422" s="122">
        <f t="shared" si="493"/>
        <v>0</v>
      </c>
      <c r="AD422" s="94">
        <f t="shared" si="494"/>
        <v>0</v>
      </c>
      <c r="AE422" s="123">
        <f t="shared" si="495"/>
        <v>131.44999999999999</v>
      </c>
      <c r="AF422" s="94">
        <f t="shared" si="496"/>
        <v>131.44999999999999</v>
      </c>
      <c r="AG422" s="94">
        <f t="shared" si="497"/>
        <v>0</v>
      </c>
      <c r="AH422" s="123">
        <f t="shared" si="498"/>
        <v>14.709254999999999</v>
      </c>
      <c r="AI422" s="94">
        <f t="shared" si="499"/>
        <v>14.709254999999999</v>
      </c>
      <c r="AJ422" s="94">
        <f t="shared" si="500"/>
        <v>0</v>
      </c>
      <c r="AK422" s="94">
        <f t="shared" si="501"/>
        <v>116.74074499999999</v>
      </c>
      <c r="AL422" s="93">
        <f t="shared" si="502"/>
        <v>116.74074499999999</v>
      </c>
      <c r="AM422" s="138" t="s">
        <v>1257</v>
      </c>
    </row>
    <row r="423" spans="1:39" hidden="1" outlineLevel="3" x14ac:dyDescent="0.25">
      <c r="A423" t="s">
        <v>7038</v>
      </c>
      <c r="B423" t="s">
        <v>119</v>
      </c>
      <c r="C423" t="s">
        <v>120</v>
      </c>
      <c r="D423" t="s">
        <v>308</v>
      </c>
      <c r="E423" t="s">
        <v>309</v>
      </c>
      <c r="H423">
        <v>526.29999999999995</v>
      </c>
      <c r="R423">
        <f t="shared" si="484"/>
        <v>526.29999999999995</v>
      </c>
      <c r="S423" s="92" t="s">
        <v>4230</v>
      </c>
      <c r="T423" s="80">
        <v>0.1119</v>
      </c>
      <c r="U423" s="119">
        <f t="shared" si="485"/>
        <v>0</v>
      </c>
      <c r="V423" s="120">
        <f t="shared" si="486"/>
        <v>526.29999999999995</v>
      </c>
      <c r="W423" s="121">
        <f t="shared" si="487"/>
        <v>526.29999999999995</v>
      </c>
      <c r="X423" s="119">
        <f t="shared" si="488"/>
        <v>0</v>
      </c>
      <c r="Y423" s="120">
        <f t="shared" si="489"/>
        <v>58.892969999999991</v>
      </c>
      <c r="Z423" s="122">
        <f t="shared" si="490"/>
        <v>58.892969999999991</v>
      </c>
      <c r="AA423" s="119">
        <f t="shared" si="491"/>
        <v>0</v>
      </c>
      <c r="AB423" s="120">
        <f t="shared" si="492"/>
        <v>467.40702999999996</v>
      </c>
      <c r="AC423" s="122">
        <f t="shared" si="493"/>
        <v>467.40702999999996</v>
      </c>
      <c r="AD423" s="94">
        <f t="shared" si="494"/>
        <v>0</v>
      </c>
      <c r="AE423" s="123">
        <f t="shared" si="495"/>
        <v>526.29999999999995</v>
      </c>
      <c r="AF423" s="94">
        <f t="shared" si="496"/>
        <v>526.29999999999995</v>
      </c>
      <c r="AG423" s="94">
        <f t="shared" si="497"/>
        <v>0</v>
      </c>
      <c r="AH423" s="123">
        <f t="shared" si="498"/>
        <v>58.892969999999991</v>
      </c>
      <c r="AI423" s="94">
        <f t="shared" si="499"/>
        <v>58.892969999999991</v>
      </c>
      <c r="AJ423" s="94">
        <f t="shared" si="500"/>
        <v>0</v>
      </c>
      <c r="AK423" s="94">
        <f t="shared" si="501"/>
        <v>467.40702999999996</v>
      </c>
      <c r="AL423" s="93">
        <f t="shared" si="502"/>
        <v>467.40702999999996</v>
      </c>
      <c r="AM423" s="138" t="s">
        <v>1012</v>
      </c>
    </row>
    <row r="424" spans="1:39" hidden="1" outlineLevel="3" x14ac:dyDescent="0.25">
      <c r="A424" t="s">
        <v>7038</v>
      </c>
      <c r="B424" t="s">
        <v>119</v>
      </c>
      <c r="C424" t="s">
        <v>120</v>
      </c>
      <c r="D424" t="s">
        <v>325</v>
      </c>
      <c r="E424" t="s">
        <v>326</v>
      </c>
      <c r="F424">
        <v>160606.54</v>
      </c>
      <c r="G424">
        <v>99874.559999999998</v>
      </c>
      <c r="H424">
        <v>103095.12</v>
      </c>
      <c r="R424">
        <f t="shared" si="484"/>
        <v>363576.22</v>
      </c>
      <c r="S424" s="92" t="s">
        <v>4293</v>
      </c>
      <c r="T424" s="80">
        <v>0.1119</v>
      </c>
      <c r="U424" s="119">
        <f t="shared" si="485"/>
        <v>0</v>
      </c>
      <c r="V424" s="120">
        <f t="shared" si="486"/>
        <v>103095.12</v>
      </c>
      <c r="W424" s="121">
        <f t="shared" si="487"/>
        <v>103095.12</v>
      </c>
      <c r="X424" s="119">
        <f t="shared" si="488"/>
        <v>0</v>
      </c>
      <c r="Y424" s="120">
        <f t="shared" si="489"/>
        <v>11536.343928</v>
      </c>
      <c r="Z424" s="122">
        <f t="shared" si="490"/>
        <v>11536.343928</v>
      </c>
      <c r="AA424" s="119">
        <f t="shared" si="491"/>
        <v>0</v>
      </c>
      <c r="AB424" s="120">
        <f t="shared" si="492"/>
        <v>91558.776071999993</v>
      </c>
      <c r="AC424" s="122">
        <f t="shared" si="493"/>
        <v>91558.776071999993</v>
      </c>
      <c r="AD424" s="94">
        <f t="shared" si="494"/>
        <v>0</v>
      </c>
      <c r="AE424" s="123">
        <f t="shared" si="495"/>
        <v>363576.22</v>
      </c>
      <c r="AF424" s="94">
        <f t="shared" si="496"/>
        <v>363576.22</v>
      </c>
      <c r="AG424" s="94">
        <f t="shared" si="497"/>
        <v>0</v>
      </c>
      <c r="AH424" s="123">
        <f t="shared" si="498"/>
        <v>40684.179017999995</v>
      </c>
      <c r="AI424" s="94">
        <f t="shared" si="499"/>
        <v>40684.179017999995</v>
      </c>
      <c r="AJ424" s="94">
        <f t="shared" si="500"/>
        <v>0</v>
      </c>
      <c r="AK424" s="94">
        <f t="shared" si="501"/>
        <v>322892.04098199995</v>
      </c>
      <c r="AL424" s="93">
        <f t="shared" si="502"/>
        <v>322892.04098199995</v>
      </c>
      <c r="AM424" s="138" t="s">
        <v>1012</v>
      </c>
    </row>
    <row r="425" spans="1:39" hidden="1" outlineLevel="2" collapsed="1" x14ac:dyDescent="0.25">
      <c r="S425" s="92"/>
      <c r="T425" s="80"/>
      <c r="U425" s="119">
        <f t="shared" ref="U425:AL425" si="503">SUBTOTAL(9,U418:U424)</f>
        <v>0</v>
      </c>
      <c r="V425" s="120">
        <f t="shared" si="503"/>
        <v>107822.37999999999</v>
      </c>
      <c r="W425" s="121">
        <f t="shared" si="503"/>
        <v>107822.37999999999</v>
      </c>
      <c r="X425" s="119">
        <f t="shared" si="503"/>
        <v>0</v>
      </c>
      <c r="Y425" s="120">
        <f t="shared" si="503"/>
        <v>12065.324322</v>
      </c>
      <c r="Z425" s="122">
        <f t="shared" si="503"/>
        <v>12065.324322</v>
      </c>
      <c r="AA425" s="119">
        <f t="shared" si="503"/>
        <v>0</v>
      </c>
      <c r="AB425" s="120">
        <f t="shared" si="503"/>
        <v>95757.05567799999</v>
      </c>
      <c r="AC425" s="122">
        <f t="shared" si="503"/>
        <v>95757.05567799999</v>
      </c>
      <c r="AD425" s="94">
        <f t="shared" si="503"/>
        <v>0</v>
      </c>
      <c r="AE425" s="123">
        <f t="shared" si="503"/>
        <v>405305</v>
      </c>
      <c r="AF425" s="94">
        <f t="shared" si="503"/>
        <v>405305</v>
      </c>
      <c r="AG425" s="94">
        <f t="shared" si="503"/>
        <v>0</v>
      </c>
      <c r="AH425" s="123">
        <f t="shared" si="503"/>
        <v>45353.629499999995</v>
      </c>
      <c r="AI425" s="94">
        <f t="shared" si="503"/>
        <v>45353.629499999995</v>
      </c>
      <c r="AJ425" s="94">
        <f t="shared" si="503"/>
        <v>0</v>
      </c>
      <c r="AK425" s="94">
        <f t="shared" si="503"/>
        <v>359951.37049999996</v>
      </c>
      <c r="AL425" s="93">
        <f t="shared" si="503"/>
        <v>359951.37049999996</v>
      </c>
      <c r="AM425" s="139" t="s">
        <v>7140</v>
      </c>
    </row>
    <row r="426" spans="1:39" hidden="1" outlineLevel="3" x14ac:dyDescent="0.25">
      <c r="A426" t="s">
        <v>7038</v>
      </c>
      <c r="B426" t="s">
        <v>283</v>
      </c>
      <c r="C426" t="s">
        <v>284</v>
      </c>
      <c r="D426" t="s">
        <v>332</v>
      </c>
      <c r="E426" t="s">
        <v>333</v>
      </c>
      <c r="F426">
        <v>5841</v>
      </c>
      <c r="G426">
        <v>4683.92</v>
      </c>
      <c r="H426">
        <v>4494.95</v>
      </c>
      <c r="R426">
        <f>SUM(F426:Q426)</f>
        <v>15019.869999999999</v>
      </c>
      <c r="S426" s="92" t="s">
        <v>2113</v>
      </c>
      <c r="T426" s="80">
        <v>0.1032</v>
      </c>
      <c r="U426" s="119">
        <f>IF(LEFT(AM426,6)="Direct", H426,0)</f>
        <v>0</v>
      </c>
      <c r="V426" s="120">
        <f>H426-U426</f>
        <v>4494.95</v>
      </c>
      <c r="W426" s="121">
        <f>U426+V426</f>
        <v>4494.95</v>
      </c>
      <c r="X426" s="119">
        <f>IF(LEFT(AM426,9)="Direct-WA", H426,0)</f>
        <v>0</v>
      </c>
      <c r="Y426" s="120">
        <f>IF(LEFT(AM426,9)="Direct-WA",0,H426*T426)</f>
        <v>463.87883999999997</v>
      </c>
      <c r="Z426" s="122">
        <f>X426+Y426</f>
        <v>463.87883999999997</v>
      </c>
      <c r="AA426" s="119">
        <f>IF(LEFT(AM426,9)="Direct-OR", H426,0)</f>
        <v>0</v>
      </c>
      <c r="AB426" s="120">
        <f>IF(LEFT(AM426,9)="Direct-OR",0,V426-Y426)</f>
        <v>4031.07116</v>
      </c>
      <c r="AC426" s="122">
        <f>AA426+AB426</f>
        <v>4031.07116</v>
      </c>
      <c r="AD426" s="94">
        <f>IF(LEFT(AM426,6)="Direct", R426,0)</f>
        <v>0</v>
      </c>
      <c r="AE426" s="123">
        <f>R426-AD426</f>
        <v>15019.869999999999</v>
      </c>
      <c r="AF426" s="94">
        <f>AD426+AE426</f>
        <v>15019.869999999999</v>
      </c>
      <c r="AG426" s="94">
        <f>IF(LEFT(AM426,9)="Direct-WA", R426,0)</f>
        <v>0</v>
      </c>
      <c r="AH426" s="123">
        <f>IF(LEFT(AM426,9)="Direct-WA",0,R426*T426)</f>
        <v>1550.0505839999998</v>
      </c>
      <c r="AI426" s="94">
        <f>AG426+AH426</f>
        <v>1550.0505839999998</v>
      </c>
      <c r="AJ426" s="94">
        <f>IF(LEFT(AM426,9)="Direct-OR", R426,0)</f>
        <v>0</v>
      </c>
      <c r="AK426" s="94">
        <f>IF(LEFT(AM426,9)="Direct-OR",0,AF426-AI426)</f>
        <v>13469.819415999998</v>
      </c>
      <c r="AL426" s="93">
        <f>AJ426+AK426</f>
        <v>13469.819415999998</v>
      </c>
      <c r="AM426" s="138" t="s">
        <v>1225</v>
      </c>
    </row>
    <row r="427" spans="1:39" hidden="1" outlineLevel="2" collapsed="1" x14ac:dyDescent="0.25">
      <c r="S427" s="92"/>
      <c r="T427" s="80"/>
      <c r="U427" s="119">
        <f t="shared" ref="U427:AL427" si="504">SUBTOTAL(9,U426:U426)</f>
        <v>0</v>
      </c>
      <c r="V427" s="120">
        <f t="shared" si="504"/>
        <v>4494.95</v>
      </c>
      <c r="W427" s="121">
        <f t="shared" si="504"/>
        <v>4494.95</v>
      </c>
      <c r="X427" s="119">
        <f t="shared" si="504"/>
        <v>0</v>
      </c>
      <c r="Y427" s="120">
        <f t="shared" si="504"/>
        <v>463.87883999999997</v>
      </c>
      <c r="Z427" s="122">
        <f t="shared" si="504"/>
        <v>463.87883999999997</v>
      </c>
      <c r="AA427" s="119">
        <f t="shared" si="504"/>
        <v>0</v>
      </c>
      <c r="AB427" s="120">
        <f t="shared" si="504"/>
        <v>4031.07116</v>
      </c>
      <c r="AC427" s="122">
        <f t="shared" si="504"/>
        <v>4031.07116</v>
      </c>
      <c r="AD427" s="94">
        <f t="shared" si="504"/>
        <v>0</v>
      </c>
      <c r="AE427" s="123">
        <f t="shared" si="504"/>
        <v>15019.869999999999</v>
      </c>
      <c r="AF427" s="94">
        <f t="shared" si="504"/>
        <v>15019.869999999999</v>
      </c>
      <c r="AG427" s="94">
        <f t="shared" si="504"/>
        <v>0</v>
      </c>
      <c r="AH427" s="123">
        <f t="shared" si="504"/>
        <v>1550.0505839999998</v>
      </c>
      <c r="AI427" s="94">
        <f t="shared" si="504"/>
        <v>1550.0505839999998</v>
      </c>
      <c r="AJ427" s="94">
        <f t="shared" si="504"/>
        <v>0</v>
      </c>
      <c r="AK427" s="94">
        <f t="shared" si="504"/>
        <v>13469.819415999998</v>
      </c>
      <c r="AL427" s="93">
        <f t="shared" si="504"/>
        <v>13469.819415999998</v>
      </c>
      <c r="AM427" s="139" t="s">
        <v>7150</v>
      </c>
    </row>
    <row r="428" spans="1:39" hidden="1" outlineLevel="3" x14ac:dyDescent="0.25">
      <c r="A428" t="s">
        <v>7038</v>
      </c>
      <c r="B428" t="s">
        <v>283</v>
      </c>
      <c r="C428" t="s">
        <v>284</v>
      </c>
      <c r="D428" t="s">
        <v>334</v>
      </c>
      <c r="E428" t="s">
        <v>333</v>
      </c>
      <c r="F428">
        <v>10658.5</v>
      </c>
      <c r="G428">
        <v>11758.51</v>
      </c>
      <c r="H428">
        <v>13819.67</v>
      </c>
      <c r="R428">
        <f>SUM(F428:Q428)</f>
        <v>36236.68</v>
      </c>
      <c r="S428" s="92" t="s">
        <v>2114</v>
      </c>
      <c r="T428" s="80">
        <v>8.4099999999999994E-2</v>
      </c>
      <c r="U428" s="119">
        <f>IF(LEFT(AM428,6)="Direct", H428,0)</f>
        <v>0</v>
      </c>
      <c r="V428" s="120">
        <f>H428-U428</f>
        <v>13819.67</v>
      </c>
      <c r="W428" s="121">
        <f>U428+V428</f>
        <v>13819.67</v>
      </c>
      <c r="X428" s="119">
        <f>IF(LEFT(AM428,9)="Direct-WA", H428,0)</f>
        <v>0</v>
      </c>
      <c r="Y428" s="120">
        <f>IF(LEFT(AM428,9)="Direct-WA",0,H428*T428)</f>
        <v>1162.2342469999999</v>
      </c>
      <c r="Z428" s="122">
        <f>X428+Y428</f>
        <v>1162.2342469999999</v>
      </c>
      <c r="AA428" s="119">
        <f>IF(LEFT(AM428,9)="Direct-OR", H428,0)</f>
        <v>0</v>
      </c>
      <c r="AB428" s="120">
        <f>IF(LEFT(AM428,9)="Direct-OR",0,V428-Y428)</f>
        <v>12657.435753</v>
      </c>
      <c r="AC428" s="122">
        <f>AA428+AB428</f>
        <v>12657.435753</v>
      </c>
      <c r="AD428" s="94">
        <f>IF(LEFT(AM428,6)="Direct", R428,0)</f>
        <v>0</v>
      </c>
      <c r="AE428" s="123">
        <f>R428-AD428</f>
        <v>36236.68</v>
      </c>
      <c r="AF428" s="94">
        <f>AD428+AE428</f>
        <v>36236.68</v>
      </c>
      <c r="AG428" s="94">
        <f>IF(LEFT(AM428,9)="Direct-WA", R428,0)</f>
        <v>0</v>
      </c>
      <c r="AH428" s="123">
        <f>IF(LEFT(AM428,9)="Direct-WA",0,R428*T428)</f>
        <v>3047.5047879999997</v>
      </c>
      <c r="AI428" s="94">
        <f>AG428+AH428</f>
        <v>3047.5047879999997</v>
      </c>
      <c r="AJ428" s="94">
        <f>IF(LEFT(AM428,9)="Direct-OR", R428,0)</f>
        <v>0</v>
      </c>
      <c r="AK428" s="94">
        <f>IF(LEFT(AM428,9)="Direct-OR",0,AF428-AI428)</f>
        <v>33189.175212000002</v>
      </c>
      <c r="AL428" s="93">
        <f>AJ428+AK428</f>
        <v>33189.175212000002</v>
      </c>
      <c r="AM428" s="138" t="s">
        <v>982</v>
      </c>
    </row>
    <row r="429" spans="1:39" hidden="1" outlineLevel="2" collapsed="1" x14ac:dyDescent="0.25">
      <c r="S429" s="92"/>
      <c r="T429" s="80"/>
      <c r="U429" s="119">
        <f t="shared" ref="U429:AL429" si="505">SUBTOTAL(9,U428:U428)</f>
        <v>0</v>
      </c>
      <c r="V429" s="120">
        <f t="shared" si="505"/>
        <v>13819.67</v>
      </c>
      <c r="W429" s="121">
        <f t="shared" si="505"/>
        <v>13819.67</v>
      </c>
      <c r="X429" s="119">
        <f t="shared" si="505"/>
        <v>0</v>
      </c>
      <c r="Y429" s="120">
        <f t="shared" si="505"/>
        <v>1162.2342469999999</v>
      </c>
      <c r="Z429" s="122">
        <f t="shared" si="505"/>
        <v>1162.2342469999999</v>
      </c>
      <c r="AA429" s="119">
        <f t="shared" si="505"/>
        <v>0</v>
      </c>
      <c r="AB429" s="120">
        <f t="shared" si="505"/>
        <v>12657.435753</v>
      </c>
      <c r="AC429" s="122">
        <f t="shared" si="505"/>
        <v>12657.435753</v>
      </c>
      <c r="AD429" s="94">
        <f t="shared" si="505"/>
        <v>0</v>
      </c>
      <c r="AE429" s="123">
        <f t="shared" si="505"/>
        <v>36236.68</v>
      </c>
      <c r="AF429" s="94">
        <f t="shared" si="505"/>
        <v>36236.68</v>
      </c>
      <c r="AG429" s="94">
        <f t="shared" si="505"/>
        <v>0</v>
      </c>
      <c r="AH429" s="123">
        <f t="shared" si="505"/>
        <v>3047.5047879999997</v>
      </c>
      <c r="AI429" s="94">
        <f t="shared" si="505"/>
        <v>3047.5047879999997</v>
      </c>
      <c r="AJ429" s="94">
        <f t="shared" si="505"/>
        <v>0</v>
      </c>
      <c r="AK429" s="94">
        <f t="shared" si="505"/>
        <v>33189.175212000002</v>
      </c>
      <c r="AL429" s="93">
        <f t="shared" si="505"/>
        <v>33189.175212000002</v>
      </c>
      <c r="AM429" s="139" t="s">
        <v>7144</v>
      </c>
    </row>
    <row r="430" spans="1:39" hidden="1" outlineLevel="3" x14ac:dyDescent="0.25">
      <c r="A430" t="s">
        <v>7038</v>
      </c>
      <c r="B430" t="s">
        <v>283</v>
      </c>
      <c r="C430" t="s">
        <v>284</v>
      </c>
      <c r="D430" t="s">
        <v>327</v>
      </c>
      <c r="E430" t="s">
        <v>328</v>
      </c>
      <c r="F430">
        <v>18830.900000000001</v>
      </c>
      <c r="G430">
        <v>20917.349999999999</v>
      </c>
      <c r="H430">
        <v>28920.57</v>
      </c>
      <c r="R430">
        <f>SUM(F430:Q430)</f>
        <v>68668.820000000007</v>
      </c>
      <c r="S430" s="92" t="s">
        <v>2098</v>
      </c>
      <c r="T430" s="80">
        <v>0.1128</v>
      </c>
      <c r="U430" s="119">
        <f>IF(LEFT(AM430,6)="Direct", H430,0)</f>
        <v>0</v>
      </c>
      <c r="V430" s="120">
        <f>H430-U430</f>
        <v>28920.57</v>
      </c>
      <c r="W430" s="121">
        <f>U430+V430</f>
        <v>28920.57</v>
      </c>
      <c r="X430" s="119">
        <f>IF(LEFT(AM430,9)="Direct-WA", H430,0)</f>
        <v>0</v>
      </c>
      <c r="Y430" s="120">
        <f>IF(LEFT(AM430,9)="Direct-WA",0,H430*T430)</f>
        <v>3262.2402959999999</v>
      </c>
      <c r="Z430" s="122">
        <f>X430+Y430</f>
        <v>3262.2402959999999</v>
      </c>
      <c r="AA430" s="119">
        <f>IF(LEFT(AM430,9)="Direct-OR", H430,0)</f>
        <v>0</v>
      </c>
      <c r="AB430" s="120">
        <f>IF(LEFT(AM430,9)="Direct-OR",0,V430-Y430)</f>
        <v>25658.329704</v>
      </c>
      <c r="AC430" s="122">
        <f>AA430+AB430</f>
        <v>25658.329704</v>
      </c>
      <c r="AD430" s="94">
        <f>IF(LEFT(AM430,6)="Direct", R430,0)</f>
        <v>0</v>
      </c>
      <c r="AE430" s="123">
        <f>R430-AD430</f>
        <v>68668.820000000007</v>
      </c>
      <c r="AF430" s="94">
        <f>AD430+AE430</f>
        <v>68668.820000000007</v>
      </c>
      <c r="AG430" s="94">
        <f>IF(LEFT(AM430,9)="Direct-WA", R430,0)</f>
        <v>0</v>
      </c>
      <c r="AH430" s="123">
        <f>IF(LEFT(AM430,9)="Direct-WA",0,R430*T430)</f>
        <v>7745.842896000001</v>
      </c>
      <c r="AI430" s="94">
        <f>AG430+AH430</f>
        <v>7745.842896000001</v>
      </c>
      <c r="AJ430" s="94">
        <f>IF(LEFT(AM430,9)="Direct-OR", R430,0)</f>
        <v>0</v>
      </c>
      <c r="AK430" s="94">
        <f>IF(LEFT(AM430,9)="Direct-OR",0,AF430-AI430)</f>
        <v>60922.977104000005</v>
      </c>
      <c r="AL430" s="93">
        <f>AJ430+AK430</f>
        <v>60922.977104000005</v>
      </c>
      <c r="AM430" s="138" t="s">
        <v>988</v>
      </c>
    </row>
    <row r="431" spans="1:39" hidden="1" outlineLevel="2" collapsed="1" x14ac:dyDescent="0.25">
      <c r="S431" s="92"/>
      <c r="T431" s="80"/>
      <c r="U431" s="119">
        <f t="shared" ref="U431:AL431" si="506">SUBTOTAL(9,U430:U430)</f>
        <v>0</v>
      </c>
      <c r="V431" s="120">
        <f t="shared" si="506"/>
        <v>28920.57</v>
      </c>
      <c r="W431" s="121">
        <f t="shared" si="506"/>
        <v>28920.57</v>
      </c>
      <c r="X431" s="119">
        <f t="shared" si="506"/>
        <v>0</v>
      </c>
      <c r="Y431" s="120">
        <f t="shared" si="506"/>
        <v>3262.2402959999999</v>
      </c>
      <c r="Z431" s="122">
        <f t="shared" si="506"/>
        <v>3262.2402959999999</v>
      </c>
      <c r="AA431" s="119">
        <f t="shared" si="506"/>
        <v>0</v>
      </c>
      <c r="AB431" s="120">
        <f t="shared" si="506"/>
        <v>25658.329704</v>
      </c>
      <c r="AC431" s="122">
        <f t="shared" si="506"/>
        <v>25658.329704</v>
      </c>
      <c r="AD431" s="94">
        <f t="shared" si="506"/>
        <v>0</v>
      </c>
      <c r="AE431" s="123">
        <f t="shared" si="506"/>
        <v>68668.820000000007</v>
      </c>
      <c r="AF431" s="94">
        <f t="shared" si="506"/>
        <v>68668.820000000007</v>
      </c>
      <c r="AG431" s="94">
        <f t="shared" si="506"/>
        <v>0</v>
      </c>
      <c r="AH431" s="123">
        <f t="shared" si="506"/>
        <v>7745.842896000001</v>
      </c>
      <c r="AI431" s="94">
        <f t="shared" si="506"/>
        <v>7745.842896000001</v>
      </c>
      <c r="AJ431" s="94">
        <f t="shared" si="506"/>
        <v>0</v>
      </c>
      <c r="AK431" s="94">
        <f t="shared" si="506"/>
        <v>60922.977104000005</v>
      </c>
      <c r="AL431" s="93">
        <f t="shared" si="506"/>
        <v>60922.977104000005</v>
      </c>
      <c r="AM431" s="139" t="s">
        <v>7151</v>
      </c>
    </row>
    <row r="432" spans="1:39" hidden="1" outlineLevel="3" x14ac:dyDescent="0.25">
      <c r="A432" t="s">
        <v>7038</v>
      </c>
      <c r="B432" t="s">
        <v>43</v>
      </c>
      <c r="C432" t="s">
        <v>44</v>
      </c>
      <c r="D432" t="s">
        <v>332</v>
      </c>
      <c r="E432" t="s">
        <v>333</v>
      </c>
      <c r="H432">
        <v>-3157.82</v>
      </c>
      <c r="R432">
        <f>SUM(F432:Q432)</f>
        <v>-3157.82</v>
      </c>
      <c r="S432" s="92" t="s">
        <v>7094</v>
      </c>
      <c r="T432" s="80">
        <v>0</v>
      </c>
      <c r="U432" s="119">
        <f>IF(LEFT(AM432,6)="Direct", H432,0)</f>
        <v>-3157.82</v>
      </c>
      <c r="V432" s="120">
        <f>H432-U432</f>
        <v>0</v>
      </c>
      <c r="W432" s="121">
        <f>U432+V432</f>
        <v>-3157.82</v>
      </c>
      <c r="X432" s="119">
        <f>IF(LEFT(AM432,9)="Direct-WA", H432,0)</f>
        <v>0</v>
      </c>
      <c r="Y432" s="120">
        <f>IF(LEFT(AM432,9)="Direct-WA",0,H432*T432)</f>
        <v>0</v>
      </c>
      <c r="Z432" s="122">
        <f>X432+Y432</f>
        <v>0</v>
      </c>
      <c r="AA432" s="119">
        <f>IF(LEFT(AM432,9)="Direct-OR", H432,0)</f>
        <v>-3157.82</v>
      </c>
      <c r="AB432" s="120">
        <f>IF(LEFT(AM432,9)="Direct-OR",0,V432-Y432)</f>
        <v>0</v>
      </c>
      <c r="AC432" s="122">
        <f>AA432+AB432</f>
        <v>-3157.82</v>
      </c>
      <c r="AD432" s="94">
        <f>IF(LEFT(AM432,6)="Direct", R432,0)</f>
        <v>-3157.82</v>
      </c>
      <c r="AE432" s="123">
        <f>R432-AD432</f>
        <v>0</v>
      </c>
      <c r="AF432" s="94">
        <f>AD432+AE432</f>
        <v>-3157.82</v>
      </c>
      <c r="AG432" s="94">
        <f>IF(LEFT(AM432,9)="Direct-WA", R432,0)</f>
        <v>0</v>
      </c>
      <c r="AH432" s="123">
        <f>IF(LEFT(AM432,9)="Direct-WA",0,R432*T432)</f>
        <v>0</v>
      </c>
      <c r="AI432" s="94">
        <f>AG432+AH432</f>
        <v>0</v>
      </c>
      <c r="AJ432" s="94">
        <f>IF(LEFT(AM432,9)="Direct-OR", R432,0)</f>
        <v>-3157.82</v>
      </c>
      <c r="AK432" s="94">
        <f>IF(LEFT(AM432,9)="Direct-OR",0,AF432-AI432)</f>
        <v>0</v>
      </c>
      <c r="AL432" s="93">
        <f>AJ432+AK432</f>
        <v>-3157.82</v>
      </c>
      <c r="AM432" s="138" t="s">
        <v>1611</v>
      </c>
    </row>
    <row r="433" spans="1:39" hidden="1" outlineLevel="3" x14ac:dyDescent="0.25">
      <c r="A433" t="s">
        <v>7038</v>
      </c>
      <c r="B433" t="s">
        <v>96</v>
      </c>
      <c r="C433" t="s">
        <v>97</v>
      </c>
      <c r="D433" t="s">
        <v>313</v>
      </c>
      <c r="E433" t="s">
        <v>314</v>
      </c>
      <c r="F433">
        <v>-83.08</v>
      </c>
      <c r="G433">
        <v>46.9</v>
      </c>
      <c r="H433">
        <v>75.040000000000006</v>
      </c>
      <c r="R433">
        <f>SUM(F433:Q433)</f>
        <v>38.860000000000007</v>
      </c>
      <c r="S433" s="92" t="s">
        <v>4969</v>
      </c>
      <c r="T433" s="80">
        <v>0</v>
      </c>
      <c r="U433" s="119">
        <f>IF(LEFT(AM433,6)="Direct", H433,0)</f>
        <v>75.040000000000006</v>
      </c>
      <c r="V433" s="120">
        <f>H433-U433</f>
        <v>0</v>
      </c>
      <c r="W433" s="121">
        <f>U433+V433</f>
        <v>75.040000000000006</v>
      </c>
      <c r="X433" s="119">
        <f>IF(LEFT(AM433,9)="Direct-WA", H433,0)</f>
        <v>0</v>
      </c>
      <c r="Y433" s="120">
        <f>IF(LEFT(AM433,9)="Direct-WA",0,H433*T433)</f>
        <v>0</v>
      </c>
      <c r="Z433" s="122">
        <f>X433+Y433</f>
        <v>0</v>
      </c>
      <c r="AA433" s="119">
        <f>IF(LEFT(AM433,9)="Direct-OR", H433,0)</f>
        <v>75.040000000000006</v>
      </c>
      <c r="AB433" s="120">
        <f>IF(LEFT(AM433,9)="Direct-OR",0,V433-Y433)</f>
        <v>0</v>
      </c>
      <c r="AC433" s="122">
        <f>AA433+AB433</f>
        <v>75.040000000000006</v>
      </c>
      <c r="AD433" s="94">
        <f>IF(LEFT(AM433,6)="Direct", R433,0)</f>
        <v>38.860000000000007</v>
      </c>
      <c r="AE433" s="123">
        <f>R433-AD433</f>
        <v>0</v>
      </c>
      <c r="AF433" s="94">
        <f>AD433+AE433</f>
        <v>38.860000000000007</v>
      </c>
      <c r="AG433" s="94">
        <f>IF(LEFT(AM433,9)="Direct-WA", R433,0)</f>
        <v>0</v>
      </c>
      <c r="AH433" s="123">
        <f>IF(LEFT(AM433,9)="Direct-WA",0,R433*T433)</f>
        <v>0</v>
      </c>
      <c r="AI433" s="94">
        <f>AG433+AH433</f>
        <v>0</v>
      </c>
      <c r="AJ433" s="94">
        <f>IF(LEFT(AM433,9)="Direct-OR", R433,0)</f>
        <v>38.860000000000007</v>
      </c>
      <c r="AK433" s="94">
        <f>IF(LEFT(AM433,9)="Direct-OR",0,AF433-AI433)</f>
        <v>0</v>
      </c>
      <c r="AL433" s="93">
        <f>AJ433+AK433</f>
        <v>38.860000000000007</v>
      </c>
      <c r="AM433" s="138" t="s">
        <v>1014</v>
      </c>
    </row>
    <row r="434" spans="1:39" hidden="1" outlineLevel="3" x14ac:dyDescent="0.25">
      <c r="A434" t="s">
        <v>7038</v>
      </c>
      <c r="B434" t="s">
        <v>96</v>
      </c>
      <c r="C434" t="s">
        <v>97</v>
      </c>
      <c r="D434" t="s">
        <v>325</v>
      </c>
      <c r="E434" t="s">
        <v>326</v>
      </c>
      <c r="F434">
        <v>248.25</v>
      </c>
      <c r="G434">
        <v>382</v>
      </c>
      <c r="H434">
        <v>155</v>
      </c>
      <c r="R434">
        <f>SUM(F434:Q434)</f>
        <v>785.25</v>
      </c>
      <c r="S434" s="92" t="s">
        <v>6486</v>
      </c>
      <c r="T434" s="80">
        <v>0</v>
      </c>
      <c r="U434" s="119">
        <f>IF(LEFT(AM434,6)="Direct", H434,0)</f>
        <v>155</v>
      </c>
      <c r="V434" s="120">
        <f>H434-U434</f>
        <v>0</v>
      </c>
      <c r="W434" s="121">
        <f>U434+V434</f>
        <v>155</v>
      </c>
      <c r="X434" s="119">
        <f>IF(LEFT(AM434,9)="Direct-WA", H434,0)</f>
        <v>0</v>
      </c>
      <c r="Y434" s="120">
        <f>IF(LEFT(AM434,9)="Direct-WA",0,H434*T434)</f>
        <v>0</v>
      </c>
      <c r="Z434" s="122">
        <f>X434+Y434</f>
        <v>0</v>
      </c>
      <c r="AA434" s="119">
        <f>IF(LEFT(AM434,9)="Direct-OR", H434,0)</f>
        <v>155</v>
      </c>
      <c r="AB434" s="120">
        <f>IF(LEFT(AM434,9)="Direct-OR",0,V434-Y434)</f>
        <v>0</v>
      </c>
      <c r="AC434" s="122">
        <f>AA434+AB434</f>
        <v>155</v>
      </c>
      <c r="AD434" s="94">
        <f>IF(LEFT(AM434,6)="Direct", R434,0)</f>
        <v>785.25</v>
      </c>
      <c r="AE434" s="123">
        <f>R434-AD434</f>
        <v>0</v>
      </c>
      <c r="AF434" s="94">
        <f>AD434+AE434</f>
        <v>785.25</v>
      </c>
      <c r="AG434" s="94">
        <f>IF(LEFT(AM434,9)="Direct-WA", R434,0)</f>
        <v>0</v>
      </c>
      <c r="AH434" s="123">
        <f>IF(LEFT(AM434,9)="Direct-WA",0,R434*T434)</f>
        <v>0</v>
      </c>
      <c r="AI434" s="94">
        <f>AG434+AH434</f>
        <v>0</v>
      </c>
      <c r="AJ434" s="94">
        <f>IF(LEFT(AM434,9)="Direct-OR", R434,0)</f>
        <v>785.25</v>
      </c>
      <c r="AK434" s="94">
        <f>IF(LEFT(AM434,9)="Direct-OR",0,AF434-AI434)</f>
        <v>0</v>
      </c>
      <c r="AL434" s="93">
        <f>AJ434+AK434</f>
        <v>785.25</v>
      </c>
      <c r="AM434" s="138" t="s">
        <v>1611</v>
      </c>
    </row>
    <row r="435" spans="1:39" hidden="1" outlineLevel="2" collapsed="1" x14ac:dyDescent="0.25">
      <c r="S435" s="92"/>
      <c r="T435" s="80"/>
      <c r="U435" s="119">
        <f t="shared" ref="U435:AL435" si="507">SUBTOTAL(9,U432:U434)</f>
        <v>-2927.78</v>
      </c>
      <c r="V435" s="120">
        <f t="shared" si="507"/>
        <v>0</v>
      </c>
      <c r="W435" s="121">
        <f t="shared" si="507"/>
        <v>-2927.78</v>
      </c>
      <c r="X435" s="119">
        <f t="shared" si="507"/>
        <v>0</v>
      </c>
      <c r="Y435" s="120">
        <f t="shared" si="507"/>
        <v>0</v>
      </c>
      <c r="Z435" s="122">
        <f t="shared" si="507"/>
        <v>0</v>
      </c>
      <c r="AA435" s="119">
        <f t="shared" si="507"/>
        <v>-2927.78</v>
      </c>
      <c r="AB435" s="120">
        <f t="shared" si="507"/>
        <v>0</v>
      </c>
      <c r="AC435" s="122">
        <f t="shared" si="507"/>
        <v>-2927.78</v>
      </c>
      <c r="AD435" s="94">
        <f t="shared" si="507"/>
        <v>-2333.71</v>
      </c>
      <c r="AE435" s="123">
        <f t="shared" si="507"/>
        <v>0</v>
      </c>
      <c r="AF435" s="94">
        <f t="shared" si="507"/>
        <v>-2333.71</v>
      </c>
      <c r="AG435" s="94">
        <f t="shared" si="507"/>
        <v>0</v>
      </c>
      <c r="AH435" s="123">
        <f t="shared" si="507"/>
        <v>0</v>
      </c>
      <c r="AI435" s="94">
        <f t="shared" si="507"/>
        <v>0</v>
      </c>
      <c r="AJ435" s="94">
        <f t="shared" si="507"/>
        <v>-2333.71</v>
      </c>
      <c r="AK435" s="94">
        <f t="shared" si="507"/>
        <v>0</v>
      </c>
      <c r="AL435" s="93">
        <f t="shared" si="507"/>
        <v>-2333.71</v>
      </c>
      <c r="AM435" s="139" t="s">
        <v>7149</v>
      </c>
    </row>
    <row r="436" spans="1:39" hidden="1" outlineLevel="3" x14ac:dyDescent="0.25">
      <c r="A436" t="s">
        <v>7038</v>
      </c>
      <c r="B436" t="s">
        <v>35</v>
      </c>
      <c r="C436" t="s">
        <v>36</v>
      </c>
      <c r="D436" t="s">
        <v>306</v>
      </c>
      <c r="E436" t="s">
        <v>307</v>
      </c>
      <c r="F436">
        <v>23025.11</v>
      </c>
      <c r="G436">
        <v>23302.66</v>
      </c>
      <c r="H436">
        <v>24770.13</v>
      </c>
      <c r="R436">
        <f t="shared" ref="R436:R444" si="508">SUM(F436:Q436)</f>
        <v>71097.900000000009</v>
      </c>
      <c r="S436" s="92" t="s">
        <v>1021</v>
      </c>
      <c r="T436" s="80">
        <v>8.4599999999999995E-2</v>
      </c>
      <c r="U436" s="119">
        <f t="shared" ref="U436:U444" si="509">IF(LEFT(AM436,6)="Direct", H436,0)</f>
        <v>0</v>
      </c>
      <c r="V436" s="120">
        <f t="shared" ref="V436:V444" si="510">H436-U436</f>
        <v>24770.13</v>
      </c>
      <c r="W436" s="121">
        <f t="shared" ref="W436:W444" si="511">U436+V436</f>
        <v>24770.13</v>
      </c>
      <c r="X436" s="119">
        <f t="shared" ref="X436:X444" si="512">IF(LEFT(AM436,9)="Direct-WA", H436,0)</f>
        <v>0</v>
      </c>
      <c r="Y436" s="120">
        <f t="shared" ref="Y436:Y444" si="513">IF(LEFT(AM436,9)="Direct-WA",0,H436*T436)</f>
        <v>2095.5529980000001</v>
      </c>
      <c r="Z436" s="122">
        <f t="shared" ref="Z436:Z444" si="514">X436+Y436</f>
        <v>2095.5529980000001</v>
      </c>
      <c r="AA436" s="119">
        <f t="shared" ref="AA436:AA444" si="515">IF(LEFT(AM436,9)="Direct-OR", H436,0)</f>
        <v>0</v>
      </c>
      <c r="AB436" s="120">
        <f t="shared" ref="AB436:AB444" si="516">IF(LEFT(AM436,9)="Direct-OR",0,V436-Y436)</f>
        <v>22674.577002000002</v>
      </c>
      <c r="AC436" s="122">
        <f t="shared" ref="AC436:AC444" si="517">AA436+AB436</f>
        <v>22674.577002000002</v>
      </c>
      <c r="AD436" s="94">
        <f t="shared" ref="AD436:AD444" si="518">IF(LEFT(AM436,6)="Direct", R436,0)</f>
        <v>0</v>
      </c>
      <c r="AE436" s="123">
        <f t="shared" ref="AE436:AE444" si="519">R436-AD436</f>
        <v>71097.900000000009</v>
      </c>
      <c r="AF436" s="94">
        <f t="shared" ref="AF436:AF444" si="520">AD436+AE436</f>
        <v>71097.900000000009</v>
      </c>
      <c r="AG436" s="94">
        <f t="shared" ref="AG436:AG444" si="521">IF(LEFT(AM436,9)="Direct-WA", R436,0)</f>
        <v>0</v>
      </c>
      <c r="AH436" s="123">
        <f t="shared" ref="AH436:AH444" si="522">IF(LEFT(AM436,9)="Direct-WA",0,R436*T436)</f>
        <v>6014.8823400000001</v>
      </c>
      <c r="AI436" s="94">
        <f t="shared" ref="AI436:AI444" si="523">AG436+AH436</f>
        <v>6014.8823400000001</v>
      </c>
      <c r="AJ436" s="94">
        <f t="shared" ref="AJ436:AJ444" si="524">IF(LEFT(AM436,9)="Direct-OR", R436,0)</f>
        <v>0</v>
      </c>
      <c r="AK436" s="94">
        <f t="shared" ref="AK436:AK444" si="525">IF(LEFT(AM436,9)="Direct-OR",0,AF436-AI436)</f>
        <v>65083.017660000012</v>
      </c>
      <c r="AL436" s="93">
        <f t="shared" ref="AL436:AL444" si="526">AJ436+AK436</f>
        <v>65083.017660000012</v>
      </c>
      <c r="AM436" s="138" t="s">
        <v>976</v>
      </c>
    </row>
    <row r="437" spans="1:39" hidden="1" outlineLevel="3" x14ac:dyDescent="0.25">
      <c r="A437" t="s">
        <v>7038</v>
      </c>
      <c r="B437" t="s">
        <v>35</v>
      </c>
      <c r="C437" t="s">
        <v>36</v>
      </c>
      <c r="D437" t="s">
        <v>310</v>
      </c>
      <c r="E437" t="s">
        <v>309</v>
      </c>
      <c r="F437">
        <v>24678.639999999999</v>
      </c>
      <c r="G437">
        <v>17893.080000000002</v>
      </c>
      <c r="H437">
        <v>18008.7</v>
      </c>
      <c r="R437">
        <f t="shared" si="508"/>
        <v>60580.42</v>
      </c>
      <c r="S437" s="92" t="s">
        <v>1018</v>
      </c>
      <c r="T437" s="80">
        <v>8.4599999999999995E-2</v>
      </c>
      <c r="U437" s="119">
        <f t="shared" si="509"/>
        <v>0</v>
      </c>
      <c r="V437" s="120">
        <f t="shared" si="510"/>
        <v>18008.7</v>
      </c>
      <c r="W437" s="121">
        <f t="shared" si="511"/>
        <v>18008.7</v>
      </c>
      <c r="X437" s="119">
        <f t="shared" si="512"/>
        <v>0</v>
      </c>
      <c r="Y437" s="120">
        <f t="shared" si="513"/>
        <v>1523.53602</v>
      </c>
      <c r="Z437" s="122">
        <f t="shared" si="514"/>
        <v>1523.53602</v>
      </c>
      <c r="AA437" s="119">
        <f t="shared" si="515"/>
        <v>0</v>
      </c>
      <c r="AB437" s="120">
        <f t="shared" si="516"/>
        <v>16485.163980000001</v>
      </c>
      <c r="AC437" s="122">
        <f t="shared" si="517"/>
        <v>16485.163980000001</v>
      </c>
      <c r="AD437" s="94">
        <f t="shared" si="518"/>
        <v>0</v>
      </c>
      <c r="AE437" s="123">
        <f t="shared" si="519"/>
        <v>60580.42</v>
      </c>
      <c r="AF437" s="94">
        <f t="shared" si="520"/>
        <v>60580.42</v>
      </c>
      <c r="AG437" s="94">
        <f t="shared" si="521"/>
        <v>0</v>
      </c>
      <c r="AH437" s="123">
        <f t="shared" si="522"/>
        <v>5125.1035319999992</v>
      </c>
      <c r="AI437" s="94">
        <f t="shared" si="523"/>
        <v>5125.1035319999992</v>
      </c>
      <c r="AJ437" s="94">
        <f t="shared" si="524"/>
        <v>0</v>
      </c>
      <c r="AK437" s="94">
        <f t="shared" si="525"/>
        <v>55455.316467999997</v>
      </c>
      <c r="AL437" s="93">
        <f t="shared" si="526"/>
        <v>55455.316467999997</v>
      </c>
      <c r="AM437" s="138" t="s">
        <v>976</v>
      </c>
    </row>
    <row r="438" spans="1:39" hidden="1" outlineLevel="3" x14ac:dyDescent="0.25">
      <c r="A438" t="s">
        <v>7038</v>
      </c>
      <c r="B438" t="s">
        <v>35</v>
      </c>
      <c r="C438" t="s">
        <v>36</v>
      </c>
      <c r="D438" t="s">
        <v>311</v>
      </c>
      <c r="E438" t="s">
        <v>312</v>
      </c>
      <c r="F438">
        <v>1528.89</v>
      </c>
      <c r="G438">
        <v>2987.33</v>
      </c>
      <c r="H438">
        <v>2193.5700000000002</v>
      </c>
      <c r="R438">
        <f t="shared" si="508"/>
        <v>6709.7900000000009</v>
      </c>
      <c r="S438" s="92" t="s">
        <v>1031</v>
      </c>
      <c r="T438" s="80">
        <v>8.4599999999999995E-2</v>
      </c>
      <c r="U438" s="119">
        <f t="shared" si="509"/>
        <v>0</v>
      </c>
      <c r="V438" s="120">
        <f t="shared" si="510"/>
        <v>2193.5700000000002</v>
      </c>
      <c r="W438" s="121">
        <f t="shared" si="511"/>
        <v>2193.5700000000002</v>
      </c>
      <c r="X438" s="119">
        <f t="shared" si="512"/>
        <v>0</v>
      </c>
      <c r="Y438" s="120">
        <f t="shared" si="513"/>
        <v>185.57602199999999</v>
      </c>
      <c r="Z438" s="122">
        <f t="shared" si="514"/>
        <v>185.57602199999999</v>
      </c>
      <c r="AA438" s="119">
        <f t="shared" si="515"/>
        <v>0</v>
      </c>
      <c r="AB438" s="120">
        <f t="shared" si="516"/>
        <v>2007.9939780000002</v>
      </c>
      <c r="AC438" s="122">
        <f t="shared" si="517"/>
        <v>2007.9939780000002</v>
      </c>
      <c r="AD438" s="94">
        <f t="shared" si="518"/>
        <v>0</v>
      </c>
      <c r="AE438" s="123">
        <f t="shared" si="519"/>
        <v>6709.7900000000009</v>
      </c>
      <c r="AF438" s="94">
        <f t="shared" si="520"/>
        <v>6709.7900000000009</v>
      </c>
      <c r="AG438" s="94">
        <f t="shared" si="521"/>
        <v>0</v>
      </c>
      <c r="AH438" s="123">
        <f t="shared" si="522"/>
        <v>567.648234</v>
      </c>
      <c r="AI438" s="94">
        <f t="shared" si="523"/>
        <v>567.648234</v>
      </c>
      <c r="AJ438" s="94">
        <f t="shared" si="524"/>
        <v>0</v>
      </c>
      <c r="AK438" s="94">
        <f t="shared" si="525"/>
        <v>6142.1417660000006</v>
      </c>
      <c r="AL438" s="93">
        <f t="shared" si="526"/>
        <v>6142.1417660000006</v>
      </c>
      <c r="AM438" s="138" t="s">
        <v>976</v>
      </c>
    </row>
    <row r="439" spans="1:39" hidden="1" outlineLevel="3" x14ac:dyDescent="0.25">
      <c r="A439" t="s">
        <v>7038</v>
      </c>
      <c r="B439" t="s">
        <v>35</v>
      </c>
      <c r="C439" t="s">
        <v>36</v>
      </c>
      <c r="D439" t="s">
        <v>313</v>
      </c>
      <c r="E439" t="s">
        <v>314</v>
      </c>
      <c r="F439">
        <v>369.02</v>
      </c>
      <c r="G439">
        <v>-1564.3</v>
      </c>
      <c r="H439">
        <v>-991.21</v>
      </c>
      <c r="R439">
        <f t="shared" si="508"/>
        <v>-2186.4899999999998</v>
      </c>
      <c r="S439" s="92" t="s">
        <v>1041</v>
      </c>
      <c r="T439" s="80">
        <v>8.4599999999999995E-2</v>
      </c>
      <c r="U439" s="119">
        <f t="shared" si="509"/>
        <v>0</v>
      </c>
      <c r="V439" s="120">
        <f t="shared" si="510"/>
        <v>-991.21</v>
      </c>
      <c r="W439" s="121">
        <f t="shared" si="511"/>
        <v>-991.21</v>
      </c>
      <c r="X439" s="119">
        <f t="shared" si="512"/>
        <v>0</v>
      </c>
      <c r="Y439" s="120">
        <f t="shared" si="513"/>
        <v>-83.856365999999994</v>
      </c>
      <c r="Z439" s="122">
        <f t="shared" si="514"/>
        <v>-83.856365999999994</v>
      </c>
      <c r="AA439" s="119">
        <f t="shared" si="515"/>
        <v>0</v>
      </c>
      <c r="AB439" s="120">
        <f t="shared" si="516"/>
        <v>-907.35363400000006</v>
      </c>
      <c r="AC439" s="122">
        <f t="shared" si="517"/>
        <v>-907.35363400000006</v>
      </c>
      <c r="AD439" s="94">
        <f t="shared" si="518"/>
        <v>0</v>
      </c>
      <c r="AE439" s="123">
        <f t="shared" si="519"/>
        <v>-2186.4899999999998</v>
      </c>
      <c r="AF439" s="94">
        <f t="shared" si="520"/>
        <v>-2186.4899999999998</v>
      </c>
      <c r="AG439" s="94">
        <f t="shared" si="521"/>
        <v>0</v>
      </c>
      <c r="AH439" s="123">
        <f t="shared" si="522"/>
        <v>-184.97705399999998</v>
      </c>
      <c r="AI439" s="94">
        <f t="shared" si="523"/>
        <v>-184.97705399999998</v>
      </c>
      <c r="AJ439" s="94">
        <f t="shared" si="524"/>
        <v>0</v>
      </c>
      <c r="AK439" s="94">
        <f t="shared" si="525"/>
        <v>-2001.5129459999998</v>
      </c>
      <c r="AL439" s="93">
        <f t="shared" si="526"/>
        <v>-2001.5129459999998</v>
      </c>
      <c r="AM439" s="138" t="s">
        <v>976</v>
      </c>
    </row>
    <row r="440" spans="1:39" hidden="1" outlineLevel="3" x14ac:dyDescent="0.25">
      <c r="A440" t="s">
        <v>7038</v>
      </c>
      <c r="B440" t="s">
        <v>35</v>
      </c>
      <c r="C440" t="s">
        <v>36</v>
      </c>
      <c r="D440" t="s">
        <v>315</v>
      </c>
      <c r="E440" t="s">
        <v>316</v>
      </c>
      <c r="F440">
        <v>4455.16</v>
      </c>
      <c r="G440">
        <v>3487.12</v>
      </c>
      <c r="H440">
        <v>2058.4699999999998</v>
      </c>
      <c r="R440">
        <f t="shared" si="508"/>
        <v>10000.75</v>
      </c>
      <c r="S440" s="92" t="s">
        <v>1022</v>
      </c>
      <c r="T440" s="80">
        <v>8.4599999999999995E-2</v>
      </c>
      <c r="U440" s="119">
        <f t="shared" si="509"/>
        <v>0</v>
      </c>
      <c r="V440" s="120">
        <f t="shared" si="510"/>
        <v>2058.4699999999998</v>
      </c>
      <c r="W440" s="121">
        <f t="shared" si="511"/>
        <v>2058.4699999999998</v>
      </c>
      <c r="X440" s="119">
        <f t="shared" si="512"/>
        <v>0</v>
      </c>
      <c r="Y440" s="120">
        <f t="shared" si="513"/>
        <v>174.14656199999996</v>
      </c>
      <c r="Z440" s="122">
        <f t="shared" si="514"/>
        <v>174.14656199999996</v>
      </c>
      <c r="AA440" s="119">
        <f t="shared" si="515"/>
        <v>0</v>
      </c>
      <c r="AB440" s="120">
        <f t="shared" si="516"/>
        <v>1884.3234379999999</v>
      </c>
      <c r="AC440" s="122">
        <f t="shared" si="517"/>
        <v>1884.3234379999999</v>
      </c>
      <c r="AD440" s="94">
        <f t="shared" si="518"/>
        <v>0</v>
      </c>
      <c r="AE440" s="123">
        <f t="shared" si="519"/>
        <v>10000.75</v>
      </c>
      <c r="AF440" s="94">
        <f t="shared" si="520"/>
        <v>10000.75</v>
      </c>
      <c r="AG440" s="94">
        <f t="shared" si="521"/>
        <v>0</v>
      </c>
      <c r="AH440" s="123">
        <f t="shared" si="522"/>
        <v>846.06344999999999</v>
      </c>
      <c r="AI440" s="94">
        <f t="shared" si="523"/>
        <v>846.06344999999999</v>
      </c>
      <c r="AJ440" s="94">
        <f t="shared" si="524"/>
        <v>0</v>
      </c>
      <c r="AK440" s="94">
        <f t="shared" si="525"/>
        <v>9154.6865500000004</v>
      </c>
      <c r="AL440" s="93">
        <f t="shared" si="526"/>
        <v>9154.6865500000004</v>
      </c>
      <c r="AM440" s="138" t="s">
        <v>976</v>
      </c>
    </row>
    <row r="441" spans="1:39" hidden="1" outlineLevel="3" x14ac:dyDescent="0.25">
      <c r="A441" t="s">
        <v>7038</v>
      </c>
      <c r="B441" t="s">
        <v>35</v>
      </c>
      <c r="C441" t="s">
        <v>36</v>
      </c>
      <c r="D441" t="s">
        <v>317</v>
      </c>
      <c r="E441" t="s">
        <v>318</v>
      </c>
      <c r="F441">
        <v>3751.55</v>
      </c>
      <c r="G441">
        <v>3936.63</v>
      </c>
      <c r="H441">
        <v>5221.16</v>
      </c>
      <c r="R441">
        <f t="shared" si="508"/>
        <v>12909.34</v>
      </c>
      <c r="S441" s="92" t="s">
        <v>992</v>
      </c>
      <c r="T441" s="80">
        <v>8.4599999999999995E-2</v>
      </c>
      <c r="U441" s="119">
        <f t="shared" si="509"/>
        <v>0</v>
      </c>
      <c r="V441" s="120">
        <f t="shared" si="510"/>
        <v>5221.16</v>
      </c>
      <c r="W441" s="121">
        <f t="shared" si="511"/>
        <v>5221.16</v>
      </c>
      <c r="X441" s="119">
        <f t="shared" si="512"/>
        <v>0</v>
      </c>
      <c r="Y441" s="120">
        <f t="shared" si="513"/>
        <v>441.71013599999998</v>
      </c>
      <c r="Z441" s="122">
        <f t="shared" si="514"/>
        <v>441.71013599999998</v>
      </c>
      <c r="AA441" s="119">
        <f t="shared" si="515"/>
        <v>0</v>
      </c>
      <c r="AB441" s="120">
        <f t="shared" si="516"/>
        <v>4779.4498640000002</v>
      </c>
      <c r="AC441" s="122">
        <f t="shared" si="517"/>
        <v>4779.4498640000002</v>
      </c>
      <c r="AD441" s="94">
        <f t="shared" si="518"/>
        <v>0</v>
      </c>
      <c r="AE441" s="123">
        <f t="shared" si="519"/>
        <v>12909.34</v>
      </c>
      <c r="AF441" s="94">
        <f t="shared" si="520"/>
        <v>12909.34</v>
      </c>
      <c r="AG441" s="94">
        <f t="shared" si="521"/>
        <v>0</v>
      </c>
      <c r="AH441" s="123">
        <f t="shared" si="522"/>
        <v>1092.1301639999999</v>
      </c>
      <c r="AI441" s="94">
        <f t="shared" si="523"/>
        <v>1092.1301639999999</v>
      </c>
      <c r="AJ441" s="94">
        <f t="shared" si="524"/>
        <v>0</v>
      </c>
      <c r="AK441" s="94">
        <f t="shared" si="525"/>
        <v>11817.209836</v>
      </c>
      <c r="AL441" s="93">
        <f t="shared" si="526"/>
        <v>11817.209836</v>
      </c>
      <c r="AM441" s="138" t="s">
        <v>976</v>
      </c>
    </row>
    <row r="442" spans="1:39" hidden="1" outlineLevel="3" x14ac:dyDescent="0.25">
      <c r="A442" t="s">
        <v>7038</v>
      </c>
      <c r="B442" t="s">
        <v>35</v>
      </c>
      <c r="C442" t="s">
        <v>36</v>
      </c>
      <c r="D442" t="s">
        <v>319</v>
      </c>
      <c r="E442" t="s">
        <v>320</v>
      </c>
      <c r="F442">
        <v>235.1</v>
      </c>
      <c r="G442">
        <v>626.94000000000005</v>
      </c>
      <c r="H442">
        <v>1679.54</v>
      </c>
      <c r="R442">
        <f t="shared" si="508"/>
        <v>2541.58</v>
      </c>
      <c r="S442" s="92" t="s">
        <v>1002</v>
      </c>
      <c r="T442" s="80">
        <v>8.4599999999999995E-2</v>
      </c>
      <c r="U442" s="119">
        <f t="shared" si="509"/>
        <v>0</v>
      </c>
      <c r="V442" s="120">
        <f t="shared" si="510"/>
        <v>1679.54</v>
      </c>
      <c r="W442" s="121">
        <f t="shared" si="511"/>
        <v>1679.54</v>
      </c>
      <c r="X442" s="119">
        <f t="shared" si="512"/>
        <v>0</v>
      </c>
      <c r="Y442" s="120">
        <f t="shared" si="513"/>
        <v>142.08908399999999</v>
      </c>
      <c r="Z442" s="122">
        <f t="shared" si="514"/>
        <v>142.08908399999999</v>
      </c>
      <c r="AA442" s="119">
        <f t="shared" si="515"/>
        <v>0</v>
      </c>
      <c r="AB442" s="120">
        <f t="shared" si="516"/>
        <v>1537.450916</v>
      </c>
      <c r="AC442" s="122">
        <f t="shared" si="517"/>
        <v>1537.450916</v>
      </c>
      <c r="AD442" s="94">
        <f t="shared" si="518"/>
        <v>0</v>
      </c>
      <c r="AE442" s="123">
        <f t="shared" si="519"/>
        <v>2541.58</v>
      </c>
      <c r="AF442" s="94">
        <f t="shared" si="520"/>
        <v>2541.58</v>
      </c>
      <c r="AG442" s="94">
        <f t="shared" si="521"/>
        <v>0</v>
      </c>
      <c r="AH442" s="123">
        <f t="shared" si="522"/>
        <v>215.01766799999999</v>
      </c>
      <c r="AI442" s="94">
        <f t="shared" si="523"/>
        <v>215.01766799999999</v>
      </c>
      <c r="AJ442" s="94">
        <f t="shared" si="524"/>
        <v>0</v>
      </c>
      <c r="AK442" s="94">
        <f t="shared" si="525"/>
        <v>2326.562332</v>
      </c>
      <c r="AL442" s="93">
        <f t="shared" si="526"/>
        <v>2326.562332</v>
      </c>
      <c r="AM442" s="138" t="s">
        <v>976</v>
      </c>
    </row>
    <row r="443" spans="1:39" hidden="1" outlineLevel="3" x14ac:dyDescent="0.25">
      <c r="A443" t="s">
        <v>7038</v>
      </c>
      <c r="B443" t="s">
        <v>35</v>
      </c>
      <c r="C443" t="s">
        <v>36</v>
      </c>
      <c r="D443" t="s">
        <v>321</v>
      </c>
      <c r="E443" t="s">
        <v>322</v>
      </c>
      <c r="F443">
        <v>38437.46</v>
      </c>
      <c r="G443">
        <v>23606.86</v>
      </c>
      <c r="H443">
        <v>17414.96</v>
      </c>
      <c r="R443">
        <f t="shared" si="508"/>
        <v>79459.28</v>
      </c>
      <c r="S443" s="92" t="s">
        <v>1016</v>
      </c>
      <c r="T443" s="80">
        <v>8.4599999999999995E-2</v>
      </c>
      <c r="U443" s="119">
        <f t="shared" si="509"/>
        <v>0</v>
      </c>
      <c r="V443" s="120">
        <f t="shared" si="510"/>
        <v>17414.96</v>
      </c>
      <c r="W443" s="121">
        <f t="shared" si="511"/>
        <v>17414.96</v>
      </c>
      <c r="X443" s="119">
        <f t="shared" si="512"/>
        <v>0</v>
      </c>
      <c r="Y443" s="120">
        <f t="shared" si="513"/>
        <v>1473.3056159999999</v>
      </c>
      <c r="Z443" s="122">
        <f t="shared" si="514"/>
        <v>1473.3056159999999</v>
      </c>
      <c r="AA443" s="119">
        <f t="shared" si="515"/>
        <v>0</v>
      </c>
      <c r="AB443" s="120">
        <f t="shared" si="516"/>
        <v>15941.654383999999</v>
      </c>
      <c r="AC443" s="122">
        <f t="shared" si="517"/>
        <v>15941.654383999999</v>
      </c>
      <c r="AD443" s="94">
        <f t="shared" si="518"/>
        <v>0</v>
      </c>
      <c r="AE443" s="123">
        <f t="shared" si="519"/>
        <v>79459.28</v>
      </c>
      <c r="AF443" s="94">
        <f t="shared" si="520"/>
        <v>79459.28</v>
      </c>
      <c r="AG443" s="94">
        <f t="shared" si="521"/>
        <v>0</v>
      </c>
      <c r="AH443" s="123">
        <f t="shared" si="522"/>
        <v>6722.2550879999999</v>
      </c>
      <c r="AI443" s="94">
        <f t="shared" si="523"/>
        <v>6722.2550879999999</v>
      </c>
      <c r="AJ443" s="94">
        <f t="shared" si="524"/>
        <v>0</v>
      </c>
      <c r="AK443" s="94">
        <f t="shared" si="525"/>
        <v>72737.024911999993</v>
      </c>
      <c r="AL443" s="93">
        <f t="shared" si="526"/>
        <v>72737.024911999993</v>
      </c>
      <c r="AM443" s="138" t="s">
        <v>976</v>
      </c>
    </row>
    <row r="444" spans="1:39" hidden="1" outlineLevel="3" x14ac:dyDescent="0.25">
      <c r="A444" t="s">
        <v>7038</v>
      </c>
      <c r="B444" t="s">
        <v>35</v>
      </c>
      <c r="C444" t="s">
        <v>36</v>
      </c>
      <c r="D444" t="s">
        <v>323</v>
      </c>
      <c r="E444" t="s">
        <v>324</v>
      </c>
      <c r="F444">
        <v>654.99</v>
      </c>
      <c r="G444">
        <v>366.6</v>
      </c>
      <c r="H444">
        <v>640.96</v>
      </c>
      <c r="R444">
        <f t="shared" si="508"/>
        <v>1662.5500000000002</v>
      </c>
      <c r="S444" s="92" t="s">
        <v>1017</v>
      </c>
      <c r="T444" s="80">
        <v>8.4599999999999995E-2</v>
      </c>
      <c r="U444" s="119">
        <f t="shared" si="509"/>
        <v>0</v>
      </c>
      <c r="V444" s="120">
        <f t="shared" si="510"/>
        <v>640.96</v>
      </c>
      <c r="W444" s="121">
        <f t="shared" si="511"/>
        <v>640.96</v>
      </c>
      <c r="X444" s="119">
        <f t="shared" si="512"/>
        <v>0</v>
      </c>
      <c r="Y444" s="120">
        <f t="shared" si="513"/>
        <v>54.225216000000003</v>
      </c>
      <c r="Z444" s="122">
        <f t="shared" si="514"/>
        <v>54.225216000000003</v>
      </c>
      <c r="AA444" s="119">
        <f t="shared" si="515"/>
        <v>0</v>
      </c>
      <c r="AB444" s="120">
        <f t="shared" si="516"/>
        <v>586.73478399999999</v>
      </c>
      <c r="AC444" s="122">
        <f t="shared" si="517"/>
        <v>586.73478399999999</v>
      </c>
      <c r="AD444" s="94">
        <f t="shared" si="518"/>
        <v>0</v>
      </c>
      <c r="AE444" s="123">
        <f t="shared" si="519"/>
        <v>1662.5500000000002</v>
      </c>
      <c r="AF444" s="94">
        <f t="shared" si="520"/>
        <v>1662.5500000000002</v>
      </c>
      <c r="AG444" s="94">
        <f t="shared" si="521"/>
        <v>0</v>
      </c>
      <c r="AH444" s="123">
        <f t="shared" si="522"/>
        <v>140.65173000000001</v>
      </c>
      <c r="AI444" s="94">
        <f t="shared" si="523"/>
        <v>140.65173000000001</v>
      </c>
      <c r="AJ444" s="94">
        <f t="shared" si="524"/>
        <v>0</v>
      </c>
      <c r="AK444" s="94">
        <f t="shared" si="525"/>
        <v>1521.8982700000001</v>
      </c>
      <c r="AL444" s="93">
        <f t="shared" si="526"/>
        <v>1521.8982700000001</v>
      </c>
      <c r="AM444" s="138" t="s">
        <v>976</v>
      </c>
    </row>
    <row r="445" spans="1:39" hidden="1" outlineLevel="2" collapsed="1" x14ac:dyDescent="0.25">
      <c r="S445" s="92"/>
      <c r="T445" s="80"/>
      <c r="U445" s="119">
        <f t="shared" ref="U445:AL445" si="527">SUBTOTAL(9,U436:U444)</f>
        <v>0</v>
      </c>
      <c r="V445" s="120">
        <f t="shared" si="527"/>
        <v>70996.280000000013</v>
      </c>
      <c r="W445" s="121">
        <f t="shared" si="527"/>
        <v>70996.280000000013</v>
      </c>
      <c r="X445" s="119">
        <f t="shared" si="527"/>
        <v>0</v>
      </c>
      <c r="Y445" s="120">
        <f t="shared" si="527"/>
        <v>6006.285288</v>
      </c>
      <c r="Z445" s="122">
        <f t="shared" si="527"/>
        <v>6006.285288</v>
      </c>
      <c r="AA445" s="119">
        <f t="shared" si="527"/>
        <v>0</v>
      </c>
      <c r="AB445" s="120">
        <f t="shared" si="527"/>
        <v>64989.994712000007</v>
      </c>
      <c r="AC445" s="122">
        <f t="shared" si="527"/>
        <v>64989.994712000007</v>
      </c>
      <c r="AD445" s="94">
        <f t="shared" si="527"/>
        <v>0</v>
      </c>
      <c r="AE445" s="123">
        <f t="shared" si="527"/>
        <v>242775.12</v>
      </c>
      <c r="AF445" s="94">
        <f t="shared" si="527"/>
        <v>242775.12</v>
      </c>
      <c r="AG445" s="94">
        <f t="shared" si="527"/>
        <v>0</v>
      </c>
      <c r="AH445" s="123">
        <f t="shared" si="527"/>
        <v>20538.775151999998</v>
      </c>
      <c r="AI445" s="94">
        <f t="shared" si="527"/>
        <v>20538.775151999998</v>
      </c>
      <c r="AJ445" s="94">
        <f t="shared" si="527"/>
        <v>0</v>
      </c>
      <c r="AK445" s="94">
        <f t="shared" si="527"/>
        <v>222236.34484800001</v>
      </c>
      <c r="AL445" s="93">
        <f t="shared" si="527"/>
        <v>222236.34484800001</v>
      </c>
      <c r="AM445" s="139" t="s">
        <v>7136</v>
      </c>
    </row>
    <row r="446" spans="1:39" hidden="1" outlineLevel="3" x14ac:dyDescent="0.25">
      <c r="A446" t="s">
        <v>7038</v>
      </c>
      <c r="B446" t="s">
        <v>82</v>
      </c>
      <c r="C446" t="s">
        <v>83</v>
      </c>
      <c r="D446" t="s">
        <v>337</v>
      </c>
      <c r="E446" t="s">
        <v>338</v>
      </c>
      <c r="F446">
        <v>-440.72</v>
      </c>
      <c r="G446">
        <v>-568.92999999999995</v>
      </c>
      <c r="H446">
        <v>8336.33</v>
      </c>
      <c r="R446">
        <f>SUM(F446:Q446)</f>
        <v>7326.68</v>
      </c>
      <c r="S446" s="92" t="s">
        <v>4481</v>
      </c>
      <c r="T446" s="80">
        <v>1.17E-2</v>
      </c>
      <c r="U446" s="119">
        <f>IF(LEFT(AM446,6)="Direct", H446,0)</f>
        <v>0</v>
      </c>
      <c r="V446" s="120">
        <f>H446-U446</f>
        <v>8336.33</v>
      </c>
      <c r="W446" s="121">
        <f>U446+V446</f>
        <v>8336.33</v>
      </c>
      <c r="X446" s="119">
        <f>IF(LEFT(AM446,9)="Direct-WA", H446,0)</f>
        <v>0</v>
      </c>
      <c r="Y446" s="120">
        <f>IF(LEFT(AM446,9)="Direct-WA",0,H446*T446)</f>
        <v>97.535060999999999</v>
      </c>
      <c r="Z446" s="122">
        <f>X446+Y446</f>
        <v>97.535060999999999</v>
      </c>
      <c r="AA446" s="119">
        <f>IF(LEFT(AM446,9)="Direct-OR", H446,0)</f>
        <v>0</v>
      </c>
      <c r="AB446" s="120">
        <f>IF(LEFT(AM446,9)="Direct-OR",0,V446-Y446)</f>
        <v>8238.7949389999994</v>
      </c>
      <c r="AC446" s="122">
        <f>AA446+AB446</f>
        <v>8238.7949389999994</v>
      </c>
      <c r="AD446" s="94">
        <f>IF(LEFT(AM446,6)="Direct", R446,0)</f>
        <v>0</v>
      </c>
      <c r="AE446" s="123">
        <f>R446-AD446</f>
        <v>7326.68</v>
      </c>
      <c r="AF446" s="94">
        <f>AD446+AE446</f>
        <v>7326.68</v>
      </c>
      <c r="AG446" s="94">
        <f>IF(LEFT(AM446,9)="Direct-WA", R446,0)</f>
        <v>0</v>
      </c>
      <c r="AH446" s="123">
        <f>IF(LEFT(AM446,9)="Direct-WA",0,R446*T446)</f>
        <v>85.722156000000012</v>
      </c>
      <c r="AI446" s="94">
        <f>AG446+AH446</f>
        <v>85.722156000000012</v>
      </c>
      <c r="AJ446" s="94">
        <f>IF(LEFT(AM446,9)="Direct-OR", R446,0)</f>
        <v>0</v>
      </c>
      <c r="AK446" s="94">
        <f>IF(LEFT(AM446,9)="Direct-OR",0,AF446-AI446)</f>
        <v>7240.9578440000005</v>
      </c>
      <c r="AL446" s="93">
        <f>AJ446+AK446</f>
        <v>7240.9578440000005</v>
      </c>
      <c r="AM446" s="138" t="s">
        <v>4436</v>
      </c>
    </row>
    <row r="447" spans="1:39" hidden="1" outlineLevel="3" x14ac:dyDescent="0.25">
      <c r="A447" t="s">
        <v>7038</v>
      </c>
      <c r="B447" t="s">
        <v>82</v>
      </c>
      <c r="C447" t="s">
        <v>83</v>
      </c>
      <c r="D447" t="s">
        <v>313</v>
      </c>
      <c r="E447" t="s">
        <v>314</v>
      </c>
      <c r="F447">
        <v>-35.11</v>
      </c>
      <c r="G447">
        <v>-3852.16</v>
      </c>
      <c r="H447">
        <v>-76.38</v>
      </c>
      <c r="R447">
        <f>SUM(F447:Q447)</f>
        <v>-3963.65</v>
      </c>
      <c r="S447" s="92" t="s">
        <v>4483</v>
      </c>
      <c r="T447" s="80">
        <v>1.17E-2</v>
      </c>
      <c r="U447" s="119">
        <f>IF(LEFT(AM447,6)="Direct", H447,0)</f>
        <v>0</v>
      </c>
      <c r="V447" s="120">
        <f>H447-U447</f>
        <v>-76.38</v>
      </c>
      <c r="W447" s="121">
        <f>U447+V447</f>
        <v>-76.38</v>
      </c>
      <c r="X447" s="119">
        <f>IF(LEFT(AM447,9)="Direct-WA", H447,0)</f>
        <v>0</v>
      </c>
      <c r="Y447" s="120">
        <f>IF(LEFT(AM447,9)="Direct-WA",0,H447*T447)</f>
        <v>-0.89364599999999994</v>
      </c>
      <c r="Z447" s="122">
        <f>X447+Y447</f>
        <v>-0.89364599999999994</v>
      </c>
      <c r="AA447" s="119">
        <f>IF(LEFT(AM447,9)="Direct-OR", H447,0)</f>
        <v>0</v>
      </c>
      <c r="AB447" s="120">
        <f>IF(LEFT(AM447,9)="Direct-OR",0,V447-Y447)</f>
        <v>-75.486353999999992</v>
      </c>
      <c r="AC447" s="122">
        <f>AA447+AB447</f>
        <v>-75.486353999999992</v>
      </c>
      <c r="AD447" s="94">
        <f>IF(LEFT(AM447,6)="Direct", R447,0)</f>
        <v>0</v>
      </c>
      <c r="AE447" s="123">
        <f>R447-AD447</f>
        <v>-3963.65</v>
      </c>
      <c r="AF447" s="94">
        <f>AD447+AE447</f>
        <v>-3963.65</v>
      </c>
      <c r="AG447" s="94">
        <f>IF(LEFT(AM447,9)="Direct-WA", R447,0)</f>
        <v>0</v>
      </c>
      <c r="AH447" s="123">
        <f>IF(LEFT(AM447,9)="Direct-WA",0,R447*T447)</f>
        <v>-46.374705000000006</v>
      </c>
      <c r="AI447" s="94">
        <f>AG447+AH447</f>
        <v>-46.374705000000006</v>
      </c>
      <c r="AJ447" s="94">
        <f>IF(LEFT(AM447,9)="Direct-OR", R447,0)</f>
        <v>0</v>
      </c>
      <c r="AK447" s="94">
        <f>IF(LEFT(AM447,9)="Direct-OR",0,AF447-AI447)</f>
        <v>-3917.2752949999999</v>
      </c>
      <c r="AL447" s="93">
        <f>AJ447+AK447</f>
        <v>-3917.2752949999999</v>
      </c>
      <c r="AM447" s="138" t="s">
        <v>4436</v>
      </c>
    </row>
    <row r="448" spans="1:39" hidden="1" outlineLevel="2" collapsed="1" x14ac:dyDescent="0.25">
      <c r="S448" s="92"/>
      <c r="T448" s="80"/>
      <c r="U448" s="119">
        <f t="shared" ref="U448:AL448" si="528">SUBTOTAL(9,U446:U447)</f>
        <v>0</v>
      </c>
      <c r="V448" s="120">
        <f t="shared" si="528"/>
        <v>8259.9500000000007</v>
      </c>
      <c r="W448" s="121">
        <f t="shared" si="528"/>
        <v>8259.9500000000007</v>
      </c>
      <c r="X448" s="119">
        <f t="shared" si="528"/>
        <v>0</v>
      </c>
      <c r="Y448" s="120">
        <f t="shared" si="528"/>
        <v>96.641414999999995</v>
      </c>
      <c r="Z448" s="122">
        <f t="shared" si="528"/>
        <v>96.641414999999995</v>
      </c>
      <c r="AA448" s="119">
        <f t="shared" si="528"/>
        <v>0</v>
      </c>
      <c r="AB448" s="120">
        <f t="shared" si="528"/>
        <v>8163.3085849999998</v>
      </c>
      <c r="AC448" s="122">
        <f t="shared" si="528"/>
        <v>8163.3085849999998</v>
      </c>
      <c r="AD448" s="94">
        <f t="shared" si="528"/>
        <v>0</v>
      </c>
      <c r="AE448" s="123">
        <f t="shared" si="528"/>
        <v>3363.03</v>
      </c>
      <c r="AF448" s="94">
        <f t="shared" si="528"/>
        <v>3363.03</v>
      </c>
      <c r="AG448" s="94">
        <f t="shared" si="528"/>
        <v>0</v>
      </c>
      <c r="AH448" s="123">
        <f t="shared" si="528"/>
        <v>39.347451000000007</v>
      </c>
      <c r="AI448" s="94">
        <f t="shared" si="528"/>
        <v>39.347451000000007</v>
      </c>
      <c r="AJ448" s="94">
        <f t="shared" si="528"/>
        <v>0</v>
      </c>
      <c r="AK448" s="94">
        <f t="shared" si="528"/>
        <v>3323.6825490000006</v>
      </c>
      <c r="AL448" s="93">
        <f t="shared" si="528"/>
        <v>3323.6825490000006</v>
      </c>
      <c r="AM448" s="139" t="s">
        <v>7138</v>
      </c>
    </row>
    <row r="449" spans="1:39" hidden="1" outlineLevel="1" x14ac:dyDescent="0.25">
      <c r="A449" s="135" t="s">
        <v>7037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7"/>
      <c r="T449" s="128"/>
      <c r="U449" s="129">
        <f t="shared" ref="U449:AL449" si="529">SUBTOTAL(9,U415:U447)</f>
        <v>-2927.78</v>
      </c>
      <c r="V449" s="130">
        <f t="shared" si="529"/>
        <v>232431.88</v>
      </c>
      <c r="W449" s="131">
        <f t="shared" si="529"/>
        <v>229504.1</v>
      </c>
      <c r="X449" s="129">
        <f t="shared" si="529"/>
        <v>0</v>
      </c>
      <c r="Y449" s="130">
        <f t="shared" si="529"/>
        <v>22845.0766</v>
      </c>
      <c r="Z449" s="132">
        <f t="shared" si="529"/>
        <v>22845.0766</v>
      </c>
      <c r="AA449" s="129">
        <f t="shared" si="529"/>
        <v>-2927.78</v>
      </c>
      <c r="AB449" s="130">
        <f t="shared" si="529"/>
        <v>209586.80340000003</v>
      </c>
      <c r="AC449" s="132">
        <f t="shared" si="529"/>
        <v>206659.02340000001</v>
      </c>
      <c r="AD449" s="130">
        <f t="shared" si="529"/>
        <v>-2333.71</v>
      </c>
      <c r="AE449" s="133">
        <f t="shared" si="529"/>
        <v>773285.31</v>
      </c>
      <c r="AF449" s="130">
        <f t="shared" si="529"/>
        <v>770951.60000000009</v>
      </c>
      <c r="AG449" s="130">
        <f t="shared" si="529"/>
        <v>0</v>
      </c>
      <c r="AH449" s="133">
        <f t="shared" si="529"/>
        <v>78490.59756699999</v>
      </c>
      <c r="AI449" s="130">
        <f t="shared" si="529"/>
        <v>78490.59756699999</v>
      </c>
      <c r="AJ449" s="130">
        <f t="shared" si="529"/>
        <v>-2333.71</v>
      </c>
      <c r="AK449" s="130">
        <f t="shared" si="529"/>
        <v>694794.71243299975</v>
      </c>
      <c r="AL449" s="134">
        <f t="shared" si="529"/>
        <v>692461.00243299978</v>
      </c>
      <c r="AM449" s="137"/>
    </row>
    <row r="450" spans="1:39" hidden="1" outlineLevel="3" x14ac:dyDescent="0.25">
      <c r="A450" t="s">
        <v>7040</v>
      </c>
      <c r="B450" t="s">
        <v>138</v>
      </c>
      <c r="C450" t="s">
        <v>139</v>
      </c>
      <c r="D450" t="s">
        <v>346</v>
      </c>
      <c r="E450" t="s">
        <v>347</v>
      </c>
      <c r="F450">
        <v>1523.26</v>
      </c>
      <c r="G450">
        <v>1429.27</v>
      </c>
      <c r="H450">
        <v>1518.97</v>
      </c>
      <c r="R450">
        <f>SUM(F450:Q450)</f>
        <v>4471.5</v>
      </c>
      <c r="S450" s="92" t="s">
        <v>5461</v>
      </c>
      <c r="T450" s="80">
        <v>0.1124</v>
      </c>
      <c r="U450" s="119">
        <f>IF(LEFT(AM450,6)="Direct", H450,0)</f>
        <v>0</v>
      </c>
      <c r="V450" s="120">
        <f>H450-U450</f>
        <v>1518.97</v>
      </c>
      <c r="W450" s="121">
        <f>U450+V450</f>
        <v>1518.97</v>
      </c>
      <c r="X450" s="119">
        <f>IF(LEFT(AM450,9)="Direct-WA", H450,0)</f>
        <v>0</v>
      </c>
      <c r="Y450" s="120">
        <f>IF(LEFT(AM450,9)="Direct-WA",0,H450*T450)</f>
        <v>170.73222799999999</v>
      </c>
      <c r="Z450" s="122">
        <f>X450+Y450</f>
        <v>170.73222799999999</v>
      </c>
      <c r="AA450" s="119">
        <f>IF(LEFT(AM450,9)="Direct-OR", H450,0)</f>
        <v>0</v>
      </c>
      <c r="AB450" s="120">
        <f>IF(LEFT(AM450,9)="Direct-OR",0,V450-Y450)</f>
        <v>1348.2377719999999</v>
      </c>
      <c r="AC450" s="122">
        <f>AA450+AB450</f>
        <v>1348.2377719999999</v>
      </c>
      <c r="AD450" s="94">
        <f>IF(LEFT(AM450,6)="Direct", R450,0)</f>
        <v>0</v>
      </c>
      <c r="AE450" s="123">
        <f>R450-AD450</f>
        <v>4471.5</v>
      </c>
      <c r="AF450" s="94">
        <f>AD450+AE450</f>
        <v>4471.5</v>
      </c>
      <c r="AG450" s="94">
        <f>IF(LEFT(AM450,9)="Direct-WA", R450,0)</f>
        <v>0</v>
      </c>
      <c r="AH450" s="123">
        <f>IF(LEFT(AM450,9)="Direct-WA",0,R450*T450)</f>
        <v>502.59660000000002</v>
      </c>
      <c r="AI450" s="94">
        <f>AG450+AH450</f>
        <v>502.59660000000002</v>
      </c>
      <c r="AJ450" s="94">
        <f>IF(LEFT(AM450,9)="Direct-OR", R450,0)</f>
        <v>0</v>
      </c>
      <c r="AK450" s="94">
        <f>IF(LEFT(AM450,9)="Direct-OR",0,AF450-AI450)</f>
        <v>3968.9034000000001</v>
      </c>
      <c r="AL450" s="93">
        <f>AJ450+AK450</f>
        <v>3968.9034000000001</v>
      </c>
      <c r="AM450" s="138" t="s">
        <v>1010</v>
      </c>
    </row>
    <row r="451" spans="1:39" hidden="1" outlineLevel="2" collapsed="1" x14ac:dyDescent="0.25">
      <c r="S451" s="92"/>
      <c r="T451" s="80"/>
      <c r="U451" s="119">
        <f t="shared" ref="U451:AL451" si="530">SUBTOTAL(9,U450:U450)</f>
        <v>0</v>
      </c>
      <c r="V451" s="120">
        <f t="shared" si="530"/>
        <v>1518.97</v>
      </c>
      <c r="W451" s="121">
        <f t="shared" si="530"/>
        <v>1518.97</v>
      </c>
      <c r="X451" s="119">
        <f t="shared" si="530"/>
        <v>0</v>
      </c>
      <c r="Y451" s="120">
        <f t="shared" si="530"/>
        <v>170.73222799999999</v>
      </c>
      <c r="Z451" s="122">
        <f t="shared" si="530"/>
        <v>170.73222799999999</v>
      </c>
      <c r="AA451" s="119">
        <f t="shared" si="530"/>
        <v>0</v>
      </c>
      <c r="AB451" s="120">
        <f t="shared" si="530"/>
        <v>1348.2377719999999</v>
      </c>
      <c r="AC451" s="122">
        <f t="shared" si="530"/>
        <v>1348.2377719999999</v>
      </c>
      <c r="AD451" s="94">
        <f t="shared" si="530"/>
        <v>0</v>
      </c>
      <c r="AE451" s="123">
        <f t="shared" si="530"/>
        <v>4471.5</v>
      </c>
      <c r="AF451" s="94">
        <f t="shared" si="530"/>
        <v>4471.5</v>
      </c>
      <c r="AG451" s="94">
        <f t="shared" si="530"/>
        <v>0</v>
      </c>
      <c r="AH451" s="123">
        <f t="shared" si="530"/>
        <v>502.59660000000002</v>
      </c>
      <c r="AI451" s="94">
        <f t="shared" si="530"/>
        <v>502.59660000000002</v>
      </c>
      <c r="AJ451" s="94">
        <f t="shared" si="530"/>
        <v>0</v>
      </c>
      <c r="AK451" s="94">
        <f t="shared" si="530"/>
        <v>3968.9034000000001</v>
      </c>
      <c r="AL451" s="93">
        <f t="shared" si="530"/>
        <v>3968.9034000000001</v>
      </c>
      <c r="AM451" s="139" t="s">
        <v>7137</v>
      </c>
    </row>
    <row r="452" spans="1:39" hidden="1" outlineLevel="3" x14ac:dyDescent="0.25">
      <c r="A452" t="s">
        <v>7040</v>
      </c>
      <c r="B452" t="s">
        <v>35</v>
      </c>
      <c r="C452" t="s">
        <v>36</v>
      </c>
      <c r="D452" t="s">
        <v>340</v>
      </c>
      <c r="E452" t="s">
        <v>341</v>
      </c>
      <c r="H452">
        <v>3831.22</v>
      </c>
      <c r="R452">
        <f>SUM(F452:Q452)</f>
        <v>3831.22</v>
      </c>
      <c r="S452" s="92" t="s">
        <v>7095</v>
      </c>
      <c r="T452" s="80">
        <v>0</v>
      </c>
      <c r="U452" s="119">
        <f>IF(LEFT(AM452,6)="Direct", H452,0)</f>
        <v>3831.22</v>
      </c>
      <c r="V452" s="120">
        <f>H452-U452</f>
        <v>0</v>
      </c>
      <c r="W452" s="121">
        <f>U452+V452</f>
        <v>3831.22</v>
      </c>
      <c r="X452" s="119">
        <f>IF(LEFT(AM452,9)="Direct-WA", H452,0)</f>
        <v>0</v>
      </c>
      <c r="Y452" s="120">
        <f>IF(LEFT(AM452,9)="Direct-WA",0,H452*T452)</f>
        <v>0</v>
      </c>
      <c r="Z452" s="122">
        <f>X452+Y452</f>
        <v>0</v>
      </c>
      <c r="AA452" s="119">
        <f>IF(LEFT(AM452,9)="Direct-OR", H452,0)</f>
        <v>3831.22</v>
      </c>
      <c r="AB452" s="120">
        <f>IF(LEFT(AM452,9)="Direct-OR",0,V452-Y452)</f>
        <v>0</v>
      </c>
      <c r="AC452" s="122">
        <f>AA452+AB452</f>
        <v>3831.22</v>
      </c>
      <c r="AD452" s="94">
        <f>IF(LEFT(AM452,6)="Direct", R452,0)</f>
        <v>3831.22</v>
      </c>
      <c r="AE452" s="123">
        <f>R452-AD452</f>
        <v>0</v>
      </c>
      <c r="AF452" s="94">
        <f>AD452+AE452</f>
        <v>3831.22</v>
      </c>
      <c r="AG452" s="94">
        <f>IF(LEFT(AM452,9)="Direct-WA", R452,0)</f>
        <v>0</v>
      </c>
      <c r="AH452" s="123">
        <f>IF(LEFT(AM452,9)="Direct-WA",0,R452*T452)</f>
        <v>0</v>
      </c>
      <c r="AI452" s="94">
        <f>AG452+AH452</f>
        <v>0</v>
      </c>
      <c r="AJ452" s="94">
        <f>IF(LEFT(AM452,9)="Direct-OR", R452,0)</f>
        <v>3831.22</v>
      </c>
      <c r="AK452" s="94">
        <f>IF(LEFT(AM452,9)="Direct-OR",0,AF452-AI452)</f>
        <v>0</v>
      </c>
      <c r="AL452" s="93">
        <f>AJ452+AK452</f>
        <v>3831.22</v>
      </c>
      <c r="AM452" s="138" t="s">
        <v>1611</v>
      </c>
    </row>
    <row r="453" spans="1:39" hidden="1" outlineLevel="3" x14ac:dyDescent="0.25">
      <c r="A453" t="s">
        <v>7040</v>
      </c>
      <c r="B453" t="s">
        <v>342</v>
      </c>
      <c r="C453" t="s">
        <v>343</v>
      </c>
      <c r="D453" t="s">
        <v>340</v>
      </c>
      <c r="E453" t="s">
        <v>341</v>
      </c>
      <c r="G453">
        <v>515.63</v>
      </c>
      <c r="H453">
        <v>843.75</v>
      </c>
      <c r="R453">
        <f>SUM(F453:Q453)</f>
        <v>1359.38</v>
      </c>
      <c r="S453" s="92" t="s">
        <v>6887</v>
      </c>
      <c r="T453" s="80">
        <v>0</v>
      </c>
      <c r="U453" s="119">
        <f>IF(LEFT(AM453,6)="Direct", H453,0)</f>
        <v>843.75</v>
      </c>
      <c r="V453" s="120">
        <f>H453-U453</f>
        <v>0</v>
      </c>
      <c r="W453" s="121">
        <f>U453+V453</f>
        <v>843.75</v>
      </c>
      <c r="X453" s="119">
        <f>IF(LEFT(AM453,9)="Direct-WA", H453,0)</f>
        <v>0</v>
      </c>
      <c r="Y453" s="120">
        <f>IF(LEFT(AM453,9)="Direct-WA",0,H453*T453)</f>
        <v>0</v>
      </c>
      <c r="Z453" s="122">
        <f>X453+Y453</f>
        <v>0</v>
      </c>
      <c r="AA453" s="119">
        <f>IF(LEFT(AM453,9)="Direct-OR", H453,0)</f>
        <v>843.75</v>
      </c>
      <c r="AB453" s="120">
        <f>IF(LEFT(AM453,9)="Direct-OR",0,V453-Y453)</f>
        <v>0</v>
      </c>
      <c r="AC453" s="122">
        <f>AA453+AB453</f>
        <v>843.75</v>
      </c>
      <c r="AD453" s="94">
        <f>IF(LEFT(AM453,6)="Direct", R453,0)</f>
        <v>1359.38</v>
      </c>
      <c r="AE453" s="123">
        <f>R453-AD453</f>
        <v>0</v>
      </c>
      <c r="AF453" s="94">
        <f>AD453+AE453</f>
        <v>1359.38</v>
      </c>
      <c r="AG453" s="94">
        <f>IF(LEFT(AM453,9)="Direct-WA", R453,0)</f>
        <v>0</v>
      </c>
      <c r="AH453" s="123">
        <f>IF(LEFT(AM453,9)="Direct-WA",0,R453*T453)</f>
        <v>0</v>
      </c>
      <c r="AI453" s="94">
        <f>AG453+AH453</f>
        <v>0</v>
      </c>
      <c r="AJ453" s="94">
        <f>IF(LEFT(AM453,9)="Direct-OR", R453,0)</f>
        <v>1359.38</v>
      </c>
      <c r="AK453" s="94">
        <f>IF(LEFT(AM453,9)="Direct-OR",0,AF453-AI453)</f>
        <v>0</v>
      </c>
      <c r="AL453" s="93">
        <f>AJ453+AK453</f>
        <v>1359.38</v>
      </c>
      <c r="AM453" s="138" t="s">
        <v>6829</v>
      </c>
    </row>
    <row r="454" spans="1:39" hidden="1" outlineLevel="2" collapsed="1" x14ac:dyDescent="0.25">
      <c r="S454" s="92"/>
      <c r="T454" s="80"/>
      <c r="U454" s="119">
        <f t="shared" ref="U454:AL454" si="531">SUBTOTAL(9,U452:U453)</f>
        <v>4674.9699999999993</v>
      </c>
      <c r="V454" s="120">
        <f t="shared" si="531"/>
        <v>0</v>
      </c>
      <c r="W454" s="121">
        <f t="shared" si="531"/>
        <v>4674.9699999999993</v>
      </c>
      <c r="X454" s="119">
        <f t="shared" si="531"/>
        <v>0</v>
      </c>
      <c r="Y454" s="120">
        <f t="shared" si="531"/>
        <v>0</v>
      </c>
      <c r="Z454" s="122">
        <f t="shared" si="531"/>
        <v>0</v>
      </c>
      <c r="AA454" s="119">
        <f t="shared" si="531"/>
        <v>4674.9699999999993</v>
      </c>
      <c r="AB454" s="120">
        <f t="shared" si="531"/>
        <v>0</v>
      </c>
      <c r="AC454" s="122">
        <f t="shared" si="531"/>
        <v>4674.9699999999993</v>
      </c>
      <c r="AD454" s="94">
        <f t="shared" si="531"/>
        <v>5190.6000000000004</v>
      </c>
      <c r="AE454" s="123">
        <f t="shared" si="531"/>
        <v>0</v>
      </c>
      <c r="AF454" s="94">
        <f t="shared" si="531"/>
        <v>5190.6000000000004</v>
      </c>
      <c r="AG454" s="94">
        <f t="shared" si="531"/>
        <v>0</v>
      </c>
      <c r="AH454" s="123">
        <f t="shared" si="531"/>
        <v>0</v>
      </c>
      <c r="AI454" s="94">
        <f t="shared" si="531"/>
        <v>0</v>
      </c>
      <c r="AJ454" s="94">
        <f t="shared" si="531"/>
        <v>5190.6000000000004</v>
      </c>
      <c r="AK454" s="94">
        <f t="shared" si="531"/>
        <v>0</v>
      </c>
      <c r="AL454" s="93">
        <f t="shared" si="531"/>
        <v>5190.6000000000004</v>
      </c>
      <c r="AM454" s="139" t="s">
        <v>7149</v>
      </c>
    </row>
    <row r="455" spans="1:39" hidden="1" outlineLevel="3" x14ac:dyDescent="0.25">
      <c r="A455" t="s">
        <v>7040</v>
      </c>
      <c r="B455" t="s">
        <v>82</v>
      </c>
      <c r="C455" t="s">
        <v>83</v>
      </c>
      <c r="D455" t="s">
        <v>344</v>
      </c>
      <c r="E455" t="s">
        <v>345</v>
      </c>
      <c r="F455">
        <v>403.28</v>
      </c>
      <c r="G455">
        <v>290.01</v>
      </c>
      <c r="H455">
        <v>18.37</v>
      </c>
      <c r="R455">
        <f>SUM(F455:Q455)</f>
        <v>711.66</v>
      </c>
      <c r="S455" s="92" t="s">
        <v>4552</v>
      </c>
      <c r="T455" s="80">
        <v>1.17E-2</v>
      </c>
      <c r="U455" s="119">
        <f>IF(LEFT(AM455,6)="Direct", H455,0)</f>
        <v>0</v>
      </c>
      <c r="V455" s="120">
        <f>H455-U455</f>
        <v>18.37</v>
      </c>
      <c r="W455" s="121">
        <f>U455+V455</f>
        <v>18.37</v>
      </c>
      <c r="X455" s="119">
        <f>IF(LEFT(AM455,9)="Direct-WA", H455,0)</f>
        <v>0</v>
      </c>
      <c r="Y455" s="120">
        <f>IF(LEFT(AM455,9)="Direct-WA",0,H455*T455)</f>
        <v>0.21492900000000001</v>
      </c>
      <c r="Z455" s="122">
        <f>X455+Y455</f>
        <v>0.21492900000000001</v>
      </c>
      <c r="AA455" s="119">
        <f>IF(LEFT(AM455,9)="Direct-OR", H455,0)</f>
        <v>0</v>
      </c>
      <c r="AB455" s="120">
        <f>IF(LEFT(AM455,9)="Direct-OR",0,V455-Y455)</f>
        <v>18.155071</v>
      </c>
      <c r="AC455" s="122">
        <f>AA455+AB455</f>
        <v>18.155071</v>
      </c>
      <c r="AD455" s="94">
        <f>IF(LEFT(AM455,6)="Direct", R455,0)</f>
        <v>0</v>
      </c>
      <c r="AE455" s="123">
        <f>R455-AD455</f>
        <v>711.66</v>
      </c>
      <c r="AF455" s="94">
        <f>AD455+AE455</f>
        <v>711.66</v>
      </c>
      <c r="AG455" s="94">
        <f>IF(LEFT(AM455,9)="Direct-WA", R455,0)</f>
        <v>0</v>
      </c>
      <c r="AH455" s="123">
        <f>IF(LEFT(AM455,9)="Direct-WA",0,R455*T455)</f>
        <v>8.3264219999999991</v>
      </c>
      <c r="AI455" s="94">
        <f>AG455+AH455</f>
        <v>8.3264219999999991</v>
      </c>
      <c r="AJ455" s="94">
        <f>IF(LEFT(AM455,9)="Direct-OR", R455,0)</f>
        <v>0</v>
      </c>
      <c r="AK455" s="94">
        <f>IF(LEFT(AM455,9)="Direct-OR",0,AF455-AI455)</f>
        <v>703.33357799999999</v>
      </c>
      <c r="AL455" s="93">
        <f>AJ455+AK455</f>
        <v>703.33357799999999</v>
      </c>
      <c r="AM455" s="138" t="s">
        <v>4436</v>
      </c>
    </row>
    <row r="456" spans="1:39" hidden="1" outlineLevel="2" collapsed="1" x14ac:dyDescent="0.25">
      <c r="S456" s="92"/>
      <c r="T456" s="80"/>
      <c r="U456" s="119">
        <f t="shared" ref="U456:AL456" si="532">SUBTOTAL(9,U455:U455)</f>
        <v>0</v>
      </c>
      <c r="V456" s="120">
        <f t="shared" si="532"/>
        <v>18.37</v>
      </c>
      <c r="W456" s="121">
        <f t="shared" si="532"/>
        <v>18.37</v>
      </c>
      <c r="X456" s="119">
        <f t="shared" si="532"/>
        <v>0</v>
      </c>
      <c r="Y456" s="120">
        <f t="shared" si="532"/>
        <v>0.21492900000000001</v>
      </c>
      <c r="Z456" s="122">
        <f t="shared" si="532"/>
        <v>0.21492900000000001</v>
      </c>
      <c r="AA456" s="119">
        <f t="shared" si="532"/>
        <v>0</v>
      </c>
      <c r="AB456" s="120">
        <f t="shared" si="532"/>
        <v>18.155071</v>
      </c>
      <c r="AC456" s="122">
        <f t="shared" si="532"/>
        <v>18.155071</v>
      </c>
      <c r="AD456" s="94">
        <f t="shared" si="532"/>
        <v>0</v>
      </c>
      <c r="AE456" s="123">
        <f t="shared" si="532"/>
        <v>711.66</v>
      </c>
      <c r="AF456" s="94">
        <f t="shared" si="532"/>
        <v>711.66</v>
      </c>
      <c r="AG456" s="94">
        <f t="shared" si="532"/>
        <v>0</v>
      </c>
      <c r="AH456" s="123">
        <f t="shared" si="532"/>
        <v>8.3264219999999991</v>
      </c>
      <c r="AI456" s="94">
        <f t="shared" si="532"/>
        <v>8.3264219999999991</v>
      </c>
      <c r="AJ456" s="94">
        <f t="shared" si="532"/>
        <v>0</v>
      </c>
      <c r="AK456" s="94">
        <f t="shared" si="532"/>
        <v>703.33357799999999</v>
      </c>
      <c r="AL456" s="93">
        <f t="shared" si="532"/>
        <v>703.33357799999999</v>
      </c>
      <c r="AM456" s="139" t="s">
        <v>7138</v>
      </c>
    </row>
    <row r="457" spans="1:39" hidden="1" outlineLevel="1" x14ac:dyDescent="0.25">
      <c r="A457" s="135" t="s">
        <v>7039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7"/>
      <c r="T457" s="128"/>
      <c r="U457" s="129">
        <f t="shared" ref="U457:AL457" si="533">SUBTOTAL(9,U450:U455)</f>
        <v>4674.9699999999993</v>
      </c>
      <c r="V457" s="130">
        <f t="shared" si="533"/>
        <v>1537.34</v>
      </c>
      <c r="W457" s="131">
        <f t="shared" si="533"/>
        <v>6212.3099999999995</v>
      </c>
      <c r="X457" s="129">
        <f t="shared" si="533"/>
        <v>0</v>
      </c>
      <c r="Y457" s="130">
        <f t="shared" si="533"/>
        <v>170.947157</v>
      </c>
      <c r="Z457" s="132">
        <f t="shared" si="533"/>
        <v>170.947157</v>
      </c>
      <c r="AA457" s="129">
        <f t="shared" si="533"/>
        <v>4674.9699999999993</v>
      </c>
      <c r="AB457" s="130">
        <f t="shared" si="533"/>
        <v>1366.3928429999999</v>
      </c>
      <c r="AC457" s="132">
        <f t="shared" si="533"/>
        <v>6041.3628429999999</v>
      </c>
      <c r="AD457" s="130">
        <f t="shared" si="533"/>
        <v>5190.6000000000004</v>
      </c>
      <c r="AE457" s="133">
        <f t="shared" si="533"/>
        <v>5183.16</v>
      </c>
      <c r="AF457" s="130">
        <f t="shared" si="533"/>
        <v>10373.759999999998</v>
      </c>
      <c r="AG457" s="130">
        <f t="shared" si="533"/>
        <v>0</v>
      </c>
      <c r="AH457" s="133">
        <f t="shared" si="533"/>
        <v>510.923022</v>
      </c>
      <c r="AI457" s="130">
        <f t="shared" si="533"/>
        <v>510.923022</v>
      </c>
      <c r="AJ457" s="130">
        <f t="shared" si="533"/>
        <v>5190.6000000000004</v>
      </c>
      <c r="AK457" s="130">
        <f t="shared" si="533"/>
        <v>4672.2369779999999</v>
      </c>
      <c r="AL457" s="134">
        <f t="shared" si="533"/>
        <v>9862.8369780000012</v>
      </c>
      <c r="AM457" s="137"/>
    </row>
    <row r="458" spans="1:39" hidden="1" outlineLevel="3" x14ac:dyDescent="0.25">
      <c r="A458" t="s">
        <v>7042</v>
      </c>
      <c r="B458" t="s">
        <v>187</v>
      </c>
      <c r="C458" t="s">
        <v>188</v>
      </c>
      <c r="D458" t="s">
        <v>349</v>
      </c>
      <c r="E458" t="s">
        <v>350</v>
      </c>
      <c r="F458">
        <v>161724.78</v>
      </c>
      <c r="G458">
        <v>161315.38</v>
      </c>
      <c r="H458">
        <v>166290.57999999999</v>
      </c>
      <c r="R458">
        <f>SUM(F458:Q458)</f>
        <v>489330.74</v>
      </c>
      <c r="S458" s="92" t="s">
        <v>4203</v>
      </c>
      <c r="T458" s="80">
        <v>0.1119</v>
      </c>
      <c r="U458" s="119">
        <f>IF(LEFT(AM458,6)="Direct", H458,0)</f>
        <v>0</v>
      </c>
      <c r="V458" s="120">
        <f>H458-U458</f>
        <v>166290.57999999999</v>
      </c>
      <c r="W458" s="121">
        <f>U458+V458</f>
        <v>166290.57999999999</v>
      </c>
      <c r="X458" s="119">
        <f>IF(LEFT(AM458,9)="Direct-WA", H458,0)</f>
        <v>0</v>
      </c>
      <c r="Y458" s="120">
        <f>IF(LEFT(AM458,9)="Direct-WA",0,H458*T458)</f>
        <v>18607.915901999997</v>
      </c>
      <c r="Z458" s="122">
        <f>X458+Y458</f>
        <v>18607.915901999997</v>
      </c>
      <c r="AA458" s="119">
        <f>IF(LEFT(AM458,9)="Direct-OR", H458,0)</f>
        <v>0</v>
      </c>
      <c r="AB458" s="120">
        <f>IF(LEFT(AM458,9)="Direct-OR",0,V458-Y458)</f>
        <v>147682.66409799998</v>
      </c>
      <c r="AC458" s="122">
        <f>AA458+AB458</f>
        <v>147682.66409799998</v>
      </c>
      <c r="AD458" s="94">
        <f>IF(LEFT(AM458,6)="Direct", R458,0)</f>
        <v>0</v>
      </c>
      <c r="AE458" s="123">
        <f>R458-AD458</f>
        <v>489330.74</v>
      </c>
      <c r="AF458" s="94">
        <f>AD458+AE458</f>
        <v>489330.74</v>
      </c>
      <c r="AG458" s="94">
        <f>IF(LEFT(AM458,9)="Direct-WA", R458,0)</f>
        <v>0</v>
      </c>
      <c r="AH458" s="123">
        <f>IF(LEFT(AM458,9)="Direct-WA",0,R458*T458)</f>
        <v>54756.109806</v>
      </c>
      <c r="AI458" s="94">
        <f>AG458+AH458</f>
        <v>54756.109806</v>
      </c>
      <c r="AJ458" s="94">
        <f>IF(LEFT(AM458,9)="Direct-OR", R458,0)</f>
        <v>0</v>
      </c>
      <c r="AK458" s="94">
        <f>IF(LEFT(AM458,9)="Direct-OR",0,AF458-AI458)</f>
        <v>434574.63019399997</v>
      </c>
      <c r="AL458" s="93">
        <f>AJ458+AK458</f>
        <v>434574.63019399997</v>
      </c>
      <c r="AM458" s="138" t="s">
        <v>1012</v>
      </c>
    </row>
    <row r="459" spans="1:39" hidden="1" outlineLevel="2" collapsed="1" x14ac:dyDescent="0.25">
      <c r="S459" s="92"/>
      <c r="T459" s="80"/>
      <c r="U459" s="119">
        <f t="shared" ref="U459:AL459" si="534">SUBTOTAL(9,U458:U458)</f>
        <v>0</v>
      </c>
      <c r="V459" s="120">
        <f t="shared" si="534"/>
        <v>166290.57999999999</v>
      </c>
      <c r="W459" s="121">
        <f t="shared" si="534"/>
        <v>166290.57999999999</v>
      </c>
      <c r="X459" s="119">
        <f t="shared" si="534"/>
        <v>0</v>
      </c>
      <c r="Y459" s="120">
        <f t="shared" si="534"/>
        <v>18607.915901999997</v>
      </c>
      <c r="Z459" s="122">
        <f t="shared" si="534"/>
        <v>18607.915901999997</v>
      </c>
      <c r="AA459" s="119">
        <f t="shared" si="534"/>
        <v>0</v>
      </c>
      <c r="AB459" s="120">
        <f t="shared" si="534"/>
        <v>147682.66409799998</v>
      </c>
      <c r="AC459" s="122">
        <f t="shared" si="534"/>
        <v>147682.66409799998</v>
      </c>
      <c r="AD459" s="94">
        <f t="shared" si="534"/>
        <v>0</v>
      </c>
      <c r="AE459" s="123">
        <f t="shared" si="534"/>
        <v>489330.74</v>
      </c>
      <c r="AF459" s="94">
        <f t="shared" si="534"/>
        <v>489330.74</v>
      </c>
      <c r="AG459" s="94">
        <f t="shared" si="534"/>
        <v>0</v>
      </c>
      <c r="AH459" s="123">
        <f t="shared" si="534"/>
        <v>54756.109806</v>
      </c>
      <c r="AI459" s="94">
        <f t="shared" si="534"/>
        <v>54756.109806</v>
      </c>
      <c r="AJ459" s="94">
        <f t="shared" si="534"/>
        <v>0</v>
      </c>
      <c r="AK459" s="94">
        <f t="shared" si="534"/>
        <v>434574.63019399997</v>
      </c>
      <c r="AL459" s="93">
        <f t="shared" si="534"/>
        <v>434574.63019399997</v>
      </c>
      <c r="AM459" s="139" t="s">
        <v>7140</v>
      </c>
    </row>
    <row r="460" spans="1:39" hidden="1" outlineLevel="1" x14ac:dyDescent="0.25">
      <c r="A460" s="135" t="s">
        <v>7041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7"/>
      <c r="T460" s="128"/>
      <c r="U460" s="129">
        <f t="shared" ref="U460:AL460" si="535">SUBTOTAL(9,U458:U458)</f>
        <v>0</v>
      </c>
      <c r="V460" s="130">
        <f t="shared" si="535"/>
        <v>166290.57999999999</v>
      </c>
      <c r="W460" s="131">
        <f t="shared" si="535"/>
        <v>166290.57999999999</v>
      </c>
      <c r="X460" s="129">
        <f t="shared" si="535"/>
        <v>0</v>
      </c>
      <c r="Y460" s="130">
        <f t="shared" si="535"/>
        <v>18607.915901999997</v>
      </c>
      <c r="Z460" s="132">
        <f t="shared" si="535"/>
        <v>18607.915901999997</v>
      </c>
      <c r="AA460" s="129">
        <f t="shared" si="535"/>
        <v>0</v>
      </c>
      <c r="AB460" s="130">
        <f t="shared" si="535"/>
        <v>147682.66409799998</v>
      </c>
      <c r="AC460" s="132">
        <f t="shared" si="535"/>
        <v>147682.66409799998</v>
      </c>
      <c r="AD460" s="130">
        <f t="shared" si="535"/>
        <v>0</v>
      </c>
      <c r="AE460" s="133">
        <f t="shared" si="535"/>
        <v>489330.74</v>
      </c>
      <c r="AF460" s="130">
        <f t="shared" si="535"/>
        <v>489330.74</v>
      </c>
      <c r="AG460" s="130">
        <f t="shared" si="535"/>
        <v>0</v>
      </c>
      <c r="AH460" s="133">
        <f t="shared" si="535"/>
        <v>54756.109806</v>
      </c>
      <c r="AI460" s="130">
        <f t="shared" si="535"/>
        <v>54756.109806</v>
      </c>
      <c r="AJ460" s="130">
        <f t="shared" si="535"/>
        <v>0</v>
      </c>
      <c r="AK460" s="130">
        <f t="shared" si="535"/>
        <v>434574.63019399997</v>
      </c>
      <c r="AL460" s="134">
        <f t="shared" si="535"/>
        <v>434574.63019399997</v>
      </c>
      <c r="AM460" s="137"/>
    </row>
    <row r="461" spans="1:39" hidden="1" outlineLevel="3" x14ac:dyDescent="0.25">
      <c r="A461" t="s">
        <v>7044</v>
      </c>
      <c r="B461" t="s">
        <v>35</v>
      </c>
      <c r="C461" t="s">
        <v>36</v>
      </c>
      <c r="D461" t="s">
        <v>352</v>
      </c>
      <c r="E461" t="s">
        <v>353</v>
      </c>
      <c r="G461">
        <v>638.02</v>
      </c>
      <c r="R461">
        <f>SUM(F461:Q461)</f>
        <v>638.02</v>
      </c>
      <c r="S461" s="92" t="s">
        <v>6674</v>
      </c>
      <c r="T461" s="80">
        <v>0.1119</v>
      </c>
      <c r="U461" s="119">
        <f>IF(LEFT(AM461,6)="Direct", H461,0)</f>
        <v>0</v>
      </c>
      <c r="V461" s="120">
        <f>H461-U461</f>
        <v>0</v>
      </c>
      <c r="W461" s="121">
        <f>U461+V461</f>
        <v>0</v>
      </c>
      <c r="X461" s="119">
        <f>IF(LEFT(AM461,9)="Direct-WA", H461,0)</f>
        <v>0</v>
      </c>
      <c r="Y461" s="120">
        <f>IF(LEFT(AM461,9)="Direct-WA",0,H461*T461)</f>
        <v>0</v>
      </c>
      <c r="Z461" s="122">
        <f>X461+Y461</f>
        <v>0</v>
      </c>
      <c r="AA461" s="119">
        <f>IF(LEFT(AM461,9)="Direct-OR", H461,0)</f>
        <v>0</v>
      </c>
      <c r="AB461" s="120">
        <f>IF(LEFT(AM461,9)="Direct-OR",0,V461-Y461)</f>
        <v>0</v>
      </c>
      <c r="AC461" s="122">
        <f>AA461+AB461</f>
        <v>0</v>
      </c>
      <c r="AD461" s="94">
        <f>IF(LEFT(AM461,6)="Direct", R461,0)</f>
        <v>0</v>
      </c>
      <c r="AE461" s="123">
        <f>R461-AD461</f>
        <v>638.02</v>
      </c>
      <c r="AF461" s="94">
        <f>AD461+AE461</f>
        <v>638.02</v>
      </c>
      <c r="AG461" s="94">
        <f>IF(LEFT(AM461,9)="Direct-WA", R461,0)</f>
        <v>0</v>
      </c>
      <c r="AH461" s="123">
        <f>IF(LEFT(AM461,9)="Direct-WA",0,R461*T461)</f>
        <v>71.394437999999994</v>
      </c>
      <c r="AI461" s="94">
        <f>AG461+AH461</f>
        <v>71.394437999999994</v>
      </c>
      <c r="AJ461" s="94">
        <f>IF(LEFT(AM461,9)="Direct-OR", R461,0)</f>
        <v>0</v>
      </c>
      <c r="AK461" s="94">
        <f>IF(LEFT(AM461,9)="Direct-OR",0,AF461-AI461)</f>
        <v>566.62556199999995</v>
      </c>
      <c r="AL461" s="93">
        <f>AJ461+AK461</f>
        <v>566.62556199999995</v>
      </c>
      <c r="AM461" s="138" t="s">
        <v>1257</v>
      </c>
    </row>
    <row r="462" spans="1:39" hidden="1" outlineLevel="3" x14ac:dyDescent="0.25">
      <c r="A462" t="s">
        <v>7044</v>
      </c>
      <c r="B462" t="s">
        <v>35</v>
      </c>
      <c r="C462" t="s">
        <v>36</v>
      </c>
      <c r="D462" t="s">
        <v>354</v>
      </c>
      <c r="E462" t="s">
        <v>353</v>
      </c>
      <c r="F462">
        <v>6695.45</v>
      </c>
      <c r="G462">
        <v>6700.54</v>
      </c>
      <c r="H462">
        <v>6996.9</v>
      </c>
      <c r="R462">
        <f>SUM(F462:Q462)</f>
        <v>20392.89</v>
      </c>
      <c r="S462" s="92" t="s">
        <v>1027</v>
      </c>
      <c r="T462" s="80">
        <v>0.1119</v>
      </c>
      <c r="U462" s="119">
        <f>IF(LEFT(AM462,6)="Direct", H462,0)</f>
        <v>0</v>
      </c>
      <c r="V462" s="120">
        <f>H462-U462</f>
        <v>6996.9</v>
      </c>
      <c r="W462" s="121">
        <f>U462+V462</f>
        <v>6996.9</v>
      </c>
      <c r="X462" s="119">
        <f>IF(LEFT(AM462,9)="Direct-WA", H462,0)</f>
        <v>0</v>
      </c>
      <c r="Y462" s="120">
        <f>IF(LEFT(AM462,9)="Direct-WA",0,H462*T462)</f>
        <v>782.95310999999992</v>
      </c>
      <c r="Z462" s="122">
        <f>X462+Y462</f>
        <v>782.95310999999992</v>
      </c>
      <c r="AA462" s="119">
        <f>IF(LEFT(AM462,9)="Direct-OR", H462,0)</f>
        <v>0</v>
      </c>
      <c r="AB462" s="120">
        <f>IF(LEFT(AM462,9)="Direct-OR",0,V462-Y462)</f>
        <v>6213.9468899999993</v>
      </c>
      <c r="AC462" s="122">
        <f>AA462+AB462</f>
        <v>6213.9468899999993</v>
      </c>
      <c r="AD462" s="94">
        <f>IF(LEFT(AM462,6)="Direct", R462,0)</f>
        <v>0</v>
      </c>
      <c r="AE462" s="123">
        <f>R462-AD462</f>
        <v>20392.89</v>
      </c>
      <c r="AF462" s="94">
        <f>AD462+AE462</f>
        <v>20392.89</v>
      </c>
      <c r="AG462" s="94">
        <f>IF(LEFT(AM462,9)="Direct-WA", R462,0)</f>
        <v>0</v>
      </c>
      <c r="AH462" s="123">
        <f>IF(LEFT(AM462,9)="Direct-WA",0,R462*T462)</f>
        <v>2281.964391</v>
      </c>
      <c r="AI462" s="94">
        <f>AG462+AH462</f>
        <v>2281.964391</v>
      </c>
      <c r="AJ462" s="94">
        <f>IF(LEFT(AM462,9)="Direct-OR", R462,0)</f>
        <v>0</v>
      </c>
      <c r="AK462" s="94">
        <f>IF(LEFT(AM462,9)="Direct-OR",0,AF462-AI462)</f>
        <v>18110.925608999998</v>
      </c>
      <c r="AL462" s="93">
        <f>AJ462+AK462</f>
        <v>18110.925608999998</v>
      </c>
      <c r="AM462" s="138" t="s">
        <v>1012</v>
      </c>
    </row>
    <row r="463" spans="1:39" hidden="1" outlineLevel="3" x14ac:dyDescent="0.25">
      <c r="A463" t="s">
        <v>7044</v>
      </c>
      <c r="B463" t="s">
        <v>119</v>
      </c>
      <c r="C463" t="s">
        <v>120</v>
      </c>
      <c r="D463" t="s">
        <v>352</v>
      </c>
      <c r="E463" t="s">
        <v>353</v>
      </c>
      <c r="F463">
        <v>72005.52</v>
      </c>
      <c r="G463">
        <v>64802.26</v>
      </c>
      <c r="H463">
        <v>81702.009999999995</v>
      </c>
      <c r="R463">
        <f>SUM(F463:Q463)</f>
        <v>218509.78999999998</v>
      </c>
      <c r="S463" s="92" t="s">
        <v>4248</v>
      </c>
      <c r="T463" s="80">
        <v>0.1119</v>
      </c>
      <c r="U463" s="119">
        <f>IF(LEFT(AM463,6)="Direct", H463,0)</f>
        <v>0</v>
      </c>
      <c r="V463" s="120">
        <f>H463-U463</f>
        <v>81702.009999999995</v>
      </c>
      <c r="W463" s="121">
        <f>U463+V463</f>
        <v>81702.009999999995</v>
      </c>
      <c r="X463" s="119">
        <f>IF(LEFT(AM463,9)="Direct-WA", H463,0)</f>
        <v>0</v>
      </c>
      <c r="Y463" s="120">
        <f>IF(LEFT(AM463,9)="Direct-WA",0,H463*T463)</f>
        <v>9142.4549189999998</v>
      </c>
      <c r="Z463" s="122">
        <f>X463+Y463</f>
        <v>9142.4549189999998</v>
      </c>
      <c r="AA463" s="119">
        <f>IF(LEFT(AM463,9)="Direct-OR", H463,0)</f>
        <v>0</v>
      </c>
      <c r="AB463" s="120">
        <f>IF(LEFT(AM463,9)="Direct-OR",0,V463-Y463)</f>
        <v>72559.555080999999</v>
      </c>
      <c r="AC463" s="122">
        <f>AA463+AB463</f>
        <v>72559.555080999999</v>
      </c>
      <c r="AD463" s="94">
        <f>IF(LEFT(AM463,6)="Direct", R463,0)</f>
        <v>0</v>
      </c>
      <c r="AE463" s="123">
        <f>R463-AD463</f>
        <v>218509.78999999998</v>
      </c>
      <c r="AF463" s="94">
        <f>AD463+AE463</f>
        <v>218509.78999999998</v>
      </c>
      <c r="AG463" s="94">
        <f>IF(LEFT(AM463,9)="Direct-WA", R463,0)</f>
        <v>0</v>
      </c>
      <c r="AH463" s="123">
        <f>IF(LEFT(AM463,9)="Direct-WA",0,R463*T463)</f>
        <v>24451.245500999998</v>
      </c>
      <c r="AI463" s="94">
        <f>AG463+AH463</f>
        <v>24451.245500999998</v>
      </c>
      <c r="AJ463" s="94">
        <f>IF(LEFT(AM463,9)="Direct-OR", R463,0)</f>
        <v>0</v>
      </c>
      <c r="AK463" s="94">
        <f>IF(LEFT(AM463,9)="Direct-OR",0,AF463-AI463)</f>
        <v>194058.54449899998</v>
      </c>
      <c r="AL463" s="93">
        <f>AJ463+AK463</f>
        <v>194058.54449899998</v>
      </c>
      <c r="AM463" s="138" t="s">
        <v>1012</v>
      </c>
    </row>
    <row r="464" spans="1:39" hidden="1" outlineLevel="2" collapsed="1" x14ac:dyDescent="0.25">
      <c r="S464" s="92"/>
      <c r="T464" s="80"/>
      <c r="U464" s="119">
        <f t="shared" ref="U464:AL464" si="536">SUBTOTAL(9,U461:U463)</f>
        <v>0</v>
      </c>
      <c r="V464" s="120">
        <f t="shared" si="536"/>
        <v>88698.909999999989</v>
      </c>
      <c r="W464" s="121">
        <f t="shared" si="536"/>
        <v>88698.909999999989</v>
      </c>
      <c r="X464" s="119">
        <f t="shared" si="536"/>
        <v>0</v>
      </c>
      <c r="Y464" s="120">
        <f t="shared" si="536"/>
        <v>9925.4080290000002</v>
      </c>
      <c r="Z464" s="122">
        <f t="shared" si="536"/>
        <v>9925.4080290000002</v>
      </c>
      <c r="AA464" s="119">
        <f t="shared" si="536"/>
        <v>0</v>
      </c>
      <c r="AB464" s="120">
        <f t="shared" si="536"/>
        <v>78773.501970999991</v>
      </c>
      <c r="AC464" s="122">
        <f t="shared" si="536"/>
        <v>78773.501970999991</v>
      </c>
      <c r="AD464" s="94">
        <f t="shared" si="536"/>
        <v>0</v>
      </c>
      <c r="AE464" s="123">
        <f t="shared" si="536"/>
        <v>239540.69999999998</v>
      </c>
      <c r="AF464" s="94">
        <f t="shared" si="536"/>
        <v>239540.69999999998</v>
      </c>
      <c r="AG464" s="94">
        <f t="shared" si="536"/>
        <v>0</v>
      </c>
      <c r="AH464" s="123">
        <f t="shared" si="536"/>
        <v>26804.604329999998</v>
      </c>
      <c r="AI464" s="94">
        <f t="shared" si="536"/>
        <v>26804.604329999998</v>
      </c>
      <c r="AJ464" s="94">
        <f t="shared" si="536"/>
        <v>0</v>
      </c>
      <c r="AK464" s="94">
        <f t="shared" si="536"/>
        <v>212736.09566999998</v>
      </c>
      <c r="AL464" s="93">
        <f t="shared" si="536"/>
        <v>212736.09566999998</v>
      </c>
      <c r="AM464" s="139" t="s">
        <v>7145</v>
      </c>
    </row>
    <row r="465" spans="1:39" hidden="1" outlineLevel="1" x14ac:dyDescent="0.25">
      <c r="A465" s="135" t="s">
        <v>7043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7"/>
      <c r="T465" s="128"/>
      <c r="U465" s="129">
        <f t="shared" ref="U465:AL465" si="537">SUBTOTAL(9,U461:U463)</f>
        <v>0</v>
      </c>
      <c r="V465" s="130">
        <f t="shared" si="537"/>
        <v>88698.909999999989</v>
      </c>
      <c r="W465" s="131">
        <f t="shared" si="537"/>
        <v>88698.909999999989</v>
      </c>
      <c r="X465" s="129">
        <f t="shared" si="537"/>
        <v>0</v>
      </c>
      <c r="Y465" s="130">
        <f t="shared" si="537"/>
        <v>9925.4080290000002</v>
      </c>
      <c r="Z465" s="132">
        <f t="shared" si="537"/>
        <v>9925.4080290000002</v>
      </c>
      <c r="AA465" s="129">
        <f t="shared" si="537"/>
        <v>0</v>
      </c>
      <c r="AB465" s="130">
        <f t="shared" si="537"/>
        <v>78773.501970999991</v>
      </c>
      <c r="AC465" s="132">
        <f t="shared" si="537"/>
        <v>78773.501970999991</v>
      </c>
      <c r="AD465" s="130">
        <f t="shared" si="537"/>
        <v>0</v>
      </c>
      <c r="AE465" s="133">
        <f t="shared" si="537"/>
        <v>239540.69999999998</v>
      </c>
      <c r="AF465" s="130">
        <f t="shared" si="537"/>
        <v>239540.69999999998</v>
      </c>
      <c r="AG465" s="130">
        <f t="shared" si="537"/>
        <v>0</v>
      </c>
      <c r="AH465" s="133">
        <f t="shared" si="537"/>
        <v>26804.604329999998</v>
      </c>
      <c r="AI465" s="130">
        <f t="shared" si="537"/>
        <v>26804.604329999998</v>
      </c>
      <c r="AJ465" s="130">
        <f t="shared" si="537"/>
        <v>0</v>
      </c>
      <c r="AK465" s="130">
        <f t="shared" si="537"/>
        <v>212736.09566999998</v>
      </c>
      <c r="AL465" s="134">
        <f t="shared" si="537"/>
        <v>212736.09566999998</v>
      </c>
      <c r="AM465" s="137"/>
    </row>
    <row r="466" spans="1:39" hidden="1" outlineLevel="3" x14ac:dyDescent="0.25">
      <c r="A466" t="s">
        <v>7046</v>
      </c>
      <c r="B466" t="s">
        <v>371</v>
      </c>
      <c r="C466" t="s">
        <v>372</v>
      </c>
      <c r="D466" t="s">
        <v>362</v>
      </c>
      <c r="E466" t="s">
        <v>363</v>
      </c>
      <c r="F466">
        <v>887.21</v>
      </c>
      <c r="G466">
        <v>744.95</v>
      </c>
      <c r="H466">
        <v>554.85</v>
      </c>
      <c r="R466">
        <f>SUM(F466:Q466)</f>
        <v>2187.0100000000002</v>
      </c>
      <c r="S466" s="92" t="s">
        <v>5748</v>
      </c>
      <c r="T466" s="80">
        <v>0.1124</v>
      </c>
      <c r="U466" s="119">
        <f>IF(LEFT(AM466,6)="Direct", H466,0)</f>
        <v>0</v>
      </c>
      <c r="V466" s="120">
        <f>H466-U466</f>
        <v>554.85</v>
      </c>
      <c r="W466" s="121">
        <f>U466+V466</f>
        <v>554.85</v>
      </c>
      <c r="X466" s="119">
        <f>IF(LEFT(AM466,9)="Direct-WA", H466,0)</f>
        <v>0</v>
      </c>
      <c r="Y466" s="120">
        <f>IF(LEFT(AM466,9)="Direct-WA",0,H466*T466)</f>
        <v>62.365140000000004</v>
      </c>
      <c r="Z466" s="122">
        <f>X466+Y466</f>
        <v>62.365140000000004</v>
      </c>
      <c r="AA466" s="119">
        <f>IF(LEFT(AM466,9)="Direct-OR", H466,0)</f>
        <v>0</v>
      </c>
      <c r="AB466" s="120">
        <f>IF(LEFT(AM466,9)="Direct-OR",0,V466-Y466)</f>
        <v>492.48486000000003</v>
      </c>
      <c r="AC466" s="122">
        <f>AA466+AB466</f>
        <v>492.48486000000003</v>
      </c>
      <c r="AD466" s="94">
        <f>IF(LEFT(AM466,6)="Direct", R466,0)</f>
        <v>0</v>
      </c>
      <c r="AE466" s="123">
        <f>R466-AD466</f>
        <v>2187.0100000000002</v>
      </c>
      <c r="AF466" s="94">
        <f>AD466+AE466</f>
        <v>2187.0100000000002</v>
      </c>
      <c r="AG466" s="94">
        <f>IF(LEFT(AM466,9)="Direct-WA", R466,0)</f>
        <v>0</v>
      </c>
      <c r="AH466" s="123">
        <f>IF(LEFT(AM466,9)="Direct-WA",0,R466*T466)</f>
        <v>245.81992400000001</v>
      </c>
      <c r="AI466" s="94">
        <f>AG466+AH466</f>
        <v>245.81992400000001</v>
      </c>
      <c r="AJ466" s="94">
        <f>IF(LEFT(AM466,9)="Direct-OR", R466,0)</f>
        <v>0</v>
      </c>
      <c r="AK466" s="94">
        <f>IF(LEFT(AM466,9)="Direct-OR",0,AF466-AI466)</f>
        <v>1941.1900760000003</v>
      </c>
      <c r="AL466" s="93">
        <f>AJ466+AK466</f>
        <v>1941.1900760000003</v>
      </c>
      <c r="AM466" s="138" t="s">
        <v>1010</v>
      </c>
    </row>
    <row r="467" spans="1:39" hidden="1" outlineLevel="3" x14ac:dyDescent="0.25">
      <c r="A467" t="s">
        <v>7046</v>
      </c>
      <c r="B467" t="s">
        <v>373</v>
      </c>
      <c r="C467" t="s">
        <v>374</v>
      </c>
      <c r="D467" t="s">
        <v>369</v>
      </c>
      <c r="E467" t="s">
        <v>370</v>
      </c>
      <c r="F467">
        <v>94.96</v>
      </c>
      <c r="G467">
        <v>19.89</v>
      </c>
      <c r="H467">
        <v>52.51</v>
      </c>
      <c r="R467">
        <f>SUM(F467:Q467)</f>
        <v>167.35999999999999</v>
      </c>
      <c r="S467" s="92" t="s">
        <v>5762</v>
      </c>
      <c r="T467" s="80">
        <v>0.1124</v>
      </c>
      <c r="U467" s="119">
        <f>IF(LEFT(AM467,6)="Direct", H467,0)</f>
        <v>0</v>
      </c>
      <c r="V467" s="120">
        <f>H467-U467</f>
        <v>52.51</v>
      </c>
      <c r="W467" s="121">
        <f>U467+V467</f>
        <v>52.51</v>
      </c>
      <c r="X467" s="119">
        <f>IF(LEFT(AM467,9)="Direct-WA", H467,0)</f>
        <v>0</v>
      </c>
      <c r="Y467" s="120">
        <f>IF(LEFT(AM467,9)="Direct-WA",0,H467*T467)</f>
        <v>5.9021239999999997</v>
      </c>
      <c r="Z467" s="122">
        <f>X467+Y467</f>
        <v>5.9021239999999997</v>
      </c>
      <c r="AA467" s="119">
        <f>IF(LEFT(AM467,9)="Direct-OR", H467,0)</f>
        <v>0</v>
      </c>
      <c r="AB467" s="120">
        <f>IF(LEFT(AM467,9)="Direct-OR",0,V467-Y467)</f>
        <v>46.607875999999997</v>
      </c>
      <c r="AC467" s="122">
        <f>AA467+AB467</f>
        <v>46.607875999999997</v>
      </c>
      <c r="AD467" s="94">
        <f>IF(LEFT(AM467,6)="Direct", R467,0)</f>
        <v>0</v>
      </c>
      <c r="AE467" s="123">
        <f>R467-AD467</f>
        <v>167.35999999999999</v>
      </c>
      <c r="AF467" s="94">
        <f>AD467+AE467</f>
        <v>167.35999999999999</v>
      </c>
      <c r="AG467" s="94">
        <f>IF(LEFT(AM467,9)="Direct-WA", R467,0)</f>
        <v>0</v>
      </c>
      <c r="AH467" s="123">
        <f>IF(LEFT(AM467,9)="Direct-WA",0,R467*T467)</f>
        <v>18.811263999999998</v>
      </c>
      <c r="AI467" s="94">
        <f>AG467+AH467</f>
        <v>18.811263999999998</v>
      </c>
      <c r="AJ467" s="94">
        <f>IF(LEFT(AM467,9)="Direct-OR", R467,0)</f>
        <v>0</v>
      </c>
      <c r="AK467" s="94">
        <f>IF(LEFT(AM467,9)="Direct-OR",0,AF467-AI467)</f>
        <v>148.54873599999999</v>
      </c>
      <c r="AL467" s="93">
        <f>AJ467+AK467</f>
        <v>148.54873599999999</v>
      </c>
      <c r="AM467" s="138" t="s">
        <v>1010</v>
      </c>
    </row>
    <row r="468" spans="1:39" hidden="1" outlineLevel="3" x14ac:dyDescent="0.25">
      <c r="A468" t="s">
        <v>7046</v>
      </c>
      <c r="B468" t="s">
        <v>373</v>
      </c>
      <c r="C468" t="s">
        <v>374</v>
      </c>
      <c r="D468" t="s">
        <v>362</v>
      </c>
      <c r="E468" t="s">
        <v>363</v>
      </c>
      <c r="F468">
        <v>9408.3700000000008</v>
      </c>
      <c r="G468">
        <v>9561.77</v>
      </c>
      <c r="H468">
        <v>9168.2099999999991</v>
      </c>
      <c r="R468">
        <f>SUM(F468:Q468)</f>
        <v>28138.35</v>
      </c>
      <c r="S468" s="92" t="s">
        <v>5767</v>
      </c>
      <c r="T468" s="80">
        <v>0.1124</v>
      </c>
      <c r="U468" s="119">
        <f>IF(LEFT(AM468,6)="Direct", H468,0)</f>
        <v>0</v>
      </c>
      <c r="V468" s="120">
        <f>H468-U468</f>
        <v>9168.2099999999991</v>
      </c>
      <c r="W468" s="121">
        <f>U468+V468</f>
        <v>9168.2099999999991</v>
      </c>
      <c r="X468" s="119">
        <f>IF(LEFT(AM468,9)="Direct-WA", H468,0)</f>
        <v>0</v>
      </c>
      <c r="Y468" s="120">
        <f>IF(LEFT(AM468,9)="Direct-WA",0,H468*T468)</f>
        <v>1030.5068039999999</v>
      </c>
      <c r="Z468" s="122">
        <f>X468+Y468</f>
        <v>1030.5068039999999</v>
      </c>
      <c r="AA468" s="119">
        <f>IF(LEFT(AM468,9)="Direct-OR", H468,0)</f>
        <v>0</v>
      </c>
      <c r="AB468" s="120">
        <f>IF(LEFT(AM468,9)="Direct-OR",0,V468-Y468)</f>
        <v>8137.7031959999995</v>
      </c>
      <c r="AC468" s="122">
        <f>AA468+AB468</f>
        <v>8137.7031959999995</v>
      </c>
      <c r="AD468" s="94">
        <f>IF(LEFT(AM468,6)="Direct", R468,0)</f>
        <v>0</v>
      </c>
      <c r="AE468" s="123">
        <f>R468-AD468</f>
        <v>28138.35</v>
      </c>
      <c r="AF468" s="94">
        <f>AD468+AE468</f>
        <v>28138.35</v>
      </c>
      <c r="AG468" s="94">
        <f>IF(LEFT(AM468,9)="Direct-WA", R468,0)</f>
        <v>0</v>
      </c>
      <c r="AH468" s="123">
        <f>IF(LEFT(AM468,9)="Direct-WA",0,R468*T468)</f>
        <v>3162.75054</v>
      </c>
      <c r="AI468" s="94">
        <f>AG468+AH468</f>
        <v>3162.75054</v>
      </c>
      <c r="AJ468" s="94">
        <f>IF(LEFT(AM468,9)="Direct-OR", R468,0)</f>
        <v>0</v>
      </c>
      <c r="AK468" s="94">
        <f>IF(LEFT(AM468,9)="Direct-OR",0,AF468-AI468)</f>
        <v>24975.599459999998</v>
      </c>
      <c r="AL468" s="93">
        <f>AJ468+AK468</f>
        <v>24975.599459999998</v>
      </c>
      <c r="AM468" s="138" t="s">
        <v>1010</v>
      </c>
    </row>
    <row r="469" spans="1:39" hidden="1" outlineLevel="2" collapsed="1" x14ac:dyDescent="0.25">
      <c r="S469" s="92"/>
      <c r="T469" s="80"/>
      <c r="U469" s="119">
        <f t="shared" ref="U469:AL469" si="538">SUBTOTAL(9,U466:U468)</f>
        <v>0</v>
      </c>
      <c r="V469" s="120">
        <f t="shared" si="538"/>
        <v>9775.57</v>
      </c>
      <c r="W469" s="121">
        <f t="shared" si="538"/>
        <v>9775.57</v>
      </c>
      <c r="X469" s="119">
        <f t="shared" si="538"/>
        <v>0</v>
      </c>
      <c r="Y469" s="120">
        <f t="shared" si="538"/>
        <v>1098.7740679999999</v>
      </c>
      <c r="Z469" s="122">
        <f t="shared" si="538"/>
        <v>1098.7740679999999</v>
      </c>
      <c r="AA469" s="119">
        <f t="shared" si="538"/>
        <v>0</v>
      </c>
      <c r="AB469" s="120">
        <f t="shared" si="538"/>
        <v>8676.7959319999991</v>
      </c>
      <c r="AC469" s="122">
        <f t="shared" si="538"/>
        <v>8676.7959319999991</v>
      </c>
      <c r="AD469" s="94">
        <f t="shared" si="538"/>
        <v>0</v>
      </c>
      <c r="AE469" s="123">
        <f t="shared" si="538"/>
        <v>30492.719999999998</v>
      </c>
      <c r="AF469" s="94">
        <f t="shared" si="538"/>
        <v>30492.719999999998</v>
      </c>
      <c r="AG469" s="94">
        <f t="shared" si="538"/>
        <v>0</v>
      </c>
      <c r="AH469" s="123">
        <f t="shared" si="538"/>
        <v>3427.3817279999998</v>
      </c>
      <c r="AI469" s="94">
        <f t="shared" si="538"/>
        <v>3427.3817279999998</v>
      </c>
      <c r="AJ469" s="94">
        <f t="shared" si="538"/>
        <v>0</v>
      </c>
      <c r="AK469" s="94">
        <f t="shared" si="538"/>
        <v>27065.338271999997</v>
      </c>
      <c r="AL469" s="93">
        <f t="shared" si="538"/>
        <v>27065.338271999997</v>
      </c>
      <c r="AM469" s="139" t="s">
        <v>7137</v>
      </c>
    </row>
    <row r="470" spans="1:39" hidden="1" outlineLevel="3" x14ac:dyDescent="0.25">
      <c r="A470" t="s">
        <v>7046</v>
      </c>
      <c r="B470" t="s">
        <v>166</v>
      </c>
      <c r="C470" t="s">
        <v>167</v>
      </c>
      <c r="D470" t="s">
        <v>356</v>
      </c>
      <c r="E470" t="s">
        <v>357</v>
      </c>
      <c r="F470">
        <v>70.06</v>
      </c>
      <c r="G470">
        <v>87.58</v>
      </c>
      <c r="R470">
        <f t="shared" ref="R470:R478" si="539">SUM(F470:Q470)</f>
        <v>157.63999999999999</v>
      </c>
      <c r="S470" s="92" t="s">
        <v>1281</v>
      </c>
      <c r="T470" s="80">
        <v>0.1119</v>
      </c>
      <c r="U470" s="119">
        <f t="shared" ref="U470:U478" si="540">IF(LEFT(AM470,6)="Direct", H470,0)</f>
        <v>0</v>
      </c>
      <c r="V470" s="120">
        <f t="shared" ref="V470:V478" si="541">H470-U470</f>
        <v>0</v>
      </c>
      <c r="W470" s="121">
        <f t="shared" ref="W470:W478" si="542">U470+V470</f>
        <v>0</v>
      </c>
      <c r="X470" s="119">
        <f t="shared" ref="X470:X478" si="543">IF(LEFT(AM470,9)="Direct-WA", H470,0)</f>
        <v>0</v>
      </c>
      <c r="Y470" s="120">
        <f t="shared" ref="Y470:Y478" si="544">IF(LEFT(AM470,9)="Direct-WA",0,H470*T470)</f>
        <v>0</v>
      </c>
      <c r="Z470" s="122">
        <f t="shared" ref="Z470:Z478" si="545">X470+Y470</f>
        <v>0</v>
      </c>
      <c r="AA470" s="119">
        <f t="shared" ref="AA470:AA478" si="546">IF(LEFT(AM470,9)="Direct-OR", H470,0)</f>
        <v>0</v>
      </c>
      <c r="AB470" s="120">
        <f t="shared" ref="AB470:AB478" si="547">IF(LEFT(AM470,9)="Direct-OR",0,V470-Y470)</f>
        <v>0</v>
      </c>
      <c r="AC470" s="122">
        <f t="shared" ref="AC470:AC478" si="548">AA470+AB470</f>
        <v>0</v>
      </c>
      <c r="AD470" s="94">
        <f t="shared" ref="AD470:AD478" si="549">IF(LEFT(AM470,6)="Direct", R470,0)</f>
        <v>0</v>
      </c>
      <c r="AE470" s="123">
        <f t="shared" ref="AE470:AE478" si="550">R470-AD470</f>
        <v>157.63999999999999</v>
      </c>
      <c r="AF470" s="94">
        <f t="shared" ref="AF470:AF478" si="551">AD470+AE470</f>
        <v>157.63999999999999</v>
      </c>
      <c r="AG470" s="94">
        <f t="shared" ref="AG470:AG478" si="552">IF(LEFT(AM470,9)="Direct-WA", R470,0)</f>
        <v>0</v>
      </c>
      <c r="AH470" s="123">
        <f t="shared" ref="AH470:AH478" si="553">IF(LEFT(AM470,9)="Direct-WA",0,R470*T470)</f>
        <v>17.639915999999999</v>
      </c>
      <c r="AI470" s="94">
        <f t="shared" ref="AI470:AI478" si="554">AG470+AH470</f>
        <v>17.639915999999999</v>
      </c>
      <c r="AJ470" s="94">
        <f t="shared" ref="AJ470:AJ478" si="555">IF(LEFT(AM470,9)="Direct-OR", R470,0)</f>
        <v>0</v>
      </c>
      <c r="AK470" s="94">
        <f t="shared" ref="AK470:AK478" si="556">IF(LEFT(AM470,9)="Direct-OR",0,AF470-AI470)</f>
        <v>140.00008399999999</v>
      </c>
      <c r="AL470" s="93">
        <f t="shared" ref="AL470:AL478" si="557">AJ470+AK470</f>
        <v>140.00008399999999</v>
      </c>
      <c r="AM470" s="138" t="s">
        <v>1257</v>
      </c>
    </row>
    <row r="471" spans="1:39" hidden="1" outlineLevel="3" x14ac:dyDescent="0.25">
      <c r="A471" t="s">
        <v>7046</v>
      </c>
      <c r="B471" t="s">
        <v>187</v>
      </c>
      <c r="C471" t="s">
        <v>188</v>
      </c>
      <c r="D471" t="s">
        <v>360</v>
      </c>
      <c r="E471" t="s">
        <v>361</v>
      </c>
      <c r="G471">
        <v>7203.37</v>
      </c>
      <c r="H471">
        <v>-660.36</v>
      </c>
      <c r="R471">
        <f t="shared" si="539"/>
        <v>6543.01</v>
      </c>
      <c r="S471" s="92" t="s">
        <v>4194</v>
      </c>
      <c r="T471" s="80">
        <v>0.1119</v>
      </c>
      <c r="U471" s="119">
        <f t="shared" si="540"/>
        <v>0</v>
      </c>
      <c r="V471" s="120">
        <f t="shared" si="541"/>
        <v>-660.36</v>
      </c>
      <c r="W471" s="121">
        <f t="shared" si="542"/>
        <v>-660.36</v>
      </c>
      <c r="X471" s="119">
        <f t="shared" si="543"/>
        <v>0</v>
      </c>
      <c r="Y471" s="120">
        <f t="shared" si="544"/>
        <v>-73.894283999999999</v>
      </c>
      <c r="Z471" s="122">
        <f t="shared" si="545"/>
        <v>-73.894283999999999</v>
      </c>
      <c r="AA471" s="119">
        <f t="shared" si="546"/>
        <v>0</v>
      </c>
      <c r="AB471" s="120">
        <f t="shared" si="547"/>
        <v>-586.46571600000004</v>
      </c>
      <c r="AC471" s="122">
        <f t="shared" si="548"/>
        <v>-586.46571600000004</v>
      </c>
      <c r="AD471" s="94">
        <f t="shared" si="549"/>
        <v>0</v>
      </c>
      <c r="AE471" s="123">
        <f t="shared" si="550"/>
        <v>6543.01</v>
      </c>
      <c r="AF471" s="94">
        <f t="shared" si="551"/>
        <v>6543.01</v>
      </c>
      <c r="AG471" s="94">
        <f t="shared" si="552"/>
        <v>0</v>
      </c>
      <c r="AH471" s="123">
        <f t="shared" si="553"/>
        <v>732.16281900000001</v>
      </c>
      <c r="AI471" s="94">
        <f t="shared" si="554"/>
        <v>732.16281900000001</v>
      </c>
      <c r="AJ471" s="94">
        <f t="shared" si="555"/>
        <v>0</v>
      </c>
      <c r="AK471" s="94">
        <f t="shared" si="556"/>
        <v>5810.8471810000001</v>
      </c>
      <c r="AL471" s="93">
        <f t="shared" si="557"/>
        <v>5810.8471810000001</v>
      </c>
      <c r="AM471" s="138" t="s">
        <v>1012</v>
      </c>
    </row>
    <row r="472" spans="1:39" hidden="1" outlineLevel="3" x14ac:dyDescent="0.25">
      <c r="A472" t="s">
        <v>7046</v>
      </c>
      <c r="B472" t="s">
        <v>187</v>
      </c>
      <c r="C472" t="s">
        <v>188</v>
      </c>
      <c r="D472" t="s">
        <v>362</v>
      </c>
      <c r="E472" t="s">
        <v>363</v>
      </c>
      <c r="F472">
        <v>955315.84</v>
      </c>
      <c r="G472">
        <v>888041.21</v>
      </c>
      <c r="H472">
        <v>767522.06</v>
      </c>
      <c r="R472">
        <f t="shared" si="539"/>
        <v>2610879.11</v>
      </c>
      <c r="S472" s="92" t="s">
        <v>4208</v>
      </c>
      <c r="T472" s="80">
        <v>0.1119</v>
      </c>
      <c r="U472" s="119">
        <f t="shared" si="540"/>
        <v>0</v>
      </c>
      <c r="V472" s="120">
        <f t="shared" si="541"/>
        <v>767522.06</v>
      </c>
      <c r="W472" s="121">
        <f t="shared" si="542"/>
        <v>767522.06</v>
      </c>
      <c r="X472" s="119">
        <f t="shared" si="543"/>
        <v>0</v>
      </c>
      <c r="Y472" s="120">
        <f t="shared" si="544"/>
        <v>85885.718514000007</v>
      </c>
      <c r="Z472" s="122">
        <f t="shared" si="545"/>
        <v>85885.718514000007</v>
      </c>
      <c r="AA472" s="119">
        <f t="shared" si="546"/>
        <v>0</v>
      </c>
      <c r="AB472" s="120">
        <f t="shared" si="547"/>
        <v>681636.34148599999</v>
      </c>
      <c r="AC472" s="122">
        <f t="shared" si="548"/>
        <v>681636.34148599999</v>
      </c>
      <c r="AD472" s="94">
        <f t="shared" si="549"/>
        <v>0</v>
      </c>
      <c r="AE472" s="123">
        <f t="shared" si="550"/>
        <v>2610879.11</v>
      </c>
      <c r="AF472" s="94">
        <f t="shared" si="551"/>
        <v>2610879.11</v>
      </c>
      <c r="AG472" s="94">
        <f t="shared" si="552"/>
        <v>0</v>
      </c>
      <c r="AH472" s="123">
        <f t="shared" si="553"/>
        <v>292157.372409</v>
      </c>
      <c r="AI472" s="94">
        <f t="shared" si="554"/>
        <v>292157.372409</v>
      </c>
      <c r="AJ472" s="94">
        <f t="shared" si="555"/>
        <v>0</v>
      </c>
      <c r="AK472" s="94">
        <f t="shared" si="556"/>
        <v>2318721.7375909998</v>
      </c>
      <c r="AL472" s="93">
        <f t="shared" si="557"/>
        <v>2318721.7375909998</v>
      </c>
      <c r="AM472" s="138" t="s">
        <v>1012</v>
      </c>
    </row>
    <row r="473" spans="1:39" hidden="1" outlineLevel="3" x14ac:dyDescent="0.25">
      <c r="A473" t="s">
        <v>7046</v>
      </c>
      <c r="B473" t="s">
        <v>119</v>
      </c>
      <c r="C473" t="s">
        <v>120</v>
      </c>
      <c r="D473" t="s">
        <v>364</v>
      </c>
      <c r="E473" t="s">
        <v>365</v>
      </c>
      <c r="H473">
        <v>65.959999999999994</v>
      </c>
      <c r="R473">
        <f t="shared" si="539"/>
        <v>65.959999999999994</v>
      </c>
      <c r="S473" s="92" t="s">
        <v>4220</v>
      </c>
      <c r="T473" s="80">
        <v>0.1119</v>
      </c>
      <c r="U473" s="119">
        <f t="shared" si="540"/>
        <v>0</v>
      </c>
      <c r="V473" s="120">
        <f t="shared" si="541"/>
        <v>65.959999999999994</v>
      </c>
      <c r="W473" s="121">
        <f t="shared" si="542"/>
        <v>65.959999999999994</v>
      </c>
      <c r="X473" s="119">
        <f t="shared" si="543"/>
        <v>0</v>
      </c>
      <c r="Y473" s="120">
        <f t="shared" si="544"/>
        <v>7.3809239999999994</v>
      </c>
      <c r="Z473" s="122">
        <f t="shared" si="545"/>
        <v>7.3809239999999994</v>
      </c>
      <c r="AA473" s="119">
        <f t="shared" si="546"/>
        <v>0</v>
      </c>
      <c r="AB473" s="120">
        <f t="shared" si="547"/>
        <v>58.579075999999993</v>
      </c>
      <c r="AC473" s="122">
        <f t="shared" si="548"/>
        <v>58.579075999999993</v>
      </c>
      <c r="AD473" s="94">
        <f t="shared" si="549"/>
        <v>0</v>
      </c>
      <c r="AE473" s="123">
        <f t="shared" si="550"/>
        <v>65.959999999999994</v>
      </c>
      <c r="AF473" s="94">
        <f t="shared" si="551"/>
        <v>65.959999999999994</v>
      </c>
      <c r="AG473" s="94">
        <f t="shared" si="552"/>
        <v>0</v>
      </c>
      <c r="AH473" s="123">
        <f t="shared" si="553"/>
        <v>7.3809239999999994</v>
      </c>
      <c r="AI473" s="94">
        <f t="shared" si="554"/>
        <v>7.3809239999999994</v>
      </c>
      <c r="AJ473" s="94">
        <f t="shared" si="555"/>
        <v>0</v>
      </c>
      <c r="AK473" s="94">
        <f t="shared" si="556"/>
        <v>58.579075999999993</v>
      </c>
      <c r="AL473" s="93">
        <f t="shared" si="557"/>
        <v>58.579075999999993</v>
      </c>
      <c r="AM473" s="138" t="s">
        <v>1012</v>
      </c>
    </row>
    <row r="474" spans="1:39" hidden="1" outlineLevel="3" x14ac:dyDescent="0.25">
      <c r="A474" t="s">
        <v>7046</v>
      </c>
      <c r="B474" t="s">
        <v>119</v>
      </c>
      <c r="C474" t="s">
        <v>120</v>
      </c>
      <c r="D474" t="s">
        <v>356</v>
      </c>
      <c r="E474" t="s">
        <v>357</v>
      </c>
      <c r="F474">
        <v>158342.35999999999</v>
      </c>
      <c r="G474">
        <v>150905.12</v>
      </c>
      <c r="H474">
        <v>178265.2</v>
      </c>
      <c r="R474">
        <f t="shared" si="539"/>
        <v>487512.68</v>
      </c>
      <c r="S474" s="92" t="s">
        <v>4294</v>
      </c>
      <c r="T474" s="80">
        <v>0.1119</v>
      </c>
      <c r="U474" s="119">
        <f t="shared" si="540"/>
        <v>0</v>
      </c>
      <c r="V474" s="120">
        <f t="shared" si="541"/>
        <v>178265.2</v>
      </c>
      <c r="W474" s="121">
        <f t="shared" si="542"/>
        <v>178265.2</v>
      </c>
      <c r="X474" s="119">
        <f t="shared" si="543"/>
        <v>0</v>
      </c>
      <c r="Y474" s="120">
        <f t="shared" si="544"/>
        <v>19947.87588</v>
      </c>
      <c r="Z474" s="122">
        <f t="shared" si="545"/>
        <v>19947.87588</v>
      </c>
      <c r="AA474" s="119">
        <f t="shared" si="546"/>
        <v>0</v>
      </c>
      <c r="AB474" s="120">
        <f t="shared" si="547"/>
        <v>158317.32412</v>
      </c>
      <c r="AC474" s="122">
        <f t="shared" si="548"/>
        <v>158317.32412</v>
      </c>
      <c r="AD474" s="94">
        <f t="shared" si="549"/>
        <v>0</v>
      </c>
      <c r="AE474" s="123">
        <f t="shared" si="550"/>
        <v>487512.68</v>
      </c>
      <c r="AF474" s="94">
        <f t="shared" si="551"/>
        <v>487512.68</v>
      </c>
      <c r="AG474" s="94">
        <f t="shared" si="552"/>
        <v>0</v>
      </c>
      <c r="AH474" s="123">
        <f t="shared" si="553"/>
        <v>54552.668892000002</v>
      </c>
      <c r="AI474" s="94">
        <f t="shared" si="554"/>
        <v>54552.668892000002</v>
      </c>
      <c r="AJ474" s="94">
        <f t="shared" si="555"/>
        <v>0</v>
      </c>
      <c r="AK474" s="94">
        <f t="shared" si="556"/>
        <v>432960.01110800001</v>
      </c>
      <c r="AL474" s="93">
        <f t="shared" si="557"/>
        <v>432960.01110800001</v>
      </c>
      <c r="AM474" s="138" t="s">
        <v>1012</v>
      </c>
    </row>
    <row r="475" spans="1:39" hidden="1" outlineLevel="3" x14ac:dyDescent="0.25">
      <c r="A475" t="s">
        <v>7046</v>
      </c>
      <c r="B475" t="s">
        <v>119</v>
      </c>
      <c r="C475" t="s">
        <v>120</v>
      </c>
      <c r="D475" t="s">
        <v>362</v>
      </c>
      <c r="E475" t="s">
        <v>363</v>
      </c>
      <c r="H475">
        <v>101.26</v>
      </c>
      <c r="R475">
        <f t="shared" si="539"/>
        <v>101.26</v>
      </c>
      <c r="S475" s="92" t="s">
        <v>4322</v>
      </c>
      <c r="T475" s="80">
        <v>0.1119</v>
      </c>
      <c r="U475" s="119">
        <f t="shared" si="540"/>
        <v>0</v>
      </c>
      <c r="V475" s="120">
        <f t="shared" si="541"/>
        <v>101.26</v>
      </c>
      <c r="W475" s="121">
        <f t="shared" si="542"/>
        <v>101.26</v>
      </c>
      <c r="X475" s="119">
        <f t="shared" si="543"/>
        <v>0</v>
      </c>
      <c r="Y475" s="120">
        <f t="shared" si="544"/>
        <v>11.330994</v>
      </c>
      <c r="Z475" s="122">
        <f t="shared" si="545"/>
        <v>11.330994</v>
      </c>
      <c r="AA475" s="119">
        <f t="shared" si="546"/>
        <v>0</v>
      </c>
      <c r="AB475" s="120">
        <f t="shared" si="547"/>
        <v>89.929006000000001</v>
      </c>
      <c r="AC475" s="122">
        <f t="shared" si="548"/>
        <v>89.929006000000001</v>
      </c>
      <c r="AD475" s="94">
        <f t="shared" si="549"/>
        <v>0</v>
      </c>
      <c r="AE475" s="123">
        <f t="shared" si="550"/>
        <v>101.26</v>
      </c>
      <c r="AF475" s="94">
        <f t="shared" si="551"/>
        <v>101.26</v>
      </c>
      <c r="AG475" s="94">
        <f t="shared" si="552"/>
        <v>0</v>
      </c>
      <c r="AH475" s="123">
        <f t="shared" si="553"/>
        <v>11.330994</v>
      </c>
      <c r="AI475" s="94">
        <f t="shared" si="554"/>
        <v>11.330994</v>
      </c>
      <c r="AJ475" s="94">
        <f t="shared" si="555"/>
        <v>0</v>
      </c>
      <c r="AK475" s="94">
        <f t="shared" si="556"/>
        <v>89.929006000000001</v>
      </c>
      <c r="AL475" s="93">
        <f t="shared" si="557"/>
        <v>89.929006000000001</v>
      </c>
      <c r="AM475" s="138" t="s">
        <v>1012</v>
      </c>
    </row>
    <row r="476" spans="1:39" hidden="1" outlineLevel="3" x14ac:dyDescent="0.25">
      <c r="A476" t="s">
        <v>7046</v>
      </c>
      <c r="B476" t="s">
        <v>366</v>
      </c>
      <c r="C476" t="s">
        <v>367</v>
      </c>
      <c r="D476" t="s">
        <v>368</v>
      </c>
      <c r="E476" t="s">
        <v>359</v>
      </c>
      <c r="F476">
        <v>346595.17</v>
      </c>
      <c r="G476">
        <v>315172.71000000002</v>
      </c>
      <c r="H476">
        <v>329425.77</v>
      </c>
      <c r="R476">
        <f t="shared" si="539"/>
        <v>991193.65</v>
      </c>
      <c r="S476" s="92" t="s">
        <v>4421</v>
      </c>
      <c r="T476" s="80">
        <v>0.1119</v>
      </c>
      <c r="U476" s="119">
        <f t="shared" si="540"/>
        <v>0</v>
      </c>
      <c r="V476" s="120">
        <f t="shared" si="541"/>
        <v>329425.77</v>
      </c>
      <c r="W476" s="121">
        <f t="shared" si="542"/>
        <v>329425.77</v>
      </c>
      <c r="X476" s="119">
        <f t="shared" si="543"/>
        <v>0</v>
      </c>
      <c r="Y476" s="120">
        <f t="shared" si="544"/>
        <v>36862.743663000001</v>
      </c>
      <c r="Z476" s="122">
        <f t="shared" si="545"/>
        <v>36862.743663000001</v>
      </c>
      <c r="AA476" s="119">
        <f t="shared" si="546"/>
        <v>0</v>
      </c>
      <c r="AB476" s="120">
        <f t="shared" si="547"/>
        <v>292563.02633700002</v>
      </c>
      <c r="AC476" s="122">
        <f t="shared" si="548"/>
        <v>292563.02633700002</v>
      </c>
      <c r="AD476" s="94">
        <f t="shared" si="549"/>
        <v>0</v>
      </c>
      <c r="AE476" s="123">
        <f t="shared" si="550"/>
        <v>991193.65</v>
      </c>
      <c r="AF476" s="94">
        <f t="shared" si="551"/>
        <v>991193.65</v>
      </c>
      <c r="AG476" s="94">
        <f t="shared" si="552"/>
        <v>0</v>
      </c>
      <c r="AH476" s="123">
        <f t="shared" si="553"/>
        <v>110914.569435</v>
      </c>
      <c r="AI476" s="94">
        <f t="shared" si="554"/>
        <v>110914.569435</v>
      </c>
      <c r="AJ476" s="94">
        <f t="shared" si="555"/>
        <v>0</v>
      </c>
      <c r="AK476" s="94">
        <f t="shared" si="556"/>
        <v>880279.08056500007</v>
      </c>
      <c r="AL476" s="93">
        <f t="shared" si="557"/>
        <v>880279.08056500007</v>
      </c>
      <c r="AM476" s="138" t="s">
        <v>1257</v>
      </c>
    </row>
    <row r="477" spans="1:39" hidden="1" outlineLevel="3" x14ac:dyDescent="0.25">
      <c r="A477" t="s">
        <v>7046</v>
      </c>
      <c r="B477" t="s">
        <v>366</v>
      </c>
      <c r="C477" t="s">
        <v>367</v>
      </c>
      <c r="D477" t="s">
        <v>369</v>
      </c>
      <c r="E477" t="s">
        <v>370</v>
      </c>
      <c r="F477">
        <v>24938.16</v>
      </c>
      <c r="G477">
        <v>76632.990000000005</v>
      </c>
      <c r="H477">
        <v>49881.04</v>
      </c>
      <c r="R477">
        <f t="shared" si="539"/>
        <v>151452.19</v>
      </c>
      <c r="S477" s="92" t="s">
        <v>4425</v>
      </c>
      <c r="T477" s="80">
        <v>0.1119</v>
      </c>
      <c r="U477" s="119">
        <f t="shared" si="540"/>
        <v>0</v>
      </c>
      <c r="V477" s="120">
        <f t="shared" si="541"/>
        <v>49881.04</v>
      </c>
      <c r="W477" s="121">
        <f t="shared" si="542"/>
        <v>49881.04</v>
      </c>
      <c r="X477" s="119">
        <f t="shared" si="543"/>
        <v>0</v>
      </c>
      <c r="Y477" s="120">
        <f t="shared" si="544"/>
        <v>5581.6883760000001</v>
      </c>
      <c r="Z477" s="122">
        <f t="shared" si="545"/>
        <v>5581.6883760000001</v>
      </c>
      <c r="AA477" s="119">
        <f t="shared" si="546"/>
        <v>0</v>
      </c>
      <c r="AB477" s="120">
        <f t="shared" si="547"/>
        <v>44299.351624000003</v>
      </c>
      <c r="AC477" s="122">
        <f t="shared" si="548"/>
        <v>44299.351624000003</v>
      </c>
      <c r="AD477" s="94">
        <f t="shared" si="549"/>
        <v>0</v>
      </c>
      <c r="AE477" s="123">
        <f t="shared" si="550"/>
        <v>151452.19</v>
      </c>
      <c r="AF477" s="94">
        <f t="shared" si="551"/>
        <v>151452.19</v>
      </c>
      <c r="AG477" s="94">
        <f t="shared" si="552"/>
        <v>0</v>
      </c>
      <c r="AH477" s="123">
        <f t="shared" si="553"/>
        <v>16947.500060999999</v>
      </c>
      <c r="AI477" s="94">
        <f t="shared" si="554"/>
        <v>16947.500060999999</v>
      </c>
      <c r="AJ477" s="94">
        <f t="shared" si="555"/>
        <v>0</v>
      </c>
      <c r="AK477" s="94">
        <f t="shared" si="556"/>
        <v>134504.689939</v>
      </c>
      <c r="AL477" s="93">
        <f t="shared" si="557"/>
        <v>134504.689939</v>
      </c>
      <c r="AM477" s="138" t="s">
        <v>4426</v>
      </c>
    </row>
    <row r="478" spans="1:39" hidden="1" outlineLevel="3" x14ac:dyDescent="0.25">
      <c r="A478" t="s">
        <v>7046</v>
      </c>
      <c r="B478" t="s">
        <v>366</v>
      </c>
      <c r="C478" t="s">
        <v>367</v>
      </c>
      <c r="D478" t="s">
        <v>362</v>
      </c>
      <c r="E478" t="s">
        <v>363</v>
      </c>
      <c r="F478">
        <v>7068.39</v>
      </c>
      <c r="G478">
        <v>27951.37</v>
      </c>
      <c r="H478">
        <v>16211.81</v>
      </c>
      <c r="R478">
        <f t="shared" si="539"/>
        <v>51231.57</v>
      </c>
      <c r="S478" s="92" t="s">
        <v>4433</v>
      </c>
      <c r="T478" s="80">
        <v>0.1119</v>
      </c>
      <c r="U478" s="119">
        <f t="shared" si="540"/>
        <v>0</v>
      </c>
      <c r="V478" s="120">
        <f t="shared" si="541"/>
        <v>16211.81</v>
      </c>
      <c r="W478" s="121">
        <f t="shared" si="542"/>
        <v>16211.81</v>
      </c>
      <c r="X478" s="119">
        <f t="shared" si="543"/>
        <v>0</v>
      </c>
      <c r="Y478" s="120">
        <f t="shared" si="544"/>
        <v>1814.101539</v>
      </c>
      <c r="Z478" s="122">
        <f t="shared" si="545"/>
        <v>1814.101539</v>
      </c>
      <c r="AA478" s="119">
        <f t="shared" si="546"/>
        <v>0</v>
      </c>
      <c r="AB478" s="120">
        <f t="shared" si="547"/>
        <v>14397.708461</v>
      </c>
      <c r="AC478" s="122">
        <f t="shared" si="548"/>
        <v>14397.708461</v>
      </c>
      <c r="AD478" s="94">
        <f t="shared" si="549"/>
        <v>0</v>
      </c>
      <c r="AE478" s="123">
        <f t="shared" si="550"/>
        <v>51231.57</v>
      </c>
      <c r="AF478" s="94">
        <f t="shared" si="551"/>
        <v>51231.57</v>
      </c>
      <c r="AG478" s="94">
        <f t="shared" si="552"/>
        <v>0</v>
      </c>
      <c r="AH478" s="123">
        <f t="shared" si="553"/>
        <v>5732.8126830000001</v>
      </c>
      <c r="AI478" s="94">
        <f t="shared" si="554"/>
        <v>5732.8126830000001</v>
      </c>
      <c r="AJ478" s="94">
        <f t="shared" si="555"/>
        <v>0</v>
      </c>
      <c r="AK478" s="94">
        <f t="shared" si="556"/>
        <v>45498.757316999996</v>
      </c>
      <c r="AL478" s="93">
        <f t="shared" si="557"/>
        <v>45498.757316999996</v>
      </c>
      <c r="AM478" s="138" t="s">
        <v>1012</v>
      </c>
    </row>
    <row r="479" spans="1:39" hidden="1" outlineLevel="2" collapsed="1" x14ac:dyDescent="0.25">
      <c r="S479" s="92"/>
      <c r="T479" s="80"/>
      <c r="U479" s="119">
        <f t="shared" ref="U479:AL479" si="558">SUBTOTAL(9,U470:U478)</f>
        <v>0</v>
      </c>
      <c r="V479" s="120">
        <f t="shared" si="558"/>
        <v>1340812.7400000002</v>
      </c>
      <c r="W479" s="121">
        <f t="shared" si="558"/>
        <v>1340812.7400000002</v>
      </c>
      <c r="X479" s="119">
        <f t="shared" si="558"/>
        <v>0</v>
      </c>
      <c r="Y479" s="120">
        <f t="shared" si="558"/>
        <v>150036.94560599999</v>
      </c>
      <c r="Z479" s="122">
        <f t="shared" si="558"/>
        <v>150036.94560599999</v>
      </c>
      <c r="AA479" s="119">
        <f t="shared" si="558"/>
        <v>0</v>
      </c>
      <c r="AB479" s="120">
        <f t="shared" si="558"/>
        <v>1190775.7943940002</v>
      </c>
      <c r="AC479" s="122">
        <f t="shared" si="558"/>
        <v>1190775.7943940002</v>
      </c>
      <c r="AD479" s="94">
        <f t="shared" si="558"/>
        <v>0</v>
      </c>
      <c r="AE479" s="123">
        <f t="shared" si="558"/>
        <v>4299137.07</v>
      </c>
      <c r="AF479" s="94">
        <f t="shared" si="558"/>
        <v>4299137.07</v>
      </c>
      <c r="AG479" s="94">
        <f t="shared" si="558"/>
        <v>0</v>
      </c>
      <c r="AH479" s="123">
        <f t="shared" si="558"/>
        <v>481073.43813299999</v>
      </c>
      <c r="AI479" s="94">
        <f t="shared" si="558"/>
        <v>481073.43813299999</v>
      </c>
      <c r="AJ479" s="94">
        <f t="shared" si="558"/>
        <v>0</v>
      </c>
      <c r="AK479" s="94">
        <f t="shared" si="558"/>
        <v>3818063.6318669999</v>
      </c>
      <c r="AL479" s="93">
        <f t="shared" si="558"/>
        <v>3818063.6318669999</v>
      </c>
      <c r="AM479" s="139" t="s">
        <v>7145</v>
      </c>
    </row>
    <row r="480" spans="1:39" hidden="1" outlineLevel="3" x14ac:dyDescent="0.25">
      <c r="A480" t="s">
        <v>7046</v>
      </c>
      <c r="B480" t="s">
        <v>216</v>
      </c>
      <c r="C480" t="s">
        <v>217</v>
      </c>
      <c r="D480" t="s">
        <v>358</v>
      </c>
      <c r="E480" t="s">
        <v>359</v>
      </c>
      <c r="F480">
        <v>28318.71</v>
      </c>
      <c r="G480">
        <v>22553.26</v>
      </c>
      <c r="H480">
        <v>31962.01</v>
      </c>
      <c r="R480">
        <f>SUM(F480:Q480)</f>
        <v>82833.98</v>
      </c>
      <c r="S480" s="92" t="s">
        <v>1319</v>
      </c>
      <c r="T480" s="80">
        <v>8.4099999999999994E-2</v>
      </c>
      <c r="U480" s="119">
        <f>IF(LEFT(AM480,6)="Direct", H480,0)</f>
        <v>0</v>
      </c>
      <c r="V480" s="120">
        <f>H480-U480</f>
        <v>31962.01</v>
      </c>
      <c r="W480" s="121">
        <f>U480+V480</f>
        <v>31962.01</v>
      </c>
      <c r="X480" s="119">
        <f>IF(LEFT(AM480,9)="Direct-WA", H480,0)</f>
        <v>0</v>
      </c>
      <c r="Y480" s="120">
        <f>IF(LEFT(AM480,9)="Direct-WA",0,H480*T480)</f>
        <v>2688.0050409999999</v>
      </c>
      <c r="Z480" s="122">
        <f>X480+Y480</f>
        <v>2688.0050409999999</v>
      </c>
      <c r="AA480" s="119">
        <f>IF(LEFT(AM480,9)="Direct-OR", H480,0)</f>
        <v>0</v>
      </c>
      <c r="AB480" s="120">
        <f>IF(LEFT(AM480,9)="Direct-OR",0,V480-Y480)</f>
        <v>29274.004958999998</v>
      </c>
      <c r="AC480" s="122">
        <f>AA480+AB480</f>
        <v>29274.004958999998</v>
      </c>
      <c r="AD480" s="94">
        <f>IF(LEFT(AM480,6)="Direct", R480,0)</f>
        <v>0</v>
      </c>
      <c r="AE480" s="123">
        <f>R480-AD480</f>
        <v>82833.98</v>
      </c>
      <c r="AF480" s="94">
        <f>AD480+AE480</f>
        <v>82833.98</v>
      </c>
      <c r="AG480" s="94">
        <f>IF(LEFT(AM480,9)="Direct-WA", R480,0)</f>
        <v>0</v>
      </c>
      <c r="AH480" s="123">
        <f>IF(LEFT(AM480,9)="Direct-WA",0,R480*T480)</f>
        <v>6966.3377179999989</v>
      </c>
      <c r="AI480" s="94">
        <f>AG480+AH480</f>
        <v>6966.3377179999989</v>
      </c>
      <c r="AJ480" s="94">
        <f>IF(LEFT(AM480,9)="Direct-OR", R480,0)</f>
        <v>0</v>
      </c>
      <c r="AK480" s="94">
        <f>IF(LEFT(AM480,9)="Direct-OR",0,AF480-AI480)</f>
        <v>75867.642282000001</v>
      </c>
      <c r="AL480" s="93">
        <f>AJ480+AK480</f>
        <v>75867.642282000001</v>
      </c>
      <c r="AM480" s="138" t="s">
        <v>982</v>
      </c>
    </row>
    <row r="481" spans="1:39" hidden="1" outlineLevel="2" collapsed="1" x14ac:dyDescent="0.25">
      <c r="S481" s="92"/>
      <c r="T481" s="80"/>
      <c r="U481" s="119">
        <f t="shared" ref="U481:AL481" si="559">SUBTOTAL(9,U480:U480)</f>
        <v>0</v>
      </c>
      <c r="V481" s="120">
        <f t="shared" si="559"/>
        <v>31962.01</v>
      </c>
      <c r="W481" s="121">
        <f t="shared" si="559"/>
        <v>31962.01</v>
      </c>
      <c r="X481" s="119">
        <f t="shared" si="559"/>
        <v>0</v>
      </c>
      <c r="Y481" s="120">
        <f t="shared" si="559"/>
        <v>2688.0050409999999</v>
      </c>
      <c r="Z481" s="122">
        <f t="shared" si="559"/>
        <v>2688.0050409999999</v>
      </c>
      <c r="AA481" s="119">
        <f t="shared" si="559"/>
        <v>0</v>
      </c>
      <c r="AB481" s="120">
        <f t="shared" si="559"/>
        <v>29274.004958999998</v>
      </c>
      <c r="AC481" s="122">
        <f t="shared" si="559"/>
        <v>29274.004958999998</v>
      </c>
      <c r="AD481" s="94">
        <f t="shared" si="559"/>
        <v>0</v>
      </c>
      <c r="AE481" s="123">
        <f t="shared" si="559"/>
        <v>82833.98</v>
      </c>
      <c r="AF481" s="94">
        <f t="shared" si="559"/>
        <v>82833.98</v>
      </c>
      <c r="AG481" s="94">
        <f t="shared" si="559"/>
        <v>0</v>
      </c>
      <c r="AH481" s="123">
        <f t="shared" si="559"/>
        <v>6966.3377179999989</v>
      </c>
      <c r="AI481" s="94">
        <f t="shared" si="559"/>
        <v>6966.3377179999989</v>
      </c>
      <c r="AJ481" s="94">
        <f t="shared" si="559"/>
        <v>0</v>
      </c>
      <c r="AK481" s="94">
        <f t="shared" si="559"/>
        <v>75867.642282000001</v>
      </c>
      <c r="AL481" s="93">
        <f t="shared" si="559"/>
        <v>75867.642282000001</v>
      </c>
      <c r="AM481" s="139" t="s">
        <v>7144</v>
      </c>
    </row>
    <row r="482" spans="1:39" hidden="1" outlineLevel="3" x14ac:dyDescent="0.25">
      <c r="A482" t="s">
        <v>7046</v>
      </c>
      <c r="B482" t="s">
        <v>96</v>
      </c>
      <c r="C482" t="s">
        <v>97</v>
      </c>
      <c r="D482" t="s">
        <v>364</v>
      </c>
      <c r="E482" t="s">
        <v>365</v>
      </c>
      <c r="H482">
        <v>74.2</v>
      </c>
      <c r="R482">
        <f>SUM(F482:Q482)</f>
        <v>74.2</v>
      </c>
      <c r="S482" s="92" t="s">
        <v>4919</v>
      </c>
      <c r="T482" s="80">
        <v>0</v>
      </c>
      <c r="U482" s="119">
        <f>IF(LEFT(AM482,6)="Direct", H482,0)</f>
        <v>74.2</v>
      </c>
      <c r="V482" s="120">
        <f>H482-U482</f>
        <v>0</v>
      </c>
      <c r="W482" s="121">
        <f>U482+V482</f>
        <v>74.2</v>
      </c>
      <c r="X482" s="119">
        <f>IF(LEFT(AM482,9)="Direct-WA", H482,0)</f>
        <v>0</v>
      </c>
      <c r="Y482" s="120">
        <f>IF(LEFT(AM482,9)="Direct-WA",0,H482*T482)</f>
        <v>0</v>
      </c>
      <c r="Z482" s="122">
        <f>X482+Y482</f>
        <v>0</v>
      </c>
      <c r="AA482" s="119">
        <f>IF(LEFT(AM482,9)="Direct-OR", H482,0)</f>
        <v>74.2</v>
      </c>
      <c r="AB482" s="120">
        <f>IF(LEFT(AM482,9)="Direct-OR",0,V482-Y482)</f>
        <v>0</v>
      </c>
      <c r="AC482" s="122">
        <f>AA482+AB482</f>
        <v>74.2</v>
      </c>
      <c r="AD482" s="94">
        <f>IF(LEFT(AM482,6)="Direct", R482,0)</f>
        <v>74.2</v>
      </c>
      <c r="AE482" s="123">
        <f>R482-AD482</f>
        <v>0</v>
      </c>
      <c r="AF482" s="94">
        <f>AD482+AE482</f>
        <v>74.2</v>
      </c>
      <c r="AG482" s="94">
        <f>IF(LEFT(AM482,9)="Direct-WA", R482,0)</f>
        <v>0</v>
      </c>
      <c r="AH482" s="123">
        <f>IF(LEFT(AM482,9)="Direct-WA",0,R482*T482)</f>
        <v>0</v>
      </c>
      <c r="AI482" s="94">
        <f>AG482+AH482</f>
        <v>0</v>
      </c>
      <c r="AJ482" s="94">
        <f>IF(LEFT(AM482,9)="Direct-OR", R482,0)</f>
        <v>74.2</v>
      </c>
      <c r="AK482" s="94">
        <f>IF(LEFT(AM482,9)="Direct-OR",0,AF482-AI482)</f>
        <v>0</v>
      </c>
      <c r="AL482" s="93">
        <f>AJ482+AK482</f>
        <v>74.2</v>
      </c>
      <c r="AM482" s="138" t="s">
        <v>1014</v>
      </c>
    </row>
    <row r="483" spans="1:39" hidden="1" outlineLevel="3" x14ac:dyDescent="0.25">
      <c r="A483" t="s">
        <v>7046</v>
      </c>
      <c r="B483" t="s">
        <v>96</v>
      </c>
      <c r="C483" t="s">
        <v>97</v>
      </c>
      <c r="D483" t="s">
        <v>356</v>
      </c>
      <c r="E483" t="s">
        <v>357</v>
      </c>
      <c r="F483">
        <v>976.29</v>
      </c>
      <c r="G483">
        <v>339.49</v>
      </c>
      <c r="R483">
        <f>SUM(F483:Q483)</f>
        <v>1315.78</v>
      </c>
      <c r="S483" s="92" t="s">
        <v>6675</v>
      </c>
      <c r="T483" s="80">
        <v>0</v>
      </c>
      <c r="U483" s="119">
        <f>IF(LEFT(AM483,6)="Direct", H483,0)</f>
        <v>0</v>
      </c>
      <c r="V483" s="120">
        <f>H483-U483</f>
        <v>0</v>
      </c>
      <c r="W483" s="121">
        <f>U483+V483</f>
        <v>0</v>
      </c>
      <c r="X483" s="119">
        <f>IF(LEFT(AM483,9)="Direct-WA", H483,0)</f>
        <v>0</v>
      </c>
      <c r="Y483" s="120">
        <f>IF(LEFT(AM483,9)="Direct-WA",0,H483*T483)</f>
        <v>0</v>
      </c>
      <c r="Z483" s="122">
        <f>X483+Y483</f>
        <v>0</v>
      </c>
      <c r="AA483" s="119">
        <f>IF(LEFT(AM483,9)="Direct-OR", H483,0)</f>
        <v>0</v>
      </c>
      <c r="AB483" s="120">
        <f>IF(LEFT(AM483,9)="Direct-OR",0,V483-Y483)</f>
        <v>0</v>
      </c>
      <c r="AC483" s="122">
        <f>AA483+AB483</f>
        <v>0</v>
      </c>
      <c r="AD483" s="94">
        <f>IF(LEFT(AM483,6)="Direct", R483,0)</f>
        <v>1315.78</v>
      </c>
      <c r="AE483" s="123">
        <f>R483-AD483</f>
        <v>0</v>
      </c>
      <c r="AF483" s="94">
        <f>AD483+AE483</f>
        <v>1315.78</v>
      </c>
      <c r="AG483" s="94">
        <f>IF(LEFT(AM483,9)="Direct-WA", R483,0)</f>
        <v>0</v>
      </c>
      <c r="AH483" s="123">
        <f>IF(LEFT(AM483,9)="Direct-WA",0,R483*T483)</f>
        <v>0</v>
      </c>
      <c r="AI483" s="94">
        <f>AG483+AH483</f>
        <v>0</v>
      </c>
      <c r="AJ483" s="94">
        <f>IF(LEFT(AM483,9)="Direct-OR", R483,0)</f>
        <v>1315.78</v>
      </c>
      <c r="AK483" s="94">
        <f>IF(LEFT(AM483,9)="Direct-OR",0,AF483-AI483)</f>
        <v>0</v>
      </c>
      <c r="AL483" s="93">
        <f>AJ483+AK483</f>
        <v>1315.78</v>
      </c>
      <c r="AM483" s="138" t="s">
        <v>1014</v>
      </c>
    </row>
    <row r="484" spans="1:39" hidden="1" outlineLevel="2" collapsed="1" x14ac:dyDescent="0.25">
      <c r="S484" s="92"/>
      <c r="T484" s="80"/>
      <c r="U484" s="119">
        <f t="shared" ref="U484:AL484" si="560">SUBTOTAL(9,U482:U483)</f>
        <v>74.2</v>
      </c>
      <c r="V484" s="120">
        <f t="shared" si="560"/>
        <v>0</v>
      </c>
      <c r="W484" s="121">
        <f t="shared" si="560"/>
        <v>74.2</v>
      </c>
      <c r="X484" s="119">
        <f t="shared" si="560"/>
        <v>0</v>
      </c>
      <c r="Y484" s="120">
        <f t="shared" si="560"/>
        <v>0</v>
      </c>
      <c r="Z484" s="122">
        <f t="shared" si="560"/>
        <v>0</v>
      </c>
      <c r="AA484" s="119">
        <f t="shared" si="560"/>
        <v>74.2</v>
      </c>
      <c r="AB484" s="120">
        <f t="shared" si="560"/>
        <v>0</v>
      </c>
      <c r="AC484" s="122">
        <f t="shared" si="560"/>
        <v>74.2</v>
      </c>
      <c r="AD484" s="94">
        <f t="shared" si="560"/>
        <v>1389.98</v>
      </c>
      <c r="AE484" s="123">
        <f t="shared" si="560"/>
        <v>0</v>
      </c>
      <c r="AF484" s="94">
        <f t="shared" si="560"/>
        <v>1389.98</v>
      </c>
      <c r="AG484" s="94">
        <f t="shared" si="560"/>
        <v>0</v>
      </c>
      <c r="AH484" s="123">
        <f t="shared" si="560"/>
        <v>0</v>
      </c>
      <c r="AI484" s="94">
        <f t="shared" si="560"/>
        <v>0</v>
      </c>
      <c r="AJ484" s="94">
        <f t="shared" si="560"/>
        <v>1389.98</v>
      </c>
      <c r="AK484" s="94">
        <f t="shared" si="560"/>
        <v>0</v>
      </c>
      <c r="AL484" s="93">
        <f t="shared" si="560"/>
        <v>1389.98</v>
      </c>
      <c r="AM484" s="139" t="s">
        <v>7135</v>
      </c>
    </row>
    <row r="485" spans="1:39" hidden="1" outlineLevel="1" x14ac:dyDescent="0.25">
      <c r="A485" s="135" t="s">
        <v>7045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7"/>
      <c r="T485" s="128"/>
      <c r="U485" s="129">
        <f t="shared" ref="U485:AL485" si="561">SUBTOTAL(9,U466:U483)</f>
        <v>74.2</v>
      </c>
      <c r="V485" s="130">
        <f t="shared" si="561"/>
        <v>1382550.32</v>
      </c>
      <c r="W485" s="131">
        <f t="shared" si="561"/>
        <v>1382624.52</v>
      </c>
      <c r="X485" s="129">
        <f t="shared" si="561"/>
        <v>0</v>
      </c>
      <c r="Y485" s="130">
        <f t="shared" si="561"/>
        <v>153823.72471500002</v>
      </c>
      <c r="Z485" s="132">
        <f t="shared" si="561"/>
        <v>153823.72471500002</v>
      </c>
      <c r="AA485" s="129">
        <f t="shared" si="561"/>
        <v>74.2</v>
      </c>
      <c r="AB485" s="130">
        <f t="shared" si="561"/>
        <v>1228726.5952849998</v>
      </c>
      <c r="AC485" s="132">
        <f t="shared" si="561"/>
        <v>1228800.7952849998</v>
      </c>
      <c r="AD485" s="130">
        <f t="shared" si="561"/>
        <v>1389.98</v>
      </c>
      <c r="AE485" s="133">
        <f t="shared" si="561"/>
        <v>4412463.7700000005</v>
      </c>
      <c r="AF485" s="130">
        <f t="shared" si="561"/>
        <v>4413853.7500000009</v>
      </c>
      <c r="AG485" s="130">
        <f t="shared" si="561"/>
        <v>0</v>
      </c>
      <c r="AH485" s="133">
        <f t="shared" si="561"/>
        <v>491467.15757899999</v>
      </c>
      <c r="AI485" s="130">
        <f t="shared" si="561"/>
        <v>491467.15757899999</v>
      </c>
      <c r="AJ485" s="130">
        <f t="shared" si="561"/>
        <v>1389.98</v>
      </c>
      <c r="AK485" s="130">
        <f t="shared" si="561"/>
        <v>3920996.6124209999</v>
      </c>
      <c r="AL485" s="134">
        <f t="shared" si="561"/>
        <v>3922386.5924209999</v>
      </c>
      <c r="AM485" s="137"/>
    </row>
    <row r="486" spans="1:39" hidden="1" outlineLevel="3" x14ac:dyDescent="0.25">
      <c r="A486" t="s">
        <v>7048</v>
      </c>
      <c r="B486" t="s">
        <v>376</v>
      </c>
      <c r="C486" t="s">
        <v>377</v>
      </c>
      <c r="D486" t="s">
        <v>385</v>
      </c>
      <c r="E486" t="s">
        <v>386</v>
      </c>
      <c r="H486">
        <v>36000</v>
      </c>
      <c r="R486">
        <f>SUM(F486:Q486)</f>
        <v>36000</v>
      </c>
      <c r="S486" s="92" t="s">
        <v>6455</v>
      </c>
      <c r="T486" s="80">
        <v>0.1119</v>
      </c>
      <c r="U486" s="119">
        <f>IF(LEFT(AM486,6)="Direct", H486,0)</f>
        <v>0</v>
      </c>
      <c r="V486" s="120">
        <f>H486-U486</f>
        <v>36000</v>
      </c>
      <c r="W486" s="121">
        <f>U486+V486</f>
        <v>36000</v>
      </c>
      <c r="X486" s="119">
        <f>IF(LEFT(AM486,9)="Direct-WA", H486,0)</f>
        <v>0</v>
      </c>
      <c r="Y486" s="120">
        <f>IF(LEFT(AM486,9)="Direct-WA",0,H486*T486)</f>
        <v>4028.4</v>
      </c>
      <c r="Z486" s="122">
        <f>X486+Y486</f>
        <v>4028.4</v>
      </c>
      <c r="AA486" s="119">
        <f>IF(LEFT(AM486,9)="Direct-OR", H486,0)</f>
        <v>0</v>
      </c>
      <c r="AB486" s="120">
        <f>IF(LEFT(AM486,9)="Direct-OR",0,V486-Y486)</f>
        <v>31971.599999999999</v>
      </c>
      <c r="AC486" s="122">
        <f>AA486+AB486</f>
        <v>31971.599999999999</v>
      </c>
      <c r="AD486" s="94">
        <f>IF(LEFT(AM486,6)="Direct", R486,0)</f>
        <v>0</v>
      </c>
      <c r="AE486" s="123">
        <f>R486-AD486</f>
        <v>36000</v>
      </c>
      <c r="AF486" s="94">
        <f>AD486+AE486</f>
        <v>36000</v>
      </c>
      <c r="AG486" s="94">
        <f>IF(LEFT(AM486,9)="Direct-WA", R486,0)</f>
        <v>0</v>
      </c>
      <c r="AH486" s="123">
        <f>IF(LEFT(AM486,9)="Direct-WA",0,R486*T486)</f>
        <v>4028.4</v>
      </c>
      <c r="AI486" s="94">
        <f>AG486+AH486</f>
        <v>4028.4</v>
      </c>
      <c r="AJ486" s="94">
        <f>IF(LEFT(AM486,9)="Direct-OR", R486,0)</f>
        <v>0</v>
      </c>
      <c r="AK486" s="94">
        <f>IF(LEFT(AM486,9)="Direct-OR",0,AF486-AI486)</f>
        <v>31971.599999999999</v>
      </c>
      <c r="AL486" s="93">
        <f>AJ486+AK486</f>
        <v>31971.599999999999</v>
      </c>
      <c r="AM486" s="138" t="s">
        <v>1012</v>
      </c>
    </row>
    <row r="487" spans="1:39" hidden="1" outlineLevel="3" x14ac:dyDescent="0.25">
      <c r="A487" t="s">
        <v>7048</v>
      </c>
      <c r="B487" t="s">
        <v>376</v>
      </c>
      <c r="C487" t="s">
        <v>377</v>
      </c>
      <c r="D487" t="s">
        <v>389</v>
      </c>
      <c r="E487" t="s">
        <v>390</v>
      </c>
      <c r="F487">
        <v>-4145</v>
      </c>
      <c r="G487">
        <v>7382</v>
      </c>
      <c r="H487">
        <v>-23292</v>
      </c>
      <c r="R487">
        <f>SUM(F487:Q487)</f>
        <v>-20055</v>
      </c>
      <c r="S487" s="92" t="s">
        <v>6457</v>
      </c>
      <c r="T487" s="80">
        <v>0.1119</v>
      </c>
      <c r="U487" s="119">
        <f>IF(LEFT(AM487,6)="Direct", H487,0)</f>
        <v>0</v>
      </c>
      <c r="V487" s="120">
        <f>H487-U487</f>
        <v>-23292</v>
      </c>
      <c r="W487" s="121">
        <f>U487+V487</f>
        <v>-23292</v>
      </c>
      <c r="X487" s="119">
        <f>IF(LEFT(AM487,9)="Direct-WA", H487,0)</f>
        <v>0</v>
      </c>
      <c r="Y487" s="120">
        <f>IF(LEFT(AM487,9)="Direct-WA",0,H487*T487)</f>
        <v>-2606.3748000000001</v>
      </c>
      <c r="Z487" s="122">
        <f>X487+Y487</f>
        <v>-2606.3748000000001</v>
      </c>
      <c r="AA487" s="119">
        <f>IF(LEFT(AM487,9)="Direct-OR", H487,0)</f>
        <v>0</v>
      </c>
      <c r="AB487" s="120">
        <f>IF(LEFT(AM487,9)="Direct-OR",0,V487-Y487)</f>
        <v>-20685.625199999999</v>
      </c>
      <c r="AC487" s="122">
        <f>AA487+AB487</f>
        <v>-20685.625199999999</v>
      </c>
      <c r="AD487" s="94">
        <f>IF(LEFT(AM487,6)="Direct", R487,0)</f>
        <v>0</v>
      </c>
      <c r="AE487" s="123">
        <f>R487-AD487</f>
        <v>-20055</v>
      </c>
      <c r="AF487" s="94">
        <f>AD487+AE487</f>
        <v>-20055</v>
      </c>
      <c r="AG487" s="94">
        <f>IF(LEFT(AM487,9)="Direct-WA", R487,0)</f>
        <v>0</v>
      </c>
      <c r="AH487" s="123">
        <f>IF(LEFT(AM487,9)="Direct-WA",0,R487*T487)</f>
        <v>-2244.1545000000001</v>
      </c>
      <c r="AI487" s="94">
        <f>AG487+AH487</f>
        <v>-2244.1545000000001</v>
      </c>
      <c r="AJ487" s="94">
        <f>IF(LEFT(AM487,9)="Direct-OR", R487,0)</f>
        <v>0</v>
      </c>
      <c r="AK487" s="94">
        <f>IF(LEFT(AM487,9)="Direct-OR",0,AF487-AI487)</f>
        <v>-17810.845499999999</v>
      </c>
      <c r="AL487" s="93">
        <f>AJ487+AK487</f>
        <v>-17810.845499999999</v>
      </c>
      <c r="AM487" s="138" t="s">
        <v>1012</v>
      </c>
    </row>
    <row r="488" spans="1:39" hidden="1" outlineLevel="2" collapsed="1" x14ac:dyDescent="0.25">
      <c r="S488" s="92"/>
      <c r="T488" s="80"/>
      <c r="U488" s="119">
        <f t="shared" ref="U488:AL488" si="562">SUBTOTAL(9,U486:U487)</f>
        <v>0</v>
      </c>
      <c r="V488" s="120">
        <f t="shared" si="562"/>
        <v>12708</v>
      </c>
      <c r="W488" s="121">
        <f t="shared" si="562"/>
        <v>12708</v>
      </c>
      <c r="X488" s="119">
        <f t="shared" si="562"/>
        <v>0</v>
      </c>
      <c r="Y488" s="120">
        <f t="shared" si="562"/>
        <v>1422.0252</v>
      </c>
      <c r="Z488" s="122">
        <f t="shared" si="562"/>
        <v>1422.0252</v>
      </c>
      <c r="AA488" s="119">
        <f t="shared" si="562"/>
        <v>0</v>
      </c>
      <c r="AB488" s="120">
        <f t="shared" si="562"/>
        <v>11285.9748</v>
      </c>
      <c r="AC488" s="122">
        <f t="shared" si="562"/>
        <v>11285.9748</v>
      </c>
      <c r="AD488" s="94">
        <f t="shared" si="562"/>
        <v>0</v>
      </c>
      <c r="AE488" s="123">
        <f t="shared" si="562"/>
        <v>15945</v>
      </c>
      <c r="AF488" s="94">
        <f t="shared" si="562"/>
        <v>15945</v>
      </c>
      <c r="AG488" s="94">
        <f t="shared" si="562"/>
        <v>0</v>
      </c>
      <c r="AH488" s="123">
        <f t="shared" si="562"/>
        <v>1784.2455</v>
      </c>
      <c r="AI488" s="94">
        <f t="shared" si="562"/>
        <v>1784.2455</v>
      </c>
      <c r="AJ488" s="94">
        <f t="shared" si="562"/>
        <v>0</v>
      </c>
      <c r="AK488" s="94">
        <f t="shared" si="562"/>
        <v>14160.754499999999</v>
      </c>
      <c r="AL488" s="93">
        <f t="shared" si="562"/>
        <v>14160.754499999999</v>
      </c>
      <c r="AM488" s="139" t="s">
        <v>7140</v>
      </c>
    </row>
    <row r="489" spans="1:39" hidden="1" outlineLevel="3" x14ac:dyDescent="0.25">
      <c r="A489" t="s">
        <v>7048</v>
      </c>
      <c r="B489" t="s">
        <v>376</v>
      </c>
      <c r="C489" t="s">
        <v>377</v>
      </c>
      <c r="D489" t="s">
        <v>380</v>
      </c>
      <c r="E489" t="s">
        <v>381</v>
      </c>
      <c r="F489">
        <v>14516.92</v>
      </c>
      <c r="G489">
        <v>13799.07</v>
      </c>
      <c r="H489">
        <v>14237.24</v>
      </c>
      <c r="R489">
        <f>SUM(F489:Q489)</f>
        <v>42553.229999999996</v>
      </c>
      <c r="S489" s="92" t="s">
        <v>6452</v>
      </c>
      <c r="T489" s="80">
        <v>0.1032</v>
      </c>
      <c r="U489" s="119">
        <f>IF(LEFT(AM489,6)="Direct", H489,0)</f>
        <v>0</v>
      </c>
      <c r="V489" s="120">
        <f>H489-U489</f>
        <v>14237.24</v>
      </c>
      <c r="W489" s="121">
        <f>U489+V489</f>
        <v>14237.24</v>
      </c>
      <c r="X489" s="119">
        <f>IF(LEFT(AM489,9)="Direct-WA", H489,0)</f>
        <v>0</v>
      </c>
      <c r="Y489" s="120">
        <f>IF(LEFT(AM489,9)="Direct-WA",0,H489*T489)</f>
        <v>1469.2831679999999</v>
      </c>
      <c r="Z489" s="122">
        <f>X489+Y489</f>
        <v>1469.2831679999999</v>
      </c>
      <c r="AA489" s="119">
        <f>IF(LEFT(AM489,9)="Direct-OR", H489,0)</f>
        <v>0</v>
      </c>
      <c r="AB489" s="120">
        <f>IF(LEFT(AM489,9)="Direct-OR",0,V489-Y489)</f>
        <v>12767.956832</v>
      </c>
      <c r="AC489" s="122">
        <f>AA489+AB489</f>
        <v>12767.956832</v>
      </c>
      <c r="AD489" s="94">
        <f>IF(LEFT(AM489,6)="Direct", R489,0)</f>
        <v>0</v>
      </c>
      <c r="AE489" s="123">
        <f>R489-AD489</f>
        <v>42553.229999999996</v>
      </c>
      <c r="AF489" s="94">
        <f>AD489+AE489</f>
        <v>42553.229999999996</v>
      </c>
      <c r="AG489" s="94">
        <f>IF(LEFT(AM489,9)="Direct-WA", R489,0)</f>
        <v>0</v>
      </c>
      <c r="AH489" s="123">
        <f>IF(LEFT(AM489,9)="Direct-WA",0,R489*T489)</f>
        <v>4391.4933359999995</v>
      </c>
      <c r="AI489" s="94">
        <f>AG489+AH489</f>
        <v>4391.4933359999995</v>
      </c>
      <c r="AJ489" s="94">
        <f>IF(LEFT(AM489,9)="Direct-OR", R489,0)</f>
        <v>0</v>
      </c>
      <c r="AK489" s="94">
        <f>IF(LEFT(AM489,9)="Direct-OR",0,AF489-AI489)</f>
        <v>38161.736663999996</v>
      </c>
      <c r="AL489" s="93">
        <f>AJ489+AK489</f>
        <v>38161.736663999996</v>
      </c>
      <c r="AM489" s="138" t="s">
        <v>1225</v>
      </c>
    </row>
    <row r="490" spans="1:39" hidden="1" outlineLevel="2" collapsed="1" x14ac:dyDescent="0.25">
      <c r="S490" s="92"/>
      <c r="T490" s="80"/>
      <c r="U490" s="119">
        <f t="shared" ref="U490:AL490" si="563">SUBTOTAL(9,U489:U489)</f>
        <v>0</v>
      </c>
      <c r="V490" s="120">
        <f t="shared" si="563"/>
        <v>14237.24</v>
      </c>
      <c r="W490" s="121">
        <f t="shared" si="563"/>
        <v>14237.24</v>
      </c>
      <c r="X490" s="119">
        <f t="shared" si="563"/>
        <v>0</v>
      </c>
      <c r="Y490" s="120">
        <f t="shared" si="563"/>
        <v>1469.2831679999999</v>
      </c>
      <c r="Z490" s="122">
        <f t="shared" si="563"/>
        <v>1469.2831679999999</v>
      </c>
      <c r="AA490" s="119">
        <f t="shared" si="563"/>
        <v>0</v>
      </c>
      <c r="AB490" s="120">
        <f t="shared" si="563"/>
        <v>12767.956832</v>
      </c>
      <c r="AC490" s="122">
        <f t="shared" si="563"/>
        <v>12767.956832</v>
      </c>
      <c r="AD490" s="94">
        <f t="shared" si="563"/>
        <v>0</v>
      </c>
      <c r="AE490" s="123">
        <f t="shared" si="563"/>
        <v>42553.229999999996</v>
      </c>
      <c r="AF490" s="94">
        <f t="shared" si="563"/>
        <v>42553.229999999996</v>
      </c>
      <c r="AG490" s="94">
        <f t="shared" si="563"/>
        <v>0</v>
      </c>
      <c r="AH490" s="123">
        <f t="shared" si="563"/>
        <v>4391.4933359999995</v>
      </c>
      <c r="AI490" s="94">
        <f t="shared" si="563"/>
        <v>4391.4933359999995</v>
      </c>
      <c r="AJ490" s="94">
        <f t="shared" si="563"/>
        <v>0</v>
      </c>
      <c r="AK490" s="94">
        <f t="shared" si="563"/>
        <v>38161.736663999996</v>
      </c>
      <c r="AL490" s="93">
        <f t="shared" si="563"/>
        <v>38161.736663999996</v>
      </c>
      <c r="AM490" s="139" t="s">
        <v>7150</v>
      </c>
    </row>
    <row r="491" spans="1:39" hidden="1" outlineLevel="3" x14ac:dyDescent="0.25">
      <c r="A491" t="s">
        <v>7048</v>
      </c>
      <c r="B491" t="s">
        <v>376</v>
      </c>
      <c r="C491" t="s">
        <v>377</v>
      </c>
      <c r="D491" t="s">
        <v>382</v>
      </c>
      <c r="E491" t="s">
        <v>383</v>
      </c>
      <c r="F491">
        <v>1125.46</v>
      </c>
      <c r="G491">
        <v>1121.05</v>
      </c>
      <c r="H491">
        <v>1142.94</v>
      </c>
      <c r="R491">
        <f>SUM(F491:Q491)</f>
        <v>3389.4500000000003</v>
      </c>
      <c r="S491" s="92" t="s">
        <v>6453</v>
      </c>
      <c r="T491" s="80">
        <v>8.4099999999999994E-2</v>
      </c>
      <c r="U491" s="119">
        <f>IF(LEFT(AM491,6)="Direct", H491,0)</f>
        <v>0</v>
      </c>
      <c r="V491" s="120">
        <f>H491-U491</f>
        <v>1142.94</v>
      </c>
      <c r="W491" s="121">
        <f>U491+V491</f>
        <v>1142.94</v>
      </c>
      <c r="X491" s="119">
        <f>IF(LEFT(AM491,9)="Direct-WA", H491,0)</f>
        <v>0</v>
      </c>
      <c r="Y491" s="120">
        <f>IF(LEFT(AM491,9)="Direct-WA",0,H491*T491)</f>
        <v>96.121253999999993</v>
      </c>
      <c r="Z491" s="122">
        <f>X491+Y491</f>
        <v>96.121253999999993</v>
      </c>
      <c r="AA491" s="119">
        <f>IF(LEFT(AM491,9)="Direct-OR", H491,0)</f>
        <v>0</v>
      </c>
      <c r="AB491" s="120">
        <f>IF(LEFT(AM491,9)="Direct-OR",0,V491-Y491)</f>
        <v>1046.8187460000001</v>
      </c>
      <c r="AC491" s="122">
        <f>AA491+AB491</f>
        <v>1046.8187460000001</v>
      </c>
      <c r="AD491" s="94">
        <f>IF(LEFT(AM491,6)="Direct", R491,0)</f>
        <v>0</v>
      </c>
      <c r="AE491" s="123">
        <f>R491-AD491</f>
        <v>3389.4500000000003</v>
      </c>
      <c r="AF491" s="94">
        <f>AD491+AE491</f>
        <v>3389.4500000000003</v>
      </c>
      <c r="AG491" s="94">
        <f>IF(LEFT(AM491,9)="Direct-WA", R491,0)</f>
        <v>0</v>
      </c>
      <c r="AH491" s="123">
        <f>IF(LEFT(AM491,9)="Direct-WA",0,R491*T491)</f>
        <v>285.05274500000002</v>
      </c>
      <c r="AI491" s="94">
        <f>AG491+AH491</f>
        <v>285.05274500000002</v>
      </c>
      <c r="AJ491" s="94">
        <f>IF(LEFT(AM491,9)="Direct-OR", R491,0)</f>
        <v>0</v>
      </c>
      <c r="AK491" s="94">
        <f>IF(LEFT(AM491,9)="Direct-OR",0,AF491-AI491)</f>
        <v>3104.3972550000003</v>
      </c>
      <c r="AL491" s="93">
        <f>AJ491+AK491</f>
        <v>3104.3972550000003</v>
      </c>
      <c r="AM491" s="138" t="s">
        <v>982</v>
      </c>
    </row>
    <row r="492" spans="1:39" hidden="1" outlineLevel="3" x14ac:dyDescent="0.25">
      <c r="A492" t="s">
        <v>7048</v>
      </c>
      <c r="B492" t="s">
        <v>376</v>
      </c>
      <c r="C492" t="s">
        <v>377</v>
      </c>
      <c r="D492" t="s">
        <v>384</v>
      </c>
      <c r="E492" t="s">
        <v>383</v>
      </c>
      <c r="F492">
        <v>1103.3699999999999</v>
      </c>
      <c r="G492">
        <v>1451.87</v>
      </c>
      <c r="H492">
        <v>1279.43</v>
      </c>
      <c r="R492">
        <f>SUM(F492:Q492)</f>
        <v>3834.67</v>
      </c>
      <c r="S492" s="92" t="s">
        <v>6454</v>
      </c>
      <c r="T492" s="80">
        <v>8.4099999999999994E-2</v>
      </c>
      <c r="U492" s="119">
        <f>IF(LEFT(AM492,6)="Direct", H492,0)</f>
        <v>0</v>
      </c>
      <c r="V492" s="120">
        <f>H492-U492</f>
        <v>1279.43</v>
      </c>
      <c r="W492" s="121">
        <f>U492+V492</f>
        <v>1279.43</v>
      </c>
      <c r="X492" s="119">
        <f>IF(LEFT(AM492,9)="Direct-WA", H492,0)</f>
        <v>0</v>
      </c>
      <c r="Y492" s="120">
        <f>IF(LEFT(AM492,9)="Direct-WA",0,H492*T492)</f>
        <v>107.60006299999999</v>
      </c>
      <c r="Z492" s="122">
        <f>X492+Y492</f>
        <v>107.60006299999999</v>
      </c>
      <c r="AA492" s="119">
        <f>IF(LEFT(AM492,9)="Direct-OR", H492,0)</f>
        <v>0</v>
      </c>
      <c r="AB492" s="120">
        <f>IF(LEFT(AM492,9)="Direct-OR",0,V492-Y492)</f>
        <v>1171.829937</v>
      </c>
      <c r="AC492" s="122">
        <f>AA492+AB492</f>
        <v>1171.829937</v>
      </c>
      <c r="AD492" s="94">
        <f>IF(LEFT(AM492,6)="Direct", R492,0)</f>
        <v>0</v>
      </c>
      <c r="AE492" s="123">
        <f>R492-AD492</f>
        <v>3834.67</v>
      </c>
      <c r="AF492" s="94">
        <f>AD492+AE492</f>
        <v>3834.67</v>
      </c>
      <c r="AG492" s="94">
        <f>IF(LEFT(AM492,9)="Direct-WA", R492,0)</f>
        <v>0</v>
      </c>
      <c r="AH492" s="123">
        <f>IF(LEFT(AM492,9)="Direct-WA",0,R492*T492)</f>
        <v>322.49574699999999</v>
      </c>
      <c r="AI492" s="94">
        <f>AG492+AH492</f>
        <v>322.49574699999999</v>
      </c>
      <c r="AJ492" s="94">
        <f>IF(LEFT(AM492,9)="Direct-OR", R492,0)</f>
        <v>0</v>
      </c>
      <c r="AK492" s="94">
        <f>IF(LEFT(AM492,9)="Direct-OR",0,AF492-AI492)</f>
        <v>3512.1742530000001</v>
      </c>
      <c r="AL492" s="93">
        <f>AJ492+AK492</f>
        <v>3512.1742530000001</v>
      </c>
      <c r="AM492" s="138" t="s">
        <v>982</v>
      </c>
    </row>
    <row r="493" spans="1:39" hidden="1" outlineLevel="2" collapsed="1" x14ac:dyDescent="0.25">
      <c r="S493" s="92"/>
      <c r="T493" s="80"/>
      <c r="U493" s="119">
        <f t="shared" ref="U493:AL493" si="564">SUBTOTAL(9,U491:U492)</f>
        <v>0</v>
      </c>
      <c r="V493" s="120">
        <f t="shared" si="564"/>
        <v>2422.37</v>
      </c>
      <c r="W493" s="121">
        <f t="shared" si="564"/>
        <v>2422.37</v>
      </c>
      <c r="X493" s="119">
        <f t="shared" si="564"/>
        <v>0</v>
      </c>
      <c r="Y493" s="120">
        <f t="shared" si="564"/>
        <v>203.721317</v>
      </c>
      <c r="Z493" s="122">
        <f t="shared" si="564"/>
        <v>203.721317</v>
      </c>
      <c r="AA493" s="119">
        <f t="shared" si="564"/>
        <v>0</v>
      </c>
      <c r="AB493" s="120">
        <f t="shared" si="564"/>
        <v>2218.6486830000003</v>
      </c>
      <c r="AC493" s="122">
        <f t="shared" si="564"/>
        <v>2218.6486830000003</v>
      </c>
      <c r="AD493" s="94">
        <f t="shared" si="564"/>
        <v>0</v>
      </c>
      <c r="AE493" s="123">
        <f t="shared" si="564"/>
        <v>7224.1200000000008</v>
      </c>
      <c r="AF493" s="94">
        <f t="shared" si="564"/>
        <v>7224.1200000000008</v>
      </c>
      <c r="AG493" s="94">
        <f t="shared" si="564"/>
        <v>0</v>
      </c>
      <c r="AH493" s="123">
        <f t="shared" si="564"/>
        <v>607.54849200000001</v>
      </c>
      <c r="AI493" s="94">
        <f t="shared" si="564"/>
        <v>607.54849200000001</v>
      </c>
      <c r="AJ493" s="94">
        <f t="shared" si="564"/>
        <v>0</v>
      </c>
      <c r="AK493" s="94">
        <f t="shared" si="564"/>
        <v>6616.5715080000009</v>
      </c>
      <c r="AL493" s="93">
        <f t="shared" si="564"/>
        <v>6616.5715080000009</v>
      </c>
      <c r="AM493" s="139" t="s">
        <v>7144</v>
      </c>
    </row>
    <row r="494" spans="1:39" hidden="1" outlineLevel="3" x14ac:dyDescent="0.25">
      <c r="A494" t="s">
        <v>7048</v>
      </c>
      <c r="B494" t="s">
        <v>376</v>
      </c>
      <c r="C494" t="s">
        <v>377</v>
      </c>
      <c r="D494" t="s">
        <v>378</v>
      </c>
      <c r="E494" t="s">
        <v>379</v>
      </c>
      <c r="F494">
        <v>100177.96</v>
      </c>
      <c r="G494">
        <v>91046.99</v>
      </c>
      <c r="H494">
        <v>88384.17</v>
      </c>
      <c r="R494">
        <f>SUM(F494:Q494)</f>
        <v>279609.12</v>
      </c>
      <c r="S494" s="92" t="s">
        <v>6451</v>
      </c>
      <c r="T494" s="80">
        <v>0.1128</v>
      </c>
      <c r="U494" s="119">
        <f>IF(LEFT(AM494,6)="Direct", H494,0)</f>
        <v>0</v>
      </c>
      <c r="V494" s="120">
        <f>H494-U494</f>
        <v>88384.17</v>
      </c>
      <c r="W494" s="121">
        <f>U494+V494</f>
        <v>88384.17</v>
      </c>
      <c r="X494" s="119">
        <f>IF(LEFT(AM494,9)="Direct-WA", H494,0)</f>
        <v>0</v>
      </c>
      <c r="Y494" s="120">
        <f>IF(LEFT(AM494,9)="Direct-WA",0,H494*T494)</f>
        <v>9969.7343760000003</v>
      </c>
      <c r="Z494" s="122">
        <f>X494+Y494</f>
        <v>9969.7343760000003</v>
      </c>
      <c r="AA494" s="119">
        <f>IF(LEFT(AM494,9)="Direct-OR", H494,0)</f>
        <v>0</v>
      </c>
      <c r="AB494" s="120">
        <f>IF(LEFT(AM494,9)="Direct-OR",0,V494-Y494)</f>
        <v>78414.435624000005</v>
      </c>
      <c r="AC494" s="122">
        <f>AA494+AB494</f>
        <v>78414.435624000005</v>
      </c>
      <c r="AD494" s="94">
        <f>IF(LEFT(AM494,6)="Direct", R494,0)</f>
        <v>0</v>
      </c>
      <c r="AE494" s="123">
        <f>R494-AD494</f>
        <v>279609.12</v>
      </c>
      <c r="AF494" s="94">
        <f>AD494+AE494</f>
        <v>279609.12</v>
      </c>
      <c r="AG494" s="94">
        <f>IF(LEFT(AM494,9)="Direct-WA", R494,0)</f>
        <v>0</v>
      </c>
      <c r="AH494" s="123">
        <f>IF(LEFT(AM494,9)="Direct-WA",0,R494*T494)</f>
        <v>31539.908735999998</v>
      </c>
      <c r="AI494" s="94">
        <f>AG494+AH494</f>
        <v>31539.908735999998</v>
      </c>
      <c r="AJ494" s="94">
        <f>IF(LEFT(AM494,9)="Direct-OR", R494,0)</f>
        <v>0</v>
      </c>
      <c r="AK494" s="94">
        <f>IF(LEFT(AM494,9)="Direct-OR",0,AF494-AI494)</f>
        <v>248069.21126399998</v>
      </c>
      <c r="AL494" s="93">
        <f>AJ494+AK494</f>
        <v>248069.21126399998</v>
      </c>
      <c r="AM494" s="138" t="s">
        <v>988</v>
      </c>
    </row>
    <row r="495" spans="1:39" hidden="1" outlineLevel="2" collapsed="1" x14ac:dyDescent="0.25">
      <c r="S495" s="92"/>
      <c r="T495" s="80"/>
      <c r="U495" s="119">
        <f t="shared" ref="U495:AL495" si="565">SUBTOTAL(9,U494:U494)</f>
        <v>0</v>
      </c>
      <c r="V495" s="120">
        <f t="shared" si="565"/>
        <v>88384.17</v>
      </c>
      <c r="W495" s="121">
        <f t="shared" si="565"/>
        <v>88384.17</v>
      </c>
      <c r="X495" s="119">
        <f t="shared" si="565"/>
        <v>0</v>
      </c>
      <c r="Y495" s="120">
        <f t="shared" si="565"/>
        <v>9969.7343760000003</v>
      </c>
      <c r="Z495" s="122">
        <f t="shared" si="565"/>
        <v>9969.7343760000003</v>
      </c>
      <c r="AA495" s="119">
        <f t="shared" si="565"/>
        <v>0</v>
      </c>
      <c r="AB495" s="120">
        <f t="shared" si="565"/>
        <v>78414.435624000005</v>
      </c>
      <c r="AC495" s="122">
        <f t="shared" si="565"/>
        <v>78414.435624000005</v>
      </c>
      <c r="AD495" s="94">
        <f t="shared" si="565"/>
        <v>0</v>
      </c>
      <c r="AE495" s="123">
        <f t="shared" si="565"/>
        <v>279609.12</v>
      </c>
      <c r="AF495" s="94">
        <f t="shared" si="565"/>
        <v>279609.12</v>
      </c>
      <c r="AG495" s="94">
        <f t="shared" si="565"/>
        <v>0</v>
      </c>
      <c r="AH495" s="123">
        <f t="shared" si="565"/>
        <v>31539.908735999998</v>
      </c>
      <c r="AI495" s="94">
        <f t="shared" si="565"/>
        <v>31539.908735999998</v>
      </c>
      <c r="AJ495" s="94">
        <f t="shared" si="565"/>
        <v>0</v>
      </c>
      <c r="AK495" s="94">
        <f t="shared" si="565"/>
        <v>248069.21126399998</v>
      </c>
      <c r="AL495" s="93">
        <f t="shared" si="565"/>
        <v>248069.21126399998</v>
      </c>
      <c r="AM495" s="139" t="s">
        <v>7151</v>
      </c>
    </row>
    <row r="496" spans="1:39" hidden="1" outlineLevel="3" x14ac:dyDescent="0.25">
      <c r="A496" t="s">
        <v>7048</v>
      </c>
      <c r="B496" t="s">
        <v>376</v>
      </c>
      <c r="C496" t="s">
        <v>377</v>
      </c>
      <c r="D496" t="s">
        <v>387</v>
      </c>
      <c r="E496" t="s">
        <v>388</v>
      </c>
      <c r="F496">
        <v>-2735.59</v>
      </c>
      <c r="G496">
        <v>-6663.44</v>
      </c>
      <c r="H496">
        <v>6215.81</v>
      </c>
      <c r="R496">
        <f>SUM(F496:Q496)</f>
        <v>-3183.2199999999984</v>
      </c>
      <c r="S496" s="92" t="s">
        <v>6456</v>
      </c>
      <c r="T496" s="80">
        <v>0</v>
      </c>
      <c r="U496" s="119">
        <f>IF(LEFT(AM496,6)="Direct", H496,0)</f>
        <v>6215.81</v>
      </c>
      <c r="V496" s="120">
        <f>H496-U496</f>
        <v>0</v>
      </c>
      <c r="W496" s="121">
        <f>U496+V496</f>
        <v>6215.81</v>
      </c>
      <c r="X496" s="119">
        <f>IF(LEFT(AM496,9)="Direct-WA", H496,0)</f>
        <v>0</v>
      </c>
      <c r="Y496" s="120">
        <f>IF(LEFT(AM496,9)="Direct-WA",0,H496*T496)</f>
        <v>0</v>
      </c>
      <c r="Z496" s="122">
        <f>X496+Y496</f>
        <v>0</v>
      </c>
      <c r="AA496" s="119">
        <f>IF(LEFT(AM496,9)="Direct-OR", H496,0)</f>
        <v>6215.81</v>
      </c>
      <c r="AB496" s="120">
        <f>IF(LEFT(AM496,9)="Direct-OR",0,V496-Y496)</f>
        <v>0</v>
      </c>
      <c r="AC496" s="122">
        <f>AA496+AB496</f>
        <v>6215.81</v>
      </c>
      <c r="AD496" s="94">
        <f>IF(LEFT(AM496,6)="Direct", R496,0)</f>
        <v>-3183.2199999999984</v>
      </c>
      <c r="AE496" s="123">
        <f>R496-AD496</f>
        <v>0</v>
      </c>
      <c r="AF496" s="94">
        <f>AD496+AE496</f>
        <v>-3183.2199999999984</v>
      </c>
      <c r="AG496" s="94">
        <f>IF(LEFT(AM496,9)="Direct-WA", R496,0)</f>
        <v>0</v>
      </c>
      <c r="AH496" s="123">
        <f>IF(LEFT(AM496,9)="Direct-WA",0,R496*T496)</f>
        <v>0</v>
      </c>
      <c r="AI496" s="94">
        <f>AG496+AH496</f>
        <v>0</v>
      </c>
      <c r="AJ496" s="94">
        <f>IF(LEFT(AM496,9)="Direct-OR", R496,0)</f>
        <v>-3183.2199999999984</v>
      </c>
      <c r="AK496" s="94">
        <f>IF(LEFT(AM496,9)="Direct-OR",0,AF496-AI496)</f>
        <v>0</v>
      </c>
      <c r="AL496" s="93">
        <f>AJ496+AK496</f>
        <v>-3183.2199999999984</v>
      </c>
      <c r="AM496" s="138" t="s">
        <v>1014</v>
      </c>
    </row>
    <row r="497" spans="1:39" hidden="1" outlineLevel="2" collapsed="1" x14ac:dyDescent="0.25">
      <c r="S497" s="92"/>
      <c r="T497" s="80"/>
      <c r="U497" s="119">
        <f t="shared" ref="U497:AL497" si="566">SUBTOTAL(9,U496:U496)</f>
        <v>6215.81</v>
      </c>
      <c r="V497" s="120">
        <f t="shared" si="566"/>
        <v>0</v>
      </c>
      <c r="W497" s="121">
        <f t="shared" si="566"/>
        <v>6215.81</v>
      </c>
      <c r="X497" s="119">
        <f t="shared" si="566"/>
        <v>0</v>
      </c>
      <c r="Y497" s="120">
        <f t="shared" si="566"/>
        <v>0</v>
      </c>
      <c r="Z497" s="122">
        <f t="shared" si="566"/>
        <v>0</v>
      </c>
      <c r="AA497" s="119">
        <f t="shared" si="566"/>
        <v>6215.81</v>
      </c>
      <c r="AB497" s="120">
        <f t="shared" si="566"/>
        <v>0</v>
      </c>
      <c r="AC497" s="122">
        <f t="shared" si="566"/>
        <v>6215.81</v>
      </c>
      <c r="AD497" s="94">
        <f t="shared" si="566"/>
        <v>-3183.2199999999984</v>
      </c>
      <c r="AE497" s="123">
        <f t="shared" si="566"/>
        <v>0</v>
      </c>
      <c r="AF497" s="94">
        <f t="shared" si="566"/>
        <v>-3183.2199999999984</v>
      </c>
      <c r="AG497" s="94">
        <f t="shared" si="566"/>
        <v>0</v>
      </c>
      <c r="AH497" s="123">
        <f t="shared" si="566"/>
        <v>0</v>
      </c>
      <c r="AI497" s="94">
        <f t="shared" si="566"/>
        <v>0</v>
      </c>
      <c r="AJ497" s="94">
        <f t="shared" si="566"/>
        <v>-3183.2199999999984</v>
      </c>
      <c r="AK497" s="94">
        <f t="shared" si="566"/>
        <v>0</v>
      </c>
      <c r="AL497" s="93">
        <f t="shared" si="566"/>
        <v>-3183.2199999999984</v>
      </c>
      <c r="AM497" s="139" t="s">
        <v>7135</v>
      </c>
    </row>
    <row r="498" spans="1:39" hidden="1" outlineLevel="1" x14ac:dyDescent="0.25">
      <c r="A498" s="135" t="s">
        <v>7047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7"/>
      <c r="T498" s="128"/>
      <c r="U498" s="129">
        <f t="shared" ref="U498:AL498" si="567">SUBTOTAL(9,U486:U496)</f>
        <v>6215.81</v>
      </c>
      <c r="V498" s="130">
        <f t="shared" si="567"/>
        <v>117751.78</v>
      </c>
      <c r="W498" s="131">
        <f t="shared" si="567"/>
        <v>123967.59</v>
      </c>
      <c r="X498" s="129">
        <f t="shared" si="567"/>
        <v>0</v>
      </c>
      <c r="Y498" s="130">
        <f t="shared" si="567"/>
        <v>13064.764061</v>
      </c>
      <c r="Z498" s="132">
        <f t="shared" si="567"/>
        <v>13064.764061</v>
      </c>
      <c r="AA498" s="129">
        <f t="shared" si="567"/>
        <v>6215.81</v>
      </c>
      <c r="AB498" s="130">
        <f t="shared" si="567"/>
        <v>104687.015939</v>
      </c>
      <c r="AC498" s="132">
        <f t="shared" si="567"/>
        <v>110902.825939</v>
      </c>
      <c r="AD498" s="130">
        <f t="shared" si="567"/>
        <v>-3183.2199999999984</v>
      </c>
      <c r="AE498" s="133">
        <f t="shared" si="567"/>
        <v>345331.47</v>
      </c>
      <c r="AF498" s="130">
        <f t="shared" si="567"/>
        <v>342148.25</v>
      </c>
      <c r="AG498" s="130">
        <f t="shared" si="567"/>
        <v>0</v>
      </c>
      <c r="AH498" s="133">
        <f t="shared" si="567"/>
        <v>38323.196063999996</v>
      </c>
      <c r="AI498" s="130">
        <f t="shared" si="567"/>
        <v>38323.196063999996</v>
      </c>
      <c r="AJ498" s="130">
        <f t="shared" si="567"/>
        <v>-3183.2199999999984</v>
      </c>
      <c r="AK498" s="130">
        <f t="shared" si="567"/>
        <v>307008.27393599995</v>
      </c>
      <c r="AL498" s="134">
        <f t="shared" si="567"/>
        <v>303825.05393599998</v>
      </c>
      <c r="AM498" s="137"/>
    </row>
    <row r="499" spans="1:39" hidden="1" outlineLevel="3" x14ac:dyDescent="0.25">
      <c r="A499" t="s">
        <v>7050</v>
      </c>
      <c r="B499" t="s">
        <v>392</v>
      </c>
      <c r="C499" t="s">
        <v>393</v>
      </c>
      <c r="D499" t="s">
        <v>394</v>
      </c>
      <c r="E499" t="s">
        <v>395</v>
      </c>
      <c r="F499">
        <v>371.29</v>
      </c>
      <c r="G499">
        <v>83.5</v>
      </c>
      <c r="H499">
        <v>116.95</v>
      </c>
      <c r="R499">
        <f>SUM(F499:Q499)</f>
        <v>571.74</v>
      </c>
      <c r="S499" s="92" t="s">
        <v>1391</v>
      </c>
      <c r="T499" s="80">
        <v>0.1128</v>
      </c>
      <c r="U499" s="119">
        <f>IF(LEFT(AM499,6)="Direct", H499,0)</f>
        <v>0</v>
      </c>
      <c r="V499" s="120">
        <f>H499-U499</f>
        <v>116.95</v>
      </c>
      <c r="W499" s="121">
        <f>U499+V499</f>
        <v>116.95</v>
      </c>
      <c r="X499" s="119">
        <f>IF(LEFT(AM499,9)="Direct-WA", H499,0)</f>
        <v>0</v>
      </c>
      <c r="Y499" s="120">
        <f>IF(LEFT(AM499,9)="Direct-WA",0,H499*T499)</f>
        <v>13.19196</v>
      </c>
      <c r="Z499" s="122">
        <f>X499+Y499</f>
        <v>13.19196</v>
      </c>
      <c r="AA499" s="119">
        <f>IF(LEFT(AM499,9)="Direct-OR", H499,0)</f>
        <v>0</v>
      </c>
      <c r="AB499" s="120">
        <f>IF(LEFT(AM499,9)="Direct-OR",0,V499-Y499)</f>
        <v>103.75804000000001</v>
      </c>
      <c r="AC499" s="122">
        <f>AA499+AB499</f>
        <v>103.75804000000001</v>
      </c>
      <c r="AD499" s="94">
        <f>IF(LEFT(AM499,6)="Direct", R499,0)</f>
        <v>0</v>
      </c>
      <c r="AE499" s="123">
        <f>R499-AD499</f>
        <v>571.74</v>
      </c>
      <c r="AF499" s="94">
        <f>AD499+AE499</f>
        <v>571.74</v>
      </c>
      <c r="AG499" s="94">
        <f>IF(LEFT(AM499,9)="Direct-WA", R499,0)</f>
        <v>0</v>
      </c>
      <c r="AH499" s="123">
        <f>IF(LEFT(AM499,9)="Direct-WA",0,R499*T499)</f>
        <v>64.492272</v>
      </c>
      <c r="AI499" s="94">
        <f>AG499+AH499</f>
        <v>64.492272</v>
      </c>
      <c r="AJ499" s="94">
        <f>IF(LEFT(AM499,9)="Direct-OR", R499,0)</f>
        <v>0</v>
      </c>
      <c r="AK499" s="94">
        <f>IF(LEFT(AM499,9)="Direct-OR",0,AF499-AI499)</f>
        <v>507.247728</v>
      </c>
      <c r="AL499" s="93">
        <f>AJ499+AK499</f>
        <v>507.247728</v>
      </c>
      <c r="AM499" s="138" t="s">
        <v>988</v>
      </c>
    </row>
    <row r="500" spans="1:39" hidden="1" outlineLevel="2" collapsed="1" x14ac:dyDescent="0.25">
      <c r="S500" s="92"/>
      <c r="T500" s="80"/>
      <c r="U500" s="119">
        <f t="shared" ref="U500:AL500" si="568">SUBTOTAL(9,U499:U499)</f>
        <v>0</v>
      </c>
      <c r="V500" s="120">
        <f t="shared" si="568"/>
        <v>116.95</v>
      </c>
      <c r="W500" s="121">
        <f t="shared" si="568"/>
        <v>116.95</v>
      </c>
      <c r="X500" s="119">
        <f t="shared" si="568"/>
        <v>0</v>
      </c>
      <c r="Y500" s="120">
        <f t="shared" si="568"/>
        <v>13.19196</v>
      </c>
      <c r="Z500" s="122">
        <f t="shared" si="568"/>
        <v>13.19196</v>
      </c>
      <c r="AA500" s="119">
        <f t="shared" si="568"/>
        <v>0</v>
      </c>
      <c r="AB500" s="120">
        <f t="shared" si="568"/>
        <v>103.75804000000001</v>
      </c>
      <c r="AC500" s="122">
        <f t="shared" si="568"/>
        <v>103.75804000000001</v>
      </c>
      <c r="AD500" s="94">
        <f t="shared" si="568"/>
        <v>0</v>
      </c>
      <c r="AE500" s="123">
        <f t="shared" si="568"/>
        <v>571.74</v>
      </c>
      <c r="AF500" s="94">
        <f t="shared" si="568"/>
        <v>571.74</v>
      </c>
      <c r="AG500" s="94">
        <f t="shared" si="568"/>
        <v>0</v>
      </c>
      <c r="AH500" s="123">
        <f t="shared" si="568"/>
        <v>64.492272</v>
      </c>
      <c r="AI500" s="94">
        <f t="shared" si="568"/>
        <v>64.492272</v>
      </c>
      <c r="AJ500" s="94">
        <f t="shared" si="568"/>
        <v>0</v>
      </c>
      <c r="AK500" s="94">
        <f t="shared" si="568"/>
        <v>507.247728</v>
      </c>
      <c r="AL500" s="93">
        <f t="shared" si="568"/>
        <v>507.247728</v>
      </c>
      <c r="AM500" s="139" t="s">
        <v>7151</v>
      </c>
    </row>
    <row r="501" spans="1:39" hidden="1" outlineLevel="1" x14ac:dyDescent="0.25">
      <c r="A501" s="135" t="s">
        <v>7049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7"/>
      <c r="T501" s="128"/>
      <c r="U501" s="129">
        <f t="shared" ref="U501:AL501" si="569">SUBTOTAL(9,U499:U499)</f>
        <v>0</v>
      </c>
      <c r="V501" s="130">
        <f t="shared" si="569"/>
        <v>116.95</v>
      </c>
      <c r="W501" s="131">
        <f t="shared" si="569"/>
        <v>116.95</v>
      </c>
      <c r="X501" s="129">
        <f t="shared" si="569"/>
        <v>0</v>
      </c>
      <c r="Y501" s="130">
        <f t="shared" si="569"/>
        <v>13.19196</v>
      </c>
      <c r="Z501" s="132">
        <f t="shared" si="569"/>
        <v>13.19196</v>
      </c>
      <c r="AA501" s="129">
        <f t="shared" si="569"/>
        <v>0</v>
      </c>
      <c r="AB501" s="130">
        <f t="shared" si="569"/>
        <v>103.75804000000001</v>
      </c>
      <c r="AC501" s="132">
        <f t="shared" si="569"/>
        <v>103.75804000000001</v>
      </c>
      <c r="AD501" s="130">
        <f t="shared" si="569"/>
        <v>0</v>
      </c>
      <c r="AE501" s="133">
        <f t="shared" si="569"/>
        <v>571.74</v>
      </c>
      <c r="AF501" s="130">
        <f t="shared" si="569"/>
        <v>571.74</v>
      </c>
      <c r="AG501" s="130">
        <f t="shared" si="569"/>
        <v>0</v>
      </c>
      <c r="AH501" s="133">
        <f t="shared" si="569"/>
        <v>64.492272</v>
      </c>
      <c r="AI501" s="130">
        <f t="shared" si="569"/>
        <v>64.492272</v>
      </c>
      <c r="AJ501" s="130">
        <f t="shared" si="569"/>
        <v>0</v>
      </c>
      <c r="AK501" s="130">
        <f t="shared" si="569"/>
        <v>507.247728</v>
      </c>
      <c r="AL501" s="134">
        <f t="shared" si="569"/>
        <v>507.247728</v>
      </c>
      <c r="AM501" s="137"/>
    </row>
    <row r="502" spans="1:39" hidden="1" outlineLevel="3" x14ac:dyDescent="0.25">
      <c r="A502" t="s">
        <v>7052</v>
      </c>
      <c r="B502" t="s">
        <v>409</v>
      </c>
      <c r="C502" t="s">
        <v>410</v>
      </c>
      <c r="D502" t="s">
        <v>403</v>
      </c>
      <c r="E502" t="s">
        <v>404</v>
      </c>
      <c r="F502">
        <v>917.5</v>
      </c>
      <c r="G502">
        <v>709.5</v>
      </c>
      <c r="R502">
        <f>SUM(F502:Q502)</f>
        <v>1627</v>
      </c>
      <c r="S502" s="92" t="s">
        <v>6676</v>
      </c>
      <c r="T502" s="80">
        <v>0.1124</v>
      </c>
      <c r="U502" s="119">
        <f>IF(LEFT(AM502,6)="Direct", H502,0)</f>
        <v>0</v>
      </c>
      <c r="V502" s="120">
        <f>H502-U502</f>
        <v>0</v>
      </c>
      <c r="W502" s="121">
        <f>U502+V502</f>
        <v>0</v>
      </c>
      <c r="X502" s="119">
        <f>IF(LEFT(AM502,9)="Direct-WA", H502,0)</f>
        <v>0</v>
      </c>
      <c r="Y502" s="120">
        <f>IF(LEFT(AM502,9)="Direct-WA",0,H502*T502)</f>
        <v>0</v>
      </c>
      <c r="Z502" s="122">
        <f>X502+Y502</f>
        <v>0</v>
      </c>
      <c r="AA502" s="119">
        <f>IF(LEFT(AM502,9)="Direct-OR", H502,0)</f>
        <v>0</v>
      </c>
      <c r="AB502" s="120">
        <f>IF(LEFT(AM502,9)="Direct-OR",0,V502-Y502)</f>
        <v>0</v>
      </c>
      <c r="AC502" s="122">
        <f>AA502+AB502</f>
        <v>0</v>
      </c>
      <c r="AD502" s="94">
        <f>IF(LEFT(AM502,6)="Direct", R502,0)</f>
        <v>0</v>
      </c>
      <c r="AE502" s="123">
        <f>R502-AD502</f>
        <v>1627</v>
      </c>
      <c r="AF502" s="94">
        <f>AD502+AE502</f>
        <v>1627</v>
      </c>
      <c r="AG502" s="94">
        <f>IF(LEFT(AM502,9)="Direct-WA", R502,0)</f>
        <v>0</v>
      </c>
      <c r="AH502" s="123">
        <f>IF(LEFT(AM502,9)="Direct-WA",0,R502*T502)</f>
        <v>182.87479999999999</v>
      </c>
      <c r="AI502" s="94">
        <f>AG502+AH502</f>
        <v>182.87479999999999</v>
      </c>
      <c r="AJ502" s="94">
        <f>IF(LEFT(AM502,9)="Direct-OR", R502,0)</f>
        <v>0</v>
      </c>
      <c r="AK502" s="94">
        <f>IF(LEFT(AM502,9)="Direct-OR",0,AF502-AI502)</f>
        <v>1444.1251999999999</v>
      </c>
      <c r="AL502" s="93">
        <f>AJ502+AK502</f>
        <v>1444.1251999999999</v>
      </c>
      <c r="AM502" s="138" t="s">
        <v>1370</v>
      </c>
    </row>
    <row r="503" spans="1:39" hidden="1" outlineLevel="2" collapsed="1" x14ac:dyDescent="0.25">
      <c r="S503" s="92"/>
      <c r="T503" s="80"/>
      <c r="U503" s="119">
        <f t="shared" ref="U503:AL503" si="570">SUBTOTAL(9,U502:U502)</f>
        <v>0</v>
      </c>
      <c r="V503" s="120">
        <f t="shared" si="570"/>
        <v>0</v>
      </c>
      <c r="W503" s="121">
        <f t="shared" si="570"/>
        <v>0</v>
      </c>
      <c r="X503" s="119">
        <f t="shared" si="570"/>
        <v>0</v>
      </c>
      <c r="Y503" s="120">
        <f t="shared" si="570"/>
        <v>0</v>
      </c>
      <c r="Z503" s="122">
        <f t="shared" si="570"/>
        <v>0</v>
      </c>
      <c r="AA503" s="119">
        <f t="shared" si="570"/>
        <v>0</v>
      </c>
      <c r="AB503" s="120">
        <f t="shared" si="570"/>
        <v>0</v>
      </c>
      <c r="AC503" s="122">
        <f t="shared" si="570"/>
        <v>0</v>
      </c>
      <c r="AD503" s="94">
        <f t="shared" si="570"/>
        <v>0</v>
      </c>
      <c r="AE503" s="123">
        <f t="shared" si="570"/>
        <v>1627</v>
      </c>
      <c r="AF503" s="94">
        <f t="shared" si="570"/>
        <v>1627</v>
      </c>
      <c r="AG503" s="94">
        <f t="shared" si="570"/>
        <v>0</v>
      </c>
      <c r="AH503" s="123">
        <f t="shared" si="570"/>
        <v>182.87479999999999</v>
      </c>
      <c r="AI503" s="94">
        <f t="shared" si="570"/>
        <v>182.87479999999999</v>
      </c>
      <c r="AJ503" s="94">
        <f t="shared" si="570"/>
        <v>0</v>
      </c>
      <c r="AK503" s="94">
        <f t="shared" si="570"/>
        <v>1444.1251999999999</v>
      </c>
      <c r="AL503" s="93">
        <f t="shared" si="570"/>
        <v>1444.1251999999999</v>
      </c>
      <c r="AM503" s="139" t="s">
        <v>7152</v>
      </c>
    </row>
    <row r="504" spans="1:39" hidden="1" outlineLevel="3" x14ac:dyDescent="0.25">
      <c r="A504" t="s">
        <v>7052</v>
      </c>
      <c r="B504" t="s">
        <v>401</v>
      </c>
      <c r="C504" t="s">
        <v>402</v>
      </c>
      <c r="D504" t="s">
        <v>403</v>
      </c>
      <c r="E504" t="s">
        <v>404</v>
      </c>
      <c r="H504">
        <v>2162.15</v>
      </c>
      <c r="R504">
        <f t="shared" ref="R504:R518" si="571">SUM(F504:Q504)</f>
        <v>2162.15</v>
      </c>
      <c r="S504" s="92" t="s">
        <v>1317</v>
      </c>
      <c r="T504" s="80">
        <v>0.1119</v>
      </c>
      <c r="U504" s="119">
        <f t="shared" ref="U504:U518" si="572">IF(LEFT(AM504,6)="Direct", H504,0)</f>
        <v>0</v>
      </c>
      <c r="V504" s="120">
        <f t="shared" ref="V504:V518" si="573">H504-U504</f>
        <v>2162.15</v>
      </c>
      <c r="W504" s="121">
        <f t="shared" ref="W504:W518" si="574">U504+V504</f>
        <v>2162.15</v>
      </c>
      <c r="X504" s="119">
        <f t="shared" ref="X504:X518" si="575">IF(LEFT(AM504,9)="Direct-WA", H504,0)</f>
        <v>0</v>
      </c>
      <c r="Y504" s="120">
        <f t="shared" ref="Y504:Y518" si="576">IF(LEFT(AM504,9)="Direct-WA",0,H504*T504)</f>
        <v>241.94458500000002</v>
      </c>
      <c r="Z504" s="122">
        <f t="shared" ref="Z504:Z518" si="577">X504+Y504</f>
        <v>241.94458500000002</v>
      </c>
      <c r="AA504" s="119">
        <f t="shared" ref="AA504:AA518" si="578">IF(LEFT(AM504,9)="Direct-OR", H504,0)</f>
        <v>0</v>
      </c>
      <c r="AB504" s="120">
        <f t="shared" ref="AB504:AB518" si="579">IF(LEFT(AM504,9)="Direct-OR",0,V504-Y504)</f>
        <v>1920.2054150000001</v>
      </c>
      <c r="AC504" s="122">
        <f t="shared" ref="AC504:AC518" si="580">AA504+AB504</f>
        <v>1920.2054150000001</v>
      </c>
      <c r="AD504" s="94">
        <f t="shared" ref="AD504:AD518" si="581">IF(LEFT(AM504,6)="Direct", R504,0)</f>
        <v>0</v>
      </c>
      <c r="AE504" s="123">
        <f t="shared" ref="AE504:AE518" si="582">R504-AD504</f>
        <v>2162.15</v>
      </c>
      <c r="AF504" s="94">
        <f t="shared" ref="AF504:AF518" si="583">AD504+AE504</f>
        <v>2162.15</v>
      </c>
      <c r="AG504" s="94">
        <f t="shared" ref="AG504:AG518" si="584">IF(LEFT(AM504,9)="Direct-WA", R504,0)</f>
        <v>0</v>
      </c>
      <c r="AH504" s="123">
        <f t="shared" ref="AH504:AH518" si="585">IF(LEFT(AM504,9)="Direct-WA",0,R504*T504)</f>
        <v>241.94458500000002</v>
      </c>
      <c r="AI504" s="94">
        <f t="shared" ref="AI504:AI518" si="586">AG504+AH504</f>
        <v>241.94458500000002</v>
      </c>
      <c r="AJ504" s="94">
        <f t="shared" ref="AJ504:AJ518" si="587">IF(LEFT(AM504,9)="Direct-OR", R504,0)</f>
        <v>0</v>
      </c>
      <c r="AK504" s="94">
        <f t="shared" ref="AK504:AK518" si="588">IF(LEFT(AM504,9)="Direct-OR",0,AF504-AI504)</f>
        <v>1920.2054150000001</v>
      </c>
      <c r="AL504" s="93">
        <f t="shared" ref="AL504:AL518" si="589">AJ504+AK504</f>
        <v>1920.2054150000001</v>
      </c>
      <c r="AM504" s="138" t="s">
        <v>1012</v>
      </c>
    </row>
    <row r="505" spans="1:39" hidden="1" outlineLevel="3" x14ac:dyDescent="0.25">
      <c r="A505" t="s">
        <v>7052</v>
      </c>
      <c r="B505" t="s">
        <v>401</v>
      </c>
      <c r="C505" t="s">
        <v>402</v>
      </c>
      <c r="D505" t="s">
        <v>405</v>
      </c>
      <c r="E505" t="s">
        <v>406</v>
      </c>
      <c r="F505">
        <v>12846.27</v>
      </c>
      <c r="G505">
        <v>13519.42</v>
      </c>
      <c r="H505">
        <v>21980.400000000001</v>
      </c>
      <c r="R505">
        <f t="shared" si="571"/>
        <v>48346.090000000004</v>
      </c>
      <c r="S505" s="92" t="s">
        <v>6941</v>
      </c>
      <c r="T505" s="80">
        <v>0.1119</v>
      </c>
      <c r="U505" s="119">
        <f t="shared" si="572"/>
        <v>0</v>
      </c>
      <c r="V505" s="120">
        <f t="shared" si="573"/>
        <v>21980.400000000001</v>
      </c>
      <c r="W505" s="121">
        <f t="shared" si="574"/>
        <v>21980.400000000001</v>
      </c>
      <c r="X505" s="119">
        <f t="shared" si="575"/>
        <v>0</v>
      </c>
      <c r="Y505" s="120">
        <f t="shared" si="576"/>
        <v>2459.6067600000001</v>
      </c>
      <c r="Z505" s="122">
        <f t="shared" si="577"/>
        <v>2459.6067600000001</v>
      </c>
      <c r="AA505" s="119">
        <f t="shared" si="578"/>
        <v>0</v>
      </c>
      <c r="AB505" s="120">
        <f t="shared" si="579"/>
        <v>19520.793240000003</v>
      </c>
      <c r="AC505" s="122">
        <f t="shared" si="580"/>
        <v>19520.793240000003</v>
      </c>
      <c r="AD505" s="94">
        <f t="shared" si="581"/>
        <v>0</v>
      </c>
      <c r="AE505" s="123">
        <f t="shared" si="582"/>
        <v>48346.090000000004</v>
      </c>
      <c r="AF505" s="94">
        <f t="shared" si="583"/>
        <v>48346.090000000004</v>
      </c>
      <c r="AG505" s="94">
        <f t="shared" si="584"/>
        <v>0</v>
      </c>
      <c r="AH505" s="123">
        <f t="shared" si="585"/>
        <v>5409.927471</v>
      </c>
      <c r="AI505" s="94">
        <f t="shared" si="586"/>
        <v>5409.927471</v>
      </c>
      <c r="AJ505" s="94">
        <f t="shared" si="587"/>
        <v>0</v>
      </c>
      <c r="AK505" s="94">
        <f t="shared" si="588"/>
        <v>42936.162529000001</v>
      </c>
      <c r="AL505" s="93">
        <f t="shared" si="589"/>
        <v>42936.162529000001</v>
      </c>
      <c r="AM505" s="138" t="s">
        <v>1012</v>
      </c>
    </row>
    <row r="506" spans="1:39" hidden="1" outlineLevel="3" x14ac:dyDescent="0.25">
      <c r="A506" t="s">
        <v>7052</v>
      </c>
      <c r="B506" t="s">
        <v>401</v>
      </c>
      <c r="C506" t="s">
        <v>402</v>
      </c>
      <c r="D506" t="s">
        <v>407</v>
      </c>
      <c r="E506" t="s">
        <v>408</v>
      </c>
      <c r="F506">
        <v>22606.799999999999</v>
      </c>
      <c r="G506">
        <v>30404.58</v>
      </c>
      <c r="H506">
        <v>6732.61</v>
      </c>
      <c r="R506">
        <f t="shared" si="571"/>
        <v>59743.990000000005</v>
      </c>
      <c r="S506" s="92" t="s">
        <v>1347</v>
      </c>
      <c r="T506" s="80">
        <v>0.1119</v>
      </c>
      <c r="U506" s="119">
        <f t="shared" si="572"/>
        <v>0</v>
      </c>
      <c r="V506" s="120">
        <f t="shared" si="573"/>
        <v>6732.61</v>
      </c>
      <c r="W506" s="121">
        <f t="shared" si="574"/>
        <v>6732.61</v>
      </c>
      <c r="X506" s="119">
        <f t="shared" si="575"/>
        <v>0</v>
      </c>
      <c r="Y506" s="120">
        <f t="shared" si="576"/>
        <v>753.37905899999998</v>
      </c>
      <c r="Z506" s="122">
        <f t="shared" si="577"/>
        <v>753.37905899999998</v>
      </c>
      <c r="AA506" s="119">
        <f t="shared" si="578"/>
        <v>0</v>
      </c>
      <c r="AB506" s="120">
        <f t="shared" si="579"/>
        <v>5979.2309409999998</v>
      </c>
      <c r="AC506" s="122">
        <f t="shared" si="580"/>
        <v>5979.2309409999998</v>
      </c>
      <c r="AD506" s="94">
        <f t="shared" si="581"/>
        <v>0</v>
      </c>
      <c r="AE506" s="123">
        <f t="shared" si="582"/>
        <v>59743.990000000005</v>
      </c>
      <c r="AF506" s="94">
        <f t="shared" si="583"/>
        <v>59743.990000000005</v>
      </c>
      <c r="AG506" s="94">
        <f t="shared" si="584"/>
        <v>0</v>
      </c>
      <c r="AH506" s="123">
        <f t="shared" si="585"/>
        <v>6685.3524810000008</v>
      </c>
      <c r="AI506" s="94">
        <f t="shared" si="586"/>
        <v>6685.3524810000008</v>
      </c>
      <c r="AJ506" s="94">
        <f t="shared" si="587"/>
        <v>0</v>
      </c>
      <c r="AK506" s="94">
        <f t="shared" si="588"/>
        <v>53058.637519000004</v>
      </c>
      <c r="AL506" s="93">
        <f t="shared" si="589"/>
        <v>53058.637519000004</v>
      </c>
      <c r="AM506" s="138" t="s">
        <v>1012</v>
      </c>
    </row>
    <row r="507" spans="1:39" hidden="1" outlineLevel="3" x14ac:dyDescent="0.25">
      <c r="A507" t="s">
        <v>7052</v>
      </c>
      <c r="B507" t="s">
        <v>411</v>
      </c>
      <c r="C507" t="s">
        <v>412</v>
      </c>
      <c r="D507" t="s">
        <v>413</v>
      </c>
      <c r="E507" t="s">
        <v>414</v>
      </c>
      <c r="F507">
        <v>15754.74</v>
      </c>
      <c r="G507">
        <v>20011.419999999998</v>
      </c>
      <c r="H507">
        <v>30022.98</v>
      </c>
      <c r="R507">
        <f t="shared" si="571"/>
        <v>65789.14</v>
      </c>
      <c r="S507" s="92" t="s">
        <v>1441</v>
      </c>
      <c r="T507" s="80">
        <v>0.1119</v>
      </c>
      <c r="U507" s="119">
        <f t="shared" si="572"/>
        <v>0</v>
      </c>
      <c r="V507" s="120">
        <f t="shared" si="573"/>
        <v>30022.98</v>
      </c>
      <c r="W507" s="121">
        <f t="shared" si="574"/>
        <v>30022.98</v>
      </c>
      <c r="X507" s="119">
        <f t="shared" si="575"/>
        <v>0</v>
      </c>
      <c r="Y507" s="120">
        <f t="shared" si="576"/>
        <v>3359.5714619999999</v>
      </c>
      <c r="Z507" s="122">
        <f t="shared" si="577"/>
        <v>3359.5714619999999</v>
      </c>
      <c r="AA507" s="119">
        <f t="shared" si="578"/>
        <v>0</v>
      </c>
      <c r="AB507" s="120">
        <f t="shared" si="579"/>
        <v>26663.408538</v>
      </c>
      <c r="AC507" s="122">
        <f t="shared" si="580"/>
        <v>26663.408538</v>
      </c>
      <c r="AD507" s="94">
        <f t="shared" si="581"/>
        <v>0</v>
      </c>
      <c r="AE507" s="123">
        <f t="shared" si="582"/>
        <v>65789.14</v>
      </c>
      <c r="AF507" s="94">
        <f t="shared" si="583"/>
        <v>65789.14</v>
      </c>
      <c r="AG507" s="94">
        <f t="shared" si="584"/>
        <v>0</v>
      </c>
      <c r="AH507" s="123">
        <f t="shared" si="585"/>
        <v>7361.8047660000002</v>
      </c>
      <c r="AI507" s="94">
        <f t="shared" si="586"/>
        <v>7361.8047660000002</v>
      </c>
      <c r="AJ507" s="94">
        <f t="shared" si="587"/>
        <v>0</v>
      </c>
      <c r="AK507" s="94">
        <f t="shared" si="588"/>
        <v>58427.335233999998</v>
      </c>
      <c r="AL507" s="93">
        <f t="shared" si="589"/>
        <v>58427.335233999998</v>
      </c>
      <c r="AM507" s="138" t="s">
        <v>1012</v>
      </c>
    </row>
    <row r="508" spans="1:39" hidden="1" outlineLevel="3" x14ac:dyDescent="0.25">
      <c r="A508" t="s">
        <v>7052</v>
      </c>
      <c r="B508" t="s">
        <v>411</v>
      </c>
      <c r="C508" t="s">
        <v>412</v>
      </c>
      <c r="D508" t="s">
        <v>405</v>
      </c>
      <c r="E508" t="s">
        <v>406</v>
      </c>
      <c r="F508">
        <v>9240.67</v>
      </c>
      <c r="G508">
        <v>9642.31</v>
      </c>
      <c r="H508">
        <v>7592.42</v>
      </c>
      <c r="R508">
        <f t="shared" si="571"/>
        <v>26475.4</v>
      </c>
      <c r="S508" s="92" t="s">
        <v>1453</v>
      </c>
      <c r="T508" s="80">
        <v>0.1119</v>
      </c>
      <c r="U508" s="119">
        <f t="shared" si="572"/>
        <v>0</v>
      </c>
      <c r="V508" s="120">
        <f t="shared" si="573"/>
        <v>7592.42</v>
      </c>
      <c r="W508" s="121">
        <f t="shared" si="574"/>
        <v>7592.42</v>
      </c>
      <c r="X508" s="119">
        <f t="shared" si="575"/>
        <v>0</v>
      </c>
      <c r="Y508" s="120">
        <f t="shared" si="576"/>
        <v>849.59179800000004</v>
      </c>
      <c r="Z508" s="122">
        <f t="shared" si="577"/>
        <v>849.59179800000004</v>
      </c>
      <c r="AA508" s="119">
        <f t="shared" si="578"/>
        <v>0</v>
      </c>
      <c r="AB508" s="120">
        <f t="shared" si="579"/>
        <v>6742.8282019999997</v>
      </c>
      <c r="AC508" s="122">
        <f t="shared" si="580"/>
        <v>6742.8282019999997</v>
      </c>
      <c r="AD508" s="94">
        <f t="shared" si="581"/>
        <v>0</v>
      </c>
      <c r="AE508" s="123">
        <f t="shared" si="582"/>
        <v>26475.4</v>
      </c>
      <c r="AF508" s="94">
        <f t="shared" si="583"/>
        <v>26475.4</v>
      </c>
      <c r="AG508" s="94">
        <f t="shared" si="584"/>
        <v>0</v>
      </c>
      <c r="AH508" s="123">
        <f t="shared" si="585"/>
        <v>2962.59726</v>
      </c>
      <c r="AI508" s="94">
        <f t="shared" si="586"/>
        <v>2962.59726</v>
      </c>
      <c r="AJ508" s="94">
        <f t="shared" si="587"/>
        <v>0</v>
      </c>
      <c r="AK508" s="94">
        <f t="shared" si="588"/>
        <v>23512.802740000003</v>
      </c>
      <c r="AL508" s="93">
        <f t="shared" si="589"/>
        <v>23512.802740000003</v>
      </c>
      <c r="AM508" s="138" t="s">
        <v>1012</v>
      </c>
    </row>
    <row r="509" spans="1:39" hidden="1" outlineLevel="3" x14ac:dyDescent="0.25">
      <c r="A509" t="s">
        <v>7052</v>
      </c>
      <c r="B509" t="s">
        <v>411</v>
      </c>
      <c r="C509" t="s">
        <v>412</v>
      </c>
      <c r="D509" t="s">
        <v>407</v>
      </c>
      <c r="E509" t="s">
        <v>408</v>
      </c>
      <c r="F509">
        <v>3021.05</v>
      </c>
      <c r="G509">
        <v>8914.67</v>
      </c>
      <c r="H509">
        <v>4692.6400000000003</v>
      </c>
      <c r="R509">
        <f t="shared" si="571"/>
        <v>16628.36</v>
      </c>
      <c r="S509" s="92" t="s">
        <v>1455</v>
      </c>
      <c r="T509" s="80">
        <v>0.1119</v>
      </c>
      <c r="U509" s="119">
        <f t="shared" si="572"/>
        <v>0</v>
      </c>
      <c r="V509" s="120">
        <f t="shared" si="573"/>
        <v>4692.6400000000003</v>
      </c>
      <c r="W509" s="121">
        <f t="shared" si="574"/>
        <v>4692.6400000000003</v>
      </c>
      <c r="X509" s="119">
        <f t="shared" si="575"/>
        <v>0</v>
      </c>
      <c r="Y509" s="120">
        <f t="shared" si="576"/>
        <v>525.10641600000008</v>
      </c>
      <c r="Z509" s="122">
        <f t="shared" si="577"/>
        <v>525.10641600000008</v>
      </c>
      <c r="AA509" s="119">
        <f t="shared" si="578"/>
        <v>0</v>
      </c>
      <c r="AB509" s="120">
        <f t="shared" si="579"/>
        <v>4167.5335840000007</v>
      </c>
      <c r="AC509" s="122">
        <f t="shared" si="580"/>
        <v>4167.5335840000007</v>
      </c>
      <c r="AD509" s="94">
        <f t="shared" si="581"/>
        <v>0</v>
      </c>
      <c r="AE509" s="123">
        <f t="shared" si="582"/>
        <v>16628.36</v>
      </c>
      <c r="AF509" s="94">
        <f t="shared" si="583"/>
        <v>16628.36</v>
      </c>
      <c r="AG509" s="94">
        <f t="shared" si="584"/>
        <v>0</v>
      </c>
      <c r="AH509" s="123">
        <f t="shared" si="585"/>
        <v>1860.7134840000001</v>
      </c>
      <c r="AI509" s="94">
        <f t="shared" si="586"/>
        <v>1860.7134840000001</v>
      </c>
      <c r="AJ509" s="94">
        <f t="shared" si="587"/>
        <v>0</v>
      </c>
      <c r="AK509" s="94">
        <f t="shared" si="588"/>
        <v>14767.646516000001</v>
      </c>
      <c r="AL509" s="93">
        <f t="shared" si="589"/>
        <v>14767.646516000001</v>
      </c>
      <c r="AM509" s="138" t="s">
        <v>1012</v>
      </c>
    </row>
    <row r="510" spans="1:39" hidden="1" outlineLevel="3" x14ac:dyDescent="0.25">
      <c r="A510" t="s">
        <v>7052</v>
      </c>
      <c r="B510" t="s">
        <v>415</v>
      </c>
      <c r="C510" t="s">
        <v>416</v>
      </c>
      <c r="D510" t="s">
        <v>403</v>
      </c>
      <c r="E510" t="s">
        <v>404</v>
      </c>
      <c r="F510">
        <v>6826.19</v>
      </c>
      <c r="G510">
        <v>1460.58</v>
      </c>
      <c r="H510">
        <v>745.13</v>
      </c>
      <c r="R510">
        <f t="shared" si="571"/>
        <v>9031.9</v>
      </c>
      <c r="S510" s="92" t="s">
        <v>1452</v>
      </c>
      <c r="T510" s="80">
        <v>0.1119</v>
      </c>
      <c r="U510" s="119">
        <f t="shared" si="572"/>
        <v>0</v>
      </c>
      <c r="V510" s="120">
        <f t="shared" si="573"/>
        <v>745.13</v>
      </c>
      <c r="W510" s="121">
        <f t="shared" si="574"/>
        <v>745.13</v>
      </c>
      <c r="X510" s="119">
        <f t="shared" si="575"/>
        <v>0</v>
      </c>
      <c r="Y510" s="120">
        <f t="shared" si="576"/>
        <v>83.380047000000005</v>
      </c>
      <c r="Z510" s="122">
        <f t="shared" si="577"/>
        <v>83.380047000000005</v>
      </c>
      <c r="AA510" s="119">
        <f t="shared" si="578"/>
        <v>0</v>
      </c>
      <c r="AB510" s="120">
        <f t="shared" si="579"/>
        <v>661.749953</v>
      </c>
      <c r="AC510" s="122">
        <f t="shared" si="580"/>
        <v>661.749953</v>
      </c>
      <c r="AD510" s="94">
        <f t="shared" si="581"/>
        <v>0</v>
      </c>
      <c r="AE510" s="123">
        <f t="shared" si="582"/>
        <v>9031.9</v>
      </c>
      <c r="AF510" s="94">
        <f t="shared" si="583"/>
        <v>9031.9</v>
      </c>
      <c r="AG510" s="94">
        <f t="shared" si="584"/>
        <v>0</v>
      </c>
      <c r="AH510" s="123">
        <f t="shared" si="585"/>
        <v>1010.6696099999999</v>
      </c>
      <c r="AI510" s="94">
        <f t="shared" si="586"/>
        <v>1010.6696099999999</v>
      </c>
      <c r="AJ510" s="94">
        <f t="shared" si="587"/>
        <v>0</v>
      </c>
      <c r="AK510" s="94">
        <f t="shared" si="588"/>
        <v>8021.2303899999997</v>
      </c>
      <c r="AL510" s="93">
        <f t="shared" si="589"/>
        <v>8021.2303899999997</v>
      </c>
      <c r="AM510" s="138" t="s">
        <v>1012</v>
      </c>
    </row>
    <row r="511" spans="1:39" hidden="1" outlineLevel="3" x14ac:dyDescent="0.25">
      <c r="A511" t="s">
        <v>7052</v>
      </c>
      <c r="B511" t="s">
        <v>415</v>
      </c>
      <c r="C511" t="s">
        <v>416</v>
      </c>
      <c r="D511" t="s">
        <v>405</v>
      </c>
      <c r="E511" t="s">
        <v>406</v>
      </c>
      <c r="F511">
        <v>12142.1</v>
      </c>
      <c r="G511">
        <v>9372.61</v>
      </c>
      <c r="H511">
        <v>9398.09</v>
      </c>
      <c r="R511">
        <f t="shared" si="571"/>
        <v>30912.799999999999</v>
      </c>
      <c r="S511" s="92" t="s">
        <v>1489</v>
      </c>
      <c r="T511" s="80">
        <v>0.1119</v>
      </c>
      <c r="U511" s="119">
        <f t="shared" si="572"/>
        <v>0</v>
      </c>
      <c r="V511" s="120">
        <f t="shared" si="573"/>
        <v>9398.09</v>
      </c>
      <c r="W511" s="121">
        <f t="shared" si="574"/>
        <v>9398.09</v>
      </c>
      <c r="X511" s="119">
        <f t="shared" si="575"/>
        <v>0</v>
      </c>
      <c r="Y511" s="120">
        <f t="shared" si="576"/>
        <v>1051.6462710000001</v>
      </c>
      <c r="Z511" s="122">
        <f t="shared" si="577"/>
        <v>1051.6462710000001</v>
      </c>
      <c r="AA511" s="119">
        <f t="shared" si="578"/>
        <v>0</v>
      </c>
      <c r="AB511" s="120">
        <f t="shared" si="579"/>
        <v>8346.4437290000005</v>
      </c>
      <c r="AC511" s="122">
        <f t="shared" si="580"/>
        <v>8346.4437290000005</v>
      </c>
      <c r="AD511" s="94">
        <f t="shared" si="581"/>
        <v>0</v>
      </c>
      <c r="AE511" s="123">
        <f t="shared" si="582"/>
        <v>30912.799999999999</v>
      </c>
      <c r="AF511" s="94">
        <f t="shared" si="583"/>
        <v>30912.799999999999</v>
      </c>
      <c r="AG511" s="94">
        <f t="shared" si="584"/>
        <v>0</v>
      </c>
      <c r="AH511" s="123">
        <f t="shared" si="585"/>
        <v>3459.1423199999999</v>
      </c>
      <c r="AI511" s="94">
        <f t="shared" si="586"/>
        <v>3459.1423199999999</v>
      </c>
      <c r="AJ511" s="94">
        <f t="shared" si="587"/>
        <v>0</v>
      </c>
      <c r="AK511" s="94">
        <f t="shared" si="588"/>
        <v>27453.65768</v>
      </c>
      <c r="AL511" s="93">
        <f t="shared" si="589"/>
        <v>27453.65768</v>
      </c>
      <c r="AM511" s="138" t="s">
        <v>1012</v>
      </c>
    </row>
    <row r="512" spans="1:39" hidden="1" outlineLevel="3" x14ac:dyDescent="0.25">
      <c r="A512" t="s">
        <v>7052</v>
      </c>
      <c r="B512" t="s">
        <v>415</v>
      </c>
      <c r="C512" t="s">
        <v>416</v>
      </c>
      <c r="D512" t="s">
        <v>407</v>
      </c>
      <c r="E512" t="s">
        <v>408</v>
      </c>
      <c r="F512">
        <v>8818.06</v>
      </c>
      <c r="G512">
        <v>8348.7900000000009</v>
      </c>
      <c r="H512">
        <v>8451.57</v>
      </c>
      <c r="R512">
        <f t="shared" si="571"/>
        <v>25618.42</v>
      </c>
      <c r="S512" s="92" t="s">
        <v>1504</v>
      </c>
      <c r="T512" s="80">
        <v>0.1119</v>
      </c>
      <c r="U512" s="119">
        <f t="shared" si="572"/>
        <v>0</v>
      </c>
      <c r="V512" s="120">
        <f t="shared" si="573"/>
        <v>8451.57</v>
      </c>
      <c r="W512" s="121">
        <f t="shared" si="574"/>
        <v>8451.57</v>
      </c>
      <c r="X512" s="119">
        <f t="shared" si="575"/>
        <v>0</v>
      </c>
      <c r="Y512" s="120">
        <f t="shared" si="576"/>
        <v>945.730683</v>
      </c>
      <c r="Z512" s="122">
        <f t="shared" si="577"/>
        <v>945.730683</v>
      </c>
      <c r="AA512" s="119">
        <f t="shared" si="578"/>
        <v>0</v>
      </c>
      <c r="AB512" s="120">
        <f t="shared" si="579"/>
        <v>7505.8393169999999</v>
      </c>
      <c r="AC512" s="122">
        <f t="shared" si="580"/>
        <v>7505.8393169999999</v>
      </c>
      <c r="AD512" s="94">
        <f t="shared" si="581"/>
        <v>0</v>
      </c>
      <c r="AE512" s="123">
        <f t="shared" si="582"/>
        <v>25618.42</v>
      </c>
      <c r="AF512" s="94">
        <f t="shared" si="583"/>
        <v>25618.42</v>
      </c>
      <c r="AG512" s="94">
        <f t="shared" si="584"/>
        <v>0</v>
      </c>
      <c r="AH512" s="123">
        <f t="shared" si="585"/>
        <v>2866.7011979999997</v>
      </c>
      <c r="AI512" s="94">
        <f t="shared" si="586"/>
        <v>2866.7011979999997</v>
      </c>
      <c r="AJ512" s="94">
        <f t="shared" si="587"/>
        <v>0</v>
      </c>
      <c r="AK512" s="94">
        <f t="shared" si="588"/>
        <v>22751.718801999999</v>
      </c>
      <c r="AL512" s="93">
        <f t="shared" si="589"/>
        <v>22751.718801999999</v>
      </c>
      <c r="AM512" s="138" t="s">
        <v>1012</v>
      </c>
    </row>
    <row r="513" spans="1:39" hidden="1" outlineLevel="3" x14ac:dyDescent="0.25">
      <c r="A513" t="s">
        <v>7052</v>
      </c>
      <c r="B513" t="s">
        <v>417</v>
      </c>
      <c r="C513" t="s">
        <v>418</v>
      </c>
      <c r="D513" t="s">
        <v>403</v>
      </c>
      <c r="E513" t="s">
        <v>404</v>
      </c>
      <c r="H513">
        <v>2016</v>
      </c>
      <c r="R513">
        <f t="shared" si="571"/>
        <v>2016</v>
      </c>
      <c r="S513" s="92" t="s">
        <v>1569</v>
      </c>
      <c r="T513" s="80">
        <v>0.1119</v>
      </c>
      <c r="U513" s="119">
        <f t="shared" si="572"/>
        <v>0</v>
      </c>
      <c r="V513" s="120">
        <f t="shared" si="573"/>
        <v>2016</v>
      </c>
      <c r="W513" s="121">
        <f t="shared" si="574"/>
        <v>2016</v>
      </c>
      <c r="X513" s="119">
        <f t="shared" si="575"/>
        <v>0</v>
      </c>
      <c r="Y513" s="120">
        <f t="shared" si="576"/>
        <v>225.59039999999999</v>
      </c>
      <c r="Z513" s="122">
        <f t="shared" si="577"/>
        <v>225.59039999999999</v>
      </c>
      <c r="AA513" s="119">
        <f t="shared" si="578"/>
        <v>0</v>
      </c>
      <c r="AB513" s="120">
        <f t="shared" si="579"/>
        <v>1790.4096</v>
      </c>
      <c r="AC513" s="122">
        <f t="shared" si="580"/>
        <v>1790.4096</v>
      </c>
      <c r="AD513" s="94">
        <f t="shared" si="581"/>
        <v>0</v>
      </c>
      <c r="AE513" s="123">
        <f t="shared" si="582"/>
        <v>2016</v>
      </c>
      <c r="AF513" s="94">
        <f t="shared" si="583"/>
        <v>2016</v>
      </c>
      <c r="AG513" s="94">
        <f t="shared" si="584"/>
        <v>0</v>
      </c>
      <c r="AH513" s="123">
        <f t="shared" si="585"/>
        <v>225.59039999999999</v>
      </c>
      <c r="AI513" s="94">
        <f t="shared" si="586"/>
        <v>225.59039999999999</v>
      </c>
      <c r="AJ513" s="94">
        <f t="shared" si="587"/>
        <v>0</v>
      </c>
      <c r="AK513" s="94">
        <f t="shared" si="588"/>
        <v>1790.4096</v>
      </c>
      <c r="AL513" s="93">
        <f t="shared" si="589"/>
        <v>1790.4096</v>
      </c>
      <c r="AM513" s="138" t="s">
        <v>1012</v>
      </c>
    </row>
    <row r="514" spans="1:39" hidden="1" outlineLevel="3" x14ac:dyDescent="0.25">
      <c r="A514" t="s">
        <v>7052</v>
      </c>
      <c r="B514" t="s">
        <v>417</v>
      </c>
      <c r="C514" t="s">
        <v>418</v>
      </c>
      <c r="D514" t="s">
        <v>405</v>
      </c>
      <c r="E514" t="s">
        <v>406</v>
      </c>
      <c r="F514">
        <v>13047.81</v>
      </c>
      <c r="G514">
        <v>33438.44</v>
      </c>
      <c r="H514">
        <v>66768.34</v>
      </c>
      <c r="R514">
        <f t="shared" si="571"/>
        <v>113254.59</v>
      </c>
      <c r="S514" s="92" t="s">
        <v>6942</v>
      </c>
      <c r="T514" s="80">
        <v>0.1119</v>
      </c>
      <c r="U514" s="119">
        <f t="shared" si="572"/>
        <v>0</v>
      </c>
      <c r="V514" s="120">
        <f t="shared" si="573"/>
        <v>66768.34</v>
      </c>
      <c r="W514" s="121">
        <f t="shared" si="574"/>
        <v>66768.34</v>
      </c>
      <c r="X514" s="119">
        <f t="shared" si="575"/>
        <v>0</v>
      </c>
      <c r="Y514" s="120">
        <f t="shared" si="576"/>
        <v>7471.377246</v>
      </c>
      <c r="Z514" s="122">
        <f t="shared" si="577"/>
        <v>7471.377246</v>
      </c>
      <c r="AA514" s="119">
        <f t="shared" si="578"/>
        <v>0</v>
      </c>
      <c r="AB514" s="120">
        <f t="shared" si="579"/>
        <v>59296.962753999993</v>
      </c>
      <c r="AC514" s="122">
        <f t="shared" si="580"/>
        <v>59296.962753999993</v>
      </c>
      <c r="AD514" s="94">
        <f t="shared" si="581"/>
        <v>0</v>
      </c>
      <c r="AE514" s="123">
        <f t="shared" si="582"/>
        <v>113254.59</v>
      </c>
      <c r="AF514" s="94">
        <f t="shared" si="583"/>
        <v>113254.59</v>
      </c>
      <c r="AG514" s="94">
        <f t="shared" si="584"/>
        <v>0</v>
      </c>
      <c r="AH514" s="123">
        <f t="shared" si="585"/>
        <v>12673.188620999999</v>
      </c>
      <c r="AI514" s="94">
        <f t="shared" si="586"/>
        <v>12673.188620999999</v>
      </c>
      <c r="AJ514" s="94">
        <f t="shared" si="587"/>
        <v>0</v>
      </c>
      <c r="AK514" s="94">
        <f t="shared" si="588"/>
        <v>100581.401379</v>
      </c>
      <c r="AL514" s="93">
        <f t="shared" si="589"/>
        <v>100581.401379</v>
      </c>
      <c r="AM514" s="138" t="s">
        <v>1012</v>
      </c>
    </row>
    <row r="515" spans="1:39" hidden="1" outlineLevel="3" x14ac:dyDescent="0.25">
      <c r="A515" t="s">
        <v>7052</v>
      </c>
      <c r="B515" t="s">
        <v>417</v>
      </c>
      <c r="C515" t="s">
        <v>418</v>
      </c>
      <c r="D515" t="s">
        <v>407</v>
      </c>
      <c r="E515" t="s">
        <v>408</v>
      </c>
      <c r="F515">
        <v>16015.76</v>
      </c>
      <c r="G515">
        <v>23478.74</v>
      </c>
      <c r="H515">
        <v>-40259.39</v>
      </c>
      <c r="R515">
        <f t="shared" si="571"/>
        <v>-764.88999999999942</v>
      </c>
      <c r="S515" s="92" t="s">
        <v>6943</v>
      </c>
      <c r="T515" s="80">
        <v>0.1119</v>
      </c>
      <c r="U515" s="119">
        <f t="shared" si="572"/>
        <v>0</v>
      </c>
      <c r="V515" s="120">
        <f t="shared" si="573"/>
        <v>-40259.39</v>
      </c>
      <c r="W515" s="121">
        <f t="shared" si="574"/>
        <v>-40259.39</v>
      </c>
      <c r="X515" s="119">
        <f t="shared" si="575"/>
        <v>0</v>
      </c>
      <c r="Y515" s="120">
        <f t="shared" si="576"/>
        <v>-4505.0257409999995</v>
      </c>
      <c r="Z515" s="122">
        <f t="shared" si="577"/>
        <v>-4505.0257409999995</v>
      </c>
      <c r="AA515" s="119">
        <f t="shared" si="578"/>
        <v>0</v>
      </c>
      <c r="AB515" s="120">
        <f t="shared" si="579"/>
        <v>-35754.364259000002</v>
      </c>
      <c r="AC515" s="122">
        <f t="shared" si="580"/>
        <v>-35754.364259000002</v>
      </c>
      <c r="AD515" s="94">
        <f t="shared" si="581"/>
        <v>0</v>
      </c>
      <c r="AE515" s="123">
        <f t="shared" si="582"/>
        <v>-764.88999999999942</v>
      </c>
      <c r="AF515" s="94">
        <f t="shared" si="583"/>
        <v>-764.88999999999942</v>
      </c>
      <c r="AG515" s="94">
        <f t="shared" si="584"/>
        <v>0</v>
      </c>
      <c r="AH515" s="123">
        <f t="shared" si="585"/>
        <v>-85.591190999999938</v>
      </c>
      <c r="AI515" s="94">
        <f t="shared" si="586"/>
        <v>-85.591190999999938</v>
      </c>
      <c r="AJ515" s="94">
        <f t="shared" si="587"/>
        <v>0</v>
      </c>
      <c r="AK515" s="94">
        <f t="shared" si="588"/>
        <v>-679.29880899999944</v>
      </c>
      <c r="AL515" s="93">
        <f t="shared" si="589"/>
        <v>-679.29880899999944</v>
      </c>
      <c r="AM515" s="138" t="s">
        <v>1012</v>
      </c>
    </row>
    <row r="516" spans="1:39" hidden="1" outlineLevel="3" x14ac:dyDescent="0.25">
      <c r="A516" t="s">
        <v>7052</v>
      </c>
      <c r="B516" t="s">
        <v>447</v>
      </c>
      <c r="C516" t="s">
        <v>448</v>
      </c>
      <c r="D516" t="s">
        <v>405</v>
      </c>
      <c r="E516" t="s">
        <v>406</v>
      </c>
      <c r="F516">
        <v>405.07</v>
      </c>
      <c r="G516">
        <v>2799.28</v>
      </c>
      <c r="H516">
        <v>1707.88</v>
      </c>
      <c r="R516">
        <f t="shared" si="571"/>
        <v>4912.2300000000005</v>
      </c>
      <c r="S516" s="92" t="s">
        <v>4833</v>
      </c>
      <c r="T516" s="80">
        <v>0.1119</v>
      </c>
      <c r="U516" s="119">
        <f t="shared" si="572"/>
        <v>0</v>
      </c>
      <c r="V516" s="120">
        <f t="shared" si="573"/>
        <v>1707.88</v>
      </c>
      <c r="W516" s="121">
        <f t="shared" si="574"/>
        <v>1707.88</v>
      </c>
      <c r="X516" s="119">
        <f t="shared" si="575"/>
        <v>0</v>
      </c>
      <c r="Y516" s="120">
        <f t="shared" si="576"/>
        <v>191.111772</v>
      </c>
      <c r="Z516" s="122">
        <f t="shared" si="577"/>
        <v>191.111772</v>
      </c>
      <c r="AA516" s="119">
        <f t="shared" si="578"/>
        <v>0</v>
      </c>
      <c r="AB516" s="120">
        <f t="shared" si="579"/>
        <v>1516.7682280000001</v>
      </c>
      <c r="AC516" s="122">
        <f t="shared" si="580"/>
        <v>1516.7682280000001</v>
      </c>
      <c r="AD516" s="94">
        <f t="shared" si="581"/>
        <v>0</v>
      </c>
      <c r="AE516" s="123">
        <f t="shared" si="582"/>
        <v>4912.2300000000005</v>
      </c>
      <c r="AF516" s="94">
        <f t="shared" si="583"/>
        <v>4912.2300000000005</v>
      </c>
      <c r="AG516" s="94">
        <f t="shared" si="584"/>
        <v>0</v>
      </c>
      <c r="AH516" s="123">
        <f t="shared" si="585"/>
        <v>549.67853700000001</v>
      </c>
      <c r="AI516" s="94">
        <f t="shared" si="586"/>
        <v>549.67853700000001</v>
      </c>
      <c r="AJ516" s="94">
        <f t="shared" si="587"/>
        <v>0</v>
      </c>
      <c r="AK516" s="94">
        <f t="shared" si="588"/>
        <v>4362.5514630000007</v>
      </c>
      <c r="AL516" s="93">
        <f t="shared" si="589"/>
        <v>4362.5514630000007</v>
      </c>
      <c r="AM516" s="138" t="s">
        <v>1012</v>
      </c>
    </row>
    <row r="517" spans="1:39" hidden="1" outlineLevel="3" x14ac:dyDescent="0.25">
      <c r="A517" t="s">
        <v>7052</v>
      </c>
      <c r="B517" t="s">
        <v>447</v>
      </c>
      <c r="C517" t="s">
        <v>448</v>
      </c>
      <c r="D517" t="s">
        <v>407</v>
      </c>
      <c r="E517" t="s">
        <v>408</v>
      </c>
      <c r="F517">
        <v>3267.39</v>
      </c>
      <c r="G517">
        <v>2956.21</v>
      </c>
      <c r="H517">
        <v>3413.34</v>
      </c>
      <c r="R517">
        <f t="shared" si="571"/>
        <v>9636.94</v>
      </c>
      <c r="S517" s="92" t="s">
        <v>4835</v>
      </c>
      <c r="T517" s="80">
        <v>0.1119</v>
      </c>
      <c r="U517" s="119">
        <f t="shared" si="572"/>
        <v>0</v>
      </c>
      <c r="V517" s="120">
        <f t="shared" si="573"/>
        <v>3413.34</v>
      </c>
      <c r="W517" s="121">
        <f t="shared" si="574"/>
        <v>3413.34</v>
      </c>
      <c r="X517" s="119">
        <f t="shared" si="575"/>
        <v>0</v>
      </c>
      <c r="Y517" s="120">
        <f t="shared" si="576"/>
        <v>381.95274599999999</v>
      </c>
      <c r="Z517" s="122">
        <f t="shared" si="577"/>
        <v>381.95274599999999</v>
      </c>
      <c r="AA517" s="119">
        <f t="shared" si="578"/>
        <v>0</v>
      </c>
      <c r="AB517" s="120">
        <f t="shared" si="579"/>
        <v>3031.3872540000002</v>
      </c>
      <c r="AC517" s="122">
        <f t="shared" si="580"/>
        <v>3031.3872540000002</v>
      </c>
      <c r="AD517" s="94">
        <f t="shared" si="581"/>
        <v>0</v>
      </c>
      <c r="AE517" s="123">
        <f t="shared" si="582"/>
        <v>9636.94</v>
      </c>
      <c r="AF517" s="94">
        <f t="shared" si="583"/>
        <v>9636.94</v>
      </c>
      <c r="AG517" s="94">
        <f t="shared" si="584"/>
        <v>0</v>
      </c>
      <c r="AH517" s="123">
        <f t="shared" si="585"/>
        <v>1078.3735860000002</v>
      </c>
      <c r="AI517" s="94">
        <f t="shared" si="586"/>
        <v>1078.3735860000002</v>
      </c>
      <c r="AJ517" s="94">
        <f t="shared" si="587"/>
        <v>0</v>
      </c>
      <c r="AK517" s="94">
        <f t="shared" si="588"/>
        <v>8558.5664140000008</v>
      </c>
      <c r="AL517" s="93">
        <f t="shared" si="589"/>
        <v>8558.5664140000008</v>
      </c>
      <c r="AM517" s="138" t="s">
        <v>1012</v>
      </c>
    </row>
    <row r="518" spans="1:39" hidden="1" outlineLevel="3" x14ac:dyDescent="0.25">
      <c r="A518" t="s">
        <v>7052</v>
      </c>
      <c r="B518" t="s">
        <v>449</v>
      </c>
      <c r="C518" t="s">
        <v>450</v>
      </c>
      <c r="D518" t="s">
        <v>451</v>
      </c>
      <c r="E518" t="s">
        <v>452</v>
      </c>
      <c r="F518">
        <v>35779.07</v>
      </c>
      <c r="G518">
        <v>1682.67</v>
      </c>
      <c r="H518">
        <v>1684.67</v>
      </c>
      <c r="R518">
        <f t="shared" si="571"/>
        <v>39146.409999999996</v>
      </c>
      <c r="S518" s="92" t="s">
        <v>5811</v>
      </c>
      <c r="T518" s="80">
        <v>0.1119</v>
      </c>
      <c r="U518" s="119">
        <f t="shared" si="572"/>
        <v>0</v>
      </c>
      <c r="V518" s="120">
        <f t="shared" si="573"/>
        <v>1684.67</v>
      </c>
      <c r="W518" s="121">
        <f t="shared" si="574"/>
        <v>1684.67</v>
      </c>
      <c r="X518" s="119">
        <f t="shared" si="575"/>
        <v>0</v>
      </c>
      <c r="Y518" s="120">
        <f t="shared" si="576"/>
        <v>188.51457300000001</v>
      </c>
      <c r="Z518" s="122">
        <f t="shared" si="577"/>
        <v>188.51457300000001</v>
      </c>
      <c r="AA518" s="119">
        <f t="shared" si="578"/>
        <v>0</v>
      </c>
      <c r="AB518" s="120">
        <f t="shared" si="579"/>
        <v>1496.1554270000001</v>
      </c>
      <c r="AC518" s="122">
        <f t="shared" si="580"/>
        <v>1496.1554270000001</v>
      </c>
      <c r="AD518" s="94">
        <f t="shared" si="581"/>
        <v>0</v>
      </c>
      <c r="AE518" s="123">
        <f t="shared" si="582"/>
        <v>39146.409999999996</v>
      </c>
      <c r="AF518" s="94">
        <f t="shared" si="583"/>
        <v>39146.409999999996</v>
      </c>
      <c r="AG518" s="94">
        <f t="shared" si="584"/>
        <v>0</v>
      </c>
      <c r="AH518" s="123">
        <f t="shared" si="585"/>
        <v>4380.4832789999991</v>
      </c>
      <c r="AI518" s="94">
        <f t="shared" si="586"/>
        <v>4380.4832789999991</v>
      </c>
      <c r="AJ518" s="94">
        <f t="shared" si="587"/>
        <v>0</v>
      </c>
      <c r="AK518" s="94">
        <f t="shared" si="588"/>
        <v>34765.926720999996</v>
      </c>
      <c r="AL518" s="93">
        <f t="shared" si="589"/>
        <v>34765.926720999996</v>
      </c>
      <c r="AM518" s="138" t="s">
        <v>1012</v>
      </c>
    </row>
    <row r="519" spans="1:39" hidden="1" outlineLevel="2" collapsed="1" x14ac:dyDescent="0.25">
      <c r="S519" s="92"/>
      <c r="T519" s="80"/>
      <c r="U519" s="119">
        <f t="shared" ref="U519:AL519" si="590">SUBTOTAL(9,U504:U518)</f>
        <v>0</v>
      </c>
      <c r="V519" s="120">
        <f t="shared" si="590"/>
        <v>127108.82999999999</v>
      </c>
      <c r="W519" s="121">
        <f t="shared" si="590"/>
        <v>127108.82999999999</v>
      </c>
      <c r="X519" s="119">
        <f t="shared" si="590"/>
        <v>0</v>
      </c>
      <c r="Y519" s="120">
        <f t="shared" si="590"/>
        <v>14223.478077</v>
      </c>
      <c r="Z519" s="122">
        <f t="shared" si="590"/>
        <v>14223.478077</v>
      </c>
      <c r="AA519" s="119">
        <f t="shared" si="590"/>
        <v>0</v>
      </c>
      <c r="AB519" s="120">
        <f t="shared" si="590"/>
        <v>112885.35192300002</v>
      </c>
      <c r="AC519" s="122">
        <f t="shared" si="590"/>
        <v>112885.35192300002</v>
      </c>
      <c r="AD519" s="94">
        <f t="shared" si="590"/>
        <v>0</v>
      </c>
      <c r="AE519" s="123">
        <f t="shared" si="590"/>
        <v>452909.52999999991</v>
      </c>
      <c r="AF519" s="94">
        <f t="shared" si="590"/>
        <v>452909.52999999991</v>
      </c>
      <c r="AG519" s="94">
        <f t="shared" si="590"/>
        <v>0</v>
      </c>
      <c r="AH519" s="123">
        <f t="shared" si="590"/>
        <v>50680.576407</v>
      </c>
      <c r="AI519" s="94">
        <f t="shared" si="590"/>
        <v>50680.576407</v>
      </c>
      <c r="AJ519" s="94">
        <f t="shared" si="590"/>
        <v>0</v>
      </c>
      <c r="AK519" s="94">
        <f t="shared" si="590"/>
        <v>402228.95359300007</v>
      </c>
      <c r="AL519" s="93">
        <f t="shared" si="590"/>
        <v>402228.95359300007</v>
      </c>
      <c r="AM519" s="139" t="s">
        <v>7140</v>
      </c>
    </row>
    <row r="520" spans="1:39" hidden="1" outlineLevel="3" x14ac:dyDescent="0.25">
      <c r="A520" t="s">
        <v>7052</v>
      </c>
      <c r="B520" t="s">
        <v>397</v>
      </c>
      <c r="C520" t="s">
        <v>398</v>
      </c>
      <c r="D520" t="s">
        <v>399</v>
      </c>
      <c r="E520" t="s">
        <v>400</v>
      </c>
      <c r="F520">
        <v>82187.31</v>
      </c>
      <c r="G520">
        <v>85187.75</v>
      </c>
      <c r="H520">
        <v>100544.4</v>
      </c>
      <c r="R520">
        <f>SUM(F520:Q520)</f>
        <v>267919.45999999996</v>
      </c>
      <c r="S520" s="92" t="s">
        <v>1302</v>
      </c>
      <c r="T520" s="80">
        <v>8.4099999999999994E-2</v>
      </c>
      <c r="U520" s="119">
        <f>IF(LEFT(AM520,6)="Direct", H520,0)</f>
        <v>0</v>
      </c>
      <c r="V520" s="120">
        <f>H520-U520</f>
        <v>100544.4</v>
      </c>
      <c r="W520" s="121">
        <f>U520+V520</f>
        <v>100544.4</v>
      </c>
      <c r="X520" s="119">
        <f>IF(LEFT(AM520,9)="Direct-WA", H520,0)</f>
        <v>0</v>
      </c>
      <c r="Y520" s="120">
        <f>IF(LEFT(AM520,9)="Direct-WA",0,H520*T520)</f>
        <v>8455.7840399999986</v>
      </c>
      <c r="Z520" s="122">
        <f>X520+Y520</f>
        <v>8455.7840399999986</v>
      </c>
      <c r="AA520" s="119">
        <f>IF(LEFT(AM520,9)="Direct-OR", H520,0)</f>
        <v>0</v>
      </c>
      <c r="AB520" s="120">
        <f>IF(LEFT(AM520,9)="Direct-OR",0,V520-Y520)</f>
        <v>92088.615959999996</v>
      </c>
      <c r="AC520" s="122">
        <f>AA520+AB520</f>
        <v>92088.615959999996</v>
      </c>
      <c r="AD520" s="94">
        <f>IF(LEFT(AM520,6)="Direct", R520,0)</f>
        <v>0</v>
      </c>
      <c r="AE520" s="123">
        <f>R520-AD520</f>
        <v>267919.45999999996</v>
      </c>
      <c r="AF520" s="94">
        <f>AD520+AE520</f>
        <v>267919.45999999996</v>
      </c>
      <c r="AG520" s="94">
        <f>IF(LEFT(AM520,9)="Direct-WA", R520,0)</f>
        <v>0</v>
      </c>
      <c r="AH520" s="123">
        <f>IF(LEFT(AM520,9)="Direct-WA",0,R520*T520)</f>
        <v>22532.026585999996</v>
      </c>
      <c r="AI520" s="94">
        <f>AG520+AH520</f>
        <v>22532.026585999996</v>
      </c>
      <c r="AJ520" s="94">
        <f>IF(LEFT(AM520,9)="Direct-OR", R520,0)</f>
        <v>0</v>
      </c>
      <c r="AK520" s="94">
        <f>IF(LEFT(AM520,9)="Direct-OR",0,AF520-AI520)</f>
        <v>245387.43341399997</v>
      </c>
      <c r="AL520" s="93">
        <f>AJ520+AK520</f>
        <v>245387.43341399997</v>
      </c>
      <c r="AM520" s="138" t="s">
        <v>982</v>
      </c>
    </row>
    <row r="521" spans="1:39" hidden="1" outlineLevel="3" x14ac:dyDescent="0.25">
      <c r="A521" t="s">
        <v>7052</v>
      </c>
      <c r="B521" t="s">
        <v>216</v>
      </c>
      <c r="C521" t="s">
        <v>217</v>
      </c>
      <c r="D521" t="s">
        <v>403</v>
      </c>
      <c r="E521" t="s">
        <v>404</v>
      </c>
      <c r="F521">
        <v>7287.64</v>
      </c>
      <c r="G521">
        <v>6105.3</v>
      </c>
      <c r="H521">
        <v>5736.81</v>
      </c>
      <c r="R521">
        <f>SUM(F521:Q521)</f>
        <v>19129.75</v>
      </c>
      <c r="S521" s="92" t="s">
        <v>1345</v>
      </c>
      <c r="T521" s="80">
        <v>8.4099999999999994E-2</v>
      </c>
      <c r="U521" s="119">
        <f>IF(LEFT(AM521,6)="Direct", H521,0)</f>
        <v>0</v>
      </c>
      <c r="V521" s="120">
        <f>H521-U521</f>
        <v>5736.81</v>
      </c>
      <c r="W521" s="121">
        <f>U521+V521</f>
        <v>5736.81</v>
      </c>
      <c r="X521" s="119">
        <f>IF(LEFT(AM521,9)="Direct-WA", H521,0)</f>
        <v>0</v>
      </c>
      <c r="Y521" s="120">
        <f>IF(LEFT(AM521,9)="Direct-WA",0,H521*T521)</f>
        <v>482.46572099999997</v>
      </c>
      <c r="Z521" s="122">
        <f>X521+Y521</f>
        <v>482.46572099999997</v>
      </c>
      <c r="AA521" s="119">
        <f>IF(LEFT(AM521,9)="Direct-OR", H521,0)</f>
        <v>0</v>
      </c>
      <c r="AB521" s="120">
        <f>IF(LEFT(AM521,9)="Direct-OR",0,V521-Y521)</f>
        <v>5254.3442790000008</v>
      </c>
      <c r="AC521" s="122">
        <f>AA521+AB521</f>
        <v>5254.3442790000008</v>
      </c>
      <c r="AD521" s="94">
        <f>IF(LEFT(AM521,6)="Direct", R521,0)</f>
        <v>0</v>
      </c>
      <c r="AE521" s="123">
        <f>R521-AD521</f>
        <v>19129.75</v>
      </c>
      <c r="AF521" s="94">
        <f>AD521+AE521</f>
        <v>19129.75</v>
      </c>
      <c r="AG521" s="94">
        <f>IF(LEFT(AM521,9)="Direct-WA", R521,0)</f>
        <v>0</v>
      </c>
      <c r="AH521" s="123">
        <f>IF(LEFT(AM521,9)="Direct-WA",0,R521*T521)</f>
        <v>1608.8119749999998</v>
      </c>
      <c r="AI521" s="94">
        <f>AG521+AH521</f>
        <v>1608.8119749999998</v>
      </c>
      <c r="AJ521" s="94">
        <f>IF(LEFT(AM521,9)="Direct-OR", R521,0)</f>
        <v>0</v>
      </c>
      <c r="AK521" s="94">
        <f>IF(LEFT(AM521,9)="Direct-OR",0,AF521-AI521)</f>
        <v>17520.938024999999</v>
      </c>
      <c r="AL521" s="93">
        <f>AJ521+AK521</f>
        <v>17520.938024999999</v>
      </c>
      <c r="AM521" s="138" t="s">
        <v>982</v>
      </c>
    </row>
    <row r="522" spans="1:39" hidden="1" outlineLevel="2" collapsed="1" x14ac:dyDescent="0.25">
      <c r="S522" s="92"/>
      <c r="T522" s="80"/>
      <c r="U522" s="119">
        <f t="shared" ref="U522:AL522" si="591">SUBTOTAL(9,U520:U521)</f>
        <v>0</v>
      </c>
      <c r="V522" s="120">
        <f t="shared" si="591"/>
        <v>106281.20999999999</v>
      </c>
      <c r="W522" s="121">
        <f t="shared" si="591"/>
        <v>106281.20999999999</v>
      </c>
      <c r="X522" s="119">
        <f t="shared" si="591"/>
        <v>0</v>
      </c>
      <c r="Y522" s="120">
        <f t="shared" si="591"/>
        <v>8938.2497609999991</v>
      </c>
      <c r="Z522" s="122">
        <f t="shared" si="591"/>
        <v>8938.2497609999991</v>
      </c>
      <c r="AA522" s="119">
        <f t="shared" si="591"/>
        <v>0</v>
      </c>
      <c r="AB522" s="120">
        <f t="shared" si="591"/>
        <v>97342.960238999993</v>
      </c>
      <c r="AC522" s="122">
        <f t="shared" si="591"/>
        <v>97342.960238999993</v>
      </c>
      <c r="AD522" s="94">
        <f t="shared" si="591"/>
        <v>0</v>
      </c>
      <c r="AE522" s="123">
        <f t="shared" si="591"/>
        <v>287049.20999999996</v>
      </c>
      <c r="AF522" s="94">
        <f t="shared" si="591"/>
        <v>287049.20999999996</v>
      </c>
      <c r="AG522" s="94">
        <f t="shared" si="591"/>
        <v>0</v>
      </c>
      <c r="AH522" s="123">
        <f t="shared" si="591"/>
        <v>24140.838560999997</v>
      </c>
      <c r="AI522" s="94">
        <f t="shared" si="591"/>
        <v>24140.838560999997</v>
      </c>
      <c r="AJ522" s="94">
        <f t="shared" si="591"/>
        <v>0</v>
      </c>
      <c r="AK522" s="94">
        <f t="shared" si="591"/>
        <v>262908.37143899995</v>
      </c>
      <c r="AL522" s="93">
        <f t="shared" si="591"/>
        <v>262908.37143899995</v>
      </c>
      <c r="AM522" s="139" t="s">
        <v>7144</v>
      </c>
    </row>
    <row r="523" spans="1:39" hidden="1" outlineLevel="3" x14ac:dyDescent="0.25">
      <c r="A523" t="s">
        <v>7052</v>
      </c>
      <c r="B523" t="s">
        <v>392</v>
      </c>
      <c r="C523" t="s">
        <v>393</v>
      </c>
      <c r="D523" t="s">
        <v>403</v>
      </c>
      <c r="E523" t="s">
        <v>404</v>
      </c>
      <c r="H523">
        <v>72.5</v>
      </c>
      <c r="R523">
        <f>SUM(F523:Q523)</f>
        <v>72.5</v>
      </c>
      <c r="S523" s="92" t="s">
        <v>1413</v>
      </c>
      <c r="T523" s="80">
        <v>0.1128</v>
      </c>
      <c r="U523" s="119">
        <f>IF(LEFT(AM523,6)="Direct", H523,0)</f>
        <v>0</v>
      </c>
      <c r="V523" s="120">
        <f>H523-U523</f>
        <v>72.5</v>
      </c>
      <c r="W523" s="121">
        <f>U523+V523</f>
        <v>72.5</v>
      </c>
      <c r="X523" s="119">
        <f>IF(LEFT(AM523,9)="Direct-WA", H523,0)</f>
        <v>0</v>
      </c>
      <c r="Y523" s="120">
        <f>IF(LEFT(AM523,9)="Direct-WA",0,H523*T523)</f>
        <v>8.177999999999999</v>
      </c>
      <c r="Z523" s="122">
        <f>X523+Y523</f>
        <v>8.177999999999999</v>
      </c>
      <c r="AA523" s="119">
        <f>IF(LEFT(AM523,9)="Direct-OR", H523,0)</f>
        <v>0</v>
      </c>
      <c r="AB523" s="120">
        <f>IF(LEFT(AM523,9)="Direct-OR",0,V523-Y523)</f>
        <v>64.322000000000003</v>
      </c>
      <c r="AC523" s="122">
        <f>AA523+AB523</f>
        <v>64.322000000000003</v>
      </c>
      <c r="AD523" s="94">
        <f>IF(LEFT(AM523,6)="Direct", R523,0)</f>
        <v>0</v>
      </c>
      <c r="AE523" s="123">
        <f>R523-AD523</f>
        <v>72.5</v>
      </c>
      <c r="AF523" s="94">
        <f>AD523+AE523</f>
        <v>72.5</v>
      </c>
      <c r="AG523" s="94">
        <f>IF(LEFT(AM523,9)="Direct-WA", R523,0)</f>
        <v>0</v>
      </c>
      <c r="AH523" s="123">
        <f>IF(LEFT(AM523,9)="Direct-WA",0,R523*T523)</f>
        <v>8.177999999999999</v>
      </c>
      <c r="AI523" s="94">
        <f>AG523+AH523</f>
        <v>8.177999999999999</v>
      </c>
      <c r="AJ523" s="94">
        <f>IF(LEFT(AM523,9)="Direct-OR", R523,0)</f>
        <v>0</v>
      </c>
      <c r="AK523" s="94">
        <f>IF(LEFT(AM523,9)="Direct-OR",0,AF523-AI523)</f>
        <v>64.322000000000003</v>
      </c>
      <c r="AL523" s="93">
        <f>AJ523+AK523</f>
        <v>64.322000000000003</v>
      </c>
      <c r="AM523" s="138" t="s">
        <v>988</v>
      </c>
    </row>
    <row r="524" spans="1:39" hidden="1" outlineLevel="3" x14ac:dyDescent="0.25">
      <c r="A524" t="s">
        <v>7052</v>
      </c>
      <c r="B524" t="s">
        <v>392</v>
      </c>
      <c r="C524" t="s">
        <v>393</v>
      </c>
      <c r="D524" t="s">
        <v>405</v>
      </c>
      <c r="E524" t="s">
        <v>406</v>
      </c>
      <c r="F524">
        <v>12841.67</v>
      </c>
      <c r="G524">
        <v>12307.16</v>
      </c>
      <c r="H524">
        <v>9291.7199999999993</v>
      </c>
      <c r="R524">
        <f>SUM(F524:Q524)</f>
        <v>34440.550000000003</v>
      </c>
      <c r="S524" s="92" t="s">
        <v>1383</v>
      </c>
      <c r="T524" s="80">
        <v>0.1128</v>
      </c>
      <c r="U524" s="119">
        <f>IF(LEFT(AM524,6)="Direct", H524,0)</f>
        <v>0</v>
      </c>
      <c r="V524" s="120">
        <f>H524-U524</f>
        <v>9291.7199999999993</v>
      </c>
      <c r="W524" s="121">
        <f>U524+V524</f>
        <v>9291.7199999999993</v>
      </c>
      <c r="X524" s="119">
        <f>IF(LEFT(AM524,9)="Direct-WA", H524,0)</f>
        <v>0</v>
      </c>
      <c r="Y524" s="120">
        <f>IF(LEFT(AM524,9)="Direct-WA",0,H524*T524)</f>
        <v>1048.106016</v>
      </c>
      <c r="Z524" s="122">
        <f>X524+Y524</f>
        <v>1048.106016</v>
      </c>
      <c r="AA524" s="119">
        <f>IF(LEFT(AM524,9)="Direct-OR", H524,0)</f>
        <v>0</v>
      </c>
      <c r="AB524" s="120">
        <f>IF(LEFT(AM524,9)="Direct-OR",0,V524-Y524)</f>
        <v>8243.6139839999996</v>
      </c>
      <c r="AC524" s="122">
        <f>AA524+AB524</f>
        <v>8243.6139839999996</v>
      </c>
      <c r="AD524" s="94">
        <f>IF(LEFT(AM524,6)="Direct", R524,0)</f>
        <v>0</v>
      </c>
      <c r="AE524" s="123">
        <f>R524-AD524</f>
        <v>34440.550000000003</v>
      </c>
      <c r="AF524" s="94">
        <f>AD524+AE524</f>
        <v>34440.550000000003</v>
      </c>
      <c r="AG524" s="94">
        <f>IF(LEFT(AM524,9)="Direct-WA", R524,0)</f>
        <v>0</v>
      </c>
      <c r="AH524" s="123">
        <f>IF(LEFT(AM524,9)="Direct-WA",0,R524*T524)</f>
        <v>3884.8940400000001</v>
      </c>
      <c r="AI524" s="94">
        <f>AG524+AH524</f>
        <v>3884.8940400000001</v>
      </c>
      <c r="AJ524" s="94">
        <f>IF(LEFT(AM524,9)="Direct-OR", R524,0)</f>
        <v>0</v>
      </c>
      <c r="AK524" s="94">
        <f>IF(LEFT(AM524,9)="Direct-OR",0,AF524-AI524)</f>
        <v>30555.655960000004</v>
      </c>
      <c r="AL524" s="93">
        <f>AJ524+AK524</f>
        <v>30555.655960000004</v>
      </c>
      <c r="AM524" s="138" t="s">
        <v>988</v>
      </c>
    </row>
    <row r="525" spans="1:39" hidden="1" outlineLevel="3" x14ac:dyDescent="0.25">
      <c r="A525" t="s">
        <v>7052</v>
      </c>
      <c r="B525" t="s">
        <v>392</v>
      </c>
      <c r="C525" t="s">
        <v>393</v>
      </c>
      <c r="D525" t="s">
        <v>407</v>
      </c>
      <c r="E525" t="s">
        <v>408</v>
      </c>
      <c r="F525">
        <v>8677.83</v>
      </c>
      <c r="G525">
        <v>9021.1200000000008</v>
      </c>
      <c r="H525">
        <v>6372.01</v>
      </c>
      <c r="R525">
        <f>SUM(F525:Q525)</f>
        <v>24070.959999999999</v>
      </c>
      <c r="S525" s="92" t="s">
        <v>1385</v>
      </c>
      <c r="T525" s="80">
        <v>0.1128</v>
      </c>
      <c r="U525" s="119">
        <f>IF(LEFT(AM525,6)="Direct", H525,0)</f>
        <v>0</v>
      </c>
      <c r="V525" s="120">
        <f>H525-U525</f>
        <v>6372.01</v>
      </c>
      <c r="W525" s="121">
        <f>U525+V525</f>
        <v>6372.01</v>
      </c>
      <c r="X525" s="119">
        <f>IF(LEFT(AM525,9)="Direct-WA", H525,0)</f>
        <v>0</v>
      </c>
      <c r="Y525" s="120">
        <f>IF(LEFT(AM525,9)="Direct-WA",0,H525*T525)</f>
        <v>718.76272800000004</v>
      </c>
      <c r="Z525" s="122">
        <f>X525+Y525</f>
        <v>718.76272800000004</v>
      </c>
      <c r="AA525" s="119">
        <f>IF(LEFT(AM525,9)="Direct-OR", H525,0)</f>
        <v>0</v>
      </c>
      <c r="AB525" s="120">
        <f>IF(LEFT(AM525,9)="Direct-OR",0,V525-Y525)</f>
        <v>5653.2472720000005</v>
      </c>
      <c r="AC525" s="122">
        <f>AA525+AB525</f>
        <v>5653.2472720000005</v>
      </c>
      <c r="AD525" s="94">
        <f>IF(LEFT(AM525,6)="Direct", R525,0)</f>
        <v>0</v>
      </c>
      <c r="AE525" s="123">
        <f>R525-AD525</f>
        <v>24070.959999999999</v>
      </c>
      <c r="AF525" s="94">
        <f>AD525+AE525</f>
        <v>24070.959999999999</v>
      </c>
      <c r="AG525" s="94">
        <f>IF(LEFT(AM525,9)="Direct-WA", R525,0)</f>
        <v>0</v>
      </c>
      <c r="AH525" s="123">
        <f>IF(LEFT(AM525,9)="Direct-WA",0,R525*T525)</f>
        <v>2715.2042879999999</v>
      </c>
      <c r="AI525" s="94">
        <f>AG525+AH525</f>
        <v>2715.2042879999999</v>
      </c>
      <c r="AJ525" s="94">
        <f>IF(LEFT(AM525,9)="Direct-OR", R525,0)</f>
        <v>0</v>
      </c>
      <c r="AK525" s="94">
        <f>IF(LEFT(AM525,9)="Direct-OR",0,AF525-AI525)</f>
        <v>21355.755711999998</v>
      </c>
      <c r="AL525" s="93">
        <f>AJ525+AK525</f>
        <v>21355.755711999998</v>
      </c>
      <c r="AM525" s="138" t="s">
        <v>988</v>
      </c>
    </row>
    <row r="526" spans="1:39" hidden="1" outlineLevel="3" x14ac:dyDescent="0.25">
      <c r="A526" t="s">
        <v>7052</v>
      </c>
      <c r="B526" t="s">
        <v>441</v>
      </c>
      <c r="C526" t="s">
        <v>442</v>
      </c>
      <c r="D526" t="s">
        <v>443</v>
      </c>
      <c r="E526" t="s">
        <v>444</v>
      </c>
      <c r="F526">
        <v>72922.03</v>
      </c>
      <c r="G526">
        <v>62657.58</v>
      </c>
      <c r="H526">
        <v>76733.5</v>
      </c>
      <c r="R526">
        <f>SUM(F526:Q526)</f>
        <v>212313.11</v>
      </c>
      <c r="S526" s="92" t="s">
        <v>1789</v>
      </c>
      <c r="T526" s="80">
        <v>0.1128</v>
      </c>
      <c r="U526" s="119">
        <f>IF(LEFT(AM526,6)="Direct", H526,0)</f>
        <v>0</v>
      </c>
      <c r="V526" s="120">
        <f>H526-U526</f>
        <v>76733.5</v>
      </c>
      <c r="W526" s="121">
        <f>U526+V526</f>
        <v>76733.5</v>
      </c>
      <c r="X526" s="119">
        <f>IF(LEFT(AM526,9)="Direct-WA", H526,0)</f>
        <v>0</v>
      </c>
      <c r="Y526" s="120">
        <f>IF(LEFT(AM526,9)="Direct-WA",0,H526*T526)</f>
        <v>8655.5388000000003</v>
      </c>
      <c r="Z526" s="122">
        <f>X526+Y526</f>
        <v>8655.5388000000003</v>
      </c>
      <c r="AA526" s="119">
        <f>IF(LEFT(AM526,9)="Direct-OR", H526,0)</f>
        <v>0</v>
      </c>
      <c r="AB526" s="120">
        <f>IF(LEFT(AM526,9)="Direct-OR",0,V526-Y526)</f>
        <v>68077.961200000005</v>
      </c>
      <c r="AC526" s="122">
        <f>AA526+AB526</f>
        <v>68077.961200000005</v>
      </c>
      <c r="AD526" s="94">
        <f>IF(LEFT(AM526,6)="Direct", R526,0)</f>
        <v>0</v>
      </c>
      <c r="AE526" s="123">
        <f>R526-AD526</f>
        <v>212313.11</v>
      </c>
      <c r="AF526" s="94">
        <f>AD526+AE526</f>
        <v>212313.11</v>
      </c>
      <c r="AG526" s="94">
        <f>IF(LEFT(AM526,9)="Direct-WA", R526,0)</f>
        <v>0</v>
      </c>
      <c r="AH526" s="123">
        <f>IF(LEFT(AM526,9)="Direct-WA",0,R526*T526)</f>
        <v>23948.918807999999</v>
      </c>
      <c r="AI526" s="94">
        <f>AG526+AH526</f>
        <v>23948.918807999999</v>
      </c>
      <c r="AJ526" s="94">
        <f>IF(LEFT(AM526,9)="Direct-OR", R526,0)</f>
        <v>0</v>
      </c>
      <c r="AK526" s="94">
        <f>IF(LEFT(AM526,9)="Direct-OR",0,AF526-AI526)</f>
        <v>188364.191192</v>
      </c>
      <c r="AL526" s="93">
        <f>AJ526+AK526</f>
        <v>188364.191192</v>
      </c>
      <c r="AM526" s="138" t="s">
        <v>988</v>
      </c>
    </row>
    <row r="527" spans="1:39" hidden="1" outlineLevel="3" x14ac:dyDescent="0.25">
      <c r="A527" t="s">
        <v>7052</v>
      </c>
      <c r="B527" t="s">
        <v>441</v>
      </c>
      <c r="C527" t="s">
        <v>442</v>
      </c>
      <c r="D527" t="s">
        <v>421</v>
      </c>
      <c r="E527" t="s">
        <v>422</v>
      </c>
      <c r="F527">
        <v>-82487.87</v>
      </c>
      <c r="G527">
        <v>-75876.11</v>
      </c>
      <c r="H527">
        <v>-89763.26</v>
      </c>
      <c r="R527">
        <f>SUM(F527:Q527)</f>
        <v>-248127.24</v>
      </c>
      <c r="S527" s="92" t="s">
        <v>1790</v>
      </c>
      <c r="T527" s="80">
        <v>0.1128</v>
      </c>
      <c r="U527" s="119">
        <f>IF(LEFT(AM527,6)="Direct", H527,0)</f>
        <v>0</v>
      </c>
      <c r="V527" s="120">
        <f>H527-U527</f>
        <v>-89763.26</v>
      </c>
      <c r="W527" s="121">
        <f>U527+V527</f>
        <v>-89763.26</v>
      </c>
      <c r="X527" s="119">
        <f>IF(LEFT(AM527,9)="Direct-WA", H527,0)</f>
        <v>0</v>
      </c>
      <c r="Y527" s="120">
        <f>IF(LEFT(AM527,9)="Direct-WA",0,H527*T527)</f>
        <v>-10125.295727999999</v>
      </c>
      <c r="Z527" s="122">
        <f>X527+Y527</f>
        <v>-10125.295727999999</v>
      </c>
      <c r="AA527" s="119">
        <f>IF(LEFT(AM527,9)="Direct-OR", H527,0)</f>
        <v>0</v>
      </c>
      <c r="AB527" s="120">
        <f>IF(LEFT(AM527,9)="Direct-OR",0,V527-Y527)</f>
        <v>-79637.964271999997</v>
      </c>
      <c r="AC527" s="122">
        <f>AA527+AB527</f>
        <v>-79637.964271999997</v>
      </c>
      <c r="AD527" s="94">
        <f>IF(LEFT(AM527,6)="Direct", R527,0)</f>
        <v>0</v>
      </c>
      <c r="AE527" s="123">
        <f>R527-AD527</f>
        <v>-248127.24</v>
      </c>
      <c r="AF527" s="94">
        <f>AD527+AE527</f>
        <v>-248127.24</v>
      </c>
      <c r="AG527" s="94">
        <f>IF(LEFT(AM527,9)="Direct-WA", R527,0)</f>
        <v>0</v>
      </c>
      <c r="AH527" s="123">
        <f>IF(LEFT(AM527,9)="Direct-WA",0,R527*T527)</f>
        <v>-27988.752671999999</v>
      </c>
      <c r="AI527" s="94">
        <f>AG527+AH527</f>
        <v>-27988.752671999999</v>
      </c>
      <c r="AJ527" s="94">
        <f>IF(LEFT(AM527,9)="Direct-OR", R527,0)</f>
        <v>0</v>
      </c>
      <c r="AK527" s="94">
        <f>IF(LEFT(AM527,9)="Direct-OR",0,AF527-AI527)</f>
        <v>-220138.48732799999</v>
      </c>
      <c r="AL527" s="93">
        <f>AJ527+AK527</f>
        <v>-220138.48732799999</v>
      </c>
      <c r="AM527" s="138" t="s">
        <v>988</v>
      </c>
    </row>
    <row r="528" spans="1:39" hidden="1" outlineLevel="2" collapsed="1" x14ac:dyDescent="0.25">
      <c r="S528" s="92"/>
      <c r="T528" s="80"/>
      <c r="U528" s="119">
        <f t="shared" ref="U528:AL528" si="592">SUBTOTAL(9,U523:U527)</f>
        <v>0</v>
      </c>
      <c r="V528" s="120">
        <f t="shared" si="592"/>
        <v>2706.4700000000012</v>
      </c>
      <c r="W528" s="121">
        <f t="shared" si="592"/>
        <v>2706.4700000000012</v>
      </c>
      <c r="X528" s="119">
        <f t="shared" si="592"/>
        <v>0</v>
      </c>
      <c r="Y528" s="120">
        <f t="shared" si="592"/>
        <v>305.28981600000225</v>
      </c>
      <c r="Z528" s="122">
        <f t="shared" si="592"/>
        <v>305.28981600000225</v>
      </c>
      <c r="AA528" s="119">
        <f t="shared" si="592"/>
        <v>0</v>
      </c>
      <c r="AB528" s="120">
        <f t="shared" si="592"/>
        <v>2401.1801840000116</v>
      </c>
      <c r="AC528" s="122">
        <f t="shared" si="592"/>
        <v>2401.1801840000116</v>
      </c>
      <c r="AD528" s="94">
        <f t="shared" si="592"/>
        <v>0</v>
      </c>
      <c r="AE528" s="123">
        <f t="shared" si="592"/>
        <v>22769.880000000005</v>
      </c>
      <c r="AF528" s="94">
        <f t="shared" si="592"/>
        <v>22769.880000000005</v>
      </c>
      <c r="AG528" s="94">
        <f t="shared" si="592"/>
        <v>0</v>
      </c>
      <c r="AH528" s="123">
        <f t="shared" si="592"/>
        <v>2568.4424639999997</v>
      </c>
      <c r="AI528" s="94">
        <f t="shared" si="592"/>
        <v>2568.4424639999997</v>
      </c>
      <c r="AJ528" s="94">
        <f t="shared" si="592"/>
        <v>0</v>
      </c>
      <c r="AK528" s="94">
        <f t="shared" si="592"/>
        <v>20201.437536000012</v>
      </c>
      <c r="AL528" s="93">
        <f t="shared" si="592"/>
        <v>20201.437536000012</v>
      </c>
      <c r="AM528" s="139" t="s">
        <v>7151</v>
      </c>
    </row>
    <row r="529" spans="1:39" hidden="1" outlineLevel="3" x14ac:dyDescent="0.25">
      <c r="A529" t="s">
        <v>7052</v>
      </c>
      <c r="B529" t="s">
        <v>433</v>
      </c>
      <c r="C529" t="s">
        <v>434</v>
      </c>
      <c r="D529" t="s">
        <v>435</v>
      </c>
      <c r="E529" t="s">
        <v>436</v>
      </c>
      <c r="F529">
        <v>4341.88</v>
      </c>
      <c r="G529">
        <v>4664.5200000000004</v>
      </c>
      <c r="H529">
        <v>4227.25</v>
      </c>
      <c r="R529">
        <f t="shared" ref="R529:R535" si="593">SUM(F529:Q529)</f>
        <v>13233.650000000001</v>
      </c>
      <c r="S529" s="92" t="s">
        <v>1777</v>
      </c>
      <c r="T529" s="80">
        <v>0</v>
      </c>
      <c r="U529" s="119">
        <f t="shared" ref="U529:U535" si="594">IF(LEFT(AM529,6)="Direct", H529,0)</f>
        <v>4227.25</v>
      </c>
      <c r="V529" s="120">
        <f t="shared" ref="V529:V535" si="595">H529-U529</f>
        <v>0</v>
      </c>
      <c r="W529" s="121">
        <f t="shared" ref="W529:W535" si="596">U529+V529</f>
        <v>4227.25</v>
      </c>
      <c r="X529" s="119">
        <f t="shared" ref="X529:X535" si="597">IF(LEFT(AM529,9)="Direct-WA", H529,0)</f>
        <v>0</v>
      </c>
      <c r="Y529" s="120">
        <f t="shared" ref="Y529:Y535" si="598">IF(LEFT(AM529,9)="Direct-WA",0,H529*T529)</f>
        <v>0</v>
      </c>
      <c r="Z529" s="122">
        <f t="shared" ref="Z529:Z535" si="599">X529+Y529</f>
        <v>0</v>
      </c>
      <c r="AA529" s="119">
        <f t="shared" ref="AA529:AA535" si="600">IF(LEFT(AM529,9)="Direct-OR", H529,0)</f>
        <v>4227.25</v>
      </c>
      <c r="AB529" s="120">
        <f t="shared" ref="AB529:AB535" si="601">IF(LEFT(AM529,9)="Direct-OR",0,V529-Y529)</f>
        <v>0</v>
      </c>
      <c r="AC529" s="122">
        <f t="shared" ref="AC529:AC535" si="602">AA529+AB529</f>
        <v>4227.25</v>
      </c>
      <c r="AD529" s="94">
        <f t="shared" ref="AD529:AD535" si="603">IF(LEFT(AM529,6)="Direct", R529,0)</f>
        <v>13233.650000000001</v>
      </c>
      <c r="AE529" s="123">
        <f t="shared" ref="AE529:AE535" si="604">R529-AD529</f>
        <v>0</v>
      </c>
      <c r="AF529" s="94">
        <f t="shared" ref="AF529:AF535" si="605">AD529+AE529</f>
        <v>13233.650000000001</v>
      </c>
      <c r="AG529" s="94">
        <f t="shared" ref="AG529:AG535" si="606">IF(LEFT(AM529,9)="Direct-WA", R529,0)</f>
        <v>0</v>
      </c>
      <c r="AH529" s="123">
        <f t="shared" ref="AH529:AH535" si="607">IF(LEFT(AM529,9)="Direct-WA",0,R529*T529)</f>
        <v>0</v>
      </c>
      <c r="AI529" s="94">
        <f t="shared" ref="AI529:AI535" si="608">AG529+AH529</f>
        <v>0</v>
      </c>
      <c r="AJ529" s="94">
        <f t="shared" ref="AJ529:AJ535" si="609">IF(LEFT(AM529,9)="Direct-OR", R529,0)</f>
        <v>13233.650000000001</v>
      </c>
      <c r="AK529" s="94">
        <f t="shared" ref="AK529:AK535" si="610">IF(LEFT(AM529,9)="Direct-OR",0,AF529-AI529)</f>
        <v>0</v>
      </c>
      <c r="AL529" s="93">
        <f t="shared" ref="AL529:AL535" si="611">AJ529+AK529</f>
        <v>13233.650000000001</v>
      </c>
      <c r="AM529" s="138" t="s">
        <v>1014</v>
      </c>
    </row>
    <row r="530" spans="1:39" hidden="1" outlineLevel="3" x14ac:dyDescent="0.25">
      <c r="A530" t="s">
        <v>7052</v>
      </c>
      <c r="B530" t="s">
        <v>433</v>
      </c>
      <c r="C530" t="s">
        <v>434</v>
      </c>
      <c r="D530" t="s">
        <v>425</v>
      </c>
      <c r="E530" t="s">
        <v>426</v>
      </c>
      <c r="F530">
        <v>56542.78</v>
      </c>
      <c r="G530">
        <v>110375.23</v>
      </c>
      <c r="H530">
        <v>122316.54</v>
      </c>
      <c r="R530">
        <f t="shared" si="593"/>
        <v>289234.55</v>
      </c>
      <c r="S530" s="92" t="s">
        <v>1778</v>
      </c>
      <c r="T530" s="80">
        <v>0</v>
      </c>
      <c r="U530" s="119">
        <f t="shared" si="594"/>
        <v>122316.54</v>
      </c>
      <c r="V530" s="120">
        <f t="shared" si="595"/>
        <v>0</v>
      </c>
      <c r="W530" s="121">
        <f t="shared" si="596"/>
        <v>122316.54</v>
      </c>
      <c r="X530" s="119">
        <f t="shared" si="597"/>
        <v>0</v>
      </c>
      <c r="Y530" s="120">
        <f t="shared" si="598"/>
        <v>0</v>
      </c>
      <c r="Z530" s="122">
        <f t="shared" si="599"/>
        <v>0</v>
      </c>
      <c r="AA530" s="119">
        <f t="shared" si="600"/>
        <v>122316.54</v>
      </c>
      <c r="AB530" s="120">
        <f t="shared" si="601"/>
        <v>0</v>
      </c>
      <c r="AC530" s="122">
        <f t="shared" si="602"/>
        <v>122316.54</v>
      </c>
      <c r="AD530" s="94">
        <f t="shared" si="603"/>
        <v>289234.55</v>
      </c>
      <c r="AE530" s="123">
        <f t="shared" si="604"/>
        <v>0</v>
      </c>
      <c r="AF530" s="94">
        <f t="shared" si="605"/>
        <v>289234.55</v>
      </c>
      <c r="AG530" s="94">
        <f t="shared" si="606"/>
        <v>0</v>
      </c>
      <c r="AH530" s="123">
        <f t="shared" si="607"/>
        <v>0</v>
      </c>
      <c r="AI530" s="94">
        <f t="shared" si="608"/>
        <v>0</v>
      </c>
      <c r="AJ530" s="94">
        <f t="shared" si="609"/>
        <v>289234.55</v>
      </c>
      <c r="AK530" s="94">
        <f t="shared" si="610"/>
        <v>0</v>
      </c>
      <c r="AL530" s="93">
        <f t="shared" si="611"/>
        <v>289234.55</v>
      </c>
      <c r="AM530" s="138" t="s">
        <v>1014</v>
      </c>
    </row>
    <row r="531" spans="1:39" hidden="1" outlineLevel="3" x14ac:dyDescent="0.25">
      <c r="A531" t="s">
        <v>7052</v>
      </c>
      <c r="B531" t="s">
        <v>433</v>
      </c>
      <c r="C531" t="s">
        <v>434</v>
      </c>
      <c r="D531" t="s">
        <v>427</v>
      </c>
      <c r="E531" t="s">
        <v>428</v>
      </c>
      <c r="F531">
        <v>6000</v>
      </c>
      <c r="G531">
        <v>12540.72</v>
      </c>
      <c r="H531">
        <v>16950</v>
      </c>
      <c r="R531">
        <f t="shared" si="593"/>
        <v>35490.720000000001</v>
      </c>
      <c r="S531" s="92" t="s">
        <v>1779</v>
      </c>
      <c r="T531" s="80">
        <v>0</v>
      </c>
      <c r="U531" s="119">
        <f t="shared" si="594"/>
        <v>16950</v>
      </c>
      <c r="V531" s="120">
        <f t="shared" si="595"/>
        <v>0</v>
      </c>
      <c r="W531" s="121">
        <f t="shared" si="596"/>
        <v>16950</v>
      </c>
      <c r="X531" s="119">
        <f t="shared" si="597"/>
        <v>0</v>
      </c>
      <c r="Y531" s="120">
        <f t="shared" si="598"/>
        <v>0</v>
      </c>
      <c r="Z531" s="122">
        <f t="shared" si="599"/>
        <v>0</v>
      </c>
      <c r="AA531" s="119">
        <f t="shared" si="600"/>
        <v>16950</v>
      </c>
      <c r="AB531" s="120">
        <f t="shared" si="601"/>
        <v>0</v>
      </c>
      <c r="AC531" s="122">
        <f t="shared" si="602"/>
        <v>16950</v>
      </c>
      <c r="AD531" s="94">
        <f t="shared" si="603"/>
        <v>35490.720000000001</v>
      </c>
      <c r="AE531" s="123">
        <f t="shared" si="604"/>
        <v>0</v>
      </c>
      <c r="AF531" s="94">
        <f t="shared" si="605"/>
        <v>35490.720000000001</v>
      </c>
      <c r="AG531" s="94">
        <f t="shared" si="606"/>
        <v>0</v>
      </c>
      <c r="AH531" s="123">
        <f t="shared" si="607"/>
        <v>0</v>
      </c>
      <c r="AI531" s="94">
        <f t="shared" si="608"/>
        <v>0</v>
      </c>
      <c r="AJ531" s="94">
        <f t="shared" si="609"/>
        <v>35490.720000000001</v>
      </c>
      <c r="AK531" s="94">
        <f t="shared" si="610"/>
        <v>0</v>
      </c>
      <c r="AL531" s="93">
        <f t="shared" si="611"/>
        <v>35490.720000000001</v>
      </c>
      <c r="AM531" s="138" t="s">
        <v>1014</v>
      </c>
    </row>
    <row r="532" spans="1:39" hidden="1" outlineLevel="3" x14ac:dyDescent="0.25">
      <c r="A532" t="s">
        <v>7052</v>
      </c>
      <c r="B532" t="s">
        <v>433</v>
      </c>
      <c r="C532" t="s">
        <v>434</v>
      </c>
      <c r="D532" t="s">
        <v>429</v>
      </c>
      <c r="E532" t="s">
        <v>430</v>
      </c>
      <c r="F532">
        <v>7855.84</v>
      </c>
      <c r="G532">
        <v>16495.82</v>
      </c>
      <c r="H532">
        <v>18923.95</v>
      </c>
      <c r="R532">
        <f t="shared" si="593"/>
        <v>43275.61</v>
      </c>
      <c r="S532" s="92" t="s">
        <v>1781</v>
      </c>
      <c r="T532" s="80">
        <v>0</v>
      </c>
      <c r="U532" s="119">
        <f t="shared" si="594"/>
        <v>18923.95</v>
      </c>
      <c r="V532" s="120">
        <f t="shared" si="595"/>
        <v>0</v>
      </c>
      <c r="W532" s="121">
        <f t="shared" si="596"/>
        <v>18923.95</v>
      </c>
      <c r="X532" s="119">
        <f t="shared" si="597"/>
        <v>0</v>
      </c>
      <c r="Y532" s="120">
        <f t="shared" si="598"/>
        <v>0</v>
      </c>
      <c r="Z532" s="122">
        <f t="shared" si="599"/>
        <v>0</v>
      </c>
      <c r="AA532" s="119">
        <f t="shared" si="600"/>
        <v>18923.95</v>
      </c>
      <c r="AB532" s="120">
        <f t="shared" si="601"/>
        <v>0</v>
      </c>
      <c r="AC532" s="122">
        <f t="shared" si="602"/>
        <v>18923.95</v>
      </c>
      <c r="AD532" s="94">
        <f t="shared" si="603"/>
        <v>43275.61</v>
      </c>
      <c r="AE532" s="123">
        <f t="shared" si="604"/>
        <v>0</v>
      </c>
      <c r="AF532" s="94">
        <f t="shared" si="605"/>
        <v>43275.61</v>
      </c>
      <c r="AG532" s="94">
        <f t="shared" si="606"/>
        <v>0</v>
      </c>
      <c r="AH532" s="123">
        <f t="shared" si="607"/>
        <v>0</v>
      </c>
      <c r="AI532" s="94">
        <f t="shared" si="608"/>
        <v>0</v>
      </c>
      <c r="AJ532" s="94">
        <f t="shared" si="609"/>
        <v>43275.61</v>
      </c>
      <c r="AK532" s="94">
        <f t="shared" si="610"/>
        <v>0</v>
      </c>
      <c r="AL532" s="93">
        <f t="shared" si="611"/>
        <v>43275.61</v>
      </c>
      <c r="AM532" s="138" t="s">
        <v>1014</v>
      </c>
    </row>
    <row r="533" spans="1:39" hidden="1" outlineLevel="3" x14ac:dyDescent="0.25">
      <c r="A533" t="s">
        <v>7052</v>
      </c>
      <c r="B533" t="s">
        <v>433</v>
      </c>
      <c r="C533" t="s">
        <v>434</v>
      </c>
      <c r="D533" t="s">
        <v>437</v>
      </c>
      <c r="E533" t="s">
        <v>438</v>
      </c>
      <c r="F533">
        <v>7250</v>
      </c>
      <c r="G533">
        <v>12750</v>
      </c>
      <c r="H533">
        <v>17300</v>
      </c>
      <c r="R533">
        <f t="shared" si="593"/>
        <v>37300</v>
      </c>
      <c r="S533" s="92" t="s">
        <v>1782</v>
      </c>
      <c r="T533" s="80">
        <v>0</v>
      </c>
      <c r="U533" s="119">
        <f t="shared" si="594"/>
        <v>17300</v>
      </c>
      <c r="V533" s="120">
        <f t="shared" si="595"/>
        <v>0</v>
      </c>
      <c r="W533" s="121">
        <f t="shared" si="596"/>
        <v>17300</v>
      </c>
      <c r="X533" s="119">
        <f t="shared" si="597"/>
        <v>0</v>
      </c>
      <c r="Y533" s="120">
        <f t="shared" si="598"/>
        <v>0</v>
      </c>
      <c r="Z533" s="122">
        <f t="shared" si="599"/>
        <v>0</v>
      </c>
      <c r="AA533" s="119">
        <f t="shared" si="600"/>
        <v>17300</v>
      </c>
      <c r="AB533" s="120">
        <f t="shared" si="601"/>
        <v>0</v>
      </c>
      <c r="AC533" s="122">
        <f t="shared" si="602"/>
        <v>17300</v>
      </c>
      <c r="AD533" s="94">
        <f t="shared" si="603"/>
        <v>37300</v>
      </c>
      <c r="AE533" s="123">
        <f t="shared" si="604"/>
        <v>0</v>
      </c>
      <c r="AF533" s="94">
        <f t="shared" si="605"/>
        <v>37300</v>
      </c>
      <c r="AG533" s="94">
        <f t="shared" si="606"/>
        <v>0</v>
      </c>
      <c r="AH533" s="123">
        <f t="shared" si="607"/>
        <v>0</v>
      </c>
      <c r="AI533" s="94">
        <f t="shared" si="608"/>
        <v>0</v>
      </c>
      <c r="AJ533" s="94">
        <f t="shared" si="609"/>
        <v>37300</v>
      </c>
      <c r="AK533" s="94">
        <f t="shared" si="610"/>
        <v>0</v>
      </c>
      <c r="AL533" s="93">
        <f t="shared" si="611"/>
        <v>37300</v>
      </c>
      <c r="AM533" s="138" t="s">
        <v>1014</v>
      </c>
    </row>
    <row r="534" spans="1:39" hidden="1" outlineLevel="3" x14ac:dyDescent="0.25">
      <c r="A534" t="s">
        <v>7052</v>
      </c>
      <c r="B534" t="s">
        <v>433</v>
      </c>
      <c r="C534" t="s">
        <v>434</v>
      </c>
      <c r="D534" t="s">
        <v>421</v>
      </c>
      <c r="E534" t="s">
        <v>422</v>
      </c>
      <c r="F534">
        <v>-89044.41</v>
      </c>
      <c r="G534">
        <v>-160772.92000000001</v>
      </c>
      <c r="H534">
        <v>-171582.09</v>
      </c>
      <c r="R534">
        <f t="shared" si="593"/>
        <v>-421399.42000000004</v>
      </c>
      <c r="S534" s="92" t="s">
        <v>1783</v>
      </c>
      <c r="T534" s="80">
        <v>0</v>
      </c>
      <c r="U534" s="119">
        <f t="shared" si="594"/>
        <v>-171582.09</v>
      </c>
      <c r="V534" s="120">
        <f t="shared" si="595"/>
        <v>0</v>
      </c>
      <c r="W534" s="121">
        <f t="shared" si="596"/>
        <v>-171582.09</v>
      </c>
      <c r="X534" s="119">
        <f t="shared" si="597"/>
        <v>0</v>
      </c>
      <c r="Y534" s="120">
        <f t="shared" si="598"/>
        <v>0</v>
      </c>
      <c r="Z534" s="122">
        <f t="shared" si="599"/>
        <v>0</v>
      </c>
      <c r="AA534" s="119">
        <f t="shared" si="600"/>
        <v>-171582.09</v>
      </c>
      <c r="AB534" s="120">
        <f t="shared" si="601"/>
        <v>0</v>
      </c>
      <c r="AC534" s="122">
        <f t="shared" si="602"/>
        <v>-171582.09</v>
      </c>
      <c r="AD534" s="94">
        <f t="shared" si="603"/>
        <v>-421399.42000000004</v>
      </c>
      <c r="AE534" s="123">
        <f t="shared" si="604"/>
        <v>0</v>
      </c>
      <c r="AF534" s="94">
        <f t="shared" si="605"/>
        <v>-421399.42000000004</v>
      </c>
      <c r="AG534" s="94">
        <f t="shared" si="606"/>
        <v>0</v>
      </c>
      <c r="AH534" s="123">
        <f t="shared" si="607"/>
        <v>0</v>
      </c>
      <c r="AI534" s="94">
        <f t="shared" si="608"/>
        <v>0</v>
      </c>
      <c r="AJ534" s="94">
        <f t="shared" si="609"/>
        <v>-421399.42000000004</v>
      </c>
      <c r="AK534" s="94">
        <f t="shared" si="610"/>
        <v>0</v>
      </c>
      <c r="AL534" s="93">
        <f t="shared" si="611"/>
        <v>-421399.42000000004</v>
      </c>
      <c r="AM534" s="138" t="s">
        <v>1014</v>
      </c>
    </row>
    <row r="535" spans="1:39" hidden="1" outlineLevel="3" x14ac:dyDescent="0.25">
      <c r="A535" t="s">
        <v>7052</v>
      </c>
      <c r="B535" t="s">
        <v>433</v>
      </c>
      <c r="C535" t="s">
        <v>434</v>
      </c>
      <c r="D535" t="s">
        <v>439</v>
      </c>
      <c r="E535" t="s">
        <v>440</v>
      </c>
      <c r="F535">
        <v>7002.95</v>
      </c>
      <c r="G535">
        <v>3033.86</v>
      </c>
      <c r="H535">
        <v>-8157.5</v>
      </c>
      <c r="R535">
        <f t="shared" si="593"/>
        <v>1879.3099999999995</v>
      </c>
      <c r="S535" s="92" t="s">
        <v>1787</v>
      </c>
      <c r="T535" s="80">
        <v>0</v>
      </c>
      <c r="U535" s="119">
        <f t="shared" si="594"/>
        <v>-8157.5</v>
      </c>
      <c r="V535" s="120">
        <f t="shared" si="595"/>
        <v>0</v>
      </c>
      <c r="W535" s="121">
        <f t="shared" si="596"/>
        <v>-8157.5</v>
      </c>
      <c r="X535" s="119">
        <f t="shared" si="597"/>
        <v>0</v>
      </c>
      <c r="Y535" s="120">
        <f t="shared" si="598"/>
        <v>0</v>
      </c>
      <c r="Z535" s="122">
        <f t="shared" si="599"/>
        <v>0</v>
      </c>
      <c r="AA535" s="119">
        <f t="shared" si="600"/>
        <v>-8157.5</v>
      </c>
      <c r="AB535" s="120">
        <f t="shared" si="601"/>
        <v>0</v>
      </c>
      <c r="AC535" s="122">
        <f t="shared" si="602"/>
        <v>-8157.5</v>
      </c>
      <c r="AD535" s="94">
        <f t="shared" si="603"/>
        <v>1879.3099999999995</v>
      </c>
      <c r="AE535" s="123">
        <f t="shared" si="604"/>
        <v>0</v>
      </c>
      <c r="AF535" s="94">
        <f t="shared" si="605"/>
        <v>1879.3099999999995</v>
      </c>
      <c r="AG535" s="94">
        <f t="shared" si="606"/>
        <v>0</v>
      </c>
      <c r="AH535" s="123">
        <f t="shared" si="607"/>
        <v>0</v>
      </c>
      <c r="AI535" s="94">
        <f t="shared" si="608"/>
        <v>0</v>
      </c>
      <c r="AJ535" s="94">
        <f t="shared" si="609"/>
        <v>1879.3099999999995</v>
      </c>
      <c r="AK535" s="94">
        <f t="shared" si="610"/>
        <v>0</v>
      </c>
      <c r="AL535" s="93">
        <f t="shared" si="611"/>
        <v>1879.3099999999995</v>
      </c>
      <c r="AM535" s="138" t="s">
        <v>1014</v>
      </c>
    </row>
    <row r="536" spans="1:39" hidden="1" outlineLevel="2" collapsed="1" x14ac:dyDescent="0.25">
      <c r="S536" s="92"/>
      <c r="T536" s="80"/>
      <c r="U536" s="119">
        <f t="shared" ref="U536:AL536" si="612">SUBTOTAL(9,U529:U535)</f>
        <v>-21.850000000005821</v>
      </c>
      <c r="V536" s="120">
        <f t="shared" si="612"/>
        <v>0</v>
      </c>
      <c r="W536" s="121">
        <f t="shared" si="612"/>
        <v>-21.850000000005821</v>
      </c>
      <c r="X536" s="119">
        <f t="shared" si="612"/>
        <v>0</v>
      </c>
      <c r="Y536" s="120">
        <f t="shared" si="612"/>
        <v>0</v>
      </c>
      <c r="Z536" s="122">
        <f t="shared" si="612"/>
        <v>0</v>
      </c>
      <c r="AA536" s="119">
        <f t="shared" si="612"/>
        <v>-21.850000000005821</v>
      </c>
      <c r="AB536" s="120">
        <f t="shared" si="612"/>
        <v>0</v>
      </c>
      <c r="AC536" s="122">
        <f t="shared" si="612"/>
        <v>-21.850000000005821</v>
      </c>
      <c r="AD536" s="94">
        <f t="shared" si="612"/>
        <v>-985.58000000001448</v>
      </c>
      <c r="AE536" s="123">
        <f t="shared" si="612"/>
        <v>0</v>
      </c>
      <c r="AF536" s="94">
        <f t="shared" si="612"/>
        <v>-985.58000000001448</v>
      </c>
      <c r="AG536" s="94">
        <f t="shared" si="612"/>
        <v>0</v>
      </c>
      <c r="AH536" s="123">
        <f t="shared" si="612"/>
        <v>0</v>
      </c>
      <c r="AI536" s="94">
        <f t="shared" si="612"/>
        <v>0</v>
      </c>
      <c r="AJ536" s="94">
        <f t="shared" si="612"/>
        <v>-985.58000000001448</v>
      </c>
      <c r="AK536" s="94">
        <f t="shared" si="612"/>
        <v>0</v>
      </c>
      <c r="AL536" s="93">
        <f t="shared" si="612"/>
        <v>-985.58000000001448</v>
      </c>
      <c r="AM536" s="139" t="s">
        <v>7135</v>
      </c>
    </row>
    <row r="537" spans="1:39" hidden="1" outlineLevel="3" x14ac:dyDescent="0.25">
      <c r="A537" t="s">
        <v>7052</v>
      </c>
      <c r="B537" t="s">
        <v>419</v>
      </c>
      <c r="C537" t="s">
        <v>420</v>
      </c>
      <c r="D537" t="s">
        <v>421</v>
      </c>
      <c r="E537" t="s">
        <v>422</v>
      </c>
      <c r="F537">
        <v>-5647.24</v>
      </c>
      <c r="G537">
        <v>-6323.63</v>
      </c>
      <c r="H537">
        <v>-6752.77</v>
      </c>
      <c r="R537">
        <f t="shared" ref="R537:R543" si="613">SUM(F537:Q537)</f>
        <v>-18723.64</v>
      </c>
      <c r="S537" s="92" t="s">
        <v>6744</v>
      </c>
      <c r="T537" s="80">
        <v>1</v>
      </c>
      <c r="U537" s="119">
        <f t="shared" ref="U537:U543" si="614">IF(LEFT(AM537,6)="Direct", H537,0)</f>
        <v>-6752.77</v>
      </c>
      <c r="V537" s="120">
        <f t="shared" ref="V537:V543" si="615">H537-U537</f>
        <v>0</v>
      </c>
      <c r="W537" s="121">
        <f t="shared" ref="W537:W543" si="616">U537+V537</f>
        <v>-6752.77</v>
      </c>
      <c r="X537" s="119">
        <f t="shared" ref="X537:X543" si="617">IF(LEFT(AM537,9)="Direct-WA", H537,0)</f>
        <v>-6752.77</v>
      </c>
      <c r="Y537" s="120">
        <f t="shared" ref="Y537:Y543" si="618">IF(LEFT(AM537,9)="Direct-WA",0,H537*T537)</f>
        <v>0</v>
      </c>
      <c r="Z537" s="122">
        <f t="shared" ref="Z537:Z543" si="619">X537+Y537</f>
        <v>-6752.77</v>
      </c>
      <c r="AA537" s="119">
        <f t="shared" ref="AA537:AA543" si="620">IF(LEFT(AM537,9)="Direct-OR", H537,0)</f>
        <v>0</v>
      </c>
      <c r="AB537" s="120">
        <f t="shared" ref="AB537:AB543" si="621">IF(LEFT(AM537,9)="Direct-OR",0,V537-Y537)</f>
        <v>0</v>
      </c>
      <c r="AC537" s="122">
        <f t="shared" ref="AC537:AC543" si="622">AA537+AB537</f>
        <v>0</v>
      </c>
      <c r="AD537" s="94">
        <f t="shared" ref="AD537:AD543" si="623">IF(LEFT(AM537,6)="Direct", R537,0)</f>
        <v>-18723.64</v>
      </c>
      <c r="AE537" s="123">
        <f t="shared" ref="AE537:AE543" si="624">R537-AD537</f>
        <v>0</v>
      </c>
      <c r="AF537" s="94">
        <f t="shared" ref="AF537:AF543" si="625">AD537+AE537</f>
        <v>-18723.64</v>
      </c>
      <c r="AG537" s="94">
        <f t="shared" ref="AG537:AG543" si="626">IF(LEFT(AM537,9)="Direct-WA", R537,0)</f>
        <v>-18723.64</v>
      </c>
      <c r="AH537" s="123">
        <f t="shared" ref="AH537:AH543" si="627">IF(LEFT(AM537,9)="Direct-WA",0,R537*T537)</f>
        <v>0</v>
      </c>
      <c r="AI537" s="94">
        <f t="shared" ref="AI537:AI543" si="628">AG537+AH537</f>
        <v>-18723.64</v>
      </c>
      <c r="AJ537" s="94">
        <f t="shared" ref="AJ537:AJ543" si="629">IF(LEFT(AM537,9)="Direct-OR", R537,0)</f>
        <v>0</v>
      </c>
      <c r="AK537" s="94">
        <f t="shared" ref="AK537:AK543" si="630">IF(LEFT(AM537,9)="Direct-OR",0,AF537-AI537)</f>
        <v>0</v>
      </c>
      <c r="AL537" s="93">
        <f t="shared" ref="AL537:AL543" si="631">AJ537+AK537</f>
        <v>0</v>
      </c>
      <c r="AM537" s="138" t="s">
        <v>2724</v>
      </c>
    </row>
    <row r="538" spans="1:39" hidden="1" outlineLevel="3" x14ac:dyDescent="0.25">
      <c r="A538" t="s">
        <v>7052</v>
      </c>
      <c r="B538" t="s">
        <v>423</v>
      </c>
      <c r="C538" t="s">
        <v>424</v>
      </c>
      <c r="D538" t="s">
        <v>425</v>
      </c>
      <c r="E538" t="s">
        <v>426</v>
      </c>
      <c r="F538">
        <v>36000.449999999997</v>
      </c>
      <c r="R538">
        <f t="shared" si="613"/>
        <v>36000.449999999997</v>
      </c>
      <c r="S538" s="92" t="s">
        <v>1668</v>
      </c>
      <c r="T538" s="80">
        <v>1</v>
      </c>
      <c r="U538" s="119">
        <f t="shared" si="614"/>
        <v>0</v>
      </c>
      <c r="V538" s="120">
        <f t="shared" si="615"/>
        <v>0</v>
      </c>
      <c r="W538" s="121">
        <f t="shared" si="616"/>
        <v>0</v>
      </c>
      <c r="X538" s="119">
        <f t="shared" si="617"/>
        <v>0</v>
      </c>
      <c r="Y538" s="120">
        <f t="shared" si="618"/>
        <v>0</v>
      </c>
      <c r="Z538" s="122">
        <f t="shared" si="619"/>
        <v>0</v>
      </c>
      <c r="AA538" s="119">
        <f t="shared" si="620"/>
        <v>0</v>
      </c>
      <c r="AB538" s="120">
        <f t="shared" si="621"/>
        <v>0</v>
      </c>
      <c r="AC538" s="122">
        <f t="shared" si="622"/>
        <v>0</v>
      </c>
      <c r="AD538" s="94">
        <f t="shared" si="623"/>
        <v>36000.449999999997</v>
      </c>
      <c r="AE538" s="123">
        <f t="shared" si="624"/>
        <v>0</v>
      </c>
      <c r="AF538" s="94">
        <f t="shared" si="625"/>
        <v>36000.449999999997</v>
      </c>
      <c r="AG538" s="94">
        <f t="shared" si="626"/>
        <v>36000.449999999997</v>
      </c>
      <c r="AH538" s="123">
        <f t="shared" si="627"/>
        <v>0</v>
      </c>
      <c r="AI538" s="94">
        <f t="shared" si="628"/>
        <v>36000.449999999997</v>
      </c>
      <c r="AJ538" s="94">
        <f t="shared" si="629"/>
        <v>0</v>
      </c>
      <c r="AK538" s="94">
        <f t="shared" si="630"/>
        <v>0</v>
      </c>
      <c r="AL538" s="93">
        <f t="shared" si="631"/>
        <v>0</v>
      </c>
      <c r="AM538" s="138" t="s">
        <v>1366</v>
      </c>
    </row>
    <row r="539" spans="1:39" hidden="1" outlineLevel="3" x14ac:dyDescent="0.25">
      <c r="A539" t="s">
        <v>7052</v>
      </c>
      <c r="B539" t="s">
        <v>423</v>
      </c>
      <c r="C539" t="s">
        <v>424</v>
      </c>
      <c r="D539" t="s">
        <v>427</v>
      </c>
      <c r="E539" t="s">
        <v>428</v>
      </c>
      <c r="F539">
        <v>5400.07</v>
      </c>
      <c r="R539">
        <f t="shared" si="613"/>
        <v>5400.07</v>
      </c>
      <c r="S539" s="92" t="s">
        <v>1664</v>
      </c>
      <c r="T539" s="80">
        <v>1</v>
      </c>
      <c r="U539" s="119">
        <f t="shared" si="614"/>
        <v>0</v>
      </c>
      <c r="V539" s="120">
        <f t="shared" si="615"/>
        <v>0</v>
      </c>
      <c r="W539" s="121">
        <f t="shared" si="616"/>
        <v>0</v>
      </c>
      <c r="X539" s="119">
        <f t="shared" si="617"/>
        <v>0</v>
      </c>
      <c r="Y539" s="120">
        <f t="shared" si="618"/>
        <v>0</v>
      </c>
      <c r="Z539" s="122">
        <f t="shared" si="619"/>
        <v>0</v>
      </c>
      <c r="AA539" s="119">
        <f t="shared" si="620"/>
        <v>0</v>
      </c>
      <c r="AB539" s="120">
        <f t="shared" si="621"/>
        <v>0</v>
      </c>
      <c r="AC539" s="122">
        <f t="shared" si="622"/>
        <v>0</v>
      </c>
      <c r="AD539" s="94">
        <f t="shared" si="623"/>
        <v>5400.07</v>
      </c>
      <c r="AE539" s="123">
        <f t="shared" si="624"/>
        <v>0</v>
      </c>
      <c r="AF539" s="94">
        <f t="shared" si="625"/>
        <v>5400.07</v>
      </c>
      <c r="AG539" s="94">
        <f t="shared" si="626"/>
        <v>5400.07</v>
      </c>
      <c r="AH539" s="123">
        <f t="shared" si="627"/>
        <v>0</v>
      </c>
      <c r="AI539" s="94">
        <f t="shared" si="628"/>
        <v>5400.07</v>
      </c>
      <c r="AJ539" s="94">
        <f t="shared" si="629"/>
        <v>0</v>
      </c>
      <c r="AK539" s="94">
        <f t="shared" si="630"/>
        <v>0</v>
      </c>
      <c r="AL539" s="93">
        <f t="shared" si="631"/>
        <v>0</v>
      </c>
      <c r="AM539" s="138" t="s">
        <v>1366</v>
      </c>
    </row>
    <row r="540" spans="1:39" hidden="1" outlineLevel="3" x14ac:dyDescent="0.25">
      <c r="A540" t="s">
        <v>7052</v>
      </c>
      <c r="B540" t="s">
        <v>423</v>
      </c>
      <c r="C540" t="s">
        <v>424</v>
      </c>
      <c r="D540" t="s">
        <v>429</v>
      </c>
      <c r="E540" t="s">
        <v>430</v>
      </c>
      <c r="F540">
        <v>6000</v>
      </c>
      <c r="R540">
        <f t="shared" si="613"/>
        <v>6000</v>
      </c>
      <c r="S540" s="92" t="s">
        <v>1667</v>
      </c>
      <c r="T540" s="80">
        <v>1</v>
      </c>
      <c r="U540" s="119">
        <f t="shared" si="614"/>
        <v>0</v>
      </c>
      <c r="V540" s="120">
        <f t="shared" si="615"/>
        <v>0</v>
      </c>
      <c r="W540" s="121">
        <f t="shared" si="616"/>
        <v>0</v>
      </c>
      <c r="X540" s="119">
        <f t="shared" si="617"/>
        <v>0</v>
      </c>
      <c r="Y540" s="120">
        <f t="shared" si="618"/>
        <v>0</v>
      </c>
      <c r="Z540" s="122">
        <f t="shared" si="619"/>
        <v>0</v>
      </c>
      <c r="AA540" s="119">
        <f t="shared" si="620"/>
        <v>0</v>
      </c>
      <c r="AB540" s="120">
        <f t="shared" si="621"/>
        <v>0</v>
      </c>
      <c r="AC540" s="122">
        <f t="shared" si="622"/>
        <v>0</v>
      </c>
      <c r="AD540" s="94">
        <f t="shared" si="623"/>
        <v>6000</v>
      </c>
      <c r="AE540" s="123">
        <f t="shared" si="624"/>
        <v>0</v>
      </c>
      <c r="AF540" s="94">
        <f t="shared" si="625"/>
        <v>6000</v>
      </c>
      <c r="AG540" s="94">
        <f t="shared" si="626"/>
        <v>6000</v>
      </c>
      <c r="AH540" s="123">
        <f t="shared" si="627"/>
        <v>0</v>
      </c>
      <c r="AI540" s="94">
        <f t="shared" si="628"/>
        <v>6000</v>
      </c>
      <c r="AJ540" s="94">
        <f t="shared" si="629"/>
        <v>0</v>
      </c>
      <c r="AK540" s="94">
        <f t="shared" si="630"/>
        <v>0</v>
      </c>
      <c r="AL540" s="93">
        <f t="shared" si="631"/>
        <v>0</v>
      </c>
      <c r="AM540" s="138" t="s">
        <v>1366</v>
      </c>
    </row>
    <row r="541" spans="1:39" hidden="1" outlineLevel="3" x14ac:dyDescent="0.25">
      <c r="A541" t="s">
        <v>7052</v>
      </c>
      <c r="B541" t="s">
        <v>423</v>
      </c>
      <c r="C541" t="s">
        <v>424</v>
      </c>
      <c r="D541" t="s">
        <v>431</v>
      </c>
      <c r="E541" t="s">
        <v>432</v>
      </c>
      <c r="F541">
        <v>110.87</v>
      </c>
      <c r="R541">
        <f t="shared" si="613"/>
        <v>110.87</v>
      </c>
      <c r="S541" s="92" t="s">
        <v>1669</v>
      </c>
      <c r="T541" s="80">
        <v>1</v>
      </c>
      <c r="U541" s="119">
        <f t="shared" si="614"/>
        <v>0</v>
      </c>
      <c r="V541" s="120">
        <f t="shared" si="615"/>
        <v>0</v>
      </c>
      <c r="W541" s="121">
        <f t="shared" si="616"/>
        <v>0</v>
      </c>
      <c r="X541" s="119">
        <f t="shared" si="617"/>
        <v>0</v>
      </c>
      <c r="Y541" s="120">
        <f t="shared" si="618"/>
        <v>0</v>
      </c>
      <c r="Z541" s="122">
        <f t="shared" si="619"/>
        <v>0</v>
      </c>
      <c r="AA541" s="119">
        <f t="shared" si="620"/>
        <v>0</v>
      </c>
      <c r="AB541" s="120">
        <f t="shared" si="621"/>
        <v>0</v>
      </c>
      <c r="AC541" s="122">
        <f t="shared" si="622"/>
        <v>0</v>
      </c>
      <c r="AD541" s="94">
        <f t="shared" si="623"/>
        <v>110.87</v>
      </c>
      <c r="AE541" s="123">
        <f t="shared" si="624"/>
        <v>0</v>
      </c>
      <c r="AF541" s="94">
        <f t="shared" si="625"/>
        <v>110.87</v>
      </c>
      <c r="AG541" s="94">
        <f t="shared" si="626"/>
        <v>110.87</v>
      </c>
      <c r="AH541" s="123">
        <f t="shared" si="627"/>
        <v>0</v>
      </c>
      <c r="AI541" s="94">
        <f t="shared" si="628"/>
        <v>110.87</v>
      </c>
      <c r="AJ541" s="94">
        <f t="shared" si="629"/>
        <v>0</v>
      </c>
      <c r="AK541" s="94">
        <f t="shared" si="630"/>
        <v>0</v>
      </c>
      <c r="AL541" s="93">
        <f t="shared" si="631"/>
        <v>0</v>
      </c>
      <c r="AM541" s="138" t="s">
        <v>1366</v>
      </c>
    </row>
    <row r="542" spans="1:39" hidden="1" outlineLevel="3" x14ac:dyDescent="0.25">
      <c r="A542" t="s">
        <v>7052</v>
      </c>
      <c r="B542" t="s">
        <v>423</v>
      </c>
      <c r="C542" t="s">
        <v>424</v>
      </c>
      <c r="D542" t="s">
        <v>421</v>
      </c>
      <c r="E542" t="s">
        <v>422</v>
      </c>
      <c r="F542">
        <v>-47511.39</v>
      </c>
      <c r="G542">
        <v>-1638</v>
      </c>
      <c r="R542">
        <f t="shared" si="613"/>
        <v>-49149.39</v>
      </c>
      <c r="S542" s="92" t="s">
        <v>1672</v>
      </c>
      <c r="T542" s="80">
        <v>1</v>
      </c>
      <c r="U542" s="119">
        <f t="shared" si="614"/>
        <v>0</v>
      </c>
      <c r="V542" s="120">
        <f t="shared" si="615"/>
        <v>0</v>
      </c>
      <c r="W542" s="121">
        <f t="shared" si="616"/>
        <v>0</v>
      </c>
      <c r="X542" s="119">
        <f t="shared" si="617"/>
        <v>0</v>
      </c>
      <c r="Y542" s="120">
        <f t="shared" si="618"/>
        <v>0</v>
      </c>
      <c r="Z542" s="122">
        <f t="shared" si="619"/>
        <v>0</v>
      </c>
      <c r="AA542" s="119">
        <f t="shared" si="620"/>
        <v>0</v>
      </c>
      <c r="AB542" s="120">
        <f t="shared" si="621"/>
        <v>0</v>
      </c>
      <c r="AC542" s="122">
        <f t="shared" si="622"/>
        <v>0</v>
      </c>
      <c r="AD542" s="94">
        <f t="shared" si="623"/>
        <v>-49149.39</v>
      </c>
      <c r="AE542" s="123">
        <f t="shared" si="624"/>
        <v>0</v>
      </c>
      <c r="AF542" s="94">
        <f t="shared" si="625"/>
        <v>-49149.39</v>
      </c>
      <c r="AG542" s="94">
        <f t="shared" si="626"/>
        <v>-49149.39</v>
      </c>
      <c r="AH542" s="123">
        <f t="shared" si="627"/>
        <v>0</v>
      </c>
      <c r="AI542" s="94">
        <f t="shared" si="628"/>
        <v>-49149.39</v>
      </c>
      <c r="AJ542" s="94">
        <f t="shared" si="629"/>
        <v>0</v>
      </c>
      <c r="AK542" s="94">
        <f t="shared" si="630"/>
        <v>0</v>
      </c>
      <c r="AL542" s="93">
        <f t="shared" si="631"/>
        <v>0</v>
      </c>
      <c r="AM542" s="138" t="s">
        <v>1366</v>
      </c>
    </row>
    <row r="543" spans="1:39" hidden="1" outlineLevel="3" x14ac:dyDescent="0.25">
      <c r="A543" t="s">
        <v>7052</v>
      </c>
      <c r="B543" t="s">
        <v>445</v>
      </c>
      <c r="C543" t="s">
        <v>446</v>
      </c>
      <c r="D543" t="s">
        <v>413</v>
      </c>
      <c r="E543" t="s">
        <v>414</v>
      </c>
      <c r="G543">
        <v>2822.1</v>
      </c>
      <c r="H543">
        <v>1305.74</v>
      </c>
      <c r="R543">
        <f t="shared" si="613"/>
        <v>4127.84</v>
      </c>
      <c r="S543" s="92" t="s">
        <v>2714</v>
      </c>
      <c r="T543" s="80">
        <v>1</v>
      </c>
      <c r="U543" s="119">
        <f t="shared" si="614"/>
        <v>1305.74</v>
      </c>
      <c r="V543" s="120">
        <f t="shared" si="615"/>
        <v>0</v>
      </c>
      <c r="W543" s="121">
        <f t="shared" si="616"/>
        <v>1305.74</v>
      </c>
      <c r="X543" s="119">
        <f t="shared" si="617"/>
        <v>1305.74</v>
      </c>
      <c r="Y543" s="120">
        <f t="shared" si="618"/>
        <v>0</v>
      </c>
      <c r="Z543" s="122">
        <f t="shared" si="619"/>
        <v>1305.74</v>
      </c>
      <c r="AA543" s="119">
        <f t="shared" si="620"/>
        <v>0</v>
      </c>
      <c r="AB543" s="120">
        <f t="shared" si="621"/>
        <v>0</v>
      </c>
      <c r="AC543" s="122">
        <f t="shared" si="622"/>
        <v>0</v>
      </c>
      <c r="AD543" s="94">
        <f t="shared" si="623"/>
        <v>4127.84</v>
      </c>
      <c r="AE543" s="123">
        <f t="shared" si="624"/>
        <v>0</v>
      </c>
      <c r="AF543" s="94">
        <f t="shared" si="625"/>
        <v>4127.84</v>
      </c>
      <c r="AG543" s="94">
        <f t="shared" si="626"/>
        <v>4127.84</v>
      </c>
      <c r="AH543" s="123">
        <f t="shared" si="627"/>
        <v>0</v>
      </c>
      <c r="AI543" s="94">
        <f t="shared" si="628"/>
        <v>4127.84</v>
      </c>
      <c r="AJ543" s="94">
        <f t="shared" si="629"/>
        <v>0</v>
      </c>
      <c r="AK543" s="94">
        <f t="shared" si="630"/>
        <v>0</v>
      </c>
      <c r="AL543" s="93">
        <f t="shared" si="631"/>
        <v>0</v>
      </c>
      <c r="AM543" s="138" t="s">
        <v>1366</v>
      </c>
    </row>
    <row r="544" spans="1:39" hidden="1" outlineLevel="2" collapsed="1" x14ac:dyDescent="0.25">
      <c r="S544" s="92"/>
      <c r="T544" s="80"/>
      <c r="U544" s="119">
        <f t="shared" ref="U544:AL544" si="632">SUBTOTAL(9,U537:U543)</f>
        <v>-5447.0300000000007</v>
      </c>
      <c r="V544" s="120">
        <f t="shared" si="632"/>
        <v>0</v>
      </c>
      <c r="W544" s="121">
        <f t="shared" si="632"/>
        <v>-5447.0300000000007</v>
      </c>
      <c r="X544" s="119">
        <f t="shared" si="632"/>
        <v>-5447.0300000000007</v>
      </c>
      <c r="Y544" s="120">
        <f t="shared" si="632"/>
        <v>0</v>
      </c>
      <c r="Z544" s="122">
        <f t="shared" si="632"/>
        <v>-5447.0300000000007</v>
      </c>
      <c r="AA544" s="119">
        <f t="shared" si="632"/>
        <v>0</v>
      </c>
      <c r="AB544" s="120">
        <f t="shared" si="632"/>
        <v>0</v>
      </c>
      <c r="AC544" s="122">
        <f t="shared" si="632"/>
        <v>0</v>
      </c>
      <c r="AD544" s="94">
        <f t="shared" si="632"/>
        <v>-16233.800000000003</v>
      </c>
      <c r="AE544" s="123">
        <f t="shared" si="632"/>
        <v>0</v>
      </c>
      <c r="AF544" s="94">
        <f t="shared" si="632"/>
        <v>-16233.800000000003</v>
      </c>
      <c r="AG544" s="94">
        <f t="shared" si="632"/>
        <v>-16233.800000000003</v>
      </c>
      <c r="AH544" s="123">
        <f t="shared" si="632"/>
        <v>0</v>
      </c>
      <c r="AI544" s="94">
        <f t="shared" si="632"/>
        <v>-16233.800000000003</v>
      </c>
      <c r="AJ544" s="94">
        <f t="shared" si="632"/>
        <v>0</v>
      </c>
      <c r="AK544" s="94">
        <f t="shared" si="632"/>
        <v>0</v>
      </c>
      <c r="AL544" s="93">
        <f t="shared" si="632"/>
        <v>0</v>
      </c>
      <c r="AM544" s="139" t="s">
        <v>7153</v>
      </c>
    </row>
    <row r="545" spans="1:39" hidden="1" outlineLevel="1" x14ac:dyDescent="0.25">
      <c r="A545" s="135" t="s">
        <v>7051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7"/>
      <c r="T545" s="128"/>
      <c r="U545" s="129">
        <f t="shared" ref="U545:AL545" si="633">SUBTOTAL(9,U502:U543)</f>
        <v>-5468.8800000000065</v>
      </c>
      <c r="V545" s="130">
        <f t="shared" si="633"/>
        <v>236096.51</v>
      </c>
      <c r="W545" s="131">
        <f t="shared" si="633"/>
        <v>230627.63</v>
      </c>
      <c r="X545" s="129">
        <f t="shared" si="633"/>
        <v>-5447.0300000000007</v>
      </c>
      <c r="Y545" s="130">
        <f t="shared" si="633"/>
        <v>23467.017654000003</v>
      </c>
      <c r="Z545" s="132">
        <f t="shared" si="633"/>
        <v>18019.987654000004</v>
      </c>
      <c r="AA545" s="129">
        <f t="shared" si="633"/>
        <v>-21.850000000005821</v>
      </c>
      <c r="AB545" s="130">
        <f t="shared" si="633"/>
        <v>212629.49234600004</v>
      </c>
      <c r="AC545" s="132">
        <f t="shared" si="633"/>
        <v>212607.64234600004</v>
      </c>
      <c r="AD545" s="130">
        <f t="shared" si="633"/>
        <v>-17219.380000000019</v>
      </c>
      <c r="AE545" s="133">
        <f t="shared" si="633"/>
        <v>764355.61999999988</v>
      </c>
      <c r="AF545" s="130">
        <f t="shared" si="633"/>
        <v>747136.23999999976</v>
      </c>
      <c r="AG545" s="130">
        <f t="shared" si="633"/>
        <v>-16233.800000000003</v>
      </c>
      <c r="AH545" s="133">
        <f t="shared" si="633"/>
        <v>77572.732231999995</v>
      </c>
      <c r="AI545" s="130">
        <f t="shared" si="633"/>
        <v>61338.932231999977</v>
      </c>
      <c r="AJ545" s="130">
        <f t="shared" si="633"/>
        <v>-985.58000000001448</v>
      </c>
      <c r="AK545" s="130">
        <f t="shared" si="633"/>
        <v>686782.88776800002</v>
      </c>
      <c r="AL545" s="134">
        <f t="shared" si="633"/>
        <v>685797.30776800017</v>
      </c>
      <c r="AM545" s="137"/>
    </row>
    <row r="546" spans="1:39" hidden="1" outlineLevel="3" x14ac:dyDescent="0.25">
      <c r="A546" t="s">
        <v>7054</v>
      </c>
      <c r="B546" t="s">
        <v>70</v>
      </c>
      <c r="C546" t="s">
        <v>71</v>
      </c>
      <c r="D546" t="s">
        <v>454</v>
      </c>
      <c r="E546" t="s">
        <v>455</v>
      </c>
      <c r="F546">
        <v>53278.19</v>
      </c>
      <c r="G546">
        <v>53483.360000000001</v>
      </c>
      <c r="H546">
        <v>56655.49</v>
      </c>
      <c r="R546">
        <f t="shared" ref="R546:R551" si="634">SUM(F546:Q546)</f>
        <v>163417.04</v>
      </c>
      <c r="S546" s="92" t="s">
        <v>1719</v>
      </c>
      <c r="T546" s="80">
        <v>0.1119</v>
      </c>
      <c r="U546" s="119">
        <f t="shared" ref="U546:U551" si="635">IF(LEFT(AM546,6)="Direct", H546,0)</f>
        <v>0</v>
      </c>
      <c r="V546" s="120">
        <f t="shared" ref="V546:V551" si="636">H546-U546</f>
        <v>56655.49</v>
      </c>
      <c r="W546" s="121">
        <f t="shared" ref="W546:W551" si="637">U546+V546</f>
        <v>56655.49</v>
      </c>
      <c r="X546" s="119">
        <f t="shared" ref="X546:X551" si="638">IF(LEFT(AM546,9)="Direct-WA", H546,0)</f>
        <v>0</v>
      </c>
      <c r="Y546" s="120">
        <f t="shared" ref="Y546:Y551" si="639">IF(LEFT(AM546,9)="Direct-WA",0,H546*T546)</f>
        <v>6339.749331</v>
      </c>
      <c r="Z546" s="122">
        <f t="shared" ref="Z546:Z551" si="640">X546+Y546</f>
        <v>6339.749331</v>
      </c>
      <c r="AA546" s="119">
        <f t="shared" ref="AA546:AA551" si="641">IF(LEFT(AM546,9)="Direct-OR", H546,0)</f>
        <v>0</v>
      </c>
      <c r="AB546" s="120">
        <f t="shared" ref="AB546:AB551" si="642">IF(LEFT(AM546,9)="Direct-OR",0,V546-Y546)</f>
        <v>50315.740668999999</v>
      </c>
      <c r="AC546" s="122">
        <f t="shared" ref="AC546:AC551" si="643">AA546+AB546</f>
        <v>50315.740668999999</v>
      </c>
      <c r="AD546" s="94">
        <f t="shared" ref="AD546:AD551" si="644">IF(LEFT(AM546,6)="Direct", R546,0)</f>
        <v>0</v>
      </c>
      <c r="AE546" s="123">
        <f t="shared" ref="AE546:AE551" si="645">R546-AD546</f>
        <v>163417.04</v>
      </c>
      <c r="AF546" s="94">
        <f t="shared" ref="AF546:AF551" si="646">AD546+AE546</f>
        <v>163417.04</v>
      </c>
      <c r="AG546" s="94">
        <f t="shared" ref="AG546:AG551" si="647">IF(LEFT(AM546,9)="Direct-WA", R546,0)</f>
        <v>0</v>
      </c>
      <c r="AH546" s="123">
        <f t="shared" ref="AH546:AH551" si="648">IF(LEFT(AM546,9)="Direct-WA",0,R546*T546)</f>
        <v>18286.366776000003</v>
      </c>
      <c r="AI546" s="94">
        <f t="shared" ref="AI546:AI551" si="649">AG546+AH546</f>
        <v>18286.366776000003</v>
      </c>
      <c r="AJ546" s="94">
        <f t="shared" ref="AJ546:AJ551" si="650">IF(LEFT(AM546,9)="Direct-OR", R546,0)</f>
        <v>0</v>
      </c>
      <c r="AK546" s="94">
        <f t="shared" ref="AK546:AK551" si="651">IF(LEFT(AM546,9)="Direct-OR",0,AF546-AI546)</f>
        <v>145130.673224</v>
      </c>
      <c r="AL546" s="93">
        <f t="shared" ref="AL546:AL551" si="652">AJ546+AK546</f>
        <v>145130.673224</v>
      </c>
      <c r="AM546" s="138" t="s">
        <v>1012</v>
      </c>
    </row>
    <row r="547" spans="1:39" hidden="1" outlineLevel="3" x14ac:dyDescent="0.25">
      <c r="A547" t="s">
        <v>7054</v>
      </c>
      <c r="B547" t="s">
        <v>70</v>
      </c>
      <c r="C547" t="s">
        <v>71</v>
      </c>
      <c r="D547" t="s">
        <v>456</v>
      </c>
      <c r="E547" t="s">
        <v>457</v>
      </c>
      <c r="F547">
        <v>18028</v>
      </c>
      <c r="G547">
        <v>277</v>
      </c>
      <c r="H547">
        <v>32493</v>
      </c>
      <c r="R547">
        <f t="shared" si="634"/>
        <v>50798</v>
      </c>
      <c r="S547" s="92" t="s">
        <v>1722</v>
      </c>
      <c r="T547" s="80">
        <v>0.1119</v>
      </c>
      <c r="U547" s="119">
        <f t="shared" si="635"/>
        <v>0</v>
      </c>
      <c r="V547" s="120">
        <f t="shared" si="636"/>
        <v>32493</v>
      </c>
      <c r="W547" s="121">
        <f t="shared" si="637"/>
        <v>32493</v>
      </c>
      <c r="X547" s="119">
        <f t="shared" si="638"/>
        <v>0</v>
      </c>
      <c r="Y547" s="120">
        <f t="shared" si="639"/>
        <v>3635.9666999999999</v>
      </c>
      <c r="Z547" s="122">
        <f t="shared" si="640"/>
        <v>3635.9666999999999</v>
      </c>
      <c r="AA547" s="119">
        <f t="shared" si="641"/>
        <v>0</v>
      </c>
      <c r="AB547" s="120">
        <f t="shared" si="642"/>
        <v>28857.033299999999</v>
      </c>
      <c r="AC547" s="122">
        <f t="shared" si="643"/>
        <v>28857.033299999999</v>
      </c>
      <c r="AD547" s="94">
        <f t="shared" si="644"/>
        <v>0</v>
      </c>
      <c r="AE547" s="123">
        <f t="shared" si="645"/>
        <v>50798</v>
      </c>
      <c r="AF547" s="94">
        <f t="shared" si="646"/>
        <v>50798</v>
      </c>
      <c r="AG547" s="94">
        <f t="shared" si="647"/>
        <v>0</v>
      </c>
      <c r="AH547" s="123">
        <f t="shared" si="648"/>
        <v>5684.2961999999998</v>
      </c>
      <c r="AI547" s="94">
        <f t="shared" si="649"/>
        <v>5684.2961999999998</v>
      </c>
      <c r="AJ547" s="94">
        <f t="shared" si="650"/>
        <v>0</v>
      </c>
      <c r="AK547" s="94">
        <f t="shared" si="651"/>
        <v>45113.703800000003</v>
      </c>
      <c r="AL547" s="93">
        <f t="shared" si="652"/>
        <v>45113.703800000003</v>
      </c>
      <c r="AM547" s="138" t="s">
        <v>1012</v>
      </c>
    </row>
    <row r="548" spans="1:39" hidden="1" outlineLevel="3" x14ac:dyDescent="0.25">
      <c r="A548" t="s">
        <v>7054</v>
      </c>
      <c r="B548" t="s">
        <v>70</v>
      </c>
      <c r="C548" t="s">
        <v>71</v>
      </c>
      <c r="D548" t="s">
        <v>458</v>
      </c>
      <c r="E548" t="s">
        <v>459</v>
      </c>
      <c r="F548">
        <v>21826.82</v>
      </c>
      <c r="G548">
        <v>39866.15</v>
      </c>
      <c r="H548">
        <v>8554.7099999999991</v>
      </c>
      <c r="R548">
        <f t="shared" si="634"/>
        <v>70247.679999999993</v>
      </c>
      <c r="S548" s="92" t="s">
        <v>1737</v>
      </c>
      <c r="T548" s="80">
        <v>0.1119</v>
      </c>
      <c r="U548" s="119">
        <f t="shared" si="635"/>
        <v>0</v>
      </c>
      <c r="V548" s="120">
        <f t="shared" si="636"/>
        <v>8554.7099999999991</v>
      </c>
      <c r="W548" s="121">
        <f t="shared" si="637"/>
        <v>8554.7099999999991</v>
      </c>
      <c r="X548" s="119">
        <f t="shared" si="638"/>
        <v>0</v>
      </c>
      <c r="Y548" s="120">
        <f t="shared" si="639"/>
        <v>957.27204899999992</v>
      </c>
      <c r="Z548" s="122">
        <f t="shared" si="640"/>
        <v>957.27204899999992</v>
      </c>
      <c r="AA548" s="119">
        <f t="shared" si="641"/>
        <v>0</v>
      </c>
      <c r="AB548" s="120">
        <f t="shared" si="642"/>
        <v>7597.437950999999</v>
      </c>
      <c r="AC548" s="122">
        <f t="shared" si="643"/>
        <v>7597.437950999999</v>
      </c>
      <c r="AD548" s="94">
        <f t="shared" si="644"/>
        <v>0</v>
      </c>
      <c r="AE548" s="123">
        <f t="shared" si="645"/>
        <v>70247.679999999993</v>
      </c>
      <c r="AF548" s="94">
        <f t="shared" si="646"/>
        <v>70247.679999999993</v>
      </c>
      <c r="AG548" s="94">
        <f t="shared" si="647"/>
        <v>0</v>
      </c>
      <c r="AH548" s="123">
        <f t="shared" si="648"/>
        <v>7860.7153919999992</v>
      </c>
      <c r="AI548" s="94">
        <f t="shared" si="649"/>
        <v>7860.7153919999992</v>
      </c>
      <c r="AJ548" s="94">
        <f t="shared" si="650"/>
        <v>0</v>
      </c>
      <c r="AK548" s="94">
        <f t="shared" si="651"/>
        <v>62386.964607999995</v>
      </c>
      <c r="AL548" s="93">
        <f t="shared" si="652"/>
        <v>62386.964607999995</v>
      </c>
      <c r="AM548" s="138" t="s">
        <v>1012</v>
      </c>
    </row>
    <row r="549" spans="1:39" hidden="1" outlineLevel="3" x14ac:dyDescent="0.25">
      <c r="A549" t="s">
        <v>7054</v>
      </c>
      <c r="B549" t="s">
        <v>70</v>
      </c>
      <c r="C549" t="s">
        <v>71</v>
      </c>
      <c r="D549" t="s">
        <v>460</v>
      </c>
      <c r="E549" t="s">
        <v>461</v>
      </c>
      <c r="G549">
        <v>132599.76999999999</v>
      </c>
      <c r="H549">
        <v>35099.769999999997</v>
      </c>
      <c r="R549">
        <f t="shared" si="634"/>
        <v>167699.53999999998</v>
      </c>
      <c r="S549" s="92" t="s">
        <v>1739</v>
      </c>
      <c r="T549" s="80">
        <v>0.1119</v>
      </c>
      <c r="U549" s="119">
        <f t="shared" si="635"/>
        <v>0</v>
      </c>
      <c r="V549" s="120">
        <f t="shared" si="636"/>
        <v>35099.769999999997</v>
      </c>
      <c r="W549" s="121">
        <f t="shared" si="637"/>
        <v>35099.769999999997</v>
      </c>
      <c r="X549" s="119">
        <f t="shared" si="638"/>
        <v>0</v>
      </c>
      <c r="Y549" s="120">
        <f t="shared" si="639"/>
        <v>3927.6642629999997</v>
      </c>
      <c r="Z549" s="122">
        <f t="shared" si="640"/>
        <v>3927.6642629999997</v>
      </c>
      <c r="AA549" s="119">
        <f t="shared" si="641"/>
        <v>0</v>
      </c>
      <c r="AB549" s="120">
        <f t="shared" si="642"/>
        <v>31172.105736999998</v>
      </c>
      <c r="AC549" s="122">
        <f t="shared" si="643"/>
        <v>31172.105736999998</v>
      </c>
      <c r="AD549" s="94">
        <f t="shared" si="644"/>
        <v>0</v>
      </c>
      <c r="AE549" s="123">
        <f t="shared" si="645"/>
        <v>167699.53999999998</v>
      </c>
      <c r="AF549" s="94">
        <f t="shared" si="646"/>
        <v>167699.53999999998</v>
      </c>
      <c r="AG549" s="94">
        <f t="shared" si="647"/>
        <v>0</v>
      </c>
      <c r="AH549" s="123">
        <f t="shared" si="648"/>
        <v>18765.578525999998</v>
      </c>
      <c r="AI549" s="94">
        <f t="shared" si="649"/>
        <v>18765.578525999998</v>
      </c>
      <c r="AJ549" s="94">
        <f t="shared" si="650"/>
        <v>0</v>
      </c>
      <c r="AK549" s="94">
        <f t="shared" si="651"/>
        <v>148933.96147399998</v>
      </c>
      <c r="AL549" s="93">
        <f t="shared" si="652"/>
        <v>148933.96147399998</v>
      </c>
      <c r="AM549" s="138" t="s">
        <v>1012</v>
      </c>
    </row>
    <row r="550" spans="1:39" hidden="1" outlineLevel="3" x14ac:dyDescent="0.25">
      <c r="A550" t="s">
        <v>7054</v>
      </c>
      <c r="B550" t="s">
        <v>70</v>
      </c>
      <c r="C550" t="s">
        <v>71</v>
      </c>
      <c r="D550" t="s">
        <v>462</v>
      </c>
      <c r="E550" t="s">
        <v>463</v>
      </c>
      <c r="H550">
        <v>3619.99</v>
      </c>
      <c r="R550">
        <f t="shared" si="634"/>
        <v>3619.99</v>
      </c>
      <c r="S550" s="92" t="s">
        <v>1750</v>
      </c>
      <c r="T550" s="80">
        <v>0.1119</v>
      </c>
      <c r="U550" s="119">
        <f t="shared" si="635"/>
        <v>0</v>
      </c>
      <c r="V550" s="120">
        <f t="shared" si="636"/>
        <v>3619.99</v>
      </c>
      <c r="W550" s="121">
        <f t="shared" si="637"/>
        <v>3619.99</v>
      </c>
      <c r="X550" s="119">
        <f t="shared" si="638"/>
        <v>0</v>
      </c>
      <c r="Y550" s="120">
        <f t="shared" si="639"/>
        <v>405.07688099999996</v>
      </c>
      <c r="Z550" s="122">
        <f t="shared" si="640"/>
        <v>405.07688099999996</v>
      </c>
      <c r="AA550" s="119">
        <f t="shared" si="641"/>
        <v>0</v>
      </c>
      <c r="AB550" s="120">
        <f t="shared" si="642"/>
        <v>3214.9131189999998</v>
      </c>
      <c r="AC550" s="122">
        <f t="shared" si="643"/>
        <v>3214.9131189999998</v>
      </c>
      <c r="AD550" s="94">
        <f t="shared" si="644"/>
        <v>0</v>
      </c>
      <c r="AE550" s="123">
        <f t="shared" si="645"/>
        <v>3619.99</v>
      </c>
      <c r="AF550" s="94">
        <f t="shared" si="646"/>
        <v>3619.99</v>
      </c>
      <c r="AG550" s="94">
        <f t="shared" si="647"/>
        <v>0</v>
      </c>
      <c r="AH550" s="123">
        <f t="shared" si="648"/>
        <v>405.07688099999996</v>
      </c>
      <c r="AI550" s="94">
        <f t="shared" si="649"/>
        <v>405.07688099999996</v>
      </c>
      <c r="AJ550" s="94">
        <f t="shared" si="650"/>
        <v>0</v>
      </c>
      <c r="AK550" s="94">
        <f t="shared" si="651"/>
        <v>3214.9131189999998</v>
      </c>
      <c r="AL550" s="93">
        <f t="shared" si="652"/>
        <v>3214.9131189999998</v>
      </c>
      <c r="AM550" s="138" t="s">
        <v>1012</v>
      </c>
    </row>
    <row r="551" spans="1:39" hidden="1" outlineLevel="3" x14ac:dyDescent="0.25">
      <c r="A551" t="s">
        <v>7054</v>
      </c>
      <c r="B551" t="s">
        <v>70</v>
      </c>
      <c r="C551" t="s">
        <v>71</v>
      </c>
      <c r="D551" t="s">
        <v>464</v>
      </c>
      <c r="E551" t="s">
        <v>465</v>
      </c>
      <c r="F551">
        <v>35556.78</v>
      </c>
      <c r="G551">
        <v>39797.31</v>
      </c>
      <c r="H551">
        <v>284710.44</v>
      </c>
      <c r="R551">
        <f t="shared" si="634"/>
        <v>360064.53</v>
      </c>
      <c r="S551" s="92" t="s">
        <v>1755</v>
      </c>
      <c r="T551" s="80">
        <v>0.1119</v>
      </c>
      <c r="U551" s="119">
        <f t="shared" si="635"/>
        <v>0</v>
      </c>
      <c r="V551" s="120">
        <f t="shared" si="636"/>
        <v>284710.44</v>
      </c>
      <c r="W551" s="121">
        <f t="shared" si="637"/>
        <v>284710.44</v>
      </c>
      <c r="X551" s="119">
        <f t="shared" si="638"/>
        <v>0</v>
      </c>
      <c r="Y551" s="120">
        <f t="shared" si="639"/>
        <v>31859.098236000002</v>
      </c>
      <c r="Z551" s="122">
        <f t="shared" si="640"/>
        <v>31859.098236000002</v>
      </c>
      <c r="AA551" s="119">
        <f t="shared" si="641"/>
        <v>0</v>
      </c>
      <c r="AB551" s="120">
        <f t="shared" si="642"/>
        <v>252851.34176400001</v>
      </c>
      <c r="AC551" s="122">
        <f t="shared" si="643"/>
        <v>252851.34176400001</v>
      </c>
      <c r="AD551" s="94">
        <f t="shared" si="644"/>
        <v>0</v>
      </c>
      <c r="AE551" s="123">
        <f t="shared" si="645"/>
        <v>360064.53</v>
      </c>
      <c r="AF551" s="94">
        <f t="shared" si="646"/>
        <v>360064.53</v>
      </c>
      <c r="AG551" s="94">
        <f t="shared" si="647"/>
        <v>0</v>
      </c>
      <c r="AH551" s="123">
        <f t="shared" si="648"/>
        <v>40291.220907000003</v>
      </c>
      <c r="AI551" s="94">
        <f t="shared" si="649"/>
        <v>40291.220907000003</v>
      </c>
      <c r="AJ551" s="94">
        <f t="shared" si="650"/>
        <v>0</v>
      </c>
      <c r="AK551" s="94">
        <f t="shared" si="651"/>
        <v>319773.30909300002</v>
      </c>
      <c r="AL551" s="93">
        <f t="shared" si="652"/>
        <v>319773.30909300002</v>
      </c>
      <c r="AM551" s="138" t="s">
        <v>1012</v>
      </c>
    </row>
    <row r="552" spans="1:39" hidden="1" outlineLevel="2" collapsed="1" x14ac:dyDescent="0.25">
      <c r="S552" s="92"/>
      <c r="T552" s="80"/>
      <c r="U552" s="119">
        <f t="shared" ref="U552:AL552" si="653">SUBTOTAL(9,U546:U551)</f>
        <v>0</v>
      </c>
      <c r="V552" s="120">
        <f t="shared" si="653"/>
        <v>421133.39999999997</v>
      </c>
      <c r="W552" s="121">
        <f t="shared" si="653"/>
        <v>421133.39999999997</v>
      </c>
      <c r="X552" s="119">
        <f t="shared" si="653"/>
        <v>0</v>
      </c>
      <c r="Y552" s="120">
        <f t="shared" si="653"/>
        <v>47124.82746</v>
      </c>
      <c r="Z552" s="122">
        <f t="shared" si="653"/>
        <v>47124.82746</v>
      </c>
      <c r="AA552" s="119">
        <f t="shared" si="653"/>
        <v>0</v>
      </c>
      <c r="AB552" s="120">
        <f t="shared" si="653"/>
        <v>374008.57254000002</v>
      </c>
      <c r="AC552" s="122">
        <f t="shared" si="653"/>
        <v>374008.57254000002</v>
      </c>
      <c r="AD552" s="94">
        <f t="shared" si="653"/>
        <v>0</v>
      </c>
      <c r="AE552" s="123">
        <f t="shared" si="653"/>
        <v>815846.78</v>
      </c>
      <c r="AF552" s="94">
        <f t="shared" si="653"/>
        <v>815846.78</v>
      </c>
      <c r="AG552" s="94">
        <f t="shared" si="653"/>
        <v>0</v>
      </c>
      <c r="AH552" s="123">
        <f t="shared" si="653"/>
        <v>91293.254681999999</v>
      </c>
      <c r="AI552" s="94">
        <f t="shared" si="653"/>
        <v>91293.254681999999</v>
      </c>
      <c r="AJ552" s="94">
        <f t="shared" si="653"/>
        <v>0</v>
      </c>
      <c r="AK552" s="94">
        <f t="shared" si="653"/>
        <v>724553.525318</v>
      </c>
      <c r="AL552" s="93">
        <f t="shared" si="653"/>
        <v>724553.525318</v>
      </c>
      <c r="AM552" s="139" t="s">
        <v>7140</v>
      </c>
    </row>
    <row r="553" spans="1:39" hidden="1" outlineLevel="1" x14ac:dyDescent="0.25">
      <c r="A553" s="135" t="s">
        <v>7053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7"/>
      <c r="T553" s="128"/>
      <c r="U553" s="129">
        <f t="shared" ref="U553:AL553" si="654">SUBTOTAL(9,U546:U551)</f>
        <v>0</v>
      </c>
      <c r="V553" s="130">
        <f t="shared" si="654"/>
        <v>421133.39999999997</v>
      </c>
      <c r="W553" s="131">
        <f t="shared" si="654"/>
        <v>421133.39999999997</v>
      </c>
      <c r="X553" s="129">
        <f t="shared" si="654"/>
        <v>0</v>
      </c>
      <c r="Y553" s="130">
        <f t="shared" si="654"/>
        <v>47124.82746</v>
      </c>
      <c r="Z553" s="132">
        <f t="shared" si="654"/>
        <v>47124.82746</v>
      </c>
      <c r="AA553" s="129">
        <f t="shared" si="654"/>
        <v>0</v>
      </c>
      <c r="AB553" s="130">
        <f t="shared" si="654"/>
        <v>374008.57254000002</v>
      </c>
      <c r="AC553" s="132">
        <f t="shared" si="654"/>
        <v>374008.57254000002</v>
      </c>
      <c r="AD553" s="130">
        <f t="shared" si="654"/>
        <v>0</v>
      </c>
      <c r="AE553" s="133">
        <f t="shared" si="654"/>
        <v>815846.78</v>
      </c>
      <c r="AF553" s="130">
        <f t="shared" si="654"/>
        <v>815846.78</v>
      </c>
      <c r="AG553" s="130">
        <f t="shared" si="654"/>
        <v>0</v>
      </c>
      <c r="AH553" s="133">
        <f t="shared" si="654"/>
        <v>91293.254681999999</v>
      </c>
      <c r="AI553" s="130">
        <f t="shared" si="654"/>
        <v>91293.254681999999</v>
      </c>
      <c r="AJ553" s="130">
        <f t="shared" si="654"/>
        <v>0</v>
      </c>
      <c r="AK553" s="130">
        <f t="shared" si="654"/>
        <v>724553.525318</v>
      </c>
      <c r="AL553" s="134">
        <f t="shared" si="654"/>
        <v>724553.525318</v>
      </c>
      <c r="AM553" s="137"/>
    </row>
    <row r="554" spans="1:39" hidden="1" outlineLevel="3" x14ac:dyDescent="0.25">
      <c r="A554" t="s">
        <v>7056</v>
      </c>
      <c r="B554" t="s">
        <v>392</v>
      </c>
      <c r="C554" t="s">
        <v>393</v>
      </c>
      <c r="D554" t="s">
        <v>467</v>
      </c>
      <c r="E554" t="s">
        <v>468</v>
      </c>
      <c r="F554">
        <v>19014.689999999999</v>
      </c>
      <c r="G554">
        <v>12547.05</v>
      </c>
      <c r="H554">
        <v>14986.08</v>
      </c>
      <c r="R554">
        <f>SUM(F554:Q554)</f>
        <v>46547.82</v>
      </c>
      <c r="S554" s="92" t="s">
        <v>1429</v>
      </c>
      <c r="T554" s="80">
        <v>0.1128</v>
      </c>
      <c r="U554" s="119">
        <f>IF(LEFT(AM554,6)="Direct", H554,0)</f>
        <v>0</v>
      </c>
      <c r="V554" s="120">
        <f>H554-U554</f>
        <v>14986.08</v>
      </c>
      <c r="W554" s="121">
        <f>U554+V554</f>
        <v>14986.08</v>
      </c>
      <c r="X554" s="119">
        <f>IF(LEFT(AM554,9)="Direct-WA", H554,0)</f>
        <v>0</v>
      </c>
      <c r="Y554" s="120">
        <f>IF(LEFT(AM554,9)="Direct-WA",0,H554*T554)</f>
        <v>1690.4298240000001</v>
      </c>
      <c r="Z554" s="122">
        <f>X554+Y554</f>
        <v>1690.4298240000001</v>
      </c>
      <c r="AA554" s="119">
        <f>IF(LEFT(AM554,9)="Direct-OR", H554,0)</f>
        <v>0</v>
      </c>
      <c r="AB554" s="120">
        <f>IF(LEFT(AM554,9)="Direct-OR",0,V554-Y554)</f>
        <v>13295.650175999999</v>
      </c>
      <c r="AC554" s="122">
        <f>AA554+AB554</f>
        <v>13295.650175999999</v>
      </c>
      <c r="AD554" s="94">
        <f>IF(LEFT(AM554,6)="Direct", R554,0)</f>
        <v>0</v>
      </c>
      <c r="AE554" s="123">
        <f>R554-AD554</f>
        <v>46547.82</v>
      </c>
      <c r="AF554" s="94">
        <f>AD554+AE554</f>
        <v>46547.82</v>
      </c>
      <c r="AG554" s="94">
        <f>IF(LEFT(AM554,9)="Direct-WA", R554,0)</f>
        <v>0</v>
      </c>
      <c r="AH554" s="123">
        <f>IF(LEFT(AM554,9)="Direct-WA",0,R554*T554)</f>
        <v>5250.5940959999998</v>
      </c>
      <c r="AI554" s="94">
        <f>AG554+AH554</f>
        <v>5250.5940959999998</v>
      </c>
      <c r="AJ554" s="94">
        <f>IF(LEFT(AM554,9)="Direct-OR", R554,0)</f>
        <v>0</v>
      </c>
      <c r="AK554" s="94">
        <f>IF(LEFT(AM554,9)="Direct-OR",0,AF554-AI554)</f>
        <v>41297.225903999999</v>
      </c>
      <c r="AL554" s="93">
        <f>AJ554+AK554</f>
        <v>41297.225903999999</v>
      </c>
      <c r="AM554" s="138" t="s">
        <v>988</v>
      </c>
    </row>
    <row r="555" spans="1:39" hidden="1" outlineLevel="2" collapsed="1" x14ac:dyDescent="0.25">
      <c r="S555" s="92"/>
      <c r="T555" s="80"/>
      <c r="U555" s="119">
        <f t="shared" ref="U555:AL555" si="655">SUBTOTAL(9,U554:U554)</f>
        <v>0</v>
      </c>
      <c r="V555" s="120">
        <f t="shared" si="655"/>
        <v>14986.08</v>
      </c>
      <c r="W555" s="121">
        <f t="shared" si="655"/>
        <v>14986.08</v>
      </c>
      <c r="X555" s="119">
        <f t="shared" si="655"/>
        <v>0</v>
      </c>
      <c r="Y555" s="120">
        <f t="shared" si="655"/>
        <v>1690.4298240000001</v>
      </c>
      <c r="Z555" s="122">
        <f t="shared" si="655"/>
        <v>1690.4298240000001</v>
      </c>
      <c r="AA555" s="119">
        <f t="shared" si="655"/>
        <v>0</v>
      </c>
      <c r="AB555" s="120">
        <f t="shared" si="655"/>
        <v>13295.650175999999</v>
      </c>
      <c r="AC555" s="122">
        <f t="shared" si="655"/>
        <v>13295.650175999999</v>
      </c>
      <c r="AD555" s="94">
        <f t="shared" si="655"/>
        <v>0</v>
      </c>
      <c r="AE555" s="123">
        <f t="shared" si="655"/>
        <v>46547.82</v>
      </c>
      <c r="AF555" s="94">
        <f t="shared" si="655"/>
        <v>46547.82</v>
      </c>
      <c r="AG555" s="94">
        <f t="shared" si="655"/>
        <v>0</v>
      </c>
      <c r="AH555" s="123">
        <f t="shared" si="655"/>
        <v>5250.5940959999998</v>
      </c>
      <c r="AI555" s="94">
        <f t="shared" si="655"/>
        <v>5250.5940959999998</v>
      </c>
      <c r="AJ555" s="94">
        <f t="shared" si="655"/>
        <v>0</v>
      </c>
      <c r="AK555" s="94">
        <f t="shared" si="655"/>
        <v>41297.225903999999</v>
      </c>
      <c r="AL555" s="93">
        <f t="shared" si="655"/>
        <v>41297.225903999999</v>
      </c>
      <c r="AM555" s="139" t="s">
        <v>7151</v>
      </c>
    </row>
    <row r="556" spans="1:39" hidden="1" outlineLevel="1" x14ac:dyDescent="0.25">
      <c r="A556" s="135" t="s">
        <v>7055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7"/>
      <c r="T556" s="128"/>
      <c r="U556" s="129">
        <f t="shared" ref="U556:AL556" si="656">SUBTOTAL(9,U554:U554)</f>
        <v>0</v>
      </c>
      <c r="V556" s="130">
        <f t="shared" si="656"/>
        <v>14986.08</v>
      </c>
      <c r="W556" s="131">
        <f t="shared" si="656"/>
        <v>14986.08</v>
      </c>
      <c r="X556" s="129">
        <f t="shared" si="656"/>
        <v>0</v>
      </c>
      <c r="Y556" s="130">
        <f t="shared" si="656"/>
        <v>1690.4298240000001</v>
      </c>
      <c r="Z556" s="132">
        <f t="shared" si="656"/>
        <v>1690.4298240000001</v>
      </c>
      <c r="AA556" s="129">
        <f t="shared" si="656"/>
        <v>0</v>
      </c>
      <c r="AB556" s="130">
        <f t="shared" si="656"/>
        <v>13295.650175999999</v>
      </c>
      <c r="AC556" s="132">
        <f t="shared" si="656"/>
        <v>13295.650175999999</v>
      </c>
      <c r="AD556" s="130">
        <f t="shared" si="656"/>
        <v>0</v>
      </c>
      <c r="AE556" s="133">
        <f t="shared" si="656"/>
        <v>46547.82</v>
      </c>
      <c r="AF556" s="130">
        <f t="shared" si="656"/>
        <v>46547.82</v>
      </c>
      <c r="AG556" s="130">
        <f t="shared" si="656"/>
        <v>0</v>
      </c>
      <c r="AH556" s="133">
        <f t="shared" si="656"/>
        <v>5250.5940959999998</v>
      </c>
      <c r="AI556" s="130">
        <f t="shared" si="656"/>
        <v>5250.5940959999998</v>
      </c>
      <c r="AJ556" s="130">
        <f t="shared" si="656"/>
        <v>0</v>
      </c>
      <c r="AK556" s="130">
        <f t="shared" si="656"/>
        <v>41297.225903999999</v>
      </c>
      <c r="AL556" s="134">
        <f t="shared" si="656"/>
        <v>41297.225903999999</v>
      </c>
      <c r="AM556" s="137"/>
    </row>
    <row r="557" spans="1:39" hidden="1" outlineLevel="3" x14ac:dyDescent="0.25">
      <c r="A557" t="s">
        <v>7058</v>
      </c>
      <c r="B557" t="s">
        <v>470</v>
      </c>
      <c r="C557" t="s">
        <v>471</v>
      </c>
      <c r="D557" t="s">
        <v>472</v>
      </c>
      <c r="E557" t="s">
        <v>473</v>
      </c>
      <c r="F557">
        <v>13729.9</v>
      </c>
      <c r="G557">
        <v>13964.86</v>
      </c>
      <c r="H557">
        <v>15342.43</v>
      </c>
      <c r="R557">
        <f>SUM(F557:Q557)</f>
        <v>43037.19</v>
      </c>
      <c r="S557" s="92" t="s">
        <v>1709</v>
      </c>
      <c r="T557" s="80">
        <v>0.1119</v>
      </c>
      <c r="U557" s="119">
        <f>IF(LEFT(AM557,6)="Direct", H557,0)</f>
        <v>0</v>
      </c>
      <c r="V557" s="120">
        <f>H557-U557</f>
        <v>15342.43</v>
      </c>
      <c r="W557" s="121">
        <f>U557+V557</f>
        <v>15342.43</v>
      </c>
      <c r="X557" s="119">
        <f>IF(LEFT(AM557,9)="Direct-WA", H557,0)</f>
        <v>0</v>
      </c>
      <c r="Y557" s="120">
        <f>IF(LEFT(AM557,9)="Direct-WA",0,H557*T557)</f>
        <v>1716.8179170000001</v>
      </c>
      <c r="Z557" s="122">
        <f>X557+Y557</f>
        <v>1716.8179170000001</v>
      </c>
      <c r="AA557" s="119">
        <f>IF(LEFT(AM557,9)="Direct-OR", H557,0)</f>
        <v>0</v>
      </c>
      <c r="AB557" s="120">
        <f>IF(LEFT(AM557,9)="Direct-OR",0,V557-Y557)</f>
        <v>13625.612083</v>
      </c>
      <c r="AC557" s="122">
        <f>AA557+AB557</f>
        <v>13625.612083</v>
      </c>
      <c r="AD557" s="94">
        <f>IF(LEFT(AM557,6)="Direct", R557,0)</f>
        <v>0</v>
      </c>
      <c r="AE557" s="123">
        <f>R557-AD557</f>
        <v>43037.19</v>
      </c>
      <c r="AF557" s="94">
        <f>AD557+AE557</f>
        <v>43037.19</v>
      </c>
      <c r="AG557" s="94">
        <f>IF(LEFT(AM557,9)="Direct-WA", R557,0)</f>
        <v>0</v>
      </c>
      <c r="AH557" s="123">
        <f>IF(LEFT(AM557,9)="Direct-WA",0,R557*T557)</f>
        <v>4815.8615610000006</v>
      </c>
      <c r="AI557" s="94">
        <f>AG557+AH557</f>
        <v>4815.8615610000006</v>
      </c>
      <c r="AJ557" s="94">
        <f>IF(LEFT(AM557,9)="Direct-OR", R557,0)</f>
        <v>0</v>
      </c>
      <c r="AK557" s="94">
        <f>IF(LEFT(AM557,9)="Direct-OR",0,AF557-AI557)</f>
        <v>38221.328439000004</v>
      </c>
      <c r="AL557" s="93">
        <f>AJ557+AK557</f>
        <v>38221.328439000004</v>
      </c>
      <c r="AM557" s="138" t="s">
        <v>1012</v>
      </c>
    </row>
    <row r="558" spans="1:39" hidden="1" outlineLevel="2" collapsed="1" x14ac:dyDescent="0.25">
      <c r="S558" s="92"/>
      <c r="T558" s="80"/>
      <c r="U558" s="119">
        <f t="shared" ref="U558:AL558" si="657">SUBTOTAL(9,U557:U557)</f>
        <v>0</v>
      </c>
      <c r="V558" s="120">
        <f t="shared" si="657"/>
        <v>15342.43</v>
      </c>
      <c r="W558" s="121">
        <f t="shared" si="657"/>
        <v>15342.43</v>
      </c>
      <c r="X558" s="119">
        <f t="shared" si="657"/>
        <v>0</v>
      </c>
      <c r="Y558" s="120">
        <f t="shared" si="657"/>
        <v>1716.8179170000001</v>
      </c>
      <c r="Z558" s="122">
        <f t="shared" si="657"/>
        <v>1716.8179170000001</v>
      </c>
      <c r="AA558" s="119">
        <f t="shared" si="657"/>
        <v>0</v>
      </c>
      <c r="AB558" s="120">
        <f t="shared" si="657"/>
        <v>13625.612083</v>
      </c>
      <c r="AC558" s="122">
        <f t="shared" si="657"/>
        <v>13625.612083</v>
      </c>
      <c r="AD558" s="94">
        <f t="shared" si="657"/>
        <v>0</v>
      </c>
      <c r="AE558" s="123">
        <f t="shared" si="657"/>
        <v>43037.19</v>
      </c>
      <c r="AF558" s="94">
        <f t="shared" si="657"/>
        <v>43037.19</v>
      </c>
      <c r="AG558" s="94">
        <f t="shared" si="657"/>
        <v>0</v>
      </c>
      <c r="AH558" s="123">
        <f t="shared" si="657"/>
        <v>4815.8615610000006</v>
      </c>
      <c r="AI558" s="94">
        <f t="shared" si="657"/>
        <v>4815.8615610000006</v>
      </c>
      <c r="AJ558" s="94">
        <f t="shared" si="657"/>
        <v>0</v>
      </c>
      <c r="AK558" s="94">
        <f t="shared" si="657"/>
        <v>38221.328439000004</v>
      </c>
      <c r="AL558" s="93">
        <f t="shared" si="657"/>
        <v>38221.328439000004</v>
      </c>
      <c r="AM558" s="139" t="s">
        <v>7140</v>
      </c>
    </row>
    <row r="559" spans="1:39" hidden="1" outlineLevel="1" x14ac:dyDescent="0.25">
      <c r="A559" s="135" t="s">
        <v>7057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7"/>
      <c r="T559" s="128"/>
      <c r="U559" s="129">
        <f t="shared" ref="U559:AL559" si="658">SUBTOTAL(9,U557:U557)</f>
        <v>0</v>
      </c>
      <c r="V559" s="130">
        <f t="shared" si="658"/>
        <v>15342.43</v>
      </c>
      <c r="W559" s="131">
        <f t="shared" si="658"/>
        <v>15342.43</v>
      </c>
      <c r="X559" s="129">
        <f t="shared" si="658"/>
        <v>0</v>
      </c>
      <c r="Y559" s="130">
        <f t="shared" si="658"/>
        <v>1716.8179170000001</v>
      </c>
      <c r="Z559" s="132">
        <f t="shared" si="658"/>
        <v>1716.8179170000001</v>
      </c>
      <c r="AA559" s="129">
        <f t="shared" si="658"/>
        <v>0</v>
      </c>
      <c r="AB559" s="130">
        <f t="shared" si="658"/>
        <v>13625.612083</v>
      </c>
      <c r="AC559" s="132">
        <f t="shared" si="658"/>
        <v>13625.612083</v>
      </c>
      <c r="AD559" s="130">
        <f t="shared" si="658"/>
        <v>0</v>
      </c>
      <c r="AE559" s="133">
        <f t="shared" si="658"/>
        <v>43037.19</v>
      </c>
      <c r="AF559" s="130">
        <f t="shared" si="658"/>
        <v>43037.19</v>
      </c>
      <c r="AG559" s="130">
        <f t="shared" si="658"/>
        <v>0</v>
      </c>
      <c r="AH559" s="133">
        <f t="shared" si="658"/>
        <v>4815.8615610000006</v>
      </c>
      <c r="AI559" s="130">
        <f t="shared" si="658"/>
        <v>4815.8615610000006</v>
      </c>
      <c r="AJ559" s="130">
        <f t="shared" si="658"/>
        <v>0</v>
      </c>
      <c r="AK559" s="130">
        <f t="shared" si="658"/>
        <v>38221.328439000004</v>
      </c>
      <c r="AL559" s="134">
        <f t="shared" si="658"/>
        <v>38221.328439000004</v>
      </c>
      <c r="AM559" s="137"/>
    </row>
    <row r="560" spans="1:39" hidden="1" outlineLevel="3" x14ac:dyDescent="0.25">
      <c r="A560" t="s">
        <v>7060</v>
      </c>
      <c r="B560" t="s">
        <v>499</v>
      </c>
      <c r="C560" t="s">
        <v>500</v>
      </c>
      <c r="D560" t="s">
        <v>475</v>
      </c>
      <c r="E560" t="s">
        <v>476</v>
      </c>
      <c r="G560">
        <v>12.5</v>
      </c>
      <c r="R560">
        <f>SUM(F560:Q560)</f>
        <v>12.5</v>
      </c>
      <c r="S560" s="92" t="s">
        <v>5989</v>
      </c>
      <c r="T560" s="80">
        <v>0.1124</v>
      </c>
      <c r="U560" s="119">
        <f>IF(LEFT(AM560,6)="Direct", H560,0)</f>
        <v>0</v>
      </c>
      <c r="V560" s="120">
        <f>H560-U560</f>
        <v>0</v>
      </c>
      <c r="W560" s="121">
        <f>U560+V560</f>
        <v>0</v>
      </c>
      <c r="X560" s="119">
        <f>IF(LEFT(AM560,9)="Direct-WA", H560,0)</f>
        <v>0</v>
      </c>
      <c r="Y560" s="120">
        <f>IF(LEFT(AM560,9)="Direct-WA",0,H560*T560)</f>
        <v>0</v>
      </c>
      <c r="Z560" s="122">
        <f>X560+Y560</f>
        <v>0</v>
      </c>
      <c r="AA560" s="119">
        <f>IF(LEFT(AM560,9)="Direct-OR", H560,0)</f>
        <v>0</v>
      </c>
      <c r="AB560" s="120">
        <f>IF(LEFT(AM560,9)="Direct-OR",0,V560-Y560)</f>
        <v>0</v>
      </c>
      <c r="AC560" s="122">
        <f>AA560+AB560</f>
        <v>0</v>
      </c>
      <c r="AD560" s="94">
        <f>IF(LEFT(AM560,6)="Direct", R560,0)</f>
        <v>0</v>
      </c>
      <c r="AE560" s="123">
        <f>R560-AD560</f>
        <v>12.5</v>
      </c>
      <c r="AF560" s="94">
        <f>AD560+AE560</f>
        <v>12.5</v>
      </c>
      <c r="AG560" s="94">
        <f>IF(LEFT(AM560,9)="Direct-WA", R560,0)</f>
        <v>0</v>
      </c>
      <c r="AH560" s="123">
        <f>IF(LEFT(AM560,9)="Direct-WA",0,R560*T560)</f>
        <v>1.405</v>
      </c>
      <c r="AI560" s="94">
        <f>AG560+AH560</f>
        <v>1.405</v>
      </c>
      <c r="AJ560" s="94">
        <f>IF(LEFT(AM560,9)="Direct-OR", R560,0)</f>
        <v>0</v>
      </c>
      <c r="AK560" s="94">
        <f>IF(LEFT(AM560,9)="Direct-OR",0,AF560-AI560)</f>
        <v>11.095000000000001</v>
      </c>
      <c r="AL560" s="93">
        <f>AJ560+AK560</f>
        <v>11.095000000000001</v>
      </c>
      <c r="AM560" s="138" t="s">
        <v>1010</v>
      </c>
    </row>
    <row r="561" spans="1:39" hidden="1" outlineLevel="2" collapsed="1" x14ac:dyDescent="0.25">
      <c r="S561" s="92"/>
      <c r="T561" s="80"/>
      <c r="U561" s="119">
        <f t="shared" ref="U561:AL561" si="659">SUBTOTAL(9,U560:U560)</f>
        <v>0</v>
      </c>
      <c r="V561" s="120">
        <f t="shared" si="659"/>
        <v>0</v>
      </c>
      <c r="W561" s="121">
        <f t="shared" si="659"/>
        <v>0</v>
      </c>
      <c r="X561" s="119">
        <f t="shared" si="659"/>
        <v>0</v>
      </c>
      <c r="Y561" s="120">
        <f t="shared" si="659"/>
        <v>0</v>
      </c>
      <c r="Z561" s="122">
        <f t="shared" si="659"/>
        <v>0</v>
      </c>
      <c r="AA561" s="119">
        <f t="shared" si="659"/>
        <v>0</v>
      </c>
      <c r="AB561" s="120">
        <f t="shared" si="659"/>
        <v>0</v>
      </c>
      <c r="AC561" s="122">
        <f t="shared" si="659"/>
        <v>0</v>
      </c>
      <c r="AD561" s="94">
        <f t="shared" si="659"/>
        <v>0</v>
      </c>
      <c r="AE561" s="123">
        <f t="shared" si="659"/>
        <v>12.5</v>
      </c>
      <c r="AF561" s="94">
        <f t="shared" si="659"/>
        <v>12.5</v>
      </c>
      <c r="AG561" s="94">
        <f t="shared" si="659"/>
        <v>0</v>
      </c>
      <c r="AH561" s="123">
        <f t="shared" si="659"/>
        <v>1.405</v>
      </c>
      <c r="AI561" s="94">
        <f t="shared" si="659"/>
        <v>1.405</v>
      </c>
      <c r="AJ561" s="94">
        <f t="shared" si="659"/>
        <v>0</v>
      </c>
      <c r="AK561" s="94">
        <f t="shared" si="659"/>
        <v>11.095000000000001</v>
      </c>
      <c r="AL561" s="93">
        <f t="shared" si="659"/>
        <v>11.095000000000001</v>
      </c>
      <c r="AM561" s="139" t="s">
        <v>7137</v>
      </c>
    </row>
    <row r="562" spans="1:39" hidden="1" outlineLevel="3" x14ac:dyDescent="0.25">
      <c r="A562" t="s">
        <v>7060</v>
      </c>
      <c r="B562" t="s">
        <v>401</v>
      </c>
      <c r="C562" t="s">
        <v>402</v>
      </c>
      <c r="D562" t="s">
        <v>475</v>
      </c>
      <c r="E562" t="s">
        <v>476</v>
      </c>
      <c r="F562">
        <v>19210</v>
      </c>
      <c r="G562">
        <v>2949.87</v>
      </c>
      <c r="H562">
        <v>769.95</v>
      </c>
      <c r="R562">
        <f t="shared" ref="R562:R579" si="660">SUM(F562:Q562)</f>
        <v>22929.82</v>
      </c>
      <c r="S562" s="92" t="s">
        <v>1320</v>
      </c>
      <c r="T562" s="80">
        <v>0.1119</v>
      </c>
      <c r="U562" s="119">
        <f t="shared" ref="U562:U579" si="661">IF(LEFT(AM562,6)="Direct", H562,0)</f>
        <v>0</v>
      </c>
      <c r="V562" s="120">
        <f t="shared" ref="V562:V579" si="662">H562-U562</f>
        <v>769.95</v>
      </c>
      <c r="W562" s="121">
        <f t="shared" ref="W562:W579" si="663">U562+V562</f>
        <v>769.95</v>
      </c>
      <c r="X562" s="119">
        <f t="shared" ref="X562:X579" si="664">IF(LEFT(AM562,9)="Direct-WA", H562,0)</f>
        <v>0</v>
      </c>
      <c r="Y562" s="120">
        <f t="shared" ref="Y562:Y579" si="665">IF(LEFT(AM562,9)="Direct-WA",0,H562*T562)</f>
        <v>86.157405000000011</v>
      </c>
      <c r="Z562" s="122">
        <f t="shared" ref="Z562:Z579" si="666">X562+Y562</f>
        <v>86.157405000000011</v>
      </c>
      <c r="AA562" s="119">
        <f t="shared" ref="AA562:AA579" si="667">IF(LEFT(AM562,9)="Direct-OR", H562,0)</f>
        <v>0</v>
      </c>
      <c r="AB562" s="120">
        <f t="shared" ref="AB562:AB579" si="668">IF(LEFT(AM562,9)="Direct-OR",0,V562-Y562)</f>
        <v>683.79259500000001</v>
      </c>
      <c r="AC562" s="122">
        <f t="shared" ref="AC562:AC579" si="669">AA562+AB562</f>
        <v>683.79259500000001</v>
      </c>
      <c r="AD562" s="94">
        <f t="shared" ref="AD562:AD579" si="670">IF(LEFT(AM562,6)="Direct", R562,0)</f>
        <v>0</v>
      </c>
      <c r="AE562" s="123">
        <f t="shared" ref="AE562:AE579" si="671">R562-AD562</f>
        <v>22929.82</v>
      </c>
      <c r="AF562" s="94">
        <f t="shared" ref="AF562:AF579" si="672">AD562+AE562</f>
        <v>22929.82</v>
      </c>
      <c r="AG562" s="94">
        <f t="shared" ref="AG562:AG579" si="673">IF(LEFT(AM562,9)="Direct-WA", R562,0)</f>
        <v>0</v>
      </c>
      <c r="AH562" s="123">
        <f t="shared" ref="AH562:AH579" si="674">IF(LEFT(AM562,9)="Direct-WA",0,R562*T562)</f>
        <v>2565.8468579999999</v>
      </c>
      <c r="AI562" s="94">
        <f t="shared" ref="AI562:AI579" si="675">AG562+AH562</f>
        <v>2565.8468579999999</v>
      </c>
      <c r="AJ562" s="94">
        <f t="shared" ref="AJ562:AJ579" si="676">IF(LEFT(AM562,9)="Direct-OR", R562,0)</f>
        <v>0</v>
      </c>
      <c r="AK562" s="94">
        <f t="shared" ref="AK562:AK579" si="677">IF(LEFT(AM562,9)="Direct-OR",0,AF562-AI562)</f>
        <v>20363.973141999999</v>
      </c>
      <c r="AL562" s="93">
        <f t="shared" ref="AL562:AL579" si="678">AJ562+AK562</f>
        <v>20363.973141999999</v>
      </c>
      <c r="AM562" s="138" t="s">
        <v>1012</v>
      </c>
    </row>
    <row r="563" spans="1:39" hidden="1" outlineLevel="3" x14ac:dyDescent="0.25">
      <c r="A563" t="s">
        <v>7060</v>
      </c>
      <c r="B563" t="s">
        <v>401</v>
      </c>
      <c r="C563" t="s">
        <v>402</v>
      </c>
      <c r="D563" t="s">
        <v>477</v>
      </c>
      <c r="E563" t="s">
        <v>478</v>
      </c>
      <c r="F563">
        <v>9786</v>
      </c>
      <c r="G563">
        <v>21.5</v>
      </c>
      <c r="H563">
        <v>51.48</v>
      </c>
      <c r="R563">
        <f t="shared" si="660"/>
        <v>9858.98</v>
      </c>
      <c r="S563" s="92" t="s">
        <v>1335</v>
      </c>
      <c r="T563" s="80">
        <v>0.1119</v>
      </c>
      <c r="U563" s="119">
        <f t="shared" si="661"/>
        <v>0</v>
      </c>
      <c r="V563" s="120">
        <f t="shared" si="662"/>
        <v>51.48</v>
      </c>
      <c r="W563" s="121">
        <f t="shared" si="663"/>
        <v>51.48</v>
      </c>
      <c r="X563" s="119">
        <f t="shared" si="664"/>
        <v>0</v>
      </c>
      <c r="Y563" s="120">
        <f t="shared" si="665"/>
        <v>5.7606120000000001</v>
      </c>
      <c r="Z563" s="122">
        <f t="shared" si="666"/>
        <v>5.7606120000000001</v>
      </c>
      <c r="AA563" s="119">
        <f t="shared" si="667"/>
        <v>0</v>
      </c>
      <c r="AB563" s="120">
        <f t="shared" si="668"/>
        <v>45.719387999999995</v>
      </c>
      <c r="AC563" s="122">
        <f t="shared" si="669"/>
        <v>45.719387999999995</v>
      </c>
      <c r="AD563" s="94">
        <f t="shared" si="670"/>
        <v>0</v>
      </c>
      <c r="AE563" s="123">
        <f t="shared" si="671"/>
        <v>9858.98</v>
      </c>
      <c r="AF563" s="94">
        <f t="shared" si="672"/>
        <v>9858.98</v>
      </c>
      <c r="AG563" s="94">
        <f t="shared" si="673"/>
        <v>0</v>
      </c>
      <c r="AH563" s="123">
        <f t="shared" si="674"/>
        <v>1103.2198619999999</v>
      </c>
      <c r="AI563" s="94">
        <f t="shared" si="675"/>
        <v>1103.2198619999999</v>
      </c>
      <c r="AJ563" s="94">
        <f t="shared" si="676"/>
        <v>0</v>
      </c>
      <c r="AK563" s="94">
        <f t="shared" si="677"/>
        <v>8755.7601379999996</v>
      </c>
      <c r="AL563" s="93">
        <f t="shared" si="678"/>
        <v>8755.7601379999996</v>
      </c>
      <c r="AM563" s="138" t="s">
        <v>1012</v>
      </c>
    </row>
    <row r="564" spans="1:39" hidden="1" outlineLevel="3" x14ac:dyDescent="0.25">
      <c r="A564" t="s">
        <v>7060</v>
      </c>
      <c r="B564" t="s">
        <v>401</v>
      </c>
      <c r="C564" t="s">
        <v>402</v>
      </c>
      <c r="D564" t="s">
        <v>479</v>
      </c>
      <c r="E564" t="s">
        <v>480</v>
      </c>
      <c r="F564">
        <v>840</v>
      </c>
      <c r="R564">
        <f t="shared" si="660"/>
        <v>840</v>
      </c>
      <c r="S564" s="92" t="s">
        <v>6679</v>
      </c>
      <c r="T564" s="80">
        <v>0.1119</v>
      </c>
      <c r="U564" s="119">
        <f t="shared" si="661"/>
        <v>0</v>
      </c>
      <c r="V564" s="120">
        <f t="shared" si="662"/>
        <v>0</v>
      </c>
      <c r="W564" s="121">
        <f t="shared" si="663"/>
        <v>0</v>
      </c>
      <c r="X564" s="119">
        <f t="shared" si="664"/>
        <v>0</v>
      </c>
      <c r="Y564" s="120">
        <f t="shared" si="665"/>
        <v>0</v>
      </c>
      <c r="Z564" s="122">
        <f t="shared" si="666"/>
        <v>0</v>
      </c>
      <c r="AA564" s="119">
        <f t="shared" si="667"/>
        <v>0</v>
      </c>
      <c r="AB564" s="120">
        <f t="shared" si="668"/>
        <v>0</v>
      </c>
      <c r="AC564" s="122">
        <f t="shared" si="669"/>
        <v>0</v>
      </c>
      <c r="AD564" s="94">
        <f t="shared" si="670"/>
        <v>0</v>
      </c>
      <c r="AE564" s="123">
        <f t="shared" si="671"/>
        <v>840</v>
      </c>
      <c r="AF564" s="94">
        <f t="shared" si="672"/>
        <v>840</v>
      </c>
      <c r="AG564" s="94">
        <f t="shared" si="673"/>
        <v>0</v>
      </c>
      <c r="AH564" s="123">
        <f t="shared" si="674"/>
        <v>93.995999999999995</v>
      </c>
      <c r="AI564" s="94">
        <f t="shared" si="675"/>
        <v>93.995999999999995</v>
      </c>
      <c r="AJ564" s="94">
        <f t="shared" si="676"/>
        <v>0</v>
      </c>
      <c r="AK564" s="94">
        <f t="shared" si="677"/>
        <v>746.00400000000002</v>
      </c>
      <c r="AL564" s="93">
        <f t="shared" si="678"/>
        <v>746.00400000000002</v>
      </c>
      <c r="AM564" s="138" t="s">
        <v>1257</v>
      </c>
    </row>
    <row r="565" spans="1:39" hidden="1" outlineLevel="3" x14ac:dyDescent="0.25">
      <c r="A565" t="s">
        <v>7060</v>
      </c>
      <c r="B565" t="s">
        <v>401</v>
      </c>
      <c r="C565" t="s">
        <v>402</v>
      </c>
      <c r="D565" t="s">
        <v>481</v>
      </c>
      <c r="E565" t="s">
        <v>482</v>
      </c>
      <c r="F565">
        <v>10035.57</v>
      </c>
      <c r="G565">
        <v>5661.49</v>
      </c>
      <c r="H565">
        <v>-10679.79</v>
      </c>
      <c r="R565">
        <f t="shared" si="660"/>
        <v>5017.2699999999986</v>
      </c>
      <c r="S565" s="92" t="s">
        <v>1344</v>
      </c>
      <c r="T565" s="80">
        <v>0.1119</v>
      </c>
      <c r="U565" s="119">
        <f t="shared" si="661"/>
        <v>0</v>
      </c>
      <c r="V565" s="120">
        <f t="shared" si="662"/>
        <v>-10679.79</v>
      </c>
      <c r="W565" s="121">
        <f t="shared" si="663"/>
        <v>-10679.79</v>
      </c>
      <c r="X565" s="119">
        <f t="shared" si="664"/>
        <v>0</v>
      </c>
      <c r="Y565" s="120">
        <f t="shared" si="665"/>
        <v>-1195.0685010000002</v>
      </c>
      <c r="Z565" s="122">
        <f t="shared" si="666"/>
        <v>-1195.0685010000002</v>
      </c>
      <c r="AA565" s="119">
        <f t="shared" si="667"/>
        <v>0</v>
      </c>
      <c r="AB565" s="120">
        <f t="shared" si="668"/>
        <v>-9484.7214990000011</v>
      </c>
      <c r="AC565" s="122">
        <f t="shared" si="669"/>
        <v>-9484.7214990000011</v>
      </c>
      <c r="AD565" s="94">
        <f t="shared" si="670"/>
        <v>0</v>
      </c>
      <c r="AE565" s="123">
        <f t="shared" si="671"/>
        <v>5017.2699999999986</v>
      </c>
      <c r="AF565" s="94">
        <f t="shared" si="672"/>
        <v>5017.2699999999986</v>
      </c>
      <c r="AG565" s="94">
        <f t="shared" si="673"/>
        <v>0</v>
      </c>
      <c r="AH565" s="123">
        <f t="shared" si="674"/>
        <v>561.43251299999986</v>
      </c>
      <c r="AI565" s="94">
        <f t="shared" si="675"/>
        <v>561.43251299999986</v>
      </c>
      <c r="AJ565" s="94">
        <f t="shared" si="676"/>
        <v>0</v>
      </c>
      <c r="AK565" s="94">
        <f t="shared" si="677"/>
        <v>4455.8374869999989</v>
      </c>
      <c r="AL565" s="93">
        <f t="shared" si="678"/>
        <v>4455.8374869999989</v>
      </c>
      <c r="AM565" s="138" t="s">
        <v>1012</v>
      </c>
    </row>
    <row r="566" spans="1:39" hidden="1" outlineLevel="3" x14ac:dyDescent="0.25">
      <c r="A566" t="s">
        <v>7060</v>
      </c>
      <c r="B566" t="s">
        <v>401</v>
      </c>
      <c r="C566" t="s">
        <v>402</v>
      </c>
      <c r="D566" t="s">
        <v>483</v>
      </c>
      <c r="E566" t="s">
        <v>484</v>
      </c>
      <c r="F566">
        <v>64616.9</v>
      </c>
      <c r="G566">
        <v>31518.47</v>
      </c>
      <c r="H566">
        <v>107148.9</v>
      </c>
      <c r="R566">
        <f t="shared" si="660"/>
        <v>203284.27</v>
      </c>
      <c r="S566" s="92" t="s">
        <v>1349</v>
      </c>
      <c r="T566" s="80">
        <v>0.1119</v>
      </c>
      <c r="U566" s="119">
        <f t="shared" si="661"/>
        <v>0</v>
      </c>
      <c r="V566" s="120">
        <f t="shared" si="662"/>
        <v>107148.9</v>
      </c>
      <c r="W566" s="121">
        <f t="shared" si="663"/>
        <v>107148.9</v>
      </c>
      <c r="X566" s="119">
        <f t="shared" si="664"/>
        <v>0</v>
      </c>
      <c r="Y566" s="120">
        <f t="shared" si="665"/>
        <v>11989.96191</v>
      </c>
      <c r="Z566" s="122">
        <f t="shared" si="666"/>
        <v>11989.96191</v>
      </c>
      <c r="AA566" s="119">
        <f t="shared" si="667"/>
        <v>0</v>
      </c>
      <c r="AB566" s="120">
        <f t="shared" si="668"/>
        <v>95158.938089999996</v>
      </c>
      <c r="AC566" s="122">
        <f t="shared" si="669"/>
        <v>95158.938089999996</v>
      </c>
      <c r="AD566" s="94">
        <f t="shared" si="670"/>
        <v>0</v>
      </c>
      <c r="AE566" s="123">
        <f t="shared" si="671"/>
        <v>203284.27</v>
      </c>
      <c r="AF566" s="94">
        <f t="shared" si="672"/>
        <v>203284.27</v>
      </c>
      <c r="AG566" s="94">
        <f t="shared" si="673"/>
        <v>0</v>
      </c>
      <c r="AH566" s="123">
        <f t="shared" si="674"/>
        <v>22747.509812999997</v>
      </c>
      <c r="AI566" s="94">
        <f t="shared" si="675"/>
        <v>22747.509812999997</v>
      </c>
      <c r="AJ566" s="94">
        <f t="shared" si="676"/>
        <v>0</v>
      </c>
      <c r="AK566" s="94">
        <f t="shared" si="677"/>
        <v>180536.76018699998</v>
      </c>
      <c r="AL566" s="93">
        <f t="shared" si="678"/>
        <v>180536.76018699998</v>
      </c>
      <c r="AM566" s="138" t="s">
        <v>1012</v>
      </c>
    </row>
    <row r="567" spans="1:39" hidden="1" outlineLevel="3" x14ac:dyDescent="0.25">
      <c r="A567" t="s">
        <v>7060</v>
      </c>
      <c r="B567" t="s">
        <v>417</v>
      </c>
      <c r="C567" t="s">
        <v>418</v>
      </c>
      <c r="D567" t="s">
        <v>475</v>
      </c>
      <c r="E567" t="s">
        <v>476</v>
      </c>
      <c r="F567">
        <v>9508.74</v>
      </c>
      <c r="G567">
        <v>9198.66</v>
      </c>
      <c r="H567">
        <v>11056.1</v>
      </c>
      <c r="R567">
        <f t="shared" si="660"/>
        <v>29763.5</v>
      </c>
      <c r="S567" s="92" t="s">
        <v>1577</v>
      </c>
      <c r="T567" s="80">
        <v>0.1119</v>
      </c>
      <c r="U567" s="119">
        <f t="shared" si="661"/>
        <v>0</v>
      </c>
      <c r="V567" s="120">
        <f t="shared" si="662"/>
        <v>11056.1</v>
      </c>
      <c r="W567" s="121">
        <f t="shared" si="663"/>
        <v>11056.1</v>
      </c>
      <c r="X567" s="119">
        <f t="shared" si="664"/>
        <v>0</v>
      </c>
      <c r="Y567" s="120">
        <f t="shared" si="665"/>
        <v>1237.17759</v>
      </c>
      <c r="Z567" s="122">
        <f t="shared" si="666"/>
        <v>1237.17759</v>
      </c>
      <c r="AA567" s="119">
        <f t="shared" si="667"/>
        <v>0</v>
      </c>
      <c r="AB567" s="120">
        <f t="shared" si="668"/>
        <v>9818.922410000001</v>
      </c>
      <c r="AC567" s="122">
        <f t="shared" si="669"/>
        <v>9818.922410000001</v>
      </c>
      <c r="AD567" s="94">
        <f t="shared" si="670"/>
        <v>0</v>
      </c>
      <c r="AE567" s="123">
        <f t="shared" si="671"/>
        <v>29763.5</v>
      </c>
      <c r="AF567" s="94">
        <f t="shared" si="672"/>
        <v>29763.5</v>
      </c>
      <c r="AG567" s="94">
        <f t="shared" si="673"/>
        <v>0</v>
      </c>
      <c r="AH567" s="123">
        <f t="shared" si="674"/>
        <v>3330.5356499999998</v>
      </c>
      <c r="AI567" s="94">
        <f t="shared" si="675"/>
        <v>3330.5356499999998</v>
      </c>
      <c r="AJ567" s="94">
        <f t="shared" si="676"/>
        <v>0</v>
      </c>
      <c r="AK567" s="94">
        <f t="shared" si="677"/>
        <v>26432.964350000002</v>
      </c>
      <c r="AL567" s="93">
        <f t="shared" si="678"/>
        <v>26432.964350000002</v>
      </c>
      <c r="AM567" s="138" t="s">
        <v>1012</v>
      </c>
    </row>
    <row r="568" spans="1:39" hidden="1" outlineLevel="3" x14ac:dyDescent="0.25">
      <c r="A568" t="s">
        <v>7060</v>
      </c>
      <c r="B568" t="s">
        <v>417</v>
      </c>
      <c r="C568" t="s">
        <v>418</v>
      </c>
      <c r="D568" t="s">
        <v>477</v>
      </c>
      <c r="E568" t="s">
        <v>478</v>
      </c>
      <c r="F568">
        <v>129.38999999999999</v>
      </c>
      <c r="G568">
        <v>1292.23</v>
      </c>
      <c r="H568">
        <v>3859.57</v>
      </c>
      <c r="R568">
        <f t="shared" si="660"/>
        <v>5281.1900000000005</v>
      </c>
      <c r="S568" s="92" t="s">
        <v>1562</v>
      </c>
      <c r="T568" s="80">
        <v>0.1119</v>
      </c>
      <c r="U568" s="119">
        <f t="shared" si="661"/>
        <v>0</v>
      </c>
      <c r="V568" s="120">
        <f t="shared" si="662"/>
        <v>3859.57</v>
      </c>
      <c r="W568" s="121">
        <f t="shared" si="663"/>
        <v>3859.57</v>
      </c>
      <c r="X568" s="119">
        <f t="shared" si="664"/>
        <v>0</v>
      </c>
      <c r="Y568" s="120">
        <f t="shared" si="665"/>
        <v>431.88588300000004</v>
      </c>
      <c r="Z568" s="122">
        <f t="shared" si="666"/>
        <v>431.88588300000004</v>
      </c>
      <c r="AA568" s="119">
        <f t="shared" si="667"/>
        <v>0</v>
      </c>
      <c r="AB568" s="120">
        <f t="shared" si="668"/>
        <v>3427.6841170000002</v>
      </c>
      <c r="AC568" s="122">
        <f t="shared" si="669"/>
        <v>3427.6841170000002</v>
      </c>
      <c r="AD568" s="94">
        <f t="shared" si="670"/>
        <v>0</v>
      </c>
      <c r="AE568" s="123">
        <f t="shared" si="671"/>
        <v>5281.1900000000005</v>
      </c>
      <c r="AF568" s="94">
        <f t="shared" si="672"/>
        <v>5281.1900000000005</v>
      </c>
      <c r="AG568" s="94">
        <f t="shared" si="673"/>
        <v>0</v>
      </c>
      <c r="AH568" s="123">
        <f t="shared" si="674"/>
        <v>590.96516100000008</v>
      </c>
      <c r="AI568" s="94">
        <f t="shared" si="675"/>
        <v>590.96516100000008</v>
      </c>
      <c r="AJ568" s="94">
        <f t="shared" si="676"/>
        <v>0</v>
      </c>
      <c r="AK568" s="94">
        <f t="shared" si="677"/>
        <v>4690.2248390000004</v>
      </c>
      <c r="AL568" s="93">
        <f t="shared" si="678"/>
        <v>4690.2248390000004</v>
      </c>
      <c r="AM568" s="138" t="s">
        <v>1012</v>
      </c>
    </row>
    <row r="569" spans="1:39" hidden="1" outlineLevel="3" x14ac:dyDescent="0.25">
      <c r="A569" t="s">
        <v>7060</v>
      </c>
      <c r="B569" t="s">
        <v>417</v>
      </c>
      <c r="C569" t="s">
        <v>418</v>
      </c>
      <c r="D569" t="s">
        <v>481</v>
      </c>
      <c r="E569" t="s">
        <v>482</v>
      </c>
      <c r="F569">
        <v>57289.84</v>
      </c>
      <c r="G569">
        <v>38973</v>
      </c>
      <c r="H569">
        <v>4794.47</v>
      </c>
      <c r="R569">
        <f t="shared" si="660"/>
        <v>101057.31</v>
      </c>
      <c r="S569" s="92" t="s">
        <v>1637</v>
      </c>
      <c r="T569" s="80">
        <v>0.1119</v>
      </c>
      <c r="U569" s="119">
        <f t="shared" si="661"/>
        <v>0</v>
      </c>
      <c r="V569" s="120">
        <f t="shared" si="662"/>
        <v>4794.47</v>
      </c>
      <c r="W569" s="121">
        <f t="shared" si="663"/>
        <v>4794.47</v>
      </c>
      <c r="X569" s="119">
        <f t="shared" si="664"/>
        <v>0</v>
      </c>
      <c r="Y569" s="120">
        <f t="shared" si="665"/>
        <v>536.50119300000006</v>
      </c>
      <c r="Z569" s="122">
        <f t="shared" si="666"/>
        <v>536.50119300000006</v>
      </c>
      <c r="AA569" s="119">
        <f t="shared" si="667"/>
        <v>0</v>
      </c>
      <c r="AB569" s="120">
        <f t="shared" si="668"/>
        <v>4257.9688070000002</v>
      </c>
      <c r="AC569" s="122">
        <f t="shared" si="669"/>
        <v>4257.9688070000002</v>
      </c>
      <c r="AD569" s="94">
        <f t="shared" si="670"/>
        <v>0</v>
      </c>
      <c r="AE569" s="123">
        <f t="shared" si="671"/>
        <v>101057.31</v>
      </c>
      <c r="AF569" s="94">
        <f t="shared" si="672"/>
        <v>101057.31</v>
      </c>
      <c r="AG569" s="94">
        <f t="shared" si="673"/>
        <v>0</v>
      </c>
      <c r="AH569" s="123">
        <f t="shared" si="674"/>
        <v>11308.312989</v>
      </c>
      <c r="AI569" s="94">
        <f t="shared" si="675"/>
        <v>11308.312989</v>
      </c>
      <c r="AJ569" s="94">
        <f t="shared" si="676"/>
        <v>0</v>
      </c>
      <c r="AK569" s="94">
        <f t="shared" si="677"/>
        <v>89748.997010999999</v>
      </c>
      <c r="AL569" s="93">
        <f t="shared" si="678"/>
        <v>89748.997010999999</v>
      </c>
      <c r="AM569" s="138" t="s">
        <v>1012</v>
      </c>
    </row>
    <row r="570" spans="1:39" hidden="1" outlineLevel="3" x14ac:dyDescent="0.25">
      <c r="A570" t="s">
        <v>7060</v>
      </c>
      <c r="B570" t="s">
        <v>417</v>
      </c>
      <c r="C570" t="s">
        <v>418</v>
      </c>
      <c r="D570" t="s">
        <v>483</v>
      </c>
      <c r="E570" t="s">
        <v>484</v>
      </c>
      <c r="F570">
        <v>13558.68</v>
      </c>
      <c r="G570">
        <v>15552.16</v>
      </c>
      <c r="H570">
        <v>-27321.84</v>
      </c>
      <c r="R570">
        <f t="shared" si="660"/>
        <v>1789</v>
      </c>
      <c r="S570" s="92" t="s">
        <v>1658</v>
      </c>
      <c r="T570" s="80">
        <v>0.1119</v>
      </c>
      <c r="U570" s="119">
        <f t="shared" si="661"/>
        <v>0</v>
      </c>
      <c r="V570" s="120">
        <f t="shared" si="662"/>
        <v>-27321.84</v>
      </c>
      <c r="W570" s="121">
        <f t="shared" si="663"/>
        <v>-27321.84</v>
      </c>
      <c r="X570" s="119">
        <f t="shared" si="664"/>
        <v>0</v>
      </c>
      <c r="Y570" s="120">
        <f t="shared" si="665"/>
        <v>-3057.3138960000001</v>
      </c>
      <c r="Z570" s="122">
        <f t="shared" si="666"/>
        <v>-3057.3138960000001</v>
      </c>
      <c r="AA570" s="119">
        <f t="shared" si="667"/>
        <v>0</v>
      </c>
      <c r="AB570" s="120">
        <f t="shared" si="668"/>
        <v>-24264.526104</v>
      </c>
      <c r="AC570" s="122">
        <f t="shared" si="669"/>
        <v>-24264.526104</v>
      </c>
      <c r="AD570" s="94">
        <f t="shared" si="670"/>
        <v>0</v>
      </c>
      <c r="AE570" s="123">
        <f t="shared" si="671"/>
        <v>1789</v>
      </c>
      <c r="AF570" s="94">
        <f t="shared" si="672"/>
        <v>1789</v>
      </c>
      <c r="AG570" s="94">
        <f t="shared" si="673"/>
        <v>0</v>
      </c>
      <c r="AH570" s="123">
        <f t="shared" si="674"/>
        <v>200.1891</v>
      </c>
      <c r="AI570" s="94">
        <f t="shared" si="675"/>
        <v>200.1891</v>
      </c>
      <c r="AJ570" s="94">
        <f t="shared" si="676"/>
        <v>0</v>
      </c>
      <c r="AK570" s="94">
        <f t="shared" si="677"/>
        <v>1588.8108999999999</v>
      </c>
      <c r="AL570" s="93">
        <f t="shared" si="678"/>
        <v>1588.8108999999999</v>
      </c>
      <c r="AM570" s="138" t="s">
        <v>1012</v>
      </c>
    </row>
    <row r="571" spans="1:39" hidden="1" outlineLevel="3" x14ac:dyDescent="0.25">
      <c r="A571" t="s">
        <v>7060</v>
      </c>
      <c r="B571" t="s">
        <v>470</v>
      </c>
      <c r="C571" t="s">
        <v>471</v>
      </c>
      <c r="D571" t="s">
        <v>489</v>
      </c>
      <c r="E571" t="s">
        <v>490</v>
      </c>
      <c r="F571">
        <v>29065.47</v>
      </c>
      <c r="G571">
        <v>18288.52</v>
      </c>
      <c r="H571">
        <v>16280.28</v>
      </c>
      <c r="R571">
        <f t="shared" si="660"/>
        <v>63634.270000000004</v>
      </c>
      <c r="S571" s="92" t="s">
        <v>1692</v>
      </c>
      <c r="T571" s="80">
        <v>0.1119</v>
      </c>
      <c r="U571" s="119">
        <f t="shared" si="661"/>
        <v>0</v>
      </c>
      <c r="V571" s="120">
        <f t="shared" si="662"/>
        <v>16280.28</v>
      </c>
      <c r="W571" s="121">
        <f t="shared" si="663"/>
        <v>16280.28</v>
      </c>
      <c r="X571" s="119">
        <f t="shared" si="664"/>
        <v>0</v>
      </c>
      <c r="Y571" s="120">
        <f t="shared" si="665"/>
        <v>1821.763332</v>
      </c>
      <c r="Z571" s="122">
        <f t="shared" si="666"/>
        <v>1821.763332</v>
      </c>
      <c r="AA571" s="119">
        <f t="shared" si="667"/>
        <v>0</v>
      </c>
      <c r="AB571" s="120">
        <f t="shared" si="668"/>
        <v>14458.516668</v>
      </c>
      <c r="AC571" s="122">
        <f t="shared" si="669"/>
        <v>14458.516668</v>
      </c>
      <c r="AD571" s="94">
        <f t="shared" si="670"/>
        <v>0</v>
      </c>
      <c r="AE571" s="123">
        <f t="shared" si="671"/>
        <v>63634.270000000004</v>
      </c>
      <c r="AF571" s="94">
        <f t="shared" si="672"/>
        <v>63634.270000000004</v>
      </c>
      <c r="AG571" s="94">
        <f t="shared" si="673"/>
        <v>0</v>
      </c>
      <c r="AH571" s="123">
        <f t="shared" si="674"/>
        <v>7120.6748130000005</v>
      </c>
      <c r="AI571" s="94">
        <f t="shared" si="675"/>
        <v>7120.6748130000005</v>
      </c>
      <c r="AJ571" s="94">
        <f t="shared" si="676"/>
        <v>0</v>
      </c>
      <c r="AK571" s="94">
        <f t="shared" si="677"/>
        <v>56513.595187000006</v>
      </c>
      <c r="AL571" s="93">
        <f t="shared" si="678"/>
        <v>56513.595187000006</v>
      </c>
      <c r="AM571" s="138" t="s">
        <v>1012</v>
      </c>
    </row>
    <row r="572" spans="1:39" hidden="1" outlineLevel="3" x14ac:dyDescent="0.25">
      <c r="A572" t="s">
        <v>7060</v>
      </c>
      <c r="B572" t="s">
        <v>470</v>
      </c>
      <c r="C572" t="s">
        <v>471</v>
      </c>
      <c r="D572" t="s">
        <v>491</v>
      </c>
      <c r="E572" t="s">
        <v>492</v>
      </c>
      <c r="F572">
        <v>20225.349999999999</v>
      </c>
      <c r="G572">
        <v>19346.3</v>
      </c>
      <c r="H572">
        <v>25136.6</v>
      </c>
      <c r="R572">
        <f t="shared" si="660"/>
        <v>64708.249999999993</v>
      </c>
      <c r="S572" s="92" t="s">
        <v>1698</v>
      </c>
      <c r="T572" s="80">
        <v>0.1119</v>
      </c>
      <c r="U572" s="119">
        <f t="shared" si="661"/>
        <v>0</v>
      </c>
      <c r="V572" s="120">
        <f t="shared" si="662"/>
        <v>25136.6</v>
      </c>
      <c r="W572" s="121">
        <f t="shared" si="663"/>
        <v>25136.6</v>
      </c>
      <c r="X572" s="119">
        <f t="shared" si="664"/>
        <v>0</v>
      </c>
      <c r="Y572" s="120">
        <f t="shared" si="665"/>
        <v>2812.7855399999999</v>
      </c>
      <c r="Z572" s="122">
        <f t="shared" si="666"/>
        <v>2812.7855399999999</v>
      </c>
      <c r="AA572" s="119">
        <f t="shared" si="667"/>
        <v>0</v>
      </c>
      <c r="AB572" s="120">
        <f t="shared" si="668"/>
        <v>22323.814459999998</v>
      </c>
      <c r="AC572" s="122">
        <f t="shared" si="669"/>
        <v>22323.814459999998</v>
      </c>
      <c r="AD572" s="94">
        <f t="shared" si="670"/>
        <v>0</v>
      </c>
      <c r="AE572" s="123">
        <f t="shared" si="671"/>
        <v>64708.249999999993</v>
      </c>
      <c r="AF572" s="94">
        <f t="shared" si="672"/>
        <v>64708.249999999993</v>
      </c>
      <c r="AG572" s="94">
        <f t="shared" si="673"/>
        <v>0</v>
      </c>
      <c r="AH572" s="123">
        <f t="shared" si="674"/>
        <v>7240.8531749999993</v>
      </c>
      <c r="AI572" s="94">
        <f t="shared" si="675"/>
        <v>7240.8531749999993</v>
      </c>
      <c r="AJ572" s="94">
        <f t="shared" si="676"/>
        <v>0</v>
      </c>
      <c r="AK572" s="94">
        <f t="shared" si="677"/>
        <v>57467.396824999996</v>
      </c>
      <c r="AL572" s="93">
        <f t="shared" si="678"/>
        <v>57467.396824999996</v>
      </c>
      <c r="AM572" s="138" t="s">
        <v>1012</v>
      </c>
    </row>
    <row r="573" spans="1:39" hidden="1" outlineLevel="3" x14ac:dyDescent="0.25">
      <c r="A573" t="s">
        <v>7060</v>
      </c>
      <c r="B573" t="s">
        <v>470</v>
      </c>
      <c r="C573" t="s">
        <v>471</v>
      </c>
      <c r="D573" t="s">
        <v>493</v>
      </c>
      <c r="E573" t="s">
        <v>494</v>
      </c>
      <c r="F573">
        <v>35</v>
      </c>
      <c r="G573">
        <v>8121.13</v>
      </c>
      <c r="H573">
        <v>-825</v>
      </c>
      <c r="R573">
        <f t="shared" si="660"/>
        <v>7331.13</v>
      </c>
      <c r="S573" s="92" t="s">
        <v>1714</v>
      </c>
      <c r="T573" s="80">
        <v>0.1119</v>
      </c>
      <c r="U573" s="119">
        <f t="shared" si="661"/>
        <v>0</v>
      </c>
      <c r="V573" s="120">
        <f t="shared" si="662"/>
        <v>-825</v>
      </c>
      <c r="W573" s="121">
        <f t="shared" si="663"/>
        <v>-825</v>
      </c>
      <c r="X573" s="119">
        <f t="shared" si="664"/>
        <v>0</v>
      </c>
      <c r="Y573" s="120">
        <f t="shared" si="665"/>
        <v>-92.317499999999995</v>
      </c>
      <c r="Z573" s="122">
        <f t="shared" si="666"/>
        <v>-92.317499999999995</v>
      </c>
      <c r="AA573" s="119">
        <f t="shared" si="667"/>
        <v>0</v>
      </c>
      <c r="AB573" s="120">
        <f t="shared" si="668"/>
        <v>-732.6825</v>
      </c>
      <c r="AC573" s="122">
        <f t="shared" si="669"/>
        <v>-732.6825</v>
      </c>
      <c r="AD573" s="94">
        <f t="shared" si="670"/>
        <v>0</v>
      </c>
      <c r="AE573" s="123">
        <f t="shared" si="671"/>
        <v>7331.13</v>
      </c>
      <c r="AF573" s="94">
        <f t="shared" si="672"/>
        <v>7331.13</v>
      </c>
      <c r="AG573" s="94">
        <f t="shared" si="673"/>
        <v>0</v>
      </c>
      <c r="AH573" s="123">
        <f t="shared" si="674"/>
        <v>820.35344699999996</v>
      </c>
      <c r="AI573" s="94">
        <f t="shared" si="675"/>
        <v>820.35344699999996</v>
      </c>
      <c r="AJ573" s="94">
        <f t="shared" si="676"/>
        <v>0</v>
      </c>
      <c r="AK573" s="94">
        <f t="shared" si="677"/>
        <v>6510.7765529999997</v>
      </c>
      <c r="AL573" s="93">
        <f t="shared" si="678"/>
        <v>6510.7765529999997</v>
      </c>
      <c r="AM573" s="138" t="s">
        <v>1012</v>
      </c>
    </row>
    <row r="574" spans="1:39" hidden="1" outlineLevel="3" x14ac:dyDescent="0.25">
      <c r="A574" t="s">
        <v>7060</v>
      </c>
      <c r="B574" t="s">
        <v>470</v>
      </c>
      <c r="C574" t="s">
        <v>471</v>
      </c>
      <c r="D574" t="s">
        <v>479</v>
      </c>
      <c r="E574" t="s">
        <v>480</v>
      </c>
      <c r="F574">
        <v>6372.74</v>
      </c>
      <c r="G574">
        <v>4452.5</v>
      </c>
      <c r="H574">
        <v>14835.18</v>
      </c>
      <c r="R574">
        <f t="shared" si="660"/>
        <v>25660.42</v>
      </c>
      <c r="S574" s="92" t="s">
        <v>1705</v>
      </c>
      <c r="T574" s="80">
        <v>0.1119</v>
      </c>
      <c r="U574" s="119">
        <f t="shared" si="661"/>
        <v>0</v>
      </c>
      <c r="V574" s="120">
        <f t="shared" si="662"/>
        <v>14835.18</v>
      </c>
      <c r="W574" s="121">
        <f t="shared" si="663"/>
        <v>14835.18</v>
      </c>
      <c r="X574" s="119">
        <f t="shared" si="664"/>
        <v>0</v>
      </c>
      <c r="Y574" s="120">
        <f t="shared" si="665"/>
        <v>1660.056642</v>
      </c>
      <c r="Z574" s="122">
        <f t="shared" si="666"/>
        <v>1660.056642</v>
      </c>
      <c r="AA574" s="119">
        <f t="shared" si="667"/>
        <v>0</v>
      </c>
      <c r="AB574" s="120">
        <f t="shared" si="668"/>
        <v>13175.123358000001</v>
      </c>
      <c r="AC574" s="122">
        <f t="shared" si="669"/>
        <v>13175.123358000001</v>
      </c>
      <c r="AD574" s="94">
        <f t="shared" si="670"/>
        <v>0</v>
      </c>
      <c r="AE574" s="123">
        <f t="shared" si="671"/>
        <v>25660.42</v>
      </c>
      <c r="AF574" s="94">
        <f t="shared" si="672"/>
        <v>25660.42</v>
      </c>
      <c r="AG574" s="94">
        <f t="shared" si="673"/>
        <v>0</v>
      </c>
      <c r="AH574" s="123">
        <f t="shared" si="674"/>
        <v>2871.4009979999996</v>
      </c>
      <c r="AI574" s="94">
        <f t="shared" si="675"/>
        <v>2871.4009979999996</v>
      </c>
      <c r="AJ574" s="94">
        <f t="shared" si="676"/>
        <v>0</v>
      </c>
      <c r="AK574" s="94">
        <f t="shared" si="677"/>
        <v>22789.019001999997</v>
      </c>
      <c r="AL574" s="93">
        <f t="shared" si="678"/>
        <v>22789.019001999997</v>
      </c>
      <c r="AM574" s="138" t="s">
        <v>1012</v>
      </c>
    </row>
    <row r="575" spans="1:39" hidden="1" outlineLevel="3" x14ac:dyDescent="0.25">
      <c r="A575" t="s">
        <v>7060</v>
      </c>
      <c r="B575" t="s">
        <v>70</v>
      </c>
      <c r="C575" t="s">
        <v>71</v>
      </c>
      <c r="D575" t="s">
        <v>489</v>
      </c>
      <c r="E575" t="s">
        <v>490</v>
      </c>
      <c r="G575">
        <v>2000</v>
      </c>
      <c r="R575">
        <f t="shared" si="660"/>
        <v>2000</v>
      </c>
      <c r="S575" s="92" t="s">
        <v>7096</v>
      </c>
      <c r="T575" s="80">
        <v>0.1119</v>
      </c>
      <c r="U575" s="119">
        <f t="shared" si="661"/>
        <v>0</v>
      </c>
      <c r="V575" s="120">
        <f t="shared" si="662"/>
        <v>0</v>
      </c>
      <c r="W575" s="121">
        <f t="shared" si="663"/>
        <v>0</v>
      </c>
      <c r="X575" s="119">
        <f t="shared" si="664"/>
        <v>0</v>
      </c>
      <c r="Y575" s="120">
        <f t="shared" si="665"/>
        <v>0</v>
      </c>
      <c r="Z575" s="122">
        <f t="shared" si="666"/>
        <v>0</v>
      </c>
      <c r="AA575" s="119">
        <f t="shared" si="667"/>
        <v>0</v>
      </c>
      <c r="AB575" s="120">
        <f t="shared" si="668"/>
        <v>0</v>
      </c>
      <c r="AC575" s="122">
        <f t="shared" si="669"/>
        <v>0</v>
      </c>
      <c r="AD575" s="94">
        <f t="shared" si="670"/>
        <v>0</v>
      </c>
      <c r="AE575" s="123">
        <f t="shared" si="671"/>
        <v>2000</v>
      </c>
      <c r="AF575" s="94">
        <f t="shared" si="672"/>
        <v>2000</v>
      </c>
      <c r="AG575" s="94">
        <f t="shared" si="673"/>
        <v>0</v>
      </c>
      <c r="AH575" s="123">
        <f t="shared" si="674"/>
        <v>223.8</v>
      </c>
      <c r="AI575" s="94">
        <f t="shared" si="675"/>
        <v>223.8</v>
      </c>
      <c r="AJ575" s="94">
        <f t="shared" si="676"/>
        <v>0</v>
      </c>
      <c r="AK575" s="94">
        <f t="shared" si="677"/>
        <v>1776.2</v>
      </c>
      <c r="AL575" s="93">
        <f t="shared" si="678"/>
        <v>1776.2</v>
      </c>
      <c r="AM575" s="138" t="s">
        <v>1257</v>
      </c>
    </row>
    <row r="576" spans="1:39" hidden="1" outlineLevel="3" x14ac:dyDescent="0.25">
      <c r="A576" t="s">
        <v>7060</v>
      </c>
      <c r="B576" t="s">
        <v>447</v>
      </c>
      <c r="C576" t="s">
        <v>448</v>
      </c>
      <c r="D576" t="s">
        <v>481</v>
      </c>
      <c r="E576" t="s">
        <v>482</v>
      </c>
      <c r="F576">
        <v>3267.39</v>
      </c>
      <c r="G576">
        <v>2956.21</v>
      </c>
      <c r="H576">
        <v>3413.34</v>
      </c>
      <c r="R576">
        <f t="shared" si="660"/>
        <v>9636.94</v>
      </c>
      <c r="S576" s="92" t="s">
        <v>4834</v>
      </c>
      <c r="T576" s="80">
        <v>0.1119</v>
      </c>
      <c r="U576" s="119">
        <f t="shared" si="661"/>
        <v>0</v>
      </c>
      <c r="V576" s="120">
        <f t="shared" si="662"/>
        <v>3413.34</v>
      </c>
      <c r="W576" s="121">
        <f t="shared" si="663"/>
        <v>3413.34</v>
      </c>
      <c r="X576" s="119">
        <f t="shared" si="664"/>
        <v>0</v>
      </c>
      <c r="Y576" s="120">
        <f t="shared" si="665"/>
        <v>381.95274599999999</v>
      </c>
      <c r="Z576" s="122">
        <f t="shared" si="666"/>
        <v>381.95274599999999</v>
      </c>
      <c r="AA576" s="119">
        <f t="shared" si="667"/>
        <v>0</v>
      </c>
      <c r="AB576" s="120">
        <f t="shared" si="668"/>
        <v>3031.3872540000002</v>
      </c>
      <c r="AC576" s="122">
        <f t="shared" si="669"/>
        <v>3031.3872540000002</v>
      </c>
      <c r="AD576" s="94">
        <f t="shared" si="670"/>
        <v>0</v>
      </c>
      <c r="AE576" s="123">
        <f t="shared" si="671"/>
        <v>9636.94</v>
      </c>
      <c r="AF576" s="94">
        <f t="shared" si="672"/>
        <v>9636.94</v>
      </c>
      <c r="AG576" s="94">
        <f t="shared" si="673"/>
        <v>0</v>
      </c>
      <c r="AH576" s="123">
        <f t="shared" si="674"/>
        <v>1078.3735860000002</v>
      </c>
      <c r="AI576" s="94">
        <f t="shared" si="675"/>
        <v>1078.3735860000002</v>
      </c>
      <c r="AJ576" s="94">
        <f t="shared" si="676"/>
        <v>0</v>
      </c>
      <c r="AK576" s="94">
        <f t="shared" si="677"/>
        <v>8558.5664140000008</v>
      </c>
      <c r="AL576" s="93">
        <f t="shared" si="678"/>
        <v>8558.5664140000008</v>
      </c>
      <c r="AM576" s="138" t="s">
        <v>1012</v>
      </c>
    </row>
    <row r="577" spans="1:39" hidden="1" outlineLevel="3" x14ac:dyDescent="0.25">
      <c r="A577" t="s">
        <v>7060</v>
      </c>
      <c r="B577" t="s">
        <v>447</v>
      </c>
      <c r="C577" t="s">
        <v>448</v>
      </c>
      <c r="D577" t="s">
        <v>483</v>
      </c>
      <c r="E577" t="s">
        <v>484</v>
      </c>
      <c r="F577">
        <v>3267.39</v>
      </c>
      <c r="G577">
        <v>2956.21</v>
      </c>
      <c r="H577">
        <v>3413.34</v>
      </c>
      <c r="R577">
        <f t="shared" si="660"/>
        <v>9636.94</v>
      </c>
      <c r="S577" s="92" t="s">
        <v>4836</v>
      </c>
      <c r="T577" s="80">
        <v>0.1119</v>
      </c>
      <c r="U577" s="119">
        <f t="shared" si="661"/>
        <v>0</v>
      </c>
      <c r="V577" s="120">
        <f t="shared" si="662"/>
        <v>3413.34</v>
      </c>
      <c r="W577" s="121">
        <f t="shared" si="663"/>
        <v>3413.34</v>
      </c>
      <c r="X577" s="119">
        <f t="shared" si="664"/>
        <v>0</v>
      </c>
      <c r="Y577" s="120">
        <f t="shared" si="665"/>
        <v>381.95274599999999</v>
      </c>
      <c r="Z577" s="122">
        <f t="shared" si="666"/>
        <v>381.95274599999999</v>
      </c>
      <c r="AA577" s="119">
        <f t="shared" si="667"/>
        <v>0</v>
      </c>
      <c r="AB577" s="120">
        <f t="shared" si="668"/>
        <v>3031.3872540000002</v>
      </c>
      <c r="AC577" s="122">
        <f t="shared" si="669"/>
        <v>3031.3872540000002</v>
      </c>
      <c r="AD577" s="94">
        <f t="shared" si="670"/>
        <v>0</v>
      </c>
      <c r="AE577" s="123">
        <f t="shared" si="671"/>
        <v>9636.94</v>
      </c>
      <c r="AF577" s="94">
        <f t="shared" si="672"/>
        <v>9636.94</v>
      </c>
      <c r="AG577" s="94">
        <f t="shared" si="673"/>
        <v>0</v>
      </c>
      <c r="AH577" s="123">
        <f t="shared" si="674"/>
        <v>1078.3735860000002</v>
      </c>
      <c r="AI577" s="94">
        <f t="shared" si="675"/>
        <v>1078.3735860000002</v>
      </c>
      <c r="AJ577" s="94">
        <f t="shared" si="676"/>
        <v>0</v>
      </c>
      <c r="AK577" s="94">
        <f t="shared" si="677"/>
        <v>8558.5664140000008</v>
      </c>
      <c r="AL577" s="93">
        <f t="shared" si="678"/>
        <v>8558.5664140000008</v>
      </c>
      <c r="AM577" s="138" t="s">
        <v>1012</v>
      </c>
    </row>
    <row r="578" spans="1:39" hidden="1" outlineLevel="3" x14ac:dyDescent="0.25">
      <c r="A578" t="s">
        <v>7060</v>
      </c>
      <c r="B578" t="s">
        <v>499</v>
      </c>
      <c r="C578" t="s">
        <v>500</v>
      </c>
      <c r="D578" t="s">
        <v>489</v>
      </c>
      <c r="E578" t="s">
        <v>490</v>
      </c>
      <c r="F578">
        <v>2100.8000000000002</v>
      </c>
      <c r="R578">
        <f t="shared" si="660"/>
        <v>2100.8000000000002</v>
      </c>
      <c r="S578" s="92" t="s">
        <v>5987</v>
      </c>
      <c r="T578" s="80">
        <v>0.1119</v>
      </c>
      <c r="U578" s="119">
        <f t="shared" si="661"/>
        <v>0</v>
      </c>
      <c r="V578" s="120">
        <f t="shared" si="662"/>
        <v>0</v>
      </c>
      <c r="W578" s="121">
        <f t="shared" si="663"/>
        <v>0</v>
      </c>
      <c r="X578" s="119">
        <f t="shared" si="664"/>
        <v>0</v>
      </c>
      <c r="Y578" s="120">
        <f t="shared" si="665"/>
        <v>0</v>
      </c>
      <c r="Z578" s="122">
        <f t="shared" si="666"/>
        <v>0</v>
      </c>
      <c r="AA578" s="119">
        <f t="shared" si="667"/>
        <v>0</v>
      </c>
      <c r="AB578" s="120">
        <f t="shared" si="668"/>
        <v>0</v>
      </c>
      <c r="AC578" s="122">
        <f t="shared" si="669"/>
        <v>0</v>
      </c>
      <c r="AD578" s="94">
        <f t="shared" si="670"/>
        <v>0</v>
      </c>
      <c r="AE578" s="123">
        <f t="shared" si="671"/>
        <v>2100.8000000000002</v>
      </c>
      <c r="AF578" s="94">
        <f t="shared" si="672"/>
        <v>2100.8000000000002</v>
      </c>
      <c r="AG578" s="94">
        <f t="shared" si="673"/>
        <v>0</v>
      </c>
      <c r="AH578" s="123">
        <f t="shared" si="674"/>
        <v>235.07952000000003</v>
      </c>
      <c r="AI578" s="94">
        <f t="shared" si="675"/>
        <v>235.07952000000003</v>
      </c>
      <c r="AJ578" s="94">
        <f t="shared" si="676"/>
        <v>0</v>
      </c>
      <c r="AK578" s="94">
        <f t="shared" si="677"/>
        <v>1865.7204800000002</v>
      </c>
      <c r="AL578" s="93">
        <f t="shared" si="678"/>
        <v>1865.7204800000002</v>
      </c>
      <c r="AM578" s="138" t="s">
        <v>1012</v>
      </c>
    </row>
    <row r="579" spans="1:39" hidden="1" outlineLevel="3" x14ac:dyDescent="0.25">
      <c r="A579" t="s">
        <v>7060</v>
      </c>
      <c r="B579" t="s">
        <v>501</v>
      </c>
      <c r="C579" t="s">
        <v>502</v>
      </c>
      <c r="D579" t="s">
        <v>491</v>
      </c>
      <c r="E579" t="s">
        <v>492</v>
      </c>
      <c r="G579">
        <v>107.46</v>
      </c>
      <c r="R579">
        <f t="shared" si="660"/>
        <v>107.46</v>
      </c>
      <c r="S579" s="92" t="s">
        <v>7097</v>
      </c>
      <c r="T579" s="80">
        <v>0.1119</v>
      </c>
      <c r="U579" s="119">
        <f t="shared" si="661"/>
        <v>0</v>
      </c>
      <c r="V579" s="120">
        <f t="shared" si="662"/>
        <v>0</v>
      </c>
      <c r="W579" s="121">
        <f t="shared" si="663"/>
        <v>0</v>
      </c>
      <c r="X579" s="119">
        <f t="shared" si="664"/>
        <v>0</v>
      </c>
      <c r="Y579" s="120">
        <f t="shared" si="665"/>
        <v>0</v>
      </c>
      <c r="Z579" s="122">
        <f t="shared" si="666"/>
        <v>0</v>
      </c>
      <c r="AA579" s="119">
        <f t="shared" si="667"/>
        <v>0</v>
      </c>
      <c r="AB579" s="120">
        <f t="shared" si="668"/>
        <v>0</v>
      </c>
      <c r="AC579" s="122">
        <f t="shared" si="669"/>
        <v>0</v>
      </c>
      <c r="AD579" s="94">
        <f t="shared" si="670"/>
        <v>0</v>
      </c>
      <c r="AE579" s="123">
        <f t="shared" si="671"/>
        <v>107.46</v>
      </c>
      <c r="AF579" s="94">
        <f t="shared" si="672"/>
        <v>107.46</v>
      </c>
      <c r="AG579" s="94">
        <f t="shared" si="673"/>
        <v>0</v>
      </c>
      <c r="AH579" s="123">
        <f t="shared" si="674"/>
        <v>12.024773999999999</v>
      </c>
      <c r="AI579" s="94">
        <f t="shared" si="675"/>
        <v>12.024773999999999</v>
      </c>
      <c r="AJ579" s="94">
        <f t="shared" si="676"/>
        <v>0</v>
      </c>
      <c r="AK579" s="94">
        <f t="shared" si="677"/>
        <v>95.435226</v>
      </c>
      <c r="AL579" s="93">
        <f t="shared" si="678"/>
        <v>95.435226</v>
      </c>
      <c r="AM579" s="138" t="s">
        <v>1257</v>
      </c>
    </row>
    <row r="580" spans="1:39" hidden="1" outlineLevel="2" collapsed="1" x14ac:dyDescent="0.25">
      <c r="S580" s="92"/>
      <c r="T580" s="80"/>
      <c r="U580" s="119">
        <f t="shared" ref="U580:AL580" si="679">SUBTOTAL(9,U562:U579)</f>
        <v>0</v>
      </c>
      <c r="V580" s="120">
        <f t="shared" si="679"/>
        <v>151932.57999999999</v>
      </c>
      <c r="W580" s="121">
        <f t="shared" si="679"/>
        <v>151932.57999999999</v>
      </c>
      <c r="X580" s="119">
        <f t="shared" si="679"/>
        <v>0</v>
      </c>
      <c r="Y580" s="120">
        <f t="shared" si="679"/>
        <v>17001.255702000002</v>
      </c>
      <c r="Z580" s="122">
        <f t="shared" si="679"/>
        <v>17001.255702000002</v>
      </c>
      <c r="AA580" s="119">
        <f t="shared" si="679"/>
        <v>0</v>
      </c>
      <c r="AB580" s="120">
        <f t="shared" si="679"/>
        <v>134931.32429799996</v>
      </c>
      <c r="AC580" s="122">
        <f t="shared" si="679"/>
        <v>134931.32429799996</v>
      </c>
      <c r="AD580" s="94">
        <f t="shared" si="679"/>
        <v>0</v>
      </c>
      <c r="AE580" s="123">
        <f t="shared" si="679"/>
        <v>564637.54999999993</v>
      </c>
      <c r="AF580" s="94">
        <f t="shared" si="679"/>
        <v>564637.54999999993</v>
      </c>
      <c r="AG580" s="94">
        <f t="shared" si="679"/>
        <v>0</v>
      </c>
      <c r="AH580" s="123">
        <f t="shared" si="679"/>
        <v>63182.941844999994</v>
      </c>
      <c r="AI580" s="94">
        <f t="shared" si="679"/>
        <v>63182.941844999994</v>
      </c>
      <c r="AJ580" s="94">
        <f t="shared" si="679"/>
        <v>0</v>
      </c>
      <c r="AK580" s="94">
        <f t="shared" si="679"/>
        <v>501454.60815499991</v>
      </c>
      <c r="AL580" s="93">
        <f t="shared" si="679"/>
        <v>501454.60815499991</v>
      </c>
      <c r="AM580" s="139" t="s">
        <v>7140</v>
      </c>
    </row>
    <row r="581" spans="1:39" hidden="1" outlineLevel="3" x14ac:dyDescent="0.25">
      <c r="A581" t="s">
        <v>7060</v>
      </c>
      <c r="B581" t="s">
        <v>401</v>
      </c>
      <c r="C581" t="s">
        <v>402</v>
      </c>
      <c r="D581" t="s">
        <v>485</v>
      </c>
      <c r="E581" t="s">
        <v>486</v>
      </c>
      <c r="H581">
        <v>3707.96</v>
      </c>
      <c r="R581">
        <f>SUM(F581:Q581)</f>
        <v>3707.96</v>
      </c>
      <c r="S581" s="92" t="s">
        <v>6847</v>
      </c>
      <c r="T581" s="80">
        <v>0.1128</v>
      </c>
      <c r="U581" s="119">
        <f>IF(LEFT(AM581,6)="Direct", H581,0)</f>
        <v>0</v>
      </c>
      <c r="V581" s="120">
        <f>H581-U581</f>
        <v>3707.96</v>
      </c>
      <c r="W581" s="121">
        <f>U581+V581</f>
        <v>3707.96</v>
      </c>
      <c r="X581" s="119">
        <f>IF(LEFT(AM581,9)="Direct-WA", H581,0)</f>
        <v>0</v>
      </c>
      <c r="Y581" s="120">
        <f>IF(LEFT(AM581,9)="Direct-WA",0,H581*T581)</f>
        <v>418.25788799999998</v>
      </c>
      <c r="Z581" s="122">
        <f>X581+Y581</f>
        <v>418.25788799999998</v>
      </c>
      <c r="AA581" s="119">
        <f>IF(LEFT(AM581,9)="Direct-OR", H581,0)</f>
        <v>0</v>
      </c>
      <c r="AB581" s="120">
        <f>IF(LEFT(AM581,9)="Direct-OR",0,V581-Y581)</f>
        <v>3289.7021119999999</v>
      </c>
      <c r="AC581" s="122">
        <f>AA581+AB581</f>
        <v>3289.7021119999999</v>
      </c>
      <c r="AD581" s="94">
        <f>IF(LEFT(AM581,6)="Direct", R581,0)</f>
        <v>0</v>
      </c>
      <c r="AE581" s="123">
        <f>R581-AD581</f>
        <v>3707.96</v>
      </c>
      <c r="AF581" s="94">
        <f>AD581+AE581</f>
        <v>3707.96</v>
      </c>
      <c r="AG581" s="94">
        <f>IF(LEFT(AM581,9)="Direct-WA", R581,0)</f>
        <v>0</v>
      </c>
      <c r="AH581" s="123">
        <f>IF(LEFT(AM581,9)="Direct-WA",0,R581*T581)</f>
        <v>418.25788799999998</v>
      </c>
      <c r="AI581" s="94">
        <f>AG581+AH581</f>
        <v>418.25788799999998</v>
      </c>
      <c r="AJ581" s="94">
        <f>IF(LEFT(AM581,9)="Direct-OR", R581,0)</f>
        <v>0</v>
      </c>
      <c r="AK581" s="94">
        <f>IF(LEFT(AM581,9)="Direct-OR",0,AF581-AI581)</f>
        <v>3289.7021119999999</v>
      </c>
      <c r="AL581" s="93">
        <f>AJ581+AK581</f>
        <v>3289.7021119999999</v>
      </c>
      <c r="AM581" s="138" t="s">
        <v>6848</v>
      </c>
    </row>
    <row r="582" spans="1:39" hidden="1" outlineLevel="3" x14ac:dyDescent="0.25">
      <c r="A582" t="s">
        <v>7060</v>
      </c>
      <c r="B582" t="s">
        <v>392</v>
      </c>
      <c r="C582" t="s">
        <v>393</v>
      </c>
      <c r="D582" t="s">
        <v>475</v>
      </c>
      <c r="E582" t="s">
        <v>476</v>
      </c>
      <c r="F582">
        <v>31.96</v>
      </c>
      <c r="G582">
        <v>31.96</v>
      </c>
      <c r="H582">
        <v>31.96</v>
      </c>
      <c r="R582">
        <f>SUM(F582:Q582)</f>
        <v>95.88</v>
      </c>
      <c r="S582" s="92" t="s">
        <v>1432</v>
      </c>
      <c r="T582" s="80">
        <v>0.1128</v>
      </c>
      <c r="U582" s="119">
        <f>IF(LEFT(AM582,6)="Direct", H582,0)</f>
        <v>0</v>
      </c>
      <c r="V582" s="120">
        <f>H582-U582</f>
        <v>31.96</v>
      </c>
      <c r="W582" s="121">
        <f>U582+V582</f>
        <v>31.96</v>
      </c>
      <c r="X582" s="119">
        <f>IF(LEFT(AM582,9)="Direct-WA", H582,0)</f>
        <v>0</v>
      </c>
      <c r="Y582" s="120">
        <f>IF(LEFT(AM582,9)="Direct-WA",0,H582*T582)</f>
        <v>3.6050879999999998</v>
      </c>
      <c r="Z582" s="122">
        <f>X582+Y582</f>
        <v>3.6050879999999998</v>
      </c>
      <c r="AA582" s="119">
        <f>IF(LEFT(AM582,9)="Direct-OR", H582,0)</f>
        <v>0</v>
      </c>
      <c r="AB582" s="120">
        <f>IF(LEFT(AM582,9)="Direct-OR",0,V582-Y582)</f>
        <v>28.354912000000002</v>
      </c>
      <c r="AC582" s="122">
        <f>AA582+AB582</f>
        <v>28.354912000000002</v>
      </c>
      <c r="AD582" s="94">
        <f>IF(LEFT(AM582,6)="Direct", R582,0)</f>
        <v>0</v>
      </c>
      <c r="AE582" s="123">
        <f>R582-AD582</f>
        <v>95.88</v>
      </c>
      <c r="AF582" s="94">
        <f>AD582+AE582</f>
        <v>95.88</v>
      </c>
      <c r="AG582" s="94">
        <f>IF(LEFT(AM582,9)="Direct-WA", R582,0)</f>
        <v>0</v>
      </c>
      <c r="AH582" s="123">
        <f>IF(LEFT(AM582,9)="Direct-WA",0,R582*T582)</f>
        <v>10.815263999999999</v>
      </c>
      <c r="AI582" s="94">
        <f>AG582+AH582</f>
        <v>10.815263999999999</v>
      </c>
      <c r="AJ582" s="94">
        <f>IF(LEFT(AM582,9)="Direct-OR", R582,0)</f>
        <v>0</v>
      </c>
      <c r="AK582" s="94">
        <f>IF(LEFT(AM582,9)="Direct-OR",0,AF582-AI582)</f>
        <v>85.064735999999996</v>
      </c>
      <c r="AL582" s="93">
        <f>AJ582+AK582</f>
        <v>85.064735999999996</v>
      </c>
      <c r="AM582" s="138" t="s">
        <v>988</v>
      </c>
    </row>
    <row r="583" spans="1:39" hidden="1" outlineLevel="3" x14ac:dyDescent="0.25">
      <c r="A583" t="s">
        <v>7060</v>
      </c>
      <c r="B583" t="s">
        <v>392</v>
      </c>
      <c r="C583" t="s">
        <v>393</v>
      </c>
      <c r="D583" t="s">
        <v>481</v>
      </c>
      <c r="E583" t="s">
        <v>482</v>
      </c>
      <c r="F583">
        <v>0</v>
      </c>
      <c r="R583">
        <f>SUM(F583:Q583)</f>
        <v>0</v>
      </c>
      <c r="S583" s="92" t="s">
        <v>1384</v>
      </c>
      <c r="T583" s="80">
        <v>0.1128</v>
      </c>
      <c r="U583" s="119">
        <f>IF(LEFT(AM583,6)="Direct", H583,0)</f>
        <v>0</v>
      </c>
      <c r="V583" s="120">
        <f>H583-U583</f>
        <v>0</v>
      </c>
      <c r="W583" s="121">
        <f>U583+V583</f>
        <v>0</v>
      </c>
      <c r="X583" s="119">
        <f>IF(LEFT(AM583,9)="Direct-WA", H583,0)</f>
        <v>0</v>
      </c>
      <c r="Y583" s="120">
        <f>IF(LEFT(AM583,9)="Direct-WA",0,H583*T583)</f>
        <v>0</v>
      </c>
      <c r="Z583" s="122">
        <f>X583+Y583</f>
        <v>0</v>
      </c>
      <c r="AA583" s="119">
        <f>IF(LEFT(AM583,9)="Direct-OR", H583,0)</f>
        <v>0</v>
      </c>
      <c r="AB583" s="120">
        <f>IF(LEFT(AM583,9)="Direct-OR",0,V583-Y583)</f>
        <v>0</v>
      </c>
      <c r="AC583" s="122">
        <f>AA583+AB583</f>
        <v>0</v>
      </c>
      <c r="AD583" s="94">
        <f>IF(LEFT(AM583,6)="Direct", R583,0)</f>
        <v>0</v>
      </c>
      <c r="AE583" s="123">
        <f>R583-AD583</f>
        <v>0</v>
      </c>
      <c r="AF583" s="94">
        <f>AD583+AE583</f>
        <v>0</v>
      </c>
      <c r="AG583" s="94">
        <f>IF(LEFT(AM583,9)="Direct-WA", R583,0)</f>
        <v>0</v>
      </c>
      <c r="AH583" s="123">
        <f>IF(LEFT(AM583,9)="Direct-WA",0,R583*T583)</f>
        <v>0</v>
      </c>
      <c r="AI583" s="94">
        <f>AG583+AH583</f>
        <v>0</v>
      </c>
      <c r="AJ583" s="94">
        <f>IF(LEFT(AM583,9)="Direct-OR", R583,0)</f>
        <v>0</v>
      </c>
      <c r="AK583" s="94">
        <f>IF(LEFT(AM583,9)="Direct-OR",0,AF583-AI583)</f>
        <v>0</v>
      </c>
      <c r="AL583" s="93">
        <f>AJ583+AK583</f>
        <v>0</v>
      </c>
      <c r="AM583" s="138" t="s">
        <v>988</v>
      </c>
    </row>
    <row r="584" spans="1:39" hidden="1" outlineLevel="3" x14ac:dyDescent="0.25">
      <c r="A584" t="s">
        <v>7060</v>
      </c>
      <c r="B584" t="s">
        <v>470</v>
      </c>
      <c r="C584" t="s">
        <v>471</v>
      </c>
      <c r="D584" t="s">
        <v>487</v>
      </c>
      <c r="E584" t="s">
        <v>488</v>
      </c>
      <c r="F584">
        <v>10000</v>
      </c>
      <c r="G584">
        <v>830</v>
      </c>
      <c r="H584">
        <v>1270.3499999999999</v>
      </c>
      <c r="R584">
        <f>SUM(F584:Q584)</f>
        <v>12100.35</v>
      </c>
      <c r="S584" s="92" t="s">
        <v>1680</v>
      </c>
      <c r="T584" s="80">
        <v>0.1128</v>
      </c>
      <c r="U584" s="119">
        <f>IF(LEFT(AM584,6)="Direct", H584,0)</f>
        <v>0</v>
      </c>
      <c r="V584" s="120">
        <f>H584-U584</f>
        <v>1270.3499999999999</v>
      </c>
      <c r="W584" s="121">
        <f>U584+V584</f>
        <v>1270.3499999999999</v>
      </c>
      <c r="X584" s="119">
        <f>IF(LEFT(AM584,9)="Direct-WA", H584,0)</f>
        <v>0</v>
      </c>
      <c r="Y584" s="120">
        <f>IF(LEFT(AM584,9)="Direct-WA",0,H584*T584)</f>
        <v>143.29548</v>
      </c>
      <c r="Z584" s="122">
        <f>X584+Y584</f>
        <v>143.29548</v>
      </c>
      <c r="AA584" s="119">
        <f>IF(LEFT(AM584,9)="Direct-OR", H584,0)</f>
        <v>0</v>
      </c>
      <c r="AB584" s="120">
        <f>IF(LEFT(AM584,9)="Direct-OR",0,V584-Y584)</f>
        <v>1127.0545199999999</v>
      </c>
      <c r="AC584" s="122">
        <f>AA584+AB584</f>
        <v>1127.0545199999999</v>
      </c>
      <c r="AD584" s="94">
        <f>IF(LEFT(AM584,6)="Direct", R584,0)</f>
        <v>0</v>
      </c>
      <c r="AE584" s="123">
        <f>R584-AD584</f>
        <v>12100.35</v>
      </c>
      <c r="AF584" s="94">
        <f>AD584+AE584</f>
        <v>12100.35</v>
      </c>
      <c r="AG584" s="94">
        <f>IF(LEFT(AM584,9)="Direct-WA", R584,0)</f>
        <v>0</v>
      </c>
      <c r="AH584" s="123">
        <f>IF(LEFT(AM584,9)="Direct-WA",0,R584*T584)</f>
        <v>1364.91948</v>
      </c>
      <c r="AI584" s="94">
        <f>AG584+AH584</f>
        <v>1364.91948</v>
      </c>
      <c r="AJ584" s="94">
        <f>IF(LEFT(AM584,9)="Direct-OR", R584,0)</f>
        <v>0</v>
      </c>
      <c r="AK584" s="94">
        <f>IF(LEFT(AM584,9)="Direct-OR",0,AF584-AI584)</f>
        <v>10735.43052</v>
      </c>
      <c r="AL584" s="93">
        <f>AJ584+AK584</f>
        <v>10735.43052</v>
      </c>
      <c r="AM584" s="138" t="s">
        <v>988</v>
      </c>
    </row>
    <row r="585" spans="1:39" hidden="1" outlineLevel="3" x14ac:dyDescent="0.25">
      <c r="A585" t="s">
        <v>7060</v>
      </c>
      <c r="B585" t="s">
        <v>470</v>
      </c>
      <c r="C585" t="s">
        <v>471</v>
      </c>
      <c r="D585" t="s">
        <v>495</v>
      </c>
      <c r="E585" t="s">
        <v>496</v>
      </c>
      <c r="H585">
        <v>1382.3</v>
      </c>
      <c r="R585">
        <f>SUM(F585:Q585)</f>
        <v>1382.3</v>
      </c>
      <c r="S585" s="92" t="s">
        <v>1724</v>
      </c>
      <c r="T585" s="80">
        <v>0.1128</v>
      </c>
      <c r="U585" s="119">
        <f>IF(LEFT(AM585,6)="Direct", H585,0)</f>
        <v>0</v>
      </c>
      <c r="V585" s="120">
        <f>H585-U585</f>
        <v>1382.3</v>
      </c>
      <c r="W585" s="121">
        <f>U585+V585</f>
        <v>1382.3</v>
      </c>
      <c r="X585" s="119">
        <f>IF(LEFT(AM585,9)="Direct-WA", H585,0)</f>
        <v>0</v>
      </c>
      <c r="Y585" s="120">
        <f>IF(LEFT(AM585,9)="Direct-WA",0,H585*T585)</f>
        <v>155.92344</v>
      </c>
      <c r="Z585" s="122">
        <f>X585+Y585</f>
        <v>155.92344</v>
      </c>
      <c r="AA585" s="119">
        <f>IF(LEFT(AM585,9)="Direct-OR", H585,0)</f>
        <v>0</v>
      </c>
      <c r="AB585" s="120">
        <f>IF(LEFT(AM585,9)="Direct-OR",0,V585-Y585)</f>
        <v>1226.3765599999999</v>
      </c>
      <c r="AC585" s="122">
        <f>AA585+AB585</f>
        <v>1226.3765599999999</v>
      </c>
      <c r="AD585" s="94">
        <f>IF(LEFT(AM585,6)="Direct", R585,0)</f>
        <v>0</v>
      </c>
      <c r="AE585" s="123">
        <f>R585-AD585</f>
        <v>1382.3</v>
      </c>
      <c r="AF585" s="94">
        <f>AD585+AE585</f>
        <v>1382.3</v>
      </c>
      <c r="AG585" s="94">
        <f>IF(LEFT(AM585,9)="Direct-WA", R585,0)</f>
        <v>0</v>
      </c>
      <c r="AH585" s="123">
        <f>IF(LEFT(AM585,9)="Direct-WA",0,R585*T585)</f>
        <v>155.92344</v>
      </c>
      <c r="AI585" s="94">
        <f>AG585+AH585</f>
        <v>155.92344</v>
      </c>
      <c r="AJ585" s="94">
        <f>IF(LEFT(AM585,9)="Direct-OR", R585,0)</f>
        <v>0</v>
      </c>
      <c r="AK585" s="94">
        <f>IF(LEFT(AM585,9)="Direct-OR",0,AF585-AI585)</f>
        <v>1226.3765599999999</v>
      </c>
      <c r="AL585" s="93">
        <f>AJ585+AK585</f>
        <v>1226.3765599999999</v>
      </c>
      <c r="AM585" s="138" t="s">
        <v>988</v>
      </c>
    </row>
    <row r="586" spans="1:39" hidden="1" outlineLevel="2" collapsed="1" x14ac:dyDescent="0.25">
      <c r="S586" s="92"/>
      <c r="T586" s="80"/>
      <c r="U586" s="119">
        <f t="shared" ref="U586:AL586" si="680">SUBTOTAL(9,U581:U585)</f>
        <v>0</v>
      </c>
      <c r="V586" s="120">
        <f t="shared" si="680"/>
        <v>6392.5700000000006</v>
      </c>
      <c r="W586" s="121">
        <f t="shared" si="680"/>
        <v>6392.5700000000006</v>
      </c>
      <c r="X586" s="119">
        <f t="shared" si="680"/>
        <v>0</v>
      </c>
      <c r="Y586" s="120">
        <f t="shared" si="680"/>
        <v>721.08189600000003</v>
      </c>
      <c r="Z586" s="122">
        <f t="shared" si="680"/>
        <v>721.08189600000003</v>
      </c>
      <c r="AA586" s="119">
        <f t="shared" si="680"/>
        <v>0</v>
      </c>
      <c r="AB586" s="120">
        <f t="shared" si="680"/>
        <v>5671.4881039999991</v>
      </c>
      <c r="AC586" s="122">
        <f t="shared" si="680"/>
        <v>5671.4881039999991</v>
      </c>
      <c r="AD586" s="94">
        <f t="shared" si="680"/>
        <v>0</v>
      </c>
      <c r="AE586" s="123">
        <f t="shared" si="680"/>
        <v>17286.490000000002</v>
      </c>
      <c r="AF586" s="94">
        <f t="shared" si="680"/>
        <v>17286.490000000002</v>
      </c>
      <c r="AG586" s="94">
        <f t="shared" si="680"/>
        <v>0</v>
      </c>
      <c r="AH586" s="123">
        <f t="shared" si="680"/>
        <v>1949.916072</v>
      </c>
      <c r="AI586" s="94">
        <f t="shared" si="680"/>
        <v>1949.916072</v>
      </c>
      <c r="AJ586" s="94">
        <f t="shared" si="680"/>
        <v>0</v>
      </c>
      <c r="AK586" s="94">
        <f t="shared" si="680"/>
        <v>15336.573928</v>
      </c>
      <c r="AL586" s="93">
        <f t="shared" si="680"/>
        <v>15336.573928</v>
      </c>
      <c r="AM586" s="139" t="s">
        <v>7154</v>
      </c>
    </row>
    <row r="587" spans="1:39" hidden="1" outlineLevel="3" x14ac:dyDescent="0.25">
      <c r="A587" t="s">
        <v>7060</v>
      </c>
      <c r="B587" t="s">
        <v>470</v>
      </c>
      <c r="C587" t="s">
        <v>471</v>
      </c>
      <c r="D587" t="s">
        <v>497</v>
      </c>
      <c r="E587" t="s">
        <v>498</v>
      </c>
      <c r="H587">
        <v>57.42</v>
      </c>
      <c r="R587">
        <f>SUM(F587:Q587)</f>
        <v>57.42</v>
      </c>
      <c r="S587" s="92" t="s">
        <v>1726</v>
      </c>
      <c r="T587" s="80">
        <v>0</v>
      </c>
      <c r="U587" s="119">
        <f>IF(LEFT(AM587,6)="Direct", H587,0)</f>
        <v>57.42</v>
      </c>
      <c r="V587" s="120">
        <f>H587-U587</f>
        <v>0</v>
      </c>
      <c r="W587" s="121">
        <f>U587+V587</f>
        <v>57.42</v>
      </c>
      <c r="X587" s="119">
        <f>IF(LEFT(AM587,9)="Direct-WA", H587,0)</f>
        <v>0</v>
      </c>
      <c r="Y587" s="120">
        <f>IF(LEFT(AM587,9)="Direct-WA",0,H587*T587)</f>
        <v>0</v>
      </c>
      <c r="Z587" s="122">
        <f>X587+Y587</f>
        <v>0</v>
      </c>
      <c r="AA587" s="119">
        <f>IF(LEFT(AM587,9)="Direct-OR", H587,0)</f>
        <v>57.42</v>
      </c>
      <c r="AB587" s="120">
        <f>IF(LEFT(AM587,9)="Direct-OR",0,V587-Y587)</f>
        <v>0</v>
      </c>
      <c r="AC587" s="122">
        <f>AA587+AB587</f>
        <v>57.42</v>
      </c>
      <c r="AD587" s="94">
        <f>IF(LEFT(AM587,6)="Direct", R587,0)</f>
        <v>57.42</v>
      </c>
      <c r="AE587" s="123">
        <f>R587-AD587</f>
        <v>0</v>
      </c>
      <c r="AF587" s="94">
        <f>AD587+AE587</f>
        <v>57.42</v>
      </c>
      <c r="AG587" s="94">
        <f>IF(LEFT(AM587,9)="Direct-WA", R587,0)</f>
        <v>0</v>
      </c>
      <c r="AH587" s="123">
        <f>IF(LEFT(AM587,9)="Direct-WA",0,R587*T587)</f>
        <v>0</v>
      </c>
      <c r="AI587" s="94">
        <f>AG587+AH587</f>
        <v>0</v>
      </c>
      <c r="AJ587" s="94">
        <f>IF(LEFT(AM587,9)="Direct-OR", R587,0)</f>
        <v>57.42</v>
      </c>
      <c r="AK587" s="94">
        <f>IF(LEFT(AM587,9)="Direct-OR",0,AF587-AI587)</f>
        <v>0</v>
      </c>
      <c r="AL587" s="93">
        <f>AJ587+AK587</f>
        <v>57.42</v>
      </c>
      <c r="AM587" s="138" t="s">
        <v>1014</v>
      </c>
    </row>
    <row r="588" spans="1:39" hidden="1" outlineLevel="3" x14ac:dyDescent="0.25">
      <c r="A588" t="s">
        <v>7060</v>
      </c>
      <c r="B588" t="s">
        <v>503</v>
      </c>
      <c r="C588" t="s">
        <v>504</v>
      </c>
      <c r="D588" t="s">
        <v>505</v>
      </c>
      <c r="E588" t="s">
        <v>506</v>
      </c>
      <c r="H588">
        <v>2419.0100000000002</v>
      </c>
      <c r="R588">
        <f>SUM(F588:Q588)</f>
        <v>2419.0100000000002</v>
      </c>
      <c r="S588" s="92" t="s">
        <v>6849</v>
      </c>
      <c r="T588" s="80">
        <v>0</v>
      </c>
      <c r="U588" s="119">
        <f>IF(LEFT(AM588,6)="Direct", H588,0)</f>
        <v>2419.0100000000002</v>
      </c>
      <c r="V588" s="120">
        <f>H588-U588</f>
        <v>0</v>
      </c>
      <c r="W588" s="121">
        <f>U588+V588</f>
        <v>2419.0100000000002</v>
      </c>
      <c r="X588" s="119">
        <f>IF(LEFT(AM588,9)="Direct-WA", H588,0)</f>
        <v>0</v>
      </c>
      <c r="Y588" s="120">
        <f>IF(LEFT(AM588,9)="Direct-WA",0,H588*T588)</f>
        <v>0</v>
      </c>
      <c r="Z588" s="122">
        <f>X588+Y588</f>
        <v>0</v>
      </c>
      <c r="AA588" s="119">
        <f>IF(LEFT(AM588,9)="Direct-OR", H588,0)</f>
        <v>2419.0100000000002</v>
      </c>
      <c r="AB588" s="120">
        <f>IF(LEFT(AM588,9)="Direct-OR",0,V588-Y588)</f>
        <v>0</v>
      </c>
      <c r="AC588" s="122">
        <f>AA588+AB588</f>
        <v>2419.0100000000002</v>
      </c>
      <c r="AD588" s="94">
        <f>IF(LEFT(AM588,6)="Direct", R588,0)</f>
        <v>2419.0100000000002</v>
      </c>
      <c r="AE588" s="123">
        <f>R588-AD588</f>
        <v>0</v>
      </c>
      <c r="AF588" s="94">
        <f>AD588+AE588</f>
        <v>2419.0100000000002</v>
      </c>
      <c r="AG588" s="94">
        <f>IF(LEFT(AM588,9)="Direct-WA", R588,0)</f>
        <v>0</v>
      </c>
      <c r="AH588" s="123">
        <f>IF(LEFT(AM588,9)="Direct-WA",0,R588*T588)</f>
        <v>0</v>
      </c>
      <c r="AI588" s="94">
        <f>AG588+AH588</f>
        <v>0</v>
      </c>
      <c r="AJ588" s="94">
        <f>IF(LEFT(AM588,9)="Direct-OR", R588,0)</f>
        <v>2419.0100000000002</v>
      </c>
      <c r="AK588" s="94">
        <f>IF(LEFT(AM588,9)="Direct-OR",0,AF588-AI588)</f>
        <v>0</v>
      </c>
      <c r="AL588" s="93">
        <f>AJ588+AK588</f>
        <v>2419.0100000000002</v>
      </c>
      <c r="AM588" s="138" t="s">
        <v>6829</v>
      </c>
    </row>
    <row r="589" spans="1:39" hidden="1" outlineLevel="2" collapsed="1" x14ac:dyDescent="0.25">
      <c r="S589" s="92"/>
      <c r="T589" s="80"/>
      <c r="U589" s="119">
        <f t="shared" ref="U589:AL589" si="681">SUBTOTAL(9,U587:U588)</f>
        <v>2476.4300000000003</v>
      </c>
      <c r="V589" s="120">
        <f t="shared" si="681"/>
        <v>0</v>
      </c>
      <c r="W589" s="121">
        <f t="shared" si="681"/>
        <v>2476.4300000000003</v>
      </c>
      <c r="X589" s="119">
        <f t="shared" si="681"/>
        <v>0</v>
      </c>
      <c r="Y589" s="120">
        <f t="shared" si="681"/>
        <v>0</v>
      </c>
      <c r="Z589" s="122">
        <f t="shared" si="681"/>
        <v>0</v>
      </c>
      <c r="AA589" s="119">
        <f t="shared" si="681"/>
        <v>2476.4300000000003</v>
      </c>
      <c r="AB589" s="120">
        <f t="shared" si="681"/>
        <v>0</v>
      </c>
      <c r="AC589" s="122">
        <f t="shared" si="681"/>
        <v>2476.4300000000003</v>
      </c>
      <c r="AD589" s="94">
        <f t="shared" si="681"/>
        <v>2476.4300000000003</v>
      </c>
      <c r="AE589" s="123">
        <f t="shared" si="681"/>
        <v>0</v>
      </c>
      <c r="AF589" s="94">
        <f t="shared" si="681"/>
        <v>2476.4300000000003</v>
      </c>
      <c r="AG589" s="94">
        <f t="shared" si="681"/>
        <v>0</v>
      </c>
      <c r="AH589" s="123">
        <f t="shared" si="681"/>
        <v>0</v>
      </c>
      <c r="AI589" s="94">
        <f t="shared" si="681"/>
        <v>0</v>
      </c>
      <c r="AJ589" s="94">
        <f t="shared" si="681"/>
        <v>2476.4300000000003</v>
      </c>
      <c r="AK589" s="94">
        <f t="shared" si="681"/>
        <v>0</v>
      </c>
      <c r="AL589" s="93">
        <f t="shared" si="681"/>
        <v>2476.4300000000003</v>
      </c>
      <c r="AM589" s="139" t="s">
        <v>7135</v>
      </c>
    </row>
    <row r="590" spans="1:39" hidden="1" outlineLevel="1" x14ac:dyDescent="0.25">
      <c r="A590" s="135" t="s">
        <v>7059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7"/>
      <c r="T590" s="128"/>
      <c r="U590" s="129">
        <f t="shared" ref="U590:AL590" si="682">SUBTOTAL(9,U560:U588)</f>
        <v>2476.4300000000003</v>
      </c>
      <c r="V590" s="130">
        <f t="shared" si="682"/>
        <v>158325.14999999997</v>
      </c>
      <c r="W590" s="131">
        <f t="shared" si="682"/>
        <v>160801.57999999999</v>
      </c>
      <c r="X590" s="129">
        <f t="shared" si="682"/>
        <v>0</v>
      </c>
      <c r="Y590" s="130">
        <f t="shared" si="682"/>
        <v>17722.337598000002</v>
      </c>
      <c r="Z590" s="132">
        <f t="shared" si="682"/>
        <v>17722.337598000002</v>
      </c>
      <c r="AA590" s="129">
        <f t="shared" si="682"/>
        <v>2476.4300000000003</v>
      </c>
      <c r="AB590" s="130">
        <f t="shared" si="682"/>
        <v>140602.81240199998</v>
      </c>
      <c r="AC590" s="132">
        <f t="shared" si="682"/>
        <v>143079.242402</v>
      </c>
      <c r="AD590" s="130">
        <f t="shared" si="682"/>
        <v>2476.4300000000003</v>
      </c>
      <c r="AE590" s="133">
        <f t="shared" si="682"/>
        <v>581936.53999999992</v>
      </c>
      <c r="AF590" s="130">
        <f t="shared" si="682"/>
        <v>584412.97</v>
      </c>
      <c r="AG590" s="130">
        <f t="shared" si="682"/>
        <v>0</v>
      </c>
      <c r="AH590" s="133">
        <f t="shared" si="682"/>
        <v>65134.262916999985</v>
      </c>
      <c r="AI590" s="130">
        <f t="shared" si="682"/>
        <v>65134.262916999985</v>
      </c>
      <c r="AJ590" s="130">
        <f t="shared" si="682"/>
        <v>2476.4300000000003</v>
      </c>
      <c r="AK590" s="130">
        <f t="shared" si="682"/>
        <v>516802.27708299994</v>
      </c>
      <c r="AL590" s="134">
        <f t="shared" si="682"/>
        <v>519278.70708299993</v>
      </c>
      <c r="AM590" s="137"/>
    </row>
    <row r="591" spans="1:39" hidden="1" outlineLevel="3" x14ac:dyDescent="0.25">
      <c r="A591" t="s">
        <v>7062</v>
      </c>
      <c r="B591" t="s">
        <v>70</v>
      </c>
      <c r="C591" t="s">
        <v>71</v>
      </c>
      <c r="D591" t="s">
        <v>508</v>
      </c>
      <c r="E591" t="s">
        <v>509</v>
      </c>
      <c r="F591">
        <v>5995.41</v>
      </c>
      <c r="G591">
        <v>5873.58</v>
      </c>
      <c r="H591">
        <v>5545.11</v>
      </c>
      <c r="R591">
        <f>SUM(F591:Q591)</f>
        <v>17414.099999999999</v>
      </c>
      <c r="S591" s="92" t="s">
        <v>1720</v>
      </c>
      <c r="T591" s="80">
        <v>0.1119</v>
      </c>
      <c r="U591" s="119">
        <f>IF(LEFT(AM591,6)="Direct", H591,0)</f>
        <v>0</v>
      </c>
      <c r="V591" s="120">
        <f>H591-U591</f>
        <v>5545.11</v>
      </c>
      <c r="W591" s="121">
        <f>U591+V591</f>
        <v>5545.11</v>
      </c>
      <c r="X591" s="119">
        <f>IF(LEFT(AM591,9)="Direct-WA", H591,0)</f>
        <v>0</v>
      </c>
      <c r="Y591" s="120">
        <f>IF(LEFT(AM591,9)="Direct-WA",0,H591*T591)</f>
        <v>620.49780899999996</v>
      </c>
      <c r="Z591" s="122">
        <f>X591+Y591</f>
        <v>620.49780899999996</v>
      </c>
      <c r="AA591" s="119">
        <f>IF(LEFT(AM591,9)="Direct-OR", H591,0)</f>
        <v>0</v>
      </c>
      <c r="AB591" s="120">
        <f>IF(LEFT(AM591,9)="Direct-OR",0,V591-Y591)</f>
        <v>4924.6121910000002</v>
      </c>
      <c r="AC591" s="122">
        <f>AA591+AB591</f>
        <v>4924.6121910000002</v>
      </c>
      <c r="AD591" s="94">
        <f>IF(LEFT(AM591,6)="Direct", R591,0)</f>
        <v>0</v>
      </c>
      <c r="AE591" s="123">
        <f>R591-AD591</f>
        <v>17414.099999999999</v>
      </c>
      <c r="AF591" s="94">
        <f>AD591+AE591</f>
        <v>17414.099999999999</v>
      </c>
      <c r="AG591" s="94">
        <f>IF(LEFT(AM591,9)="Direct-WA", R591,0)</f>
        <v>0</v>
      </c>
      <c r="AH591" s="123">
        <f>IF(LEFT(AM591,9)="Direct-WA",0,R591*T591)</f>
        <v>1948.6377899999998</v>
      </c>
      <c r="AI591" s="94">
        <f>AG591+AH591</f>
        <v>1948.6377899999998</v>
      </c>
      <c r="AJ591" s="94">
        <f>IF(LEFT(AM591,9)="Direct-OR", R591,0)</f>
        <v>0</v>
      </c>
      <c r="AK591" s="94">
        <f>IF(LEFT(AM591,9)="Direct-OR",0,AF591-AI591)</f>
        <v>15465.462209999998</v>
      </c>
      <c r="AL591" s="93">
        <f>AJ591+AK591</f>
        <v>15465.462209999998</v>
      </c>
      <c r="AM591" s="138" t="s">
        <v>1012</v>
      </c>
    </row>
    <row r="592" spans="1:39" hidden="1" outlineLevel="3" x14ac:dyDescent="0.25">
      <c r="A592" t="s">
        <v>7062</v>
      </c>
      <c r="B592" t="s">
        <v>70</v>
      </c>
      <c r="C592" t="s">
        <v>71</v>
      </c>
      <c r="D592" t="s">
        <v>510</v>
      </c>
      <c r="E592" t="s">
        <v>511</v>
      </c>
      <c r="F592">
        <v>26592.53</v>
      </c>
      <c r="G592">
        <v>45351.31</v>
      </c>
      <c r="H592">
        <v>84324.87</v>
      </c>
      <c r="R592">
        <f>SUM(F592:Q592)</f>
        <v>156268.71</v>
      </c>
      <c r="S592" s="92" t="s">
        <v>1752</v>
      </c>
      <c r="T592" s="80">
        <v>0.1119</v>
      </c>
      <c r="U592" s="119">
        <f>IF(LEFT(AM592,6)="Direct", H592,0)</f>
        <v>0</v>
      </c>
      <c r="V592" s="120">
        <f>H592-U592</f>
        <v>84324.87</v>
      </c>
      <c r="W592" s="121">
        <f>U592+V592</f>
        <v>84324.87</v>
      </c>
      <c r="X592" s="119">
        <f>IF(LEFT(AM592,9)="Direct-WA", H592,0)</f>
        <v>0</v>
      </c>
      <c r="Y592" s="120">
        <f>IF(LEFT(AM592,9)="Direct-WA",0,H592*T592)</f>
        <v>9435.952953</v>
      </c>
      <c r="Z592" s="122">
        <f>X592+Y592</f>
        <v>9435.952953</v>
      </c>
      <c r="AA592" s="119">
        <f>IF(LEFT(AM592,9)="Direct-OR", H592,0)</f>
        <v>0</v>
      </c>
      <c r="AB592" s="120">
        <f>IF(LEFT(AM592,9)="Direct-OR",0,V592-Y592)</f>
        <v>74888.917046999995</v>
      </c>
      <c r="AC592" s="122">
        <f>AA592+AB592</f>
        <v>74888.917046999995</v>
      </c>
      <c r="AD592" s="94">
        <f>IF(LEFT(AM592,6)="Direct", R592,0)</f>
        <v>0</v>
      </c>
      <c r="AE592" s="123">
        <f>R592-AD592</f>
        <v>156268.71</v>
      </c>
      <c r="AF592" s="94">
        <f>AD592+AE592</f>
        <v>156268.71</v>
      </c>
      <c r="AG592" s="94">
        <f>IF(LEFT(AM592,9)="Direct-WA", R592,0)</f>
        <v>0</v>
      </c>
      <c r="AH592" s="123">
        <f>IF(LEFT(AM592,9)="Direct-WA",0,R592*T592)</f>
        <v>17486.468648999999</v>
      </c>
      <c r="AI592" s="94">
        <f>AG592+AH592</f>
        <v>17486.468648999999</v>
      </c>
      <c r="AJ592" s="94">
        <f>IF(LEFT(AM592,9)="Direct-OR", R592,0)</f>
        <v>0</v>
      </c>
      <c r="AK592" s="94">
        <f>IF(LEFT(AM592,9)="Direct-OR",0,AF592-AI592)</f>
        <v>138782.241351</v>
      </c>
      <c r="AL592" s="93">
        <f>AJ592+AK592</f>
        <v>138782.241351</v>
      </c>
      <c r="AM592" s="138" t="s">
        <v>1012</v>
      </c>
    </row>
    <row r="593" spans="1:39" hidden="1" outlineLevel="2" collapsed="1" x14ac:dyDescent="0.25">
      <c r="S593" s="92"/>
      <c r="T593" s="80"/>
      <c r="U593" s="119">
        <f t="shared" ref="U593:AL593" si="683">SUBTOTAL(9,U591:U592)</f>
        <v>0</v>
      </c>
      <c r="V593" s="120">
        <f t="shared" si="683"/>
        <v>89869.98</v>
      </c>
      <c r="W593" s="121">
        <f t="shared" si="683"/>
        <v>89869.98</v>
      </c>
      <c r="X593" s="119">
        <f t="shared" si="683"/>
        <v>0</v>
      </c>
      <c r="Y593" s="120">
        <f t="shared" si="683"/>
        <v>10056.450762</v>
      </c>
      <c r="Z593" s="122">
        <f t="shared" si="683"/>
        <v>10056.450762</v>
      </c>
      <c r="AA593" s="119">
        <f t="shared" si="683"/>
        <v>0</v>
      </c>
      <c r="AB593" s="120">
        <f t="shared" si="683"/>
        <v>79813.529237999988</v>
      </c>
      <c r="AC593" s="122">
        <f t="shared" si="683"/>
        <v>79813.529237999988</v>
      </c>
      <c r="AD593" s="94">
        <f t="shared" si="683"/>
        <v>0</v>
      </c>
      <c r="AE593" s="123">
        <f t="shared" si="683"/>
        <v>173682.81</v>
      </c>
      <c r="AF593" s="94">
        <f t="shared" si="683"/>
        <v>173682.81</v>
      </c>
      <c r="AG593" s="94">
        <f t="shared" si="683"/>
        <v>0</v>
      </c>
      <c r="AH593" s="123">
        <f t="shared" si="683"/>
        <v>19435.106438999999</v>
      </c>
      <c r="AI593" s="94">
        <f t="shared" si="683"/>
        <v>19435.106438999999</v>
      </c>
      <c r="AJ593" s="94">
        <f t="shared" si="683"/>
        <v>0</v>
      </c>
      <c r="AK593" s="94">
        <f t="shared" si="683"/>
        <v>154247.703561</v>
      </c>
      <c r="AL593" s="93">
        <f t="shared" si="683"/>
        <v>154247.703561</v>
      </c>
      <c r="AM593" s="139" t="s">
        <v>7140</v>
      </c>
    </row>
    <row r="594" spans="1:39" hidden="1" outlineLevel="1" x14ac:dyDescent="0.25">
      <c r="A594" s="135" t="s">
        <v>7061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7"/>
      <c r="T594" s="128"/>
      <c r="U594" s="129">
        <f t="shared" ref="U594:AL594" si="684">SUBTOTAL(9,U591:U592)</f>
        <v>0</v>
      </c>
      <c r="V594" s="130">
        <f t="shared" si="684"/>
        <v>89869.98</v>
      </c>
      <c r="W594" s="131">
        <f t="shared" si="684"/>
        <v>89869.98</v>
      </c>
      <c r="X594" s="129">
        <f t="shared" si="684"/>
        <v>0</v>
      </c>
      <c r="Y594" s="130">
        <f t="shared" si="684"/>
        <v>10056.450762</v>
      </c>
      <c r="Z594" s="132">
        <f t="shared" si="684"/>
        <v>10056.450762</v>
      </c>
      <c r="AA594" s="129">
        <f t="shared" si="684"/>
        <v>0</v>
      </c>
      <c r="AB594" s="130">
        <f t="shared" si="684"/>
        <v>79813.529237999988</v>
      </c>
      <c r="AC594" s="132">
        <f t="shared" si="684"/>
        <v>79813.529237999988</v>
      </c>
      <c r="AD594" s="130">
        <f t="shared" si="684"/>
        <v>0</v>
      </c>
      <c r="AE594" s="133">
        <f t="shared" si="684"/>
        <v>173682.81</v>
      </c>
      <c r="AF594" s="130">
        <f t="shared" si="684"/>
        <v>173682.81</v>
      </c>
      <c r="AG594" s="130">
        <f t="shared" si="684"/>
        <v>0</v>
      </c>
      <c r="AH594" s="133">
        <f t="shared" si="684"/>
        <v>19435.106438999999</v>
      </c>
      <c r="AI594" s="130">
        <f t="shared" si="684"/>
        <v>19435.106438999999</v>
      </c>
      <c r="AJ594" s="130">
        <f t="shared" si="684"/>
        <v>0</v>
      </c>
      <c r="AK594" s="130">
        <f t="shared" si="684"/>
        <v>154247.703561</v>
      </c>
      <c r="AL594" s="134">
        <f t="shared" si="684"/>
        <v>154247.703561</v>
      </c>
      <c r="AM594" s="137"/>
    </row>
    <row r="595" spans="1:39" hidden="1" outlineLevel="3" x14ac:dyDescent="0.25">
      <c r="A595" t="s">
        <v>7067</v>
      </c>
      <c r="B595" t="s">
        <v>409</v>
      </c>
      <c r="C595" t="s">
        <v>410</v>
      </c>
      <c r="D595" t="s">
        <v>513</v>
      </c>
      <c r="E595" t="s">
        <v>514</v>
      </c>
      <c r="F595">
        <v>79299.17</v>
      </c>
      <c r="G595">
        <v>47856.43</v>
      </c>
      <c r="H595">
        <v>43231.29</v>
      </c>
      <c r="R595">
        <f t="shared" ref="R595:R626" si="685">SUM(F595:Q595)</f>
        <v>170386.89</v>
      </c>
      <c r="S595" s="92" t="s">
        <v>1368</v>
      </c>
      <c r="T595" s="80">
        <v>0.1124</v>
      </c>
      <c r="U595" s="119">
        <f t="shared" ref="U595:U626" si="686">IF(LEFT(AM595,6)="Direct", H595,0)</f>
        <v>0</v>
      </c>
      <c r="V595" s="120">
        <f t="shared" ref="V595:V626" si="687">H595-U595</f>
        <v>43231.29</v>
      </c>
      <c r="W595" s="121">
        <f t="shared" ref="W595:W626" si="688">U595+V595</f>
        <v>43231.29</v>
      </c>
      <c r="X595" s="119">
        <f t="shared" ref="X595:X626" si="689">IF(LEFT(AM595,9)="Direct-WA", H595,0)</f>
        <v>0</v>
      </c>
      <c r="Y595" s="120">
        <f t="shared" ref="Y595:Y626" si="690">IF(LEFT(AM595,9)="Direct-WA",0,H595*T595)</f>
        <v>4859.1969959999997</v>
      </c>
      <c r="Z595" s="122">
        <f t="shared" ref="Z595:Z626" si="691">X595+Y595</f>
        <v>4859.1969959999997</v>
      </c>
      <c r="AA595" s="119">
        <f t="shared" ref="AA595:AA626" si="692">IF(LEFT(AM595,9)="Direct-OR", H595,0)</f>
        <v>0</v>
      </c>
      <c r="AB595" s="120">
        <f t="shared" ref="AB595:AB626" si="693">IF(LEFT(AM595,9)="Direct-OR",0,V595-Y595)</f>
        <v>38372.093004000002</v>
      </c>
      <c r="AC595" s="122">
        <f t="shared" ref="AC595:AC626" si="694">AA595+AB595</f>
        <v>38372.093004000002</v>
      </c>
      <c r="AD595" s="94">
        <f t="shared" ref="AD595:AD626" si="695">IF(LEFT(AM595,6)="Direct", R595,0)</f>
        <v>0</v>
      </c>
      <c r="AE595" s="123">
        <f t="shared" ref="AE595:AE626" si="696">R595-AD595</f>
        <v>170386.89</v>
      </c>
      <c r="AF595" s="94">
        <f t="shared" ref="AF595:AF626" si="697">AD595+AE595</f>
        <v>170386.89</v>
      </c>
      <c r="AG595" s="94">
        <f t="shared" ref="AG595:AG626" si="698">IF(LEFT(AM595,9)="Direct-WA", R595,0)</f>
        <v>0</v>
      </c>
      <c r="AH595" s="123">
        <f t="shared" ref="AH595:AH626" si="699">IF(LEFT(AM595,9)="Direct-WA",0,R595*T595)</f>
        <v>19151.486436000003</v>
      </c>
      <c r="AI595" s="94">
        <f t="shared" ref="AI595:AI626" si="700">AG595+AH595</f>
        <v>19151.486436000003</v>
      </c>
      <c r="AJ595" s="94">
        <f t="shared" ref="AJ595:AJ626" si="701">IF(LEFT(AM595,9)="Direct-OR", R595,0)</f>
        <v>0</v>
      </c>
      <c r="AK595" s="94">
        <f t="shared" ref="AK595:AK626" si="702">IF(LEFT(AM595,9)="Direct-OR",0,AF595-AI595)</f>
        <v>151235.40356400001</v>
      </c>
      <c r="AL595" s="93">
        <f t="shared" ref="AL595:AL626" si="703">AJ595+AK595</f>
        <v>151235.40356400001</v>
      </c>
      <c r="AM595" s="138" t="s">
        <v>1010</v>
      </c>
    </row>
    <row r="596" spans="1:39" hidden="1" outlineLevel="3" x14ac:dyDescent="0.25">
      <c r="A596" t="s">
        <v>7067</v>
      </c>
      <c r="B596" t="s">
        <v>77</v>
      </c>
      <c r="C596" t="s">
        <v>78</v>
      </c>
      <c r="D596" t="s">
        <v>513</v>
      </c>
      <c r="E596" t="s">
        <v>514</v>
      </c>
      <c r="F596">
        <v>62169.93</v>
      </c>
      <c r="G596">
        <v>117334.44</v>
      </c>
      <c r="H596">
        <v>80341.17</v>
      </c>
      <c r="R596">
        <f t="shared" si="685"/>
        <v>259845.53999999998</v>
      </c>
      <c r="S596" s="92" t="s">
        <v>4088</v>
      </c>
      <c r="T596" s="80">
        <v>0.1124</v>
      </c>
      <c r="U596" s="119">
        <f t="shared" si="686"/>
        <v>0</v>
      </c>
      <c r="V596" s="120">
        <f t="shared" si="687"/>
        <v>80341.17</v>
      </c>
      <c r="W596" s="121">
        <f t="shared" si="688"/>
        <v>80341.17</v>
      </c>
      <c r="X596" s="119">
        <f t="shared" si="689"/>
        <v>0</v>
      </c>
      <c r="Y596" s="120">
        <f t="shared" si="690"/>
        <v>9030.3475079999989</v>
      </c>
      <c r="Z596" s="122">
        <f t="shared" si="691"/>
        <v>9030.3475079999989</v>
      </c>
      <c r="AA596" s="119">
        <f t="shared" si="692"/>
        <v>0</v>
      </c>
      <c r="AB596" s="120">
        <f t="shared" si="693"/>
        <v>71310.822492000007</v>
      </c>
      <c r="AC596" s="122">
        <f t="shared" si="694"/>
        <v>71310.822492000007</v>
      </c>
      <c r="AD596" s="94">
        <f t="shared" si="695"/>
        <v>0</v>
      </c>
      <c r="AE596" s="123">
        <f t="shared" si="696"/>
        <v>259845.53999999998</v>
      </c>
      <c r="AF596" s="94">
        <f t="shared" si="697"/>
        <v>259845.53999999998</v>
      </c>
      <c r="AG596" s="94">
        <f t="shared" si="698"/>
        <v>0</v>
      </c>
      <c r="AH596" s="123">
        <f t="shared" si="699"/>
        <v>29206.638695999998</v>
      </c>
      <c r="AI596" s="94">
        <f t="shared" si="700"/>
        <v>29206.638695999998</v>
      </c>
      <c r="AJ596" s="94">
        <f t="shared" si="701"/>
        <v>0</v>
      </c>
      <c r="AK596" s="94">
        <f t="shared" si="702"/>
        <v>230638.90130399997</v>
      </c>
      <c r="AL596" s="93">
        <f t="shared" si="703"/>
        <v>230638.90130399997</v>
      </c>
      <c r="AM596" s="138" t="s">
        <v>1010</v>
      </c>
    </row>
    <row r="597" spans="1:39" hidden="1" outlineLevel="3" x14ac:dyDescent="0.25">
      <c r="A597" t="s">
        <v>7067</v>
      </c>
      <c r="B597" t="s">
        <v>77</v>
      </c>
      <c r="C597" t="s">
        <v>78</v>
      </c>
      <c r="D597" t="s">
        <v>519</v>
      </c>
      <c r="E597" t="s">
        <v>520</v>
      </c>
      <c r="F597">
        <v>71080.23</v>
      </c>
      <c r="G597">
        <v>71471.539999999994</v>
      </c>
      <c r="H597">
        <v>74167.960000000006</v>
      </c>
      <c r="R597">
        <f t="shared" si="685"/>
        <v>216719.72999999998</v>
      </c>
      <c r="S597" s="92" t="s">
        <v>4112</v>
      </c>
      <c r="T597" s="80">
        <v>0.1124</v>
      </c>
      <c r="U597" s="119">
        <f t="shared" si="686"/>
        <v>0</v>
      </c>
      <c r="V597" s="120">
        <f t="shared" si="687"/>
        <v>74167.960000000006</v>
      </c>
      <c r="W597" s="121">
        <f t="shared" si="688"/>
        <v>74167.960000000006</v>
      </c>
      <c r="X597" s="119">
        <f t="shared" si="689"/>
        <v>0</v>
      </c>
      <c r="Y597" s="120">
        <f t="shared" si="690"/>
        <v>8336.478704000001</v>
      </c>
      <c r="Z597" s="122">
        <f t="shared" si="691"/>
        <v>8336.478704000001</v>
      </c>
      <c r="AA597" s="119">
        <f t="shared" si="692"/>
        <v>0</v>
      </c>
      <c r="AB597" s="120">
        <f t="shared" si="693"/>
        <v>65831.481296000013</v>
      </c>
      <c r="AC597" s="122">
        <f t="shared" si="694"/>
        <v>65831.481296000013</v>
      </c>
      <c r="AD597" s="94">
        <f t="shared" si="695"/>
        <v>0</v>
      </c>
      <c r="AE597" s="123">
        <f t="shared" si="696"/>
        <v>216719.72999999998</v>
      </c>
      <c r="AF597" s="94">
        <f t="shared" si="697"/>
        <v>216719.72999999998</v>
      </c>
      <c r="AG597" s="94">
        <f t="shared" si="698"/>
        <v>0</v>
      </c>
      <c r="AH597" s="123">
        <f t="shared" si="699"/>
        <v>24359.297651999997</v>
      </c>
      <c r="AI597" s="94">
        <f t="shared" si="700"/>
        <v>24359.297651999997</v>
      </c>
      <c r="AJ597" s="94">
        <f t="shared" si="701"/>
        <v>0</v>
      </c>
      <c r="AK597" s="94">
        <f t="shared" si="702"/>
        <v>192360.43234799997</v>
      </c>
      <c r="AL597" s="93">
        <f t="shared" si="703"/>
        <v>192360.43234799997</v>
      </c>
      <c r="AM597" s="138" t="s">
        <v>1010</v>
      </c>
    </row>
    <row r="598" spans="1:39" hidden="1" outlineLevel="3" x14ac:dyDescent="0.25">
      <c r="A598" t="s">
        <v>7067</v>
      </c>
      <c r="B598" t="s">
        <v>77</v>
      </c>
      <c r="C598" t="s">
        <v>78</v>
      </c>
      <c r="D598" t="s">
        <v>521</v>
      </c>
      <c r="E598" t="s">
        <v>522</v>
      </c>
      <c r="F598">
        <v>44173.02</v>
      </c>
      <c r="G598">
        <v>38537.26</v>
      </c>
      <c r="H598">
        <v>147498</v>
      </c>
      <c r="R598">
        <f t="shared" si="685"/>
        <v>230208.28</v>
      </c>
      <c r="S598" s="92" t="s">
        <v>4128</v>
      </c>
      <c r="T598" s="80">
        <v>0.1124</v>
      </c>
      <c r="U598" s="119">
        <f t="shared" si="686"/>
        <v>0</v>
      </c>
      <c r="V598" s="120">
        <f t="shared" si="687"/>
        <v>147498</v>
      </c>
      <c r="W598" s="121">
        <f t="shared" si="688"/>
        <v>147498</v>
      </c>
      <c r="X598" s="119">
        <f t="shared" si="689"/>
        <v>0</v>
      </c>
      <c r="Y598" s="120">
        <f t="shared" si="690"/>
        <v>16578.7752</v>
      </c>
      <c r="Z598" s="122">
        <f t="shared" si="691"/>
        <v>16578.7752</v>
      </c>
      <c r="AA598" s="119">
        <f t="shared" si="692"/>
        <v>0</v>
      </c>
      <c r="AB598" s="120">
        <f t="shared" si="693"/>
        <v>130919.2248</v>
      </c>
      <c r="AC598" s="122">
        <f t="shared" si="694"/>
        <v>130919.2248</v>
      </c>
      <c r="AD598" s="94">
        <f t="shared" si="695"/>
        <v>0</v>
      </c>
      <c r="AE598" s="123">
        <f t="shared" si="696"/>
        <v>230208.28</v>
      </c>
      <c r="AF598" s="94">
        <f t="shared" si="697"/>
        <v>230208.28</v>
      </c>
      <c r="AG598" s="94">
        <f t="shared" si="698"/>
        <v>0</v>
      </c>
      <c r="AH598" s="123">
        <f t="shared" si="699"/>
        <v>25875.410671999998</v>
      </c>
      <c r="AI598" s="94">
        <f t="shared" si="700"/>
        <v>25875.410671999998</v>
      </c>
      <c r="AJ598" s="94">
        <f t="shared" si="701"/>
        <v>0</v>
      </c>
      <c r="AK598" s="94">
        <f t="shared" si="702"/>
        <v>204332.869328</v>
      </c>
      <c r="AL598" s="93">
        <f t="shared" si="703"/>
        <v>204332.869328</v>
      </c>
      <c r="AM598" s="138" t="s">
        <v>1010</v>
      </c>
    </row>
    <row r="599" spans="1:39" hidden="1" outlineLevel="3" x14ac:dyDescent="0.25">
      <c r="A599" t="s">
        <v>7067</v>
      </c>
      <c r="B599" t="s">
        <v>77</v>
      </c>
      <c r="C599" t="s">
        <v>78</v>
      </c>
      <c r="D599" t="s">
        <v>523</v>
      </c>
      <c r="E599" t="s">
        <v>524</v>
      </c>
      <c r="F599">
        <v>17219.669999999998</v>
      </c>
      <c r="G599">
        <v>15500.23</v>
      </c>
      <c r="H599">
        <v>15251.39</v>
      </c>
      <c r="R599">
        <f t="shared" si="685"/>
        <v>47971.289999999994</v>
      </c>
      <c r="S599" s="92" t="s">
        <v>4129</v>
      </c>
      <c r="T599" s="80">
        <v>0.1124</v>
      </c>
      <c r="U599" s="119">
        <f t="shared" si="686"/>
        <v>0</v>
      </c>
      <c r="V599" s="120">
        <f t="shared" si="687"/>
        <v>15251.39</v>
      </c>
      <c r="W599" s="121">
        <f t="shared" si="688"/>
        <v>15251.39</v>
      </c>
      <c r="X599" s="119">
        <f t="shared" si="689"/>
        <v>0</v>
      </c>
      <c r="Y599" s="120">
        <f t="shared" si="690"/>
        <v>1714.2562359999999</v>
      </c>
      <c r="Z599" s="122">
        <f t="shared" si="691"/>
        <v>1714.2562359999999</v>
      </c>
      <c r="AA599" s="119">
        <f t="shared" si="692"/>
        <v>0</v>
      </c>
      <c r="AB599" s="120">
        <f t="shared" si="693"/>
        <v>13537.133764</v>
      </c>
      <c r="AC599" s="122">
        <f t="shared" si="694"/>
        <v>13537.133764</v>
      </c>
      <c r="AD599" s="94">
        <f t="shared" si="695"/>
        <v>0</v>
      </c>
      <c r="AE599" s="123">
        <f t="shared" si="696"/>
        <v>47971.289999999994</v>
      </c>
      <c r="AF599" s="94">
        <f t="shared" si="697"/>
        <v>47971.289999999994</v>
      </c>
      <c r="AG599" s="94">
        <f t="shared" si="698"/>
        <v>0</v>
      </c>
      <c r="AH599" s="123">
        <f t="shared" si="699"/>
        <v>5391.9729959999995</v>
      </c>
      <c r="AI599" s="94">
        <f t="shared" si="700"/>
        <v>5391.9729959999995</v>
      </c>
      <c r="AJ599" s="94">
        <f t="shared" si="701"/>
        <v>0</v>
      </c>
      <c r="AK599" s="94">
        <f t="shared" si="702"/>
        <v>42579.317003999997</v>
      </c>
      <c r="AL599" s="93">
        <f t="shared" si="703"/>
        <v>42579.317003999997</v>
      </c>
      <c r="AM599" s="138" t="s">
        <v>1010</v>
      </c>
    </row>
    <row r="600" spans="1:39" hidden="1" outlineLevel="3" x14ac:dyDescent="0.25">
      <c r="A600" t="s">
        <v>7067</v>
      </c>
      <c r="B600" t="s">
        <v>77</v>
      </c>
      <c r="C600" t="s">
        <v>78</v>
      </c>
      <c r="D600" t="s">
        <v>525</v>
      </c>
      <c r="E600" t="s">
        <v>526</v>
      </c>
      <c r="F600">
        <v>3058.83</v>
      </c>
      <c r="G600">
        <v>3058.83</v>
      </c>
      <c r="H600">
        <v>3058.83</v>
      </c>
      <c r="R600">
        <f t="shared" si="685"/>
        <v>9176.49</v>
      </c>
      <c r="S600" s="92" t="s">
        <v>6716</v>
      </c>
      <c r="T600" s="80">
        <v>0.1124</v>
      </c>
      <c r="U600" s="119">
        <f t="shared" si="686"/>
        <v>0</v>
      </c>
      <c r="V600" s="120">
        <f t="shared" si="687"/>
        <v>3058.83</v>
      </c>
      <c r="W600" s="121">
        <f t="shared" si="688"/>
        <v>3058.83</v>
      </c>
      <c r="X600" s="119">
        <f t="shared" si="689"/>
        <v>0</v>
      </c>
      <c r="Y600" s="120">
        <f t="shared" si="690"/>
        <v>343.81249199999996</v>
      </c>
      <c r="Z600" s="122">
        <f t="shared" si="691"/>
        <v>343.81249199999996</v>
      </c>
      <c r="AA600" s="119">
        <f t="shared" si="692"/>
        <v>0</v>
      </c>
      <c r="AB600" s="120">
        <f t="shared" si="693"/>
        <v>2715.0175079999999</v>
      </c>
      <c r="AC600" s="122">
        <f t="shared" si="694"/>
        <v>2715.0175079999999</v>
      </c>
      <c r="AD600" s="94">
        <f t="shared" si="695"/>
        <v>0</v>
      </c>
      <c r="AE600" s="123">
        <f t="shared" si="696"/>
        <v>9176.49</v>
      </c>
      <c r="AF600" s="94">
        <f t="shared" si="697"/>
        <v>9176.49</v>
      </c>
      <c r="AG600" s="94">
        <f t="shared" si="698"/>
        <v>0</v>
      </c>
      <c r="AH600" s="123">
        <f t="shared" si="699"/>
        <v>1031.4374760000001</v>
      </c>
      <c r="AI600" s="94">
        <f t="shared" si="700"/>
        <v>1031.4374760000001</v>
      </c>
      <c r="AJ600" s="94">
        <f t="shared" si="701"/>
        <v>0</v>
      </c>
      <c r="AK600" s="94">
        <f t="shared" si="702"/>
        <v>8145.0525239999997</v>
      </c>
      <c r="AL600" s="93">
        <f t="shared" si="703"/>
        <v>8145.0525239999997</v>
      </c>
      <c r="AM600" s="138" t="s">
        <v>1010</v>
      </c>
    </row>
    <row r="601" spans="1:39" hidden="1" outlineLevel="3" x14ac:dyDescent="0.25">
      <c r="A601" t="s">
        <v>7067</v>
      </c>
      <c r="B601" t="s">
        <v>77</v>
      </c>
      <c r="C601" t="s">
        <v>78</v>
      </c>
      <c r="D601" t="s">
        <v>527</v>
      </c>
      <c r="E601" t="s">
        <v>528</v>
      </c>
      <c r="F601">
        <v>76299.899999999994</v>
      </c>
      <c r="G601">
        <v>73608.09</v>
      </c>
      <c r="H601">
        <v>114892.68</v>
      </c>
      <c r="R601">
        <f t="shared" si="685"/>
        <v>264800.67</v>
      </c>
      <c r="S601" s="92" t="s">
        <v>4137</v>
      </c>
      <c r="T601" s="80">
        <v>0.1124</v>
      </c>
      <c r="U601" s="119">
        <f t="shared" si="686"/>
        <v>0</v>
      </c>
      <c r="V601" s="120">
        <f t="shared" si="687"/>
        <v>114892.68</v>
      </c>
      <c r="W601" s="121">
        <f t="shared" si="688"/>
        <v>114892.68</v>
      </c>
      <c r="X601" s="119">
        <f t="shared" si="689"/>
        <v>0</v>
      </c>
      <c r="Y601" s="120">
        <f t="shared" si="690"/>
        <v>12913.937231999998</v>
      </c>
      <c r="Z601" s="122">
        <f t="shared" si="691"/>
        <v>12913.937231999998</v>
      </c>
      <c r="AA601" s="119">
        <f t="shared" si="692"/>
        <v>0</v>
      </c>
      <c r="AB601" s="120">
        <f t="shared" si="693"/>
        <v>101978.742768</v>
      </c>
      <c r="AC601" s="122">
        <f t="shared" si="694"/>
        <v>101978.742768</v>
      </c>
      <c r="AD601" s="94">
        <f t="shared" si="695"/>
        <v>0</v>
      </c>
      <c r="AE601" s="123">
        <f t="shared" si="696"/>
        <v>264800.67</v>
      </c>
      <c r="AF601" s="94">
        <f t="shared" si="697"/>
        <v>264800.67</v>
      </c>
      <c r="AG601" s="94">
        <f t="shared" si="698"/>
        <v>0</v>
      </c>
      <c r="AH601" s="123">
        <f t="shared" si="699"/>
        <v>29763.595308</v>
      </c>
      <c r="AI601" s="94">
        <f t="shared" si="700"/>
        <v>29763.595308</v>
      </c>
      <c r="AJ601" s="94">
        <f t="shared" si="701"/>
        <v>0</v>
      </c>
      <c r="AK601" s="94">
        <f t="shared" si="702"/>
        <v>235037.07469199999</v>
      </c>
      <c r="AL601" s="93">
        <f t="shared" si="703"/>
        <v>235037.07469199999</v>
      </c>
      <c r="AM601" s="138" t="s">
        <v>1010</v>
      </c>
    </row>
    <row r="602" spans="1:39" hidden="1" outlineLevel="3" x14ac:dyDescent="0.25">
      <c r="A602" t="s">
        <v>7067</v>
      </c>
      <c r="B602" t="s">
        <v>543</v>
      </c>
      <c r="C602" t="s">
        <v>544</v>
      </c>
      <c r="D602" t="s">
        <v>513</v>
      </c>
      <c r="E602" t="s">
        <v>514</v>
      </c>
      <c r="F602">
        <v>11711.54</v>
      </c>
      <c r="G602">
        <v>15097.39</v>
      </c>
      <c r="H602">
        <v>13023.74</v>
      </c>
      <c r="R602">
        <f t="shared" si="685"/>
        <v>39832.67</v>
      </c>
      <c r="S602" s="92" t="s">
        <v>4838</v>
      </c>
      <c r="T602" s="80">
        <v>0.1124</v>
      </c>
      <c r="U602" s="119">
        <f t="shared" si="686"/>
        <v>0</v>
      </c>
      <c r="V602" s="120">
        <f t="shared" si="687"/>
        <v>13023.74</v>
      </c>
      <c r="W602" s="121">
        <f t="shared" si="688"/>
        <v>13023.74</v>
      </c>
      <c r="X602" s="119">
        <f t="shared" si="689"/>
        <v>0</v>
      </c>
      <c r="Y602" s="120">
        <f t="shared" si="690"/>
        <v>1463.8683759999999</v>
      </c>
      <c r="Z602" s="122">
        <f t="shared" si="691"/>
        <v>1463.8683759999999</v>
      </c>
      <c r="AA602" s="119">
        <f t="shared" si="692"/>
        <v>0</v>
      </c>
      <c r="AB602" s="120">
        <f t="shared" si="693"/>
        <v>11559.871623999999</v>
      </c>
      <c r="AC602" s="122">
        <f t="shared" si="694"/>
        <v>11559.871623999999</v>
      </c>
      <c r="AD602" s="94">
        <f t="shared" si="695"/>
        <v>0</v>
      </c>
      <c r="AE602" s="123">
        <f t="shared" si="696"/>
        <v>39832.67</v>
      </c>
      <c r="AF602" s="94">
        <f t="shared" si="697"/>
        <v>39832.67</v>
      </c>
      <c r="AG602" s="94">
        <f t="shared" si="698"/>
        <v>0</v>
      </c>
      <c r="AH602" s="123">
        <f t="shared" si="699"/>
        <v>4477.1921080000002</v>
      </c>
      <c r="AI602" s="94">
        <f t="shared" si="700"/>
        <v>4477.1921080000002</v>
      </c>
      <c r="AJ602" s="94">
        <f t="shared" si="701"/>
        <v>0</v>
      </c>
      <c r="AK602" s="94">
        <f t="shared" si="702"/>
        <v>35355.477891999995</v>
      </c>
      <c r="AL602" s="93">
        <f t="shared" si="703"/>
        <v>35355.477891999995</v>
      </c>
      <c r="AM602" s="138" t="s">
        <v>1010</v>
      </c>
    </row>
    <row r="603" spans="1:39" hidden="1" outlineLevel="3" x14ac:dyDescent="0.25">
      <c r="A603" t="s">
        <v>7067</v>
      </c>
      <c r="B603" t="s">
        <v>545</v>
      </c>
      <c r="C603" t="s">
        <v>546</v>
      </c>
      <c r="D603" t="s">
        <v>513</v>
      </c>
      <c r="E603" t="s">
        <v>514</v>
      </c>
      <c r="F603">
        <v>52225.07</v>
      </c>
      <c r="G603">
        <v>53607.59</v>
      </c>
      <c r="H603">
        <v>54633.45</v>
      </c>
      <c r="R603">
        <f t="shared" si="685"/>
        <v>160466.10999999999</v>
      </c>
      <c r="S603" s="92" t="s">
        <v>5121</v>
      </c>
      <c r="T603" s="80">
        <v>0.1124</v>
      </c>
      <c r="U603" s="119">
        <f t="shared" si="686"/>
        <v>0</v>
      </c>
      <c r="V603" s="120">
        <f t="shared" si="687"/>
        <v>54633.45</v>
      </c>
      <c r="W603" s="121">
        <f t="shared" si="688"/>
        <v>54633.45</v>
      </c>
      <c r="X603" s="119">
        <f t="shared" si="689"/>
        <v>0</v>
      </c>
      <c r="Y603" s="120">
        <f t="shared" si="690"/>
        <v>6140.7997799999994</v>
      </c>
      <c r="Z603" s="122">
        <f t="shared" si="691"/>
        <v>6140.7997799999994</v>
      </c>
      <c r="AA603" s="119">
        <f t="shared" si="692"/>
        <v>0</v>
      </c>
      <c r="AB603" s="120">
        <f t="shared" si="693"/>
        <v>48492.650219999996</v>
      </c>
      <c r="AC603" s="122">
        <f t="shared" si="694"/>
        <v>48492.650219999996</v>
      </c>
      <c r="AD603" s="94">
        <f t="shared" si="695"/>
        <v>0</v>
      </c>
      <c r="AE603" s="123">
        <f t="shared" si="696"/>
        <v>160466.10999999999</v>
      </c>
      <c r="AF603" s="94">
        <f t="shared" si="697"/>
        <v>160466.10999999999</v>
      </c>
      <c r="AG603" s="94">
        <f t="shared" si="698"/>
        <v>0</v>
      </c>
      <c r="AH603" s="123">
        <f t="shared" si="699"/>
        <v>18036.390764</v>
      </c>
      <c r="AI603" s="94">
        <f t="shared" si="700"/>
        <v>18036.390764</v>
      </c>
      <c r="AJ603" s="94">
        <f t="shared" si="701"/>
        <v>0</v>
      </c>
      <c r="AK603" s="94">
        <f t="shared" si="702"/>
        <v>142429.71923599998</v>
      </c>
      <c r="AL603" s="93">
        <f t="shared" si="703"/>
        <v>142429.71923599998</v>
      </c>
      <c r="AM603" s="138" t="s">
        <v>1010</v>
      </c>
    </row>
    <row r="604" spans="1:39" hidden="1" outlineLevel="3" x14ac:dyDescent="0.25">
      <c r="A604" t="s">
        <v>7067</v>
      </c>
      <c r="B604" t="s">
        <v>547</v>
      </c>
      <c r="C604" t="s">
        <v>548</v>
      </c>
      <c r="D604" t="s">
        <v>533</v>
      </c>
      <c r="E604" t="s">
        <v>534</v>
      </c>
      <c r="F604">
        <v>4000</v>
      </c>
      <c r="G604">
        <v>4000</v>
      </c>
      <c r="H604">
        <v>4000</v>
      </c>
      <c r="R604">
        <f t="shared" si="685"/>
        <v>12000</v>
      </c>
      <c r="S604" s="92" t="s">
        <v>6893</v>
      </c>
      <c r="T604" s="80">
        <v>0.1124</v>
      </c>
      <c r="U604" s="119">
        <f t="shared" si="686"/>
        <v>0</v>
      </c>
      <c r="V604" s="120">
        <f t="shared" si="687"/>
        <v>4000</v>
      </c>
      <c r="W604" s="121">
        <f t="shared" si="688"/>
        <v>4000</v>
      </c>
      <c r="X604" s="119">
        <f t="shared" si="689"/>
        <v>0</v>
      </c>
      <c r="Y604" s="120">
        <f t="shared" si="690"/>
        <v>449.6</v>
      </c>
      <c r="Z604" s="122">
        <f t="shared" si="691"/>
        <v>449.6</v>
      </c>
      <c r="AA604" s="119">
        <f t="shared" si="692"/>
        <v>0</v>
      </c>
      <c r="AB604" s="120">
        <f t="shared" si="693"/>
        <v>3550.4</v>
      </c>
      <c r="AC604" s="122">
        <f t="shared" si="694"/>
        <v>3550.4</v>
      </c>
      <c r="AD604" s="94">
        <f t="shared" si="695"/>
        <v>0</v>
      </c>
      <c r="AE604" s="123">
        <f t="shared" si="696"/>
        <v>12000</v>
      </c>
      <c r="AF604" s="94">
        <f t="shared" si="697"/>
        <v>12000</v>
      </c>
      <c r="AG604" s="94">
        <f t="shared" si="698"/>
        <v>0</v>
      </c>
      <c r="AH604" s="123">
        <f t="shared" si="699"/>
        <v>1348.8</v>
      </c>
      <c r="AI604" s="94">
        <f t="shared" si="700"/>
        <v>1348.8</v>
      </c>
      <c r="AJ604" s="94">
        <f t="shared" si="701"/>
        <v>0</v>
      </c>
      <c r="AK604" s="94">
        <f t="shared" si="702"/>
        <v>10651.2</v>
      </c>
      <c r="AL604" s="93">
        <f t="shared" si="703"/>
        <v>10651.2</v>
      </c>
      <c r="AM604" s="138" t="s">
        <v>1370</v>
      </c>
    </row>
    <row r="605" spans="1:39" hidden="1" outlineLevel="3" x14ac:dyDescent="0.25">
      <c r="A605" t="s">
        <v>7067</v>
      </c>
      <c r="B605" t="s">
        <v>151</v>
      </c>
      <c r="C605" t="s">
        <v>152</v>
      </c>
      <c r="D605" t="s">
        <v>513</v>
      </c>
      <c r="E605" t="s">
        <v>514</v>
      </c>
      <c r="H605">
        <v>158</v>
      </c>
      <c r="R605">
        <f t="shared" si="685"/>
        <v>158</v>
      </c>
      <c r="S605" s="92" t="s">
        <v>5306</v>
      </c>
      <c r="T605" s="80">
        <v>0.1124</v>
      </c>
      <c r="U605" s="119">
        <f t="shared" si="686"/>
        <v>0</v>
      </c>
      <c r="V605" s="120">
        <f t="shared" si="687"/>
        <v>158</v>
      </c>
      <c r="W605" s="121">
        <f t="shared" si="688"/>
        <v>158</v>
      </c>
      <c r="X605" s="119">
        <f t="shared" si="689"/>
        <v>0</v>
      </c>
      <c r="Y605" s="120">
        <f t="shared" si="690"/>
        <v>17.7592</v>
      </c>
      <c r="Z605" s="122">
        <f t="shared" si="691"/>
        <v>17.7592</v>
      </c>
      <c r="AA605" s="119">
        <f t="shared" si="692"/>
        <v>0</v>
      </c>
      <c r="AB605" s="120">
        <f t="shared" si="693"/>
        <v>140.24080000000001</v>
      </c>
      <c r="AC605" s="122">
        <f t="shared" si="694"/>
        <v>140.24080000000001</v>
      </c>
      <c r="AD605" s="94">
        <f t="shared" si="695"/>
        <v>0</v>
      </c>
      <c r="AE605" s="123">
        <f t="shared" si="696"/>
        <v>158</v>
      </c>
      <c r="AF605" s="94">
        <f t="shared" si="697"/>
        <v>158</v>
      </c>
      <c r="AG605" s="94">
        <f t="shared" si="698"/>
        <v>0</v>
      </c>
      <c r="AH605" s="123">
        <f t="shared" si="699"/>
        <v>17.7592</v>
      </c>
      <c r="AI605" s="94">
        <f t="shared" si="700"/>
        <v>17.7592</v>
      </c>
      <c r="AJ605" s="94">
        <f t="shared" si="701"/>
        <v>0</v>
      </c>
      <c r="AK605" s="94">
        <f t="shared" si="702"/>
        <v>140.24080000000001</v>
      </c>
      <c r="AL605" s="93">
        <f t="shared" si="703"/>
        <v>140.24080000000001</v>
      </c>
      <c r="AM605" s="138" t="s">
        <v>1010</v>
      </c>
    </row>
    <row r="606" spans="1:39" hidden="1" outlineLevel="3" x14ac:dyDescent="0.25">
      <c r="A606" t="s">
        <v>7067</v>
      </c>
      <c r="B606" t="s">
        <v>151</v>
      </c>
      <c r="C606" t="s">
        <v>152</v>
      </c>
      <c r="D606" t="s">
        <v>533</v>
      </c>
      <c r="E606" t="s">
        <v>534</v>
      </c>
      <c r="F606">
        <v>3309</v>
      </c>
      <c r="G606">
        <v>1499.5</v>
      </c>
      <c r="H606">
        <v>6795</v>
      </c>
      <c r="R606">
        <f t="shared" si="685"/>
        <v>11603.5</v>
      </c>
      <c r="S606" s="92" t="s">
        <v>6752</v>
      </c>
      <c r="T606" s="80">
        <v>0.1124</v>
      </c>
      <c r="U606" s="119">
        <f t="shared" si="686"/>
        <v>0</v>
      </c>
      <c r="V606" s="120">
        <f t="shared" si="687"/>
        <v>6795</v>
      </c>
      <c r="W606" s="121">
        <f t="shared" si="688"/>
        <v>6795</v>
      </c>
      <c r="X606" s="119">
        <f t="shared" si="689"/>
        <v>0</v>
      </c>
      <c r="Y606" s="120">
        <f t="shared" si="690"/>
        <v>763.75800000000004</v>
      </c>
      <c r="Z606" s="122">
        <f t="shared" si="691"/>
        <v>763.75800000000004</v>
      </c>
      <c r="AA606" s="119">
        <f t="shared" si="692"/>
        <v>0</v>
      </c>
      <c r="AB606" s="120">
        <f t="shared" si="693"/>
        <v>6031.2420000000002</v>
      </c>
      <c r="AC606" s="122">
        <f t="shared" si="694"/>
        <v>6031.2420000000002</v>
      </c>
      <c r="AD606" s="94">
        <f t="shared" si="695"/>
        <v>0</v>
      </c>
      <c r="AE606" s="123">
        <f t="shared" si="696"/>
        <v>11603.5</v>
      </c>
      <c r="AF606" s="94">
        <f t="shared" si="697"/>
        <v>11603.5</v>
      </c>
      <c r="AG606" s="94">
        <f t="shared" si="698"/>
        <v>0</v>
      </c>
      <c r="AH606" s="123">
        <f t="shared" si="699"/>
        <v>1304.2334000000001</v>
      </c>
      <c r="AI606" s="94">
        <f t="shared" si="700"/>
        <v>1304.2334000000001</v>
      </c>
      <c r="AJ606" s="94">
        <f t="shared" si="701"/>
        <v>0</v>
      </c>
      <c r="AK606" s="94">
        <f t="shared" si="702"/>
        <v>10299.266599999999</v>
      </c>
      <c r="AL606" s="93">
        <f t="shared" si="703"/>
        <v>10299.266599999999</v>
      </c>
      <c r="AM606" s="138" t="s">
        <v>1370</v>
      </c>
    </row>
    <row r="607" spans="1:39" hidden="1" outlineLevel="3" x14ac:dyDescent="0.25">
      <c r="A607" t="s">
        <v>7067</v>
      </c>
      <c r="B607" t="s">
        <v>151</v>
      </c>
      <c r="C607" t="s">
        <v>152</v>
      </c>
      <c r="D607" t="s">
        <v>527</v>
      </c>
      <c r="E607" t="s">
        <v>528</v>
      </c>
      <c r="F607">
        <v>520.17999999999995</v>
      </c>
      <c r="G607">
        <v>524.01</v>
      </c>
      <c r="H607">
        <v>473.6</v>
      </c>
      <c r="R607">
        <f t="shared" si="685"/>
        <v>1517.79</v>
      </c>
      <c r="S607" s="92" t="s">
        <v>5342</v>
      </c>
      <c r="T607" s="80">
        <v>0.1124</v>
      </c>
      <c r="U607" s="119">
        <f t="shared" si="686"/>
        <v>0</v>
      </c>
      <c r="V607" s="120">
        <f t="shared" si="687"/>
        <v>473.6</v>
      </c>
      <c r="W607" s="121">
        <f t="shared" si="688"/>
        <v>473.6</v>
      </c>
      <c r="X607" s="119">
        <f t="shared" si="689"/>
        <v>0</v>
      </c>
      <c r="Y607" s="120">
        <f t="shared" si="690"/>
        <v>53.232640000000004</v>
      </c>
      <c r="Z607" s="122">
        <f t="shared" si="691"/>
        <v>53.232640000000004</v>
      </c>
      <c r="AA607" s="119">
        <f t="shared" si="692"/>
        <v>0</v>
      </c>
      <c r="AB607" s="120">
        <f t="shared" si="693"/>
        <v>420.36736000000002</v>
      </c>
      <c r="AC607" s="122">
        <f t="shared" si="694"/>
        <v>420.36736000000002</v>
      </c>
      <c r="AD607" s="94">
        <f t="shared" si="695"/>
        <v>0</v>
      </c>
      <c r="AE607" s="123">
        <f t="shared" si="696"/>
        <v>1517.79</v>
      </c>
      <c r="AF607" s="94">
        <f t="shared" si="697"/>
        <v>1517.79</v>
      </c>
      <c r="AG607" s="94">
        <f t="shared" si="698"/>
        <v>0</v>
      </c>
      <c r="AH607" s="123">
        <f t="shared" si="699"/>
        <v>170.59959599999999</v>
      </c>
      <c r="AI607" s="94">
        <f t="shared" si="700"/>
        <v>170.59959599999999</v>
      </c>
      <c r="AJ607" s="94">
        <f t="shared" si="701"/>
        <v>0</v>
      </c>
      <c r="AK607" s="94">
        <f t="shared" si="702"/>
        <v>1347.1904039999999</v>
      </c>
      <c r="AL607" s="93">
        <f t="shared" si="703"/>
        <v>1347.1904039999999</v>
      </c>
      <c r="AM607" s="138" t="s">
        <v>1010</v>
      </c>
    </row>
    <row r="608" spans="1:39" hidden="1" outlineLevel="3" x14ac:dyDescent="0.25">
      <c r="A608" t="s">
        <v>7067</v>
      </c>
      <c r="B608" t="s">
        <v>138</v>
      </c>
      <c r="C608" t="s">
        <v>139</v>
      </c>
      <c r="D608" t="s">
        <v>513</v>
      </c>
      <c r="E608" t="s">
        <v>514</v>
      </c>
      <c r="F608">
        <v>144.16999999999999</v>
      </c>
      <c r="G608">
        <v>432.39</v>
      </c>
      <c r="H608">
        <v>1213.71</v>
      </c>
      <c r="R608">
        <f t="shared" si="685"/>
        <v>1790.27</v>
      </c>
      <c r="S608" s="92" t="s">
        <v>5445</v>
      </c>
      <c r="T608" s="80">
        <v>0.1124</v>
      </c>
      <c r="U608" s="119">
        <f t="shared" si="686"/>
        <v>0</v>
      </c>
      <c r="V608" s="120">
        <f t="shared" si="687"/>
        <v>1213.71</v>
      </c>
      <c r="W608" s="121">
        <f t="shared" si="688"/>
        <v>1213.71</v>
      </c>
      <c r="X608" s="119">
        <f t="shared" si="689"/>
        <v>0</v>
      </c>
      <c r="Y608" s="120">
        <f t="shared" si="690"/>
        <v>136.42100400000001</v>
      </c>
      <c r="Z608" s="122">
        <f t="shared" si="691"/>
        <v>136.42100400000001</v>
      </c>
      <c r="AA608" s="119">
        <f t="shared" si="692"/>
        <v>0</v>
      </c>
      <c r="AB608" s="120">
        <f t="shared" si="693"/>
        <v>1077.288996</v>
      </c>
      <c r="AC608" s="122">
        <f t="shared" si="694"/>
        <v>1077.288996</v>
      </c>
      <c r="AD608" s="94">
        <f t="shared" si="695"/>
        <v>0</v>
      </c>
      <c r="AE608" s="123">
        <f t="shared" si="696"/>
        <v>1790.27</v>
      </c>
      <c r="AF608" s="94">
        <f t="shared" si="697"/>
        <v>1790.27</v>
      </c>
      <c r="AG608" s="94">
        <f t="shared" si="698"/>
        <v>0</v>
      </c>
      <c r="AH608" s="123">
        <f t="shared" si="699"/>
        <v>201.226348</v>
      </c>
      <c r="AI608" s="94">
        <f t="shared" si="700"/>
        <v>201.226348</v>
      </c>
      <c r="AJ608" s="94">
        <f t="shared" si="701"/>
        <v>0</v>
      </c>
      <c r="AK608" s="94">
        <f t="shared" si="702"/>
        <v>1589.0436520000001</v>
      </c>
      <c r="AL608" s="93">
        <f t="shared" si="703"/>
        <v>1589.0436520000001</v>
      </c>
      <c r="AM608" s="138" t="s">
        <v>1010</v>
      </c>
    </row>
    <row r="609" spans="1:39" hidden="1" outlineLevel="3" x14ac:dyDescent="0.25">
      <c r="A609" t="s">
        <v>7067</v>
      </c>
      <c r="B609" t="s">
        <v>138</v>
      </c>
      <c r="C609" t="s">
        <v>139</v>
      </c>
      <c r="D609" t="s">
        <v>559</v>
      </c>
      <c r="E609" t="s">
        <v>560</v>
      </c>
      <c r="F609">
        <v>-4096.9799999999996</v>
      </c>
      <c r="G609">
        <v>9213.26</v>
      </c>
      <c r="H609">
        <v>7465.27</v>
      </c>
      <c r="R609">
        <f t="shared" si="685"/>
        <v>12581.550000000001</v>
      </c>
      <c r="S609" s="92" t="s">
        <v>5470</v>
      </c>
      <c r="T609" s="80">
        <v>0.1124</v>
      </c>
      <c r="U609" s="119">
        <f t="shared" si="686"/>
        <v>0</v>
      </c>
      <c r="V609" s="120">
        <f t="shared" si="687"/>
        <v>7465.27</v>
      </c>
      <c r="W609" s="121">
        <f t="shared" si="688"/>
        <v>7465.27</v>
      </c>
      <c r="X609" s="119">
        <f t="shared" si="689"/>
        <v>0</v>
      </c>
      <c r="Y609" s="120">
        <f t="shared" si="690"/>
        <v>839.09634800000003</v>
      </c>
      <c r="Z609" s="122">
        <f t="shared" si="691"/>
        <v>839.09634800000003</v>
      </c>
      <c r="AA609" s="119">
        <f t="shared" si="692"/>
        <v>0</v>
      </c>
      <c r="AB609" s="120">
        <f t="shared" si="693"/>
        <v>6626.1736520000004</v>
      </c>
      <c r="AC609" s="122">
        <f t="shared" si="694"/>
        <v>6626.1736520000004</v>
      </c>
      <c r="AD609" s="94">
        <f t="shared" si="695"/>
        <v>0</v>
      </c>
      <c r="AE609" s="123">
        <f t="shared" si="696"/>
        <v>12581.550000000001</v>
      </c>
      <c r="AF609" s="94">
        <f t="shared" si="697"/>
        <v>12581.550000000001</v>
      </c>
      <c r="AG609" s="94">
        <f t="shared" si="698"/>
        <v>0</v>
      </c>
      <c r="AH609" s="123">
        <f t="shared" si="699"/>
        <v>1414.1662200000001</v>
      </c>
      <c r="AI609" s="94">
        <f t="shared" si="700"/>
        <v>1414.1662200000001</v>
      </c>
      <c r="AJ609" s="94">
        <f t="shared" si="701"/>
        <v>0</v>
      </c>
      <c r="AK609" s="94">
        <f t="shared" si="702"/>
        <v>11167.38378</v>
      </c>
      <c r="AL609" s="93">
        <f t="shared" si="703"/>
        <v>11167.38378</v>
      </c>
      <c r="AM609" s="138" t="s">
        <v>1010</v>
      </c>
    </row>
    <row r="610" spans="1:39" hidden="1" outlineLevel="3" x14ac:dyDescent="0.25">
      <c r="A610" t="s">
        <v>7067</v>
      </c>
      <c r="B610" t="s">
        <v>563</v>
      </c>
      <c r="C610" t="s">
        <v>564</v>
      </c>
      <c r="D610" t="s">
        <v>513</v>
      </c>
      <c r="E610" t="s">
        <v>514</v>
      </c>
      <c r="F610">
        <v>40590.36</v>
      </c>
      <c r="G610">
        <v>38740.54</v>
      </c>
      <c r="H610">
        <v>32349.17</v>
      </c>
      <c r="R610">
        <f t="shared" si="685"/>
        <v>111680.06999999999</v>
      </c>
      <c r="S610" s="92" t="s">
        <v>5475</v>
      </c>
      <c r="T610" s="80">
        <v>0.1124</v>
      </c>
      <c r="U610" s="119">
        <f t="shared" si="686"/>
        <v>0</v>
      </c>
      <c r="V610" s="120">
        <f t="shared" si="687"/>
        <v>32349.17</v>
      </c>
      <c r="W610" s="121">
        <f t="shared" si="688"/>
        <v>32349.17</v>
      </c>
      <c r="X610" s="119">
        <f t="shared" si="689"/>
        <v>0</v>
      </c>
      <c r="Y610" s="120">
        <f t="shared" si="690"/>
        <v>3636.0467079999999</v>
      </c>
      <c r="Z610" s="122">
        <f t="shared" si="691"/>
        <v>3636.0467079999999</v>
      </c>
      <c r="AA610" s="119">
        <f t="shared" si="692"/>
        <v>0</v>
      </c>
      <c r="AB610" s="120">
        <f t="shared" si="693"/>
        <v>28713.123291999997</v>
      </c>
      <c r="AC610" s="122">
        <f t="shared" si="694"/>
        <v>28713.123291999997</v>
      </c>
      <c r="AD610" s="94">
        <f t="shared" si="695"/>
        <v>0</v>
      </c>
      <c r="AE610" s="123">
        <f t="shared" si="696"/>
        <v>111680.06999999999</v>
      </c>
      <c r="AF610" s="94">
        <f t="shared" si="697"/>
        <v>111680.06999999999</v>
      </c>
      <c r="AG610" s="94">
        <f t="shared" si="698"/>
        <v>0</v>
      </c>
      <c r="AH610" s="123">
        <f t="shared" si="699"/>
        <v>12552.839867999999</v>
      </c>
      <c r="AI610" s="94">
        <f t="shared" si="700"/>
        <v>12552.839867999999</v>
      </c>
      <c r="AJ610" s="94">
        <f t="shared" si="701"/>
        <v>0</v>
      </c>
      <c r="AK610" s="94">
        <f t="shared" si="702"/>
        <v>99127.230131999997</v>
      </c>
      <c r="AL610" s="93">
        <f t="shared" si="703"/>
        <v>99127.230131999997</v>
      </c>
      <c r="AM610" s="138" t="s">
        <v>1010</v>
      </c>
    </row>
    <row r="611" spans="1:39" hidden="1" outlineLevel="3" x14ac:dyDescent="0.25">
      <c r="A611" t="s">
        <v>7067</v>
      </c>
      <c r="B611" t="s">
        <v>565</v>
      </c>
      <c r="C611" t="s">
        <v>566</v>
      </c>
      <c r="D611" t="s">
        <v>513</v>
      </c>
      <c r="E611" t="s">
        <v>514</v>
      </c>
      <c r="F611">
        <v>51735.93</v>
      </c>
      <c r="G611">
        <v>45629.54</v>
      </c>
      <c r="H611">
        <v>50418.87</v>
      </c>
      <c r="R611">
        <f t="shared" si="685"/>
        <v>147784.34</v>
      </c>
      <c r="S611" s="92" t="s">
        <v>5492</v>
      </c>
      <c r="T611" s="80">
        <v>0.1124</v>
      </c>
      <c r="U611" s="119">
        <f t="shared" si="686"/>
        <v>0</v>
      </c>
      <c r="V611" s="120">
        <f t="shared" si="687"/>
        <v>50418.87</v>
      </c>
      <c r="W611" s="121">
        <f t="shared" si="688"/>
        <v>50418.87</v>
      </c>
      <c r="X611" s="119">
        <f t="shared" si="689"/>
        <v>0</v>
      </c>
      <c r="Y611" s="120">
        <f t="shared" si="690"/>
        <v>5667.0809880000006</v>
      </c>
      <c r="Z611" s="122">
        <f t="shared" si="691"/>
        <v>5667.0809880000006</v>
      </c>
      <c r="AA611" s="119">
        <f t="shared" si="692"/>
        <v>0</v>
      </c>
      <c r="AB611" s="120">
        <f t="shared" si="693"/>
        <v>44751.789012000001</v>
      </c>
      <c r="AC611" s="122">
        <f t="shared" si="694"/>
        <v>44751.789012000001</v>
      </c>
      <c r="AD611" s="94">
        <f t="shared" si="695"/>
        <v>0</v>
      </c>
      <c r="AE611" s="123">
        <f t="shared" si="696"/>
        <v>147784.34</v>
      </c>
      <c r="AF611" s="94">
        <f t="shared" si="697"/>
        <v>147784.34</v>
      </c>
      <c r="AG611" s="94">
        <f t="shared" si="698"/>
        <v>0</v>
      </c>
      <c r="AH611" s="123">
        <f t="shared" si="699"/>
        <v>16610.959815999999</v>
      </c>
      <c r="AI611" s="94">
        <f t="shared" si="700"/>
        <v>16610.959815999999</v>
      </c>
      <c r="AJ611" s="94">
        <f t="shared" si="701"/>
        <v>0</v>
      </c>
      <c r="AK611" s="94">
        <f t="shared" si="702"/>
        <v>131173.38018400001</v>
      </c>
      <c r="AL611" s="93">
        <f t="shared" si="703"/>
        <v>131173.38018400001</v>
      </c>
      <c r="AM611" s="138" t="s">
        <v>1010</v>
      </c>
    </row>
    <row r="612" spans="1:39" hidden="1" outlineLevel="3" x14ac:dyDescent="0.25">
      <c r="A612" t="s">
        <v>7067</v>
      </c>
      <c r="B612" t="s">
        <v>565</v>
      </c>
      <c r="C612" t="s">
        <v>566</v>
      </c>
      <c r="D612" t="s">
        <v>567</v>
      </c>
      <c r="E612" t="s">
        <v>568</v>
      </c>
      <c r="F612">
        <v>511.2</v>
      </c>
      <c r="H612">
        <v>4327.49</v>
      </c>
      <c r="R612">
        <f t="shared" si="685"/>
        <v>4838.6899999999996</v>
      </c>
      <c r="S612" s="92" t="s">
        <v>5501</v>
      </c>
      <c r="T612" s="80">
        <v>0.1124</v>
      </c>
      <c r="U612" s="119">
        <f t="shared" si="686"/>
        <v>0</v>
      </c>
      <c r="V612" s="120">
        <f t="shared" si="687"/>
        <v>4327.49</v>
      </c>
      <c r="W612" s="121">
        <f t="shared" si="688"/>
        <v>4327.49</v>
      </c>
      <c r="X612" s="119">
        <f t="shared" si="689"/>
        <v>0</v>
      </c>
      <c r="Y612" s="120">
        <f t="shared" si="690"/>
        <v>486.409876</v>
      </c>
      <c r="Z612" s="122">
        <f t="shared" si="691"/>
        <v>486.409876</v>
      </c>
      <c r="AA612" s="119">
        <f t="shared" si="692"/>
        <v>0</v>
      </c>
      <c r="AB612" s="120">
        <f t="shared" si="693"/>
        <v>3841.0801239999996</v>
      </c>
      <c r="AC612" s="122">
        <f t="shared" si="694"/>
        <v>3841.0801239999996</v>
      </c>
      <c r="AD612" s="94">
        <f t="shared" si="695"/>
        <v>0</v>
      </c>
      <c r="AE612" s="123">
        <f t="shared" si="696"/>
        <v>4838.6899999999996</v>
      </c>
      <c r="AF612" s="94">
        <f t="shared" si="697"/>
        <v>4838.6899999999996</v>
      </c>
      <c r="AG612" s="94">
        <f t="shared" si="698"/>
        <v>0</v>
      </c>
      <c r="AH612" s="123">
        <f t="shared" si="699"/>
        <v>543.86875599999996</v>
      </c>
      <c r="AI612" s="94">
        <f t="shared" si="700"/>
        <v>543.86875599999996</v>
      </c>
      <c r="AJ612" s="94">
        <f t="shared" si="701"/>
        <v>0</v>
      </c>
      <c r="AK612" s="94">
        <f t="shared" si="702"/>
        <v>4294.8212439999998</v>
      </c>
      <c r="AL612" s="93">
        <f t="shared" si="703"/>
        <v>4294.8212439999998</v>
      </c>
      <c r="AM612" s="138" t="s">
        <v>1010</v>
      </c>
    </row>
    <row r="613" spans="1:39" hidden="1" outlineLevel="3" x14ac:dyDescent="0.25">
      <c r="A613" t="s">
        <v>7067</v>
      </c>
      <c r="B613" t="s">
        <v>565</v>
      </c>
      <c r="C613" t="s">
        <v>566</v>
      </c>
      <c r="D613" t="s">
        <v>569</v>
      </c>
      <c r="E613" t="s">
        <v>570</v>
      </c>
      <c r="F613">
        <v>1397.58</v>
      </c>
      <c r="G613">
        <v>1102.75</v>
      </c>
      <c r="H613">
        <v>1540.05</v>
      </c>
      <c r="R613">
        <f t="shared" si="685"/>
        <v>4040.38</v>
      </c>
      <c r="S613" s="92" t="s">
        <v>5502</v>
      </c>
      <c r="T613" s="80">
        <v>0.1124</v>
      </c>
      <c r="U613" s="119">
        <f t="shared" si="686"/>
        <v>0</v>
      </c>
      <c r="V613" s="120">
        <f t="shared" si="687"/>
        <v>1540.05</v>
      </c>
      <c r="W613" s="121">
        <f t="shared" si="688"/>
        <v>1540.05</v>
      </c>
      <c r="X613" s="119">
        <f t="shared" si="689"/>
        <v>0</v>
      </c>
      <c r="Y613" s="120">
        <f t="shared" si="690"/>
        <v>173.10162</v>
      </c>
      <c r="Z613" s="122">
        <f t="shared" si="691"/>
        <v>173.10162</v>
      </c>
      <c r="AA613" s="119">
        <f t="shared" si="692"/>
        <v>0</v>
      </c>
      <c r="AB613" s="120">
        <f t="shared" si="693"/>
        <v>1366.94838</v>
      </c>
      <c r="AC613" s="122">
        <f t="shared" si="694"/>
        <v>1366.94838</v>
      </c>
      <c r="AD613" s="94">
        <f t="shared" si="695"/>
        <v>0</v>
      </c>
      <c r="AE613" s="123">
        <f t="shared" si="696"/>
        <v>4040.38</v>
      </c>
      <c r="AF613" s="94">
        <f t="shared" si="697"/>
        <v>4040.38</v>
      </c>
      <c r="AG613" s="94">
        <f t="shared" si="698"/>
        <v>0</v>
      </c>
      <c r="AH613" s="123">
        <f t="shared" si="699"/>
        <v>454.138712</v>
      </c>
      <c r="AI613" s="94">
        <f t="shared" si="700"/>
        <v>454.138712</v>
      </c>
      <c r="AJ613" s="94">
        <f t="shared" si="701"/>
        <v>0</v>
      </c>
      <c r="AK613" s="94">
        <f t="shared" si="702"/>
        <v>3586.2412880000002</v>
      </c>
      <c r="AL613" s="93">
        <f t="shared" si="703"/>
        <v>3586.2412880000002</v>
      </c>
      <c r="AM613" s="138" t="s">
        <v>1010</v>
      </c>
    </row>
    <row r="614" spans="1:39" hidden="1" outlineLevel="3" x14ac:dyDescent="0.25">
      <c r="A614" t="s">
        <v>7067</v>
      </c>
      <c r="B614" t="s">
        <v>565</v>
      </c>
      <c r="C614" t="s">
        <v>566</v>
      </c>
      <c r="D614" t="s">
        <v>571</v>
      </c>
      <c r="E614" t="s">
        <v>572</v>
      </c>
      <c r="F614">
        <v>54466.96</v>
      </c>
      <c r="G614">
        <v>57901.5</v>
      </c>
      <c r="H614">
        <v>45277.279999999999</v>
      </c>
      <c r="R614">
        <f t="shared" si="685"/>
        <v>157645.74</v>
      </c>
      <c r="S614" s="92" t="s">
        <v>5503</v>
      </c>
      <c r="T614" s="80">
        <v>0.1124</v>
      </c>
      <c r="U614" s="119">
        <f t="shared" si="686"/>
        <v>0</v>
      </c>
      <c r="V614" s="120">
        <f t="shared" si="687"/>
        <v>45277.279999999999</v>
      </c>
      <c r="W614" s="121">
        <f t="shared" si="688"/>
        <v>45277.279999999999</v>
      </c>
      <c r="X614" s="119">
        <f t="shared" si="689"/>
        <v>0</v>
      </c>
      <c r="Y614" s="120">
        <f t="shared" si="690"/>
        <v>5089.1662719999995</v>
      </c>
      <c r="Z614" s="122">
        <f t="shared" si="691"/>
        <v>5089.1662719999995</v>
      </c>
      <c r="AA614" s="119">
        <f t="shared" si="692"/>
        <v>0</v>
      </c>
      <c r="AB614" s="120">
        <f t="shared" si="693"/>
        <v>40188.113727999997</v>
      </c>
      <c r="AC614" s="122">
        <f t="shared" si="694"/>
        <v>40188.113727999997</v>
      </c>
      <c r="AD614" s="94">
        <f t="shared" si="695"/>
        <v>0</v>
      </c>
      <c r="AE614" s="123">
        <f t="shared" si="696"/>
        <v>157645.74</v>
      </c>
      <c r="AF614" s="94">
        <f t="shared" si="697"/>
        <v>157645.74</v>
      </c>
      <c r="AG614" s="94">
        <f t="shared" si="698"/>
        <v>0</v>
      </c>
      <c r="AH614" s="123">
        <f t="shared" si="699"/>
        <v>17719.381175999999</v>
      </c>
      <c r="AI614" s="94">
        <f t="shared" si="700"/>
        <v>17719.381175999999</v>
      </c>
      <c r="AJ614" s="94">
        <f t="shared" si="701"/>
        <v>0</v>
      </c>
      <c r="AK614" s="94">
        <f t="shared" si="702"/>
        <v>139926.358824</v>
      </c>
      <c r="AL614" s="93">
        <f t="shared" si="703"/>
        <v>139926.358824</v>
      </c>
      <c r="AM614" s="138" t="s">
        <v>1010</v>
      </c>
    </row>
    <row r="615" spans="1:39" hidden="1" outlineLevel="3" x14ac:dyDescent="0.25">
      <c r="A615" t="s">
        <v>7067</v>
      </c>
      <c r="B615" t="s">
        <v>573</v>
      </c>
      <c r="C615" t="s">
        <v>574</v>
      </c>
      <c r="D615" t="s">
        <v>513</v>
      </c>
      <c r="E615" t="s">
        <v>514</v>
      </c>
      <c r="F615">
        <v>30084.11</v>
      </c>
      <c r="G615">
        <v>27798.68</v>
      </c>
      <c r="H615">
        <v>40703.49</v>
      </c>
      <c r="R615">
        <f t="shared" si="685"/>
        <v>98586.28</v>
      </c>
      <c r="S615" s="92" t="s">
        <v>5509</v>
      </c>
      <c r="T615" s="80">
        <v>0.1124</v>
      </c>
      <c r="U615" s="119">
        <f t="shared" si="686"/>
        <v>0</v>
      </c>
      <c r="V615" s="120">
        <f t="shared" si="687"/>
        <v>40703.49</v>
      </c>
      <c r="W615" s="121">
        <f t="shared" si="688"/>
        <v>40703.49</v>
      </c>
      <c r="X615" s="119">
        <f t="shared" si="689"/>
        <v>0</v>
      </c>
      <c r="Y615" s="120">
        <f t="shared" si="690"/>
        <v>4575.0722759999999</v>
      </c>
      <c r="Z615" s="122">
        <f t="shared" si="691"/>
        <v>4575.0722759999999</v>
      </c>
      <c r="AA615" s="119">
        <f t="shared" si="692"/>
        <v>0</v>
      </c>
      <c r="AB615" s="120">
        <f t="shared" si="693"/>
        <v>36128.417723999999</v>
      </c>
      <c r="AC615" s="122">
        <f t="shared" si="694"/>
        <v>36128.417723999999</v>
      </c>
      <c r="AD615" s="94">
        <f t="shared" si="695"/>
        <v>0</v>
      </c>
      <c r="AE615" s="123">
        <f t="shared" si="696"/>
        <v>98586.28</v>
      </c>
      <c r="AF615" s="94">
        <f t="shared" si="697"/>
        <v>98586.28</v>
      </c>
      <c r="AG615" s="94">
        <f t="shared" si="698"/>
        <v>0</v>
      </c>
      <c r="AH615" s="123">
        <f t="shared" si="699"/>
        <v>11081.097872</v>
      </c>
      <c r="AI615" s="94">
        <f t="shared" si="700"/>
        <v>11081.097872</v>
      </c>
      <c r="AJ615" s="94">
        <f t="shared" si="701"/>
        <v>0</v>
      </c>
      <c r="AK615" s="94">
        <f t="shared" si="702"/>
        <v>87505.182128</v>
      </c>
      <c r="AL615" s="93">
        <f t="shared" si="703"/>
        <v>87505.182128</v>
      </c>
      <c r="AM615" s="138" t="s">
        <v>1010</v>
      </c>
    </row>
    <row r="616" spans="1:39" hidden="1" outlineLevel="3" x14ac:dyDescent="0.25">
      <c r="A616" t="s">
        <v>7067</v>
      </c>
      <c r="B616" t="s">
        <v>599</v>
      </c>
      <c r="C616" t="s">
        <v>600</v>
      </c>
      <c r="D616" t="s">
        <v>597</v>
      </c>
      <c r="E616" t="s">
        <v>598</v>
      </c>
      <c r="H616">
        <v>106</v>
      </c>
      <c r="R616">
        <f t="shared" si="685"/>
        <v>106</v>
      </c>
      <c r="S616" s="92" t="s">
        <v>6895</v>
      </c>
      <c r="T616" s="80">
        <v>0.1124</v>
      </c>
      <c r="U616" s="119">
        <f t="shared" si="686"/>
        <v>0</v>
      </c>
      <c r="V616" s="120">
        <f t="shared" si="687"/>
        <v>106</v>
      </c>
      <c r="W616" s="121">
        <f t="shared" si="688"/>
        <v>106</v>
      </c>
      <c r="X616" s="119">
        <f t="shared" si="689"/>
        <v>0</v>
      </c>
      <c r="Y616" s="120">
        <f t="shared" si="690"/>
        <v>11.914400000000001</v>
      </c>
      <c r="Z616" s="122">
        <f t="shared" si="691"/>
        <v>11.914400000000001</v>
      </c>
      <c r="AA616" s="119">
        <f t="shared" si="692"/>
        <v>0</v>
      </c>
      <c r="AB616" s="120">
        <f t="shared" si="693"/>
        <v>94.085599999999999</v>
      </c>
      <c r="AC616" s="122">
        <f t="shared" si="694"/>
        <v>94.085599999999999</v>
      </c>
      <c r="AD616" s="94">
        <f t="shared" si="695"/>
        <v>0</v>
      </c>
      <c r="AE616" s="123">
        <f t="shared" si="696"/>
        <v>106</v>
      </c>
      <c r="AF616" s="94">
        <f t="shared" si="697"/>
        <v>106</v>
      </c>
      <c r="AG616" s="94">
        <f t="shared" si="698"/>
        <v>0</v>
      </c>
      <c r="AH616" s="123">
        <f t="shared" si="699"/>
        <v>11.914400000000001</v>
      </c>
      <c r="AI616" s="94">
        <f t="shared" si="700"/>
        <v>11.914400000000001</v>
      </c>
      <c r="AJ616" s="94">
        <f t="shared" si="701"/>
        <v>0</v>
      </c>
      <c r="AK616" s="94">
        <f t="shared" si="702"/>
        <v>94.085599999999999</v>
      </c>
      <c r="AL616" s="93">
        <f t="shared" si="703"/>
        <v>94.085599999999999</v>
      </c>
      <c r="AM616" s="138" t="s">
        <v>6854</v>
      </c>
    </row>
    <row r="617" spans="1:39" hidden="1" outlineLevel="3" x14ac:dyDescent="0.25">
      <c r="A617" t="s">
        <v>7067</v>
      </c>
      <c r="B617" t="s">
        <v>607</v>
      </c>
      <c r="C617" t="s">
        <v>608</v>
      </c>
      <c r="D617" t="s">
        <v>513</v>
      </c>
      <c r="E617" t="s">
        <v>514</v>
      </c>
      <c r="F617">
        <v>31526.02</v>
      </c>
      <c r="G617">
        <v>29760.21</v>
      </c>
      <c r="H617">
        <v>31513.74</v>
      </c>
      <c r="R617">
        <f t="shared" si="685"/>
        <v>92799.97</v>
      </c>
      <c r="S617" s="92" t="s">
        <v>5635</v>
      </c>
      <c r="T617" s="80">
        <v>0.1124</v>
      </c>
      <c r="U617" s="119">
        <f t="shared" si="686"/>
        <v>0</v>
      </c>
      <c r="V617" s="120">
        <f t="shared" si="687"/>
        <v>31513.74</v>
      </c>
      <c r="W617" s="121">
        <f t="shared" si="688"/>
        <v>31513.74</v>
      </c>
      <c r="X617" s="119">
        <f t="shared" si="689"/>
        <v>0</v>
      </c>
      <c r="Y617" s="120">
        <f t="shared" si="690"/>
        <v>3542.1443760000002</v>
      </c>
      <c r="Z617" s="122">
        <f t="shared" si="691"/>
        <v>3542.1443760000002</v>
      </c>
      <c r="AA617" s="119">
        <f t="shared" si="692"/>
        <v>0</v>
      </c>
      <c r="AB617" s="120">
        <f t="shared" si="693"/>
        <v>27971.595624000001</v>
      </c>
      <c r="AC617" s="122">
        <f t="shared" si="694"/>
        <v>27971.595624000001</v>
      </c>
      <c r="AD617" s="94">
        <f t="shared" si="695"/>
        <v>0</v>
      </c>
      <c r="AE617" s="123">
        <f t="shared" si="696"/>
        <v>92799.97</v>
      </c>
      <c r="AF617" s="94">
        <f t="shared" si="697"/>
        <v>92799.97</v>
      </c>
      <c r="AG617" s="94">
        <f t="shared" si="698"/>
        <v>0</v>
      </c>
      <c r="AH617" s="123">
        <f t="shared" si="699"/>
        <v>10430.716628</v>
      </c>
      <c r="AI617" s="94">
        <f t="shared" si="700"/>
        <v>10430.716628</v>
      </c>
      <c r="AJ617" s="94">
        <f t="shared" si="701"/>
        <v>0</v>
      </c>
      <c r="AK617" s="94">
        <f t="shared" si="702"/>
        <v>82369.253372000006</v>
      </c>
      <c r="AL617" s="93">
        <f t="shared" si="703"/>
        <v>82369.253372000006</v>
      </c>
      <c r="AM617" s="138" t="s">
        <v>1010</v>
      </c>
    </row>
    <row r="618" spans="1:39" hidden="1" outlineLevel="3" x14ac:dyDescent="0.25">
      <c r="A618" t="s">
        <v>7067</v>
      </c>
      <c r="B618" t="s">
        <v>607</v>
      </c>
      <c r="C618" t="s">
        <v>608</v>
      </c>
      <c r="D618" t="s">
        <v>609</v>
      </c>
      <c r="E618" t="s">
        <v>610</v>
      </c>
      <c r="F618">
        <v>27309.69</v>
      </c>
      <c r="G618">
        <v>27309.69</v>
      </c>
      <c r="H618">
        <v>27309.69</v>
      </c>
      <c r="R618">
        <f t="shared" si="685"/>
        <v>81929.069999999992</v>
      </c>
      <c r="S618" s="92" t="s">
        <v>5637</v>
      </c>
      <c r="T618" s="80">
        <v>0.1124</v>
      </c>
      <c r="U618" s="119">
        <f t="shared" si="686"/>
        <v>0</v>
      </c>
      <c r="V618" s="120">
        <f t="shared" si="687"/>
        <v>27309.69</v>
      </c>
      <c r="W618" s="121">
        <f t="shared" si="688"/>
        <v>27309.69</v>
      </c>
      <c r="X618" s="119">
        <f t="shared" si="689"/>
        <v>0</v>
      </c>
      <c r="Y618" s="120">
        <f t="shared" si="690"/>
        <v>3069.609156</v>
      </c>
      <c r="Z618" s="122">
        <f t="shared" si="691"/>
        <v>3069.609156</v>
      </c>
      <c r="AA618" s="119">
        <f t="shared" si="692"/>
        <v>0</v>
      </c>
      <c r="AB618" s="120">
        <f t="shared" si="693"/>
        <v>24240.080844</v>
      </c>
      <c r="AC618" s="122">
        <f t="shared" si="694"/>
        <v>24240.080844</v>
      </c>
      <c r="AD618" s="94">
        <f t="shared" si="695"/>
        <v>0</v>
      </c>
      <c r="AE618" s="123">
        <f t="shared" si="696"/>
        <v>81929.069999999992</v>
      </c>
      <c r="AF618" s="94">
        <f t="shared" si="697"/>
        <v>81929.069999999992</v>
      </c>
      <c r="AG618" s="94">
        <f t="shared" si="698"/>
        <v>0</v>
      </c>
      <c r="AH618" s="123">
        <f t="shared" si="699"/>
        <v>9208.8274679999995</v>
      </c>
      <c r="AI618" s="94">
        <f t="shared" si="700"/>
        <v>9208.8274679999995</v>
      </c>
      <c r="AJ618" s="94">
        <f t="shared" si="701"/>
        <v>0</v>
      </c>
      <c r="AK618" s="94">
        <f t="shared" si="702"/>
        <v>72720.242531999989</v>
      </c>
      <c r="AL618" s="93">
        <f t="shared" si="703"/>
        <v>72720.242531999989</v>
      </c>
      <c r="AM618" s="138" t="s">
        <v>1010</v>
      </c>
    </row>
    <row r="619" spans="1:39" hidden="1" outlineLevel="3" x14ac:dyDescent="0.25">
      <c r="A619" t="s">
        <v>7067</v>
      </c>
      <c r="B619" t="s">
        <v>607</v>
      </c>
      <c r="C619" t="s">
        <v>608</v>
      </c>
      <c r="D619" t="s">
        <v>519</v>
      </c>
      <c r="E619" t="s">
        <v>520</v>
      </c>
      <c r="H619">
        <v>179</v>
      </c>
      <c r="R619">
        <f t="shared" si="685"/>
        <v>179</v>
      </c>
      <c r="S619" s="92" t="s">
        <v>7105</v>
      </c>
      <c r="T619" s="80">
        <v>0.1124</v>
      </c>
      <c r="U619" s="119">
        <f t="shared" si="686"/>
        <v>0</v>
      </c>
      <c r="V619" s="120">
        <f t="shared" si="687"/>
        <v>179</v>
      </c>
      <c r="W619" s="121">
        <f t="shared" si="688"/>
        <v>179</v>
      </c>
      <c r="X619" s="119">
        <f t="shared" si="689"/>
        <v>0</v>
      </c>
      <c r="Y619" s="120">
        <f t="shared" si="690"/>
        <v>20.119599999999998</v>
      </c>
      <c r="Z619" s="122">
        <f t="shared" si="691"/>
        <v>20.119599999999998</v>
      </c>
      <c r="AA619" s="119">
        <f t="shared" si="692"/>
        <v>0</v>
      </c>
      <c r="AB619" s="120">
        <f t="shared" si="693"/>
        <v>158.88040000000001</v>
      </c>
      <c r="AC619" s="122">
        <f t="shared" si="694"/>
        <v>158.88040000000001</v>
      </c>
      <c r="AD619" s="94">
        <f t="shared" si="695"/>
        <v>0</v>
      </c>
      <c r="AE619" s="123">
        <f t="shared" si="696"/>
        <v>179</v>
      </c>
      <c r="AF619" s="94">
        <f t="shared" si="697"/>
        <v>179</v>
      </c>
      <c r="AG619" s="94">
        <f t="shared" si="698"/>
        <v>0</v>
      </c>
      <c r="AH619" s="123">
        <f t="shared" si="699"/>
        <v>20.119599999999998</v>
      </c>
      <c r="AI619" s="94">
        <f t="shared" si="700"/>
        <v>20.119599999999998</v>
      </c>
      <c r="AJ619" s="94">
        <f t="shared" si="701"/>
        <v>0</v>
      </c>
      <c r="AK619" s="94">
        <f t="shared" si="702"/>
        <v>158.88040000000001</v>
      </c>
      <c r="AL619" s="93">
        <f t="shared" si="703"/>
        <v>158.88040000000001</v>
      </c>
      <c r="AM619" s="138" t="s">
        <v>1010</v>
      </c>
    </row>
    <row r="620" spans="1:39" hidden="1" outlineLevel="3" x14ac:dyDescent="0.25">
      <c r="A620" t="s">
        <v>7067</v>
      </c>
      <c r="B620" t="s">
        <v>607</v>
      </c>
      <c r="C620" t="s">
        <v>608</v>
      </c>
      <c r="D620" t="s">
        <v>611</v>
      </c>
      <c r="E620" t="s">
        <v>612</v>
      </c>
      <c r="F620">
        <v>744.75</v>
      </c>
      <c r="G620">
        <v>744.75</v>
      </c>
      <c r="H620">
        <v>744.75</v>
      </c>
      <c r="R620">
        <f t="shared" si="685"/>
        <v>2234.25</v>
      </c>
      <c r="S620" s="92" t="s">
        <v>5644</v>
      </c>
      <c r="T620" s="80">
        <v>0.1124</v>
      </c>
      <c r="U620" s="119">
        <f t="shared" si="686"/>
        <v>0</v>
      </c>
      <c r="V620" s="120">
        <f t="shared" si="687"/>
        <v>744.75</v>
      </c>
      <c r="W620" s="121">
        <f t="shared" si="688"/>
        <v>744.75</v>
      </c>
      <c r="X620" s="119">
        <f t="shared" si="689"/>
        <v>0</v>
      </c>
      <c r="Y620" s="120">
        <f t="shared" si="690"/>
        <v>83.709900000000005</v>
      </c>
      <c r="Z620" s="122">
        <f t="shared" si="691"/>
        <v>83.709900000000005</v>
      </c>
      <c r="AA620" s="119">
        <f t="shared" si="692"/>
        <v>0</v>
      </c>
      <c r="AB620" s="120">
        <f t="shared" si="693"/>
        <v>661.04009999999994</v>
      </c>
      <c r="AC620" s="122">
        <f t="shared" si="694"/>
        <v>661.04009999999994</v>
      </c>
      <c r="AD620" s="94">
        <f t="shared" si="695"/>
        <v>0</v>
      </c>
      <c r="AE620" s="123">
        <f t="shared" si="696"/>
        <v>2234.25</v>
      </c>
      <c r="AF620" s="94">
        <f t="shared" si="697"/>
        <v>2234.25</v>
      </c>
      <c r="AG620" s="94">
        <f t="shared" si="698"/>
        <v>0</v>
      </c>
      <c r="AH620" s="123">
        <f t="shared" si="699"/>
        <v>251.12970000000001</v>
      </c>
      <c r="AI620" s="94">
        <f t="shared" si="700"/>
        <v>251.12970000000001</v>
      </c>
      <c r="AJ620" s="94">
        <f t="shared" si="701"/>
        <v>0</v>
      </c>
      <c r="AK620" s="94">
        <f t="shared" si="702"/>
        <v>1983.1203</v>
      </c>
      <c r="AL620" s="93">
        <f t="shared" si="703"/>
        <v>1983.1203</v>
      </c>
      <c r="AM620" s="138" t="s">
        <v>1010</v>
      </c>
    </row>
    <row r="621" spans="1:39" hidden="1" outlineLevel="3" x14ac:dyDescent="0.25">
      <c r="A621" t="s">
        <v>7067</v>
      </c>
      <c r="B621" t="s">
        <v>607</v>
      </c>
      <c r="C621" t="s">
        <v>608</v>
      </c>
      <c r="D621" t="s">
        <v>613</v>
      </c>
      <c r="E621" t="s">
        <v>614</v>
      </c>
      <c r="F621">
        <v>165530.34</v>
      </c>
      <c r="G621">
        <v>-37276.22</v>
      </c>
      <c r="H621">
        <v>61885.96</v>
      </c>
      <c r="R621">
        <f t="shared" si="685"/>
        <v>190140.08</v>
      </c>
      <c r="S621" s="92" t="s">
        <v>5645</v>
      </c>
      <c r="T621" s="80">
        <v>0.1124</v>
      </c>
      <c r="U621" s="119">
        <f t="shared" si="686"/>
        <v>0</v>
      </c>
      <c r="V621" s="120">
        <f t="shared" si="687"/>
        <v>61885.96</v>
      </c>
      <c r="W621" s="121">
        <f t="shared" si="688"/>
        <v>61885.96</v>
      </c>
      <c r="X621" s="119">
        <f t="shared" si="689"/>
        <v>0</v>
      </c>
      <c r="Y621" s="120">
        <f t="shared" si="690"/>
        <v>6955.9819040000002</v>
      </c>
      <c r="Z621" s="122">
        <f t="shared" si="691"/>
        <v>6955.9819040000002</v>
      </c>
      <c r="AA621" s="119">
        <f t="shared" si="692"/>
        <v>0</v>
      </c>
      <c r="AB621" s="120">
        <f t="shared" si="693"/>
        <v>54929.978095999999</v>
      </c>
      <c r="AC621" s="122">
        <f t="shared" si="694"/>
        <v>54929.978095999999</v>
      </c>
      <c r="AD621" s="94">
        <f t="shared" si="695"/>
        <v>0</v>
      </c>
      <c r="AE621" s="123">
        <f t="shared" si="696"/>
        <v>190140.08</v>
      </c>
      <c r="AF621" s="94">
        <f t="shared" si="697"/>
        <v>190140.08</v>
      </c>
      <c r="AG621" s="94">
        <f t="shared" si="698"/>
        <v>0</v>
      </c>
      <c r="AH621" s="123">
        <f t="shared" si="699"/>
        <v>21371.744992</v>
      </c>
      <c r="AI621" s="94">
        <f t="shared" si="700"/>
        <v>21371.744992</v>
      </c>
      <c r="AJ621" s="94">
        <f t="shared" si="701"/>
        <v>0</v>
      </c>
      <c r="AK621" s="94">
        <f t="shared" si="702"/>
        <v>168768.33500799999</v>
      </c>
      <c r="AL621" s="93">
        <f t="shared" si="703"/>
        <v>168768.33500799999</v>
      </c>
      <c r="AM621" s="138" t="s">
        <v>1010</v>
      </c>
    </row>
    <row r="622" spans="1:39" hidden="1" outlineLevel="3" x14ac:dyDescent="0.25">
      <c r="A622" t="s">
        <v>7067</v>
      </c>
      <c r="B622" t="s">
        <v>607</v>
      </c>
      <c r="C622" t="s">
        <v>608</v>
      </c>
      <c r="D622" t="s">
        <v>521</v>
      </c>
      <c r="E622" t="s">
        <v>522</v>
      </c>
      <c r="F622">
        <v>220967.07</v>
      </c>
      <c r="G622">
        <v>447716.24</v>
      </c>
      <c r="H622">
        <v>262819.31</v>
      </c>
      <c r="R622">
        <f t="shared" si="685"/>
        <v>931502.62000000011</v>
      </c>
      <c r="S622" s="92" t="s">
        <v>5648</v>
      </c>
      <c r="T622" s="80">
        <v>0.1124</v>
      </c>
      <c r="U622" s="119">
        <f t="shared" si="686"/>
        <v>0</v>
      </c>
      <c r="V622" s="120">
        <f t="shared" si="687"/>
        <v>262819.31</v>
      </c>
      <c r="W622" s="121">
        <f t="shared" si="688"/>
        <v>262819.31</v>
      </c>
      <c r="X622" s="119">
        <f t="shared" si="689"/>
        <v>0</v>
      </c>
      <c r="Y622" s="120">
        <f t="shared" si="690"/>
        <v>29540.890444000001</v>
      </c>
      <c r="Z622" s="122">
        <f t="shared" si="691"/>
        <v>29540.890444000001</v>
      </c>
      <c r="AA622" s="119">
        <f t="shared" si="692"/>
        <v>0</v>
      </c>
      <c r="AB622" s="120">
        <f t="shared" si="693"/>
        <v>233278.41955600001</v>
      </c>
      <c r="AC622" s="122">
        <f t="shared" si="694"/>
        <v>233278.41955600001</v>
      </c>
      <c r="AD622" s="94">
        <f t="shared" si="695"/>
        <v>0</v>
      </c>
      <c r="AE622" s="123">
        <f t="shared" si="696"/>
        <v>931502.62000000011</v>
      </c>
      <c r="AF622" s="94">
        <f t="shared" si="697"/>
        <v>931502.62000000011</v>
      </c>
      <c r="AG622" s="94">
        <f t="shared" si="698"/>
        <v>0</v>
      </c>
      <c r="AH622" s="123">
        <f t="shared" si="699"/>
        <v>104700.89448800001</v>
      </c>
      <c r="AI622" s="94">
        <f t="shared" si="700"/>
        <v>104700.89448800001</v>
      </c>
      <c r="AJ622" s="94">
        <f t="shared" si="701"/>
        <v>0</v>
      </c>
      <c r="AK622" s="94">
        <f t="shared" si="702"/>
        <v>826801.72551200015</v>
      </c>
      <c r="AL622" s="93">
        <f t="shared" si="703"/>
        <v>826801.72551200015</v>
      </c>
      <c r="AM622" s="138" t="s">
        <v>1010</v>
      </c>
    </row>
    <row r="623" spans="1:39" hidden="1" outlineLevel="3" x14ac:dyDescent="0.25">
      <c r="A623" t="s">
        <v>7067</v>
      </c>
      <c r="B623" t="s">
        <v>607</v>
      </c>
      <c r="C623" t="s">
        <v>608</v>
      </c>
      <c r="D623" t="s">
        <v>523</v>
      </c>
      <c r="E623" t="s">
        <v>524</v>
      </c>
      <c r="F623">
        <v>29553.72</v>
      </c>
      <c r="G623">
        <v>31033.72</v>
      </c>
      <c r="H623">
        <v>29751.72</v>
      </c>
      <c r="R623">
        <f t="shared" si="685"/>
        <v>90339.16</v>
      </c>
      <c r="S623" s="92" t="s">
        <v>5649</v>
      </c>
      <c r="T623" s="80">
        <v>0.1124</v>
      </c>
      <c r="U623" s="119">
        <f t="shared" si="686"/>
        <v>0</v>
      </c>
      <c r="V623" s="120">
        <f t="shared" si="687"/>
        <v>29751.72</v>
      </c>
      <c r="W623" s="121">
        <f t="shared" si="688"/>
        <v>29751.72</v>
      </c>
      <c r="X623" s="119">
        <f t="shared" si="689"/>
        <v>0</v>
      </c>
      <c r="Y623" s="120">
        <f t="shared" si="690"/>
        <v>3344.0933279999999</v>
      </c>
      <c r="Z623" s="122">
        <f t="shared" si="691"/>
        <v>3344.0933279999999</v>
      </c>
      <c r="AA623" s="119">
        <f t="shared" si="692"/>
        <v>0</v>
      </c>
      <c r="AB623" s="120">
        <f t="shared" si="693"/>
        <v>26407.626672000002</v>
      </c>
      <c r="AC623" s="122">
        <f t="shared" si="694"/>
        <v>26407.626672000002</v>
      </c>
      <c r="AD623" s="94">
        <f t="shared" si="695"/>
        <v>0</v>
      </c>
      <c r="AE623" s="123">
        <f t="shared" si="696"/>
        <v>90339.16</v>
      </c>
      <c r="AF623" s="94">
        <f t="shared" si="697"/>
        <v>90339.16</v>
      </c>
      <c r="AG623" s="94">
        <f t="shared" si="698"/>
        <v>0</v>
      </c>
      <c r="AH623" s="123">
        <f t="shared" si="699"/>
        <v>10154.121584</v>
      </c>
      <c r="AI623" s="94">
        <f t="shared" si="700"/>
        <v>10154.121584</v>
      </c>
      <c r="AJ623" s="94">
        <f t="shared" si="701"/>
        <v>0</v>
      </c>
      <c r="AK623" s="94">
        <f t="shared" si="702"/>
        <v>80185.038415999996</v>
      </c>
      <c r="AL623" s="93">
        <f t="shared" si="703"/>
        <v>80185.038415999996</v>
      </c>
      <c r="AM623" s="138" t="s">
        <v>1010</v>
      </c>
    </row>
    <row r="624" spans="1:39" hidden="1" outlineLevel="3" x14ac:dyDescent="0.25">
      <c r="A624" t="s">
        <v>7067</v>
      </c>
      <c r="B624" t="s">
        <v>607</v>
      </c>
      <c r="C624" t="s">
        <v>608</v>
      </c>
      <c r="D624" t="s">
        <v>615</v>
      </c>
      <c r="E624" t="s">
        <v>616</v>
      </c>
      <c r="F624">
        <v>33558.559999999998</v>
      </c>
      <c r="G624">
        <v>25219.11</v>
      </c>
      <c r="H624">
        <v>30100.13</v>
      </c>
      <c r="R624">
        <f t="shared" si="685"/>
        <v>88877.8</v>
      </c>
      <c r="S624" s="92" t="s">
        <v>5650</v>
      </c>
      <c r="T624" s="80">
        <v>0.1124</v>
      </c>
      <c r="U624" s="119">
        <f t="shared" si="686"/>
        <v>0</v>
      </c>
      <c r="V624" s="120">
        <f t="shared" si="687"/>
        <v>30100.13</v>
      </c>
      <c r="W624" s="121">
        <f t="shared" si="688"/>
        <v>30100.13</v>
      </c>
      <c r="X624" s="119">
        <f t="shared" si="689"/>
        <v>0</v>
      </c>
      <c r="Y624" s="120">
        <f t="shared" si="690"/>
        <v>3383.2546120000002</v>
      </c>
      <c r="Z624" s="122">
        <f t="shared" si="691"/>
        <v>3383.2546120000002</v>
      </c>
      <c r="AA624" s="119">
        <f t="shared" si="692"/>
        <v>0</v>
      </c>
      <c r="AB624" s="120">
        <f t="shared" si="693"/>
        <v>26716.875388</v>
      </c>
      <c r="AC624" s="122">
        <f t="shared" si="694"/>
        <v>26716.875388</v>
      </c>
      <c r="AD624" s="94">
        <f t="shared" si="695"/>
        <v>0</v>
      </c>
      <c r="AE624" s="123">
        <f t="shared" si="696"/>
        <v>88877.8</v>
      </c>
      <c r="AF624" s="94">
        <f t="shared" si="697"/>
        <v>88877.8</v>
      </c>
      <c r="AG624" s="94">
        <f t="shared" si="698"/>
        <v>0</v>
      </c>
      <c r="AH624" s="123">
        <f t="shared" si="699"/>
        <v>9989.8647199999996</v>
      </c>
      <c r="AI624" s="94">
        <f t="shared" si="700"/>
        <v>9989.8647199999996</v>
      </c>
      <c r="AJ624" s="94">
        <f t="shared" si="701"/>
        <v>0</v>
      </c>
      <c r="AK624" s="94">
        <f t="shared" si="702"/>
        <v>78887.935280000005</v>
      </c>
      <c r="AL624" s="93">
        <f t="shared" si="703"/>
        <v>78887.935280000005</v>
      </c>
      <c r="AM624" s="138" t="s">
        <v>1010</v>
      </c>
    </row>
    <row r="625" spans="1:39" hidden="1" outlineLevel="3" x14ac:dyDescent="0.25">
      <c r="A625" t="s">
        <v>7067</v>
      </c>
      <c r="B625" t="s">
        <v>607</v>
      </c>
      <c r="C625" t="s">
        <v>608</v>
      </c>
      <c r="D625" t="s">
        <v>605</v>
      </c>
      <c r="E625" t="s">
        <v>606</v>
      </c>
      <c r="F625">
        <v>27562.880000000001</v>
      </c>
      <c r="G625">
        <v>23402.79</v>
      </c>
      <c r="H625">
        <v>47002.38</v>
      </c>
      <c r="R625">
        <f t="shared" si="685"/>
        <v>97968.049999999988</v>
      </c>
      <c r="S625" s="92" t="s">
        <v>5652</v>
      </c>
      <c r="T625" s="80">
        <v>0.1124</v>
      </c>
      <c r="U625" s="119">
        <f t="shared" si="686"/>
        <v>0</v>
      </c>
      <c r="V625" s="120">
        <f t="shared" si="687"/>
        <v>47002.38</v>
      </c>
      <c r="W625" s="121">
        <f t="shared" si="688"/>
        <v>47002.38</v>
      </c>
      <c r="X625" s="119">
        <f t="shared" si="689"/>
        <v>0</v>
      </c>
      <c r="Y625" s="120">
        <f t="shared" si="690"/>
        <v>5283.0675119999996</v>
      </c>
      <c r="Z625" s="122">
        <f t="shared" si="691"/>
        <v>5283.0675119999996</v>
      </c>
      <c r="AA625" s="119">
        <f t="shared" si="692"/>
        <v>0</v>
      </c>
      <c r="AB625" s="120">
        <f t="shared" si="693"/>
        <v>41719.312487999996</v>
      </c>
      <c r="AC625" s="122">
        <f t="shared" si="694"/>
        <v>41719.312487999996</v>
      </c>
      <c r="AD625" s="94">
        <f t="shared" si="695"/>
        <v>0</v>
      </c>
      <c r="AE625" s="123">
        <f t="shared" si="696"/>
        <v>97968.049999999988</v>
      </c>
      <c r="AF625" s="94">
        <f t="shared" si="697"/>
        <v>97968.049999999988</v>
      </c>
      <c r="AG625" s="94">
        <f t="shared" si="698"/>
        <v>0</v>
      </c>
      <c r="AH625" s="123">
        <f t="shared" si="699"/>
        <v>11011.608819999999</v>
      </c>
      <c r="AI625" s="94">
        <f t="shared" si="700"/>
        <v>11011.608819999999</v>
      </c>
      <c r="AJ625" s="94">
        <f t="shared" si="701"/>
        <v>0</v>
      </c>
      <c r="AK625" s="94">
        <f t="shared" si="702"/>
        <v>86956.441179999994</v>
      </c>
      <c r="AL625" s="93">
        <f t="shared" si="703"/>
        <v>86956.441179999994</v>
      </c>
      <c r="AM625" s="138" t="s">
        <v>1010</v>
      </c>
    </row>
    <row r="626" spans="1:39" hidden="1" outlineLevel="3" x14ac:dyDescent="0.25">
      <c r="A626" t="s">
        <v>7067</v>
      </c>
      <c r="B626" t="s">
        <v>607</v>
      </c>
      <c r="C626" t="s">
        <v>608</v>
      </c>
      <c r="D626" t="s">
        <v>571</v>
      </c>
      <c r="E626" t="s">
        <v>572</v>
      </c>
      <c r="F626">
        <v>7254.5</v>
      </c>
      <c r="G626">
        <v>7254.5</v>
      </c>
      <c r="H626">
        <v>7254.5</v>
      </c>
      <c r="R626">
        <f t="shared" si="685"/>
        <v>21763.5</v>
      </c>
      <c r="S626" s="92" t="s">
        <v>6950</v>
      </c>
      <c r="T626" s="80">
        <v>0.1124</v>
      </c>
      <c r="U626" s="119">
        <f t="shared" si="686"/>
        <v>0</v>
      </c>
      <c r="V626" s="120">
        <f t="shared" si="687"/>
        <v>7254.5</v>
      </c>
      <c r="W626" s="121">
        <f t="shared" si="688"/>
        <v>7254.5</v>
      </c>
      <c r="X626" s="119">
        <f t="shared" si="689"/>
        <v>0</v>
      </c>
      <c r="Y626" s="120">
        <f t="shared" si="690"/>
        <v>815.4058</v>
      </c>
      <c r="Z626" s="122">
        <f t="shared" si="691"/>
        <v>815.4058</v>
      </c>
      <c r="AA626" s="119">
        <f t="shared" si="692"/>
        <v>0</v>
      </c>
      <c r="AB626" s="120">
        <f t="shared" si="693"/>
        <v>6439.0941999999995</v>
      </c>
      <c r="AC626" s="122">
        <f t="shared" si="694"/>
        <v>6439.0941999999995</v>
      </c>
      <c r="AD626" s="94">
        <f t="shared" si="695"/>
        <v>0</v>
      </c>
      <c r="AE626" s="123">
        <f t="shared" si="696"/>
        <v>21763.5</v>
      </c>
      <c r="AF626" s="94">
        <f t="shared" si="697"/>
        <v>21763.5</v>
      </c>
      <c r="AG626" s="94">
        <f t="shared" si="698"/>
        <v>0</v>
      </c>
      <c r="AH626" s="123">
        <f t="shared" si="699"/>
        <v>2446.2174</v>
      </c>
      <c r="AI626" s="94">
        <f t="shared" si="700"/>
        <v>2446.2174</v>
      </c>
      <c r="AJ626" s="94">
        <f t="shared" si="701"/>
        <v>0</v>
      </c>
      <c r="AK626" s="94">
        <f t="shared" si="702"/>
        <v>19317.282599999999</v>
      </c>
      <c r="AL626" s="93">
        <f t="shared" si="703"/>
        <v>19317.282599999999</v>
      </c>
      <c r="AM626" s="138" t="s">
        <v>1370</v>
      </c>
    </row>
    <row r="627" spans="1:39" hidden="1" outlineLevel="3" x14ac:dyDescent="0.25">
      <c r="A627" t="s">
        <v>7067</v>
      </c>
      <c r="B627" t="s">
        <v>249</v>
      </c>
      <c r="C627" t="s">
        <v>250</v>
      </c>
      <c r="D627" t="s">
        <v>513</v>
      </c>
      <c r="E627" t="s">
        <v>514</v>
      </c>
      <c r="F627">
        <v>310478.71000000002</v>
      </c>
      <c r="G627">
        <v>208392.55</v>
      </c>
      <c r="H627">
        <v>289275.40999999997</v>
      </c>
      <c r="R627">
        <f t="shared" ref="R627:R658" si="704">SUM(F627:Q627)</f>
        <v>808146.66999999993</v>
      </c>
      <c r="S627" s="92" t="s">
        <v>5660</v>
      </c>
      <c r="T627" s="80">
        <v>0.1124</v>
      </c>
      <c r="U627" s="119">
        <f t="shared" ref="U627:U658" si="705">IF(LEFT(AM627,6)="Direct", H627,0)</f>
        <v>0</v>
      </c>
      <c r="V627" s="120">
        <f t="shared" ref="V627:V658" si="706">H627-U627</f>
        <v>289275.40999999997</v>
      </c>
      <c r="W627" s="121">
        <f t="shared" ref="W627:W658" si="707">U627+V627</f>
        <v>289275.40999999997</v>
      </c>
      <c r="X627" s="119">
        <f t="shared" ref="X627:X658" si="708">IF(LEFT(AM627,9)="Direct-WA", H627,0)</f>
        <v>0</v>
      </c>
      <c r="Y627" s="120">
        <f t="shared" ref="Y627:Y658" si="709">IF(LEFT(AM627,9)="Direct-WA",0,H627*T627)</f>
        <v>32514.556083999996</v>
      </c>
      <c r="Z627" s="122">
        <f t="shared" ref="Z627:Z658" si="710">X627+Y627</f>
        <v>32514.556083999996</v>
      </c>
      <c r="AA627" s="119">
        <f t="shared" ref="AA627:AA658" si="711">IF(LEFT(AM627,9)="Direct-OR", H627,0)</f>
        <v>0</v>
      </c>
      <c r="AB627" s="120">
        <f t="shared" ref="AB627:AB658" si="712">IF(LEFT(AM627,9)="Direct-OR",0,V627-Y627)</f>
        <v>256760.85391599999</v>
      </c>
      <c r="AC627" s="122">
        <f t="shared" ref="AC627:AC658" si="713">AA627+AB627</f>
        <v>256760.85391599999</v>
      </c>
      <c r="AD627" s="94">
        <f t="shared" ref="AD627:AD658" si="714">IF(LEFT(AM627,6)="Direct", R627,0)</f>
        <v>0</v>
      </c>
      <c r="AE627" s="123">
        <f t="shared" ref="AE627:AE658" si="715">R627-AD627</f>
        <v>808146.66999999993</v>
      </c>
      <c r="AF627" s="94">
        <f t="shared" ref="AF627:AF658" si="716">AD627+AE627</f>
        <v>808146.66999999993</v>
      </c>
      <c r="AG627" s="94">
        <f t="shared" ref="AG627:AG658" si="717">IF(LEFT(AM627,9)="Direct-WA", R627,0)</f>
        <v>0</v>
      </c>
      <c r="AH627" s="123">
        <f t="shared" ref="AH627:AH658" si="718">IF(LEFT(AM627,9)="Direct-WA",0,R627*T627)</f>
        <v>90835.68570799999</v>
      </c>
      <c r="AI627" s="94">
        <f t="shared" ref="AI627:AI658" si="719">AG627+AH627</f>
        <v>90835.68570799999</v>
      </c>
      <c r="AJ627" s="94">
        <f t="shared" ref="AJ627:AJ658" si="720">IF(LEFT(AM627,9)="Direct-OR", R627,0)</f>
        <v>0</v>
      </c>
      <c r="AK627" s="94">
        <f t="shared" ref="AK627:AK658" si="721">IF(LEFT(AM627,9)="Direct-OR",0,AF627-AI627)</f>
        <v>717310.98429199995</v>
      </c>
      <c r="AL627" s="93">
        <f t="shared" ref="AL627:AL658" si="722">AJ627+AK627</f>
        <v>717310.98429199995</v>
      </c>
      <c r="AM627" s="138" t="s">
        <v>1010</v>
      </c>
    </row>
    <row r="628" spans="1:39" hidden="1" outlineLevel="3" x14ac:dyDescent="0.25">
      <c r="A628" t="s">
        <v>7067</v>
      </c>
      <c r="B628" t="s">
        <v>249</v>
      </c>
      <c r="C628" t="s">
        <v>250</v>
      </c>
      <c r="D628" t="s">
        <v>609</v>
      </c>
      <c r="E628" t="s">
        <v>610</v>
      </c>
      <c r="H628">
        <v>400</v>
      </c>
      <c r="R628">
        <f t="shared" si="704"/>
        <v>400</v>
      </c>
      <c r="S628" s="92" t="s">
        <v>5662</v>
      </c>
      <c r="T628" s="80">
        <v>0.1124</v>
      </c>
      <c r="U628" s="119">
        <f t="shared" si="705"/>
        <v>0</v>
      </c>
      <c r="V628" s="120">
        <f t="shared" si="706"/>
        <v>400</v>
      </c>
      <c r="W628" s="121">
        <f t="shared" si="707"/>
        <v>400</v>
      </c>
      <c r="X628" s="119">
        <f t="shared" si="708"/>
        <v>0</v>
      </c>
      <c r="Y628" s="120">
        <f t="shared" si="709"/>
        <v>44.96</v>
      </c>
      <c r="Z628" s="122">
        <f t="shared" si="710"/>
        <v>44.96</v>
      </c>
      <c r="AA628" s="119">
        <f t="shared" si="711"/>
        <v>0</v>
      </c>
      <c r="AB628" s="120">
        <f t="shared" si="712"/>
        <v>355.04</v>
      </c>
      <c r="AC628" s="122">
        <f t="shared" si="713"/>
        <v>355.04</v>
      </c>
      <c r="AD628" s="94">
        <f t="shared" si="714"/>
        <v>0</v>
      </c>
      <c r="AE628" s="123">
        <f t="shared" si="715"/>
        <v>400</v>
      </c>
      <c r="AF628" s="94">
        <f t="shared" si="716"/>
        <v>400</v>
      </c>
      <c r="AG628" s="94">
        <f t="shared" si="717"/>
        <v>0</v>
      </c>
      <c r="AH628" s="123">
        <f t="shared" si="718"/>
        <v>44.96</v>
      </c>
      <c r="AI628" s="94">
        <f t="shared" si="719"/>
        <v>44.96</v>
      </c>
      <c r="AJ628" s="94">
        <f t="shared" si="720"/>
        <v>0</v>
      </c>
      <c r="AK628" s="94">
        <f t="shared" si="721"/>
        <v>355.04</v>
      </c>
      <c r="AL628" s="93">
        <f t="shared" si="722"/>
        <v>355.04</v>
      </c>
      <c r="AM628" s="138" t="s">
        <v>1010</v>
      </c>
    </row>
    <row r="629" spans="1:39" hidden="1" outlineLevel="3" x14ac:dyDescent="0.25">
      <c r="A629" t="s">
        <v>7067</v>
      </c>
      <c r="B629" t="s">
        <v>249</v>
      </c>
      <c r="C629" t="s">
        <v>250</v>
      </c>
      <c r="D629" t="s">
        <v>617</v>
      </c>
      <c r="E629" t="s">
        <v>618</v>
      </c>
      <c r="F629">
        <v>2763.58</v>
      </c>
      <c r="R629">
        <f t="shared" si="704"/>
        <v>2763.58</v>
      </c>
      <c r="S629" s="92" t="s">
        <v>5669</v>
      </c>
      <c r="T629" s="80">
        <v>0.1124</v>
      </c>
      <c r="U629" s="119">
        <f t="shared" si="705"/>
        <v>0</v>
      </c>
      <c r="V629" s="120">
        <f t="shared" si="706"/>
        <v>0</v>
      </c>
      <c r="W629" s="121">
        <f t="shared" si="707"/>
        <v>0</v>
      </c>
      <c r="X629" s="119">
        <f t="shared" si="708"/>
        <v>0</v>
      </c>
      <c r="Y629" s="120">
        <f t="shared" si="709"/>
        <v>0</v>
      </c>
      <c r="Z629" s="122">
        <f t="shared" si="710"/>
        <v>0</v>
      </c>
      <c r="AA629" s="119">
        <f t="shared" si="711"/>
        <v>0</v>
      </c>
      <c r="AB629" s="120">
        <f t="shared" si="712"/>
        <v>0</v>
      </c>
      <c r="AC629" s="122">
        <f t="shared" si="713"/>
        <v>0</v>
      </c>
      <c r="AD629" s="94">
        <f t="shared" si="714"/>
        <v>0</v>
      </c>
      <c r="AE629" s="123">
        <f t="shared" si="715"/>
        <v>2763.58</v>
      </c>
      <c r="AF629" s="94">
        <f t="shared" si="716"/>
        <v>2763.58</v>
      </c>
      <c r="AG629" s="94">
        <f t="shared" si="717"/>
        <v>0</v>
      </c>
      <c r="AH629" s="123">
        <f t="shared" si="718"/>
        <v>310.62639200000001</v>
      </c>
      <c r="AI629" s="94">
        <f t="shared" si="719"/>
        <v>310.62639200000001</v>
      </c>
      <c r="AJ629" s="94">
        <f t="shared" si="720"/>
        <v>0</v>
      </c>
      <c r="AK629" s="94">
        <f t="shared" si="721"/>
        <v>2452.9536079999998</v>
      </c>
      <c r="AL629" s="93">
        <f t="shared" si="722"/>
        <v>2452.9536079999998</v>
      </c>
      <c r="AM629" s="138" t="s">
        <v>1010</v>
      </c>
    </row>
    <row r="630" spans="1:39" hidden="1" outlineLevel="3" x14ac:dyDescent="0.25">
      <c r="A630" t="s">
        <v>7067</v>
      </c>
      <c r="B630" t="s">
        <v>619</v>
      </c>
      <c r="C630" t="s">
        <v>620</v>
      </c>
      <c r="D630" t="s">
        <v>513</v>
      </c>
      <c r="E630" t="s">
        <v>514</v>
      </c>
      <c r="F630">
        <v>164076.69</v>
      </c>
      <c r="G630">
        <v>144766.65</v>
      </c>
      <c r="H630">
        <v>271992.71000000002</v>
      </c>
      <c r="R630">
        <f t="shared" si="704"/>
        <v>580836.05000000005</v>
      </c>
      <c r="S630" s="92" t="s">
        <v>5674</v>
      </c>
      <c r="T630" s="80">
        <v>0.1124</v>
      </c>
      <c r="U630" s="119">
        <f t="shared" si="705"/>
        <v>0</v>
      </c>
      <c r="V630" s="120">
        <f t="shared" si="706"/>
        <v>271992.71000000002</v>
      </c>
      <c r="W630" s="121">
        <f t="shared" si="707"/>
        <v>271992.71000000002</v>
      </c>
      <c r="X630" s="119">
        <f t="shared" si="708"/>
        <v>0</v>
      </c>
      <c r="Y630" s="120">
        <f t="shared" si="709"/>
        <v>30571.980604000004</v>
      </c>
      <c r="Z630" s="122">
        <f t="shared" si="710"/>
        <v>30571.980604000004</v>
      </c>
      <c r="AA630" s="119">
        <f t="shared" si="711"/>
        <v>0</v>
      </c>
      <c r="AB630" s="120">
        <f t="shared" si="712"/>
        <v>241420.72939600001</v>
      </c>
      <c r="AC630" s="122">
        <f t="shared" si="713"/>
        <v>241420.72939600001</v>
      </c>
      <c r="AD630" s="94">
        <f t="shared" si="714"/>
        <v>0</v>
      </c>
      <c r="AE630" s="123">
        <f t="shared" si="715"/>
        <v>580836.05000000005</v>
      </c>
      <c r="AF630" s="94">
        <f t="shared" si="716"/>
        <v>580836.05000000005</v>
      </c>
      <c r="AG630" s="94">
        <f t="shared" si="717"/>
        <v>0</v>
      </c>
      <c r="AH630" s="123">
        <f t="shared" si="718"/>
        <v>65285.972020000008</v>
      </c>
      <c r="AI630" s="94">
        <f t="shared" si="719"/>
        <v>65285.972020000008</v>
      </c>
      <c r="AJ630" s="94">
        <f t="shared" si="720"/>
        <v>0</v>
      </c>
      <c r="AK630" s="94">
        <f t="shared" si="721"/>
        <v>515550.07798000006</v>
      </c>
      <c r="AL630" s="93">
        <f t="shared" si="722"/>
        <v>515550.07798000006</v>
      </c>
      <c r="AM630" s="138" t="s">
        <v>1010</v>
      </c>
    </row>
    <row r="631" spans="1:39" hidden="1" outlineLevel="3" x14ac:dyDescent="0.25">
      <c r="A631" t="s">
        <v>7067</v>
      </c>
      <c r="B631" t="s">
        <v>619</v>
      </c>
      <c r="C631" t="s">
        <v>620</v>
      </c>
      <c r="D631" t="s">
        <v>523</v>
      </c>
      <c r="E631" t="s">
        <v>524</v>
      </c>
      <c r="H631">
        <v>1560</v>
      </c>
      <c r="R631">
        <f t="shared" si="704"/>
        <v>1560</v>
      </c>
      <c r="S631" s="92" t="s">
        <v>5685</v>
      </c>
      <c r="T631" s="80">
        <v>0.1124</v>
      </c>
      <c r="U631" s="119">
        <f t="shared" si="705"/>
        <v>0</v>
      </c>
      <c r="V631" s="120">
        <f t="shared" si="706"/>
        <v>1560</v>
      </c>
      <c r="W631" s="121">
        <f t="shared" si="707"/>
        <v>1560</v>
      </c>
      <c r="X631" s="119">
        <f t="shared" si="708"/>
        <v>0</v>
      </c>
      <c r="Y631" s="120">
        <f t="shared" si="709"/>
        <v>175.34399999999999</v>
      </c>
      <c r="Z631" s="122">
        <f t="shared" si="710"/>
        <v>175.34399999999999</v>
      </c>
      <c r="AA631" s="119">
        <f t="shared" si="711"/>
        <v>0</v>
      </c>
      <c r="AB631" s="120">
        <f t="shared" si="712"/>
        <v>1384.6559999999999</v>
      </c>
      <c r="AC631" s="122">
        <f t="shared" si="713"/>
        <v>1384.6559999999999</v>
      </c>
      <c r="AD631" s="94">
        <f t="shared" si="714"/>
        <v>0</v>
      </c>
      <c r="AE631" s="123">
        <f t="shared" si="715"/>
        <v>1560</v>
      </c>
      <c r="AF631" s="94">
        <f t="shared" si="716"/>
        <v>1560</v>
      </c>
      <c r="AG631" s="94">
        <f t="shared" si="717"/>
        <v>0</v>
      </c>
      <c r="AH631" s="123">
        <f t="shared" si="718"/>
        <v>175.34399999999999</v>
      </c>
      <c r="AI631" s="94">
        <f t="shared" si="719"/>
        <v>175.34399999999999</v>
      </c>
      <c r="AJ631" s="94">
        <f t="shared" si="720"/>
        <v>0</v>
      </c>
      <c r="AK631" s="94">
        <f t="shared" si="721"/>
        <v>1384.6559999999999</v>
      </c>
      <c r="AL631" s="93">
        <f t="shared" si="722"/>
        <v>1384.6559999999999</v>
      </c>
      <c r="AM631" s="138" t="s">
        <v>1010</v>
      </c>
    </row>
    <row r="632" spans="1:39" hidden="1" outlineLevel="3" x14ac:dyDescent="0.25">
      <c r="A632" t="s">
        <v>7067</v>
      </c>
      <c r="B632" t="s">
        <v>619</v>
      </c>
      <c r="C632" t="s">
        <v>620</v>
      </c>
      <c r="D632" t="s">
        <v>605</v>
      </c>
      <c r="E632" t="s">
        <v>606</v>
      </c>
      <c r="F632">
        <v>17688.810000000001</v>
      </c>
      <c r="G632">
        <v>17465.59</v>
      </c>
      <c r="H632">
        <v>20991.96</v>
      </c>
      <c r="R632">
        <f t="shared" si="704"/>
        <v>56146.36</v>
      </c>
      <c r="S632" s="92" t="s">
        <v>5687</v>
      </c>
      <c r="T632" s="80">
        <v>0.1124</v>
      </c>
      <c r="U632" s="119">
        <f t="shared" si="705"/>
        <v>0</v>
      </c>
      <c r="V632" s="120">
        <f t="shared" si="706"/>
        <v>20991.96</v>
      </c>
      <c r="W632" s="121">
        <f t="shared" si="707"/>
        <v>20991.96</v>
      </c>
      <c r="X632" s="119">
        <f t="shared" si="708"/>
        <v>0</v>
      </c>
      <c r="Y632" s="120">
        <f t="shared" si="709"/>
        <v>2359.4963039999998</v>
      </c>
      <c r="Z632" s="122">
        <f t="shared" si="710"/>
        <v>2359.4963039999998</v>
      </c>
      <c r="AA632" s="119">
        <f t="shared" si="711"/>
        <v>0</v>
      </c>
      <c r="AB632" s="120">
        <f t="shared" si="712"/>
        <v>18632.463695999999</v>
      </c>
      <c r="AC632" s="122">
        <f t="shared" si="713"/>
        <v>18632.463695999999</v>
      </c>
      <c r="AD632" s="94">
        <f t="shared" si="714"/>
        <v>0</v>
      </c>
      <c r="AE632" s="123">
        <f t="shared" si="715"/>
        <v>56146.36</v>
      </c>
      <c r="AF632" s="94">
        <f t="shared" si="716"/>
        <v>56146.36</v>
      </c>
      <c r="AG632" s="94">
        <f t="shared" si="717"/>
        <v>0</v>
      </c>
      <c r="AH632" s="123">
        <f t="shared" si="718"/>
        <v>6310.850864</v>
      </c>
      <c r="AI632" s="94">
        <f t="shared" si="719"/>
        <v>6310.850864</v>
      </c>
      <c r="AJ632" s="94">
        <f t="shared" si="720"/>
        <v>0</v>
      </c>
      <c r="AK632" s="94">
        <f t="shared" si="721"/>
        <v>49835.509136000001</v>
      </c>
      <c r="AL632" s="93">
        <f t="shared" si="722"/>
        <v>49835.509136000001</v>
      </c>
      <c r="AM632" s="138" t="s">
        <v>1010</v>
      </c>
    </row>
    <row r="633" spans="1:39" hidden="1" outlineLevel="3" x14ac:dyDescent="0.25">
      <c r="A633" t="s">
        <v>7067</v>
      </c>
      <c r="B633" t="s">
        <v>621</v>
      </c>
      <c r="C633" t="s">
        <v>622</v>
      </c>
      <c r="D633" t="s">
        <v>513</v>
      </c>
      <c r="E633" t="s">
        <v>514</v>
      </c>
      <c r="F633">
        <v>2158.7800000000002</v>
      </c>
      <c r="G633">
        <v>-2158.7800000000002</v>
      </c>
      <c r="R633">
        <f t="shared" si="704"/>
        <v>0</v>
      </c>
      <c r="S633" s="92" t="s">
        <v>5692</v>
      </c>
      <c r="T633" s="80">
        <v>0.1124</v>
      </c>
      <c r="U633" s="119">
        <f t="shared" si="705"/>
        <v>0</v>
      </c>
      <c r="V633" s="120">
        <f t="shared" si="706"/>
        <v>0</v>
      </c>
      <c r="W633" s="121">
        <f t="shared" si="707"/>
        <v>0</v>
      </c>
      <c r="X633" s="119">
        <f t="shared" si="708"/>
        <v>0</v>
      </c>
      <c r="Y633" s="120">
        <f t="shared" si="709"/>
        <v>0</v>
      </c>
      <c r="Z633" s="122">
        <f t="shared" si="710"/>
        <v>0</v>
      </c>
      <c r="AA633" s="119">
        <f t="shared" si="711"/>
        <v>0</v>
      </c>
      <c r="AB633" s="120">
        <f t="shared" si="712"/>
        <v>0</v>
      </c>
      <c r="AC633" s="122">
        <f t="shared" si="713"/>
        <v>0</v>
      </c>
      <c r="AD633" s="94">
        <f t="shared" si="714"/>
        <v>0</v>
      </c>
      <c r="AE633" s="123">
        <f t="shared" si="715"/>
        <v>0</v>
      </c>
      <c r="AF633" s="94">
        <f t="shared" si="716"/>
        <v>0</v>
      </c>
      <c r="AG633" s="94">
        <f t="shared" si="717"/>
        <v>0</v>
      </c>
      <c r="AH633" s="123">
        <f t="shared" si="718"/>
        <v>0</v>
      </c>
      <c r="AI633" s="94">
        <f t="shared" si="719"/>
        <v>0</v>
      </c>
      <c r="AJ633" s="94">
        <f t="shared" si="720"/>
        <v>0</v>
      </c>
      <c r="AK633" s="94">
        <f t="shared" si="721"/>
        <v>0</v>
      </c>
      <c r="AL633" s="93">
        <f t="shared" si="722"/>
        <v>0</v>
      </c>
      <c r="AM633" s="138" t="s">
        <v>1010</v>
      </c>
    </row>
    <row r="634" spans="1:39" hidden="1" outlineLevel="3" x14ac:dyDescent="0.25">
      <c r="A634" t="s">
        <v>7067</v>
      </c>
      <c r="B634" t="s">
        <v>623</v>
      </c>
      <c r="C634" t="s">
        <v>624</v>
      </c>
      <c r="D634" t="s">
        <v>513</v>
      </c>
      <c r="E634" t="s">
        <v>514</v>
      </c>
      <c r="F634">
        <v>58033.01</v>
      </c>
      <c r="G634">
        <v>57603.54</v>
      </c>
      <c r="H634">
        <v>32230.81</v>
      </c>
      <c r="R634">
        <f t="shared" si="704"/>
        <v>147867.36000000002</v>
      </c>
      <c r="S634" s="92" t="s">
        <v>5705</v>
      </c>
      <c r="T634" s="80">
        <v>0.1124</v>
      </c>
      <c r="U634" s="119">
        <f t="shared" si="705"/>
        <v>0</v>
      </c>
      <c r="V634" s="120">
        <f t="shared" si="706"/>
        <v>32230.81</v>
      </c>
      <c r="W634" s="121">
        <f t="shared" si="707"/>
        <v>32230.81</v>
      </c>
      <c r="X634" s="119">
        <f t="shared" si="708"/>
        <v>0</v>
      </c>
      <c r="Y634" s="120">
        <f t="shared" si="709"/>
        <v>3622.7430440000003</v>
      </c>
      <c r="Z634" s="122">
        <f t="shared" si="710"/>
        <v>3622.7430440000003</v>
      </c>
      <c r="AA634" s="119">
        <f t="shared" si="711"/>
        <v>0</v>
      </c>
      <c r="AB634" s="120">
        <f t="shared" si="712"/>
        <v>28608.066956000002</v>
      </c>
      <c r="AC634" s="122">
        <f t="shared" si="713"/>
        <v>28608.066956000002</v>
      </c>
      <c r="AD634" s="94">
        <f t="shared" si="714"/>
        <v>0</v>
      </c>
      <c r="AE634" s="123">
        <f t="shared" si="715"/>
        <v>147867.36000000002</v>
      </c>
      <c r="AF634" s="94">
        <f t="shared" si="716"/>
        <v>147867.36000000002</v>
      </c>
      <c r="AG634" s="94">
        <f t="shared" si="717"/>
        <v>0</v>
      </c>
      <c r="AH634" s="123">
        <f t="shared" si="718"/>
        <v>16620.291264000003</v>
      </c>
      <c r="AI634" s="94">
        <f t="shared" si="719"/>
        <v>16620.291264000003</v>
      </c>
      <c r="AJ634" s="94">
        <f t="shared" si="720"/>
        <v>0</v>
      </c>
      <c r="AK634" s="94">
        <f t="shared" si="721"/>
        <v>131247.06873600002</v>
      </c>
      <c r="AL634" s="93">
        <f t="shared" si="722"/>
        <v>131247.06873600002</v>
      </c>
      <c r="AM634" s="138" t="s">
        <v>1010</v>
      </c>
    </row>
    <row r="635" spans="1:39" hidden="1" outlineLevel="3" x14ac:dyDescent="0.25">
      <c r="A635" t="s">
        <v>7067</v>
      </c>
      <c r="B635" t="s">
        <v>623</v>
      </c>
      <c r="C635" t="s">
        <v>624</v>
      </c>
      <c r="D635" t="s">
        <v>617</v>
      </c>
      <c r="E635" t="s">
        <v>618</v>
      </c>
      <c r="F635">
        <v>59095.91</v>
      </c>
      <c r="G635">
        <v>60942.32</v>
      </c>
      <c r="H635">
        <v>59957.89</v>
      </c>
      <c r="R635">
        <f t="shared" si="704"/>
        <v>179996.12</v>
      </c>
      <c r="S635" s="92" t="s">
        <v>5706</v>
      </c>
      <c r="T635" s="80">
        <v>0.1124</v>
      </c>
      <c r="U635" s="119">
        <f t="shared" si="705"/>
        <v>0</v>
      </c>
      <c r="V635" s="120">
        <f t="shared" si="706"/>
        <v>59957.89</v>
      </c>
      <c r="W635" s="121">
        <f t="shared" si="707"/>
        <v>59957.89</v>
      </c>
      <c r="X635" s="119">
        <f t="shared" si="708"/>
        <v>0</v>
      </c>
      <c r="Y635" s="120">
        <f t="shared" si="709"/>
        <v>6739.2668359999998</v>
      </c>
      <c r="Z635" s="122">
        <f t="shared" si="710"/>
        <v>6739.2668359999998</v>
      </c>
      <c r="AA635" s="119">
        <f t="shared" si="711"/>
        <v>0</v>
      </c>
      <c r="AB635" s="120">
        <f t="shared" si="712"/>
        <v>53218.623163999997</v>
      </c>
      <c r="AC635" s="122">
        <f t="shared" si="713"/>
        <v>53218.623163999997</v>
      </c>
      <c r="AD635" s="94">
        <f t="shared" si="714"/>
        <v>0</v>
      </c>
      <c r="AE635" s="123">
        <f t="shared" si="715"/>
        <v>179996.12</v>
      </c>
      <c r="AF635" s="94">
        <f t="shared" si="716"/>
        <v>179996.12</v>
      </c>
      <c r="AG635" s="94">
        <f t="shared" si="717"/>
        <v>0</v>
      </c>
      <c r="AH635" s="123">
        <f t="shared" si="718"/>
        <v>20231.563888000001</v>
      </c>
      <c r="AI635" s="94">
        <f t="shared" si="719"/>
        <v>20231.563888000001</v>
      </c>
      <c r="AJ635" s="94">
        <f t="shared" si="720"/>
        <v>0</v>
      </c>
      <c r="AK635" s="94">
        <f t="shared" si="721"/>
        <v>159764.55611199999</v>
      </c>
      <c r="AL635" s="93">
        <f t="shared" si="722"/>
        <v>159764.55611199999</v>
      </c>
      <c r="AM635" s="138" t="s">
        <v>1010</v>
      </c>
    </row>
    <row r="636" spans="1:39" hidden="1" outlineLevel="3" x14ac:dyDescent="0.25">
      <c r="A636" t="s">
        <v>7067</v>
      </c>
      <c r="B636" t="s">
        <v>623</v>
      </c>
      <c r="C636" t="s">
        <v>624</v>
      </c>
      <c r="D636" t="s">
        <v>521</v>
      </c>
      <c r="E636" t="s">
        <v>522</v>
      </c>
      <c r="F636">
        <v>138831.71</v>
      </c>
      <c r="G636">
        <v>-108665.69</v>
      </c>
      <c r="H636">
        <v>12143.14</v>
      </c>
      <c r="R636">
        <f t="shared" si="704"/>
        <v>42309.159999999989</v>
      </c>
      <c r="S636" s="92" t="s">
        <v>6636</v>
      </c>
      <c r="T636" s="80">
        <v>0.1124</v>
      </c>
      <c r="U636" s="119">
        <f t="shared" si="705"/>
        <v>0</v>
      </c>
      <c r="V636" s="120">
        <f t="shared" si="706"/>
        <v>12143.14</v>
      </c>
      <c r="W636" s="121">
        <f t="shared" si="707"/>
        <v>12143.14</v>
      </c>
      <c r="X636" s="119">
        <f t="shared" si="708"/>
        <v>0</v>
      </c>
      <c r="Y636" s="120">
        <f t="shared" si="709"/>
        <v>1364.8889359999998</v>
      </c>
      <c r="Z636" s="122">
        <f t="shared" si="710"/>
        <v>1364.8889359999998</v>
      </c>
      <c r="AA636" s="119">
        <f t="shared" si="711"/>
        <v>0</v>
      </c>
      <c r="AB636" s="120">
        <f t="shared" si="712"/>
        <v>10778.251064</v>
      </c>
      <c r="AC636" s="122">
        <f t="shared" si="713"/>
        <v>10778.251064</v>
      </c>
      <c r="AD636" s="94">
        <f t="shared" si="714"/>
        <v>0</v>
      </c>
      <c r="AE636" s="123">
        <f t="shared" si="715"/>
        <v>42309.159999999989</v>
      </c>
      <c r="AF636" s="94">
        <f t="shared" si="716"/>
        <v>42309.159999999989</v>
      </c>
      <c r="AG636" s="94">
        <f t="shared" si="717"/>
        <v>0</v>
      </c>
      <c r="AH636" s="123">
        <f t="shared" si="718"/>
        <v>4755.5495839999985</v>
      </c>
      <c r="AI636" s="94">
        <f t="shared" si="719"/>
        <v>4755.5495839999985</v>
      </c>
      <c r="AJ636" s="94">
        <f t="shared" si="720"/>
        <v>0</v>
      </c>
      <c r="AK636" s="94">
        <f t="shared" si="721"/>
        <v>37553.610415999989</v>
      </c>
      <c r="AL636" s="93">
        <f t="shared" si="722"/>
        <v>37553.610415999989</v>
      </c>
      <c r="AM636" s="138" t="s">
        <v>1370</v>
      </c>
    </row>
    <row r="637" spans="1:39" hidden="1" outlineLevel="3" x14ac:dyDescent="0.25">
      <c r="A637" t="s">
        <v>7067</v>
      </c>
      <c r="B637" t="s">
        <v>625</v>
      </c>
      <c r="C637" t="s">
        <v>626</v>
      </c>
      <c r="D637" t="s">
        <v>513</v>
      </c>
      <c r="E637" t="s">
        <v>514</v>
      </c>
      <c r="G637">
        <v>0</v>
      </c>
      <c r="H637">
        <v>210.24</v>
      </c>
      <c r="R637">
        <f t="shared" si="704"/>
        <v>210.24</v>
      </c>
      <c r="S637" s="92" t="s">
        <v>7106</v>
      </c>
      <c r="T637" s="80">
        <v>0.1124</v>
      </c>
      <c r="U637" s="119">
        <f t="shared" si="705"/>
        <v>0</v>
      </c>
      <c r="V637" s="120">
        <f t="shared" si="706"/>
        <v>210.24</v>
      </c>
      <c r="W637" s="121">
        <f t="shared" si="707"/>
        <v>210.24</v>
      </c>
      <c r="X637" s="119">
        <f t="shared" si="708"/>
        <v>0</v>
      </c>
      <c r="Y637" s="120">
        <f t="shared" si="709"/>
        <v>23.630976</v>
      </c>
      <c r="Z637" s="122">
        <f t="shared" si="710"/>
        <v>23.630976</v>
      </c>
      <c r="AA637" s="119">
        <f t="shared" si="711"/>
        <v>0</v>
      </c>
      <c r="AB637" s="120">
        <f t="shared" si="712"/>
        <v>186.60902400000001</v>
      </c>
      <c r="AC637" s="122">
        <f t="shared" si="713"/>
        <v>186.60902400000001</v>
      </c>
      <c r="AD637" s="94">
        <f t="shared" si="714"/>
        <v>0</v>
      </c>
      <c r="AE637" s="123">
        <f t="shared" si="715"/>
        <v>210.24</v>
      </c>
      <c r="AF637" s="94">
        <f t="shared" si="716"/>
        <v>210.24</v>
      </c>
      <c r="AG637" s="94">
        <f t="shared" si="717"/>
        <v>0</v>
      </c>
      <c r="AH637" s="123">
        <f t="shared" si="718"/>
        <v>23.630976</v>
      </c>
      <c r="AI637" s="94">
        <f t="shared" si="719"/>
        <v>23.630976</v>
      </c>
      <c r="AJ637" s="94">
        <f t="shared" si="720"/>
        <v>0</v>
      </c>
      <c r="AK637" s="94">
        <f t="shared" si="721"/>
        <v>186.60902400000001</v>
      </c>
      <c r="AL637" s="93">
        <f t="shared" si="722"/>
        <v>186.60902400000001</v>
      </c>
      <c r="AM637" s="138" t="s">
        <v>1010</v>
      </c>
    </row>
    <row r="638" spans="1:39" hidden="1" outlineLevel="3" x14ac:dyDescent="0.25">
      <c r="A638" t="s">
        <v>7067</v>
      </c>
      <c r="B638" t="s">
        <v>625</v>
      </c>
      <c r="C638" t="s">
        <v>626</v>
      </c>
      <c r="D638" t="s">
        <v>613</v>
      </c>
      <c r="E638" t="s">
        <v>614</v>
      </c>
      <c r="G638">
        <v>138208.07</v>
      </c>
      <c r="H638">
        <v>84730.83</v>
      </c>
      <c r="R638">
        <f t="shared" si="704"/>
        <v>222938.90000000002</v>
      </c>
      <c r="S638" s="92" t="s">
        <v>7107</v>
      </c>
      <c r="T638" s="80">
        <v>0.1124</v>
      </c>
      <c r="U638" s="119">
        <f t="shared" si="705"/>
        <v>0</v>
      </c>
      <c r="V638" s="120">
        <f t="shared" si="706"/>
        <v>84730.83</v>
      </c>
      <c r="W638" s="121">
        <f t="shared" si="707"/>
        <v>84730.83</v>
      </c>
      <c r="X638" s="119">
        <f t="shared" si="708"/>
        <v>0</v>
      </c>
      <c r="Y638" s="120">
        <f t="shared" si="709"/>
        <v>9523.7452919999996</v>
      </c>
      <c r="Z638" s="122">
        <f t="shared" si="710"/>
        <v>9523.7452919999996</v>
      </c>
      <c r="AA638" s="119">
        <f t="shared" si="711"/>
        <v>0</v>
      </c>
      <c r="AB638" s="120">
        <f t="shared" si="712"/>
        <v>75207.084708000009</v>
      </c>
      <c r="AC638" s="122">
        <f t="shared" si="713"/>
        <v>75207.084708000009</v>
      </c>
      <c r="AD638" s="94">
        <f t="shared" si="714"/>
        <v>0</v>
      </c>
      <c r="AE638" s="123">
        <f t="shared" si="715"/>
        <v>222938.90000000002</v>
      </c>
      <c r="AF638" s="94">
        <f t="shared" si="716"/>
        <v>222938.90000000002</v>
      </c>
      <c r="AG638" s="94">
        <f t="shared" si="717"/>
        <v>0</v>
      </c>
      <c r="AH638" s="123">
        <f t="shared" si="718"/>
        <v>25058.332360000004</v>
      </c>
      <c r="AI638" s="94">
        <f t="shared" si="719"/>
        <v>25058.332360000004</v>
      </c>
      <c r="AJ638" s="94">
        <f t="shared" si="720"/>
        <v>0</v>
      </c>
      <c r="AK638" s="94">
        <f t="shared" si="721"/>
        <v>197880.56764000002</v>
      </c>
      <c r="AL638" s="93">
        <f t="shared" si="722"/>
        <v>197880.56764000002</v>
      </c>
      <c r="AM638" s="138" t="s">
        <v>1010</v>
      </c>
    </row>
    <row r="639" spans="1:39" hidden="1" outlineLevel="3" x14ac:dyDescent="0.25">
      <c r="A639" t="s">
        <v>7067</v>
      </c>
      <c r="B639" t="s">
        <v>627</v>
      </c>
      <c r="C639" t="s">
        <v>628</v>
      </c>
      <c r="D639" t="s">
        <v>513</v>
      </c>
      <c r="E639" t="s">
        <v>514</v>
      </c>
      <c r="F639">
        <v>62738.879999999997</v>
      </c>
      <c r="G639">
        <v>62141.52</v>
      </c>
      <c r="H639">
        <v>31987.81</v>
      </c>
      <c r="R639">
        <f t="shared" si="704"/>
        <v>156868.21</v>
      </c>
      <c r="S639" s="92" t="s">
        <v>5710</v>
      </c>
      <c r="T639" s="80">
        <v>0.1124</v>
      </c>
      <c r="U639" s="119">
        <f t="shared" si="705"/>
        <v>0</v>
      </c>
      <c r="V639" s="120">
        <f t="shared" si="706"/>
        <v>31987.81</v>
      </c>
      <c r="W639" s="121">
        <f t="shared" si="707"/>
        <v>31987.81</v>
      </c>
      <c r="X639" s="119">
        <f t="shared" si="708"/>
        <v>0</v>
      </c>
      <c r="Y639" s="120">
        <f t="shared" si="709"/>
        <v>3595.4298440000002</v>
      </c>
      <c r="Z639" s="122">
        <f t="shared" si="710"/>
        <v>3595.4298440000002</v>
      </c>
      <c r="AA639" s="119">
        <f t="shared" si="711"/>
        <v>0</v>
      </c>
      <c r="AB639" s="120">
        <f t="shared" si="712"/>
        <v>28392.380155999999</v>
      </c>
      <c r="AC639" s="122">
        <f t="shared" si="713"/>
        <v>28392.380155999999</v>
      </c>
      <c r="AD639" s="94">
        <f t="shared" si="714"/>
        <v>0</v>
      </c>
      <c r="AE639" s="123">
        <f t="shared" si="715"/>
        <v>156868.21</v>
      </c>
      <c r="AF639" s="94">
        <f t="shared" si="716"/>
        <v>156868.21</v>
      </c>
      <c r="AG639" s="94">
        <f t="shared" si="717"/>
        <v>0</v>
      </c>
      <c r="AH639" s="123">
        <f t="shared" si="718"/>
        <v>17631.986804</v>
      </c>
      <c r="AI639" s="94">
        <f t="shared" si="719"/>
        <v>17631.986804</v>
      </c>
      <c r="AJ639" s="94">
        <f t="shared" si="720"/>
        <v>0</v>
      </c>
      <c r="AK639" s="94">
        <f t="shared" si="721"/>
        <v>139236.22319599998</v>
      </c>
      <c r="AL639" s="93">
        <f t="shared" si="722"/>
        <v>139236.22319599998</v>
      </c>
      <c r="AM639" s="138" t="s">
        <v>1010</v>
      </c>
    </row>
    <row r="640" spans="1:39" hidden="1" outlineLevel="3" x14ac:dyDescent="0.25">
      <c r="A640" t="s">
        <v>7067</v>
      </c>
      <c r="B640" t="s">
        <v>627</v>
      </c>
      <c r="C640" t="s">
        <v>628</v>
      </c>
      <c r="D640" t="s">
        <v>515</v>
      </c>
      <c r="E640" t="s">
        <v>516</v>
      </c>
      <c r="H640">
        <v>-1</v>
      </c>
      <c r="R640">
        <f t="shared" si="704"/>
        <v>-1</v>
      </c>
      <c r="S640" s="92" t="s">
        <v>5720</v>
      </c>
      <c r="T640" s="80">
        <v>0.1124</v>
      </c>
      <c r="U640" s="119">
        <f t="shared" si="705"/>
        <v>0</v>
      </c>
      <c r="V640" s="120">
        <f t="shared" si="706"/>
        <v>-1</v>
      </c>
      <c r="W640" s="121">
        <f t="shared" si="707"/>
        <v>-1</v>
      </c>
      <c r="X640" s="119">
        <f t="shared" si="708"/>
        <v>0</v>
      </c>
      <c r="Y640" s="120">
        <f t="shared" si="709"/>
        <v>-0.1124</v>
      </c>
      <c r="Z640" s="122">
        <f t="shared" si="710"/>
        <v>-0.1124</v>
      </c>
      <c r="AA640" s="119">
        <f t="shared" si="711"/>
        <v>0</v>
      </c>
      <c r="AB640" s="120">
        <f t="shared" si="712"/>
        <v>-0.88759999999999994</v>
      </c>
      <c r="AC640" s="122">
        <f t="shared" si="713"/>
        <v>-0.88759999999999994</v>
      </c>
      <c r="AD640" s="94">
        <f t="shared" si="714"/>
        <v>0</v>
      </c>
      <c r="AE640" s="123">
        <f t="shared" si="715"/>
        <v>-1</v>
      </c>
      <c r="AF640" s="94">
        <f t="shared" si="716"/>
        <v>-1</v>
      </c>
      <c r="AG640" s="94">
        <f t="shared" si="717"/>
        <v>0</v>
      </c>
      <c r="AH640" s="123">
        <f t="shared" si="718"/>
        <v>-0.1124</v>
      </c>
      <c r="AI640" s="94">
        <f t="shared" si="719"/>
        <v>-0.1124</v>
      </c>
      <c r="AJ640" s="94">
        <f t="shared" si="720"/>
        <v>0</v>
      </c>
      <c r="AK640" s="94">
        <f t="shared" si="721"/>
        <v>-0.88759999999999994</v>
      </c>
      <c r="AL640" s="93">
        <f t="shared" si="722"/>
        <v>-0.88759999999999994</v>
      </c>
      <c r="AM640" s="138" t="s">
        <v>1010</v>
      </c>
    </row>
    <row r="641" spans="1:39" hidden="1" outlineLevel="3" x14ac:dyDescent="0.25">
      <c r="A641" t="s">
        <v>7067</v>
      </c>
      <c r="B641" t="s">
        <v>629</v>
      </c>
      <c r="C641" t="s">
        <v>630</v>
      </c>
      <c r="D641" t="s">
        <v>513</v>
      </c>
      <c r="E641" t="s">
        <v>514</v>
      </c>
      <c r="F641">
        <v>119900</v>
      </c>
      <c r="G641">
        <v>-235000</v>
      </c>
      <c r="H641">
        <v>25100</v>
      </c>
      <c r="R641">
        <f t="shared" si="704"/>
        <v>-90000</v>
      </c>
      <c r="S641" s="92" t="s">
        <v>5727</v>
      </c>
      <c r="T641" s="80">
        <v>0.1124</v>
      </c>
      <c r="U641" s="119">
        <f t="shared" si="705"/>
        <v>0</v>
      </c>
      <c r="V641" s="120">
        <f t="shared" si="706"/>
        <v>25100</v>
      </c>
      <c r="W641" s="121">
        <f t="shared" si="707"/>
        <v>25100</v>
      </c>
      <c r="X641" s="119">
        <f t="shared" si="708"/>
        <v>0</v>
      </c>
      <c r="Y641" s="120">
        <f t="shared" si="709"/>
        <v>2821.24</v>
      </c>
      <c r="Z641" s="122">
        <f t="shared" si="710"/>
        <v>2821.24</v>
      </c>
      <c r="AA641" s="119">
        <f t="shared" si="711"/>
        <v>0</v>
      </c>
      <c r="AB641" s="120">
        <f t="shared" si="712"/>
        <v>22278.760000000002</v>
      </c>
      <c r="AC641" s="122">
        <f t="shared" si="713"/>
        <v>22278.760000000002</v>
      </c>
      <c r="AD641" s="94">
        <f t="shared" si="714"/>
        <v>0</v>
      </c>
      <c r="AE641" s="123">
        <f t="shared" si="715"/>
        <v>-90000</v>
      </c>
      <c r="AF641" s="94">
        <f t="shared" si="716"/>
        <v>-90000</v>
      </c>
      <c r="AG641" s="94">
        <f t="shared" si="717"/>
        <v>0</v>
      </c>
      <c r="AH641" s="123">
        <f t="shared" si="718"/>
        <v>-10116</v>
      </c>
      <c r="AI641" s="94">
        <f t="shared" si="719"/>
        <v>-10116</v>
      </c>
      <c r="AJ641" s="94">
        <f t="shared" si="720"/>
        <v>0</v>
      </c>
      <c r="AK641" s="94">
        <f t="shared" si="721"/>
        <v>-79884</v>
      </c>
      <c r="AL641" s="93">
        <f t="shared" si="722"/>
        <v>-79884</v>
      </c>
      <c r="AM641" s="138" t="s">
        <v>1010</v>
      </c>
    </row>
    <row r="642" spans="1:39" hidden="1" outlineLevel="3" x14ac:dyDescent="0.25">
      <c r="A642" t="s">
        <v>7067</v>
      </c>
      <c r="B642" t="s">
        <v>629</v>
      </c>
      <c r="C642" t="s">
        <v>630</v>
      </c>
      <c r="D642" t="s">
        <v>631</v>
      </c>
      <c r="E642" t="s">
        <v>632</v>
      </c>
      <c r="F642">
        <v>115424.08</v>
      </c>
      <c r="G642">
        <v>245486.15</v>
      </c>
      <c r="H642">
        <v>142299.76</v>
      </c>
      <c r="R642">
        <f t="shared" si="704"/>
        <v>503209.99</v>
      </c>
      <c r="S642" s="92" t="s">
        <v>5730</v>
      </c>
      <c r="T642" s="80">
        <v>0.1124</v>
      </c>
      <c r="U642" s="119">
        <f t="shared" si="705"/>
        <v>0</v>
      </c>
      <c r="V642" s="120">
        <f t="shared" si="706"/>
        <v>142299.76</v>
      </c>
      <c r="W642" s="121">
        <f t="shared" si="707"/>
        <v>142299.76</v>
      </c>
      <c r="X642" s="119">
        <f t="shared" si="708"/>
        <v>0</v>
      </c>
      <c r="Y642" s="120">
        <f t="shared" si="709"/>
        <v>15994.493024000001</v>
      </c>
      <c r="Z642" s="122">
        <f t="shared" si="710"/>
        <v>15994.493024000001</v>
      </c>
      <c r="AA642" s="119">
        <f t="shared" si="711"/>
        <v>0</v>
      </c>
      <c r="AB642" s="120">
        <f t="shared" si="712"/>
        <v>126305.26697600001</v>
      </c>
      <c r="AC642" s="122">
        <f t="shared" si="713"/>
        <v>126305.26697600001</v>
      </c>
      <c r="AD642" s="94">
        <f t="shared" si="714"/>
        <v>0</v>
      </c>
      <c r="AE642" s="123">
        <f t="shared" si="715"/>
        <v>503209.99</v>
      </c>
      <c r="AF642" s="94">
        <f t="shared" si="716"/>
        <v>503209.99</v>
      </c>
      <c r="AG642" s="94">
        <f t="shared" si="717"/>
        <v>0</v>
      </c>
      <c r="AH642" s="123">
        <f t="shared" si="718"/>
        <v>56560.802876000002</v>
      </c>
      <c r="AI642" s="94">
        <f t="shared" si="719"/>
        <v>56560.802876000002</v>
      </c>
      <c r="AJ642" s="94">
        <f t="shared" si="720"/>
        <v>0</v>
      </c>
      <c r="AK642" s="94">
        <f t="shared" si="721"/>
        <v>446649.18712399999</v>
      </c>
      <c r="AL642" s="93">
        <f t="shared" si="722"/>
        <v>446649.18712399999</v>
      </c>
      <c r="AM642" s="138" t="s">
        <v>1010</v>
      </c>
    </row>
    <row r="643" spans="1:39" hidden="1" outlineLevel="3" x14ac:dyDescent="0.25">
      <c r="A643" t="s">
        <v>7067</v>
      </c>
      <c r="B643" t="s">
        <v>629</v>
      </c>
      <c r="C643" t="s">
        <v>630</v>
      </c>
      <c r="D643" t="s">
        <v>515</v>
      </c>
      <c r="E643" t="s">
        <v>516</v>
      </c>
      <c r="F643">
        <v>-120000</v>
      </c>
      <c r="G643">
        <v>120000</v>
      </c>
      <c r="R643">
        <f t="shared" si="704"/>
        <v>0</v>
      </c>
      <c r="S643" s="92" t="s">
        <v>5731</v>
      </c>
      <c r="T643" s="80">
        <v>0.1124</v>
      </c>
      <c r="U643" s="119">
        <f t="shared" si="705"/>
        <v>0</v>
      </c>
      <c r="V643" s="120">
        <f t="shared" si="706"/>
        <v>0</v>
      </c>
      <c r="W643" s="121">
        <f t="shared" si="707"/>
        <v>0</v>
      </c>
      <c r="X643" s="119">
        <f t="shared" si="708"/>
        <v>0</v>
      </c>
      <c r="Y643" s="120">
        <f t="shared" si="709"/>
        <v>0</v>
      </c>
      <c r="Z643" s="122">
        <f t="shared" si="710"/>
        <v>0</v>
      </c>
      <c r="AA643" s="119">
        <f t="shared" si="711"/>
        <v>0</v>
      </c>
      <c r="AB643" s="120">
        <f t="shared" si="712"/>
        <v>0</v>
      </c>
      <c r="AC643" s="122">
        <f t="shared" si="713"/>
        <v>0</v>
      </c>
      <c r="AD643" s="94">
        <f t="shared" si="714"/>
        <v>0</v>
      </c>
      <c r="AE643" s="123">
        <f t="shared" si="715"/>
        <v>0</v>
      </c>
      <c r="AF643" s="94">
        <f t="shared" si="716"/>
        <v>0</v>
      </c>
      <c r="AG643" s="94">
        <f t="shared" si="717"/>
        <v>0</v>
      </c>
      <c r="AH643" s="123">
        <f t="shared" si="718"/>
        <v>0</v>
      </c>
      <c r="AI643" s="94">
        <f t="shared" si="719"/>
        <v>0</v>
      </c>
      <c r="AJ643" s="94">
        <f t="shared" si="720"/>
        <v>0</v>
      </c>
      <c r="AK643" s="94">
        <f t="shared" si="721"/>
        <v>0</v>
      </c>
      <c r="AL643" s="93">
        <f t="shared" si="722"/>
        <v>0</v>
      </c>
      <c r="AM643" s="138" t="s">
        <v>1010</v>
      </c>
    </row>
    <row r="644" spans="1:39" hidden="1" outlineLevel="3" x14ac:dyDescent="0.25">
      <c r="A644" t="s">
        <v>7067</v>
      </c>
      <c r="B644" t="s">
        <v>633</v>
      </c>
      <c r="C644" t="s">
        <v>634</v>
      </c>
      <c r="D644" t="s">
        <v>513</v>
      </c>
      <c r="E644" t="s">
        <v>514</v>
      </c>
      <c r="F644">
        <v>90314.77</v>
      </c>
      <c r="G644">
        <v>85221.85</v>
      </c>
      <c r="H644">
        <v>72101.440000000002</v>
      </c>
      <c r="R644">
        <f t="shared" si="704"/>
        <v>247638.06</v>
      </c>
      <c r="S644" s="92" t="s">
        <v>5734</v>
      </c>
      <c r="T644" s="80">
        <v>0.1124</v>
      </c>
      <c r="U644" s="119">
        <f t="shared" si="705"/>
        <v>0</v>
      </c>
      <c r="V644" s="120">
        <f t="shared" si="706"/>
        <v>72101.440000000002</v>
      </c>
      <c r="W644" s="121">
        <f t="shared" si="707"/>
        <v>72101.440000000002</v>
      </c>
      <c r="X644" s="119">
        <f t="shared" si="708"/>
        <v>0</v>
      </c>
      <c r="Y644" s="120">
        <f t="shared" si="709"/>
        <v>8104.2018560000006</v>
      </c>
      <c r="Z644" s="122">
        <f t="shared" si="710"/>
        <v>8104.2018560000006</v>
      </c>
      <c r="AA644" s="119">
        <f t="shared" si="711"/>
        <v>0</v>
      </c>
      <c r="AB644" s="120">
        <f t="shared" si="712"/>
        <v>63997.238144000003</v>
      </c>
      <c r="AC644" s="122">
        <f t="shared" si="713"/>
        <v>63997.238144000003</v>
      </c>
      <c r="AD644" s="94">
        <f t="shared" si="714"/>
        <v>0</v>
      </c>
      <c r="AE644" s="123">
        <f t="shared" si="715"/>
        <v>247638.06</v>
      </c>
      <c r="AF644" s="94">
        <f t="shared" si="716"/>
        <v>247638.06</v>
      </c>
      <c r="AG644" s="94">
        <f t="shared" si="717"/>
        <v>0</v>
      </c>
      <c r="AH644" s="123">
        <f t="shared" si="718"/>
        <v>27834.517943999999</v>
      </c>
      <c r="AI644" s="94">
        <f t="shared" si="719"/>
        <v>27834.517943999999</v>
      </c>
      <c r="AJ644" s="94">
        <f t="shared" si="720"/>
        <v>0</v>
      </c>
      <c r="AK644" s="94">
        <f t="shared" si="721"/>
        <v>219803.54205600001</v>
      </c>
      <c r="AL644" s="93">
        <f t="shared" si="722"/>
        <v>219803.54205600001</v>
      </c>
      <c r="AM644" s="138" t="s">
        <v>1010</v>
      </c>
    </row>
    <row r="645" spans="1:39" hidden="1" outlineLevel="3" x14ac:dyDescent="0.25">
      <c r="A645" t="s">
        <v>7067</v>
      </c>
      <c r="B645" t="s">
        <v>635</v>
      </c>
      <c r="C645" t="s">
        <v>636</v>
      </c>
      <c r="D645" t="s">
        <v>513</v>
      </c>
      <c r="E645" t="s">
        <v>514</v>
      </c>
      <c r="F645">
        <v>58908.480000000003</v>
      </c>
      <c r="G645">
        <v>59718.77</v>
      </c>
      <c r="H645">
        <v>58723.11</v>
      </c>
      <c r="R645">
        <f t="shared" si="704"/>
        <v>177350.36</v>
      </c>
      <c r="S645" s="92" t="s">
        <v>5741</v>
      </c>
      <c r="T645" s="80">
        <v>0.1124</v>
      </c>
      <c r="U645" s="119">
        <f t="shared" si="705"/>
        <v>0</v>
      </c>
      <c r="V645" s="120">
        <f t="shared" si="706"/>
        <v>58723.11</v>
      </c>
      <c r="W645" s="121">
        <f t="shared" si="707"/>
        <v>58723.11</v>
      </c>
      <c r="X645" s="119">
        <f t="shared" si="708"/>
        <v>0</v>
      </c>
      <c r="Y645" s="120">
        <f t="shared" si="709"/>
        <v>6600.4775639999998</v>
      </c>
      <c r="Z645" s="122">
        <f t="shared" si="710"/>
        <v>6600.4775639999998</v>
      </c>
      <c r="AA645" s="119">
        <f t="shared" si="711"/>
        <v>0</v>
      </c>
      <c r="AB645" s="120">
        <f t="shared" si="712"/>
        <v>52122.632436</v>
      </c>
      <c r="AC645" s="122">
        <f t="shared" si="713"/>
        <v>52122.632436</v>
      </c>
      <c r="AD645" s="94">
        <f t="shared" si="714"/>
        <v>0</v>
      </c>
      <c r="AE645" s="123">
        <f t="shared" si="715"/>
        <v>177350.36</v>
      </c>
      <c r="AF645" s="94">
        <f t="shared" si="716"/>
        <v>177350.36</v>
      </c>
      <c r="AG645" s="94">
        <f t="shared" si="717"/>
        <v>0</v>
      </c>
      <c r="AH645" s="123">
        <f t="shared" si="718"/>
        <v>19934.180463999997</v>
      </c>
      <c r="AI645" s="94">
        <f t="shared" si="719"/>
        <v>19934.180463999997</v>
      </c>
      <c r="AJ645" s="94">
        <f t="shared" si="720"/>
        <v>0</v>
      </c>
      <c r="AK645" s="94">
        <f t="shared" si="721"/>
        <v>157416.17953599998</v>
      </c>
      <c r="AL645" s="93">
        <f t="shared" si="722"/>
        <v>157416.17953599998</v>
      </c>
      <c r="AM645" s="138" t="s">
        <v>1010</v>
      </c>
    </row>
    <row r="646" spans="1:39" hidden="1" outlineLevel="3" x14ac:dyDescent="0.25">
      <c r="A646" t="s">
        <v>7067</v>
      </c>
      <c r="B646" t="s">
        <v>371</v>
      </c>
      <c r="C646" t="s">
        <v>372</v>
      </c>
      <c r="D646" t="s">
        <v>513</v>
      </c>
      <c r="E646" t="s">
        <v>514</v>
      </c>
      <c r="F646">
        <v>44016.35</v>
      </c>
      <c r="G646">
        <v>42569.64</v>
      </c>
      <c r="H646">
        <v>40078.660000000003</v>
      </c>
      <c r="R646">
        <f t="shared" si="704"/>
        <v>126664.65</v>
      </c>
      <c r="S646" s="92" t="s">
        <v>5747</v>
      </c>
      <c r="T646" s="80">
        <v>0.1124</v>
      </c>
      <c r="U646" s="119">
        <f t="shared" si="705"/>
        <v>0</v>
      </c>
      <c r="V646" s="120">
        <f t="shared" si="706"/>
        <v>40078.660000000003</v>
      </c>
      <c r="W646" s="121">
        <f t="shared" si="707"/>
        <v>40078.660000000003</v>
      </c>
      <c r="X646" s="119">
        <f t="shared" si="708"/>
        <v>0</v>
      </c>
      <c r="Y646" s="120">
        <f t="shared" si="709"/>
        <v>4504.8413840000003</v>
      </c>
      <c r="Z646" s="122">
        <f t="shared" si="710"/>
        <v>4504.8413840000003</v>
      </c>
      <c r="AA646" s="119">
        <f t="shared" si="711"/>
        <v>0</v>
      </c>
      <c r="AB646" s="120">
        <f t="shared" si="712"/>
        <v>35573.818616000004</v>
      </c>
      <c r="AC646" s="122">
        <f t="shared" si="713"/>
        <v>35573.818616000004</v>
      </c>
      <c r="AD646" s="94">
        <f t="shared" si="714"/>
        <v>0</v>
      </c>
      <c r="AE646" s="123">
        <f t="shared" si="715"/>
        <v>126664.65</v>
      </c>
      <c r="AF646" s="94">
        <f t="shared" si="716"/>
        <v>126664.65</v>
      </c>
      <c r="AG646" s="94">
        <f t="shared" si="717"/>
        <v>0</v>
      </c>
      <c r="AH646" s="123">
        <f t="shared" si="718"/>
        <v>14237.106659999999</v>
      </c>
      <c r="AI646" s="94">
        <f t="shared" si="719"/>
        <v>14237.106659999999</v>
      </c>
      <c r="AJ646" s="94">
        <f t="shared" si="720"/>
        <v>0</v>
      </c>
      <c r="AK646" s="94">
        <f t="shared" si="721"/>
        <v>112427.54333999999</v>
      </c>
      <c r="AL646" s="93">
        <f t="shared" si="722"/>
        <v>112427.54333999999</v>
      </c>
      <c r="AM646" s="138" t="s">
        <v>1010</v>
      </c>
    </row>
    <row r="647" spans="1:39" hidden="1" outlineLevel="3" x14ac:dyDescent="0.25">
      <c r="A647" t="s">
        <v>7067</v>
      </c>
      <c r="B647" t="s">
        <v>637</v>
      </c>
      <c r="C647" t="s">
        <v>638</v>
      </c>
      <c r="D647" t="s">
        <v>513</v>
      </c>
      <c r="E647" t="s">
        <v>514</v>
      </c>
      <c r="F647">
        <v>75948.25</v>
      </c>
      <c r="G647">
        <v>47643.92</v>
      </c>
      <c r="H647">
        <v>33400.720000000001</v>
      </c>
      <c r="R647">
        <f t="shared" si="704"/>
        <v>156992.89000000001</v>
      </c>
      <c r="S647" s="92" t="s">
        <v>5750</v>
      </c>
      <c r="T647" s="80">
        <v>0.1124</v>
      </c>
      <c r="U647" s="119">
        <f t="shared" si="705"/>
        <v>0</v>
      </c>
      <c r="V647" s="120">
        <f t="shared" si="706"/>
        <v>33400.720000000001</v>
      </c>
      <c r="W647" s="121">
        <f t="shared" si="707"/>
        <v>33400.720000000001</v>
      </c>
      <c r="X647" s="119">
        <f t="shared" si="708"/>
        <v>0</v>
      </c>
      <c r="Y647" s="120">
        <f t="shared" si="709"/>
        <v>3754.2409280000002</v>
      </c>
      <c r="Z647" s="122">
        <f t="shared" si="710"/>
        <v>3754.2409280000002</v>
      </c>
      <c r="AA647" s="119">
        <f t="shared" si="711"/>
        <v>0</v>
      </c>
      <c r="AB647" s="120">
        <f t="shared" si="712"/>
        <v>29646.479072000002</v>
      </c>
      <c r="AC647" s="122">
        <f t="shared" si="713"/>
        <v>29646.479072000002</v>
      </c>
      <c r="AD647" s="94">
        <f t="shared" si="714"/>
        <v>0</v>
      </c>
      <c r="AE647" s="123">
        <f t="shared" si="715"/>
        <v>156992.89000000001</v>
      </c>
      <c r="AF647" s="94">
        <f t="shared" si="716"/>
        <v>156992.89000000001</v>
      </c>
      <c r="AG647" s="94">
        <f t="shared" si="717"/>
        <v>0</v>
      </c>
      <c r="AH647" s="123">
        <f t="shared" si="718"/>
        <v>17646.000836000003</v>
      </c>
      <c r="AI647" s="94">
        <f t="shared" si="719"/>
        <v>17646.000836000003</v>
      </c>
      <c r="AJ647" s="94">
        <f t="shared" si="720"/>
        <v>0</v>
      </c>
      <c r="AK647" s="94">
        <f t="shared" si="721"/>
        <v>139346.88916400002</v>
      </c>
      <c r="AL647" s="93">
        <f t="shared" si="722"/>
        <v>139346.88916400002</v>
      </c>
      <c r="AM647" s="138" t="s">
        <v>1010</v>
      </c>
    </row>
    <row r="648" spans="1:39" hidden="1" outlineLevel="3" x14ac:dyDescent="0.25">
      <c r="A648" t="s">
        <v>7067</v>
      </c>
      <c r="B648" t="s">
        <v>373</v>
      </c>
      <c r="C648" t="s">
        <v>374</v>
      </c>
      <c r="D648" t="s">
        <v>513</v>
      </c>
      <c r="E648" t="s">
        <v>514</v>
      </c>
      <c r="F648">
        <v>333655.11</v>
      </c>
      <c r="G648">
        <v>313255.45</v>
      </c>
      <c r="H648">
        <v>319770.19</v>
      </c>
      <c r="R648">
        <f t="shared" si="704"/>
        <v>966680.75</v>
      </c>
      <c r="S648" s="92" t="s">
        <v>5763</v>
      </c>
      <c r="T648" s="80">
        <v>0.1124</v>
      </c>
      <c r="U648" s="119">
        <f t="shared" si="705"/>
        <v>0</v>
      </c>
      <c r="V648" s="120">
        <f t="shared" si="706"/>
        <v>319770.19</v>
      </c>
      <c r="W648" s="121">
        <f t="shared" si="707"/>
        <v>319770.19</v>
      </c>
      <c r="X648" s="119">
        <f t="shared" si="708"/>
        <v>0</v>
      </c>
      <c r="Y648" s="120">
        <f t="shared" si="709"/>
        <v>35942.169355999999</v>
      </c>
      <c r="Z648" s="122">
        <f t="shared" si="710"/>
        <v>35942.169355999999</v>
      </c>
      <c r="AA648" s="119">
        <f t="shared" si="711"/>
        <v>0</v>
      </c>
      <c r="AB648" s="120">
        <f t="shared" si="712"/>
        <v>283828.02064400003</v>
      </c>
      <c r="AC648" s="122">
        <f t="shared" si="713"/>
        <v>283828.02064400003</v>
      </c>
      <c r="AD648" s="94">
        <f t="shared" si="714"/>
        <v>0</v>
      </c>
      <c r="AE648" s="123">
        <f t="shared" si="715"/>
        <v>966680.75</v>
      </c>
      <c r="AF648" s="94">
        <f t="shared" si="716"/>
        <v>966680.75</v>
      </c>
      <c r="AG648" s="94">
        <f t="shared" si="717"/>
        <v>0</v>
      </c>
      <c r="AH648" s="123">
        <f t="shared" si="718"/>
        <v>108654.9163</v>
      </c>
      <c r="AI648" s="94">
        <f t="shared" si="719"/>
        <v>108654.9163</v>
      </c>
      <c r="AJ648" s="94">
        <f t="shared" si="720"/>
        <v>0</v>
      </c>
      <c r="AK648" s="94">
        <f t="shared" si="721"/>
        <v>858025.83369999996</v>
      </c>
      <c r="AL648" s="93">
        <f t="shared" si="722"/>
        <v>858025.83369999996</v>
      </c>
      <c r="AM648" s="138" t="s">
        <v>1010</v>
      </c>
    </row>
    <row r="649" spans="1:39" hidden="1" outlineLevel="3" x14ac:dyDescent="0.25">
      <c r="A649" t="s">
        <v>7067</v>
      </c>
      <c r="B649" t="s">
        <v>639</v>
      </c>
      <c r="C649" t="s">
        <v>640</v>
      </c>
      <c r="D649" t="s">
        <v>513</v>
      </c>
      <c r="E649" t="s">
        <v>514</v>
      </c>
      <c r="F649">
        <v>40975.54</v>
      </c>
      <c r="G649">
        <v>42127.61</v>
      </c>
      <c r="H649">
        <v>38863.980000000003</v>
      </c>
      <c r="R649">
        <f t="shared" si="704"/>
        <v>121967.13</v>
      </c>
      <c r="S649" s="92" t="s">
        <v>5769</v>
      </c>
      <c r="T649" s="80">
        <v>0.1124</v>
      </c>
      <c r="U649" s="119">
        <f t="shared" si="705"/>
        <v>0</v>
      </c>
      <c r="V649" s="120">
        <f t="shared" si="706"/>
        <v>38863.980000000003</v>
      </c>
      <c r="W649" s="121">
        <f t="shared" si="707"/>
        <v>38863.980000000003</v>
      </c>
      <c r="X649" s="119">
        <f t="shared" si="708"/>
        <v>0</v>
      </c>
      <c r="Y649" s="120">
        <f t="shared" si="709"/>
        <v>4368.3113520000006</v>
      </c>
      <c r="Z649" s="122">
        <f t="shared" si="710"/>
        <v>4368.3113520000006</v>
      </c>
      <c r="AA649" s="119">
        <f t="shared" si="711"/>
        <v>0</v>
      </c>
      <c r="AB649" s="120">
        <f t="shared" si="712"/>
        <v>34495.668648000006</v>
      </c>
      <c r="AC649" s="122">
        <f t="shared" si="713"/>
        <v>34495.668648000006</v>
      </c>
      <c r="AD649" s="94">
        <f t="shared" si="714"/>
        <v>0</v>
      </c>
      <c r="AE649" s="123">
        <f t="shared" si="715"/>
        <v>121967.13</v>
      </c>
      <c r="AF649" s="94">
        <f t="shared" si="716"/>
        <v>121967.13</v>
      </c>
      <c r="AG649" s="94">
        <f t="shared" si="717"/>
        <v>0</v>
      </c>
      <c r="AH649" s="123">
        <f t="shared" si="718"/>
        <v>13709.105412000001</v>
      </c>
      <c r="AI649" s="94">
        <f t="shared" si="719"/>
        <v>13709.105412000001</v>
      </c>
      <c r="AJ649" s="94">
        <f t="shared" si="720"/>
        <v>0</v>
      </c>
      <c r="AK649" s="94">
        <f t="shared" si="721"/>
        <v>108258.024588</v>
      </c>
      <c r="AL649" s="93">
        <f t="shared" si="722"/>
        <v>108258.024588</v>
      </c>
      <c r="AM649" s="138" t="s">
        <v>1010</v>
      </c>
    </row>
    <row r="650" spans="1:39" hidden="1" outlineLevel="3" x14ac:dyDescent="0.25">
      <c r="A650" t="s">
        <v>7067</v>
      </c>
      <c r="B650" t="s">
        <v>643</v>
      </c>
      <c r="C650" t="s">
        <v>644</v>
      </c>
      <c r="D650" t="s">
        <v>513</v>
      </c>
      <c r="E650" t="s">
        <v>514</v>
      </c>
      <c r="F650">
        <v>86481.35</v>
      </c>
      <c r="G650">
        <v>87682.71</v>
      </c>
      <c r="H650">
        <v>80518.09</v>
      </c>
      <c r="R650">
        <f t="shared" si="704"/>
        <v>254682.15</v>
      </c>
      <c r="S650" s="92" t="s">
        <v>5775</v>
      </c>
      <c r="T650" s="80">
        <v>0.1124</v>
      </c>
      <c r="U650" s="119">
        <f t="shared" si="705"/>
        <v>0</v>
      </c>
      <c r="V650" s="120">
        <f t="shared" si="706"/>
        <v>80518.09</v>
      </c>
      <c r="W650" s="121">
        <f t="shared" si="707"/>
        <v>80518.09</v>
      </c>
      <c r="X650" s="119">
        <f t="shared" si="708"/>
        <v>0</v>
      </c>
      <c r="Y650" s="120">
        <f t="shared" si="709"/>
        <v>9050.2333159999998</v>
      </c>
      <c r="Z650" s="122">
        <f t="shared" si="710"/>
        <v>9050.2333159999998</v>
      </c>
      <c r="AA650" s="119">
        <f t="shared" si="711"/>
        <v>0</v>
      </c>
      <c r="AB650" s="120">
        <f t="shared" si="712"/>
        <v>71467.856683999998</v>
      </c>
      <c r="AC650" s="122">
        <f t="shared" si="713"/>
        <v>71467.856683999998</v>
      </c>
      <c r="AD650" s="94">
        <f t="shared" si="714"/>
        <v>0</v>
      </c>
      <c r="AE650" s="123">
        <f t="shared" si="715"/>
        <v>254682.15</v>
      </c>
      <c r="AF650" s="94">
        <f t="shared" si="716"/>
        <v>254682.15</v>
      </c>
      <c r="AG650" s="94">
        <f t="shared" si="717"/>
        <v>0</v>
      </c>
      <c r="AH650" s="123">
        <f t="shared" si="718"/>
        <v>28626.273659999999</v>
      </c>
      <c r="AI650" s="94">
        <f t="shared" si="719"/>
        <v>28626.273659999999</v>
      </c>
      <c r="AJ650" s="94">
        <f t="shared" si="720"/>
        <v>0</v>
      </c>
      <c r="AK650" s="94">
        <f t="shared" si="721"/>
        <v>226055.87633999999</v>
      </c>
      <c r="AL650" s="93">
        <f t="shared" si="722"/>
        <v>226055.87633999999</v>
      </c>
      <c r="AM650" s="138" t="s">
        <v>1010</v>
      </c>
    </row>
    <row r="651" spans="1:39" hidden="1" outlineLevel="3" x14ac:dyDescent="0.25">
      <c r="A651" t="s">
        <v>7067</v>
      </c>
      <c r="B651" t="s">
        <v>643</v>
      </c>
      <c r="C651" t="s">
        <v>644</v>
      </c>
      <c r="D651" t="s">
        <v>515</v>
      </c>
      <c r="E651" t="s">
        <v>516</v>
      </c>
      <c r="F651">
        <v>1023.23</v>
      </c>
      <c r="G651">
        <v>1125.43</v>
      </c>
      <c r="R651">
        <f t="shared" si="704"/>
        <v>2148.66</v>
      </c>
      <c r="S651" s="92" t="s">
        <v>5780</v>
      </c>
      <c r="T651" s="80">
        <v>0.1124</v>
      </c>
      <c r="U651" s="119">
        <f t="shared" si="705"/>
        <v>0</v>
      </c>
      <c r="V651" s="120">
        <f t="shared" si="706"/>
        <v>0</v>
      </c>
      <c r="W651" s="121">
        <f t="shared" si="707"/>
        <v>0</v>
      </c>
      <c r="X651" s="119">
        <f t="shared" si="708"/>
        <v>0</v>
      </c>
      <c r="Y651" s="120">
        <f t="shared" si="709"/>
        <v>0</v>
      </c>
      <c r="Z651" s="122">
        <f t="shared" si="710"/>
        <v>0</v>
      </c>
      <c r="AA651" s="119">
        <f t="shared" si="711"/>
        <v>0</v>
      </c>
      <c r="AB651" s="120">
        <f t="shared" si="712"/>
        <v>0</v>
      </c>
      <c r="AC651" s="122">
        <f t="shared" si="713"/>
        <v>0</v>
      </c>
      <c r="AD651" s="94">
        <f t="shared" si="714"/>
        <v>0</v>
      </c>
      <c r="AE651" s="123">
        <f t="shared" si="715"/>
        <v>2148.66</v>
      </c>
      <c r="AF651" s="94">
        <f t="shared" si="716"/>
        <v>2148.66</v>
      </c>
      <c r="AG651" s="94">
        <f t="shared" si="717"/>
        <v>0</v>
      </c>
      <c r="AH651" s="123">
        <f t="shared" si="718"/>
        <v>241.50938399999998</v>
      </c>
      <c r="AI651" s="94">
        <f t="shared" si="719"/>
        <v>241.50938399999998</v>
      </c>
      <c r="AJ651" s="94">
        <f t="shared" si="720"/>
        <v>0</v>
      </c>
      <c r="AK651" s="94">
        <f t="shared" si="721"/>
        <v>1907.1506159999999</v>
      </c>
      <c r="AL651" s="93">
        <f t="shared" si="722"/>
        <v>1907.1506159999999</v>
      </c>
      <c r="AM651" s="138" t="s">
        <v>1010</v>
      </c>
    </row>
    <row r="652" spans="1:39" hidden="1" outlineLevel="3" x14ac:dyDescent="0.25">
      <c r="A652" t="s">
        <v>7067</v>
      </c>
      <c r="B652" t="s">
        <v>645</v>
      </c>
      <c r="C652" t="s">
        <v>646</v>
      </c>
      <c r="D652" t="s">
        <v>513</v>
      </c>
      <c r="E652" t="s">
        <v>514</v>
      </c>
      <c r="F652">
        <v>89607.38</v>
      </c>
      <c r="G652">
        <v>90173.75</v>
      </c>
      <c r="H652">
        <v>81575.960000000006</v>
      </c>
      <c r="R652">
        <f t="shared" si="704"/>
        <v>261357.09000000003</v>
      </c>
      <c r="S652" s="92" t="s">
        <v>5795</v>
      </c>
      <c r="T652" s="80">
        <v>0.1124</v>
      </c>
      <c r="U652" s="119">
        <f t="shared" si="705"/>
        <v>0</v>
      </c>
      <c r="V652" s="120">
        <f t="shared" si="706"/>
        <v>81575.960000000006</v>
      </c>
      <c r="W652" s="121">
        <f t="shared" si="707"/>
        <v>81575.960000000006</v>
      </c>
      <c r="X652" s="119">
        <f t="shared" si="708"/>
        <v>0</v>
      </c>
      <c r="Y652" s="120">
        <f t="shared" si="709"/>
        <v>9169.1379040000011</v>
      </c>
      <c r="Z652" s="122">
        <f t="shared" si="710"/>
        <v>9169.1379040000011</v>
      </c>
      <c r="AA652" s="119">
        <f t="shared" si="711"/>
        <v>0</v>
      </c>
      <c r="AB652" s="120">
        <f t="shared" si="712"/>
        <v>72406.822096000004</v>
      </c>
      <c r="AC652" s="122">
        <f t="shared" si="713"/>
        <v>72406.822096000004</v>
      </c>
      <c r="AD652" s="94">
        <f t="shared" si="714"/>
        <v>0</v>
      </c>
      <c r="AE652" s="123">
        <f t="shared" si="715"/>
        <v>261357.09000000003</v>
      </c>
      <c r="AF652" s="94">
        <f t="shared" si="716"/>
        <v>261357.09000000003</v>
      </c>
      <c r="AG652" s="94">
        <f t="shared" si="717"/>
        <v>0</v>
      </c>
      <c r="AH652" s="123">
        <f t="shared" si="718"/>
        <v>29376.536916000005</v>
      </c>
      <c r="AI652" s="94">
        <f t="shared" si="719"/>
        <v>29376.536916000005</v>
      </c>
      <c r="AJ652" s="94">
        <f t="shared" si="720"/>
        <v>0</v>
      </c>
      <c r="AK652" s="94">
        <f t="shared" si="721"/>
        <v>231980.55308400001</v>
      </c>
      <c r="AL652" s="93">
        <f t="shared" si="722"/>
        <v>231980.55308400001</v>
      </c>
      <c r="AM652" s="138" t="s">
        <v>1010</v>
      </c>
    </row>
    <row r="653" spans="1:39" hidden="1" outlineLevel="3" x14ac:dyDescent="0.25">
      <c r="A653" t="s">
        <v>7067</v>
      </c>
      <c r="B653" t="s">
        <v>645</v>
      </c>
      <c r="C653" t="s">
        <v>646</v>
      </c>
      <c r="D653" t="s">
        <v>515</v>
      </c>
      <c r="E653" t="s">
        <v>516</v>
      </c>
      <c r="H653">
        <v>299.02999999999997</v>
      </c>
      <c r="R653">
        <f t="shared" si="704"/>
        <v>299.02999999999997</v>
      </c>
      <c r="S653" s="92" t="s">
        <v>5800</v>
      </c>
      <c r="T653" s="80">
        <v>0.1124</v>
      </c>
      <c r="U653" s="119">
        <f t="shared" si="705"/>
        <v>0</v>
      </c>
      <c r="V653" s="120">
        <f t="shared" si="706"/>
        <v>299.02999999999997</v>
      </c>
      <c r="W653" s="121">
        <f t="shared" si="707"/>
        <v>299.02999999999997</v>
      </c>
      <c r="X653" s="119">
        <f t="shared" si="708"/>
        <v>0</v>
      </c>
      <c r="Y653" s="120">
        <f t="shared" si="709"/>
        <v>33.610971999999997</v>
      </c>
      <c r="Z653" s="122">
        <f t="shared" si="710"/>
        <v>33.610971999999997</v>
      </c>
      <c r="AA653" s="119">
        <f t="shared" si="711"/>
        <v>0</v>
      </c>
      <c r="AB653" s="120">
        <f t="shared" si="712"/>
        <v>265.41902799999997</v>
      </c>
      <c r="AC653" s="122">
        <f t="shared" si="713"/>
        <v>265.41902799999997</v>
      </c>
      <c r="AD653" s="94">
        <f t="shared" si="714"/>
        <v>0</v>
      </c>
      <c r="AE653" s="123">
        <f t="shared" si="715"/>
        <v>299.02999999999997</v>
      </c>
      <c r="AF653" s="94">
        <f t="shared" si="716"/>
        <v>299.02999999999997</v>
      </c>
      <c r="AG653" s="94">
        <f t="shared" si="717"/>
        <v>0</v>
      </c>
      <c r="AH653" s="123">
        <f t="shared" si="718"/>
        <v>33.610971999999997</v>
      </c>
      <c r="AI653" s="94">
        <f t="shared" si="719"/>
        <v>33.610971999999997</v>
      </c>
      <c r="AJ653" s="94">
        <f t="shared" si="720"/>
        <v>0</v>
      </c>
      <c r="AK653" s="94">
        <f t="shared" si="721"/>
        <v>265.41902799999997</v>
      </c>
      <c r="AL653" s="93">
        <f t="shared" si="722"/>
        <v>265.41902799999997</v>
      </c>
      <c r="AM653" s="138" t="s">
        <v>1010</v>
      </c>
    </row>
    <row r="654" spans="1:39" hidden="1" outlineLevel="3" x14ac:dyDescent="0.25">
      <c r="A654" t="s">
        <v>7067</v>
      </c>
      <c r="B654" t="s">
        <v>449</v>
      </c>
      <c r="C654" t="s">
        <v>450</v>
      </c>
      <c r="D654" t="s">
        <v>513</v>
      </c>
      <c r="E654" t="s">
        <v>514</v>
      </c>
      <c r="F654">
        <v>35562.720000000001</v>
      </c>
      <c r="G654">
        <v>20909.900000000001</v>
      </c>
      <c r="H654">
        <v>54586.080000000002</v>
      </c>
      <c r="R654">
        <f t="shared" si="704"/>
        <v>111058.70000000001</v>
      </c>
      <c r="S654" s="92" t="s">
        <v>5806</v>
      </c>
      <c r="T654" s="80">
        <v>0.1124</v>
      </c>
      <c r="U654" s="119">
        <f t="shared" si="705"/>
        <v>0</v>
      </c>
      <c r="V654" s="120">
        <f t="shared" si="706"/>
        <v>54586.080000000002</v>
      </c>
      <c r="W654" s="121">
        <f t="shared" si="707"/>
        <v>54586.080000000002</v>
      </c>
      <c r="X654" s="119">
        <f t="shared" si="708"/>
        <v>0</v>
      </c>
      <c r="Y654" s="120">
        <f t="shared" si="709"/>
        <v>6135.4753920000003</v>
      </c>
      <c r="Z654" s="122">
        <f t="shared" si="710"/>
        <v>6135.4753920000003</v>
      </c>
      <c r="AA654" s="119">
        <f t="shared" si="711"/>
        <v>0</v>
      </c>
      <c r="AB654" s="120">
        <f t="shared" si="712"/>
        <v>48450.604608000001</v>
      </c>
      <c r="AC654" s="122">
        <f t="shared" si="713"/>
        <v>48450.604608000001</v>
      </c>
      <c r="AD654" s="94">
        <f t="shared" si="714"/>
        <v>0</v>
      </c>
      <c r="AE654" s="123">
        <f t="shared" si="715"/>
        <v>111058.70000000001</v>
      </c>
      <c r="AF654" s="94">
        <f t="shared" si="716"/>
        <v>111058.70000000001</v>
      </c>
      <c r="AG654" s="94">
        <f t="shared" si="717"/>
        <v>0</v>
      </c>
      <c r="AH654" s="123">
        <f t="shared" si="718"/>
        <v>12482.997880000001</v>
      </c>
      <c r="AI654" s="94">
        <f t="shared" si="719"/>
        <v>12482.997880000001</v>
      </c>
      <c r="AJ654" s="94">
        <f t="shared" si="720"/>
        <v>0</v>
      </c>
      <c r="AK654" s="94">
        <f t="shared" si="721"/>
        <v>98575.702120000016</v>
      </c>
      <c r="AL654" s="93">
        <f t="shared" si="722"/>
        <v>98575.702120000016</v>
      </c>
      <c r="AM654" s="138" t="s">
        <v>1010</v>
      </c>
    </row>
    <row r="655" spans="1:39" hidden="1" outlineLevel="3" x14ac:dyDescent="0.25">
      <c r="A655" t="s">
        <v>7067</v>
      </c>
      <c r="B655" t="s">
        <v>647</v>
      </c>
      <c r="C655" t="s">
        <v>648</v>
      </c>
      <c r="D655" t="s">
        <v>513</v>
      </c>
      <c r="E655" t="s">
        <v>514</v>
      </c>
      <c r="F655">
        <v>40884.410000000003</v>
      </c>
      <c r="G655">
        <v>28138.67</v>
      </c>
      <c r="H655">
        <v>42616.17</v>
      </c>
      <c r="R655">
        <f t="shared" si="704"/>
        <v>111639.25</v>
      </c>
      <c r="S655" s="92" t="s">
        <v>5822</v>
      </c>
      <c r="T655" s="80">
        <v>0.1124</v>
      </c>
      <c r="U655" s="119">
        <f t="shared" si="705"/>
        <v>0</v>
      </c>
      <c r="V655" s="120">
        <f t="shared" si="706"/>
        <v>42616.17</v>
      </c>
      <c r="W655" s="121">
        <f t="shared" si="707"/>
        <v>42616.17</v>
      </c>
      <c r="X655" s="119">
        <f t="shared" si="708"/>
        <v>0</v>
      </c>
      <c r="Y655" s="120">
        <f t="shared" si="709"/>
        <v>4790.0575079999999</v>
      </c>
      <c r="Z655" s="122">
        <f t="shared" si="710"/>
        <v>4790.0575079999999</v>
      </c>
      <c r="AA655" s="119">
        <f t="shared" si="711"/>
        <v>0</v>
      </c>
      <c r="AB655" s="120">
        <f t="shared" si="712"/>
        <v>37826.112492</v>
      </c>
      <c r="AC655" s="122">
        <f t="shared" si="713"/>
        <v>37826.112492</v>
      </c>
      <c r="AD655" s="94">
        <f t="shared" si="714"/>
        <v>0</v>
      </c>
      <c r="AE655" s="123">
        <f t="shared" si="715"/>
        <v>111639.25</v>
      </c>
      <c r="AF655" s="94">
        <f t="shared" si="716"/>
        <v>111639.25</v>
      </c>
      <c r="AG655" s="94">
        <f t="shared" si="717"/>
        <v>0</v>
      </c>
      <c r="AH655" s="123">
        <f t="shared" si="718"/>
        <v>12548.251700000001</v>
      </c>
      <c r="AI655" s="94">
        <f t="shared" si="719"/>
        <v>12548.251700000001</v>
      </c>
      <c r="AJ655" s="94">
        <f t="shared" si="720"/>
        <v>0</v>
      </c>
      <c r="AK655" s="94">
        <f t="shared" si="721"/>
        <v>99090.998300000007</v>
      </c>
      <c r="AL655" s="93">
        <f t="shared" si="722"/>
        <v>99090.998300000007</v>
      </c>
      <c r="AM655" s="138" t="s">
        <v>1010</v>
      </c>
    </row>
    <row r="656" spans="1:39" hidden="1" outlineLevel="3" x14ac:dyDescent="0.25">
      <c r="A656" t="s">
        <v>7067</v>
      </c>
      <c r="B656" t="s">
        <v>647</v>
      </c>
      <c r="C656" t="s">
        <v>648</v>
      </c>
      <c r="D656" t="s">
        <v>649</v>
      </c>
      <c r="E656" t="s">
        <v>650</v>
      </c>
      <c r="F656">
        <v>-2239</v>
      </c>
      <c r="G656">
        <v>-295</v>
      </c>
      <c r="H656">
        <v>0</v>
      </c>
      <c r="R656">
        <f t="shared" si="704"/>
        <v>-2534</v>
      </c>
      <c r="S656" s="92" t="s">
        <v>5831</v>
      </c>
      <c r="T656" s="80">
        <v>0.1124</v>
      </c>
      <c r="U656" s="119">
        <f t="shared" si="705"/>
        <v>0</v>
      </c>
      <c r="V656" s="120">
        <f t="shared" si="706"/>
        <v>0</v>
      </c>
      <c r="W656" s="121">
        <f t="shared" si="707"/>
        <v>0</v>
      </c>
      <c r="X656" s="119">
        <f t="shared" si="708"/>
        <v>0</v>
      </c>
      <c r="Y656" s="120">
        <f t="shared" si="709"/>
        <v>0</v>
      </c>
      <c r="Z656" s="122">
        <f t="shared" si="710"/>
        <v>0</v>
      </c>
      <c r="AA656" s="119">
        <f t="shared" si="711"/>
        <v>0</v>
      </c>
      <c r="AB656" s="120">
        <f t="shared" si="712"/>
        <v>0</v>
      </c>
      <c r="AC656" s="122">
        <f t="shared" si="713"/>
        <v>0</v>
      </c>
      <c r="AD656" s="94">
        <f t="shared" si="714"/>
        <v>0</v>
      </c>
      <c r="AE656" s="123">
        <f t="shared" si="715"/>
        <v>-2534</v>
      </c>
      <c r="AF656" s="94">
        <f t="shared" si="716"/>
        <v>-2534</v>
      </c>
      <c r="AG656" s="94">
        <f t="shared" si="717"/>
        <v>0</v>
      </c>
      <c r="AH656" s="123">
        <f t="shared" si="718"/>
        <v>-284.82159999999999</v>
      </c>
      <c r="AI656" s="94">
        <f t="shared" si="719"/>
        <v>-284.82159999999999</v>
      </c>
      <c r="AJ656" s="94">
        <f t="shared" si="720"/>
        <v>0</v>
      </c>
      <c r="AK656" s="94">
        <f t="shared" si="721"/>
        <v>-2249.1783999999998</v>
      </c>
      <c r="AL656" s="93">
        <f t="shared" si="722"/>
        <v>-2249.1783999999998</v>
      </c>
      <c r="AM656" s="138" t="s">
        <v>1010</v>
      </c>
    </row>
    <row r="657" spans="1:39" hidden="1" outlineLevel="3" x14ac:dyDescent="0.25">
      <c r="A657" t="s">
        <v>7067</v>
      </c>
      <c r="B657" t="s">
        <v>647</v>
      </c>
      <c r="C657" t="s">
        <v>648</v>
      </c>
      <c r="D657" t="s">
        <v>515</v>
      </c>
      <c r="E657" t="s">
        <v>516</v>
      </c>
      <c r="H657">
        <v>597.78</v>
      </c>
      <c r="R657">
        <f t="shared" si="704"/>
        <v>597.78</v>
      </c>
      <c r="S657" s="92" t="s">
        <v>5832</v>
      </c>
      <c r="T657" s="80">
        <v>0.1124</v>
      </c>
      <c r="U657" s="119">
        <f t="shared" si="705"/>
        <v>0</v>
      </c>
      <c r="V657" s="120">
        <f t="shared" si="706"/>
        <v>597.78</v>
      </c>
      <c r="W657" s="121">
        <f t="shared" si="707"/>
        <v>597.78</v>
      </c>
      <c r="X657" s="119">
        <f t="shared" si="708"/>
        <v>0</v>
      </c>
      <c r="Y657" s="120">
        <f t="shared" si="709"/>
        <v>67.190472</v>
      </c>
      <c r="Z657" s="122">
        <f t="shared" si="710"/>
        <v>67.190472</v>
      </c>
      <c r="AA657" s="119">
        <f t="shared" si="711"/>
        <v>0</v>
      </c>
      <c r="AB657" s="120">
        <f t="shared" si="712"/>
        <v>530.58952799999997</v>
      </c>
      <c r="AC657" s="122">
        <f t="shared" si="713"/>
        <v>530.58952799999997</v>
      </c>
      <c r="AD657" s="94">
        <f t="shared" si="714"/>
        <v>0</v>
      </c>
      <c r="AE657" s="123">
        <f t="shared" si="715"/>
        <v>597.78</v>
      </c>
      <c r="AF657" s="94">
        <f t="shared" si="716"/>
        <v>597.78</v>
      </c>
      <c r="AG657" s="94">
        <f t="shared" si="717"/>
        <v>0</v>
      </c>
      <c r="AH657" s="123">
        <f t="shared" si="718"/>
        <v>67.190472</v>
      </c>
      <c r="AI657" s="94">
        <f t="shared" si="719"/>
        <v>67.190472</v>
      </c>
      <c r="AJ657" s="94">
        <f t="shared" si="720"/>
        <v>0</v>
      </c>
      <c r="AK657" s="94">
        <f t="shared" si="721"/>
        <v>530.58952799999997</v>
      </c>
      <c r="AL657" s="93">
        <f t="shared" si="722"/>
        <v>530.58952799999997</v>
      </c>
      <c r="AM657" s="138" t="s">
        <v>1010</v>
      </c>
    </row>
    <row r="658" spans="1:39" hidden="1" outlineLevel="3" x14ac:dyDescent="0.25">
      <c r="A658" t="s">
        <v>7067</v>
      </c>
      <c r="B658" t="s">
        <v>651</v>
      </c>
      <c r="C658" t="s">
        <v>652</v>
      </c>
      <c r="D658" t="s">
        <v>513</v>
      </c>
      <c r="E658" t="s">
        <v>514</v>
      </c>
      <c r="F658">
        <v>36.99</v>
      </c>
      <c r="G658">
        <v>3469.33</v>
      </c>
      <c r="H658">
        <v>6697.77</v>
      </c>
      <c r="R658">
        <f t="shared" si="704"/>
        <v>10204.09</v>
      </c>
      <c r="S658" s="92" t="s">
        <v>5843</v>
      </c>
      <c r="T658" s="80">
        <v>0.1124</v>
      </c>
      <c r="U658" s="119">
        <f t="shared" si="705"/>
        <v>0</v>
      </c>
      <c r="V658" s="120">
        <f t="shared" si="706"/>
        <v>6697.77</v>
      </c>
      <c r="W658" s="121">
        <f t="shared" si="707"/>
        <v>6697.77</v>
      </c>
      <c r="X658" s="119">
        <f t="shared" si="708"/>
        <v>0</v>
      </c>
      <c r="Y658" s="120">
        <f t="shared" si="709"/>
        <v>752.8293480000001</v>
      </c>
      <c r="Z658" s="122">
        <f t="shared" si="710"/>
        <v>752.8293480000001</v>
      </c>
      <c r="AA658" s="119">
        <f t="shared" si="711"/>
        <v>0</v>
      </c>
      <c r="AB658" s="120">
        <f t="shared" si="712"/>
        <v>5944.9406520000002</v>
      </c>
      <c r="AC658" s="122">
        <f t="shared" si="713"/>
        <v>5944.9406520000002</v>
      </c>
      <c r="AD658" s="94">
        <f t="shared" si="714"/>
        <v>0</v>
      </c>
      <c r="AE658" s="123">
        <f t="shared" si="715"/>
        <v>10204.09</v>
      </c>
      <c r="AF658" s="94">
        <f t="shared" si="716"/>
        <v>10204.09</v>
      </c>
      <c r="AG658" s="94">
        <f t="shared" si="717"/>
        <v>0</v>
      </c>
      <c r="AH658" s="123">
        <f t="shared" si="718"/>
        <v>1146.9397160000001</v>
      </c>
      <c r="AI658" s="94">
        <f t="shared" si="719"/>
        <v>1146.9397160000001</v>
      </c>
      <c r="AJ658" s="94">
        <f t="shared" si="720"/>
        <v>0</v>
      </c>
      <c r="AK658" s="94">
        <f t="shared" si="721"/>
        <v>9057.1502839999994</v>
      </c>
      <c r="AL658" s="93">
        <f t="shared" si="722"/>
        <v>9057.1502839999994</v>
      </c>
      <c r="AM658" s="138" t="s">
        <v>1010</v>
      </c>
    </row>
    <row r="659" spans="1:39" hidden="1" outlineLevel="3" x14ac:dyDescent="0.25">
      <c r="A659" t="s">
        <v>7067</v>
      </c>
      <c r="B659" t="s">
        <v>653</v>
      </c>
      <c r="C659" t="s">
        <v>654</v>
      </c>
      <c r="D659" t="s">
        <v>601</v>
      </c>
      <c r="E659" t="s">
        <v>602</v>
      </c>
      <c r="G659">
        <v>182.94</v>
      </c>
      <c r="R659">
        <f t="shared" ref="R659:R690" si="723">SUM(F659:Q659)</f>
        <v>182.94</v>
      </c>
      <c r="S659" s="92" t="s">
        <v>7108</v>
      </c>
      <c r="T659" s="80">
        <v>0.1124</v>
      </c>
      <c r="U659" s="119">
        <f t="shared" ref="U659:U690" si="724">IF(LEFT(AM659,6)="Direct", H659,0)</f>
        <v>0</v>
      </c>
      <c r="V659" s="120">
        <f t="shared" ref="V659:V690" si="725">H659-U659</f>
        <v>0</v>
      </c>
      <c r="W659" s="121">
        <f t="shared" ref="W659:W690" si="726">U659+V659</f>
        <v>0</v>
      </c>
      <c r="X659" s="119">
        <f t="shared" ref="X659:X690" si="727">IF(LEFT(AM659,9)="Direct-WA", H659,0)</f>
        <v>0</v>
      </c>
      <c r="Y659" s="120">
        <f t="shared" ref="Y659:Y690" si="728">IF(LEFT(AM659,9)="Direct-WA",0,H659*T659)</f>
        <v>0</v>
      </c>
      <c r="Z659" s="122">
        <f t="shared" ref="Z659:Z690" si="729">X659+Y659</f>
        <v>0</v>
      </c>
      <c r="AA659" s="119">
        <f t="shared" ref="AA659:AA690" si="730">IF(LEFT(AM659,9)="Direct-OR", H659,0)</f>
        <v>0</v>
      </c>
      <c r="AB659" s="120">
        <f t="shared" ref="AB659:AB690" si="731">IF(LEFT(AM659,9)="Direct-OR",0,V659-Y659)</f>
        <v>0</v>
      </c>
      <c r="AC659" s="122">
        <f t="shared" ref="AC659:AC690" si="732">AA659+AB659</f>
        <v>0</v>
      </c>
      <c r="AD659" s="94">
        <f t="shared" ref="AD659:AD690" si="733">IF(LEFT(AM659,6)="Direct", R659,0)</f>
        <v>0</v>
      </c>
      <c r="AE659" s="123">
        <f t="shared" ref="AE659:AE690" si="734">R659-AD659</f>
        <v>182.94</v>
      </c>
      <c r="AF659" s="94">
        <f t="shared" ref="AF659:AF690" si="735">AD659+AE659</f>
        <v>182.94</v>
      </c>
      <c r="AG659" s="94">
        <f t="shared" ref="AG659:AG690" si="736">IF(LEFT(AM659,9)="Direct-WA", R659,0)</f>
        <v>0</v>
      </c>
      <c r="AH659" s="123">
        <f t="shared" ref="AH659:AH690" si="737">IF(LEFT(AM659,9)="Direct-WA",0,R659*T659)</f>
        <v>20.562456000000001</v>
      </c>
      <c r="AI659" s="94">
        <f t="shared" ref="AI659:AI690" si="738">AG659+AH659</f>
        <v>20.562456000000001</v>
      </c>
      <c r="AJ659" s="94">
        <f t="shared" ref="AJ659:AJ690" si="739">IF(LEFT(AM659,9)="Direct-OR", R659,0)</f>
        <v>0</v>
      </c>
      <c r="AK659" s="94">
        <f t="shared" ref="AK659:AK690" si="740">IF(LEFT(AM659,9)="Direct-OR",0,AF659-AI659)</f>
        <v>162.377544</v>
      </c>
      <c r="AL659" s="93">
        <f t="shared" ref="AL659:AL690" si="741">AJ659+AK659</f>
        <v>162.377544</v>
      </c>
      <c r="AM659" s="138" t="s">
        <v>1010</v>
      </c>
    </row>
    <row r="660" spans="1:39" hidden="1" outlineLevel="3" x14ac:dyDescent="0.25">
      <c r="A660" t="s">
        <v>7067</v>
      </c>
      <c r="B660" t="s">
        <v>653</v>
      </c>
      <c r="C660" t="s">
        <v>654</v>
      </c>
      <c r="D660" t="s">
        <v>513</v>
      </c>
      <c r="E660" t="s">
        <v>514</v>
      </c>
      <c r="F660">
        <v>4972</v>
      </c>
      <c r="G660">
        <v>10806.04</v>
      </c>
      <c r="H660">
        <v>45792.73</v>
      </c>
      <c r="R660">
        <f t="shared" si="723"/>
        <v>61570.770000000004</v>
      </c>
      <c r="S660" s="92" t="s">
        <v>5852</v>
      </c>
      <c r="T660" s="80">
        <v>0.1124</v>
      </c>
      <c r="U660" s="119">
        <f t="shared" si="724"/>
        <v>0</v>
      </c>
      <c r="V660" s="120">
        <f t="shared" si="725"/>
        <v>45792.73</v>
      </c>
      <c r="W660" s="121">
        <f t="shared" si="726"/>
        <v>45792.73</v>
      </c>
      <c r="X660" s="119">
        <f t="shared" si="727"/>
        <v>0</v>
      </c>
      <c r="Y660" s="120">
        <f t="shared" si="728"/>
        <v>5147.102852</v>
      </c>
      <c r="Z660" s="122">
        <f t="shared" si="729"/>
        <v>5147.102852</v>
      </c>
      <c r="AA660" s="119">
        <f t="shared" si="730"/>
        <v>0</v>
      </c>
      <c r="AB660" s="120">
        <f t="shared" si="731"/>
        <v>40645.627148</v>
      </c>
      <c r="AC660" s="122">
        <f t="shared" si="732"/>
        <v>40645.627148</v>
      </c>
      <c r="AD660" s="94">
        <f t="shared" si="733"/>
        <v>0</v>
      </c>
      <c r="AE660" s="123">
        <f t="shared" si="734"/>
        <v>61570.770000000004</v>
      </c>
      <c r="AF660" s="94">
        <f t="shared" si="735"/>
        <v>61570.770000000004</v>
      </c>
      <c r="AG660" s="94">
        <f t="shared" si="736"/>
        <v>0</v>
      </c>
      <c r="AH660" s="123">
        <f t="shared" si="737"/>
        <v>6920.5545480000001</v>
      </c>
      <c r="AI660" s="94">
        <f t="shared" si="738"/>
        <v>6920.5545480000001</v>
      </c>
      <c r="AJ660" s="94">
        <f t="shared" si="739"/>
        <v>0</v>
      </c>
      <c r="AK660" s="94">
        <f t="shared" si="740"/>
        <v>54650.215452000004</v>
      </c>
      <c r="AL660" s="93">
        <f t="shared" si="741"/>
        <v>54650.215452000004</v>
      </c>
      <c r="AM660" s="138" t="s">
        <v>1010</v>
      </c>
    </row>
    <row r="661" spans="1:39" hidden="1" outlineLevel="3" x14ac:dyDescent="0.25">
      <c r="A661" t="s">
        <v>7067</v>
      </c>
      <c r="B661" t="s">
        <v>655</v>
      </c>
      <c r="C661" t="s">
        <v>656</v>
      </c>
      <c r="D661" t="s">
        <v>513</v>
      </c>
      <c r="E661" t="s">
        <v>514</v>
      </c>
      <c r="F661">
        <v>21082.74</v>
      </c>
      <c r="G661">
        <v>39816.49</v>
      </c>
      <c r="H661">
        <v>21505.33</v>
      </c>
      <c r="R661">
        <f t="shared" si="723"/>
        <v>82404.56</v>
      </c>
      <c r="S661" s="92" t="s">
        <v>5858</v>
      </c>
      <c r="T661" s="80">
        <v>0.1124</v>
      </c>
      <c r="U661" s="119">
        <f t="shared" si="724"/>
        <v>0</v>
      </c>
      <c r="V661" s="120">
        <f t="shared" si="725"/>
        <v>21505.33</v>
      </c>
      <c r="W661" s="121">
        <f t="shared" si="726"/>
        <v>21505.33</v>
      </c>
      <c r="X661" s="119">
        <f t="shared" si="727"/>
        <v>0</v>
      </c>
      <c r="Y661" s="120">
        <f t="shared" si="728"/>
        <v>2417.1990920000003</v>
      </c>
      <c r="Z661" s="122">
        <f t="shared" si="729"/>
        <v>2417.1990920000003</v>
      </c>
      <c r="AA661" s="119">
        <f t="shared" si="730"/>
        <v>0</v>
      </c>
      <c r="AB661" s="120">
        <f t="shared" si="731"/>
        <v>19088.130908000003</v>
      </c>
      <c r="AC661" s="122">
        <f t="shared" si="732"/>
        <v>19088.130908000003</v>
      </c>
      <c r="AD661" s="94">
        <f t="shared" si="733"/>
        <v>0</v>
      </c>
      <c r="AE661" s="123">
        <f t="shared" si="734"/>
        <v>82404.56</v>
      </c>
      <c r="AF661" s="94">
        <f t="shared" si="735"/>
        <v>82404.56</v>
      </c>
      <c r="AG661" s="94">
        <f t="shared" si="736"/>
        <v>0</v>
      </c>
      <c r="AH661" s="123">
        <f t="shared" si="737"/>
        <v>9262.2725439999995</v>
      </c>
      <c r="AI661" s="94">
        <f t="shared" si="738"/>
        <v>9262.2725439999995</v>
      </c>
      <c r="AJ661" s="94">
        <f t="shared" si="739"/>
        <v>0</v>
      </c>
      <c r="AK661" s="94">
        <f t="shared" si="740"/>
        <v>73142.287455999991</v>
      </c>
      <c r="AL661" s="93">
        <f t="shared" si="741"/>
        <v>73142.287455999991</v>
      </c>
      <c r="AM661" s="138" t="s">
        <v>1010</v>
      </c>
    </row>
    <row r="662" spans="1:39" hidden="1" outlineLevel="3" x14ac:dyDescent="0.25">
      <c r="A662" t="s">
        <v>7067</v>
      </c>
      <c r="B662" t="s">
        <v>655</v>
      </c>
      <c r="C662" t="s">
        <v>656</v>
      </c>
      <c r="D662" t="s">
        <v>515</v>
      </c>
      <c r="E662" t="s">
        <v>516</v>
      </c>
      <c r="F662">
        <v>213.64</v>
      </c>
      <c r="R662">
        <f t="shared" si="723"/>
        <v>213.64</v>
      </c>
      <c r="S662" s="92" t="s">
        <v>5860</v>
      </c>
      <c r="T662" s="80">
        <v>0.1124</v>
      </c>
      <c r="U662" s="119">
        <f t="shared" si="724"/>
        <v>0</v>
      </c>
      <c r="V662" s="120">
        <f t="shared" si="725"/>
        <v>0</v>
      </c>
      <c r="W662" s="121">
        <f t="shared" si="726"/>
        <v>0</v>
      </c>
      <c r="X662" s="119">
        <f t="shared" si="727"/>
        <v>0</v>
      </c>
      <c r="Y662" s="120">
        <f t="shared" si="728"/>
        <v>0</v>
      </c>
      <c r="Z662" s="122">
        <f t="shared" si="729"/>
        <v>0</v>
      </c>
      <c r="AA662" s="119">
        <f t="shared" si="730"/>
        <v>0</v>
      </c>
      <c r="AB662" s="120">
        <f t="shared" si="731"/>
        <v>0</v>
      </c>
      <c r="AC662" s="122">
        <f t="shared" si="732"/>
        <v>0</v>
      </c>
      <c r="AD662" s="94">
        <f t="shared" si="733"/>
        <v>0</v>
      </c>
      <c r="AE662" s="123">
        <f t="shared" si="734"/>
        <v>213.64</v>
      </c>
      <c r="AF662" s="94">
        <f t="shared" si="735"/>
        <v>213.64</v>
      </c>
      <c r="AG662" s="94">
        <f t="shared" si="736"/>
        <v>0</v>
      </c>
      <c r="AH662" s="123">
        <f t="shared" si="737"/>
        <v>24.013135999999999</v>
      </c>
      <c r="AI662" s="94">
        <f t="shared" si="738"/>
        <v>24.013135999999999</v>
      </c>
      <c r="AJ662" s="94">
        <f t="shared" si="739"/>
        <v>0</v>
      </c>
      <c r="AK662" s="94">
        <f t="shared" si="740"/>
        <v>189.62686399999998</v>
      </c>
      <c r="AL662" s="93">
        <f t="shared" si="741"/>
        <v>189.62686399999998</v>
      </c>
      <c r="AM662" s="138" t="s">
        <v>1010</v>
      </c>
    </row>
    <row r="663" spans="1:39" hidden="1" outlineLevel="3" x14ac:dyDescent="0.25">
      <c r="A663" t="s">
        <v>7067</v>
      </c>
      <c r="B663" t="s">
        <v>229</v>
      </c>
      <c r="C663" t="s">
        <v>230</v>
      </c>
      <c r="D663" t="s">
        <v>513</v>
      </c>
      <c r="E663" t="s">
        <v>514</v>
      </c>
      <c r="F663">
        <v>53720.98</v>
      </c>
      <c r="G663">
        <v>-3534.16</v>
      </c>
      <c r="H663">
        <v>19861.439999999999</v>
      </c>
      <c r="R663">
        <f t="shared" si="723"/>
        <v>70048.260000000009</v>
      </c>
      <c r="S663" s="92" t="s">
        <v>5913</v>
      </c>
      <c r="T663" s="80">
        <v>0.1124</v>
      </c>
      <c r="U663" s="119">
        <f t="shared" si="724"/>
        <v>0</v>
      </c>
      <c r="V663" s="120">
        <f t="shared" si="725"/>
        <v>19861.439999999999</v>
      </c>
      <c r="W663" s="121">
        <f t="shared" si="726"/>
        <v>19861.439999999999</v>
      </c>
      <c r="X663" s="119">
        <f t="shared" si="727"/>
        <v>0</v>
      </c>
      <c r="Y663" s="120">
        <f t="shared" si="728"/>
        <v>2232.4258559999998</v>
      </c>
      <c r="Z663" s="122">
        <f t="shared" si="729"/>
        <v>2232.4258559999998</v>
      </c>
      <c r="AA663" s="119">
        <f t="shared" si="730"/>
        <v>0</v>
      </c>
      <c r="AB663" s="120">
        <f t="shared" si="731"/>
        <v>17629.014144000001</v>
      </c>
      <c r="AC663" s="122">
        <f t="shared" si="732"/>
        <v>17629.014144000001</v>
      </c>
      <c r="AD663" s="94">
        <f t="shared" si="733"/>
        <v>0</v>
      </c>
      <c r="AE663" s="123">
        <f t="shared" si="734"/>
        <v>70048.260000000009</v>
      </c>
      <c r="AF663" s="94">
        <f t="shared" si="735"/>
        <v>70048.260000000009</v>
      </c>
      <c r="AG663" s="94">
        <f t="shared" si="736"/>
        <v>0</v>
      </c>
      <c r="AH663" s="123">
        <f t="shared" si="737"/>
        <v>7873.4244240000007</v>
      </c>
      <c r="AI663" s="94">
        <f t="shared" si="738"/>
        <v>7873.4244240000007</v>
      </c>
      <c r="AJ663" s="94">
        <f t="shared" si="739"/>
        <v>0</v>
      </c>
      <c r="AK663" s="94">
        <f t="shared" si="740"/>
        <v>62174.835576000012</v>
      </c>
      <c r="AL663" s="93">
        <f t="shared" si="741"/>
        <v>62174.835576000012</v>
      </c>
      <c r="AM663" s="138" t="s">
        <v>1010</v>
      </c>
    </row>
    <row r="664" spans="1:39" hidden="1" outlineLevel="3" x14ac:dyDescent="0.25">
      <c r="A664" t="s">
        <v>7067</v>
      </c>
      <c r="B664" t="s">
        <v>663</v>
      </c>
      <c r="C664" t="s">
        <v>664</v>
      </c>
      <c r="D664" t="s">
        <v>665</v>
      </c>
      <c r="E664" t="s">
        <v>666</v>
      </c>
      <c r="F664">
        <v>23442.97</v>
      </c>
      <c r="G664">
        <v>42425.79</v>
      </c>
      <c r="H664">
        <v>18093.14</v>
      </c>
      <c r="R664">
        <f t="shared" si="723"/>
        <v>83961.900000000009</v>
      </c>
      <c r="S664" s="92" t="s">
        <v>5958</v>
      </c>
      <c r="T664" s="80">
        <v>0.1124</v>
      </c>
      <c r="U664" s="119">
        <f t="shared" si="724"/>
        <v>0</v>
      </c>
      <c r="V664" s="120">
        <f t="shared" si="725"/>
        <v>18093.14</v>
      </c>
      <c r="W664" s="121">
        <f t="shared" si="726"/>
        <v>18093.14</v>
      </c>
      <c r="X664" s="119">
        <f t="shared" si="727"/>
        <v>0</v>
      </c>
      <c r="Y664" s="120">
        <f t="shared" si="728"/>
        <v>2033.668936</v>
      </c>
      <c r="Z664" s="122">
        <f t="shared" si="729"/>
        <v>2033.668936</v>
      </c>
      <c r="AA664" s="119">
        <f t="shared" si="730"/>
        <v>0</v>
      </c>
      <c r="AB664" s="120">
        <f t="shared" si="731"/>
        <v>16059.471063999999</v>
      </c>
      <c r="AC664" s="122">
        <f t="shared" si="732"/>
        <v>16059.471063999999</v>
      </c>
      <c r="AD664" s="94">
        <f t="shared" si="733"/>
        <v>0</v>
      </c>
      <c r="AE664" s="123">
        <f t="shared" si="734"/>
        <v>83961.900000000009</v>
      </c>
      <c r="AF664" s="94">
        <f t="shared" si="735"/>
        <v>83961.900000000009</v>
      </c>
      <c r="AG664" s="94">
        <f t="shared" si="736"/>
        <v>0</v>
      </c>
      <c r="AH664" s="123">
        <f t="shared" si="737"/>
        <v>9437.3175600000013</v>
      </c>
      <c r="AI664" s="94">
        <f t="shared" si="738"/>
        <v>9437.3175600000013</v>
      </c>
      <c r="AJ664" s="94">
        <f t="shared" si="739"/>
        <v>0</v>
      </c>
      <c r="AK664" s="94">
        <f t="shared" si="740"/>
        <v>74524.582440000013</v>
      </c>
      <c r="AL664" s="93">
        <f t="shared" si="741"/>
        <v>74524.582440000013</v>
      </c>
      <c r="AM664" s="138" t="s">
        <v>1010</v>
      </c>
    </row>
    <row r="665" spans="1:39" hidden="1" outlineLevel="3" x14ac:dyDescent="0.25">
      <c r="A665" t="s">
        <v>7067</v>
      </c>
      <c r="B665" t="s">
        <v>667</v>
      </c>
      <c r="C665" t="s">
        <v>668</v>
      </c>
      <c r="D665" t="s">
        <v>665</v>
      </c>
      <c r="E665" t="s">
        <v>666</v>
      </c>
      <c r="F665">
        <v>30918.73</v>
      </c>
      <c r="G665">
        <v>41913.35</v>
      </c>
      <c r="H665">
        <v>37099.78</v>
      </c>
      <c r="R665">
        <f t="shared" si="723"/>
        <v>109931.86</v>
      </c>
      <c r="S665" s="92" t="s">
        <v>5960</v>
      </c>
      <c r="T665" s="80">
        <v>0.1124</v>
      </c>
      <c r="U665" s="119">
        <f t="shared" si="724"/>
        <v>0</v>
      </c>
      <c r="V665" s="120">
        <f t="shared" si="725"/>
        <v>37099.78</v>
      </c>
      <c r="W665" s="121">
        <f t="shared" si="726"/>
        <v>37099.78</v>
      </c>
      <c r="X665" s="119">
        <f t="shared" si="727"/>
        <v>0</v>
      </c>
      <c r="Y665" s="120">
        <f t="shared" si="728"/>
        <v>4170.0152719999996</v>
      </c>
      <c r="Z665" s="122">
        <f t="shared" si="729"/>
        <v>4170.0152719999996</v>
      </c>
      <c r="AA665" s="119">
        <f t="shared" si="730"/>
        <v>0</v>
      </c>
      <c r="AB665" s="120">
        <f t="shared" si="731"/>
        <v>32929.764728000002</v>
      </c>
      <c r="AC665" s="122">
        <f t="shared" si="732"/>
        <v>32929.764728000002</v>
      </c>
      <c r="AD665" s="94">
        <f t="shared" si="733"/>
        <v>0</v>
      </c>
      <c r="AE665" s="123">
        <f t="shared" si="734"/>
        <v>109931.86</v>
      </c>
      <c r="AF665" s="94">
        <f t="shared" si="735"/>
        <v>109931.86</v>
      </c>
      <c r="AG665" s="94">
        <f t="shared" si="736"/>
        <v>0</v>
      </c>
      <c r="AH665" s="123">
        <f t="shared" si="737"/>
        <v>12356.341064</v>
      </c>
      <c r="AI665" s="94">
        <f t="shared" si="738"/>
        <v>12356.341064</v>
      </c>
      <c r="AJ665" s="94">
        <f t="shared" si="739"/>
        <v>0</v>
      </c>
      <c r="AK665" s="94">
        <f t="shared" si="740"/>
        <v>97575.518936000008</v>
      </c>
      <c r="AL665" s="93">
        <f t="shared" si="741"/>
        <v>97575.518936000008</v>
      </c>
      <c r="AM665" s="138" t="s">
        <v>1010</v>
      </c>
    </row>
    <row r="666" spans="1:39" hidden="1" outlineLevel="3" x14ac:dyDescent="0.25">
      <c r="A666" t="s">
        <v>7067</v>
      </c>
      <c r="B666" t="s">
        <v>667</v>
      </c>
      <c r="C666" t="s">
        <v>668</v>
      </c>
      <c r="D666" t="s">
        <v>513</v>
      </c>
      <c r="E666" t="s">
        <v>514</v>
      </c>
      <c r="F666">
        <v>24630.49</v>
      </c>
      <c r="G666">
        <v>24746.61</v>
      </c>
      <c r="H666">
        <v>23047.73</v>
      </c>
      <c r="R666">
        <f t="shared" si="723"/>
        <v>72424.83</v>
      </c>
      <c r="S666" s="92" t="s">
        <v>5965</v>
      </c>
      <c r="T666" s="80">
        <v>0.1124</v>
      </c>
      <c r="U666" s="119">
        <f t="shared" si="724"/>
        <v>0</v>
      </c>
      <c r="V666" s="120">
        <f t="shared" si="725"/>
        <v>23047.73</v>
      </c>
      <c r="W666" s="121">
        <f t="shared" si="726"/>
        <v>23047.73</v>
      </c>
      <c r="X666" s="119">
        <f t="shared" si="727"/>
        <v>0</v>
      </c>
      <c r="Y666" s="120">
        <f t="shared" si="728"/>
        <v>2590.564852</v>
      </c>
      <c r="Z666" s="122">
        <f t="shared" si="729"/>
        <v>2590.564852</v>
      </c>
      <c r="AA666" s="119">
        <f t="shared" si="730"/>
        <v>0</v>
      </c>
      <c r="AB666" s="120">
        <f t="shared" si="731"/>
        <v>20457.165148</v>
      </c>
      <c r="AC666" s="122">
        <f t="shared" si="732"/>
        <v>20457.165148</v>
      </c>
      <c r="AD666" s="94">
        <f t="shared" si="733"/>
        <v>0</v>
      </c>
      <c r="AE666" s="123">
        <f t="shared" si="734"/>
        <v>72424.83</v>
      </c>
      <c r="AF666" s="94">
        <f t="shared" si="735"/>
        <v>72424.83</v>
      </c>
      <c r="AG666" s="94">
        <f t="shared" si="736"/>
        <v>0</v>
      </c>
      <c r="AH666" s="123">
        <f t="shared" si="737"/>
        <v>8140.5508920000002</v>
      </c>
      <c r="AI666" s="94">
        <f t="shared" si="738"/>
        <v>8140.5508920000002</v>
      </c>
      <c r="AJ666" s="94">
        <f t="shared" si="739"/>
        <v>0</v>
      </c>
      <c r="AK666" s="94">
        <f t="shared" si="740"/>
        <v>64284.279108000002</v>
      </c>
      <c r="AL666" s="93">
        <f t="shared" si="741"/>
        <v>64284.279108000002</v>
      </c>
      <c r="AM666" s="138" t="s">
        <v>1010</v>
      </c>
    </row>
    <row r="667" spans="1:39" hidden="1" outlineLevel="3" x14ac:dyDescent="0.25">
      <c r="A667" t="s">
        <v>7067</v>
      </c>
      <c r="B667" t="s">
        <v>669</v>
      </c>
      <c r="C667" t="s">
        <v>670</v>
      </c>
      <c r="D667" t="s">
        <v>513</v>
      </c>
      <c r="E667" t="s">
        <v>514</v>
      </c>
      <c r="F667">
        <v>79873.98</v>
      </c>
      <c r="G667">
        <v>83339.53</v>
      </c>
      <c r="H667">
        <v>85036.18</v>
      </c>
      <c r="R667">
        <f t="shared" si="723"/>
        <v>248249.69</v>
      </c>
      <c r="S667" s="92" t="s">
        <v>5979</v>
      </c>
      <c r="T667" s="80">
        <v>0.1124</v>
      </c>
      <c r="U667" s="119">
        <f t="shared" si="724"/>
        <v>0</v>
      </c>
      <c r="V667" s="120">
        <f t="shared" si="725"/>
        <v>85036.18</v>
      </c>
      <c r="W667" s="121">
        <f t="shared" si="726"/>
        <v>85036.18</v>
      </c>
      <c r="X667" s="119">
        <f t="shared" si="727"/>
        <v>0</v>
      </c>
      <c r="Y667" s="120">
        <f t="shared" si="728"/>
        <v>9558.066632</v>
      </c>
      <c r="Z667" s="122">
        <f t="shared" si="729"/>
        <v>9558.066632</v>
      </c>
      <c r="AA667" s="119">
        <f t="shared" si="730"/>
        <v>0</v>
      </c>
      <c r="AB667" s="120">
        <f t="shared" si="731"/>
        <v>75478.113367999991</v>
      </c>
      <c r="AC667" s="122">
        <f t="shared" si="732"/>
        <v>75478.113367999991</v>
      </c>
      <c r="AD667" s="94">
        <f t="shared" si="733"/>
        <v>0</v>
      </c>
      <c r="AE667" s="123">
        <f t="shared" si="734"/>
        <v>248249.69</v>
      </c>
      <c r="AF667" s="94">
        <f t="shared" si="735"/>
        <v>248249.69</v>
      </c>
      <c r="AG667" s="94">
        <f t="shared" si="736"/>
        <v>0</v>
      </c>
      <c r="AH667" s="123">
        <f t="shared" si="737"/>
        <v>27903.265156000001</v>
      </c>
      <c r="AI667" s="94">
        <f t="shared" si="738"/>
        <v>27903.265156000001</v>
      </c>
      <c r="AJ667" s="94">
        <f t="shared" si="739"/>
        <v>0</v>
      </c>
      <c r="AK667" s="94">
        <f t="shared" si="740"/>
        <v>220346.42484399999</v>
      </c>
      <c r="AL667" s="93">
        <f t="shared" si="741"/>
        <v>220346.42484399999</v>
      </c>
      <c r="AM667" s="138" t="s">
        <v>1010</v>
      </c>
    </row>
    <row r="668" spans="1:39" hidden="1" outlineLevel="3" x14ac:dyDescent="0.25">
      <c r="A668" t="s">
        <v>7067</v>
      </c>
      <c r="B668" t="s">
        <v>671</v>
      </c>
      <c r="C668" t="s">
        <v>672</v>
      </c>
      <c r="D668" t="s">
        <v>513</v>
      </c>
      <c r="E668" t="s">
        <v>514</v>
      </c>
      <c r="G668">
        <v>54483.53</v>
      </c>
      <c r="H668">
        <v>38624.639999999999</v>
      </c>
      <c r="R668">
        <f t="shared" si="723"/>
        <v>93108.17</v>
      </c>
      <c r="S668" s="92" t="s">
        <v>7109</v>
      </c>
      <c r="T668" s="80">
        <v>0.1124</v>
      </c>
      <c r="U668" s="119">
        <f t="shared" si="724"/>
        <v>0</v>
      </c>
      <c r="V668" s="120">
        <f t="shared" si="725"/>
        <v>38624.639999999999</v>
      </c>
      <c r="W668" s="121">
        <f t="shared" si="726"/>
        <v>38624.639999999999</v>
      </c>
      <c r="X668" s="119">
        <f t="shared" si="727"/>
        <v>0</v>
      </c>
      <c r="Y668" s="120">
        <f t="shared" si="728"/>
        <v>4341.4095360000001</v>
      </c>
      <c r="Z668" s="122">
        <f t="shared" si="729"/>
        <v>4341.4095360000001</v>
      </c>
      <c r="AA668" s="119">
        <f t="shared" si="730"/>
        <v>0</v>
      </c>
      <c r="AB668" s="120">
        <f t="shared" si="731"/>
        <v>34283.230464</v>
      </c>
      <c r="AC668" s="122">
        <f t="shared" si="732"/>
        <v>34283.230464</v>
      </c>
      <c r="AD668" s="94">
        <f t="shared" si="733"/>
        <v>0</v>
      </c>
      <c r="AE668" s="123">
        <f t="shared" si="734"/>
        <v>93108.17</v>
      </c>
      <c r="AF668" s="94">
        <f t="shared" si="735"/>
        <v>93108.17</v>
      </c>
      <c r="AG668" s="94">
        <f t="shared" si="736"/>
        <v>0</v>
      </c>
      <c r="AH668" s="123">
        <f t="shared" si="737"/>
        <v>10465.358307999999</v>
      </c>
      <c r="AI668" s="94">
        <f t="shared" si="738"/>
        <v>10465.358307999999</v>
      </c>
      <c r="AJ668" s="94">
        <f t="shared" si="739"/>
        <v>0</v>
      </c>
      <c r="AK668" s="94">
        <f t="shared" si="740"/>
        <v>82642.811692000003</v>
      </c>
      <c r="AL668" s="93">
        <f t="shared" si="741"/>
        <v>82642.811692000003</v>
      </c>
      <c r="AM668" s="138" t="s">
        <v>1010</v>
      </c>
    </row>
    <row r="669" spans="1:39" hidden="1" outlineLevel="3" x14ac:dyDescent="0.25">
      <c r="A669" t="s">
        <v>7067</v>
      </c>
      <c r="B669" t="s">
        <v>499</v>
      </c>
      <c r="C669" t="s">
        <v>500</v>
      </c>
      <c r="D669" t="s">
        <v>513</v>
      </c>
      <c r="E669" t="s">
        <v>514</v>
      </c>
      <c r="F669">
        <v>159647.44</v>
      </c>
      <c r="G669">
        <v>78999.97</v>
      </c>
      <c r="H669">
        <v>97250.06</v>
      </c>
      <c r="R669">
        <f t="shared" si="723"/>
        <v>335897.47</v>
      </c>
      <c r="S669" s="92" t="s">
        <v>5990</v>
      </c>
      <c r="T669" s="80">
        <v>0.1124</v>
      </c>
      <c r="U669" s="119">
        <f t="shared" si="724"/>
        <v>0</v>
      </c>
      <c r="V669" s="120">
        <f t="shared" si="725"/>
        <v>97250.06</v>
      </c>
      <c r="W669" s="121">
        <f t="shared" si="726"/>
        <v>97250.06</v>
      </c>
      <c r="X669" s="119">
        <f t="shared" si="727"/>
        <v>0</v>
      </c>
      <c r="Y669" s="120">
        <f t="shared" si="728"/>
        <v>10930.906744</v>
      </c>
      <c r="Z669" s="122">
        <f t="shared" si="729"/>
        <v>10930.906744</v>
      </c>
      <c r="AA669" s="119">
        <f t="shared" si="730"/>
        <v>0</v>
      </c>
      <c r="AB669" s="120">
        <f t="shared" si="731"/>
        <v>86319.153255999991</v>
      </c>
      <c r="AC669" s="122">
        <f t="shared" si="732"/>
        <v>86319.153255999991</v>
      </c>
      <c r="AD669" s="94">
        <f t="shared" si="733"/>
        <v>0</v>
      </c>
      <c r="AE669" s="123">
        <f t="shared" si="734"/>
        <v>335897.47</v>
      </c>
      <c r="AF669" s="94">
        <f t="shared" si="735"/>
        <v>335897.47</v>
      </c>
      <c r="AG669" s="94">
        <f t="shared" si="736"/>
        <v>0</v>
      </c>
      <c r="AH669" s="123">
        <f t="shared" si="737"/>
        <v>37754.875627999994</v>
      </c>
      <c r="AI669" s="94">
        <f t="shared" si="738"/>
        <v>37754.875627999994</v>
      </c>
      <c r="AJ669" s="94">
        <f t="shared" si="739"/>
        <v>0</v>
      </c>
      <c r="AK669" s="94">
        <f t="shared" si="740"/>
        <v>298142.59437199996</v>
      </c>
      <c r="AL669" s="93">
        <f t="shared" si="741"/>
        <v>298142.59437199996</v>
      </c>
      <c r="AM669" s="138" t="s">
        <v>1010</v>
      </c>
    </row>
    <row r="670" spans="1:39" hidden="1" outlineLevel="3" x14ac:dyDescent="0.25">
      <c r="A670" t="s">
        <v>7067</v>
      </c>
      <c r="B670" t="s">
        <v>673</v>
      </c>
      <c r="C670" t="s">
        <v>674</v>
      </c>
      <c r="D670" t="s">
        <v>513</v>
      </c>
      <c r="E670" t="s">
        <v>514</v>
      </c>
      <c r="F670">
        <v>32617.41</v>
      </c>
      <c r="G670">
        <v>6065.23</v>
      </c>
      <c r="H670">
        <v>10024.58</v>
      </c>
      <c r="R670">
        <f t="shared" si="723"/>
        <v>48707.22</v>
      </c>
      <c r="S670" s="92" t="s">
        <v>6007</v>
      </c>
      <c r="T670" s="80">
        <v>0.1124</v>
      </c>
      <c r="U670" s="119">
        <f t="shared" si="724"/>
        <v>0</v>
      </c>
      <c r="V670" s="120">
        <f t="shared" si="725"/>
        <v>10024.58</v>
      </c>
      <c r="W670" s="121">
        <f t="shared" si="726"/>
        <v>10024.58</v>
      </c>
      <c r="X670" s="119">
        <f t="shared" si="727"/>
        <v>0</v>
      </c>
      <c r="Y670" s="120">
        <f t="shared" si="728"/>
        <v>1126.762792</v>
      </c>
      <c r="Z670" s="122">
        <f t="shared" si="729"/>
        <v>1126.762792</v>
      </c>
      <c r="AA670" s="119">
        <f t="shared" si="730"/>
        <v>0</v>
      </c>
      <c r="AB670" s="120">
        <f t="shared" si="731"/>
        <v>8897.8172080000004</v>
      </c>
      <c r="AC670" s="122">
        <f t="shared" si="732"/>
        <v>8897.8172080000004</v>
      </c>
      <c r="AD670" s="94">
        <f t="shared" si="733"/>
        <v>0</v>
      </c>
      <c r="AE670" s="123">
        <f t="shared" si="734"/>
        <v>48707.22</v>
      </c>
      <c r="AF670" s="94">
        <f t="shared" si="735"/>
        <v>48707.22</v>
      </c>
      <c r="AG670" s="94">
        <f t="shared" si="736"/>
        <v>0</v>
      </c>
      <c r="AH670" s="123">
        <f t="shared" si="737"/>
        <v>5474.6915280000003</v>
      </c>
      <c r="AI670" s="94">
        <f t="shared" si="738"/>
        <v>5474.6915280000003</v>
      </c>
      <c r="AJ670" s="94">
        <f t="shared" si="739"/>
        <v>0</v>
      </c>
      <c r="AK670" s="94">
        <f t="shared" si="740"/>
        <v>43232.528471999998</v>
      </c>
      <c r="AL670" s="93">
        <f t="shared" si="741"/>
        <v>43232.528471999998</v>
      </c>
      <c r="AM670" s="138" t="s">
        <v>1010</v>
      </c>
    </row>
    <row r="671" spans="1:39" hidden="1" outlineLevel="3" x14ac:dyDescent="0.25">
      <c r="A671" t="s">
        <v>7067</v>
      </c>
      <c r="B671" t="s">
        <v>675</v>
      </c>
      <c r="C671" t="s">
        <v>676</v>
      </c>
      <c r="D671" t="s">
        <v>513</v>
      </c>
      <c r="E671" t="s">
        <v>514</v>
      </c>
      <c r="F671">
        <v>47257.57</v>
      </c>
      <c r="G671">
        <v>55087.17</v>
      </c>
      <c r="H671">
        <v>71289.070000000007</v>
      </c>
      <c r="R671">
        <f t="shared" si="723"/>
        <v>173633.81</v>
      </c>
      <c r="S671" s="92" t="s">
        <v>6038</v>
      </c>
      <c r="T671" s="80">
        <v>0.1124</v>
      </c>
      <c r="U671" s="119">
        <f t="shared" si="724"/>
        <v>0</v>
      </c>
      <c r="V671" s="120">
        <f t="shared" si="725"/>
        <v>71289.070000000007</v>
      </c>
      <c r="W671" s="121">
        <f t="shared" si="726"/>
        <v>71289.070000000007</v>
      </c>
      <c r="X671" s="119">
        <f t="shared" si="727"/>
        <v>0</v>
      </c>
      <c r="Y671" s="120">
        <f t="shared" si="728"/>
        <v>8012.8914680000007</v>
      </c>
      <c r="Z671" s="122">
        <f t="shared" si="729"/>
        <v>8012.8914680000007</v>
      </c>
      <c r="AA671" s="119">
        <f t="shared" si="730"/>
        <v>0</v>
      </c>
      <c r="AB671" s="120">
        <f t="shared" si="731"/>
        <v>63276.178532000005</v>
      </c>
      <c r="AC671" s="122">
        <f t="shared" si="732"/>
        <v>63276.178532000005</v>
      </c>
      <c r="AD671" s="94">
        <f t="shared" si="733"/>
        <v>0</v>
      </c>
      <c r="AE671" s="123">
        <f t="shared" si="734"/>
        <v>173633.81</v>
      </c>
      <c r="AF671" s="94">
        <f t="shared" si="735"/>
        <v>173633.81</v>
      </c>
      <c r="AG671" s="94">
        <f t="shared" si="736"/>
        <v>0</v>
      </c>
      <c r="AH671" s="123">
        <f t="shared" si="737"/>
        <v>19516.440244000001</v>
      </c>
      <c r="AI671" s="94">
        <f t="shared" si="738"/>
        <v>19516.440244000001</v>
      </c>
      <c r="AJ671" s="94">
        <f t="shared" si="739"/>
        <v>0</v>
      </c>
      <c r="AK671" s="94">
        <f t="shared" si="740"/>
        <v>154117.369756</v>
      </c>
      <c r="AL671" s="93">
        <f t="shared" si="741"/>
        <v>154117.369756</v>
      </c>
      <c r="AM671" s="138" t="s">
        <v>1010</v>
      </c>
    </row>
    <row r="672" spans="1:39" hidden="1" outlineLevel="3" x14ac:dyDescent="0.25">
      <c r="A672" t="s">
        <v>7067</v>
      </c>
      <c r="B672" t="s">
        <v>675</v>
      </c>
      <c r="C672" t="s">
        <v>676</v>
      </c>
      <c r="D672" t="s">
        <v>677</v>
      </c>
      <c r="E672" t="s">
        <v>678</v>
      </c>
      <c r="G672">
        <v>220</v>
      </c>
      <c r="R672">
        <f t="shared" si="723"/>
        <v>220</v>
      </c>
      <c r="S672" s="92" t="s">
        <v>6586</v>
      </c>
      <c r="T672" s="80">
        <v>0.1124</v>
      </c>
      <c r="U672" s="119">
        <f t="shared" si="724"/>
        <v>0</v>
      </c>
      <c r="V672" s="120">
        <f t="shared" si="725"/>
        <v>0</v>
      </c>
      <c r="W672" s="121">
        <f t="shared" si="726"/>
        <v>0</v>
      </c>
      <c r="X672" s="119">
        <f t="shared" si="727"/>
        <v>0</v>
      </c>
      <c r="Y672" s="120">
        <f t="shared" si="728"/>
        <v>0</v>
      </c>
      <c r="Z672" s="122">
        <f t="shared" si="729"/>
        <v>0</v>
      </c>
      <c r="AA672" s="119">
        <f t="shared" si="730"/>
        <v>0</v>
      </c>
      <c r="AB672" s="120">
        <f t="shared" si="731"/>
        <v>0</v>
      </c>
      <c r="AC672" s="122">
        <f t="shared" si="732"/>
        <v>0</v>
      </c>
      <c r="AD672" s="94">
        <f t="shared" si="733"/>
        <v>0</v>
      </c>
      <c r="AE672" s="123">
        <f t="shared" si="734"/>
        <v>220</v>
      </c>
      <c r="AF672" s="94">
        <f t="shared" si="735"/>
        <v>220</v>
      </c>
      <c r="AG672" s="94">
        <f t="shared" si="736"/>
        <v>0</v>
      </c>
      <c r="AH672" s="123">
        <f t="shared" si="737"/>
        <v>24.728000000000002</v>
      </c>
      <c r="AI672" s="94">
        <f t="shared" si="738"/>
        <v>24.728000000000002</v>
      </c>
      <c r="AJ672" s="94">
        <f t="shared" si="739"/>
        <v>0</v>
      </c>
      <c r="AK672" s="94">
        <f t="shared" si="740"/>
        <v>195.27199999999999</v>
      </c>
      <c r="AL672" s="93">
        <f t="shared" si="741"/>
        <v>195.27199999999999</v>
      </c>
      <c r="AM672" s="138" t="s">
        <v>1010</v>
      </c>
    </row>
    <row r="673" spans="1:39" hidden="1" outlineLevel="3" x14ac:dyDescent="0.25">
      <c r="A673" t="s">
        <v>7067</v>
      </c>
      <c r="B673" t="s">
        <v>681</v>
      </c>
      <c r="C673" t="s">
        <v>682</v>
      </c>
      <c r="D673" t="s">
        <v>513</v>
      </c>
      <c r="E673" t="s">
        <v>514</v>
      </c>
      <c r="F673">
        <v>111790.49</v>
      </c>
      <c r="G673">
        <v>93466.08</v>
      </c>
      <c r="H673">
        <v>130371.19</v>
      </c>
      <c r="R673">
        <f t="shared" si="723"/>
        <v>335627.76</v>
      </c>
      <c r="S673" s="92" t="s">
        <v>6068</v>
      </c>
      <c r="T673" s="80">
        <v>0.1124</v>
      </c>
      <c r="U673" s="119">
        <f t="shared" si="724"/>
        <v>0</v>
      </c>
      <c r="V673" s="120">
        <f t="shared" si="725"/>
        <v>130371.19</v>
      </c>
      <c r="W673" s="121">
        <f t="shared" si="726"/>
        <v>130371.19</v>
      </c>
      <c r="X673" s="119">
        <f t="shared" si="727"/>
        <v>0</v>
      </c>
      <c r="Y673" s="120">
        <f t="shared" si="728"/>
        <v>14653.721756000001</v>
      </c>
      <c r="Z673" s="122">
        <f t="shared" si="729"/>
        <v>14653.721756000001</v>
      </c>
      <c r="AA673" s="119">
        <f t="shared" si="730"/>
        <v>0</v>
      </c>
      <c r="AB673" s="120">
        <f t="shared" si="731"/>
        <v>115717.468244</v>
      </c>
      <c r="AC673" s="122">
        <f t="shared" si="732"/>
        <v>115717.468244</v>
      </c>
      <c r="AD673" s="94">
        <f t="shared" si="733"/>
        <v>0</v>
      </c>
      <c r="AE673" s="123">
        <f t="shared" si="734"/>
        <v>335627.76</v>
      </c>
      <c r="AF673" s="94">
        <f t="shared" si="735"/>
        <v>335627.76</v>
      </c>
      <c r="AG673" s="94">
        <f t="shared" si="736"/>
        <v>0</v>
      </c>
      <c r="AH673" s="123">
        <f t="shared" si="737"/>
        <v>37724.560224000001</v>
      </c>
      <c r="AI673" s="94">
        <f t="shared" si="738"/>
        <v>37724.560224000001</v>
      </c>
      <c r="AJ673" s="94">
        <f t="shared" si="739"/>
        <v>0</v>
      </c>
      <c r="AK673" s="94">
        <f t="shared" si="740"/>
        <v>297903.19977599999</v>
      </c>
      <c r="AL673" s="93">
        <f t="shared" si="741"/>
        <v>297903.19977599999</v>
      </c>
      <c r="AM673" s="138" t="s">
        <v>1010</v>
      </c>
    </row>
    <row r="674" spans="1:39" hidden="1" outlineLevel="3" x14ac:dyDescent="0.25">
      <c r="A674" t="s">
        <v>7067</v>
      </c>
      <c r="B674" t="s">
        <v>681</v>
      </c>
      <c r="C674" t="s">
        <v>682</v>
      </c>
      <c r="D674" t="s">
        <v>683</v>
      </c>
      <c r="E674" t="s">
        <v>684</v>
      </c>
      <c r="F674">
        <v>9598.2099999999991</v>
      </c>
      <c r="G674">
        <v>4457.8500000000004</v>
      </c>
      <c r="H674">
        <v>2098.15</v>
      </c>
      <c r="R674">
        <f t="shared" si="723"/>
        <v>16154.21</v>
      </c>
      <c r="S674" s="92" t="s">
        <v>6105</v>
      </c>
      <c r="T674" s="80">
        <v>0.1124</v>
      </c>
      <c r="U674" s="119">
        <f t="shared" si="724"/>
        <v>0</v>
      </c>
      <c r="V674" s="120">
        <f t="shared" si="725"/>
        <v>2098.15</v>
      </c>
      <c r="W674" s="121">
        <f t="shared" si="726"/>
        <v>2098.15</v>
      </c>
      <c r="X674" s="119">
        <f t="shared" si="727"/>
        <v>0</v>
      </c>
      <c r="Y674" s="120">
        <f t="shared" si="728"/>
        <v>235.83206000000001</v>
      </c>
      <c r="Z674" s="122">
        <f t="shared" si="729"/>
        <v>235.83206000000001</v>
      </c>
      <c r="AA674" s="119">
        <f t="shared" si="730"/>
        <v>0</v>
      </c>
      <c r="AB674" s="120">
        <f t="shared" si="731"/>
        <v>1862.3179400000001</v>
      </c>
      <c r="AC674" s="122">
        <f t="shared" si="732"/>
        <v>1862.3179400000001</v>
      </c>
      <c r="AD674" s="94">
        <f t="shared" si="733"/>
        <v>0</v>
      </c>
      <c r="AE674" s="123">
        <f t="shared" si="734"/>
        <v>16154.21</v>
      </c>
      <c r="AF674" s="94">
        <f t="shared" si="735"/>
        <v>16154.21</v>
      </c>
      <c r="AG674" s="94">
        <f t="shared" si="736"/>
        <v>0</v>
      </c>
      <c r="AH674" s="123">
        <f t="shared" si="737"/>
        <v>1815.7332039999999</v>
      </c>
      <c r="AI674" s="94">
        <f t="shared" si="738"/>
        <v>1815.7332039999999</v>
      </c>
      <c r="AJ674" s="94">
        <f t="shared" si="739"/>
        <v>0</v>
      </c>
      <c r="AK674" s="94">
        <f t="shared" si="740"/>
        <v>14338.476795999999</v>
      </c>
      <c r="AL674" s="93">
        <f t="shared" si="741"/>
        <v>14338.476795999999</v>
      </c>
      <c r="AM674" s="138" t="s">
        <v>1010</v>
      </c>
    </row>
    <row r="675" spans="1:39" hidden="1" outlineLevel="3" x14ac:dyDescent="0.25">
      <c r="A675" t="s">
        <v>7067</v>
      </c>
      <c r="B675" t="s">
        <v>687</v>
      </c>
      <c r="C675" t="s">
        <v>688</v>
      </c>
      <c r="D675" t="s">
        <v>513</v>
      </c>
      <c r="E675" t="s">
        <v>514</v>
      </c>
      <c r="F675">
        <v>-8</v>
      </c>
      <c r="G675">
        <v>63</v>
      </c>
      <c r="H675">
        <v>0</v>
      </c>
      <c r="R675">
        <f t="shared" si="723"/>
        <v>55</v>
      </c>
      <c r="S675" s="92" t="s">
        <v>6121</v>
      </c>
      <c r="T675" s="80">
        <v>0.1124</v>
      </c>
      <c r="U675" s="119">
        <f t="shared" si="724"/>
        <v>0</v>
      </c>
      <c r="V675" s="120">
        <f t="shared" si="725"/>
        <v>0</v>
      </c>
      <c r="W675" s="121">
        <f t="shared" si="726"/>
        <v>0</v>
      </c>
      <c r="X675" s="119">
        <f t="shared" si="727"/>
        <v>0</v>
      </c>
      <c r="Y675" s="120">
        <f t="shared" si="728"/>
        <v>0</v>
      </c>
      <c r="Z675" s="122">
        <f t="shared" si="729"/>
        <v>0</v>
      </c>
      <c r="AA675" s="119">
        <f t="shared" si="730"/>
        <v>0</v>
      </c>
      <c r="AB675" s="120">
        <f t="shared" si="731"/>
        <v>0</v>
      </c>
      <c r="AC675" s="122">
        <f t="shared" si="732"/>
        <v>0</v>
      </c>
      <c r="AD675" s="94">
        <f t="shared" si="733"/>
        <v>0</v>
      </c>
      <c r="AE675" s="123">
        <f t="shared" si="734"/>
        <v>55</v>
      </c>
      <c r="AF675" s="94">
        <f t="shared" si="735"/>
        <v>55</v>
      </c>
      <c r="AG675" s="94">
        <f t="shared" si="736"/>
        <v>0</v>
      </c>
      <c r="AH675" s="123">
        <f t="shared" si="737"/>
        <v>6.1820000000000004</v>
      </c>
      <c r="AI675" s="94">
        <f t="shared" si="738"/>
        <v>6.1820000000000004</v>
      </c>
      <c r="AJ675" s="94">
        <f t="shared" si="739"/>
        <v>0</v>
      </c>
      <c r="AK675" s="94">
        <f t="shared" si="740"/>
        <v>48.817999999999998</v>
      </c>
      <c r="AL675" s="93">
        <f t="shared" si="741"/>
        <v>48.817999999999998</v>
      </c>
      <c r="AM675" s="138" t="s">
        <v>1010</v>
      </c>
    </row>
    <row r="676" spans="1:39" hidden="1" outlineLevel="3" x14ac:dyDescent="0.25">
      <c r="A676" t="s">
        <v>7067</v>
      </c>
      <c r="B676" t="s">
        <v>687</v>
      </c>
      <c r="C676" t="s">
        <v>688</v>
      </c>
      <c r="D676" t="s">
        <v>689</v>
      </c>
      <c r="E676" t="s">
        <v>690</v>
      </c>
      <c r="F676">
        <v>0</v>
      </c>
      <c r="G676">
        <v>3987</v>
      </c>
      <c r="H676">
        <v>2458.6</v>
      </c>
      <c r="R676">
        <f t="shared" si="723"/>
        <v>6445.6</v>
      </c>
      <c r="S676" s="92" t="s">
        <v>6136</v>
      </c>
      <c r="T676" s="80">
        <v>0.1124</v>
      </c>
      <c r="U676" s="119">
        <f t="shared" si="724"/>
        <v>0</v>
      </c>
      <c r="V676" s="120">
        <f t="shared" si="725"/>
        <v>2458.6</v>
      </c>
      <c r="W676" s="121">
        <f t="shared" si="726"/>
        <v>2458.6</v>
      </c>
      <c r="X676" s="119">
        <f t="shared" si="727"/>
        <v>0</v>
      </c>
      <c r="Y676" s="120">
        <f t="shared" si="728"/>
        <v>276.34663999999998</v>
      </c>
      <c r="Z676" s="122">
        <f t="shared" si="729"/>
        <v>276.34663999999998</v>
      </c>
      <c r="AA676" s="119">
        <f t="shared" si="730"/>
        <v>0</v>
      </c>
      <c r="AB676" s="120">
        <f t="shared" si="731"/>
        <v>2182.2533599999997</v>
      </c>
      <c r="AC676" s="122">
        <f t="shared" si="732"/>
        <v>2182.2533599999997</v>
      </c>
      <c r="AD676" s="94">
        <f t="shared" si="733"/>
        <v>0</v>
      </c>
      <c r="AE676" s="123">
        <f t="shared" si="734"/>
        <v>6445.6</v>
      </c>
      <c r="AF676" s="94">
        <f t="shared" si="735"/>
        <v>6445.6</v>
      </c>
      <c r="AG676" s="94">
        <f t="shared" si="736"/>
        <v>0</v>
      </c>
      <c r="AH676" s="123">
        <f t="shared" si="737"/>
        <v>724.48544000000004</v>
      </c>
      <c r="AI676" s="94">
        <f t="shared" si="738"/>
        <v>724.48544000000004</v>
      </c>
      <c r="AJ676" s="94">
        <f t="shared" si="739"/>
        <v>0</v>
      </c>
      <c r="AK676" s="94">
        <f t="shared" si="740"/>
        <v>5721.11456</v>
      </c>
      <c r="AL676" s="93">
        <f t="shared" si="741"/>
        <v>5721.11456</v>
      </c>
      <c r="AM676" s="138" t="s">
        <v>1010</v>
      </c>
    </row>
    <row r="677" spans="1:39" hidden="1" outlineLevel="3" x14ac:dyDescent="0.25">
      <c r="A677" t="s">
        <v>7067</v>
      </c>
      <c r="B677" t="s">
        <v>691</v>
      </c>
      <c r="C677" t="s">
        <v>692</v>
      </c>
      <c r="D677" t="s">
        <v>513</v>
      </c>
      <c r="E677" t="s">
        <v>514</v>
      </c>
      <c r="F677">
        <v>478</v>
      </c>
      <c r="G677">
        <v>52</v>
      </c>
      <c r="H677">
        <v>849</v>
      </c>
      <c r="R677">
        <f t="shared" si="723"/>
        <v>1379</v>
      </c>
      <c r="S677" s="92" t="s">
        <v>6139</v>
      </c>
      <c r="T677" s="80">
        <v>0.1124</v>
      </c>
      <c r="U677" s="119">
        <f t="shared" si="724"/>
        <v>0</v>
      </c>
      <c r="V677" s="120">
        <f t="shared" si="725"/>
        <v>849</v>
      </c>
      <c r="W677" s="121">
        <f t="shared" si="726"/>
        <v>849</v>
      </c>
      <c r="X677" s="119">
        <f t="shared" si="727"/>
        <v>0</v>
      </c>
      <c r="Y677" s="120">
        <f t="shared" si="728"/>
        <v>95.427599999999998</v>
      </c>
      <c r="Z677" s="122">
        <f t="shared" si="729"/>
        <v>95.427599999999998</v>
      </c>
      <c r="AA677" s="119">
        <f t="shared" si="730"/>
        <v>0</v>
      </c>
      <c r="AB677" s="120">
        <f t="shared" si="731"/>
        <v>753.57240000000002</v>
      </c>
      <c r="AC677" s="122">
        <f t="shared" si="732"/>
        <v>753.57240000000002</v>
      </c>
      <c r="AD677" s="94">
        <f t="shared" si="733"/>
        <v>0</v>
      </c>
      <c r="AE677" s="123">
        <f t="shared" si="734"/>
        <v>1379</v>
      </c>
      <c r="AF677" s="94">
        <f t="shared" si="735"/>
        <v>1379</v>
      </c>
      <c r="AG677" s="94">
        <f t="shared" si="736"/>
        <v>0</v>
      </c>
      <c r="AH677" s="123">
        <f t="shared" si="737"/>
        <v>154.99959999999999</v>
      </c>
      <c r="AI677" s="94">
        <f t="shared" si="738"/>
        <v>154.99959999999999</v>
      </c>
      <c r="AJ677" s="94">
        <f t="shared" si="739"/>
        <v>0</v>
      </c>
      <c r="AK677" s="94">
        <f t="shared" si="740"/>
        <v>1224.0003999999999</v>
      </c>
      <c r="AL677" s="93">
        <f t="shared" si="741"/>
        <v>1224.0003999999999</v>
      </c>
      <c r="AM677" s="138" t="s">
        <v>1010</v>
      </c>
    </row>
    <row r="678" spans="1:39" hidden="1" outlineLevel="3" x14ac:dyDescent="0.25">
      <c r="A678" t="s">
        <v>7067</v>
      </c>
      <c r="B678" t="s">
        <v>691</v>
      </c>
      <c r="C678" t="s">
        <v>692</v>
      </c>
      <c r="D678" t="s">
        <v>693</v>
      </c>
      <c r="E678" t="s">
        <v>694</v>
      </c>
      <c r="F678">
        <v>-1044</v>
      </c>
      <c r="H678">
        <v>1044</v>
      </c>
      <c r="R678">
        <f t="shared" si="723"/>
        <v>0</v>
      </c>
      <c r="S678" s="92" t="s">
        <v>6148</v>
      </c>
      <c r="T678" s="80">
        <v>0.1124</v>
      </c>
      <c r="U678" s="119">
        <f t="shared" si="724"/>
        <v>0</v>
      </c>
      <c r="V678" s="120">
        <f t="shared" si="725"/>
        <v>1044</v>
      </c>
      <c r="W678" s="121">
        <f t="shared" si="726"/>
        <v>1044</v>
      </c>
      <c r="X678" s="119">
        <f t="shared" si="727"/>
        <v>0</v>
      </c>
      <c r="Y678" s="120">
        <f t="shared" si="728"/>
        <v>117.3456</v>
      </c>
      <c r="Z678" s="122">
        <f t="shared" si="729"/>
        <v>117.3456</v>
      </c>
      <c r="AA678" s="119">
        <f t="shared" si="730"/>
        <v>0</v>
      </c>
      <c r="AB678" s="120">
        <f t="shared" si="731"/>
        <v>926.65440000000001</v>
      </c>
      <c r="AC678" s="122">
        <f t="shared" si="732"/>
        <v>926.65440000000001</v>
      </c>
      <c r="AD678" s="94">
        <f t="shared" si="733"/>
        <v>0</v>
      </c>
      <c r="AE678" s="123">
        <f t="shared" si="734"/>
        <v>0</v>
      </c>
      <c r="AF678" s="94">
        <f t="shared" si="735"/>
        <v>0</v>
      </c>
      <c r="AG678" s="94">
        <f t="shared" si="736"/>
        <v>0</v>
      </c>
      <c r="AH678" s="123">
        <f t="shared" si="737"/>
        <v>0</v>
      </c>
      <c r="AI678" s="94">
        <f t="shared" si="738"/>
        <v>0</v>
      </c>
      <c r="AJ678" s="94">
        <f t="shared" si="739"/>
        <v>0</v>
      </c>
      <c r="AK678" s="94">
        <f t="shared" si="740"/>
        <v>0</v>
      </c>
      <c r="AL678" s="93">
        <f t="shared" si="741"/>
        <v>0</v>
      </c>
      <c r="AM678" s="138" t="s">
        <v>1010</v>
      </c>
    </row>
    <row r="679" spans="1:39" hidden="1" outlineLevel="3" x14ac:dyDescent="0.25">
      <c r="A679" t="s">
        <v>7067</v>
      </c>
      <c r="B679" t="s">
        <v>691</v>
      </c>
      <c r="C679" t="s">
        <v>692</v>
      </c>
      <c r="D679" t="s">
        <v>695</v>
      </c>
      <c r="E679" t="s">
        <v>696</v>
      </c>
      <c r="F679">
        <v>7982.5</v>
      </c>
      <c r="G679">
        <v>9898.2199999999993</v>
      </c>
      <c r="H679">
        <v>14664.44</v>
      </c>
      <c r="R679">
        <f t="shared" si="723"/>
        <v>32545.160000000003</v>
      </c>
      <c r="S679" s="92" t="s">
        <v>6151</v>
      </c>
      <c r="T679" s="80">
        <v>0.1124</v>
      </c>
      <c r="U679" s="119">
        <f t="shared" si="724"/>
        <v>0</v>
      </c>
      <c r="V679" s="120">
        <f t="shared" si="725"/>
        <v>14664.44</v>
      </c>
      <c r="W679" s="121">
        <f t="shared" si="726"/>
        <v>14664.44</v>
      </c>
      <c r="X679" s="119">
        <f t="shared" si="727"/>
        <v>0</v>
      </c>
      <c r="Y679" s="120">
        <f t="shared" si="728"/>
        <v>1648.283056</v>
      </c>
      <c r="Z679" s="122">
        <f t="shared" si="729"/>
        <v>1648.283056</v>
      </c>
      <c r="AA679" s="119">
        <f t="shared" si="730"/>
        <v>0</v>
      </c>
      <c r="AB679" s="120">
        <f t="shared" si="731"/>
        <v>13016.156944</v>
      </c>
      <c r="AC679" s="122">
        <f t="shared" si="732"/>
        <v>13016.156944</v>
      </c>
      <c r="AD679" s="94">
        <f t="shared" si="733"/>
        <v>0</v>
      </c>
      <c r="AE679" s="123">
        <f t="shared" si="734"/>
        <v>32545.160000000003</v>
      </c>
      <c r="AF679" s="94">
        <f t="shared" si="735"/>
        <v>32545.160000000003</v>
      </c>
      <c r="AG679" s="94">
        <f t="shared" si="736"/>
        <v>0</v>
      </c>
      <c r="AH679" s="123">
        <f t="shared" si="737"/>
        <v>3658.0759840000005</v>
      </c>
      <c r="AI679" s="94">
        <f t="shared" si="738"/>
        <v>3658.0759840000005</v>
      </c>
      <c r="AJ679" s="94">
        <f t="shared" si="739"/>
        <v>0</v>
      </c>
      <c r="AK679" s="94">
        <f t="shared" si="740"/>
        <v>28887.084016000004</v>
      </c>
      <c r="AL679" s="93">
        <f t="shared" si="741"/>
        <v>28887.084016000004</v>
      </c>
      <c r="AM679" s="138" t="s">
        <v>1010</v>
      </c>
    </row>
    <row r="680" spans="1:39" hidden="1" outlineLevel="3" x14ac:dyDescent="0.25">
      <c r="A680" t="s">
        <v>7067</v>
      </c>
      <c r="B680" t="s">
        <v>691</v>
      </c>
      <c r="C680" t="s">
        <v>692</v>
      </c>
      <c r="D680" t="s">
        <v>697</v>
      </c>
      <c r="E680" t="s">
        <v>698</v>
      </c>
      <c r="F680">
        <v>-1644.28</v>
      </c>
      <c r="G680">
        <v>379.8</v>
      </c>
      <c r="H680">
        <v>7621.14</v>
      </c>
      <c r="R680">
        <f t="shared" si="723"/>
        <v>6356.66</v>
      </c>
      <c r="S680" s="92" t="s">
        <v>6154</v>
      </c>
      <c r="T680" s="80">
        <v>0.1124</v>
      </c>
      <c r="U680" s="119">
        <f t="shared" si="724"/>
        <v>0</v>
      </c>
      <c r="V680" s="120">
        <f t="shared" si="725"/>
        <v>7621.14</v>
      </c>
      <c r="W680" s="121">
        <f t="shared" si="726"/>
        <v>7621.14</v>
      </c>
      <c r="X680" s="119">
        <f t="shared" si="727"/>
        <v>0</v>
      </c>
      <c r="Y680" s="120">
        <f t="shared" si="728"/>
        <v>856.61613599999998</v>
      </c>
      <c r="Z680" s="122">
        <f t="shared" si="729"/>
        <v>856.61613599999998</v>
      </c>
      <c r="AA680" s="119">
        <f t="shared" si="730"/>
        <v>0</v>
      </c>
      <c r="AB680" s="120">
        <f t="shared" si="731"/>
        <v>6764.5238640000007</v>
      </c>
      <c r="AC680" s="122">
        <f t="shared" si="732"/>
        <v>6764.5238640000007</v>
      </c>
      <c r="AD680" s="94">
        <f t="shared" si="733"/>
        <v>0</v>
      </c>
      <c r="AE680" s="123">
        <f t="shared" si="734"/>
        <v>6356.66</v>
      </c>
      <c r="AF680" s="94">
        <f t="shared" si="735"/>
        <v>6356.66</v>
      </c>
      <c r="AG680" s="94">
        <f t="shared" si="736"/>
        <v>0</v>
      </c>
      <c r="AH680" s="123">
        <f t="shared" si="737"/>
        <v>714.48858399999995</v>
      </c>
      <c r="AI680" s="94">
        <f t="shared" si="738"/>
        <v>714.48858399999995</v>
      </c>
      <c r="AJ680" s="94">
        <f t="shared" si="739"/>
        <v>0</v>
      </c>
      <c r="AK680" s="94">
        <f t="shared" si="740"/>
        <v>5642.1714160000001</v>
      </c>
      <c r="AL680" s="93">
        <f t="shared" si="741"/>
        <v>5642.1714160000001</v>
      </c>
      <c r="AM680" s="138" t="s">
        <v>1010</v>
      </c>
    </row>
    <row r="681" spans="1:39" hidden="1" outlineLevel="3" x14ac:dyDescent="0.25">
      <c r="A681" t="s">
        <v>7067</v>
      </c>
      <c r="B681" t="s">
        <v>691</v>
      </c>
      <c r="C681" t="s">
        <v>692</v>
      </c>
      <c r="D681" t="s">
        <v>699</v>
      </c>
      <c r="E681" t="s">
        <v>700</v>
      </c>
      <c r="F681">
        <v>2196.5</v>
      </c>
      <c r="G681">
        <v>64397.59</v>
      </c>
      <c r="H681">
        <v>13011.46</v>
      </c>
      <c r="R681">
        <f t="shared" si="723"/>
        <v>79605.549999999988</v>
      </c>
      <c r="S681" s="92" t="s">
        <v>6155</v>
      </c>
      <c r="T681" s="80">
        <v>0.1124</v>
      </c>
      <c r="U681" s="119">
        <f t="shared" si="724"/>
        <v>0</v>
      </c>
      <c r="V681" s="120">
        <f t="shared" si="725"/>
        <v>13011.46</v>
      </c>
      <c r="W681" s="121">
        <f t="shared" si="726"/>
        <v>13011.46</v>
      </c>
      <c r="X681" s="119">
        <f t="shared" si="727"/>
        <v>0</v>
      </c>
      <c r="Y681" s="120">
        <f t="shared" si="728"/>
        <v>1462.4881039999998</v>
      </c>
      <c r="Z681" s="122">
        <f t="shared" si="729"/>
        <v>1462.4881039999998</v>
      </c>
      <c r="AA681" s="119">
        <f t="shared" si="730"/>
        <v>0</v>
      </c>
      <c r="AB681" s="120">
        <f t="shared" si="731"/>
        <v>11548.971895999999</v>
      </c>
      <c r="AC681" s="122">
        <f t="shared" si="732"/>
        <v>11548.971895999999</v>
      </c>
      <c r="AD681" s="94">
        <f t="shared" si="733"/>
        <v>0</v>
      </c>
      <c r="AE681" s="123">
        <f t="shared" si="734"/>
        <v>79605.549999999988</v>
      </c>
      <c r="AF681" s="94">
        <f t="shared" si="735"/>
        <v>79605.549999999988</v>
      </c>
      <c r="AG681" s="94">
        <f t="shared" si="736"/>
        <v>0</v>
      </c>
      <c r="AH681" s="123">
        <f t="shared" si="737"/>
        <v>8947.6638199999979</v>
      </c>
      <c r="AI681" s="94">
        <f t="shared" si="738"/>
        <v>8947.6638199999979</v>
      </c>
      <c r="AJ681" s="94">
        <f t="shared" si="739"/>
        <v>0</v>
      </c>
      <c r="AK681" s="94">
        <f t="shared" si="740"/>
        <v>70657.886179999987</v>
      </c>
      <c r="AL681" s="93">
        <f t="shared" si="741"/>
        <v>70657.886179999987</v>
      </c>
      <c r="AM681" s="138" t="s">
        <v>1010</v>
      </c>
    </row>
    <row r="682" spans="1:39" hidden="1" outlineLevel="3" x14ac:dyDescent="0.25">
      <c r="A682" t="s">
        <v>7067</v>
      </c>
      <c r="B682" t="s">
        <v>711</v>
      </c>
      <c r="C682" t="s">
        <v>712</v>
      </c>
      <c r="D682" t="s">
        <v>713</v>
      </c>
      <c r="E682" t="s">
        <v>714</v>
      </c>
      <c r="G682">
        <v>661.5</v>
      </c>
      <c r="H682">
        <v>-661.5</v>
      </c>
      <c r="R682">
        <f t="shared" si="723"/>
        <v>0</v>
      </c>
      <c r="S682" s="92" t="s">
        <v>6188</v>
      </c>
      <c r="T682" s="80">
        <v>0.1124</v>
      </c>
      <c r="U682" s="119">
        <f t="shared" si="724"/>
        <v>0</v>
      </c>
      <c r="V682" s="120">
        <f t="shared" si="725"/>
        <v>-661.5</v>
      </c>
      <c r="W682" s="121">
        <f t="shared" si="726"/>
        <v>-661.5</v>
      </c>
      <c r="X682" s="119">
        <f t="shared" si="727"/>
        <v>0</v>
      </c>
      <c r="Y682" s="120">
        <f t="shared" si="728"/>
        <v>-74.352599999999995</v>
      </c>
      <c r="Z682" s="122">
        <f t="shared" si="729"/>
        <v>-74.352599999999995</v>
      </c>
      <c r="AA682" s="119">
        <f t="shared" si="730"/>
        <v>0</v>
      </c>
      <c r="AB682" s="120">
        <f t="shared" si="731"/>
        <v>-587.14740000000006</v>
      </c>
      <c r="AC682" s="122">
        <f t="shared" si="732"/>
        <v>-587.14740000000006</v>
      </c>
      <c r="AD682" s="94">
        <f t="shared" si="733"/>
        <v>0</v>
      </c>
      <c r="AE682" s="123">
        <f t="shared" si="734"/>
        <v>0</v>
      </c>
      <c r="AF682" s="94">
        <f t="shared" si="735"/>
        <v>0</v>
      </c>
      <c r="AG682" s="94">
        <f t="shared" si="736"/>
        <v>0</v>
      </c>
      <c r="AH682" s="123">
        <f t="shared" si="737"/>
        <v>0</v>
      </c>
      <c r="AI682" s="94">
        <f t="shared" si="738"/>
        <v>0</v>
      </c>
      <c r="AJ682" s="94">
        <f t="shared" si="739"/>
        <v>0</v>
      </c>
      <c r="AK682" s="94">
        <f t="shared" si="740"/>
        <v>0</v>
      </c>
      <c r="AL682" s="93">
        <f t="shared" si="741"/>
        <v>0</v>
      </c>
      <c r="AM682" s="138" t="s">
        <v>1010</v>
      </c>
    </row>
    <row r="683" spans="1:39" hidden="1" outlineLevel="3" x14ac:dyDescent="0.25">
      <c r="A683" t="s">
        <v>7067</v>
      </c>
      <c r="B683" t="s">
        <v>711</v>
      </c>
      <c r="C683" t="s">
        <v>712</v>
      </c>
      <c r="D683" t="s">
        <v>693</v>
      </c>
      <c r="E683" t="s">
        <v>694</v>
      </c>
      <c r="F683">
        <v>25113.13</v>
      </c>
      <c r="G683">
        <v>15521.47</v>
      </c>
      <c r="H683">
        <v>6032.49</v>
      </c>
      <c r="R683">
        <f t="shared" si="723"/>
        <v>46667.09</v>
      </c>
      <c r="S683" s="92" t="s">
        <v>6192</v>
      </c>
      <c r="T683" s="80">
        <v>0.1124</v>
      </c>
      <c r="U683" s="119">
        <f t="shared" si="724"/>
        <v>0</v>
      </c>
      <c r="V683" s="120">
        <f t="shared" si="725"/>
        <v>6032.49</v>
      </c>
      <c r="W683" s="121">
        <f t="shared" si="726"/>
        <v>6032.49</v>
      </c>
      <c r="X683" s="119">
        <f t="shared" si="727"/>
        <v>0</v>
      </c>
      <c r="Y683" s="120">
        <f t="shared" si="728"/>
        <v>678.05187599999999</v>
      </c>
      <c r="Z683" s="122">
        <f t="shared" si="729"/>
        <v>678.05187599999999</v>
      </c>
      <c r="AA683" s="119">
        <f t="shared" si="730"/>
        <v>0</v>
      </c>
      <c r="AB683" s="120">
        <f t="shared" si="731"/>
        <v>5354.4381240000002</v>
      </c>
      <c r="AC683" s="122">
        <f t="shared" si="732"/>
        <v>5354.4381240000002</v>
      </c>
      <c r="AD683" s="94">
        <f t="shared" si="733"/>
        <v>0</v>
      </c>
      <c r="AE683" s="123">
        <f t="shared" si="734"/>
        <v>46667.09</v>
      </c>
      <c r="AF683" s="94">
        <f t="shared" si="735"/>
        <v>46667.09</v>
      </c>
      <c r="AG683" s="94">
        <f t="shared" si="736"/>
        <v>0</v>
      </c>
      <c r="AH683" s="123">
        <f t="shared" si="737"/>
        <v>5245.3809159999992</v>
      </c>
      <c r="AI683" s="94">
        <f t="shared" si="738"/>
        <v>5245.3809159999992</v>
      </c>
      <c r="AJ683" s="94">
        <f t="shared" si="739"/>
        <v>0</v>
      </c>
      <c r="AK683" s="94">
        <f t="shared" si="740"/>
        <v>41421.709083999995</v>
      </c>
      <c r="AL683" s="93">
        <f t="shared" si="741"/>
        <v>41421.709083999995</v>
      </c>
      <c r="AM683" s="138" t="s">
        <v>1010</v>
      </c>
    </row>
    <row r="684" spans="1:39" hidden="1" outlineLevel="3" x14ac:dyDescent="0.25">
      <c r="A684" t="s">
        <v>7067</v>
      </c>
      <c r="B684" t="s">
        <v>719</v>
      </c>
      <c r="C684" t="s">
        <v>720</v>
      </c>
      <c r="D684" t="s">
        <v>513</v>
      </c>
      <c r="E684" t="s">
        <v>514</v>
      </c>
      <c r="F684">
        <v>13365.03</v>
      </c>
      <c r="G684">
        <v>-4958.8900000000003</v>
      </c>
      <c r="H684">
        <v>14789.62</v>
      </c>
      <c r="R684">
        <f t="shared" si="723"/>
        <v>23195.760000000002</v>
      </c>
      <c r="S684" s="92" t="s">
        <v>6203</v>
      </c>
      <c r="T684" s="80">
        <v>0.1124</v>
      </c>
      <c r="U684" s="119">
        <f t="shared" si="724"/>
        <v>0</v>
      </c>
      <c r="V684" s="120">
        <f t="shared" si="725"/>
        <v>14789.62</v>
      </c>
      <c r="W684" s="121">
        <f t="shared" si="726"/>
        <v>14789.62</v>
      </c>
      <c r="X684" s="119">
        <f t="shared" si="727"/>
        <v>0</v>
      </c>
      <c r="Y684" s="120">
        <f t="shared" si="728"/>
        <v>1662.353288</v>
      </c>
      <c r="Z684" s="122">
        <f t="shared" si="729"/>
        <v>1662.353288</v>
      </c>
      <c r="AA684" s="119">
        <f t="shared" si="730"/>
        <v>0</v>
      </c>
      <c r="AB684" s="120">
        <f t="shared" si="731"/>
        <v>13127.266712000001</v>
      </c>
      <c r="AC684" s="122">
        <f t="shared" si="732"/>
        <v>13127.266712000001</v>
      </c>
      <c r="AD684" s="94">
        <f t="shared" si="733"/>
        <v>0</v>
      </c>
      <c r="AE684" s="123">
        <f t="shared" si="734"/>
        <v>23195.760000000002</v>
      </c>
      <c r="AF684" s="94">
        <f t="shared" si="735"/>
        <v>23195.760000000002</v>
      </c>
      <c r="AG684" s="94">
        <f t="shared" si="736"/>
        <v>0</v>
      </c>
      <c r="AH684" s="123">
        <f t="shared" si="737"/>
        <v>2607.2034240000003</v>
      </c>
      <c r="AI684" s="94">
        <f t="shared" si="738"/>
        <v>2607.2034240000003</v>
      </c>
      <c r="AJ684" s="94">
        <f t="shared" si="739"/>
        <v>0</v>
      </c>
      <c r="AK684" s="94">
        <f t="shared" si="740"/>
        <v>20588.556576000003</v>
      </c>
      <c r="AL684" s="93">
        <f t="shared" si="741"/>
        <v>20588.556576000003</v>
      </c>
      <c r="AM684" s="138" t="s">
        <v>1010</v>
      </c>
    </row>
    <row r="685" spans="1:39" hidden="1" outlineLevel="3" x14ac:dyDescent="0.25">
      <c r="A685" t="s">
        <v>7067</v>
      </c>
      <c r="B685" t="s">
        <v>719</v>
      </c>
      <c r="C685" t="s">
        <v>720</v>
      </c>
      <c r="D685" t="s">
        <v>713</v>
      </c>
      <c r="E685" t="s">
        <v>714</v>
      </c>
      <c r="F685">
        <v>6015.45</v>
      </c>
      <c r="G685">
        <v>14267.4</v>
      </c>
      <c r="H685">
        <v>27315.1</v>
      </c>
      <c r="R685">
        <f t="shared" si="723"/>
        <v>47597.95</v>
      </c>
      <c r="S685" s="92" t="s">
        <v>6205</v>
      </c>
      <c r="T685" s="80">
        <v>0.1124</v>
      </c>
      <c r="U685" s="119">
        <f t="shared" si="724"/>
        <v>0</v>
      </c>
      <c r="V685" s="120">
        <f t="shared" si="725"/>
        <v>27315.1</v>
      </c>
      <c r="W685" s="121">
        <f t="shared" si="726"/>
        <v>27315.1</v>
      </c>
      <c r="X685" s="119">
        <f t="shared" si="727"/>
        <v>0</v>
      </c>
      <c r="Y685" s="120">
        <f t="shared" si="728"/>
        <v>3070.2172399999999</v>
      </c>
      <c r="Z685" s="122">
        <f t="shared" si="729"/>
        <v>3070.2172399999999</v>
      </c>
      <c r="AA685" s="119">
        <f t="shared" si="730"/>
        <v>0</v>
      </c>
      <c r="AB685" s="120">
        <f t="shared" si="731"/>
        <v>24244.88276</v>
      </c>
      <c r="AC685" s="122">
        <f t="shared" si="732"/>
        <v>24244.88276</v>
      </c>
      <c r="AD685" s="94">
        <f t="shared" si="733"/>
        <v>0</v>
      </c>
      <c r="AE685" s="123">
        <f t="shared" si="734"/>
        <v>47597.95</v>
      </c>
      <c r="AF685" s="94">
        <f t="shared" si="735"/>
        <v>47597.95</v>
      </c>
      <c r="AG685" s="94">
        <f t="shared" si="736"/>
        <v>0</v>
      </c>
      <c r="AH685" s="123">
        <f t="shared" si="737"/>
        <v>5350.0095799999999</v>
      </c>
      <c r="AI685" s="94">
        <f t="shared" si="738"/>
        <v>5350.0095799999999</v>
      </c>
      <c r="AJ685" s="94">
        <f t="shared" si="739"/>
        <v>0</v>
      </c>
      <c r="AK685" s="94">
        <f t="shared" si="740"/>
        <v>42247.940419999999</v>
      </c>
      <c r="AL685" s="93">
        <f t="shared" si="741"/>
        <v>42247.940419999999</v>
      </c>
      <c r="AM685" s="138" t="s">
        <v>1010</v>
      </c>
    </row>
    <row r="686" spans="1:39" hidden="1" outlineLevel="3" x14ac:dyDescent="0.25">
      <c r="A686" t="s">
        <v>7067</v>
      </c>
      <c r="B686" t="s">
        <v>719</v>
      </c>
      <c r="C686" t="s">
        <v>720</v>
      </c>
      <c r="D686" t="s">
        <v>723</v>
      </c>
      <c r="E686" t="s">
        <v>724</v>
      </c>
      <c r="F686">
        <v>4065.2</v>
      </c>
      <c r="G686">
        <v>18246.2</v>
      </c>
      <c r="H686">
        <v>3222.5</v>
      </c>
      <c r="R686">
        <f t="shared" si="723"/>
        <v>25533.9</v>
      </c>
      <c r="S686" s="92" t="s">
        <v>6209</v>
      </c>
      <c r="T686" s="80">
        <v>0.1124</v>
      </c>
      <c r="U686" s="119">
        <f t="shared" si="724"/>
        <v>0</v>
      </c>
      <c r="V686" s="120">
        <f t="shared" si="725"/>
        <v>3222.5</v>
      </c>
      <c r="W686" s="121">
        <f t="shared" si="726"/>
        <v>3222.5</v>
      </c>
      <c r="X686" s="119">
        <f t="shared" si="727"/>
        <v>0</v>
      </c>
      <c r="Y686" s="120">
        <f t="shared" si="728"/>
        <v>362.209</v>
      </c>
      <c r="Z686" s="122">
        <f t="shared" si="729"/>
        <v>362.209</v>
      </c>
      <c r="AA686" s="119">
        <f t="shared" si="730"/>
        <v>0</v>
      </c>
      <c r="AB686" s="120">
        <f t="shared" si="731"/>
        <v>2860.2910000000002</v>
      </c>
      <c r="AC686" s="122">
        <f t="shared" si="732"/>
        <v>2860.2910000000002</v>
      </c>
      <c r="AD686" s="94">
        <f t="shared" si="733"/>
        <v>0</v>
      </c>
      <c r="AE686" s="123">
        <f t="shared" si="734"/>
        <v>25533.9</v>
      </c>
      <c r="AF686" s="94">
        <f t="shared" si="735"/>
        <v>25533.9</v>
      </c>
      <c r="AG686" s="94">
        <f t="shared" si="736"/>
        <v>0</v>
      </c>
      <c r="AH686" s="123">
        <f t="shared" si="737"/>
        <v>2870.0103600000002</v>
      </c>
      <c r="AI686" s="94">
        <f t="shared" si="738"/>
        <v>2870.0103600000002</v>
      </c>
      <c r="AJ686" s="94">
        <f t="shared" si="739"/>
        <v>0</v>
      </c>
      <c r="AK686" s="94">
        <f t="shared" si="740"/>
        <v>22663.889640000001</v>
      </c>
      <c r="AL686" s="93">
        <f t="shared" si="741"/>
        <v>22663.889640000001</v>
      </c>
      <c r="AM686" s="138" t="s">
        <v>1010</v>
      </c>
    </row>
    <row r="687" spans="1:39" hidden="1" outlineLevel="3" x14ac:dyDescent="0.25">
      <c r="A687" t="s">
        <v>7067</v>
      </c>
      <c r="B687" t="s">
        <v>719</v>
      </c>
      <c r="C687" t="s">
        <v>720</v>
      </c>
      <c r="D687" t="s">
        <v>697</v>
      </c>
      <c r="E687" t="s">
        <v>698</v>
      </c>
      <c r="F687">
        <v>11291.5</v>
      </c>
      <c r="G687">
        <v>3879.5</v>
      </c>
      <c r="H687">
        <v>-12407.74</v>
      </c>
      <c r="R687">
        <f t="shared" si="723"/>
        <v>2763.26</v>
      </c>
      <c r="S687" s="92" t="s">
        <v>6212</v>
      </c>
      <c r="T687" s="80">
        <v>0.1124</v>
      </c>
      <c r="U687" s="119">
        <f t="shared" si="724"/>
        <v>0</v>
      </c>
      <c r="V687" s="120">
        <f t="shared" si="725"/>
        <v>-12407.74</v>
      </c>
      <c r="W687" s="121">
        <f t="shared" si="726"/>
        <v>-12407.74</v>
      </c>
      <c r="X687" s="119">
        <f t="shared" si="727"/>
        <v>0</v>
      </c>
      <c r="Y687" s="120">
        <f t="shared" si="728"/>
        <v>-1394.6299759999999</v>
      </c>
      <c r="Z687" s="122">
        <f t="shared" si="729"/>
        <v>-1394.6299759999999</v>
      </c>
      <c r="AA687" s="119">
        <f t="shared" si="730"/>
        <v>0</v>
      </c>
      <c r="AB687" s="120">
        <f t="shared" si="731"/>
        <v>-11013.110024</v>
      </c>
      <c r="AC687" s="122">
        <f t="shared" si="732"/>
        <v>-11013.110024</v>
      </c>
      <c r="AD687" s="94">
        <f t="shared" si="733"/>
        <v>0</v>
      </c>
      <c r="AE687" s="123">
        <f t="shared" si="734"/>
        <v>2763.26</v>
      </c>
      <c r="AF687" s="94">
        <f t="shared" si="735"/>
        <v>2763.26</v>
      </c>
      <c r="AG687" s="94">
        <f t="shared" si="736"/>
        <v>0</v>
      </c>
      <c r="AH687" s="123">
        <f t="shared" si="737"/>
        <v>310.59042400000004</v>
      </c>
      <c r="AI687" s="94">
        <f t="shared" si="738"/>
        <v>310.59042400000004</v>
      </c>
      <c r="AJ687" s="94">
        <f t="shared" si="739"/>
        <v>0</v>
      </c>
      <c r="AK687" s="94">
        <f t="shared" si="740"/>
        <v>2452.6695760000002</v>
      </c>
      <c r="AL687" s="93">
        <f t="shared" si="741"/>
        <v>2452.6695760000002</v>
      </c>
      <c r="AM687" s="138" t="s">
        <v>1010</v>
      </c>
    </row>
    <row r="688" spans="1:39" hidden="1" outlineLevel="3" x14ac:dyDescent="0.25">
      <c r="A688" t="s">
        <v>7067</v>
      </c>
      <c r="B688" t="s">
        <v>719</v>
      </c>
      <c r="C688" t="s">
        <v>720</v>
      </c>
      <c r="D688" t="s">
        <v>725</v>
      </c>
      <c r="E688" t="s">
        <v>726</v>
      </c>
      <c r="G688">
        <v>1530</v>
      </c>
      <c r="H688">
        <v>0</v>
      </c>
      <c r="R688">
        <f t="shared" si="723"/>
        <v>1530</v>
      </c>
      <c r="S688" s="92" t="s">
        <v>6724</v>
      </c>
      <c r="T688" s="80">
        <v>0.1124</v>
      </c>
      <c r="U688" s="119">
        <f t="shared" si="724"/>
        <v>0</v>
      </c>
      <c r="V688" s="120">
        <f t="shared" si="725"/>
        <v>0</v>
      </c>
      <c r="W688" s="121">
        <f t="shared" si="726"/>
        <v>0</v>
      </c>
      <c r="X688" s="119">
        <f t="shared" si="727"/>
        <v>0</v>
      </c>
      <c r="Y688" s="120">
        <f t="shared" si="728"/>
        <v>0</v>
      </c>
      <c r="Z688" s="122">
        <f t="shared" si="729"/>
        <v>0</v>
      </c>
      <c r="AA688" s="119">
        <f t="shared" si="730"/>
        <v>0</v>
      </c>
      <c r="AB688" s="120">
        <f t="shared" si="731"/>
        <v>0</v>
      </c>
      <c r="AC688" s="122">
        <f t="shared" si="732"/>
        <v>0</v>
      </c>
      <c r="AD688" s="94">
        <f t="shared" si="733"/>
        <v>0</v>
      </c>
      <c r="AE688" s="123">
        <f t="shared" si="734"/>
        <v>1530</v>
      </c>
      <c r="AF688" s="94">
        <f t="shared" si="735"/>
        <v>1530</v>
      </c>
      <c r="AG688" s="94">
        <f t="shared" si="736"/>
        <v>0</v>
      </c>
      <c r="AH688" s="123">
        <f t="shared" si="737"/>
        <v>171.97200000000001</v>
      </c>
      <c r="AI688" s="94">
        <f t="shared" si="738"/>
        <v>171.97200000000001</v>
      </c>
      <c r="AJ688" s="94">
        <f t="shared" si="739"/>
        <v>0</v>
      </c>
      <c r="AK688" s="94">
        <f t="shared" si="740"/>
        <v>1358.028</v>
      </c>
      <c r="AL688" s="93">
        <f t="shared" si="741"/>
        <v>1358.028</v>
      </c>
      <c r="AM688" s="138" t="s">
        <v>1010</v>
      </c>
    </row>
    <row r="689" spans="1:39" hidden="1" outlineLevel="3" x14ac:dyDescent="0.25">
      <c r="A689" t="s">
        <v>7067</v>
      </c>
      <c r="B689" t="s">
        <v>719</v>
      </c>
      <c r="C689" t="s">
        <v>720</v>
      </c>
      <c r="D689" t="s">
        <v>709</v>
      </c>
      <c r="E689" t="s">
        <v>710</v>
      </c>
      <c r="F689">
        <v>25044.41</v>
      </c>
      <c r="G689">
        <v>-52891.519999999997</v>
      </c>
      <c r="H689">
        <v>11398</v>
      </c>
      <c r="R689">
        <f t="shared" si="723"/>
        <v>-16449.109999999997</v>
      </c>
      <c r="S689" s="92" t="s">
        <v>6214</v>
      </c>
      <c r="T689" s="80">
        <v>0.1124</v>
      </c>
      <c r="U689" s="119">
        <f t="shared" si="724"/>
        <v>0</v>
      </c>
      <c r="V689" s="120">
        <f t="shared" si="725"/>
        <v>11398</v>
      </c>
      <c r="W689" s="121">
        <f t="shared" si="726"/>
        <v>11398</v>
      </c>
      <c r="X689" s="119">
        <f t="shared" si="727"/>
        <v>0</v>
      </c>
      <c r="Y689" s="120">
        <f t="shared" si="728"/>
        <v>1281.1351999999999</v>
      </c>
      <c r="Z689" s="122">
        <f t="shared" si="729"/>
        <v>1281.1351999999999</v>
      </c>
      <c r="AA689" s="119">
        <f t="shared" si="730"/>
        <v>0</v>
      </c>
      <c r="AB689" s="120">
        <f t="shared" si="731"/>
        <v>10116.864799999999</v>
      </c>
      <c r="AC689" s="122">
        <f t="shared" si="732"/>
        <v>10116.864799999999</v>
      </c>
      <c r="AD689" s="94">
        <f t="shared" si="733"/>
        <v>0</v>
      </c>
      <c r="AE689" s="123">
        <f t="shared" si="734"/>
        <v>-16449.109999999997</v>
      </c>
      <c r="AF689" s="94">
        <f t="shared" si="735"/>
        <v>-16449.109999999997</v>
      </c>
      <c r="AG689" s="94">
        <f t="shared" si="736"/>
        <v>0</v>
      </c>
      <c r="AH689" s="123">
        <f t="shared" si="737"/>
        <v>-1848.8799639999997</v>
      </c>
      <c r="AI689" s="94">
        <f t="shared" si="738"/>
        <v>-1848.8799639999997</v>
      </c>
      <c r="AJ689" s="94">
        <f t="shared" si="739"/>
        <v>0</v>
      </c>
      <c r="AK689" s="94">
        <f t="shared" si="740"/>
        <v>-14600.230035999997</v>
      </c>
      <c r="AL689" s="93">
        <f t="shared" si="741"/>
        <v>-14600.230035999997</v>
      </c>
      <c r="AM689" s="138" t="s">
        <v>1010</v>
      </c>
    </row>
    <row r="690" spans="1:39" hidden="1" outlineLevel="3" x14ac:dyDescent="0.25">
      <c r="A690" t="s">
        <v>7067</v>
      </c>
      <c r="B690" t="s">
        <v>719</v>
      </c>
      <c r="C690" t="s">
        <v>720</v>
      </c>
      <c r="D690" t="s">
        <v>727</v>
      </c>
      <c r="E690" t="s">
        <v>728</v>
      </c>
      <c r="F690">
        <v>0</v>
      </c>
      <c r="G690">
        <v>0</v>
      </c>
      <c r="H690">
        <v>3262</v>
      </c>
      <c r="R690">
        <f t="shared" si="723"/>
        <v>3262</v>
      </c>
      <c r="S690" s="92" t="s">
        <v>6215</v>
      </c>
      <c r="T690" s="80">
        <v>0.1124</v>
      </c>
      <c r="U690" s="119">
        <f t="shared" si="724"/>
        <v>0</v>
      </c>
      <c r="V690" s="120">
        <f t="shared" si="725"/>
        <v>3262</v>
      </c>
      <c r="W690" s="121">
        <f t="shared" si="726"/>
        <v>3262</v>
      </c>
      <c r="X690" s="119">
        <f t="shared" si="727"/>
        <v>0</v>
      </c>
      <c r="Y690" s="120">
        <f t="shared" si="728"/>
        <v>366.64879999999999</v>
      </c>
      <c r="Z690" s="122">
        <f t="shared" si="729"/>
        <v>366.64879999999999</v>
      </c>
      <c r="AA690" s="119">
        <f t="shared" si="730"/>
        <v>0</v>
      </c>
      <c r="AB690" s="120">
        <f t="shared" si="731"/>
        <v>2895.3512000000001</v>
      </c>
      <c r="AC690" s="122">
        <f t="shared" si="732"/>
        <v>2895.3512000000001</v>
      </c>
      <c r="AD690" s="94">
        <f t="shared" si="733"/>
        <v>0</v>
      </c>
      <c r="AE690" s="123">
        <f t="shared" si="734"/>
        <v>3262</v>
      </c>
      <c r="AF690" s="94">
        <f t="shared" si="735"/>
        <v>3262</v>
      </c>
      <c r="AG690" s="94">
        <f t="shared" si="736"/>
        <v>0</v>
      </c>
      <c r="AH690" s="123">
        <f t="shared" si="737"/>
        <v>366.64879999999999</v>
      </c>
      <c r="AI690" s="94">
        <f t="shared" si="738"/>
        <v>366.64879999999999</v>
      </c>
      <c r="AJ690" s="94">
        <f t="shared" si="739"/>
        <v>0</v>
      </c>
      <c r="AK690" s="94">
        <f t="shared" si="740"/>
        <v>2895.3512000000001</v>
      </c>
      <c r="AL690" s="93">
        <f t="shared" si="741"/>
        <v>2895.3512000000001</v>
      </c>
      <c r="AM690" s="138" t="s">
        <v>1010</v>
      </c>
    </row>
    <row r="691" spans="1:39" hidden="1" outlineLevel="3" x14ac:dyDescent="0.25">
      <c r="A691" t="s">
        <v>7067</v>
      </c>
      <c r="B691" t="s">
        <v>719</v>
      </c>
      <c r="C691" t="s">
        <v>720</v>
      </c>
      <c r="D691" t="s">
        <v>729</v>
      </c>
      <c r="E691" t="s">
        <v>730</v>
      </c>
      <c r="G691">
        <v>450</v>
      </c>
      <c r="H691">
        <v>0</v>
      </c>
      <c r="R691">
        <f t="shared" ref="R691:R722" si="742">SUM(F691:Q691)</f>
        <v>450</v>
      </c>
      <c r="S691" s="92" t="s">
        <v>6217</v>
      </c>
      <c r="T691" s="80">
        <v>0.1124</v>
      </c>
      <c r="U691" s="119">
        <f t="shared" ref="U691:U722" si="743">IF(LEFT(AM691,6)="Direct", H691,0)</f>
        <v>0</v>
      </c>
      <c r="V691" s="120">
        <f t="shared" ref="V691:V722" si="744">H691-U691</f>
        <v>0</v>
      </c>
      <c r="W691" s="121">
        <f t="shared" ref="W691:W722" si="745">U691+V691</f>
        <v>0</v>
      </c>
      <c r="X691" s="119">
        <f t="shared" ref="X691:X722" si="746">IF(LEFT(AM691,9)="Direct-WA", H691,0)</f>
        <v>0</v>
      </c>
      <c r="Y691" s="120">
        <f t="shared" ref="Y691:Y722" si="747">IF(LEFT(AM691,9)="Direct-WA",0,H691*T691)</f>
        <v>0</v>
      </c>
      <c r="Z691" s="122">
        <f t="shared" ref="Z691:Z722" si="748">X691+Y691</f>
        <v>0</v>
      </c>
      <c r="AA691" s="119">
        <f t="shared" ref="AA691:AA722" si="749">IF(LEFT(AM691,9)="Direct-OR", H691,0)</f>
        <v>0</v>
      </c>
      <c r="AB691" s="120">
        <f t="shared" ref="AB691:AB722" si="750">IF(LEFT(AM691,9)="Direct-OR",0,V691-Y691)</f>
        <v>0</v>
      </c>
      <c r="AC691" s="122">
        <f t="shared" ref="AC691:AC722" si="751">AA691+AB691</f>
        <v>0</v>
      </c>
      <c r="AD691" s="94">
        <f t="shared" ref="AD691:AD722" si="752">IF(LEFT(AM691,6)="Direct", R691,0)</f>
        <v>0</v>
      </c>
      <c r="AE691" s="123">
        <f t="shared" ref="AE691:AE722" si="753">R691-AD691</f>
        <v>450</v>
      </c>
      <c r="AF691" s="94">
        <f t="shared" ref="AF691:AF722" si="754">AD691+AE691</f>
        <v>450</v>
      </c>
      <c r="AG691" s="94">
        <f t="shared" ref="AG691:AG722" si="755">IF(LEFT(AM691,9)="Direct-WA", R691,0)</f>
        <v>0</v>
      </c>
      <c r="AH691" s="123">
        <f t="shared" ref="AH691:AH722" si="756">IF(LEFT(AM691,9)="Direct-WA",0,R691*T691)</f>
        <v>50.58</v>
      </c>
      <c r="AI691" s="94">
        <f t="shared" ref="AI691:AI722" si="757">AG691+AH691</f>
        <v>50.58</v>
      </c>
      <c r="AJ691" s="94">
        <f t="shared" ref="AJ691:AJ722" si="758">IF(LEFT(AM691,9)="Direct-OR", R691,0)</f>
        <v>0</v>
      </c>
      <c r="AK691" s="94">
        <f t="shared" ref="AK691:AK722" si="759">IF(LEFT(AM691,9)="Direct-OR",0,AF691-AI691)</f>
        <v>399.42</v>
      </c>
      <c r="AL691" s="93">
        <f t="shared" ref="AL691:AL722" si="760">AJ691+AK691</f>
        <v>399.42</v>
      </c>
      <c r="AM691" s="138" t="s">
        <v>1010</v>
      </c>
    </row>
    <row r="692" spans="1:39" hidden="1" outlineLevel="3" x14ac:dyDescent="0.25">
      <c r="A692" t="s">
        <v>7067</v>
      </c>
      <c r="B692" t="s">
        <v>731</v>
      </c>
      <c r="C692" t="s">
        <v>732</v>
      </c>
      <c r="D692" t="s">
        <v>733</v>
      </c>
      <c r="E692" t="s">
        <v>734</v>
      </c>
      <c r="F692">
        <v>133.5</v>
      </c>
      <c r="G692">
        <v>-133.5</v>
      </c>
      <c r="H692">
        <v>721.5</v>
      </c>
      <c r="R692">
        <f t="shared" si="742"/>
        <v>721.5</v>
      </c>
      <c r="S692" s="92" t="s">
        <v>6224</v>
      </c>
      <c r="T692" s="80">
        <v>0.1124</v>
      </c>
      <c r="U692" s="119">
        <f t="shared" si="743"/>
        <v>0</v>
      </c>
      <c r="V692" s="120">
        <f t="shared" si="744"/>
        <v>721.5</v>
      </c>
      <c r="W692" s="121">
        <f t="shared" si="745"/>
        <v>721.5</v>
      </c>
      <c r="X692" s="119">
        <f t="shared" si="746"/>
        <v>0</v>
      </c>
      <c r="Y692" s="120">
        <f t="shared" si="747"/>
        <v>81.096599999999995</v>
      </c>
      <c r="Z692" s="122">
        <f t="shared" si="748"/>
        <v>81.096599999999995</v>
      </c>
      <c r="AA692" s="119">
        <f t="shared" si="749"/>
        <v>0</v>
      </c>
      <c r="AB692" s="120">
        <f t="shared" si="750"/>
        <v>640.40340000000003</v>
      </c>
      <c r="AC692" s="122">
        <f t="shared" si="751"/>
        <v>640.40340000000003</v>
      </c>
      <c r="AD692" s="94">
        <f t="shared" si="752"/>
        <v>0</v>
      </c>
      <c r="AE692" s="123">
        <f t="shared" si="753"/>
        <v>721.5</v>
      </c>
      <c r="AF692" s="94">
        <f t="shared" si="754"/>
        <v>721.5</v>
      </c>
      <c r="AG692" s="94">
        <f t="shared" si="755"/>
        <v>0</v>
      </c>
      <c r="AH692" s="123">
        <f t="shared" si="756"/>
        <v>81.096599999999995</v>
      </c>
      <c r="AI692" s="94">
        <f t="shared" si="757"/>
        <v>81.096599999999995</v>
      </c>
      <c r="AJ692" s="94">
        <f t="shared" si="758"/>
        <v>0</v>
      </c>
      <c r="AK692" s="94">
        <f t="shared" si="759"/>
        <v>640.40340000000003</v>
      </c>
      <c r="AL692" s="93">
        <f t="shared" si="760"/>
        <v>640.40340000000003</v>
      </c>
      <c r="AM692" s="138" t="s">
        <v>1010</v>
      </c>
    </row>
    <row r="693" spans="1:39" hidden="1" outlineLevel="3" x14ac:dyDescent="0.25">
      <c r="A693" t="s">
        <v>7067</v>
      </c>
      <c r="B693" t="s">
        <v>735</v>
      </c>
      <c r="C693" t="s">
        <v>736</v>
      </c>
      <c r="D693" t="s">
        <v>693</v>
      </c>
      <c r="E693" t="s">
        <v>694</v>
      </c>
      <c r="F693">
        <v>6649.6</v>
      </c>
      <c r="G693">
        <v>-6771.1</v>
      </c>
      <c r="H693">
        <v>29057.4</v>
      </c>
      <c r="R693">
        <f t="shared" si="742"/>
        <v>28935.9</v>
      </c>
      <c r="S693" s="92" t="s">
        <v>6225</v>
      </c>
      <c r="T693" s="80">
        <v>0.1124</v>
      </c>
      <c r="U693" s="119">
        <f t="shared" si="743"/>
        <v>0</v>
      </c>
      <c r="V693" s="120">
        <f t="shared" si="744"/>
        <v>29057.4</v>
      </c>
      <c r="W693" s="121">
        <f t="shared" si="745"/>
        <v>29057.4</v>
      </c>
      <c r="X693" s="119">
        <f t="shared" si="746"/>
        <v>0</v>
      </c>
      <c r="Y693" s="120">
        <f t="shared" si="747"/>
        <v>3266.0517600000003</v>
      </c>
      <c r="Z693" s="122">
        <f t="shared" si="748"/>
        <v>3266.0517600000003</v>
      </c>
      <c r="AA693" s="119">
        <f t="shared" si="749"/>
        <v>0</v>
      </c>
      <c r="AB693" s="120">
        <f t="shared" si="750"/>
        <v>25791.348239999999</v>
      </c>
      <c r="AC693" s="122">
        <f t="shared" si="751"/>
        <v>25791.348239999999</v>
      </c>
      <c r="AD693" s="94">
        <f t="shared" si="752"/>
        <v>0</v>
      </c>
      <c r="AE693" s="123">
        <f t="shared" si="753"/>
        <v>28935.9</v>
      </c>
      <c r="AF693" s="94">
        <f t="shared" si="754"/>
        <v>28935.9</v>
      </c>
      <c r="AG693" s="94">
        <f t="shared" si="755"/>
        <v>0</v>
      </c>
      <c r="AH693" s="123">
        <f t="shared" si="756"/>
        <v>3252.39516</v>
      </c>
      <c r="AI693" s="94">
        <f t="shared" si="757"/>
        <v>3252.39516</v>
      </c>
      <c r="AJ693" s="94">
        <f t="shared" si="758"/>
        <v>0</v>
      </c>
      <c r="AK693" s="94">
        <f t="shared" si="759"/>
        <v>25683.504840000001</v>
      </c>
      <c r="AL693" s="93">
        <f t="shared" si="760"/>
        <v>25683.504840000001</v>
      </c>
      <c r="AM693" s="138" t="s">
        <v>1010</v>
      </c>
    </row>
    <row r="694" spans="1:39" hidden="1" outlineLevel="3" x14ac:dyDescent="0.25">
      <c r="A694" t="s">
        <v>7067</v>
      </c>
      <c r="B694" t="s">
        <v>735</v>
      </c>
      <c r="C694" t="s">
        <v>736</v>
      </c>
      <c r="D694" t="s">
        <v>729</v>
      </c>
      <c r="E694" t="s">
        <v>730</v>
      </c>
      <c r="F694">
        <v>123585.22</v>
      </c>
      <c r="G694">
        <v>18749.66</v>
      </c>
      <c r="H694">
        <v>-191.06</v>
      </c>
      <c r="R694">
        <f t="shared" si="742"/>
        <v>142143.82</v>
      </c>
      <c r="S694" s="92" t="s">
        <v>6227</v>
      </c>
      <c r="T694" s="80">
        <v>0.1124</v>
      </c>
      <c r="U694" s="119">
        <f t="shared" si="743"/>
        <v>0</v>
      </c>
      <c r="V694" s="120">
        <f t="shared" si="744"/>
        <v>-191.06</v>
      </c>
      <c r="W694" s="121">
        <f t="shared" si="745"/>
        <v>-191.06</v>
      </c>
      <c r="X694" s="119">
        <f t="shared" si="746"/>
        <v>0</v>
      </c>
      <c r="Y694" s="120">
        <f t="shared" si="747"/>
        <v>-21.475144</v>
      </c>
      <c r="Z694" s="122">
        <f t="shared" si="748"/>
        <v>-21.475144</v>
      </c>
      <c r="AA694" s="119">
        <f t="shared" si="749"/>
        <v>0</v>
      </c>
      <c r="AB694" s="120">
        <f t="shared" si="750"/>
        <v>-169.584856</v>
      </c>
      <c r="AC694" s="122">
        <f t="shared" si="751"/>
        <v>-169.584856</v>
      </c>
      <c r="AD694" s="94">
        <f t="shared" si="752"/>
        <v>0</v>
      </c>
      <c r="AE694" s="123">
        <f t="shared" si="753"/>
        <v>142143.82</v>
      </c>
      <c r="AF694" s="94">
        <f t="shared" si="754"/>
        <v>142143.82</v>
      </c>
      <c r="AG694" s="94">
        <f t="shared" si="755"/>
        <v>0</v>
      </c>
      <c r="AH694" s="123">
        <f t="shared" si="756"/>
        <v>15976.965368000001</v>
      </c>
      <c r="AI694" s="94">
        <f t="shared" si="757"/>
        <v>15976.965368000001</v>
      </c>
      <c r="AJ694" s="94">
        <f t="shared" si="758"/>
        <v>0</v>
      </c>
      <c r="AK694" s="94">
        <f t="shared" si="759"/>
        <v>126166.854632</v>
      </c>
      <c r="AL694" s="93">
        <f t="shared" si="760"/>
        <v>126166.854632</v>
      </c>
      <c r="AM694" s="138" t="s">
        <v>1010</v>
      </c>
    </row>
    <row r="695" spans="1:39" hidden="1" outlineLevel="3" x14ac:dyDescent="0.25">
      <c r="A695" t="s">
        <v>7067</v>
      </c>
      <c r="B695" t="s">
        <v>737</v>
      </c>
      <c r="C695" t="s">
        <v>738</v>
      </c>
      <c r="D695" t="s">
        <v>515</v>
      </c>
      <c r="E695" t="s">
        <v>516</v>
      </c>
      <c r="F695">
        <v>1815</v>
      </c>
      <c r="R695">
        <f t="shared" si="742"/>
        <v>1815</v>
      </c>
      <c r="S695" s="92" t="s">
        <v>6858</v>
      </c>
      <c r="T695" s="80">
        <v>0.1124</v>
      </c>
      <c r="U695" s="119">
        <f t="shared" si="743"/>
        <v>0</v>
      </c>
      <c r="V695" s="120">
        <f t="shared" si="744"/>
        <v>0</v>
      </c>
      <c r="W695" s="121">
        <f t="shared" si="745"/>
        <v>0</v>
      </c>
      <c r="X695" s="119">
        <f t="shared" si="746"/>
        <v>0</v>
      </c>
      <c r="Y695" s="120">
        <f t="shared" si="747"/>
        <v>0</v>
      </c>
      <c r="Z695" s="122">
        <f t="shared" si="748"/>
        <v>0</v>
      </c>
      <c r="AA695" s="119">
        <f t="shared" si="749"/>
        <v>0</v>
      </c>
      <c r="AB695" s="120">
        <f t="shared" si="750"/>
        <v>0</v>
      </c>
      <c r="AC695" s="122">
        <f t="shared" si="751"/>
        <v>0</v>
      </c>
      <c r="AD695" s="94">
        <f t="shared" si="752"/>
        <v>0</v>
      </c>
      <c r="AE695" s="123">
        <f t="shared" si="753"/>
        <v>1815</v>
      </c>
      <c r="AF695" s="94">
        <f t="shared" si="754"/>
        <v>1815</v>
      </c>
      <c r="AG695" s="94">
        <f t="shared" si="755"/>
        <v>0</v>
      </c>
      <c r="AH695" s="123">
        <f t="shared" si="756"/>
        <v>204.006</v>
      </c>
      <c r="AI695" s="94">
        <f t="shared" si="757"/>
        <v>204.006</v>
      </c>
      <c r="AJ695" s="94">
        <f t="shared" si="758"/>
        <v>0</v>
      </c>
      <c r="AK695" s="94">
        <f t="shared" si="759"/>
        <v>1610.9939999999999</v>
      </c>
      <c r="AL695" s="93">
        <f t="shared" si="760"/>
        <v>1610.9939999999999</v>
      </c>
      <c r="AM695" s="138" t="s">
        <v>6854</v>
      </c>
    </row>
    <row r="696" spans="1:39" hidden="1" outlineLevel="3" x14ac:dyDescent="0.25">
      <c r="A696" t="s">
        <v>7067</v>
      </c>
      <c r="B696" t="s">
        <v>739</v>
      </c>
      <c r="C696" t="s">
        <v>740</v>
      </c>
      <c r="D696" t="s">
        <v>513</v>
      </c>
      <c r="E696" t="s">
        <v>514</v>
      </c>
      <c r="F696">
        <v>41259.440000000002</v>
      </c>
      <c r="G696">
        <v>76335</v>
      </c>
      <c r="H696">
        <v>70435.09</v>
      </c>
      <c r="R696">
        <f t="shared" si="742"/>
        <v>188029.53</v>
      </c>
      <c r="S696" s="92" t="s">
        <v>6230</v>
      </c>
      <c r="T696" s="80">
        <v>0.1124</v>
      </c>
      <c r="U696" s="119">
        <f t="shared" si="743"/>
        <v>0</v>
      </c>
      <c r="V696" s="120">
        <f t="shared" si="744"/>
        <v>70435.09</v>
      </c>
      <c r="W696" s="121">
        <f t="shared" si="745"/>
        <v>70435.09</v>
      </c>
      <c r="X696" s="119">
        <f t="shared" si="746"/>
        <v>0</v>
      </c>
      <c r="Y696" s="120">
        <f t="shared" si="747"/>
        <v>7916.9041159999997</v>
      </c>
      <c r="Z696" s="122">
        <f t="shared" si="748"/>
        <v>7916.9041159999997</v>
      </c>
      <c r="AA696" s="119">
        <f t="shared" si="749"/>
        <v>0</v>
      </c>
      <c r="AB696" s="120">
        <f t="shared" si="750"/>
        <v>62518.185883999999</v>
      </c>
      <c r="AC696" s="122">
        <f t="shared" si="751"/>
        <v>62518.185883999999</v>
      </c>
      <c r="AD696" s="94">
        <f t="shared" si="752"/>
        <v>0</v>
      </c>
      <c r="AE696" s="123">
        <f t="shared" si="753"/>
        <v>188029.53</v>
      </c>
      <c r="AF696" s="94">
        <f t="shared" si="754"/>
        <v>188029.53</v>
      </c>
      <c r="AG696" s="94">
        <f t="shared" si="755"/>
        <v>0</v>
      </c>
      <c r="AH696" s="123">
        <f t="shared" si="756"/>
        <v>21134.519172</v>
      </c>
      <c r="AI696" s="94">
        <f t="shared" si="757"/>
        <v>21134.519172</v>
      </c>
      <c r="AJ696" s="94">
        <f t="shared" si="758"/>
        <v>0</v>
      </c>
      <c r="AK696" s="94">
        <f t="shared" si="759"/>
        <v>166895.010828</v>
      </c>
      <c r="AL696" s="93">
        <f t="shared" si="760"/>
        <v>166895.010828</v>
      </c>
      <c r="AM696" s="138" t="s">
        <v>1010</v>
      </c>
    </row>
    <row r="697" spans="1:39" hidden="1" outlineLevel="3" x14ac:dyDescent="0.25">
      <c r="A697" t="s">
        <v>7067</v>
      </c>
      <c r="B697" t="s">
        <v>741</v>
      </c>
      <c r="C697" t="s">
        <v>742</v>
      </c>
      <c r="D697" t="s">
        <v>743</v>
      </c>
      <c r="E697" t="s">
        <v>744</v>
      </c>
      <c r="H697">
        <v>-764.7</v>
      </c>
      <c r="R697">
        <f t="shared" si="742"/>
        <v>-764.7</v>
      </c>
      <c r="S697" s="92" t="s">
        <v>6957</v>
      </c>
      <c r="T697" s="80">
        <v>0.1124</v>
      </c>
      <c r="U697" s="119">
        <f t="shared" si="743"/>
        <v>0</v>
      </c>
      <c r="V697" s="120">
        <f t="shared" si="744"/>
        <v>-764.7</v>
      </c>
      <c r="W697" s="121">
        <f t="shared" si="745"/>
        <v>-764.7</v>
      </c>
      <c r="X697" s="119">
        <f t="shared" si="746"/>
        <v>0</v>
      </c>
      <c r="Y697" s="120">
        <f t="shared" si="747"/>
        <v>-85.952280000000002</v>
      </c>
      <c r="Z697" s="122">
        <f t="shared" si="748"/>
        <v>-85.952280000000002</v>
      </c>
      <c r="AA697" s="119">
        <f t="shared" si="749"/>
        <v>0</v>
      </c>
      <c r="AB697" s="120">
        <f t="shared" si="750"/>
        <v>-678.74772000000007</v>
      </c>
      <c r="AC697" s="122">
        <f t="shared" si="751"/>
        <v>-678.74772000000007</v>
      </c>
      <c r="AD697" s="94">
        <f t="shared" si="752"/>
        <v>0</v>
      </c>
      <c r="AE697" s="123">
        <f t="shared" si="753"/>
        <v>-764.7</v>
      </c>
      <c r="AF697" s="94">
        <f t="shared" si="754"/>
        <v>-764.7</v>
      </c>
      <c r="AG697" s="94">
        <f t="shared" si="755"/>
        <v>0</v>
      </c>
      <c r="AH697" s="123">
        <f t="shared" si="756"/>
        <v>-85.952280000000002</v>
      </c>
      <c r="AI697" s="94">
        <f t="shared" si="757"/>
        <v>-85.952280000000002</v>
      </c>
      <c r="AJ697" s="94">
        <f t="shared" si="758"/>
        <v>0</v>
      </c>
      <c r="AK697" s="94">
        <f t="shared" si="759"/>
        <v>-678.74772000000007</v>
      </c>
      <c r="AL697" s="93">
        <f t="shared" si="760"/>
        <v>-678.74772000000007</v>
      </c>
      <c r="AM697" s="138" t="s">
        <v>1370</v>
      </c>
    </row>
    <row r="698" spans="1:39" hidden="1" outlineLevel="3" x14ac:dyDescent="0.25">
      <c r="A698" t="s">
        <v>7067</v>
      </c>
      <c r="B698" t="s">
        <v>745</v>
      </c>
      <c r="C698" t="s">
        <v>746</v>
      </c>
      <c r="D698" t="s">
        <v>743</v>
      </c>
      <c r="E698" t="s">
        <v>744</v>
      </c>
      <c r="H698">
        <v>35.94</v>
      </c>
      <c r="R698">
        <f t="shared" si="742"/>
        <v>35.94</v>
      </c>
      <c r="S698" s="92" t="s">
        <v>7110</v>
      </c>
      <c r="T698" s="80">
        <v>0.1124</v>
      </c>
      <c r="U698" s="119">
        <f t="shared" si="743"/>
        <v>0</v>
      </c>
      <c r="V698" s="120">
        <f t="shared" si="744"/>
        <v>35.94</v>
      </c>
      <c r="W698" s="121">
        <f t="shared" si="745"/>
        <v>35.94</v>
      </c>
      <c r="X698" s="119">
        <f t="shared" si="746"/>
        <v>0</v>
      </c>
      <c r="Y698" s="120">
        <f t="shared" si="747"/>
        <v>4.0396559999999999</v>
      </c>
      <c r="Z698" s="122">
        <f t="shared" si="748"/>
        <v>4.0396559999999999</v>
      </c>
      <c r="AA698" s="119">
        <f t="shared" si="749"/>
        <v>0</v>
      </c>
      <c r="AB698" s="120">
        <f t="shared" si="750"/>
        <v>31.900343999999997</v>
      </c>
      <c r="AC698" s="122">
        <f t="shared" si="751"/>
        <v>31.900343999999997</v>
      </c>
      <c r="AD698" s="94">
        <f t="shared" si="752"/>
        <v>0</v>
      </c>
      <c r="AE698" s="123">
        <f t="shared" si="753"/>
        <v>35.94</v>
      </c>
      <c r="AF698" s="94">
        <f t="shared" si="754"/>
        <v>35.94</v>
      </c>
      <c r="AG698" s="94">
        <f t="shared" si="755"/>
        <v>0</v>
      </c>
      <c r="AH698" s="123">
        <f t="shared" si="756"/>
        <v>4.0396559999999999</v>
      </c>
      <c r="AI698" s="94">
        <f t="shared" si="757"/>
        <v>4.0396559999999999</v>
      </c>
      <c r="AJ698" s="94">
        <f t="shared" si="758"/>
        <v>0</v>
      </c>
      <c r="AK698" s="94">
        <f t="shared" si="759"/>
        <v>31.900343999999997</v>
      </c>
      <c r="AL698" s="93">
        <f t="shared" si="760"/>
        <v>31.900343999999997</v>
      </c>
      <c r="AM698" s="138" t="s">
        <v>1010</v>
      </c>
    </row>
    <row r="699" spans="1:39" hidden="1" outlineLevel="3" x14ac:dyDescent="0.25">
      <c r="A699" t="s">
        <v>7067</v>
      </c>
      <c r="B699" t="s">
        <v>747</v>
      </c>
      <c r="C699" t="s">
        <v>748</v>
      </c>
      <c r="D699" t="s">
        <v>743</v>
      </c>
      <c r="E699" t="s">
        <v>744</v>
      </c>
      <c r="H699">
        <v>728.76</v>
      </c>
      <c r="R699">
        <f t="shared" si="742"/>
        <v>728.76</v>
      </c>
      <c r="S699" s="92" t="s">
        <v>7111</v>
      </c>
      <c r="T699" s="80">
        <v>0.1124</v>
      </c>
      <c r="U699" s="119">
        <f t="shared" si="743"/>
        <v>0</v>
      </c>
      <c r="V699" s="120">
        <f t="shared" si="744"/>
        <v>728.76</v>
      </c>
      <c r="W699" s="121">
        <f t="shared" si="745"/>
        <v>728.76</v>
      </c>
      <c r="X699" s="119">
        <f t="shared" si="746"/>
        <v>0</v>
      </c>
      <c r="Y699" s="120">
        <f t="shared" si="747"/>
        <v>81.912623999999994</v>
      </c>
      <c r="Z699" s="122">
        <f t="shared" si="748"/>
        <v>81.912623999999994</v>
      </c>
      <c r="AA699" s="119">
        <f t="shared" si="749"/>
        <v>0</v>
      </c>
      <c r="AB699" s="120">
        <f t="shared" si="750"/>
        <v>646.84737599999994</v>
      </c>
      <c r="AC699" s="122">
        <f t="shared" si="751"/>
        <v>646.84737599999994</v>
      </c>
      <c r="AD699" s="94">
        <f t="shared" si="752"/>
        <v>0</v>
      </c>
      <c r="AE699" s="123">
        <f t="shared" si="753"/>
        <v>728.76</v>
      </c>
      <c r="AF699" s="94">
        <f t="shared" si="754"/>
        <v>728.76</v>
      </c>
      <c r="AG699" s="94">
        <f t="shared" si="755"/>
        <v>0</v>
      </c>
      <c r="AH699" s="123">
        <f t="shared" si="756"/>
        <v>81.912623999999994</v>
      </c>
      <c r="AI699" s="94">
        <f t="shared" si="757"/>
        <v>81.912623999999994</v>
      </c>
      <c r="AJ699" s="94">
        <f t="shared" si="758"/>
        <v>0</v>
      </c>
      <c r="AK699" s="94">
        <f t="shared" si="759"/>
        <v>646.84737599999994</v>
      </c>
      <c r="AL699" s="93">
        <f t="shared" si="760"/>
        <v>646.84737599999994</v>
      </c>
      <c r="AM699" s="138" t="s">
        <v>1010</v>
      </c>
    </row>
    <row r="700" spans="1:39" hidden="1" outlineLevel="3" x14ac:dyDescent="0.25">
      <c r="A700" t="s">
        <v>7067</v>
      </c>
      <c r="B700" t="s">
        <v>749</v>
      </c>
      <c r="C700" t="s">
        <v>750</v>
      </c>
      <c r="D700" t="s">
        <v>513</v>
      </c>
      <c r="E700" t="s">
        <v>514</v>
      </c>
      <c r="F700">
        <v>2762.49</v>
      </c>
      <c r="G700">
        <v>2994.39</v>
      </c>
      <c r="H700">
        <v>1845.06</v>
      </c>
      <c r="R700">
        <f t="shared" si="742"/>
        <v>7601.9399999999987</v>
      </c>
      <c r="S700" s="92" t="s">
        <v>6244</v>
      </c>
      <c r="T700" s="80">
        <v>0.1124</v>
      </c>
      <c r="U700" s="119">
        <f t="shared" si="743"/>
        <v>0</v>
      </c>
      <c r="V700" s="120">
        <f t="shared" si="744"/>
        <v>1845.06</v>
      </c>
      <c r="W700" s="121">
        <f t="shared" si="745"/>
        <v>1845.06</v>
      </c>
      <c r="X700" s="119">
        <f t="shared" si="746"/>
        <v>0</v>
      </c>
      <c r="Y700" s="120">
        <f t="shared" si="747"/>
        <v>207.38474399999998</v>
      </c>
      <c r="Z700" s="122">
        <f t="shared" si="748"/>
        <v>207.38474399999998</v>
      </c>
      <c r="AA700" s="119">
        <f t="shared" si="749"/>
        <v>0</v>
      </c>
      <c r="AB700" s="120">
        <f t="shared" si="750"/>
        <v>1637.675256</v>
      </c>
      <c r="AC700" s="122">
        <f t="shared" si="751"/>
        <v>1637.675256</v>
      </c>
      <c r="AD700" s="94">
        <f t="shared" si="752"/>
        <v>0</v>
      </c>
      <c r="AE700" s="123">
        <f t="shared" si="753"/>
        <v>7601.9399999999987</v>
      </c>
      <c r="AF700" s="94">
        <f t="shared" si="754"/>
        <v>7601.9399999999987</v>
      </c>
      <c r="AG700" s="94">
        <f t="shared" si="755"/>
        <v>0</v>
      </c>
      <c r="AH700" s="123">
        <f t="shared" si="756"/>
        <v>854.45805599999983</v>
      </c>
      <c r="AI700" s="94">
        <f t="shared" si="757"/>
        <v>854.45805599999983</v>
      </c>
      <c r="AJ700" s="94">
        <f t="shared" si="758"/>
        <v>0</v>
      </c>
      <c r="AK700" s="94">
        <f t="shared" si="759"/>
        <v>6747.4819439999992</v>
      </c>
      <c r="AL700" s="93">
        <f t="shared" si="760"/>
        <v>6747.4819439999992</v>
      </c>
      <c r="AM700" s="138" t="s">
        <v>1010</v>
      </c>
    </row>
    <row r="701" spans="1:39" hidden="1" outlineLevel="3" x14ac:dyDescent="0.25">
      <c r="A701" t="s">
        <v>7067</v>
      </c>
      <c r="B701" t="s">
        <v>749</v>
      </c>
      <c r="C701" t="s">
        <v>750</v>
      </c>
      <c r="D701" t="s">
        <v>515</v>
      </c>
      <c r="E701" t="s">
        <v>516</v>
      </c>
      <c r="F701">
        <v>427.21</v>
      </c>
      <c r="G701">
        <v>103.56</v>
      </c>
      <c r="H701">
        <v>113.26</v>
      </c>
      <c r="R701">
        <f t="shared" si="742"/>
        <v>644.03</v>
      </c>
      <c r="S701" s="92" t="s">
        <v>6245</v>
      </c>
      <c r="T701" s="80">
        <v>0.1124</v>
      </c>
      <c r="U701" s="119">
        <f t="shared" si="743"/>
        <v>0</v>
      </c>
      <c r="V701" s="120">
        <f t="shared" si="744"/>
        <v>113.26</v>
      </c>
      <c r="W701" s="121">
        <f t="shared" si="745"/>
        <v>113.26</v>
      </c>
      <c r="X701" s="119">
        <f t="shared" si="746"/>
        <v>0</v>
      </c>
      <c r="Y701" s="120">
        <f t="shared" si="747"/>
        <v>12.730424000000001</v>
      </c>
      <c r="Z701" s="122">
        <f t="shared" si="748"/>
        <v>12.730424000000001</v>
      </c>
      <c r="AA701" s="119">
        <f t="shared" si="749"/>
        <v>0</v>
      </c>
      <c r="AB701" s="120">
        <f t="shared" si="750"/>
        <v>100.52957600000001</v>
      </c>
      <c r="AC701" s="122">
        <f t="shared" si="751"/>
        <v>100.52957600000001</v>
      </c>
      <c r="AD701" s="94">
        <f t="shared" si="752"/>
        <v>0</v>
      </c>
      <c r="AE701" s="123">
        <f t="shared" si="753"/>
        <v>644.03</v>
      </c>
      <c r="AF701" s="94">
        <f t="shared" si="754"/>
        <v>644.03</v>
      </c>
      <c r="AG701" s="94">
        <f t="shared" si="755"/>
        <v>0</v>
      </c>
      <c r="AH701" s="123">
        <f t="shared" si="756"/>
        <v>72.388971999999995</v>
      </c>
      <c r="AI701" s="94">
        <f t="shared" si="757"/>
        <v>72.388971999999995</v>
      </c>
      <c r="AJ701" s="94">
        <f t="shared" si="758"/>
        <v>0</v>
      </c>
      <c r="AK701" s="94">
        <f t="shared" si="759"/>
        <v>571.64102800000001</v>
      </c>
      <c r="AL701" s="93">
        <f t="shared" si="760"/>
        <v>571.64102800000001</v>
      </c>
      <c r="AM701" s="138" t="s">
        <v>1010</v>
      </c>
    </row>
    <row r="702" spans="1:39" hidden="1" outlineLevel="3" x14ac:dyDescent="0.25">
      <c r="A702" t="s">
        <v>7067</v>
      </c>
      <c r="B702" t="s">
        <v>751</v>
      </c>
      <c r="C702" t="s">
        <v>752</v>
      </c>
      <c r="D702" t="s">
        <v>513</v>
      </c>
      <c r="E702" t="s">
        <v>514</v>
      </c>
      <c r="F702">
        <v>139.09</v>
      </c>
      <c r="R702">
        <f t="shared" si="742"/>
        <v>139.09</v>
      </c>
      <c r="S702" s="92" t="s">
        <v>6249</v>
      </c>
      <c r="T702" s="80">
        <v>0.1124</v>
      </c>
      <c r="U702" s="119">
        <f t="shared" si="743"/>
        <v>0</v>
      </c>
      <c r="V702" s="120">
        <f t="shared" si="744"/>
        <v>0</v>
      </c>
      <c r="W702" s="121">
        <f t="shared" si="745"/>
        <v>0</v>
      </c>
      <c r="X702" s="119">
        <f t="shared" si="746"/>
        <v>0</v>
      </c>
      <c r="Y702" s="120">
        <f t="shared" si="747"/>
        <v>0</v>
      </c>
      <c r="Z702" s="122">
        <f t="shared" si="748"/>
        <v>0</v>
      </c>
      <c r="AA702" s="119">
        <f t="shared" si="749"/>
        <v>0</v>
      </c>
      <c r="AB702" s="120">
        <f t="shared" si="750"/>
        <v>0</v>
      </c>
      <c r="AC702" s="122">
        <f t="shared" si="751"/>
        <v>0</v>
      </c>
      <c r="AD702" s="94">
        <f t="shared" si="752"/>
        <v>0</v>
      </c>
      <c r="AE702" s="123">
        <f t="shared" si="753"/>
        <v>139.09</v>
      </c>
      <c r="AF702" s="94">
        <f t="shared" si="754"/>
        <v>139.09</v>
      </c>
      <c r="AG702" s="94">
        <f t="shared" si="755"/>
        <v>0</v>
      </c>
      <c r="AH702" s="123">
        <f t="shared" si="756"/>
        <v>15.633716</v>
      </c>
      <c r="AI702" s="94">
        <f t="shared" si="757"/>
        <v>15.633716</v>
      </c>
      <c r="AJ702" s="94">
        <f t="shared" si="758"/>
        <v>0</v>
      </c>
      <c r="AK702" s="94">
        <f t="shared" si="759"/>
        <v>123.45628400000001</v>
      </c>
      <c r="AL702" s="93">
        <f t="shared" si="760"/>
        <v>123.45628400000001</v>
      </c>
      <c r="AM702" s="138" t="s">
        <v>1010</v>
      </c>
    </row>
    <row r="703" spans="1:39" hidden="1" outlineLevel="3" x14ac:dyDescent="0.25">
      <c r="A703" t="s">
        <v>7067</v>
      </c>
      <c r="B703" t="s">
        <v>753</v>
      </c>
      <c r="C703" t="s">
        <v>754</v>
      </c>
      <c r="D703" t="s">
        <v>513</v>
      </c>
      <c r="E703" t="s">
        <v>514</v>
      </c>
      <c r="F703">
        <v>82104.850000000006</v>
      </c>
      <c r="G703">
        <v>84041.37</v>
      </c>
      <c r="H703">
        <v>87373.17</v>
      </c>
      <c r="R703">
        <f t="shared" si="742"/>
        <v>253519.39</v>
      </c>
      <c r="S703" s="92" t="s">
        <v>6256</v>
      </c>
      <c r="T703" s="80">
        <v>0.1124</v>
      </c>
      <c r="U703" s="119">
        <f t="shared" si="743"/>
        <v>0</v>
      </c>
      <c r="V703" s="120">
        <f t="shared" si="744"/>
        <v>87373.17</v>
      </c>
      <c r="W703" s="121">
        <f t="shared" si="745"/>
        <v>87373.17</v>
      </c>
      <c r="X703" s="119">
        <f t="shared" si="746"/>
        <v>0</v>
      </c>
      <c r="Y703" s="120">
        <f t="shared" si="747"/>
        <v>9820.7443079999994</v>
      </c>
      <c r="Z703" s="122">
        <f t="shared" si="748"/>
        <v>9820.7443079999994</v>
      </c>
      <c r="AA703" s="119">
        <f t="shared" si="749"/>
        <v>0</v>
      </c>
      <c r="AB703" s="120">
        <f t="shared" si="750"/>
        <v>77552.425692000004</v>
      </c>
      <c r="AC703" s="122">
        <f t="shared" si="751"/>
        <v>77552.425692000004</v>
      </c>
      <c r="AD703" s="94">
        <f t="shared" si="752"/>
        <v>0</v>
      </c>
      <c r="AE703" s="123">
        <f t="shared" si="753"/>
        <v>253519.39</v>
      </c>
      <c r="AF703" s="94">
        <f t="shared" si="754"/>
        <v>253519.39</v>
      </c>
      <c r="AG703" s="94">
        <f t="shared" si="755"/>
        <v>0</v>
      </c>
      <c r="AH703" s="123">
        <f t="shared" si="756"/>
        <v>28495.579436</v>
      </c>
      <c r="AI703" s="94">
        <f t="shared" si="757"/>
        <v>28495.579436</v>
      </c>
      <c r="AJ703" s="94">
        <f t="shared" si="758"/>
        <v>0</v>
      </c>
      <c r="AK703" s="94">
        <f t="shared" si="759"/>
        <v>225023.81056400001</v>
      </c>
      <c r="AL703" s="93">
        <f t="shared" si="760"/>
        <v>225023.81056400001</v>
      </c>
      <c r="AM703" s="138" t="s">
        <v>1010</v>
      </c>
    </row>
    <row r="704" spans="1:39" hidden="1" outlineLevel="3" x14ac:dyDescent="0.25">
      <c r="A704" t="s">
        <v>7067</v>
      </c>
      <c r="B704" t="s">
        <v>755</v>
      </c>
      <c r="C704" t="s">
        <v>756</v>
      </c>
      <c r="D704" t="s">
        <v>513</v>
      </c>
      <c r="E704" t="s">
        <v>514</v>
      </c>
      <c r="F704">
        <v>385.91</v>
      </c>
      <c r="G704">
        <v>1304.6400000000001</v>
      </c>
      <c r="H704">
        <v>3415.44</v>
      </c>
      <c r="R704">
        <f t="shared" si="742"/>
        <v>5105.99</v>
      </c>
      <c r="S704" s="92" t="s">
        <v>6268</v>
      </c>
      <c r="T704" s="80">
        <v>0.1124</v>
      </c>
      <c r="U704" s="119">
        <f t="shared" si="743"/>
        <v>0</v>
      </c>
      <c r="V704" s="120">
        <f t="shared" si="744"/>
        <v>3415.44</v>
      </c>
      <c r="W704" s="121">
        <f t="shared" si="745"/>
        <v>3415.44</v>
      </c>
      <c r="X704" s="119">
        <f t="shared" si="746"/>
        <v>0</v>
      </c>
      <c r="Y704" s="120">
        <f t="shared" si="747"/>
        <v>383.89545600000002</v>
      </c>
      <c r="Z704" s="122">
        <f t="shared" si="748"/>
        <v>383.89545600000002</v>
      </c>
      <c r="AA704" s="119">
        <f t="shared" si="749"/>
        <v>0</v>
      </c>
      <c r="AB704" s="120">
        <f t="shared" si="750"/>
        <v>3031.5445439999999</v>
      </c>
      <c r="AC704" s="122">
        <f t="shared" si="751"/>
        <v>3031.5445439999999</v>
      </c>
      <c r="AD704" s="94">
        <f t="shared" si="752"/>
        <v>0</v>
      </c>
      <c r="AE704" s="123">
        <f t="shared" si="753"/>
        <v>5105.99</v>
      </c>
      <c r="AF704" s="94">
        <f t="shared" si="754"/>
        <v>5105.99</v>
      </c>
      <c r="AG704" s="94">
        <f t="shared" si="755"/>
        <v>0</v>
      </c>
      <c r="AH704" s="123">
        <f t="shared" si="756"/>
        <v>573.913276</v>
      </c>
      <c r="AI704" s="94">
        <f t="shared" si="757"/>
        <v>573.913276</v>
      </c>
      <c r="AJ704" s="94">
        <f t="shared" si="758"/>
        <v>0</v>
      </c>
      <c r="AK704" s="94">
        <f t="shared" si="759"/>
        <v>4532.0767239999996</v>
      </c>
      <c r="AL704" s="93">
        <f t="shared" si="760"/>
        <v>4532.0767239999996</v>
      </c>
      <c r="AM704" s="138" t="s">
        <v>1010</v>
      </c>
    </row>
    <row r="705" spans="1:39" hidden="1" outlineLevel="3" x14ac:dyDescent="0.25">
      <c r="A705" t="s">
        <v>7067</v>
      </c>
      <c r="B705" t="s">
        <v>757</v>
      </c>
      <c r="C705" t="s">
        <v>758</v>
      </c>
      <c r="D705" t="s">
        <v>513</v>
      </c>
      <c r="E705" t="s">
        <v>514</v>
      </c>
      <c r="F705">
        <v>3869.61</v>
      </c>
      <c r="G705">
        <v>14085.58</v>
      </c>
      <c r="H705">
        <v>462.79</v>
      </c>
      <c r="R705">
        <f t="shared" si="742"/>
        <v>18417.98</v>
      </c>
      <c r="S705" s="92" t="s">
        <v>6273</v>
      </c>
      <c r="T705" s="80">
        <v>0.1124</v>
      </c>
      <c r="U705" s="119">
        <f t="shared" si="743"/>
        <v>0</v>
      </c>
      <c r="V705" s="120">
        <f t="shared" si="744"/>
        <v>462.79</v>
      </c>
      <c r="W705" s="121">
        <f t="shared" si="745"/>
        <v>462.79</v>
      </c>
      <c r="X705" s="119">
        <f t="shared" si="746"/>
        <v>0</v>
      </c>
      <c r="Y705" s="120">
        <f t="shared" si="747"/>
        <v>52.017596000000005</v>
      </c>
      <c r="Z705" s="122">
        <f t="shared" si="748"/>
        <v>52.017596000000005</v>
      </c>
      <c r="AA705" s="119">
        <f t="shared" si="749"/>
        <v>0</v>
      </c>
      <c r="AB705" s="120">
        <f t="shared" si="750"/>
        <v>410.77240399999999</v>
      </c>
      <c r="AC705" s="122">
        <f t="shared" si="751"/>
        <v>410.77240399999999</v>
      </c>
      <c r="AD705" s="94">
        <f t="shared" si="752"/>
        <v>0</v>
      </c>
      <c r="AE705" s="123">
        <f t="shared" si="753"/>
        <v>18417.98</v>
      </c>
      <c r="AF705" s="94">
        <f t="shared" si="754"/>
        <v>18417.98</v>
      </c>
      <c r="AG705" s="94">
        <f t="shared" si="755"/>
        <v>0</v>
      </c>
      <c r="AH705" s="123">
        <f t="shared" si="756"/>
        <v>2070.1809520000002</v>
      </c>
      <c r="AI705" s="94">
        <f t="shared" si="757"/>
        <v>2070.1809520000002</v>
      </c>
      <c r="AJ705" s="94">
        <f t="shared" si="758"/>
        <v>0</v>
      </c>
      <c r="AK705" s="94">
        <f t="shared" si="759"/>
        <v>16347.799047999999</v>
      </c>
      <c r="AL705" s="93">
        <f t="shared" si="760"/>
        <v>16347.799047999999</v>
      </c>
      <c r="AM705" s="138" t="s">
        <v>1010</v>
      </c>
    </row>
    <row r="706" spans="1:39" hidden="1" outlineLevel="3" x14ac:dyDescent="0.25">
      <c r="A706" t="s">
        <v>7067</v>
      </c>
      <c r="B706" t="s">
        <v>759</v>
      </c>
      <c r="C706" t="s">
        <v>760</v>
      </c>
      <c r="D706" t="s">
        <v>513</v>
      </c>
      <c r="E706" t="s">
        <v>514</v>
      </c>
      <c r="G706">
        <v>658</v>
      </c>
      <c r="H706">
        <v>226.66</v>
      </c>
      <c r="R706">
        <f t="shared" si="742"/>
        <v>884.66</v>
      </c>
      <c r="S706" s="92" t="s">
        <v>6277</v>
      </c>
      <c r="T706" s="80">
        <v>0.1124</v>
      </c>
      <c r="U706" s="119">
        <f t="shared" si="743"/>
        <v>0</v>
      </c>
      <c r="V706" s="120">
        <f t="shared" si="744"/>
        <v>226.66</v>
      </c>
      <c r="W706" s="121">
        <f t="shared" si="745"/>
        <v>226.66</v>
      </c>
      <c r="X706" s="119">
        <f t="shared" si="746"/>
        <v>0</v>
      </c>
      <c r="Y706" s="120">
        <f t="shared" si="747"/>
        <v>25.476583999999999</v>
      </c>
      <c r="Z706" s="122">
        <f t="shared" si="748"/>
        <v>25.476583999999999</v>
      </c>
      <c r="AA706" s="119">
        <f t="shared" si="749"/>
        <v>0</v>
      </c>
      <c r="AB706" s="120">
        <f t="shared" si="750"/>
        <v>201.18341599999999</v>
      </c>
      <c r="AC706" s="122">
        <f t="shared" si="751"/>
        <v>201.18341599999999</v>
      </c>
      <c r="AD706" s="94">
        <f t="shared" si="752"/>
        <v>0</v>
      </c>
      <c r="AE706" s="123">
        <f t="shared" si="753"/>
        <v>884.66</v>
      </c>
      <c r="AF706" s="94">
        <f t="shared" si="754"/>
        <v>884.66</v>
      </c>
      <c r="AG706" s="94">
        <f t="shared" si="755"/>
        <v>0</v>
      </c>
      <c r="AH706" s="123">
        <f t="shared" si="756"/>
        <v>99.435783999999998</v>
      </c>
      <c r="AI706" s="94">
        <f t="shared" si="757"/>
        <v>99.435783999999998</v>
      </c>
      <c r="AJ706" s="94">
        <f t="shared" si="758"/>
        <v>0</v>
      </c>
      <c r="AK706" s="94">
        <f t="shared" si="759"/>
        <v>785.22421599999996</v>
      </c>
      <c r="AL706" s="93">
        <f t="shared" si="760"/>
        <v>785.22421599999996</v>
      </c>
      <c r="AM706" s="138" t="s">
        <v>1010</v>
      </c>
    </row>
    <row r="707" spans="1:39" hidden="1" outlineLevel="3" x14ac:dyDescent="0.25">
      <c r="A707" t="s">
        <v>7067</v>
      </c>
      <c r="B707" t="s">
        <v>761</v>
      </c>
      <c r="C707" t="s">
        <v>762</v>
      </c>
      <c r="D707" t="s">
        <v>513</v>
      </c>
      <c r="E707" t="s">
        <v>514</v>
      </c>
      <c r="F707">
        <v>16704.95</v>
      </c>
      <c r="G707">
        <v>310.49</v>
      </c>
      <c r="H707">
        <v>792.63</v>
      </c>
      <c r="R707">
        <f t="shared" si="742"/>
        <v>17808.070000000003</v>
      </c>
      <c r="S707" s="92" t="s">
        <v>6283</v>
      </c>
      <c r="T707" s="80">
        <v>0.1124</v>
      </c>
      <c r="U707" s="119">
        <f t="shared" si="743"/>
        <v>0</v>
      </c>
      <c r="V707" s="120">
        <f t="shared" si="744"/>
        <v>792.63</v>
      </c>
      <c r="W707" s="121">
        <f t="shared" si="745"/>
        <v>792.63</v>
      </c>
      <c r="X707" s="119">
        <f t="shared" si="746"/>
        <v>0</v>
      </c>
      <c r="Y707" s="120">
        <f t="shared" si="747"/>
        <v>89.091611999999998</v>
      </c>
      <c r="Z707" s="122">
        <f t="shared" si="748"/>
        <v>89.091611999999998</v>
      </c>
      <c r="AA707" s="119">
        <f t="shared" si="749"/>
        <v>0</v>
      </c>
      <c r="AB707" s="120">
        <f t="shared" si="750"/>
        <v>703.53838799999994</v>
      </c>
      <c r="AC707" s="122">
        <f t="shared" si="751"/>
        <v>703.53838799999994</v>
      </c>
      <c r="AD707" s="94">
        <f t="shared" si="752"/>
        <v>0</v>
      </c>
      <c r="AE707" s="123">
        <f t="shared" si="753"/>
        <v>17808.070000000003</v>
      </c>
      <c r="AF707" s="94">
        <f t="shared" si="754"/>
        <v>17808.070000000003</v>
      </c>
      <c r="AG707" s="94">
        <f t="shared" si="755"/>
        <v>0</v>
      </c>
      <c r="AH707" s="123">
        <f t="shared" si="756"/>
        <v>2001.6270680000005</v>
      </c>
      <c r="AI707" s="94">
        <f t="shared" si="757"/>
        <v>2001.6270680000005</v>
      </c>
      <c r="AJ707" s="94">
        <f t="shared" si="758"/>
        <v>0</v>
      </c>
      <c r="AK707" s="94">
        <f t="shared" si="759"/>
        <v>15806.442932000004</v>
      </c>
      <c r="AL707" s="93">
        <f t="shared" si="760"/>
        <v>15806.442932000004</v>
      </c>
      <c r="AM707" s="138" t="s">
        <v>1010</v>
      </c>
    </row>
    <row r="708" spans="1:39" hidden="1" outlineLevel="3" x14ac:dyDescent="0.25">
      <c r="A708" t="s">
        <v>7067</v>
      </c>
      <c r="B708" t="s">
        <v>761</v>
      </c>
      <c r="C708" t="s">
        <v>762</v>
      </c>
      <c r="D708" t="s">
        <v>515</v>
      </c>
      <c r="E708" t="s">
        <v>516</v>
      </c>
      <c r="F708">
        <v>27.46</v>
      </c>
      <c r="H708">
        <v>30</v>
      </c>
      <c r="R708">
        <f t="shared" si="742"/>
        <v>57.46</v>
      </c>
      <c r="S708" s="92" t="s">
        <v>6284</v>
      </c>
      <c r="T708" s="80">
        <v>0.1124</v>
      </c>
      <c r="U708" s="119">
        <f t="shared" si="743"/>
        <v>0</v>
      </c>
      <c r="V708" s="120">
        <f t="shared" si="744"/>
        <v>30</v>
      </c>
      <c r="W708" s="121">
        <f t="shared" si="745"/>
        <v>30</v>
      </c>
      <c r="X708" s="119">
        <f t="shared" si="746"/>
        <v>0</v>
      </c>
      <c r="Y708" s="120">
        <f t="shared" si="747"/>
        <v>3.3719999999999999</v>
      </c>
      <c r="Z708" s="122">
        <f t="shared" si="748"/>
        <v>3.3719999999999999</v>
      </c>
      <c r="AA708" s="119">
        <f t="shared" si="749"/>
        <v>0</v>
      </c>
      <c r="AB708" s="120">
        <f t="shared" si="750"/>
        <v>26.628</v>
      </c>
      <c r="AC708" s="122">
        <f t="shared" si="751"/>
        <v>26.628</v>
      </c>
      <c r="AD708" s="94">
        <f t="shared" si="752"/>
        <v>0</v>
      </c>
      <c r="AE708" s="123">
        <f t="shared" si="753"/>
        <v>57.46</v>
      </c>
      <c r="AF708" s="94">
        <f t="shared" si="754"/>
        <v>57.46</v>
      </c>
      <c r="AG708" s="94">
        <f t="shared" si="755"/>
        <v>0</v>
      </c>
      <c r="AH708" s="123">
        <f t="shared" si="756"/>
        <v>6.4585040000000005</v>
      </c>
      <c r="AI708" s="94">
        <f t="shared" si="757"/>
        <v>6.4585040000000005</v>
      </c>
      <c r="AJ708" s="94">
        <f t="shared" si="758"/>
        <v>0</v>
      </c>
      <c r="AK708" s="94">
        <f t="shared" si="759"/>
        <v>51.001496000000003</v>
      </c>
      <c r="AL708" s="93">
        <f t="shared" si="760"/>
        <v>51.001496000000003</v>
      </c>
      <c r="AM708" s="138" t="s">
        <v>1010</v>
      </c>
    </row>
    <row r="709" spans="1:39" hidden="1" outlineLevel="3" x14ac:dyDescent="0.25">
      <c r="A709" t="s">
        <v>7067</v>
      </c>
      <c r="B709" t="s">
        <v>763</v>
      </c>
      <c r="C709" t="s">
        <v>764</v>
      </c>
      <c r="D709" t="s">
        <v>513</v>
      </c>
      <c r="E709" t="s">
        <v>514</v>
      </c>
      <c r="F709">
        <v>4176.63</v>
      </c>
      <c r="G709">
        <v>3956.37</v>
      </c>
      <c r="H709">
        <v>2147.0700000000002</v>
      </c>
      <c r="R709">
        <f t="shared" si="742"/>
        <v>10280.07</v>
      </c>
      <c r="S709" s="92" t="s">
        <v>6286</v>
      </c>
      <c r="T709" s="80">
        <v>0.1124</v>
      </c>
      <c r="U709" s="119">
        <f t="shared" si="743"/>
        <v>0</v>
      </c>
      <c r="V709" s="120">
        <f t="shared" si="744"/>
        <v>2147.0700000000002</v>
      </c>
      <c r="W709" s="121">
        <f t="shared" si="745"/>
        <v>2147.0700000000002</v>
      </c>
      <c r="X709" s="119">
        <f t="shared" si="746"/>
        <v>0</v>
      </c>
      <c r="Y709" s="120">
        <f t="shared" si="747"/>
        <v>241.33066800000003</v>
      </c>
      <c r="Z709" s="122">
        <f t="shared" si="748"/>
        <v>241.33066800000003</v>
      </c>
      <c r="AA709" s="119">
        <f t="shared" si="749"/>
        <v>0</v>
      </c>
      <c r="AB709" s="120">
        <f t="shared" si="750"/>
        <v>1905.7393320000001</v>
      </c>
      <c r="AC709" s="122">
        <f t="shared" si="751"/>
        <v>1905.7393320000001</v>
      </c>
      <c r="AD709" s="94">
        <f t="shared" si="752"/>
        <v>0</v>
      </c>
      <c r="AE709" s="123">
        <f t="shared" si="753"/>
        <v>10280.07</v>
      </c>
      <c r="AF709" s="94">
        <f t="shared" si="754"/>
        <v>10280.07</v>
      </c>
      <c r="AG709" s="94">
        <f t="shared" si="755"/>
        <v>0</v>
      </c>
      <c r="AH709" s="123">
        <f t="shared" si="756"/>
        <v>1155.4798679999999</v>
      </c>
      <c r="AI709" s="94">
        <f t="shared" si="757"/>
        <v>1155.4798679999999</v>
      </c>
      <c r="AJ709" s="94">
        <f t="shared" si="758"/>
        <v>0</v>
      </c>
      <c r="AK709" s="94">
        <f t="shared" si="759"/>
        <v>9124.5901319999994</v>
      </c>
      <c r="AL709" s="93">
        <f t="shared" si="760"/>
        <v>9124.5901319999994</v>
      </c>
      <c r="AM709" s="138" t="s">
        <v>1010</v>
      </c>
    </row>
    <row r="710" spans="1:39" hidden="1" outlineLevel="3" x14ac:dyDescent="0.25">
      <c r="A710" t="s">
        <v>7067</v>
      </c>
      <c r="B710" t="s">
        <v>763</v>
      </c>
      <c r="C710" t="s">
        <v>764</v>
      </c>
      <c r="D710" t="s">
        <v>515</v>
      </c>
      <c r="E710" t="s">
        <v>516</v>
      </c>
      <c r="F710">
        <v>207.8</v>
      </c>
      <c r="R710">
        <f t="shared" si="742"/>
        <v>207.8</v>
      </c>
      <c r="S710" s="92" t="s">
        <v>6287</v>
      </c>
      <c r="T710" s="80">
        <v>0.1124</v>
      </c>
      <c r="U710" s="119">
        <f t="shared" si="743"/>
        <v>0</v>
      </c>
      <c r="V710" s="120">
        <f t="shared" si="744"/>
        <v>0</v>
      </c>
      <c r="W710" s="121">
        <f t="shared" si="745"/>
        <v>0</v>
      </c>
      <c r="X710" s="119">
        <f t="shared" si="746"/>
        <v>0</v>
      </c>
      <c r="Y710" s="120">
        <f t="shared" si="747"/>
        <v>0</v>
      </c>
      <c r="Z710" s="122">
        <f t="shared" si="748"/>
        <v>0</v>
      </c>
      <c r="AA710" s="119">
        <f t="shared" si="749"/>
        <v>0</v>
      </c>
      <c r="AB710" s="120">
        <f t="shared" si="750"/>
        <v>0</v>
      </c>
      <c r="AC710" s="122">
        <f t="shared" si="751"/>
        <v>0</v>
      </c>
      <c r="AD710" s="94">
        <f t="shared" si="752"/>
        <v>0</v>
      </c>
      <c r="AE710" s="123">
        <f t="shared" si="753"/>
        <v>207.8</v>
      </c>
      <c r="AF710" s="94">
        <f t="shared" si="754"/>
        <v>207.8</v>
      </c>
      <c r="AG710" s="94">
        <f t="shared" si="755"/>
        <v>0</v>
      </c>
      <c r="AH710" s="123">
        <f t="shared" si="756"/>
        <v>23.356720000000003</v>
      </c>
      <c r="AI710" s="94">
        <f t="shared" si="757"/>
        <v>23.356720000000003</v>
      </c>
      <c r="AJ710" s="94">
        <f t="shared" si="758"/>
        <v>0</v>
      </c>
      <c r="AK710" s="94">
        <f t="shared" si="759"/>
        <v>184.44328000000002</v>
      </c>
      <c r="AL710" s="93">
        <f t="shared" si="760"/>
        <v>184.44328000000002</v>
      </c>
      <c r="AM710" s="138" t="s">
        <v>1010</v>
      </c>
    </row>
    <row r="711" spans="1:39" hidden="1" outlineLevel="3" x14ac:dyDescent="0.25">
      <c r="A711" t="s">
        <v>7067</v>
      </c>
      <c r="B711" t="s">
        <v>765</v>
      </c>
      <c r="C711" t="s">
        <v>766</v>
      </c>
      <c r="D711" t="s">
        <v>513</v>
      </c>
      <c r="E711" t="s">
        <v>514</v>
      </c>
      <c r="F711">
        <v>2622.53</v>
      </c>
      <c r="G711">
        <v>1457.19</v>
      </c>
      <c r="H711">
        <v>603.73</v>
      </c>
      <c r="R711">
        <f t="shared" si="742"/>
        <v>4683.4500000000007</v>
      </c>
      <c r="S711" s="92" t="s">
        <v>6291</v>
      </c>
      <c r="T711" s="80">
        <v>0.1124</v>
      </c>
      <c r="U711" s="119">
        <f t="shared" si="743"/>
        <v>0</v>
      </c>
      <c r="V711" s="120">
        <f t="shared" si="744"/>
        <v>603.73</v>
      </c>
      <c r="W711" s="121">
        <f t="shared" si="745"/>
        <v>603.73</v>
      </c>
      <c r="X711" s="119">
        <f t="shared" si="746"/>
        <v>0</v>
      </c>
      <c r="Y711" s="120">
        <f t="shared" si="747"/>
        <v>67.859251999999998</v>
      </c>
      <c r="Z711" s="122">
        <f t="shared" si="748"/>
        <v>67.859251999999998</v>
      </c>
      <c r="AA711" s="119">
        <f t="shared" si="749"/>
        <v>0</v>
      </c>
      <c r="AB711" s="120">
        <f t="shared" si="750"/>
        <v>535.87074800000005</v>
      </c>
      <c r="AC711" s="122">
        <f t="shared" si="751"/>
        <v>535.87074800000005</v>
      </c>
      <c r="AD711" s="94">
        <f t="shared" si="752"/>
        <v>0</v>
      </c>
      <c r="AE711" s="123">
        <f t="shared" si="753"/>
        <v>4683.4500000000007</v>
      </c>
      <c r="AF711" s="94">
        <f t="shared" si="754"/>
        <v>4683.4500000000007</v>
      </c>
      <c r="AG711" s="94">
        <f t="shared" si="755"/>
        <v>0</v>
      </c>
      <c r="AH711" s="123">
        <f t="shared" si="756"/>
        <v>526.41978000000006</v>
      </c>
      <c r="AI711" s="94">
        <f t="shared" si="757"/>
        <v>526.41978000000006</v>
      </c>
      <c r="AJ711" s="94">
        <f t="shared" si="758"/>
        <v>0</v>
      </c>
      <c r="AK711" s="94">
        <f t="shared" si="759"/>
        <v>4157.0302200000006</v>
      </c>
      <c r="AL711" s="93">
        <f t="shared" si="760"/>
        <v>4157.0302200000006</v>
      </c>
      <c r="AM711" s="138" t="s">
        <v>1010</v>
      </c>
    </row>
    <row r="712" spans="1:39" hidden="1" outlineLevel="3" x14ac:dyDescent="0.25">
      <c r="A712" t="s">
        <v>7067</v>
      </c>
      <c r="B712" t="s">
        <v>767</v>
      </c>
      <c r="C712" t="s">
        <v>768</v>
      </c>
      <c r="D712" t="s">
        <v>513</v>
      </c>
      <c r="E712" t="s">
        <v>514</v>
      </c>
      <c r="F712">
        <v>865.33</v>
      </c>
      <c r="G712">
        <v>174.71</v>
      </c>
      <c r="H712">
        <v>2041.65</v>
      </c>
      <c r="R712">
        <f t="shared" si="742"/>
        <v>3081.69</v>
      </c>
      <c r="S712" s="92" t="s">
        <v>6302</v>
      </c>
      <c r="T712" s="80">
        <v>0.1124</v>
      </c>
      <c r="U712" s="119">
        <f t="shared" si="743"/>
        <v>0</v>
      </c>
      <c r="V712" s="120">
        <f t="shared" si="744"/>
        <v>2041.65</v>
      </c>
      <c r="W712" s="121">
        <f t="shared" si="745"/>
        <v>2041.65</v>
      </c>
      <c r="X712" s="119">
        <f t="shared" si="746"/>
        <v>0</v>
      </c>
      <c r="Y712" s="120">
        <f t="shared" si="747"/>
        <v>229.48146</v>
      </c>
      <c r="Z712" s="122">
        <f t="shared" si="748"/>
        <v>229.48146</v>
      </c>
      <c r="AA712" s="119">
        <f t="shared" si="749"/>
        <v>0</v>
      </c>
      <c r="AB712" s="120">
        <f t="shared" si="750"/>
        <v>1812.1685400000001</v>
      </c>
      <c r="AC712" s="122">
        <f t="shared" si="751"/>
        <v>1812.1685400000001</v>
      </c>
      <c r="AD712" s="94">
        <f t="shared" si="752"/>
        <v>0</v>
      </c>
      <c r="AE712" s="123">
        <f t="shared" si="753"/>
        <v>3081.69</v>
      </c>
      <c r="AF712" s="94">
        <f t="shared" si="754"/>
        <v>3081.69</v>
      </c>
      <c r="AG712" s="94">
        <f t="shared" si="755"/>
        <v>0</v>
      </c>
      <c r="AH712" s="123">
        <f t="shared" si="756"/>
        <v>346.381956</v>
      </c>
      <c r="AI712" s="94">
        <f t="shared" si="757"/>
        <v>346.381956</v>
      </c>
      <c r="AJ712" s="94">
        <f t="shared" si="758"/>
        <v>0</v>
      </c>
      <c r="AK712" s="94">
        <f t="shared" si="759"/>
        <v>2735.3080439999999</v>
      </c>
      <c r="AL712" s="93">
        <f t="shared" si="760"/>
        <v>2735.3080439999999</v>
      </c>
      <c r="AM712" s="138" t="s">
        <v>1010</v>
      </c>
    </row>
    <row r="713" spans="1:39" hidden="1" outlineLevel="3" x14ac:dyDescent="0.25">
      <c r="A713" t="s">
        <v>7067</v>
      </c>
      <c r="B713" t="s">
        <v>767</v>
      </c>
      <c r="C713" t="s">
        <v>768</v>
      </c>
      <c r="D713" t="s">
        <v>515</v>
      </c>
      <c r="E713" t="s">
        <v>516</v>
      </c>
      <c r="H713">
        <v>84</v>
      </c>
      <c r="R713">
        <f t="shared" si="742"/>
        <v>84</v>
      </c>
      <c r="S713" s="92" t="s">
        <v>6303</v>
      </c>
      <c r="T713" s="80">
        <v>0.1124</v>
      </c>
      <c r="U713" s="119">
        <f t="shared" si="743"/>
        <v>0</v>
      </c>
      <c r="V713" s="120">
        <f t="shared" si="744"/>
        <v>84</v>
      </c>
      <c r="W713" s="121">
        <f t="shared" si="745"/>
        <v>84</v>
      </c>
      <c r="X713" s="119">
        <f t="shared" si="746"/>
        <v>0</v>
      </c>
      <c r="Y713" s="120">
        <f t="shared" si="747"/>
        <v>9.4415999999999993</v>
      </c>
      <c r="Z713" s="122">
        <f t="shared" si="748"/>
        <v>9.4415999999999993</v>
      </c>
      <c r="AA713" s="119">
        <f t="shared" si="749"/>
        <v>0</v>
      </c>
      <c r="AB713" s="120">
        <f t="shared" si="750"/>
        <v>74.558400000000006</v>
      </c>
      <c r="AC713" s="122">
        <f t="shared" si="751"/>
        <v>74.558400000000006</v>
      </c>
      <c r="AD713" s="94">
        <f t="shared" si="752"/>
        <v>0</v>
      </c>
      <c r="AE713" s="123">
        <f t="shared" si="753"/>
        <v>84</v>
      </c>
      <c r="AF713" s="94">
        <f t="shared" si="754"/>
        <v>84</v>
      </c>
      <c r="AG713" s="94">
        <f t="shared" si="755"/>
        <v>0</v>
      </c>
      <c r="AH713" s="123">
        <f t="shared" si="756"/>
        <v>9.4415999999999993</v>
      </c>
      <c r="AI713" s="94">
        <f t="shared" si="757"/>
        <v>9.4415999999999993</v>
      </c>
      <c r="AJ713" s="94">
        <f t="shared" si="758"/>
        <v>0</v>
      </c>
      <c r="AK713" s="94">
        <f t="shared" si="759"/>
        <v>74.558400000000006</v>
      </c>
      <c r="AL713" s="93">
        <f t="shared" si="760"/>
        <v>74.558400000000006</v>
      </c>
      <c r="AM713" s="138" t="s">
        <v>1010</v>
      </c>
    </row>
    <row r="714" spans="1:39" hidden="1" outlineLevel="3" x14ac:dyDescent="0.25">
      <c r="A714" t="s">
        <v>7067</v>
      </c>
      <c r="B714" t="s">
        <v>769</v>
      </c>
      <c r="C714" t="s">
        <v>770</v>
      </c>
      <c r="D714" t="s">
        <v>513</v>
      </c>
      <c r="E714" t="s">
        <v>514</v>
      </c>
      <c r="F714">
        <v>1901.39</v>
      </c>
      <c r="G714">
        <v>1831.6</v>
      </c>
      <c r="H714">
        <v>6571.8</v>
      </c>
      <c r="R714">
        <f t="shared" si="742"/>
        <v>10304.790000000001</v>
      </c>
      <c r="S714" s="92" t="s">
        <v>6310</v>
      </c>
      <c r="T714" s="80">
        <v>0.1124</v>
      </c>
      <c r="U714" s="119">
        <f t="shared" si="743"/>
        <v>0</v>
      </c>
      <c r="V714" s="120">
        <f t="shared" si="744"/>
        <v>6571.8</v>
      </c>
      <c r="W714" s="121">
        <f t="shared" si="745"/>
        <v>6571.8</v>
      </c>
      <c r="X714" s="119">
        <f t="shared" si="746"/>
        <v>0</v>
      </c>
      <c r="Y714" s="120">
        <f t="shared" si="747"/>
        <v>738.67032000000006</v>
      </c>
      <c r="Z714" s="122">
        <f t="shared" si="748"/>
        <v>738.67032000000006</v>
      </c>
      <c r="AA714" s="119">
        <f t="shared" si="749"/>
        <v>0</v>
      </c>
      <c r="AB714" s="120">
        <f t="shared" si="750"/>
        <v>5833.12968</v>
      </c>
      <c r="AC714" s="122">
        <f t="shared" si="751"/>
        <v>5833.12968</v>
      </c>
      <c r="AD714" s="94">
        <f t="shared" si="752"/>
        <v>0</v>
      </c>
      <c r="AE714" s="123">
        <f t="shared" si="753"/>
        <v>10304.790000000001</v>
      </c>
      <c r="AF714" s="94">
        <f t="shared" si="754"/>
        <v>10304.790000000001</v>
      </c>
      <c r="AG714" s="94">
        <f t="shared" si="755"/>
        <v>0</v>
      </c>
      <c r="AH714" s="123">
        <f t="shared" si="756"/>
        <v>1158.2583960000002</v>
      </c>
      <c r="AI714" s="94">
        <f t="shared" si="757"/>
        <v>1158.2583960000002</v>
      </c>
      <c r="AJ714" s="94">
        <f t="shared" si="758"/>
        <v>0</v>
      </c>
      <c r="AK714" s="94">
        <f t="shared" si="759"/>
        <v>9146.5316039999998</v>
      </c>
      <c r="AL714" s="93">
        <f t="shared" si="760"/>
        <v>9146.5316039999998</v>
      </c>
      <c r="AM714" s="138" t="s">
        <v>1010</v>
      </c>
    </row>
    <row r="715" spans="1:39" hidden="1" outlineLevel="3" x14ac:dyDescent="0.25">
      <c r="A715" t="s">
        <v>7067</v>
      </c>
      <c r="B715" t="s">
        <v>769</v>
      </c>
      <c r="C715" t="s">
        <v>770</v>
      </c>
      <c r="D715" t="s">
        <v>515</v>
      </c>
      <c r="E715" t="s">
        <v>516</v>
      </c>
      <c r="G715">
        <v>102.33</v>
      </c>
      <c r="H715">
        <v>785</v>
      </c>
      <c r="R715">
        <f t="shared" si="742"/>
        <v>887.33</v>
      </c>
      <c r="S715" s="92" t="s">
        <v>6312</v>
      </c>
      <c r="T715" s="80">
        <v>0.1124</v>
      </c>
      <c r="U715" s="119">
        <f t="shared" si="743"/>
        <v>0</v>
      </c>
      <c r="V715" s="120">
        <f t="shared" si="744"/>
        <v>785</v>
      </c>
      <c r="W715" s="121">
        <f t="shared" si="745"/>
        <v>785</v>
      </c>
      <c r="X715" s="119">
        <f t="shared" si="746"/>
        <v>0</v>
      </c>
      <c r="Y715" s="120">
        <f t="shared" si="747"/>
        <v>88.233999999999995</v>
      </c>
      <c r="Z715" s="122">
        <f t="shared" si="748"/>
        <v>88.233999999999995</v>
      </c>
      <c r="AA715" s="119">
        <f t="shared" si="749"/>
        <v>0</v>
      </c>
      <c r="AB715" s="120">
        <f t="shared" si="750"/>
        <v>696.76599999999996</v>
      </c>
      <c r="AC715" s="122">
        <f t="shared" si="751"/>
        <v>696.76599999999996</v>
      </c>
      <c r="AD715" s="94">
        <f t="shared" si="752"/>
        <v>0</v>
      </c>
      <c r="AE715" s="123">
        <f t="shared" si="753"/>
        <v>887.33</v>
      </c>
      <c r="AF715" s="94">
        <f t="shared" si="754"/>
        <v>887.33</v>
      </c>
      <c r="AG715" s="94">
        <f t="shared" si="755"/>
        <v>0</v>
      </c>
      <c r="AH715" s="123">
        <f t="shared" si="756"/>
        <v>99.735892000000007</v>
      </c>
      <c r="AI715" s="94">
        <f t="shared" si="757"/>
        <v>99.735892000000007</v>
      </c>
      <c r="AJ715" s="94">
        <f t="shared" si="758"/>
        <v>0</v>
      </c>
      <c r="AK715" s="94">
        <f t="shared" si="759"/>
        <v>787.59410800000001</v>
      </c>
      <c r="AL715" s="93">
        <f t="shared" si="760"/>
        <v>787.59410800000001</v>
      </c>
      <c r="AM715" s="138" t="s">
        <v>1010</v>
      </c>
    </row>
    <row r="716" spans="1:39" hidden="1" outlineLevel="3" x14ac:dyDescent="0.25">
      <c r="A716" t="s">
        <v>7067</v>
      </c>
      <c r="B716" t="s">
        <v>771</v>
      </c>
      <c r="C716" t="s">
        <v>772</v>
      </c>
      <c r="D716" t="s">
        <v>513</v>
      </c>
      <c r="E716" t="s">
        <v>514</v>
      </c>
      <c r="F716">
        <v>2414.71</v>
      </c>
      <c r="G716">
        <v>1883.52</v>
      </c>
      <c r="H716">
        <v>1791.88</v>
      </c>
      <c r="R716">
        <f t="shared" si="742"/>
        <v>6090.11</v>
      </c>
      <c r="S716" s="92" t="s">
        <v>6314</v>
      </c>
      <c r="T716" s="80">
        <v>0.1124</v>
      </c>
      <c r="U716" s="119">
        <f t="shared" si="743"/>
        <v>0</v>
      </c>
      <c r="V716" s="120">
        <f t="shared" si="744"/>
        <v>1791.88</v>
      </c>
      <c r="W716" s="121">
        <f t="shared" si="745"/>
        <v>1791.88</v>
      </c>
      <c r="X716" s="119">
        <f t="shared" si="746"/>
        <v>0</v>
      </c>
      <c r="Y716" s="120">
        <f t="shared" si="747"/>
        <v>201.40731200000002</v>
      </c>
      <c r="Z716" s="122">
        <f t="shared" si="748"/>
        <v>201.40731200000002</v>
      </c>
      <c r="AA716" s="119">
        <f t="shared" si="749"/>
        <v>0</v>
      </c>
      <c r="AB716" s="120">
        <f t="shared" si="750"/>
        <v>1590.4726880000001</v>
      </c>
      <c r="AC716" s="122">
        <f t="shared" si="751"/>
        <v>1590.4726880000001</v>
      </c>
      <c r="AD716" s="94">
        <f t="shared" si="752"/>
        <v>0</v>
      </c>
      <c r="AE716" s="123">
        <f t="shared" si="753"/>
        <v>6090.11</v>
      </c>
      <c r="AF716" s="94">
        <f t="shared" si="754"/>
        <v>6090.11</v>
      </c>
      <c r="AG716" s="94">
        <f t="shared" si="755"/>
        <v>0</v>
      </c>
      <c r="AH716" s="123">
        <f t="shared" si="756"/>
        <v>684.52836400000001</v>
      </c>
      <c r="AI716" s="94">
        <f t="shared" si="757"/>
        <v>684.52836400000001</v>
      </c>
      <c r="AJ716" s="94">
        <f t="shared" si="758"/>
        <v>0</v>
      </c>
      <c r="AK716" s="94">
        <f t="shared" si="759"/>
        <v>5405.5816359999999</v>
      </c>
      <c r="AL716" s="93">
        <f t="shared" si="760"/>
        <v>5405.5816359999999</v>
      </c>
      <c r="AM716" s="138" t="s">
        <v>1010</v>
      </c>
    </row>
    <row r="717" spans="1:39" hidden="1" outlineLevel="3" x14ac:dyDescent="0.25">
      <c r="A717" t="s">
        <v>7067</v>
      </c>
      <c r="B717" t="s">
        <v>771</v>
      </c>
      <c r="C717" t="s">
        <v>772</v>
      </c>
      <c r="D717" t="s">
        <v>515</v>
      </c>
      <c r="E717" t="s">
        <v>516</v>
      </c>
      <c r="G717">
        <v>100.24</v>
      </c>
      <c r="R717">
        <f t="shared" si="742"/>
        <v>100.24</v>
      </c>
      <c r="S717" s="92" t="s">
        <v>6317</v>
      </c>
      <c r="T717" s="80">
        <v>0.1124</v>
      </c>
      <c r="U717" s="119">
        <f t="shared" si="743"/>
        <v>0</v>
      </c>
      <c r="V717" s="120">
        <f t="shared" si="744"/>
        <v>0</v>
      </c>
      <c r="W717" s="121">
        <f t="shared" si="745"/>
        <v>0</v>
      </c>
      <c r="X717" s="119">
        <f t="shared" si="746"/>
        <v>0</v>
      </c>
      <c r="Y717" s="120">
        <f t="shared" si="747"/>
        <v>0</v>
      </c>
      <c r="Z717" s="122">
        <f t="shared" si="748"/>
        <v>0</v>
      </c>
      <c r="AA717" s="119">
        <f t="shared" si="749"/>
        <v>0</v>
      </c>
      <c r="AB717" s="120">
        <f t="shared" si="750"/>
        <v>0</v>
      </c>
      <c r="AC717" s="122">
        <f t="shared" si="751"/>
        <v>0</v>
      </c>
      <c r="AD717" s="94">
        <f t="shared" si="752"/>
        <v>0</v>
      </c>
      <c r="AE717" s="123">
        <f t="shared" si="753"/>
        <v>100.24</v>
      </c>
      <c r="AF717" s="94">
        <f t="shared" si="754"/>
        <v>100.24</v>
      </c>
      <c r="AG717" s="94">
        <f t="shared" si="755"/>
        <v>0</v>
      </c>
      <c r="AH717" s="123">
        <f t="shared" si="756"/>
        <v>11.266976</v>
      </c>
      <c r="AI717" s="94">
        <f t="shared" si="757"/>
        <v>11.266976</v>
      </c>
      <c r="AJ717" s="94">
        <f t="shared" si="758"/>
        <v>0</v>
      </c>
      <c r="AK717" s="94">
        <f t="shared" si="759"/>
        <v>88.973023999999995</v>
      </c>
      <c r="AL717" s="93">
        <f t="shared" si="760"/>
        <v>88.973023999999995</v>
      </c>
      <c r="AM717" s="138" t="s">
        <v>1010</v>
      </c>
    </row>
    <row r="718" spans="1:39" hidden="1" outlineLevel="3" x14ac:dyDescent="0.25">
      <c r="A718" t="s">
        <v>7067</v>
      </c>
      <c r="B718" t="s">
        <v>773</v>
      </c>
      <c r="C718" t="s">
        <v>774</v>
      </c>
      <c r="D718" t="s">
        <v>513</v>
      </c>
      <c r="E718" t="s">
        <v>514</v>
      </c>
      <c r="F718">
        <v>197.32</v>
      </c>
      <c r="G718">
        <v>16.86</v>
      </c>
      <c r="H718">
        <v>51.33</v>
      </c>
      <c r="R718">
        <f t="shared" si="742"/>
        <v>265.51</v>
      </c>
      <c r="S718" s="92" t="s">
        <v>6326</v>
      </c>
      <c r="T718" s="80">
        <v>0.1124</v>
      </c>
      <c r="U718" s="119">
        <f t="shared" si="743"/>
        <v>0</v>
      </c>
      <c r="V718" s="120">
        <f t="shared" si="744"/>
        <v>51.33</v>
      </c>
      <c r="W718" s="121">
        <f t="shared" si="745"/>
        <v>51.33</v>
      </c>
      <c r="X718" s="119">
        <f t="shared" si="746"/>
        <v>0</v>
      </c>
      <c r="Y718" s="120">
        <f t="shared" si="747"/>
        <v>5.7694919999999996</v>
      </c>
      <c r="Z718" s="122">
        <f t="shared" si="748"/>
        <v>5.7694919999999996</v>
      </c>
      <c r="AA718" s="119">
        <f t="shared" si="749"/>
        <v>0</v>
      </c>
      <c r="AB718" s="120">
        <f t="shared" si="750"/>
        <v>45.560507999999999</v>
      </c>
      <c r="AC718" s="122">
        <f t="shared" si="751"/>
        <v>45.560507999999999</v>
      </c>
      <c r="AD718" s="94">
        <f t="shared" si="752"/>
        <v>0</v>
      </c>
      <c r="AE718" s="123">
        <f t="shared" si="753"/>
        <v>265.51</v>
      </c>
      <c r="AF718" s="94">
        <f t="shared" si="754"/>
        <v>265.51</v>
      </c>
      <c r="AG718" s="94">
        <f t="shared" si="755"/>
        <v>0</v>
      </c>
      <c r="AH718" s="123">
        <f t="shared" si="756"/>
        <v>29.843323999999999</v>
      </c>
      <c r="AI718" s="94">
        <f t="shared" si="757"/>
        <v>29.843323999999999</v>
      </c>
      <c r="AJ718" s="94">
        <f t="shared" si="758"/>
        <v>0</v>
      </c>
      <c r="AK718" s="94">
        <f t="shared" si="759"/>
        <v>235.666676</v>
      </c>
      <c r="AL718" s="93">
        <f t="shared" si="760"/>
        <v>235.666676</v>
      </c>
      <c r="AM718" s="138" t="s">
        <v>1010</v>
      </c>
    </row>
    <row r="719" spans="1:39" hidden="1" outlineLevel="3" x14ac:dyDescent="0.25">
      <c r="A719" t="s">
        <v>7067</v>
      </c>
      <c r="B719" t="s">
        <v>775</v>
      </c>
      <c r="C719" t="s">
        <v>776</v>
      </c>
      <c r="D719" t="s">
        <v>513</v>
      </c>
      <c r="E719" t="s">
        <v>514</v>
      </c>
      <c r="F719">
        <v>3290.85</v>
      </c>
      <c r="G719">
        <v>193.52</v>
      </c>
      <c r="H719">
        <v>569.51</v>
      </c>
      <c r="R719">
        <f t="shared" si="742"/>
        <v>4053.88</v>
      </c>
      <c r="S719" s="92" t="s">
        <v>6646</v>
      </c>
      <c r="T719" s="80">
        <v>0.1124</v>
      </c>
      <c r="U719" s="119">
        <f t="shared" si="743"/>
        <v>0</v>
      </c>
      <c r="V719" s="120">
        <f t="shared" si="744"/>
        <v>569.51</v>
      </c>
      <c r="W719" s="121">
        <f t="shared" si="745"/>
        <v>569.51</v>
      </c>
      <c r="X719" s="119">
        <f t="shared" si="746"/>
        <v>0</v>
      </c>
      <c r="Y719" s="120">
        <f t="shared" si="747"/>
        <v>64.012923999999998</v>
      </c>
      <c r="Z719" s="122">
        <f t="shared" si="748"/>
        <v>64.012923999999998</v>
      </c>
      <c r="AA719" s="119">
        <f t="shared" si="749"/>
        <v>0</v>
      </c>
      <c r="AB719" s="120">
        <f t="shared" si="750"/>
        <v>505.49707599999999</v>
      </c>
      <c r="AC719" s="122">
        <f t="shared" si="751"/>
        <v>505.49707599999999</v>
      </c>
      <c r="AD719" s="94">
        <f t="shared" si="752"/>
        <v>0</v>
      </c>
      <c r="AE719" s="123">
        <f t="shared" si="753"/>
        <v>4053.88</v>
      </c>
      <c r="AF719" s="94">
        <f t="shared" si="754"/>
        <v>4053.88</v>
      </c>
      <c r="AG719" s="94">
        <f t="shared" si="755"/>
        <v>0</v>
      </c>
      <c r="AH719" s="123">
        <f t="shared" si="756"/>
        <v>455.65611200000001</v>
      </c>
      <c r="AI719" s="94">
        <f t="shared" si="757"/>
        <v>455.65611200000001</v>
      </c>
      <c r="AJ719" s="94">
        <f t="shared" si="758"/>
        <v>0</v>
      </c>
      <c r="AK719" s="94">
        <f t="shared" si="759"/>
        <v>3598.223888</v>
      </c>
      <c r="AL719" s="93">
        <f t="shared" si="760"/>
        <v>3598.223888</v>
      </c>
      <c r="AM719" s="138" t="s">
        <v>1370</v>
      </c>
    </row>
    <row r="720" spans="1:39" hidden="1" outlineLevel="3" x14ac:dyDescent="0.25">
      <c r="A720" t="s">
        <v>7067</v>
      </c>
      <c r="B720" t="s">
        <v>775</v>
      </c>
      <c r="C720" t="s">
        <v>776</v>
      </c>
      <c r="D720" t="s">
        <v>515</v>
      </c>
      <c r="E720" t="s">
        <v>516</v>
      </c>
      <c r="H720">
        <v>237.56</v>
      </c>
      <c r="R720">
        <f t="shared" si="742"/>
        <v>237.56</v>
      </c>
      <c r="S720" s="92" t="s">
        <v>6647</v>
      </c>
      <c r="T720" s="80">
        <v>0.1124</v>
      </c>
      <c r="U720" s="119">
        <f t="shared" si="743"/>
        <v>0</v>
      </c>
      <c r="V720" s="120">
        <f t="shared" si="744"/>
        <v>237.56</v>
      </c>
      <c r="W720" s="121">
        <f t="shared" si="745"/>
        <v>237.56</v>
      </c>
      <c r="X720" s="119">
        <f t="shared" si="746"/>
        <v>0</v>
      </c>
      <c r="Y720" s="120">
        <f t="shared" si="747"/>
        <v>26.701744000000001</v>
      </c>
      <c r="Z720" s="122">
        <f t="shared" si="748"/>
        <v>26.701744000000001</v>
      </c>
      <c r="AA720" s="119">
        <f t="shared" si="749"/>
        <v>0</v>
      </c>
      <c r="AB720" s="120">
        <f t="shared" si="750"/>
        <v>210.85825600000001</v>
      </c>
      <c r="AC720" s="122">
        <f t="shared" si="751"/>
        <v>210.85825600000001</v>
      </c>
      <c r="AD720" s="94">
        <f t="shared" si="752"/>
        <v>0</v>
      </c>
      <c r="AE720" s="123">
        <f t="shared" si="753"/>
        <v>237.56</v>
      </c>
      <c r="AF720" s="94">
        <f t="shared" si="754"/>
        <v>237.56</v>
      </c>
      <c r="AG720" s="94">
        <f t="shared" si="755"/>
        <v>0</v>
      </c>
      <c r="AH720" s="123">
        <f t="shared" si="756"/>
        <v>26.701744000000001</v>
      </c>
      <c r="AI720" s="94">
        <f t="shared" si="757"/>
        <v>26.701744000000001</v>
      </c>
      <c r="AJ720" s="94">
        <f t="shared" si="758"/>
        <v>0</v>
      </c>
      <c r="AK720" s="94">
        <f t="shared" si="759"/>
        <v>210.85825600000001</v>
      </c>
      <c r="AL720" s="93">
        <f t="shared" si="760"/>
        <v>210.85825600000001</v>
      </c>
      <c r="AM720" s="138" t="s">
        <v>1370</v>
      </c>
    </row>
    <row r="721" spans="1:39" hidden="1" outlineLevel="3" x14ac:dyDescent="0.25">
      <c r="A721" t="s">
        <v>7067</v>
      </c>
      <c r="B721" t="s">
        <v>501</v>
      </c>
      <c r="C721" t="s">
        <v>502</v>
      </c>
      <c r="D721" t="s">
        <v>513</v>
      </c>
      <c r="E721" t="s">
        <v>514</v>
      </c>
      <c r="F721">
        <v>80270.78</v>
      </c>
      <c r="G721">
        <v>83358.5</v>
      </c>
      <c r="H721">
        <v>96489.279999999999</v>
      </c>
      <c r="R721">
        <f t="shared" si="742"/>
        <v>260118.56</v>
      </c>
      <c r="S721" s="92" t="s">
        <v>6331</v>
      </c>
      <c r="T721" s="80">
        <v>0.1124</v>
      </c>
      <c r="U721" s="119">
        <f t="shared" si="743"/>
        <v>0</v>
      </c>
      <c r="V721" s="120">
        <f t="shared" si="744"/>
        <v>96489.279999999999</v>
      </c>
      <c r="W721" s="121">
        <f t="shared" si="745"/>
        <v>96489.279999999999</v>
      </c>
      <c r="X721" s="119">
        <f t="shared" si="746"/>
        <v>0</v>
      </c>
      <c r="Y721" s="120">
        <f t="shared" si="747"/>
        <v>10845.395071999999</v>
      </c>
      <c r="Z721" s="122">
        <f t="shared" si="748"/>
        <v>10845.395071999999</v>
      </c>
      <c r="AA721" s="119">
        <f t="shared" si="749"/>
        <v>0</v>
      </c>
      <c r="AB721" s="120">
        <f t="shared" si="750"/>
        <v>85643.884927999999</v>
      </c>
      <c r="AC721" s="122">
        <f t="shared" si="751"/>
        <v>85643.884927999999</v>
      </c>
      <c r="AD721" s="94">
        <f t="shared" si="752"/>
        <v>0</v>
      </c>
      <c r="AE721" s="123">
        <f t="shared" si="753"/>
        <v>260118.56</v>
      </c>
      <c r="AF721" s="94">
        <f t="shared" si="754"/>
        <v>260118.56</v>
      </c>
      <c r="AG721" s="94">
        <f t="shared" si="755"/>
        <v>0</v>
      </c>
      <c r="AH721" s="123">
        <f t="shared" si="756"/>
        <v>29237.326143999999</v>
      </c>
      <c r="AI721" s="94">
        <f t="shared" si="757"/>
        <v>29237.326143999999</v>
      </c>
      <c r="AJ721" s="94">
        <f t="shared" si="758"/>
        <v>0</v>
      </c>
      <c r="AK721" s="94">
        <f t="shared" si="759"/>
        <v>230881.23385600001</v>
      </c>
      <c r="AL721" s="93">
        <f t="shared" si="760"/>
        <v>230881.23385600001</v>
      </c>
      <c r="AM721" s="138" t="s">
        <v>1010</v>
      </c>
    </row>
    <row r="722" spans="1:39" hidden="1" outlineLevel="3" x14ac:dyDescent="0.25">
      <c r="A722" t="s">
        <v>7067</v>
      </c>
      <c r="B722" t="s">
        <v>501</v>
      </c>
      <c r="C722" t="s">
        <v>502</v>
      </c>
      <c r="D722" t="s">
        <v>515</v>
      </c>
      <c r="E722" t="s">
        <v>516</v>
      </c>
      <c r="F722">
        <v>631.07000000000005</v>
      </c>
      <c r="H722">
        <v>133.03</v>
      </c>
      <c r="R722">
        <f t="shared" si="742"/>
        <v>764.1</v>
      </c>
      <c r="S722" s="92" t="s">
        <v>6338</v>
      </c>
      <c r="T722" s="80">
        <v>0.1124</v>
      </c>
      <c r="U722" s="119">
        <f t="shared" si="743"/>
        <v>0</v>
      </c>
      <c r="V722" s="120">
        <f t="shared" si="744"/>
        <v>133.03</v>
      </c>
      <c r="W722" s="121">
        <f t="shared" si="745"/>
        <v>133.03</v>
      </c>
      <c r="X722" s="119">
        <f t="shared" si="746"/>
        <v>0</v>
      </c>
      <c r="Y722" s="120">
        <f t="shared" si="747"/>
        <v>14.952572</v>
      </c>
      <c r="Z722" s="122">
        <f t="shared" si="748"/>
        <v>14.952572</v>
      </c>
      <c r="AA722" s="119">
        <f t="shared" si="749"/>
        <v>0</v>
      </c>
      <c r="AB722" s="120">
        <f t="shared" si="750"/>
        <v>118.077428</v>
      </c>
      <c r="AC722" s="122">
        <f t="shared" si="751"/>
        <v>118.077428</v>
      </c>
      <c r="AD722" s="94">
        <f t="shared" si="752"/>
        <v>0</v>
      </c>
      <c r="AE722" s="123">
        <f t="shared" si="753"/>
        <v>764.1</v>
      </c>
      <c r="AF722" s="94">
        <f t="shared" si="754"/>
        <v>764.1</v>
      </c>
      <c r="AG722" s="94">
        <f t="shared" si="755"/>
        <v>0</v>
      </c>
      <c r="AH722" s="123">
        <f t="shared" si="756"/>
        <v>85.884839999999997</v>
      </c>
      <c r="AI722" s="94">
        <f t="shared" si="757"/>
        <v>85.884839999999997</v>
      </c>
      <c r="AJ722" s="94">
        <f t="shared" si="758"/>
        <v>0</v>
      </c>
      <c r="AK722" s="94">
        <f t="shared" si="759"/>
        <v>678.21515999999997</v>
      </c>
      <c r="AL722" s="93">
        <f t="shared" si="760"/>
        <v>678.21515999999997</v>
      </c>
      <c r="AM722" s="138" t="s">
        <v>1010</v>
      </c>
    </row>
    <row r="723" spans="1:39" hidden="1" outlineLevel="3" x14ac:dyDescent="0.25">
      <c r="A723" t="s">
        <v>7067</v>
      </c>
      <c r="B723" t="s">
        <v>777</v>
      </c>
      <c r="C723" t="s">
        <v>778</v>
      </c>
      <c r="D723" t="s">
        <v>513</v>
      </c>
      <c r="E723" t="s">
        <v>514</v>
      </c>
      <c r="F723">
        <v>467525.08</v>
      </c>
      <c r="G723">
        <v>417067.08</v>
      </c>
      <c r="H723">
        <v>437315.53</v>
      </c>
      <c r="R723">
        <f t="shared" ref="R723:R728" si="761">SUM(F723:Q723)</f>
        <v>1321907.69</v>
      </c>
      <c r="S723" s="92" t="s">
        <v>6344</v>
      </c>
      <c r="T723" s="80">
        <v>0.1124</v>
      </c>
      <c r="U723" s="119">
        <f t="shared" ref="U723:U728" si="762">IF(LEFT(AM723,6)="Direct", H723,0)</f>
        <v>0</v>
      </c>
      <c r="V723" s="120">
        <f t="shared" ref="V723:V728" si="763">H723-U723</f>
        <v>437315.53</v>
      </c>
      <c r="W723" s="121">
        <f t="shared" ref="W723:W728" si="764">U723+V723</f>
        <v>437315.53</v>
      </c>
      <c r="X723" s="119">
        <f t="shared" ref="X723:X728" si="765">IF(LEFT(AM723,9)="Direct-WA", H723,0)</f>
        <v>0</v>
      </c>
      <c r="Y723" s="120">
        <f t="shared" ref="Y723:Y728" si="766">IF(LEFT(AM723,9)="Direct-WA",0,H723*T723)</f>
        <v>49154.265572000004</v>
      </c>
      <c r="Z723" s="122">
        <f t="shared" ref="Z723:Z728" si="767">X723+Y723</f>
        <v>49154.265572000004</v>
      </c>
      <c r="AA723" s="119">
        <f t="shared" ref="AA723:AA728" si="768">IF(LEFT(AM723,9)="Direct-OR", H723,0)</f>
        <v>0</v>
      </c>
      <c r="AB723" s="120">
        <f t="shared" ref="AB723:AB728" si="769">IF(LEFT(AM723,9)="Direct-OR",0,V723-Y723)</f>
        <v>388161.26442800002</v>
      </c>
      <c r="AC723" s="122">
        <f t="shared" ref="AC723:AC728" si="770">AA723+AB723</f>
        <v>388161.26442800002</v>
      </c>
      <c r="AD723" s="94">
        <f t="shared" ref="AD723:AD728" si="771">IF(LEFT(AM723,6)="Direct", R723,0)</f>
        <v>0</v>
      </c>
      <c r="AE723" s="123">
        <f t="shared" ref="AE723:AE728" si="772">R723-AD723</f>
        <v>1321907.69</v>
      </c>
      <c r="AF723" s="94">
        <f t="shared" ref="AF723:AF728" si="773">AD723+AE723</f>
        <v>1321907.69</v>
      </c>
      <c r="AG723" s="94">
        <f t="shared" ref="AG723:AG728" si="774">IF(LEFT(AM723,9)="Direct-WA", R723,0)</f>
        <v>0</v>
      </c>
      <c r="AH723" s="123">
        <f t="shared" ref="AH723:AH728" si="775">IF(LEFT(AM723,9)="Direct-WA",0,R723*T723)</f>
        <v>148582.424356</v>
      </c>
      <c r="AI723" s="94">
        <f t="shared" ref="AI723:AI728" si="776">AG723+AH723</f>
        <v>148582.424356</v>
      </c>
      <c r="AJ723" s="94">
        <f t="shared" ref="AJ723:AJ728" si="777">IF(LEFT(AM723,9)="Direct-OR", R723,0)</f>
        <v>0</v>
      </c>
      <c r="AK723" s="94">
        <f t="shared" ref="AK723:AK728" si="778">IF(LEFT(AM723,9)="Direct-OR",0,AF723-AI723)</f>
        <v>1173325.2656439999</v>
      </c>
      <c r="AL723" s="93">
        <f t="shared" ref="AL723:AL728" si="779">AJ723+AK723</f>
        <v>1173325.2656439999</v>
      </c>
      <c r="AM723" s="138" t="s">
        <v>1010</v>
      </c>
    </row>
    <row r="724" spans="1:39" hidden="1" outlineLevel="3" x14ac:dyDescent="0.25">
      <c r="A724" t="s">
        <v>7067</v>
      </c>
      <c r="B724" t="s">
        <v>779</v>
      </c>
      <c r="C724" t="s">
        <v>780</v>
      </c>
      <c r="D724" t="s">
        <v>513</v>
      </c>
      <c r="E724" t="s">
        <v>514</v>
      </c>
      <c r="F724">
        <v>44622.28</v>
      </c>
      <c r="G724">
        <v>35527.949999999997</v>
      </c>
      <c r="H724">
        <v>39961.800000000003</v>
      </c>
      <c r="R724">
        <f t="shared" si="761"/>
        <v>120112.03</v>
      </c>
      <c r="S724" s="92" t="s">
        <v>6349</v>
      </c>
      <c r="T724" s="80">
        <v>0.1124</v>
      </c>
      <c r="U724" s="119">
        <f t="shared" si="762"/>
        <v>0</v>
      </c>
      <c r="V724" s="120">
        <f t="shared" si="763"/>
        <v>39961.800000000003</v>
      </c>
      <c r="W724" s="121">
        <f t="shared" si="764"/>
        <v>39961.800000000003</v>
      </c>
      <c r="X724" s="119">
        <f t="shared" si="765"/>
        <v>0</v>
      </c>
      <c r="Y724" s="120">
        <f t="shared" si="766"/>
        <v>4491.7063200000002</v>
      </c>
      <c r="Z724" s="122">
        <f t="shared" si="767"/>
        <v>4491.7063200000002</v>
      </c>
      <c r="AA724" s="119">
        <f t="shared" si="768"/>
        <v>0</v>
      </c>
      <c r="AB724" s="120">
        <f t="shared" si="769"/>
        <v>35470.093680000005</v>
      </c>
      <c r="AC724" s="122">
        <f t="shared" si="770"/>
        <v>35470.093680000005</v>
      </c>
      <c r="AD724" s="94">
        <f t="shared" si="771"/>
        <v>0</v>
      </c>
      <c r="AE724" s="123">
        <f t="shared" si="772"/>
        <v>120112.03</v>
      </c>
      <c r="AF724" s="94">
        <f t="shared" si="773"/>
        <v>120112.03</v>
      </c>
      <c r="AG724" s="94">
        <f t="shared" si="774"/>
        <v>0</v>
      </c>
      <c r="AH724" s="123">
        <f t="shared" si="775"/>
        <v>13500.592172000001</v>
      </c>
      <c r="AI724" s="94">
        <f t="shared" si="776"/>
        <v>13500.592172000001</v>
      </c>
      <c r="AJ724" s="94">
        <f t="shared" si="777"/>
        <v>0</v>
      </c>
      <c r="AK724" s="94">
        <f t="shared" si="778"/>
        <v>106611.43782799999</v>
      </c>
      <c r="AL724" s="93">
        <f t="shared" si="779"/>
        <v>106611.43782799999</v>
      </c>
      <c r="AM724" s="138" t="s">
        <v>1010</v>
      </c>
    </row>
    <row r="725" spans="1:39" hidden="1" outlineLevel="3" x14ac:dyDescent="0.25">
      <c r="A725" t="s">
        <v>7067</v>
      </c>
      <c r="B725" t="s">
        <v>781</v>
      </c>
      <c r="C725" t="s">
        <v>782</v>
      </c>
      <c r="D725" t="s">
        <v>513</v>
      </c>
      <c r="E725" t="s">
        <v>514</v>
      </c>
      <c r="F725">
        <v>101774.75</v>
      </c>
      <c r="G725">
        <v>20394.22</v>
      </c>
      <c r="H725">
        <v>8988.98</v>
      </c>
      <c r="R725">
        <f t="shared" si="761"/>
        <v>131157.95000000001</v>
      </c>
      <c r="S725" s="92" t="s">
        <v>6375</v>
      </c>
      <c r="T725" s="80">
        <v>0.1124</v>
      </c>
      <c r="U725" s="119">
        <f t="shared" si="762"/>
        <v>0</v>
      </c>
      <c r="V725" s="120">
        <f t="shared" si="763"/>
        <v>8988.98</v>
      </c>
      <c r="W725" s="121">
        <f t="shared" si="764"/>
        <v>8988.98</v>
      </c>
      <c r="X725" s="119">
        <f t="shared" si="765"/>
        <v>0</v>
      </c>
      <c r="Y725" s="120">
        <f t="shared" si="766"/>
        <v>1010.3613519999999</v>
      </c>
      <c r="Z725" s="122">
        <f t="shared" si="767"/>
        <v>1010.3613519999999</v>
      </c>
      <c r="AA725" s="119">
        <f t="shared" si="768"/>
        <v>0</v>
      </c>
      <c r="AB725" s="120">
        <f t="shared" si="769"/>
        <v>7978.6186479999997</v>
      </c>
      <c r="AC725" s="122">
        <f t="shared" si="770"/>
        <v>7978.6186479999997</v>
      </c>
      <c r="AD725" s="94">
        <f t="shared" si="771"/>
        <v>0</v>
      </c>
      <c r="AE725" s="123">
        <f t="shared" si="772"/>
        <v>131157.95000000001</v>
      </c>
      <c r="AF725" s="94">
        <f t="shared" si="773"/>
        <v>131157.95000000001</v>
      </c>
      <c r="AG725" s="94">
        <f t="shared" si="774"/>
        <v>0</v>
      </c>
      <c r="AH725" s="123">
        <f t="shared" si="775"/>
        <v>14742.153580000002</v>
      </c>
      <c r="AI725" s="94">
        <f t="shared" si="776"/>
        <v>14742.153580000002</v>
      </c>
      <c r="AJ725" s="94">
        <f t="shared" si="777"/>
        <v>0</v>
      </c>
      <c r="AK725" s="94">
        <f t="shared" si="778"/>
        <v>116415.79642000001</v>
      </c>
      <c r="AL725" s="93">
        <f t="shared" si="779"/>
        <v>116415.79642000001</v>
      </c>
      <c r="AM725" s="138" t="s">
        <v>1010</v>
      </c>
    </row>
    <row r="726" spans="1:39" hidden="1" outlineLevel="3" x14ac:dyDescent="0.25">
      <c r="A726" t="s">
        <v>7067</v>
      </c>
      <c r="B726" t="s">
        <v>783</v>
      </c>
      <c r="C726" t="s">
        <v>784</v>
      </c>
      <c r="D726" t="s">
        <v>513</v>
      </c>
      <c r="E726" t="s">
        <v>514</v>
      </c>
      <c r="F726">
        <v>-9790.61</v>
      </c>
      <c r="G726">
        <v>-24413.78</v>
      </c>
      <c r="H726">
        <v>-33802.75</v>
      </c>
      <c r="R726">
        <f t="shared" si="761"/>
        <v>-68007.14</v>
      </c>
      <c r="S726" s="92" t="s">
        <v>6389</v>
      </c>
      <c r="T726" s="80">
        <v>0.1124</v>
      </c>
      <c r="U726" s="119">
        <f t="shared" si="762"/>
        <v>0</v>
      </c>
      <c r="V726" s="120">
        <f t="shared" si="763"/>
        <v>-33802.75</v>
      </c>
      <c r="W726" s="121">
        <f t="shared" si="764"/>
        <v>-33802.75</v>
      </c>
      <c r="X726" s="119">
        <f t="shared" si="765"/>
        <v>0</v>
      </c>
      <c r="Y726" s="120">
        <f t="shared" si="766"/>
        <v>-3799.4290999999998</v>
      </c>
      <c r="Z726" s="122">
        <f t="shared" si="767"/>
        <v>-3799.4290999999998</v>
      </c>
      <c r="AA726" s="119">
        <f t="shared" si="768"/>
        <v>0</v>
      </c>
      <c r="AB726" s="120">
        <f t="shared" si="769"/>
        <v>-30003.320899999999</v>
      </c>
      <c r="AC726" s="122">
        <f t="shared" si="770"/>
        <v>-30003.320899999999</v>
      </c>
      <c r="AD726" s="94">
        <f t="shared" si="771"/>
        <v>0</v>
      </c>
      <c r="AE726" s="123">
        <f t="shared" si="772"/>
        <v>-68007.14</v>
      </c>
      <c r="AF726" s="94">
        <f t="shared" si="773"/>
        <v>-68007.14</v>
      </c>
      <c r="AG726" s="94">
        <f t="shared" si="774"/>
        <v>0</v>
      </c>
      <c r="AH726" s="123">
        <f t="shared" si="775"/>
        <v>-7644.002536</v>
      </c>
      <c r="AI726" s="94">
        <f t="shared" si="776"/>
        <v>-7644.002536</v>
      </c>
      <c r="AJ726" s="94">
        <f t="shared" si="777"/>
        <v>0</v>
      </c>
      <c r="AK726" s="94">
        <f t="shared" si="778"/>
        <v>-60363.137463999999</v>
      </c>
      <c r="AL726" s="93">
        <f t="shared" si="779"/>
        <v>-60363.137463999999</v>
      </c>
      <c r="AM726" s="138" t="s">
        <v>1010</v>
      </c>
    </row>
    <row r="727" spans="1:39" hidden="1" outlineLevel="3" x14ac:dyDescent="0.25">
      <c r="A727" t="s">
        <v>7067</v>
      </c>
      <c r="B727" t="s">
        <v>796</v>
      </c>
      <c r="C727" t="s">
        <v>797</v>
      </c>
      <c r="D727" t="s">
        <v>515</v>
      </c>
      <c r="E727" t="s">
        <v>516</v>
      </c>
      <c r="F727">
        <v>3804.75</v>
      </c>
      <c r="G727">
        <v>3804.75</v>
      </c>
      <c r="H727">
        <v>2918.53</v>
      </c>
      <c r="R727">
        <f t="shared" si="761"/>
        <v>10528.03</v>
      </c>
      <c r="S727" s="92" t="s">
        <v>6726</v>
      </c>
      <c r="T727" s="80">
        <v>0.1124</v>
      </c>
      <c r="U727" s="119">
        <f t="shared" si="762"/>
        <v>0</v>
      </c>
      <c r="V727" s="120">
        <f t="shared" si="763"/>
        <v>2918.53</v>
      </c>
      <c r="W727" s="121">
        <f t="shared" si="764"/>
        <v>2918.53</v>
      </c>
      <c r="X727" s="119">
        <f t="shared" si="765"/>
        <v>0</v>
      </c>
      <c r="Y727" s="120">
        <f t="shared" si="766"/>
        <v>328.04277200000001</v>
      </c>
      <c r="Z727" s="122">
        <f t="shared" si="767"/>
        <v>328.04277200000001</v>
      </c>
      <c r="AA727" s="119">
        <f t="shared" si="768"/>
        <v>0</v>
      </c>
      <c r="AB727" s="120">
        <f t="shared" si="769"/>
        <v>2590.487228</v>
      </c>
      <c r="AC727" s="122">
        <f t="shared" si="770"/>
        <v>2590.487228</v>
      </c>
      <c r="AD727" s="94">
        <f t="shared" si="771"/>
        <v>0</v>
      </c>
      <c r="AE727" s="123">
        <f t="shared" si="772"/>
        <v>10528.03</v>
      </c>
      <c r="AF727" s="94">
        <f t="shared" si="773"/>
        <v>10528.03</v>
      </c>
      <c r="AG727" s="94">
        <f t="shared" si="774"/>
        <v>0</v>
      </c>
      <c r="AH727" s="123">
        <f t="shared" si="775"/>
        <v>1183.3505720000001</v>
      </c>
      <c r="AI727" s="94">
        <f t="shared" si="776"/>
        <v>1183.3505720000001</v>
      </c>
      <c r="AJ727" s="94">
        <f t="shared" si="777"/>
        <v>0</v>
      </c>
      <c r="AK727" s="94">
        <f t="shared" si="778"/>
        <v>9344.6794280000013</v>
      </c>
      <c r="AL727" s="93">
        <f t="shared" si="779"/>
        <v>9344.6794280000013</v>
      </c>
      <c r="AM727" s="138" t="s">
        <v>1370</v>
      </c>
    </row>
    <row r="728" spans="1:39" hidden="1" outlineLevel="3" x14ac:dyDescent="0.25">
      <c r="A728" t="s">
        <v>7067</v>
      </c>
      <c r="B728" t="s">
        <v>798</v>
      </c>
      <c r="C728" t="s">
        <v>799</v>
      </c>
      <c r="D728" t="s">
        <v>515</v>
      </c>
      <c r="E728" t="s">
        <v>516</v>
      </c>
      <c r="F728">
        <v>22220.240000000002</v>
      </c>
      <c r="G728">
        <v>20928.72</v>
      </c>
      <c r="H728">
        <v>33653.46</v>
      </c>
      <c r="R728">
        <f t="shared" si="761"/>
        <v>76802.420000000013</v>
      </c>
      <c r="S728" s="92" t="s">
        <v>6648</v>
      </c>
      <c r="T728" s="80">
        <v>0.1124</v>
      </c>
      <c r="U728" s="119">
        <f t="shared" si="762"/>
        <v>0</v>
      </c>
      <c r="V728" s="120">
        <f t="shared" si="763"/>
        <v>33653.46</v>
      </c>
      <c r="W728" s="121">
        <f t="shared" si="764"/>
        <v>33653.46</v>
      </c>
      <c r="X728" s="119">
        <f t="shared" si="765"/>
        <v>0</v>
      </c>
      <c r="Y728" s="120">
        <f t="shared" si="766"/>
        <v>3782.6489039999997</v>
      </c>
      <c r="Z728" s="122">
        <f t="shared" si="767"/>
        <v>3782.6489039999997</v>
      </c>
      <c r="AA728" s="119">
        <f t="shared" si="768"/>
        <v>0</v>
      </c>
      <c r="AB728" s="120">
        <f t="shared" si="769"/>
        <v>29870.811095999998</v>
      </c>
      <c r="AC728" s="122">
        <f t="shared" si="770"/>
        <v>29870.811095999998</v>
      </c>
      <c r="AD728" s="94">
        <f t="shared" si="771"/>
        <v>0</v>
      </c>
      <c r="AE728" s="123">
        <f t="shared" si="772"/>
        <v>76802.420000000013</v>
      </c>
      <c r="AF728" s="94">
        <f t="shared" si="773"/>
        <v>76802.420000000013</v>
      </c>
      <c r="AG728" s="94">
        <f t="shared" si="774"/>
        <v>0</v>
      </c>
      <c r="AH728" s="123">
        <f t="shared" si="775"/>
        <v>8632.5920080000014</v>
      </c>
      <c r="AI728" s="94">
        <f t="shared" si="776"/>
        <v>8632.5920080000014</v>
      </c>
      <c r="AJ728" s="94">
        <f t="shared" si="777"/>
        <v>0</v>
      </c>
      <c r="AK728" s="94">
        <f t="shared" si="778"/>
        <v>68169.827992000006</v>
      </c>
      <c r="AL728" s="93">
        <f t="shared" si="779"/>
        <v>68169.827992000006</v>
      </c>
      <c r="AM728" s="138" t="s">
        <v>1370</v>
      </c>
    </row>
    <row r="729" spans="1:39" hidden="1" outlineLevel="2" collapsed="1" x14ac:dyDescent="0.25">
      <c r="S729" s="92"/>
      <c r="T729" s="80"/>
      <c r="U729" s="119">
        <f t="shared" ref="U729:AL729" si="780">SUBTOTAL(9,U595:U728)</f>
        <v>0</v>
      </c>
      <c r="V729" s="120">
        <f t="shared" si="780"/>
        <v>4529712.6199999982</v>
      </c>
      <c r="W729" s="121">
        <f t="shared" si="780"/>
        <v>4529712.6199999982</v>
      </c>
      <c r="X729" s="119">
        <f t="shared" si="780"/>
        <v>0</v>
      </c>
      <c r="Y729" s="120">
        <f t="shared" si="780"/>
        <v>509139.69848799985</v>
      </c>
      <c r="Z729" s="122">
        <f t="shared" si="780"/>
        <v>509139.69848799985</v>
      </c>
      <c r="AA729" s="119">
        <f t="shared" si="780"/>
        <v>0</v>
      </c>
      <c r="AB729" s="120">
        <f t="shared" si="780"/>
        <v>4020572.9215120007</v>
      </c>
      <c r="AC729" s="122">
        <f t="shared" si="780"/>
        <v>4020572.9215120007</v>
      </c>
      <c r="AD729" s="94">
        <f t="shared" si="780"/>
        <v>0</v>
      </c>
      <c r="AE729" s="123">
        <f t="shared" si="780"/>
        <v>13274231.35</v>
      </c>
      <c r="AF729" s="94">
        <f t="shared" si="780"/>
        <v>13274231.35</v>
      </c>
      <c r="AG729" s="94">
        <f t="shared" si="780"/>
        <v>0</v>
      </c>
      <c r="AH729" s="123">
        <f t="shared" si="780"/>
        <v>1492023.6037399997</v>
      </c>
      <c r="AI729" s="94">
        <f t="shared" si="780"/>
        <v>1492023.6037399997</v>
      </c>
      <c r="AJ729" s="94">
        <f t="shared" si="780"/>
        <v>0</v>
      </c>
      <c r="AK729" s="94">
        <f t="shared" si="780"/>
        <v>11782207.74626</v>
      </c>
      <c r="AL729" s="93">
        <f t="shared" si="780"/>
        <v>11782207.74626</v>
      </c>
      <c r="AM729" s="139" t="s">
        <v>7137</v>
      </c>
    </row>
    <row r="730" spans="1:39" hidden="1" outlineLevel="3" x14ac:dyDescent="0.25">
      <c r="A730" t="s">
        <v>7067</v>
      </c>
      <c r="B730" t="s">
        <v>166</v>
      </c>
      <c r="C730" t="s">
        <v>167</v>
      </c>
      <c r="D730" t="s">
        <v>513</v>
      </c>
      <c r="E730" t="s">
        <v>514</v>
      </c>
      <c r="F730">
        <v>754</v>
      </c>
      <c r="G730">
        <v>754</v>
      </c>
      <c r="H730">
        <v>754</v>
      </c>
      <c r="R730">
        <f t="shared" ref="R730:R742" si="781">SUM(F730:Q730)</f>
        <v>2262</v>
      </c>
      <c r="S730" s="92" t="s">
        <v>1270</v>
      </c>
      <c r="T730" s="80">
        <v>0.1119</v>
      </c>
      <c r="U730" s="119">
        <f t="shared" ref="U730:U742" si="782">IF(LEFT(AM730,6)="Direct", H730,0)</f>
        <v>0</v>
      </c>
      <c r="V730" s="120">
        <f t="shared" ref="V730:V742" si="783">H730-U730</f>
        <v>754</v>
      </c>
      <c r="W730" s="121">
        <f t="shared" ref="W730:W742" si="784">U730+V730</f>
        <v>754</v>
      </c>
      <c r="X730" s="119">
        <f t="shared" ref="X730:X742" si="785">IF(LEFT(AM730,9)="Direct-WA", H730,0)</f>
        <v>0</v>
      </c>
      <c r="Y730" s="120">
        <f t="shared" ref="Y730:Y742" si="786">IF(LEFT(AM730,9)="Direct-WA",0,H730*T730)</f>
        <v>84.372600000000006</v>
      </c>
      <c r="Z730" s="122">
        <f t="shared" ref="Z730:Z742" si="787">X730+Y730</f>
        <v>84.372600000000006</v>
      </c>
      <c r="AA730" s="119">
        <f t="shared" ref="AA730:AA742" si="788">IF(LEFT(AM730,9)="Direct-OR", H730,0)</f>
        <v>0</v>
      </c>
      <c r="AB730" s="120">
        <f t="shared" ref="AB730:AB742" si="789">IF(LEFT(AM730,9)="Direct-OR",0,V730-Y730)</f>
        <v>669.62739999999997</v>
      </c>
      <c r="AC730" s="122">
        <f t="shared" ref="AC730:AC742" si="790">AA730+AB730</f>
        <v>669.62739999999997</v>
      </c>
      <c r="AD730" s="94">
        <f t="shared" ref="AD730:AD742" si="791">IF(LEFT(AM730,6)="Direct", R730,0)</f>
        <v>0</v>
      </c>
      <c r="AE730" s="123">
        <f t="shared" ref="AE730:AE742" si="792">R730-AD730</f>
        <v>2262</v>
      </c>
      <c r="AF730" s="94">
        <f t="shared" ref="AF730:AF742" si="793">AD730+AE730</f>
        <v>2262</v>
      </c>
      <c r="AG730" s="94">
        <f t="shared" ref="AG730:AG742" si="794">IF(LEFT(AM730,9)="Direct-WA", R730,0)</f>
        <v>0</v>
      </c>
      <c r="AH730" s="123">
        <f t="shared" ref="AH730:AH742" si="795">IF(LEFT(AM730,9)="Direct-WA",0,R730*T730)</f>
        <v>253.11779999999999</v>
      </c>
      <c r="AI730" s="94">
        <f t="shared" ref="AI730:AI742" si="796">AG730+AH730</f>
        <v>253.11779999999999</v>
      </c>
      <c r="AJ730" s="94">
        <f t="shared" ref="AJ730:AJ742" si="797">IF(LEFT(AM730,9)="Direct-OR", R730,0)</f>
        <v>0</v>
      </c>
      <c r="AK730" s="94">
        <f t="shared" ref="AK730:AK742" si="798">IF(LEFT(AM730,9)="Direct-OR",0,AF730-AI730)</f>
        <v>2008.8822</v>
      </c>
      <c r="AL730" s="93">
        <f t="shared" ref="AL730:AL742" si="799">AJ730+AK730</f>
        <v>2008.8822</v>
      </c>
      <c r="AM730" s="138" t="s">
        <v>1012</v>
      </c>
    </row>
    <row r="731" spans="1:39" hidden="1" outlineLevel="3" x14ac:dyDescent="0.25">
      <c r="A731" t="s">
        <v>7067</v>
      </c>
      <c r="B731" t="s">
        <v>397</v>
      </c>
      <c r="C731" t="s">
        <v>398</v>
      </c>
      <c r="D731" t="s">
        <v>515</v>
      </c>
      <c r="E731" t="s">
        <v>516</v>
      </c>
      <c r="G731">
        <v>56.5</v>
      </c>
      <c r="R731">
        <f t="shared" si="781"/>
        <v>56.5</v>
      </c>
      <c r="S731" s="92" t="s">
        <v>6578</v>
      </c>
      <c r="T731" s="80">
        <v>0.1119</v>
      </c>
      <c r="U731" s="119">
        <f t="shared" si="782"/>
        <v>0</v>
      </c>
      <c r="V731" s="120">
        <f t="shared" si="783"/>
        <v>0</v>
      </c>
      <c r="W731" s="121">
        <f t="shared" si="784"/>
        <v>0</v>
      </c>
      <c r="X731" s="119">
        <f t="shared" si="785"/>
        <v>0</v>
      </c>
      <c r="Y731" s="120">
        <f t="shared" si="786"/>
        <v>0</v>
      </c>
      <c r="Z731" s="122">
        <f t="shared" si="787"/>
        <v>0</v>
      </c>
      <c r="AA731" s="119">
        <f t="shared" si="788"/>
        <v>0</v>
      </c>
      <c r="AB731" s="120">
        <f t="shared" si="789"/>
        <v>0</v>
      </c>
      <c r="AC731" s="122">
        <f t="shared" si="790"/>
        <v>0</v>
      </c>
      <c r="AD731" s="94">
        <f t="shared" si="791"/>
        <v>0</v>
      </c>
      <c r="AE731" s="123">
        <f t="shared" si="792"/>
        <v>56.5</v>
      </c>
      <c r="AF731" s="94">
        <f t="shared" si="793"/>
        <v>56.5</v>
      </c>
      <c r="AG731" s="94">
        <f t="shared" si="794"/>
        <v>0</v>
      </c>
      <c r="AH731" s="123">
        <f t="shared" si="795"/>
        <v>6.3223500000000001</v>
      </c>
      <c r="AI731" s="94">
        <f t="shared" si="796"/>
        <v>6.3223500000000001</v>
      </c>
      <c r="AJ731" s="94">
        <f t="shared" si="797"/>
        <v>0</v>
      </c>
      <c r="AK731" s="94">
        <f t="shared" si="798"/>
        <v>50.17765</v>
      </c>
      <c r="AL731" s="93">
        <f t="shared" si="799"/>
        <v>50.17765</v>
      </c>
      <c r="AM731" s="138" t="s">
        <v>1257</v>
      </c>
    </row>
    <row r="732" spans="1:39" hidden="1" outlineLevel="3" x14ac:dyDescent="0.25">
      <c r="A732" t="s">
        <v>7067</v>
      </c>
      <c r="B732" t="s">
        <v>401</v>
      </c>
      <c r="C732" t="s">
        <v>402</v>
      </c>
      <c r="D732" t="s">
        <v>513</v>
      </c>
      <c r="E732" t="s">
        <v>514</v>
      </c>
      <c r="F732">
        <v>135.69999999999999</v>
      </c>
      <c r="G732">
        <v>42.34</v>
      </c>
      <c r="H732">
        <v>96.86</v>
      </c>
      <c r="R732">
        <f t="shared" si="781"/>
        <v>274.89999999999998</v>
      </c>
      <c r="S732" s="92" t="s">
        <v>1321</v>
      </c>
      <c r="T732" s="80">
        <v>0.1119</v>
      </c>
      <c r="U732" s="119">
        <f t="shared" si="782"/>
        <v>0</v>
      </c>
      <c r="V732" s="120">
        <f t="shared" si="783"/>
        <v>96.86</v>
      </c>
      <c r="W732" s="121">
        <f t="shared" si="784"/>
        <v>96.86</v>
      </c>
      <c r="X732" s="119">
        <f t="shared" si="785"/>
        <v>0</v>
      </c>
      <c r="Y732" s="120">
        <f t="shared" si="786"/>
        <v>10.838634000000001</v>
      </c>
      <c r="Z732" s="122">
        <f t="shared" si="787"/>
        <v>10.838634000000001</v>
      </c>
      <c r="AA732" s="119">
        <f t="shared" si="788"/>
        <v>0</v>
      </c>
      <c r="AB732" s="120">
        <f t="shared" si="789"/>
        <v>86.021366</v>
      </c>
      <c r="AC732" s="122">
        <f t="shared" si="790"/>
        <v>86.021366</v>
      </c>
      <c r="AD732" s="94">
        <f t="shared" si="791"/>
        <v>0</v>
      </c>
      <c r="AE732" s="123">
        <f t="shared" si="792"/>
        <v>274.89999999999998</v>
      </c>
      <c r="AF732" s="94">
        <f t="shared" si="793"/>
        <v>274.89999999999998</v>
      </c>
      <c r="AG732" s="94">
        <f t="shared" si="794"/>
        <v>0</v>
      </c>
      <c r="AH732" s="123">
        <f t="shared" si="795"/>
        <v>30.761309999999998</v>
      </c>
      <c r="AI732" s="94">
        <f t="shared" si="796"/>
        <v>30.761309999999998</v>
      </c>
      <c r="AJ732" s="94">
        <f t="shared" si="797"/>
        <v>0</v>
      </c>
      <c r="AK732" s="94">
        <f t="shared" si="798"/>
        <v>244.13868999999997</v>
      </c>
      <c r="AL732" s="93">
        <f t="shared" si="799"/>
        <v>244.13868999999997</v>
      </c>
      <c r="AM732" s="138" t="s">
        <v>1012</v>
      </c>
    </row>
    <row r="733" spans="1:39" hidden="1" outlineLevel="3" x14ac:dyDescent="0.25">
      <c r="A733" t="s">
        <v>7067</v>
      </c>
      <c r="B733" t="s">
        <v>417</v>
      </c>
      <c r="C733" t="s">
        <v>418</v>
      </c>
      <c r="D733" t="s">
        <v>517</v>
      </c>
      <c r="E733" t="s">
        <v>518</v>
      </c>
      <c r="F733">
        <v>450</v>
      </c>
      <c r="R733">
        <f t="shared" si="781"/>
        <v>450</v>
      </c>
      <c r="S733" s="92" t="s">
        <v>6850</v>
      </c>
      <c r="T733" s="80">
        <v>0.1119</v>
      </c>
      <c r="U733" s="119">
        <f t="shared" si="782"/>
        <v>0</v>
      </c>
      <c r="V733" s="120">
        <f t="shared" si="783"/>
        <v>0</v>
      </c>
      <c r="W733" s="121">
        <f t="shared" si="784"/>
        <v>0</v>
      </c>
      <c r="X733" s="119">
        <f t="shared" si="785"/>
        <v>0</v>
      </c>
      <c r="Y733" s="120">
        <f t="shared" si="786"/>
        <v>0</v>
      </c>
      <c r="Z733" s="122">
        <f t="shared" si="787"/>
        <v>0</v>
      </c>
      <c r="AA733" s="119">
        <f t="shared" si="788"/>
        <v>0</v>
      </c>
      <c r="AB733" s="120">
        <f t="shared" si="789"/>
        <v>0</v>
      </c>
      <c r="AC733" s="122">
        <f t="shared" si="790"/>
        <v>0</v>
      </c>
      <c r="AD733" s="94">
        <f t="shared" si="791"/>
        <v>0</v>
      </c>
      <c r="AE733" s="123">
        <f t="shared" si="792"/>
        <v>450</v>
      </c>
      <c r="AF733" s="94">
        <f t="shared" si="793"/>
        <v>450</v>
      </c>
      <c r="AG733" s="94">
        <f t="shared" si="794"/>
        <v>0</v>
      </c>
      <c r="AH733" s="123">
        <f t="shared" si="795"/>
        <v>50.354999999999997</v>
      </c>
      <c r="AI733" s="94">
        <f t="shared" si="796"/>
        <v>50.354999999999997</v>
      </c>
      <c r="AJ733" s="94">
        <f t="shared" si="797"/>
        <v>0</v>
      </c>
      <c r="AK733" s="94">
        <f t="shared" si="798"/>
        <v>399.64499999999998</v>
      </c>
      <c r="AL733" s="93">
        <f t="shared" si="799"/>
        <v>399.64499999999998</v>
      </c>
      <c r="AM733" s="138" t="s">
        <v>6835</v>
      </c>
    </row>
    <row r="734" spans="1:39" hidden="1" outlineLevel="3" x14ac:dyDescent="0.25">
      <c r="A734" t="s">
        <v>7067</v>
      </c>
      <c r="B734" t="s">
        <v>70</v>
      </c>
      <c r="C734" t="s">
        <v>71</v>
      </c>
      <c r="D734" t="s">
        <v>515</v>
      </c>
      <c r="E734" t="s">
        <v>516</v>
      </c>
      <c r="G734">
        <v>28</v>
      </c>
      <c r="R734">
        <f t="shared" si="781"/>
        <v>28</v>
      </c>
      <c r="S734" s="92" t="s">
        <v>6790</v>
      </c>
      <c r="T734" s="80">
        <v>0.1119</v>
      </c>
      <c r="U734" s="119">
        <f t="shared" si="782"/>
        <v>0</v>
      </c>
      <c r="V734" s="120">
        <f t="shared" si="783"/>
        <v>0</v>
      </c>
      <c r="W734" s="121">
        <f t="shared" si="784"/>
        <v>0</v>
      </c>
      <c r="X734" s="119">
        <f t="shared" si="785"/>
        <v>0</v>
      </c>
      <c r="Y734" s="120">
        <f t="shared" si="786"/>
        <v>0</v>
      </c>
      <c r="Z734" s="122">
        <f t="shared" si="787"/>
        <v>0</v>
      </c>
      <c r="AA734" s="119">
        <f t="shared" si="788"/>
        <v>0</v>
      </c>
      <c r="AB734" s="120">
        <f t="shared" si="789"/>
        <v>0</v>
      </c>
      <c r="AC734" s="122">
        <f t="shared" si="790"/>
        <v>0</v>
      </c>
      <c r="AD734" s="94">
        <f t="shared" si="791"/>
        <v>0</v>
      </c>
      <c r="AE734" s="123">
        <f t="shared" si="792"/>
        <v>28</v>
      </c>
      <c r="AF734" s="94">
        <f t="shared" si="793"/>
        <v>28</v>
      </c>
      <c r="AG734" s="94">
        <f t="shared" si="794"/>
        <v>0</v>
      </c>
      <c r="AH734" s="123">
        <f t="shared" si="795"/>
        <v>3.1332</v>
      </c>
      <c r="AI734" s="94">
        <f t="shared" si="796"/>
        <v>3.1332</v>
      </c>
      <c r="AJ734" s="94">
        <f t="shared" si="797"/>
        <v>0</v>
      </c>
      <c r="AK734" s="94">
        <f t="shared" si="798"/>
        <v>24.866800000000001</v>
      </c>
      <c r="AL734" s="93">
        <f t="shared" si="799"/>
        <v>24.866800000000001</v>
      </c>
      <c r="AM734" s="138" t="s">
        <v>1257</v>
      </c>
    </row>
    <row r="735" spans="1:39" hidden="1" outlineLevel="3" x14ac:dyDescent="0.25">
      <c r="A735" t="s">
        <v>7067</v>
      </c>
      <c r="B735" t="s">
        <v>187</v>
      </c>
      <c r="C735" t="s">
        <v>188</v>
      </c>
      <c r="D735" t="s">
        <v>529</v>
      </c>
      <c r="E735" t="s">
        <v>530</v>
      </c>
      <c r="F735">
        <v>15.8</v>
      </c>
      <c r="R735">
        <f t="shared" si="781"/>
        <v>15.8</v>
      </c>
      <c r="S735" s="92" t="s">
        <v>4210</v>
      </c>
      <c r="T735" s="80">
        <v>0.1119</v>
      </c>
      <c r="U735" s="119">
        <f t="shared" si="782"/>
        <v>0</v>
      </c>
      <c r="V735" s="120">
        <f t="shared" si="783"/>
        <v>0</v>
      </c>
      <c r="W735" s="121">
        <f t="shared" si="784"/>
        <v>0</v>
      </c>
      <c r="X735" s="119">
        <f t="shared" si="785"/>
        <v>0</v>
      </c>
      <c r="Y735" s="120">
        <f t="shared" si="786"/>
        <v>0</v>
      </c>
      <c r="Z735" s="122">
        <f t="shared" si="787"/>
        <v>0</v>
      </c>
      <c r="AA735" s="119">
        <f t="shared" si="788"/>
        <v>0</v>
      </c>
      <c r="AB735" s="120">
        <f t="shared" si="789"/>
        <v>0</v>
      </c>
      <c r="AC735" s="122">
        <f t="shared" si="790"/>
        <v>0</v>
      </c>
      <c r="AD735" s="94">
        <f t="shared" si="791"/>
        <v>0</v>
      </c>
      <c r="AE735" s="123">
        <f t="shared" si="792"/>
        <v>15.8</v>
      </c>
      <c r="AF735" s="94">
        <f t="shared" si="793"/>
        <v>15.8</v>
      </c>
      <c r="AG735" s="94">
        <f t="shared" si="794"/>
        <v>0</v>
      </c>
      <c r="AH735" s="123">
        <f t="shared" si="795"/>
        <v>1.7680200000000001</v>
      </c>
      <c r="AI735" s="94">
        <f t="shared" si="796"/>
        <v>1.7680200000000001</v>
      </c>
      <c r="AJ735" s="94">
        <f t="shared" si="797"/>
        <v>0</v>
      </c>
      <c r="AK735" s="94">
        <f t="shared" si="798"/>
        <v>14.031980000000001</v>
      </c>
      <c r="AL735" s="93">
        <f t="shared" si="799"/>
        <v>14.031980000000001</v>
      </c>
      <c r="AM735" s="138" t="s">
        <v>1012</v>
      </c>
    </row>
    <row r="736" spans="1:39" hidden="1" outlineLevel="3" x14ac:dyDescent="0.25">
      <c r="A736" t="s">
        <v>7067</v>
      </c>
      <c r="B736" t="s">
        <v>119</v>
      </c>
      <c r="C736" t="s">
        <v>120</v>
      </c>
      <c r="D736" t="s">
        <v>513</v>
      </c>
      <c r="E736" t="s">
        <v>514</v>
      </c>
      <c r="F736">
        <v>324.23</v>
      </c>
      <c r="G736">
        <v>1420.39</v>
      </c>
      <c r="H736">
        <v>1087.8699999999999</v>
      </c>
      <c r="R736">
        <f t="shared" si="781"/>
        <v>2832.49</v>
      </c>
      <c r="S736" s="92" t="s">
        <v>4274</v>
      </c>
      <c r="T736" s="80">
        <v>0.1119</v>
      </c>
      <c r="U736" s="119">
        <f t="shared" si="782"/>
        <v>0</v>
      </c>
      <c r="V736" s="120">
        <f t="shared" si="783"/>
        <v>1087.8699999999999</v>
      </c>
      <c r="W736" s="121">
        <f t="shared" si="784"/>
        <v>1087.8699999999999</v>
      </c>
      <c r="X736" s="119">
        <f t="shared" si="785"/>
        <v>0</v>
      </c>
      <c r="Y736" s="120">
        <f t="shared" si="786"/>
        <v>121.73265299999998</v>
      </c>
      <c r="Z736" s="122">
        <f t="shared" si="787"/>
        <v>121.73265299999998</v>
      </c>
      <c r="AA736" s="119">
        <f t="shared" si="788"/>
        <v>0</v>
      </c>
      <c r="AB736" s="120">
        <f t="shared" si="789"/>
        <v>966.13734699999986</v>
      </c>
      <c r="AC736" s="122">
        <f t="shared" si="790"/>
        <v>966.13734699999986</v>
      </c>
      <c r="AD736" s="94">
        <f t="shared" si="791"/>
        <v>0</v>
      </c>
      <c r="AE736" s="123">
        <f t="shared" si="792"/>
        <v>2832.49</v>
      </c>
      <c r="AF736" s="94">
        <f t="shared" si="793"/>
        <v>2832.49</v>
      </c>
      <c r="AG736" s="94">
        <f t="shared" si="794"/>
        <v>0</v>
      </c>
      <c r="AH736" s="123">
        <f t="shared" si="795"/>
        <v>316.95563099999998</v>
      </c>
      <c r="AI736" s="94">
        <f t="shared" si="796"/>
        <v>316.95563099999998</v>
      </c>
      <c r="AJ736" s="94">
        <f t="shared" si="797"/>
        <v>0</v>
      </c>
      <c r="AK736" s="94">
        <f t="shared" si="798"/>
        <v>2515.534369</v>
      </c>
      <c r="AL736" s="93">
        <f t="shared" si="799"/>
        <v>2515.534369</v>
      </c>
      <c r="AM736" s="138" t="s">
        <v>1012</v>
      </c>
    </row>
    <row r="737" spans="1:39" hidden="1" outlineLevel="3" x14ac:dyDescent="0.25">
      <c r="A737" t="s">
        <v>7067</v>
      </c>
      <c r="B737" t="s">
        <v>531</v>
      </c>
      <c r="C737" t="s">
        <v>532</v>
      </c>
      <c r="D737" t="s">
        <v>513</v>
      </c>
      <c r="E737" t="s">
        <v>514</v>
      </c>
      <c r="F737">
        <v>46182.77</v>
      </c>
      <c r="G737">
        <v>56030.83</v>
      </c>
      <c r="H737">
        <v>61812.07</v>
      </c>
      <c r="R737">
        <f t="shared" si="781"/>
        <v>164025.67000000001</v>
      </c>
      <c r="S737" s="92" t="s">
        <v>4384</v>
      </c>
      <c r="T737" s="80">
        <v>0.1119</v>
      </c>
      <c r="U737" s="119">
        <f t="shared" si="782"/>
        <v>0</v>
      </c>
      <c r="V737" s="120">
        <f t="shared" si="783"/>
        <v>61812.07</v>
      </c>
      <c r="W737" s="121">
        <f t="shared" si="784"/>
        <v>61812.07</v>
      </c>
      <c r="X737" s="119">
        <f t="shared" si="785"/>
        <v>0</v>
      </c>
      <c r="Y737" s="120">
        <f t="shared" si="786"/>
        <v>6916.7706330000001</v>
      </c>
      <c r="Z737" s="122">
        <f t="shared" si="787"/>
        <v>6916.7706330000001</v>
      </c>
      <c r="AA737" s="119">
        <f t="shared" si="788"/>
        <v>0</v>
      </c>
      <c r="AB737" s="120">
        <f t="shared" si="789"/>
        <v>54895.299367</v>
      </c>
      <c r="AC737" s="122">
        <f t="shared" si="790"/>
        <v>54895.299367</v>
      </c>
      <c r="AD737" s="94">
        <f t="shared" si="791"/>
        <v>0</v>
      </c>
      <c r="AE737" s="123">
        <f t="shared" si="792"/>
        <v>164025.67000000001</v>
      </c>
      <c r="AF737" s="94">
        <f t="shared" si="793"/>
        <v>164025.67000000001</v>
      </c>
      <c r="AG737" s="94">
        <f t="shared" si="794"/>
        <v>0</v>
      </c>
      <c r="AH737" s="123">
        <f t="shared" si="795"/>
        <v>18354.472473000002</v>
      </c>
      <c r="AI737" s="94">
        <f t="shared" si="796"/>
        <v>18354.472473000002</v>
      </c>
      <c r="AJ737" s="94">
        <f t="shared" si="797"/>
        <v>0</v>
      </c>
      <c r="AK737" s="94">
        <f t="shared" si="798"/>
        <v>145671.19752700001</v>
      </c>
      <c r="AL737" s="93">
        <f t="shared" si="799"/>
        <v>145671.19752700001</v>
      </c>
      <c r="AM737" s="138" t="s">
        <v>1257</v>
      </c>
    </row>
    <row r="738" spans="1:39" hidden="1" outlineLevel="3" x14ac:dyDescent="0.25">
      <c r="A738" t="s">
        <v>7067</v>
      </c>
      <c r="B738" t="s">
        <v>447</v>
      </c>
      <c r="C738" t="s">
        <v>448</v>
      </c>
      <c r="D738" t="s">
        <v>513</v>
      </c>
      <c r="E738" t="s">
        <v>514</v>
      </c>
      <c r="F738">
        <v>770.38</v>
      </c>
      <c r="G738">
        <v>1482.13</v>
      </c>
      <c r="H738">
        <v>936.11</v>
      </c>
      <c r="R738">
        <f t="shared" si="781"/>
        <v>3188.6200000000003</v>
      </c>
      <c r="S738" s="92" t="s">
        <v>4827</v>
      </c>
      <c r="T738" s="80">
        <v>0.1119</v>
      </c>
      <c r="U738" s="119">
        <f t="shared" si="782"/>
        <v>0</v>
      </c>
      <c r="V738" s="120">
        <f t="shared" si="783"/>
        <v>936.11</v>
      </c>
      <c r="W738" s="121">
        <f t="shared" si="784"/>
        <v>936.11</v>
      </c>
      <c r="X738" s="119">
        <f t="shared" si="785"/>
        <v>0</v>
      </c>
      <c r="Y738" s="120">
        <f t="shared" si="786"/>
        <v>104.750709</v>
      </c>
      <c r="Z738" s="122">
        <f t="shared" si="787"/>
        <v>104.750709</v>
      </c>
      <c r="AA738" s="119">
        <f t="shared" si="788"/>
        <v>0</v>
      </c>
      <c r="AB738" s="120">
        <f t="shared" si="789"/>
        <v>831.35929099999998</v>
      </c>
      <c r="AC738" s="122">
        <f t="shared" si="790"/>
        <v>831.35929099999998</v>
      </c>
      <c r="AD738" s="94">
        <f t="shared" si="791"/>
        <v>0</v>
      </c>
      <c r="AE738" s="123">
        <f t="shared" si="792"/>
        <v>3188.6200000000003</v>
      </c>
      <c r="AF738" s="94">
        <f t="shared" si="793"/>
        <v>3188.6200000000003</v>
      </c>
      <c r="AG738" s="94">
        <f t="shared" si="794"/>
        <v>0</v>
      </c>
      <c r="AH738" s="123">
        <f t="shared" si="795"/>
        <v>356.80657800000006</v>
      </c>
      <c r="AI738" s="94">
        <f t="shared" si="796"/>
        <v>356.80657800000006</v>
      </c>
      <c r="AJ738" s="94">
        <f t="shared" si="797"/>
        <v>0</v>
      </c>
      <c r="AK738" s="94">
        <f t="shared" si="798"/>
        <v>2831.8134220000002</v>
      </c>
      <c r="AL738" s="93">
        <f t="shared" si="799"/>
        <v>2831.8134220000002</v>
      </c>
      <c r="AM738" s="138" t="s">
        <v>1012</v>
      </c>
    </row>
    <row r="739" spans="1:39" hidden="1" outlineLevel="3" x14ac:dyDescent="0.25">
      <c r="A739" t="s">
        <v>7067</v>
      </c>
      <c r="B739" t="s">
        <v>134</v>
      </c>
      <c r="C739" t="s">
        <v>135</v>
      </c>
      <c r="D739" t="s">
        <v>539</v>
      </c>
      <c r="E739" t="s">
        <v>540</v>
      </c>
      <c r="H739">
        <v>154.99</v>
      </c>
      <c r="R739">
        <f t="shared" si="781"/>
        <v>154.99</v>
      </c>
      <c r="S739" s="92" t="s">
        <v>7098</v>
      </c>
      <c r="T739" s="80">
        <v>0.1119</v>
      </c>
      <c r="U739" s="119">
        <f t="shared" si="782"/>
        <v>0</v>
      </c>
      <c r="V739" s="120">
        <f t="shared" si="783"/>
        <v>154.99</v>
      </c>
      <c r="W739" s="121">
        <f t="shared" si="784"/>
        <v>154.99</v>
      </c>
      <c r="X739" s="119">
        <f t="shared" si="785"/>
        <v>0</v>
      </c>
      <c r="Y739" s="120">
        <f t="shared" si="786"/>
        <v>17.343381000000001</v>
      </c>
      <c r="Z739" s="122">
        <f t="shared" si="787"/>
        <v>17.343381000000001</v>
      </c>
      <c r="AA739" s="119">
        <f t="shared" si="788"/>
        <v>0</v>
      </c>
      <c r="AB739" s="120">
        <f t="shared" si="789"/>
        <v>137.64661900000002</v>
      </c>
      <c r="AC739" s="122">
        <f t="shared" si="790"/>
        <v>137.64661900000002</v>
      </c>
      <c r="AD739" s="94">
        <f t="shared" si="791"/>
        <v>0</v>
      </c>
      <c r="AE739" s="123">
        <f t="shared" si="792"/>
        <v>154.99</v>
      </c>
      <c r="AF739" s="94">
        <f t="shared" si="793"/>
        <v>154.99</v>
      </c>
      <c r="AG739" s="94">
        <f t="shared" si="794"/>
        <v>0</v>
      </c>
      <c r="AH739" s="123">
        <f t="shared" si="795"/>
        <v>17.343381000000001</v>
      </c>
      <c r="AI739" s="94">
        <f t="shared" si="796"/>
        <v>17.343381000000001</v>
      </c>
      <c r="AJ739" s="94">
        <f t="shared" si="797"/>
        <v>0</v>
      </c>
      <c r="AK739" s="94">
        <f t="shared" si="798"/>
        <v>137.64661900000002</v>
      </c>
      <c r="AL739" s="93">
        <f t="shared" si="799"/>
        <v>137.64661900000002</v>
      </c>
      <c r="AM739" s="138" t="s">
        <v>1257</v>
      </c>
    </row>
    <row r="740" spans="1:39" hidden="1" outlineLevel="3" x14ac:dyDescent="0.25">
      <c r="A740" t="s">
        <v>7067</v>
      </c>
      <c r="B740" t="s">
        <v>561</v>
      </c>
      <c r="C740" t="s">
        <v>562</v>
      </c>
      <c r="D740" t="s">
        <v>559</v>
      </c>
      <c r="E740" t="s">
        <v>560</v>
      </c>
      <c r="F740">
        <v>6</v>
      </c>
      <c r="G740">
        <v>981.86</v>
      </c>
      <c r="H740">
        <v>147.29</v>
      </c>
      <c r="R740">
        <f t="shared" si="781"/>
        <v>1135.1500000000001</v>
      </c>
      <c r="S740" s="92" t="s">
        <v>6634</v>
      </c>
      <c r="T740" s="80">
        <v>0.1119</v>
      </c>
      <c r="U740" s="119">
        <f t="shared" si="782"/>
        <v>0</v>
      </c>
      <c r="V740" s="120">
        <f t="shared" si="783"/>
        <v>147.29</v>
      </c>
      <c r="W740" s="121">
        <f t="shared" si="784"/>
        <v>147.29</v>
      </c>
      <c r="X740" s="119">
        <f t="shared" si="785"/>
        <v>0</v>
      </c>
      <c r="Y740" s="120">
        <f t="shared" si="786"/>
        <v>16.481750999999999</v>
      </c>
      <c r="Z740" s="122">
        <f t="shared" si="787"/>
        <v>16.481750999999999</v>
      </c>
      <c r="AA740" s="119">
        <f t="shared" si="788"/>
        <v>0</v>
      </c>
      <c r="AB740" s="120">
        <f t="shared" si="789"/>
        <v>130.80824899999999</v>
      </c>
      <c r="AC740" s="122">
        <f t="shared" si="790"/>
        <v>130.80824899999999</v>
      </c>
      <c r="AD740" s="94">
        <f t="shared" si="791"/>
        <v>0</v>
      </c>
      <c r="AE740" s="123">
        <f t="shared" si="792"/>
        <v>1135.1500000000001</v>
      </c>
      <c r="AF740" s="94">
        <f t="shared" si="793"/>
        <v>1135.1500000000001</v>
      </c>
      <c r="AG740" s="94">
        <f t="shared" si="794"/>
        <v>0</v>
      </c>
      <c r="AH740" s="123">
        <f t="shared" si="795"/>
        <v>127.02328500000002</v>
      </c>
      <c r="AI740" s="94">
        <f t="shared" si="796"/>
        <v>127.02328500000002</v>
      </c>
      <c r="AJ740" s="94">
        <f t="shared" si="797"/>
        <v>0</v>
      </c>
      <c r="AK740" s="94">
        <f t="shared" si="798"/>
        <v>1008.1267150000001</v>
      </c>
      <c r="AL740" s="93">
        <f t="shared" si="799"/>
        <v>1008.1267150000001</v>
      </c>
      <c r="AM740" s="138" t="s">
        <v>1257</v>
      </c>
    </row>
    <row r="741" spans="1:39" hidden="1" outlineLevel="3" x14ac:dyDescent="0.25">
      <c r="A741" t="s">
        <v>7067</v>
      </c>
      <c r="B741" t="s">
        <v>603</v>
      </c>
      <c r="C741" t="s">
        <v>604</v>
      </c>
      <c r="D741" t="s">
        <v>513</v>
      </c>
      <c r="E741" t="s">
        <v>514</v>
      </c>
      <c r="F741">
        <v>55.6</v>
      </c>
      <c r="G741">
        <v>248.09</v>
      </c>
      <c r="H741">
        <v>23545.15</v>
      </c>
      <c r="R741">
        <f t="shared" si="781"/>
        <v>23848.84</v>
      </c>
      <c r="S741" s="92" t="s">
        <v>5622</v>
      </c>
      <c r="T741" s="80">
        <v>0.1119</v>
      </c>
      <c r="U741" s="119">
        <f t="shared" si="782"/>
        <v>0</v>
      </c>
      <c r="V741" s="120">
        <f t="shared" si="783"/>
        <v>23545.15</v>
      </c>
      <c r="W741" s="121">
        <f t="shared" si="784"/>
        <v>23545.15</v>
      </c>
      <c r="X741" s="119">
        <f t="shared" si="785"/>
        <v>0</v>
      </c>
      <c r="Y741" s="120">
        <f t="shared" si="786"/>
        <v>2634.7022850000003</v>
      </c>
      <c r="Z741" s="122">
        <f t="shared" si="787"/>
        <v>2634.7022850000003</v>
      </c>
      <c r="AA741" s="119">
        <f t="shared" si="788"/>
        <v>0</v>
      </c>
      <c r="AB741" s="120">
        <f t="shared" si="789"/>
        <v>20910.447715000002</v>
      </c>
      <c r="AC741" s="122">
        <f t="shared" si="790"/>
        <v>20910.447715000002</v>
      </c>
      <c r="AD741" s="94">
        <f t="shared" si="791"/>
        <v>0</v>
      </c>
      <c r="AE741" s="123">
        <f t="shared" si="792"/>
        <v>23848.84</v>
      </c>
      <c r="AF741" s="94">
        <f t="shared" si="793"/>
        <v>23848.84</v>
      </c>
      <c r="AG741" s="94">
        <f t="shared" si="794"/>
        <v>0</v>
      </c>
      <c r="AH741" s="123">
        <f t="shared" si="795"/>
        <v>2668.6851959999999</v>
      </c>
      <c r="AI741" s="94">
        <f t="shared" si="796"/>
        <v>2668.6851959999999</v>
      </c>
      <c r="AJ741" s="94">
        <f t="shared" si="797"/>
        <v>0</v>
      </c>
      <c r="AK741" s="94">
        <f t="shared" si="798"/>
        <v>21180.154804000002</v>
      </c>
      <c r="AL741" s="93">
        <f t="shared" si="799"/>
        <v>21180.154804000002</v>
      </c>
      <c r="AM741" s="138" t="s">
        <v>4426</v>
      </c>
    </row>
    <row r="742" spans="1:39" hidden="1" outlineLevel="3" x14ac:dyDescent="0.25">
      <c r="A742" t="s">
        <v>7067</v>
      </c>
      <c r="B742" t="s">
        <v>603</v>
      </c>
      <c r="C742" t="s">
        <v>604</v>
      </c>
      <c r="D742" t="s">
        <v>605</v>
      </c>
      <c r="E742" t="s">
        <v>606</v>
      </c>
      <c r="F742">
        <v>79443.97</v>
      </c>
      <c r="G742">
        <v>80099.149999999994</v>
      </c>
      <c r="H742">
        <v>76995.259999999995</v>
      </c>
      <c r="R742">
        <f t="shared" si="781"/>
        <v>236538.38</v>
      </c>
      <c r="S742" s="92" t="s">
        <v>6517</v>
      </c>
      <c r="T742" s="80">
        <v>0.1119</v>
      </c>
      <c r="U742" s="119">
        <f t="shared" si="782"/>
        <v>0</v>
      </c>
      <c r="V742" s="120">
        <f t="shared" si="783"/>
        <v>76995.259999999995</v>
      </c>
      <c r="W742" s="121">
        <f t="shared" si="784"/>
        <v>76995.259999999995</v>
      </c>
      <c r="X742" s="119">
        <f t="shared" si="785"/>
        <v>0</v>
      </c>
      <c r="Y742" s="120">
        <f t="shared" si="786"/>
        <v>8615.7695939999994</v>
      </c>
      <c r="Z742" s="122">
        <f t="shared" si="787"/>
        <v>8615.7695939999994</v>
      </c>
      <c r="AA742" s="119">
        <f t="shared" si="788"/>
        <v>0</v>
      </c>
      <c r="AB742" s="120">
        <f t="shared" si="789"/>
        <v>68379.490405999997</v>
      </c>
      <c r="AC742" s="122">
        <f t="shared" si="790"/>
        <v>68379.490405999997</v>
      </c>
      <c r="AD742" s="94">
        <f t="shared" si="791"/>
        <v>0</v>
      </c>
      <c r="AE742" s="123">
        <f t="shared" si="792"/>
        <v>236538.38</v>
      </c>
      <c r="AF742" s="94">
        <f t="shared" si="793"/>
        <v>236538.38</v>
      </c>
      <c r="AG742" s="94">
        <f t="shared" si="794"/>
        <v>0</v>
      </c>
      <c r="AH742" s="123">
        <f t="shared" si="795"/>
        <v>26468.644722000001</v>
      </c>
      <c r="AI742" s="94">
        <f t="shared" si="796"/>
        <v>26468.644722000001</v>
      </c>
      <c r="AJ742" s="94">
        <f t="shared" si="797"/>
        <v>0</v>
      </c>
      <c r="AK742" s="94">
        <f t="shared" si="798"/>
        <v>210069.73527800001</v>
      </c>
      <c r="AL742" s="93">
        <f t="shared" si="799"/>
        <v>210069.73527800001</v>
      </c>
      <c r="AM742" s="138" t="s">
        <v>1257</v>
      </c>
    </row>
    <row r="743" spans="1:39" hidden="1" outlineLevel="2" collapsed="1" x14ac:dyDescent="0.25">
      <c r="S743" s="92"/>
      <c r="T743" s="80"/>
      <c r="U743" s="119">
        <f t="shared" ref="U743:AL743" si="800">SUBTOTAL(9,U730:U742)</f>
        <v>0</v>
      </c>
      <c r="V743" s="120">
        <f t="shared" si="800"/>
        <v>165529.59999999998</v>
      </c>
      <c r="W743" s="121">
        <f t="shared" si="800"/>
        <v>165529.59999999998</v>
      </c>
      <c r="X743" s="119">
        <f t="shared" si="800"/>
        <v>0</v>
      </c>
      <c r="Y743" s="120">
        <f t="shared" si="800"/>
        <v>18522.76224</v>
      </c>
      <c r="Z743" s="122">
        <f t="shared" si="800"/>
        <v>18522.76224</v>
      </c>
      <c r="AA743" s="119">
        <f t="shared" si="800"/>
        <v>0</v>
      </c>
      <c r="AB743" s="120">
        <f t="shared" si="800"/>
        <v>147006.83775999999</v>
      </c>
      <c r="AC743" s="122">
        <f t="shared" si="800"/>
        <v>147006.83775999999</v>
      </c>
      <c r="AD743" s="94">
        <f t="shared" si="800"/>
        <v>0</v>
      </c>
      <c r="AE743" s="123">
        <f t="shared" si="800"/>
        <v>434811.33999999997</v>
      </c>
      <c r="AF743" s="94">
        <f t="shared" si="800"/>
        <v>434811.33999999997</v>
      </c>
      <c r="AG743" s="94">
        <f t="shared" si="800"/>
        <v>0</v>
      </c>
      <c r="AH743" s="123">
        <f t="shared" si="800"/>
        <v>48655.388945999999</v>
      </c>
      <c r="AI743" s="94">
        <f t="shared" si="800"/>
        <v>48655.388945999999</v>
      </c>
      <c r="AJ743" s="94">
        <f t="shared" si="800"/>
        <v>0</v>
      </c>
      <c r="AK743" s="94">
        <f t="shared" si="800"/>
        <v>386155.951054</v>
      </c>
      <c r="AL743" s="93">
        <f t="shared" si="800"/>
        <v>386155.951054</v>
      </c>
      <c r="AM743" s="139" t="s">
        <v>7140</v>
      </c>
    </row>
    <row r="744" spans="1:39" hidden="1" outlineLevel="3" x14ac:dyDescent="0.25">
      <c r="A744" t="s">
        <v>7067</v>
      </c>
      <c r="B744" t="s">
        <v>579</v>
      </c>
      <c r="C744" t="s">
        <v>580</v>
      </c>
      <c r="D744" t="s">
        <v>581</v>
      </c>
      <c r="E744" t="s">
        <v>582</v>
      </c>
      <c r="G744">
        <v>70</v>
      </c>
      <c r="R744">
        <f>SUM(F744:Q744)</f>
        <v>70</v>
      </c>
      <c r="S744" s="92" t="s">
        <v>5541</v>
      </c>
      <c r="T744" s="80">
        <v>8.4099999999999994E-2</v>
      </c>
      <c r="U744" s="119">
        <f>IF(LEFT(AM744,6)="Direct", H744,0)</f>
        <v>0</v>
      </c>
      <c r="V744" s="120">
        <f>H744-U744</f>
        <v>0</v>
      </c>
      <c r="W744" s="121">
        <f>U744+V744</f>
        <v>0</v>
      </c>
      <c r="X744" s="119">
        <f>IF(LEFT(AM744,9)="Direct-WA", H744,0)</f>
        <v>0</v>
      </c>
      <c r="Y744" s="120">
        <f>IF(LEFT(AM744,9)="Direct-WA",0,H744*T744)</f>
        <v>0</v>
      </c>
      <c r="Z744" s="122">
        <f>X744+Y744</f>
        <v>0</v>
      </c>
      <c r="AA744" s="119">
        <f>IF(LEFT(AM744,9)="Direct-OR", H744,0)</f>
        <v>0</v>
      </c>
      <c r="AB744" s="120">
        <f>IF(LEFT(AM744,9)="Direct-OR",0,V744-Y744)</f>
        <v>0</v>
      </c>
      <c r="AC744" s="122">
        <f>AA744+AB744</f>
        <v>0</v>
      </c>
      <c r="AD744" s="94">
        <f>IF(LEFT(AM744,6)="Direct", R744,0)</f>
        <v>0</v>
      </c>
      <c r="AE744" s="123">
        <f>R744-AD744</f>
        <v>70</v>
      </c>
      <c r="AF744" s="94">
        <f>AD744+AE744</f>
        <v>70</v>
      </c>
      <c r="AG744" s="94">
        <f>IF(LEFT(AM744,9)="Direct-WA", R744,0)</f>
        <v>0</v>
      </c>
      <c r="AH744" s="123">
        <f>IF(LEFT(AM744,9)="Direct-WA",0,R744*T744)</f>
        <v>5.8869999999999996</v>
      </c>
      <c r="AI744" s="94">
        <f>AG744+AH744</f>
        <v>5.8869999999999996</v>
      </c>
      <c r="AJ744" s="94">
        <f>IF(LEFT(AM744,9)="Direct-OR", R744,0)</f>
        <v>0</v>
      </c>
      <c r="AK744" s="94">
        <f>IF(LEFT(AM744,9)="Direct-OR",0,AF744-AI744)</f>
        <v>64.113</v>
      </c>
      <c r="AL744" s="93">
        <f>AJ744+AK744</f>
        <v>64.113</v>
      </c>
      <c r="AM744" s="138" t="s">
        <v>982</v>
      </c>
    </row>
    <row r="745" spans="1:39" hidden="1" outlineLevel="2" collapsed="1" x14ac:dyDescent="0.25">
      <c r="S745" s="92"/>
      <c r="T745" s="80"/>
      <c r="U745" s="119">
        <f t="shared" ref="U745:AL745" si="801">SUBTOTAL(9,U744:U744)</f>
        <v>0</v>
      </c>
      <c r="V745" s="120">
        <f t="shared" si="801"/>
        <v>0</v>
      </c>
      <c r="W745" s="121">
        <f t="shared" si="801"/>
        <v>0</v>
      </c>
      <c r="X745" s="119">
        <f t="shared" si="801"/>
        <v>0</v>
      </c>
      <c r="Y745" s="120">
        <f t="shared" si="801"/>
        <v>0</v>
      </c>
      <c r="Z745" s="122">
        <f t="shared" si="801"/>
        <v>0</v>
      </c>
      <c r="AA745" s="119">
        <f t="shared" si="801"/>
        <v>0</v>
      </c>
      <c r="AB745" s="120">
        <f t="shared" si="801"/>
        <v>0</v>
      </c>
      <c r="AC745" s="122">
        <f t="shared" si="801"/>
        <v>0</v>
      </c>
      <c r="AD745" s="94">
        <f t="shared" si="801"/>
        <v>0</v>
      </c>
      <c r="AE745" s="123">
        <f t="shared" si="801"/>
        <v>70</v>
      </c>
      <c r="AF745" s="94">
        <f t="shared" si="801"/>
        <v>70</v>
      </c>
      <c r="AG745" s="94">
        <f t="shared" si="801"/>
        <v>0</v>
      </c>
      <c r="AH745" s="123">
        <f t="shared" si="801"/>
        <v>5.8869999999999996</v>
      </c>
      <c r="AI745" s="94">
        <f t="shared" si="801"/>
        <v>5.8869999999999996</v>
      </c>
      <c r="AJ745" s="94">
        <f t="shared" si="801"/>
        <v>0</v>
      </c>
      <c r="AK745" s="94">
        <f t="shared" si="801"/>
        <v>64.113</v>
      </c>
      <c r="AL745" s="93">
        <f t="shared" si="801"/>
        <v>64.113</v>
      </c>
      <c r="AM745" s="139" t="s">
        <v>7144</v>
      </c>
    </row>
    <row r="746" spans="1:39" hidden="1" outlineLevel="3" x14ac:dyDescent="0.25">
      <c r="A746" t="s">
        <v>7067</v>
      </c>
      <c r="B746" t="s">
        <v>70</v>
      </c>
      <c r="C746" t="s">
        <v>71</v>
      </c>
      <c r="D746" t="s">
        <v>513</v>
      </c>
      <c r="E746" t="s">
        <v>514</v>
      </c>
      <c r="F746">
        <v>186.31</v>
      </c>
      <c r="R746">
        <f>SUM(F746:Q746)</f>
        <v>186.31</v>
      </c>
      <c r="S746" s="92" t="s">
        <v>1731</v>
      </c>
      <c r="T746" s="80">
        <v>0.1128</v>
      </c>
      <c r="U746" s="119">
        <f>IF(LEFT(AM746,6)="Direct", H746,0)</f>
        <v>0</v>
      </c>
      <c r="V746" s="120">
        <f>H746-U746</f>
        <v>0</v>
      </c>
      <c r="W746" s="121">
        <f>U746+V746</f>
        <v>0</v>
      </c>
      <c r="X746" s="119">
        <f>IF(LEFT(AM746,9)="Direct-WA", H746,0)</f>
        <v>0</v>
      </c>
      <c r="Y746" s="120">
        <f>IF(LEFT(AM746,9)="Direct-WA",0,H746*T746)</f>
        <v>0</v>
      </c>
      <c r="Z746" s="122">
        <f>X746+Y746</f>
        <v>0</v>
      </c>
      <c r="AA746" s="119">
        <f>IF(LEFT(AM746,9)="Direct-OR", H746,0)</f>
        <v>0</v>
      </c>
      <c r="AB746" s="120">
        <f>IF(LEFT(AM746,9)="Direct-OR",0,V746-Y746)</f>
        <v>0</v>
      </c>
      <c r="AC746" s="122">
        <f>AA746+AB746</f>
        <v>0</v>
      </c>
      <c r="AD746" s="94">
        <f>IF(LEFT(AM746,6)="Direct", R746,0)</f>
        <v>0</v>
      </c>
      <c r="AE746" s="123">
        <f>R746-AD746</f>
        <v>186.31</v>
      </c>
      <c r="AF746" s="94">
        <f>AD746+AE746</f>
        <v>186.31</v>
      </c>
      <c r="AG746" s="94">
        <f>IF(LEFT(AM746,9)="Direct-WA", R746,0)</f>
        <v>0</v>
      </c>
      <c r="AH746" s="123">
        <f>IF(LEFT(AM746,9)="Direct-WA",0,R746*T746)</f>
        <v>21.015768000000001</v>
      </c>
      <c r="AI746" s="94">
        <f>AG746+AH746</f>
        <v>21.015768000000001</v>
      </c>
      <c r="AJ746" s="94">
        <f>IF(LEFT(AM746,9)="Direct-OR", R746,0)</f>
        <v>0</v>
      </c>
      <c r="AK746" s="94">
        <f>IF(LEFT(AM746,9)="Direct-OR",0,AF746-AI746)</f>
        <v>165.29423199999999</v>
      </c>
      <c r="AL746" s="93">
        <f>AJ746+AK746</f>
        <v>165.29423199999999</v>
      </c>
      <c r="AM746" s="138" t="s">
        <v>988</v>
      </c>
    </row>
    <row r="747" spans="1:39" hidden="1" outlineLevel="3" x14ac:dyDescent="0.25">
      <c r="A747" t="s">
        <v>7067</v>
      </c>
      <c r="B747" t="s">
        <v>441</v>
      </c>
      <c r="C747" t="s">
        <v>442</v>
      </c>
      <c r="D747" t="s">
        <v>513</v>
      </c>
      <c r="E747" t="s">
        <v>514</v>
      </c>
      <c r="F747">
        <v>9565.84</v>
      </c>
      <c r="G747">
        <v>13218.53</v>
      </c>
      <c r="H747">
        <v>13029.76</v>
      </c>
      <c r="R747">
        <f>SUM(F747:Q747)</f>
        <v>35814.130000000005</v>
      </c>
      <c r="S747" s="92" t="s">
        <v>1788</v>
      </c>
      <c r="T747" s="80">
        <v>0.1128</v>
      </c>
      <c r="U747" s="119">
        <f>IF(LEFT(AM747,6)="Direct", H747,0)</f>
        <v>0</v>
      </c>
      <c r="V747" s="120">
        <f>H747-U747</f>
        <v>13029.76</v>
      </c>
      <c r="W747" s="121">
        <f>U747+V747</f>
        <v>13029.76</v>
      </c>
      <c r="X747" s="119">
        <f>IF(LEFT(AM747,9)="Direct-WA", H747,0)</f>
        <v>0</v>
      </c>
      <c r="Y747" s="120">
        <f>IF(LEFT(AM747,9)="Direct-WA",0,H747*T747)</f>
        <v>1469.756928</v>
      </c>
      <c r="Z747" s="122">
        <f>X747+Y747</f>
        <v>1469.756928</v>
      </c>
      <c r="AA747" s="119">
        <f>IF(LEFT(AM747,9)="Direct-OR", H747,0)</f>
        <v>0</v>
      </c>
      <c r="AB747" s="120">
        <f>IF(LEFT(AM747,9)="Direct-OR",0,V747-Y747)</f>
        <v>11560.003072</v>
      </c>
      <c r="AC747" s="122">
        <f>AA747+AB747</f>
        <v>11560.003072</v>
      </c>
      <c r="AD747" s="94">
        <f>IF(LEFT(AM747,6)="Direct", R747,0)</f>
        <v>0</v>
      </c>
      <c r="AE747" s="123">
        <f>R747-AD747</f>
        <v>35814.130000000005</v>
      </c>
      <c r="AF747" s="94">
        <f>AD747+AE747</f>
        <v>35814.130000000005</v>
      </c>
      <c r="AG747" s="94">
        <f>IF(LEFT(AM747,9)="Direct-WA", R747,0)</f>
        <v>0</v>
      </c>
      <c r="AH747" s="123">
        <f>IF(LEFT(AM747,9)="Direct-WA",0,R747*T747)</f>
        <v>4039.8338640000006</v>
      </c>
      <c r="AI747" s="94">
        <f>AG747+AH747</f>
        <v>4039.8338640000006</v>
      </c>
      <c r="AJ747" s="94">
        <f>IF(LEFT(AM747,9)="Direct-OR", R747,0)</f>
        <v>0</v>
      </c>
      <c r="AK747" s="94">
        <f>IF(LEFT(AM747,9)="Direct-OR",0,AF747-AI747)</f>
        <v>31774.296136000004</v>
      </c>
      <c r="AL747" s="93">
        <f>AJ747+AK747</f>
        <v>31774.296136000004</v>
      </c>
      <c r="AM747" s="138" t="s">
        <v>988</v>
      </c>
    </row>
    <row r="748" spans="1:39" hidden="1" outlineLevel="2" collapsed="1" x14ac:dyDescent="0.25">
      <c r="S748" s="92"/>
      <c r="T748" s="80"/>
      <c r="U748" s="119">
        <f t="shared" ref="U748:AL748" si="802">SUBTOTAL(9,U746:U747)</f>
        <v>0</v>
      </c>
      <c r="V748" s="120">
        <f t="shared" si="802"/>
        <v>13029.76</v>
      </c>
      <c r="W748" s="121">
        <f t="shared" si="802"/>
        <v>13029.76</v>
      </c>
      <c r="X748" s="119">
        <f t="shared" si="802"/>
        <v>0</v>
      </c>
      <c r="Y748" s="120">
        <f t="shared" si="802"/>
        <v>1469.756928</v>
      </c>
      <c r="Z748" s="122">
        <f t="shared" si="802"/>
        <v>1469.756928</v>
      </c>
      <c r="AA748" s="119">
        <f t="shared" si="802"/>
        <v>0</v>
      </c>
      <c r="AB748" s="120">
        <f t="shared" si="802"/>
        <v>11560.003072</v>
      </c>
      <c r="AC748" s="122">
        <f t="shared" si="802"/>
        <v>11560.003072</v>
      </c>
      <c r="AD748" s="94">
        <f t="shared" si="802"/>
        <v>0</v>
      </c>
      <c r="AE748" s="123">
        <f t="shared" si="802"/>
        <v>36000.44</v>
      </c>
      <c r="AF748" s="94">
        <f t="shared" si="802"/>
        <v>36000.44</v>
      </c>
      <c r="AG748" s="94">
        <f t="shared" si="802"/>
        <v>0</v>
      </c>
      <c r="AH748" s="123">
        <f t="shared" si="802"/>
        <v>4060.8496320000008</v>
      </c>
      <c r="AI748" s="94">
        <f t="shared" si="802"/>
        <v>4060.8496320000008</v>
      </c>
      <c r="AJ748" s="94">
        <f t="shared" si="802"/>
        <v>0</v>
      </c>
      <c r="AK748" s="94">
        <f t="shared" si="802"/>
        <v>31939.590368000005</v>
      </c>
      <c r="AL748" s="93">
        <f t="shared" si="802"/>
        <v>31939.590368000005</v>
      </c>
      <c r="AM748" s="139" t="s">
        <v>7151</v>
      </c>
    </row>
    <row r="749" spans="1:39" hidden="1" outlineLevel="3" x14ac:dyDescent="0.25">
      <c r="A749" t="s">
        <v>7067</v>
      </c>
      <c r="B749" t="s">
        <v>433</v>
      </c>
      <c r="C749" t="s">
        <v>434</v>
      </c>
      <c r="D749" t="s">
        <v>513</v>
      </c>
      <c r="E749" t="s">
        <v>514</v>
      </c>
      <c r="F749">
        <v>50.96</v>
      </c>
      <c r="G749">
        <v>912.77</v>
      </c>
      <c r="H749">
        <v>21.85</v>
      </c>
      <c r="R749">
        <f t="shared" ref="R749:R757" si="803">SUM(F749:Q749)</f>
        <v>985.58</v>
      </c>
      <c r="S749" s="92" t="s">
        <v>1772</v>
      </c>
      <c r="T749" s="80">
        <v>0</v>
      </c>
      <c r="U749" s="119">
        <f t="shared" ref="U749:U757" si="804">IF(LEFT(AM749,6)="Direct", H749,0)</f>
        <v>21.85</v>
      </c>
      <c r="V749" s="120">
        <f t="shared" ref="V749:V757" si="805">H749-U749</f>
        <v>0</v>
      </c>
      <c r="W749" s="121">
        <f t="shared" ref="W749:W757" si="806">U749+V749</f>
        <v>21.85</v>
      </c>
      <c r="X749" s="119">
        <f t="shared" ref="X749:X757" si="807">IF(LEFT(AM749,9)="Direct-WA", H749,0)</f>
        <v>0</v>
      </c>
      <c r="Y749" s="120">
        <f t="shared" ref="Y749:Y757" si="808">IF(LEFT(AM749,9)="Direct-WA",0,H749*T749)</f>
        <v>0</v>
      </c>
      <c r="Z749" s="122">
        <f t="shared" ref="Z749:Z757" si="809">X749+Y749</f>
        <v>0</v>
      </c>
      <c r="AA749" s="119">
        <f t="shared" ref="AA749:AA757" si="810">IF(LEFT(AM749,9)="Direct-OR", H749,0)</f>
        <v>21.85</v>
      </c>
      <c r="AB749" s="120">
        <f t="shared" ref="AB749:AB757" si="811">IF(LEFT(AM749,9)="Direct-OR",0,V749-Y749)</f>
        <v>0</v>
      </c>
      <c r="AC749" s="122">
        <f t="shared" ref="AC749:AC757" si="812">AA749+AB749</f>
        <v>21.85</v>
      </c>
      <c r="AD749" s="94">
        <f t="shared" ref="AD749:AD757" si="813">IF(LEFT(AM749,6)="Direct", R749,0)</f>
        <v>985.58</v>
      </c>
      <c r="AE749" s="123">
        <f t="shared" ref="AE749:AE757" si="814">R749-AD749</f>
        <v>0</v>
      </c>
      <c r="AF749" s="94">
        <f t="shared" ref="AF749:AF757" si="815">AD749+AE749</f>
        <v>985.58</v>
      </c>
      <c r="AG749" s="94">
        <f t="shared" ref="AG749:AG757" si="816">IF(LEFT(AM749,9)="Direct-WA", R749,0)</f>
        <v>0</v>
      </c>
      <c r="AH749" s="123">
        <f t="shared" ref="AH749:AH757" si="817">IF(LEFT(AM749,9)="Direct-WA",0,R749*T749)</f>
        <v>0</v>
      </c>
      <c r="AI749" s="94">
        <f t="shared" ref="AI749:AI757" si="818">AG749+AH749</f>
        <v>0</v>
      </c>
      <c r="AJ749" s="94">
        <f t="shared" ref="AJ749:AJ757" si="819">IF(LEFT(AM749,9)="Direct-OR", R749,0)</f>
        <v>985.58</v>
      </c>
      <c r="AK749" s="94">
        <f t="shared" ref="AK749:AK757" si="820">IF(LEFT(AM749,9)="Direct-OR",0,AF749-AI749)</f>
        <v>0</v>
      </c>
      <c r="AL749" s="93">
        <f t="shared" ref="AL749:AL757" si="821">AJ749+AK749</f>
        <v>985.58</v>
      </c>
      <c r="AM749" s="138" t="s">
        <v>1014</v>
      </c>
    </row>
    <row r="750" spans="1:39" hidden="1" outlineLevel="3" x14ac:dyDescent="0.25">
      <c r="A750" t="s">
        <v>7067</v>
      </c>
      <c r="B750" t="s">
        <v>342</v>
      </c>
      <c r="C750" t="s">
        <v>343</v>
      </c>
      <c r="D750" t="s">
        <v>519</v>
      </c>
      <c r="E750" t="s">
        <v>520</v>
      </c>
      <c r="F750">
        <v>20.079999999999998</v>
      </c>
      <c r="G750">
        <v>20.079999999999998</v>
      </c>
      <c r="H750">
        <v>20.079999999999998</v>
      </c>
      <c r="R750">
        <f t="shared" si="803"/>
        <v>60.239999999999995</v>
      </c>
      <c r="S750" s="92" t="s">
        <v>6890</v>
      </c>
      <c r="T750" s="80">
        <v>0</v>
      </c>
      <c r="U750" s="119">
        <f t="shared" si="804"/>
        <v>20.079999999999998</v>
      </c>
      <c r="V750" s="120">
        <f t="shared" si="805"/>
        <v>0</v>
      </c>
      <c r="W750" s="121">
        <f t="shared" si="806"/>
        <v>20.079999999999998</v>
      </c>
      <c r="X750" s="119">
        <f t="shared" si="807"/>
        <v>0</v>
      </c>
      <c r="Y750" s="120">
        <f t="shared" si="808"/>
        <v>0</v>
      </c>
      <c r="Z750" s="122">
        <f t="shared" si="809"/>
        <v>0</v>
      </c>
      <c r="AA750" s="119">
        <f t="shared" si="810"/>
        <v>20.079999999999998</v>
      </c>
      <c r="AB750" s="120">
        <f t="shared" si="811"/>
        <v>0</v>
      </c>
      <c r="AC750" s="122">
        <f t="shared" si="812"/>
        <v>20.079999999999998</v>
      </c>
      <c r="AD750" s="94">
        <f t="shared" si="813"/>
        <v>60.239999999999995</v>
      </c>
      <c r="AE750" s="123">
        <f t="shared" si="814"/>
        <v>0</v>
      </c>
      <c r="AF750" s="94">
        <f t="shared" si="815"/>
        <v>60.239999999999995</v>
      </c>
      <c r="AG750" s="94">
        <f t="shared" si="816"/>
        <v>0</v>
      </c>
      <c r="AH750" s="123">
        <f t="shared" si="817"/>
        <v>0</v>
      </c>
      <c r="AI750" s="94">
        <f t="shared" si="818"/>
        <v>0</v>
      </c>
      <c r="AJ750" s="94">
        <f t="shared" si="819"/>
        <v>60.239999999999995</v>
      </c>
      <c r="AK750" s="94">
        <f t="shared" si="820"/>
        <v>0</v>
      </c>
      <c r="AL750" s="93">
        <f t="shared" si="821"/>
        <v>60.239999999999995</v>
      </c>
      <c r="AM750" s="138" t="s">
        <v>6829</v>
      </c>
    </row>
    <row r="751" spans="1:39" hidden="1" outlineLevel="3" x14ac:dyDescent="0.25">
      <c r="A751" t="s">
        <v>7067</v>
      </c>
      <c r="B751" t="s">
        <v>43</v>
      </c>
      <c r="C751" t="s">
        <v>44</v>
      </c>
      <c r="D751" t="s">
        <v>533</v>
      </c>
      <c r="E751" t="s">
        <v>534</v>
      </c>
      <c r="F751">
        <v>158</v>
      </c>
      <c r="G751">
        <v>158</v>
      </c>
      <c r="H751">
        <v>158</v>
      </c>
      <c r="R751">
        <f t="shared" si="803"/>
        <v>474</v>
      </c>
      <c r="S751" s="92" t="s">
        <v>6793</v>
      </c>
      <c r="T751" s="80">
        <v>0</v>
      </c>
      <c r="U751" s="119">
        <f t="shared" si="804"/>
        <v>158</v>
      </c>
      <c r="V751" s="120">
        <f t="shared" si="805"/>
        <v>0</v>
      </c>
      <c r="W751" s="121">
        <f t="shared" si="806"/>
        <v>158</v>
      </c>
      <c r="X751" s="119">
        <f t="shared" si="807"/>
        <v>0</v>
      </c>
      <c r="Y751" s="120">
        <f t="shared" si="808"/>
        <v>0</v>
      </c>
      <c r="Z751" s="122">
        <f t="shared" si="809"/>
        <v>0</v>
      </c>
      <c r="AA751" s="119">
        <f t="shared" si="810"/>
        <v>158</v>
      </c>
      <c r="AB751" s="120">
        <f t="shared" si="811"/>
        <v>0</v>
      </c>
      <c r="AC751" s="122">
        <f t="shared" si="812"/>
        <v>158</v>
      </c>
      <c r="AD751" s="94">
        <f t="shared" si="813"/>
        <v>474</v>
      </c>
      <c r="AE751" s="123">
        <f t="shared" si="814"/>
        <v>0</v>
      </c>
      <c r="AF751" s="94">
        <f t="shared" si="815"/>
        <v>474</v>
      </c>
      <c r="AG751" s="94">
        <f t="shared" si="816"/>
        <v>0</v>
      </c>
      <c r="AH751" s="123">
        <f t="shared" si="817"/>
        <v>0</v>
      </c>
      <c r="AI751" s="94">
        <f t="shared" si="818"/>
        <v>0</v>
      </c>
      <c r="AJ751" s="94">
        <f t="shared" si="819"/>
        <v>474</v>
      </c>
      <c r="AK751" s="94">
        <f t="shared" si="820"/>
        <v>0</v>
      </c>
      <c r="AL751" s="93">
        <f t="shared" si="821"/>
        <v>474</v>
      </c>
      <c r="AM751" s="138" t="s">
        <v>1014</v>
      </c>
    </row>
    <row r="752" spans="1:39" hidden="1" outlineLevel="3" x14ac:dyDescent="0.25">
      <c r="A752" t="s">
        <v>7067</v>
      </c>
      <c r="B752" t="s">
        <v>549</v>
      </c>
      <c r="C752" t="s">
        <v>550</v>
      </c>
      <c r="D752" t="s">
        <v>513</v>
      </c>
      <c r="E752" t="s">
        <v>514</v>
      </c>
      <c r="H752">
        <v>285</v>
      </c>
      <c r="R752">
        <f t="shared" si="803"/>
        <v>285</v>
      </c>
      <c r="S752" s="92" t="s">
        <v>7099</v>
      </c>
      <c r="T752" s="80">
        <v>0</v>
      </c>
      <c r="U752" s="119">
        <f t="shared" si="804"/>
        <v>285</v>
      </c>
      <c r="V752" s="120">
        <f t="shared" si="805"/>
        <v>0</v>
      </c>
      <c r="W752" s="121">
        <f t="shared" si="806"/>
        <v>285</v>
      </c>
      <c r="X752" s="119">
        <f t="shared" si="807"/>
        <v>0</v>
      </c>
      <c r="Y752" s="120">
        <f t="shared" si="808"/>
        <v>0</v>
      </c>
      <c r="Z752" s="122">
        <f t="shared" si="809"/>
        <v>0</v>
      </c>
      <c r="AA752" s="119">
        <f t="shared" si="810"/>
        <v>285</v>
      </c>
      <c r="AB752" s="120">
        <f t="shared" si="811"/>
        <v>0</v>
      </c>
      <c r="AC752" s="122">
        <f t="shared" si="812"/>
        <v>285</v>
      </c>
      <c r="AD752" s="94">
        <f t="shared" si="813"/>
        <v>285</v>
      </c>
      <c r="AE752" s="123">
        <f t="shared" si="814"/>
        <v>0</v>
      </c>
      <c r="AF752" s="94">
        <f t="shared" si="815"/>
        <v>285</v>
      </c>
      <c r="AG752" s="94">
        <f t="shared" si="816"/>
        <v>0</v>
      </c>
      <c r="AH752" s="123">
        <f t="shared" si="817"/>
        <v>0</v>
      </c>
      <c r="AI752" s="94">
        <f t="shared" si="818"/>
        <v>0</v>
      </c>
      <c r="AJ752" s="94">
        <f t="shared" si="819"/>
        <v>285</v>
      </c>
      <c r="AK752" s="94">
        <f t="shared" si="820"/>
        <v>0</v>
      </c>
      <c r="AL752" s="93">
        <f t="shared" si="821"/>
        <v>285</v>
      </c>
      <c r="AM752" s="138" t="s">
        <v>1611</v>
      </c>
    </row>
    <row r="753" spans="1:39" hidden="1" outlineLevel="3" x14ac:dyDescent="0.25">
      <c r="A753" t="s">
        <v>7067</v>
      </c>
      <c r="B753" t="s">
        <v>553</v>
      </c>
      <c r="C753" t="s">
        <v>554</v>
      </c>
      <c r="D753" t="s">
        <v>513</v>
      </c>
      <c r="E753" t="s">
        <v>514</v>
      </c>
      <c r="H753">
        <v>285</v>
      </c>
      <c r="R753">
        <f t="shared" si="803"/>
        <v>285</v>
      </c>
      <c r="S753" s="92" t="s">
        <v>7100</v>
      </c>
      <c r="T753" s="80">
        <v>0</v>
      </c>
      <c r="U753" s="119">
        <f t="shared" si="804"/>
        <v>285</v>
      </c>
      <c r="V753" s="120">
        <f t="shared" si="805"/>
        <v>0</v>
      </c>
      <c r="W753" s="121">
        <f t="shared" si="806"/>
        <v>285</v>
      </c>
      <c r="X753" s="119">
        <f t="shared" si="807"/>
        <v>0</v>
      </c>
      <c r="Y753" s="120">
        <f t="shared" si="808"/>
        <v>0</v>
      </c>
      <c r="Z753" s="122">
        <f t="shared" si="809"/>
        <v>0</v>
      </c>
      <c r="AA753" s="119">
        <f t="shared" si="810"/>
        <v>285</v>
      </c>
      <c r="AB753" s="120">
        <f t="shared" si="811"/>
        <v>0</v>
      </c>
      <c r="AC753" s="122">
        <f t="shared" si="812"/>
        <v>285</v>
      </c>
      <c r="AD753" s="94">
        <f t="shared" si="813"/>
        <v>285</v>
      </c>
      <c r="AE753" s="123">
        <f t="shared" si="814"/>
        <v>0</v>
      </c>
      <c r="AF753" s="94">
        <f t="shared" si="815"/>
        <v>285</v>
      </c>
      <c r="AG753" s="94">
        <f t="shared" si="816"/>
        <v>0</v>
      </c>
      <c r="AH753" s="123">
        <f t="shared" si="817"/>
        <v>0</v>
      </c>
      <c r="AI753" s="94">
        <f t="shared" si="818"/>
        <v>0</v>
      </c>
      <c r="AJ753" s="94">
        <f t="shared" si="819"/>
        <v>285</v>
      </c>
      <c r="AK753" s="94">
        <f t="shared" si="820"/>
        <v>0</v>
      </c>
      <c r="AL753" s="93">
        <f t="shared" si="821"/>
        <v>285</v>
      </c>
      <c r="AM753" s="138" t="s">
        <v>1611</v>
      </c>
    </row>
    <row r="754" spans="1:39" hidden="1" outlineLevel="3" x14ac:dyDescent="0.25">
      <c r="A754" t="s">
        <v>7067</v>
      </c>
      <c r="B754" t="s">
        <v>555</v>
      </c>
      <c r="C754" t="s">
        <v>556</v>
      </c>
      <c r="D754" t="s">
        <v>527</v>
      </c>
      <c r="E754" t="s">
        <v>528</v>
      </c>
      <c r="F754">
        <v>-20.83</v>
      </c>
      <c r="R754">
        <f t="shared" si="803"/>
        <v>-20.83</v>
      </c>
      <c r="S754" s="92" t="s">
        <v>7101</v>
      </c>
      <c r="T754" s="80">
        <v>0</v>
      </c>
      <c r="U754" s="119">
        <f t="shared" si="804"/>
        <v>0</v>
      </c>
      <c r="V754" s="120">
        <f t="shared" si="805"/>
        <v>0</v>
      </c>
      <c r="W754" s="121">
        <f t="shared" si="806"/>
        <v>0</v>
      </c>
      <c r="X754" s="119">
        <f t="shared" si="807"/>
        <v>0</v>
      </c>
      <c r="Y754" s="120">
        <f t="shared" si="808"/>
        <v>0</v>
      </c>
      <c r="Z754" s="122">
        <f t="shared" si="809"/>
        <v>0</v>
      </c>
      <c r="AA754" s="119">
        <f t="shared" si="810"/>
        <v>0</v>
      </c>
      <c r="AB754" s="120">
        <f t="shared" si="811"/>
        <v>0</v>
      </c>
      <c r="AC754" s="122">
        <f t="shared" si="812"/>
        <v>0</v>
      </c>
      <c r="AD754" s="94">
        <f t="shared" si="813"/>
        <v>-20.83</v>
      </c>
      <c r="AE754" s="123">
        <f t="shared" si="814"/>
        <v>0</v>
      </c>
      <c r="AF754" s="94">
        <f t="shared" si="815"/>
        <v>-20.83</v>
      </c>
      <c r="AG754" s="94">
        <f t="shared" si="816"/>
        <v>0</v>
      </c>
      <c r="AH754" s="123">
        <f t="shared" si="817"/>
        <v>0</v>
      </c>
      <c r="AI754" s="94">
        <f t="shared" si="818"/>
        <v>0</v>
      </c>
      <c r="AJ754" s="94">
        <f t="shared" si="819"/>
        <v>-20.83</v>
      </c>
      <c r="AK754" s="94">
        <f t="shared" si="820"/>
        <v>0</v>
      </c>
      <c r="AL754" s="93">
        <f t="shared" si="821"/>
        <v>-20.83</v>
      </c>
      <c r="AM754" s="138" t="s">
        <v>1611</v>
      </c>
    </row>
    <row r="755" spans="1:39" hidden="1" outlineLevel="3" x14ac:dyDescent="0.25">
      <c r="A755" t="s">
        <v>7067</v>
      </c>
      <c r="B755" t="s">
        <v>557</v>
      </c>
      <c r="C755" t="s">
        <v>558</v>
      </c>
      <c r="D755" t="s">
        <v>513</v>
      </c>
      <c r="E755" t="s">
        <v>514</v>
      </c>
      <c r="H755">
        <v>285</v>
      </c>
      <c r="R755">
        <f t="shared" si="803"/>
        <v>285</v>
      </c>
      <c r="S755" s="92" t="s">
        <v>7102</v>
      </c>
      <c r="T755" s="80">
        <v>0</v>
      </c>
      <c r="U755" s="119">
        <f t="shared" si="804"/>
        <v>285</v>
      </c>
      <c r="V755" s="120">
        <f t="shared" si="805"/>
        <v>0</v>
      </c>
      <c r="W755" s="121">
        <f t="shared" si="806"/>
        <v>285</v>
      </c>
      <c r="X755" s="119">
        <f t="shared" si="807"/>
        <v>0</v>
      </c>
      <c r="Y755" s="120">
        <f t="shared" si="808"/>
        <v>0</v>
      </c>
      <c r="Z755" s="122">
        <f t="shared" si="809"/>
        <v>0</v>
      </c>
      <c r="AA755" s="119">
        <f t="shared" si="810"/>
        <v>285</v>
      </c>
      <c r="AB755" s="120">
        <f t="shared" si="811"/>
        <v>0</v>
      </c>
      <c r="AC755" s="122">
        <f t="shared" si="812"/>
        <v>285</v>
      </c>
      <c r="AD755" s="94">
        <f t="shared" si="813"/>
        <v>285</v>
      </c>
      <c r="AE755" s="123">
        <f t="shared" si="814"/>
        <v>0</v>
      </c>
      <c r="AF755" s="94">
        <f t="shared" si="815"/>
        <v>285</v>
      </c>
      <c r="AG755" s="94">
        <f t="shared" si="816"/>
        <v>0</v>
      </c>
      <c r="AH755" s="123">
        <f t="shared" si="817"/>
        <v>0</v>
      </c>
      <c r="AI755" s="94">
        <f t="shared" si="818"/>
        <v>0</v>
      </c>
      <c r="AJ755" s="94">
        <f t="shared" si="819"/>
        <v>285</v>
      </c>
      <c r="AK755" s="94">
        <f t="shared" si="820"/>
        <v>0</v>
      </c>
      <c r="AL755" s="93">
        <f t="shared" si="821"/>
        <v>285</v>
      </c>
      <c r="AM755" s="138" t="s">
        <v>1611</v>
      </c>
    </row>
    <row r="756" spans="1:39" hidden="1" outlineLevel="3" x14ac:dyDescent="0.25">
      <c r="A756" t="s">
        <v>7067</v>
      </c>
      <c r="B756" t="s">
        <v>681</v>
      </c>
      <c r="C756" t="s">
        <v>682</v>
      </c>
      <c r="D756" t="s">
        <v>685</v>
      </c>
      <c r="E756" t="s">
        <v>686</v>
      </c>
      <c r="F756">
        <v>4013</v>
      </c>
      <c r="G756">
        <v>8730</v>
      </c>
      <c r="H756">
        <v>18.88</v>
      </c>
      <c r="R756">
        <f t="shared" si="803"/>
        <v>12761.88</v>
      </c>
      <c r="S756" s="92" t="s">
        <v>6106</v>
      </c>
      <c r="T756" s="80">
        <v>0</v>
      </c>
      <c r="U756" s="119">
        <f t="shared" si="804"/>
        <v>18.88</v>
      </c>
      <c r="V756" s="120">
        <f t="shared" si="805"/>
        <v>0</v>
      </c>
      <c r="W756" s="121">
        <f t="shared" si="806"/>
        <v>18.88</v>
      </c>
      <c r="X756" s="119">
        <f t="shared" si="807"/>
        <v>0</v>
      </c>
      <c r="Y756" s="120">
        <f t="shared" si="808"/>
        <v>0</v>
      </c>
      <c r="Z756" s="122">
        <f t="shared" si="809"/>
        <v>0</v>
      </c>
      <c r="AA756" s="119">
        <f t="shared" si="810"/>
        <v>18.88</v>
      </c>
      <c r="AB756" s="120">
        <f t="shared" si="811"/>
        <v>0</v>
      </c>
      <c r="AC756" s="122">
        <f t="shared" si="812"/>
        <v>18.88</v>
      </c>
      <c r="AD756" s="94">
        <f t="shared" si="813"/>
        <v>12761.88</v>
      </c>
      <c r="AE756" s="123">
        <f t="shared" si="814"/>
        <v>0</v>
      </c>
      <c r="AF756" s="94">
        <f t="shared" si="815"/>
        <v>12761.88</v>
      </c>
      <c r="AG756" s="94">
        <f t="shared" si="816"/>
        <v>0</v>
      </c>
      <c r="AH756" s="123">
        <f t="shared" si="817"/>
        <v>0</v>
      </c>
      <c r="AI756" s="94">
        <f t="shared" si="818"/>
        <v>0</v>
      </c>
      <c r="AJ756" s="94">
        <f t="shared" si="819"/>
        <v>12761.88</v>
      </c>
      <c r="AK756" s="94">
        <f t="shared" si="820"/>
        <v>0</v>
      </c>
      <c r="AL756" s="93">
        <f t="shared" si="821"/>
        <v>12761.88</v>
      </c>
      <c r="AM756" s="138" t="s">
        <v>1611</v>
      </c>
    </row>
    <row r="757" spans="1:39" hidden="1" outlineLevel="3" x14ac:dyDescent="0.25">
      <c r="A757" t="s">
        <v>7067</v>
      </c>
      <c r="B757" t="s">
        <v>719</v>
      </c>
      <c r="C757" t="s">
        <v>720</v>
      </c>
      <c r="D757" t="s">
        <v>721</v>
      </c>
      <c r="E757" t="s">
        <v>722</v>
      </c>
      <c r="F757">
        <v>-4140</v>
      </c>
      <c r="G757">
        <v>364</v>
      </c>
      <c r="H757">
        <v>0</v>
      </c>
      <c r="R757">
        <f t="shared" si="803"/>
        <v>-3776</v>
      </c>
      <c r="S757" s="92" t="s">
        <v>6641</v>
      </c>
      <c r="T757" s="80">
        <v>0</v>
      </c>
      <c r="U757" s="119">
        <f t="shared" si="804"/>
        <v>0</v>
      </c>
      <c r="V757" s="120">
        <f t="shared" si="805"/>
        <v>0</v>
      </c>
      <c r="W757" s="121">
        <f t="shared" si="806"/>
        <v>0</v>
      </c>
      <c r="X757" s="119">
        <f t="shared" si="807"/>
        <v>0</v>
      </c>
      <c r="Y757" s="120">
        <f t="shared" si="808"/>
        <v>0</v>
      </c>
      <c r="Z757" s="122">
        <f t="shared" si="809"/>
        <v>0</v>
      </c>
      <c r="AA757" s="119">
        <f t="shared" si="810"/>
        <v>0</v>
      </c>
      <c r="AB757" s="120">
        <f t="shared" si="811"/>
        <v>0</v>
      </c>
      <c r="AC757" s="122">
        <f t="shared" si="812"/>
        <v>0</v>
      </c>
      <c r="AD757" s="94">
        <f t="shared" si="813"/>
        <v>-3776</v>
      </c>
      <c r="AE757" s="123">
        <f t="shared" si="814"/>
        <v>0</v>
      </c>
      <c r="AF757" s="94">
        <f t="shared" si="815"/>
        <v>-3776</v>
      </c>
      <c r="AG757" s="94">
        <f t="shared" si="816"/>
        <v>0</v>
      </c>
      <c r="AH757" s="123">
        <f t="shared" si="817"/>
        <v>0</v>
      </c>
      <c r="AI757" s="94">
        <f t="shared" si="818"/>
        <v>0</v>
      </c>
      <c r="AJ757" s="94">
        <f t="shared" si="819"/>
        <v>-3776</v>
      </c>
      <c r="AK757" s="94">
        <f t="shared" si="820"/>
        <v>0</v>
      </c>
      <c r="AL757" s="93">
        <f t="shared" si="821"/>
        <v>-3776</v>
      </c>
      <c r="AM757" s="138" t="s">
        <v>1611</v>
      </c>
    </row>
    <row r="758" spans="1:39" hidden="1" outlineLevel="2" collapsed="1" x14ac:dyDescent="0.25">
      <c r="S758" s="92"/>
      <c r="T758" s="80"/>
      <c r="U758" s="119">
        <f t="shared" ref="U758:AL758" si="822">SUBTOTAL(9,U749:U757)</f>
        <v>1073.8100000000002</v>
      </c>
      <c r="V758" s="120">
        <f t="shared" si="822"/>
        <v>0</v>
      </c>
      <c r="W758" s="121">
        <f t="shared" si="822"/>
        <v>1073.8100000000002</v>
      </c>
      <c r="X758" s="119">
        <f t="shared" si="822"/>
        <v>0</v>
      </c>
      <c r="Y758" s="120">
        <f t="shared" si="822"/>
        <v>0</v>
      </c>
      <c r="Z758" s="122">
        <f t="shared" si="822"/>
        <v>0</v>
      </c>
      <c r="AA758" s="119">
        <f t="shared" si="822"/>
        <v>1073.8100000000002</v>
      </c>
      <c r="AB758" s="120">
        <f t="shared" si="822"/>
        <v>0</v>
      </c>
      <c r="AC758" s="122">
        <f t="shared" si="822"/>
        <v>1073.8100000000002</v>
      </c>
      <c r="AD758" s="94">
        <f t="shared" si="822"/>
        <v>11339.869999999999</v>
      </c>
      <c r="AE758" s="123">
        <f t="shared" si="822"/>
        <v>0</v>
      </c>
      <c r="AF758" s="94">
        <f t="shared" si="822"/>
        <v>11339.869999999999</v>
      </c>
      <c r="AG758" s="94">
        <f t="shared" si="822"/>
        <v>0</v>
      </c>
      <c r="AH758" s="123">
        <f t="shared" si="822"/>
        <v>0</v>
      </c>
      <c r="AI758" s="94">
        <f t="shared" si="822"/>
        <v>0</v>
      </c>
      <c r="AJ758" s="94">
        <f t="shared" si="822"/>
        <v>11339.869999999999</v>
      </c>
      <c r="AK758" s="94">
        <f t="shared" si="822"/>
        <v>0</v>
      </c>
      <c r="AL758" s="93">
        <f t="shared" si="822"/>
        <v>11339.869999999999</v>
      </c>
      <c r="AM758" s="139" t="s">
        <v>7135</v>
      </c>
    </row>
    <row r="759" spans="1:39" hidden="1" outlineLevel="3" x14ac:dyDescent="0.25">
      <c r="A759" t="s">
        <v>7067</v>
      </c>
      <c r="B759" t="s">
        <v>419</v>
      </c>
      <c r="C759" t="s">
        <v>420</v>
      </c>
      <c r="D759" t="s">
        <v>513</v>
      </c>
      <c r="E759" t="s">
        <v>514</v>
      </c>
      <c r="F759">
        <v>5647.24</v>
      </c>
      <c r="G759">
        <v>6323.63</v>
      </c>
      <c r="H759">
        <v>6752.77</v>
      </c>
      <c r="R759">
        <f>SUM(F759:Q759)</f>
        <v>18723.64</v>
      </c>
      <c r="S759" s="92" t="s">
        <v>6626</v>
      </c>
      <c r="T759" s="80">
        <v>1</v>
      </c>
      <c r="U759" s="119">
        <f>IF(LEFT(AM759,6)="Direct", H759,0)</f>
        <v>6752.77</v>
      </c>
      <c r="V759" s="120">
        <f>H759-U759</f>
        <v>0</v>
      </c>
      <c r="W759" s="121">
        <f>U759+V759</f>
        <v>6752.77</v>
      </c>
      <c r="X759" s="119">
        <f>IF(LEFT(AM759,9)="Direct-WA", H759,0)</f>
        <v>6752.77</v>
      </c>
      <c r="Y759" s="120">
        <f>IF(LEFT(AM759,9)="Direct-WA",0,H759*T759)</f>
        <v>0</v>
      </c>
      <c r="Z759" s="122">
        <f>X759+Y759</f>
        <v>6752.77</v>
      </c>
      <c r="AA759" s="119">
        <f>IF(LEFT(AM759,9)="Direct-OR", H759,0)</f>
        <v>0</v>
      </c>
      <c r="AB759" s="120">
        <f>IF(LEFT(AM759,9)="Direct-OR",0,V759-Y759)</f>
        <v>0</v>
      </c>
      <c r="AC759" s="122">
        <f>AA759+AB759</f>
        <v>0</v>
      </c>
      <c r="AD759" s="94">
        <f>IF(LEFT(AM759,6)="Direct", R759,0)</f>
        <v>18723.64</v>
      </c>
      <c r="AE759" s="123">
        <f>R759-AD759</f>
        <v>0</v>
      </c>
      <c r="AF759" s="94">
        <f>AD759+AE759</f>
        <v>18723.64</v>
      </c>
      <c r="AG759" s="94">
        <f>IF(LEFT(AM759,9)="Direct-WA", R759,0)</f>
        <v>18723.64</v>
      </c>
      <c r="AH759" s="123">
        <f>IF(LEFT(AM759,9)="Direct-WA",0,R759*T759)</f>
        <v>0</v>
      </c>
      <c r="AI759" s="94">
        <f>AG759+AH759</f>
        <v>18723.64</v>
      </c>
      <c r="AJ759" s="94">
        <f>IF(LEFT(AM759,9)="Direct-OR", R759,0)</f>
        <v>0</v>
      </c>
      <c r="AK759" s="94">
        <f>IF(LEFT(AM759,9)="Direct-OR",0,AF759-AI759)</f>
        <v>0</v>
      </c>
      <c r="AL759" s="93">
        <f>AJ759+AK759</f>
        <v>0</v>
      </c>
      <c r="AM759" s="138" t="s">
        <v>2724</v>
      </c>
    </row>
    <row r="760" spans="1:39" hidden="1" outlineLevel="3" x14ac:dyDescent="0.25">
      <c r="A760" t="s">
        <v>7067</v>
      </c>
      <c r="B760" t="s">
        <v>423</v>
      </c>
      <c r="C760" t="s">
        <v>424</v>
      </c>
      <c r="D760" t="s">
        <v>513</v>
      </c>
      <c r="E760" t="s">
        <v>514</v>
      </c>
      <c r="G760">
        <v>1638</v>
      </c>
      <c r="R760">
        <f>SUM(F760:Q760)</f>
        <v>1638</v>
      </c>
      <c r="S760" s="92" t="s">
        <v>1662</v>
      </c>
      <c r="T760" s="80">
        <v>1</v>
      </c>
      <c r="U760" s="119">
        <f>IF(LEFT(AM760,6)="Direct", H760,0)</f>
        <v>0</v>
      </c>
      <c r="V760" s="120">
        <f>H760-U760</f>
        <v>0</v>
      </c>
      <c r="W760" s="121">
        <f>U760+V760</f>
        <v>0</v>
      </c>
      <c r="X760" s="119">
        <f>IF(LEFT(AM760,9)="Direct-WA", H760,0)</f>
        <v>0</v>
      </c>
      <c r="Y760" s="120">
        <f>IF(LEFT(AM760,9)="Direct-WA",0,H760*T760)</f>
        <v>0</v>
      </c>
      <c r="Z760" s="122">
        <f>X760+Y760</f>
        <v>0</v>
      </c>
      <c r="AA760" s="119">
        <f>IF(LEFT(AM760,9)="Direct-OR", H760,0)</f>
        <v>0</v>
      </c>
      <c r="AB760" s="120">
        <f>IF(LEFT(AM760,9)="Direct-OR",0,V760-Y760)</f>
        <v>0</v>
      </c>
      <c r="AC760" s="122">
        <f>AA760+AB760</f>
        <v>0</v>
      </c>
      <c r="AD760" s="94">
        <f>IF(LEFT(AM760,6)="Direct", R760,0)</f>
        <v>1638</v>
      </c>
      <c r="AE760" s="123">
        <f>R760-AD760</f>
        <v>0</v>
      </c>
      <c r="AF760" s="94">
        <f>AD760+AE760</f>
        <v>1638</v>
      </c>
      <c r="AG760" s="94">
        <f>IF(LEFT(AM760,9)="Direct-WA", R760,0)</f>
        <v>1638</v>
      </c>
      <c r="AH760" s="123">
        <f>IF(LEFT(AM760,9)="Direct-WA",0,R760*T760)</f>
        <v>0</v>
      </c>
      <c r="AI760" s="94">
        <f>AG760+AH760</f>
        <v>1638</v>
      </c>
      <c r="AJ760" s="94">
        <f>IF(LEFT(AM760,9)="Direct-OR", R760,0)</f>
        <v>0</v>
      </c>
      <c r="AK760" s="94">
        <f>IF(LEFT(AM760,9)="Direct-OR",0,AF760-AI760)</f>
        <v>0</v>
      </c>
      <c r="AL760" s="93">
        <f>AJ760+AK760</f>
        <v>0</v>
      </c>
      <c r="AM760" s="138" t="s">
        <v>1366</v>
      </c>
    </row>
    <row r="761" spans="1:39" hidden="1" outlineLevel="3" x14ac:dyDescent="0.25">
      <c r="A761" t="s">
        <v>7067</v>
      </c>
      <c r="B761" t="s">
        <v>551</v>
      </c>
      <c r="C761" t="s">
        <v>552</v>
      </c>
      <c r="D761" t="s">
        <v>513</v>
      </c>
      <c r="E761" t="s">
        <v>514</v>
      </c>
      <c r="H761">
        <v>257.45</v>
      </c>
      <c r="R761">
        <f>SUM(F761:Q761)</f>
        <v>257.45</v>
      </c>
      <c r="S761" s="92" t="s">
        <v>5381</v>
      </c>
      <c r="T761" s="80">
        <v>1</v>
      </c>
      <c r="U761" s="119">
        <f>IF(LEFT(AM761,6)="Direct", H761,0)</f>
        <v>257.45</v>
      </c>
      <c r="V761" s="120">
        <f>H761-U761</f>
        <v>0</v>
      </c>
      <c r="W761" s="121">
        <f>U761+V761</f>
        <v>257.45</v>
      </c>
      <c r="X761" s="119">
        <f>IF(LEFT(AM761,9)="Direct-WA", H761,0)</f>
        <v>257.45</v>
      </c>
      <c r="Y761" s="120">
        <f>IF(LEFT(AM761,9)="Direct-WA",0,H761*T761)</f>
        <v>0</v>
      </c>
      <c r="Z761" s="122">
        <f>X761+Y761</f>
        <v>257.45</v>
      </c>
      <c r="AA761" s="119">
        <f>IF(LEFT(AM761,9)="Direct-OR", H761,0)</f>
        <v>0</v>
      </c>
      <c r="AB761" s="120">
        <f>IF(LEFT(AM761,9)="Direct-OR",0,V761-Y761)</f>
        <v>0</v>
      </c>
      <c r="AC761" s="122">
        <f>AA761+AB761</f>
        <v>0</v>
      </c>
      <c r="AD761" s="94">
        <f>IF(LEFT(AM761,6)="Direct", R761,0)</f>
        <v>257.45</v>
      </c>
      <c r="AE761" s="123">
        <f>R761-AD761</f>
        <v>0</v>
      </c>
      <c r="AF761" s="94">
        <f>AD761+AE761</f>
        <v>257.45</v>
      </c>
      <c r="AG761" s="94">
        <f>IF(LEFT(AM761,9)="Direct-WA", R761,0)</f>
        <v>257.45</v>
      </c>
      <c r="AH761" s="123">
        <f>IF(LEFT(AM761,9)="Direct-WA",0,R761*T761)</f>
        <v>0</v>
      </c>
      <c r="AI761" s="94">
        <f>AG761+AH761</f>
        <v>257.45</v>
      </c>
      <c r="AJ761" s="94">
        <f>IF(LEFT(AM761,9)="Direct-OR", R761,0)</f>
        <v>0</v>
      </c>
      <c r="AK761" s="94">
        <f>IF(LEFT(AM761,9)="Direct-OR",0,AF761-AI761)</f>
        <v>0</v>
      </c>
      <c r="AL761" s="93">
        <f>AJ761+AK761</f>
        <v>0</v>
      </c>
      <c r="AM761" s="138" t="s">
        <v>1366</v>
      </c>
    </row>
    <row r="762" spans="1:39" hidden="1" outlineLevel="2" collapsed="1" x14ac:dyDescent="0.25">
      <c r="S762" s="92"/>
      <c r="T762" s="80"/>
      <c r="U762" s="119">
        <f t="shared" ref="U762:AL762" si="823">SUBTOTAL(9,U759:U761)</f>
        <v>7010.22</v>
      </c>
      <c r="V762" s="120">
        <f t="shared" si="823"/>
        <v>0</v>
      </c>
      <c r="W762" s="121">
        <f t="shared" si="823"/>
        <v>7010.22</v>
      </c>
      <c r="X762" s="119">
        <f t="shared" si="823"/>
        <v>7010.22</v>
      </c>
      <c r="Y762" s="120">
        <f t="shared" si="823"/>
        <v>0</v>
      </c>
      <c r="Z762" s="122">
        <f t="shared" si="823"/>
        <v>7010.22</v>
      </c>
      <c r="AA762" s="119">
        <f t="shared" si="823"/>
        <v>0</v>
      </c>
      <c r="AB762" s="120">
        <f t="shared" si="823"/>
        <v>0</v>
      </c>
      <c r="AC762" s="122">
        <f t="shared" si="823"/>
        <v>0</v>
      </c>
      <c r="AD762" s="94">
        <f t="shared" si="823"/>
        <v>20619.09</v>
      </c>
      <c r="AE762" s="123">
        <f t="shared" si="823"/>
        <v>0</v>
      </c>
      <c r="AF762" s="94">
        <f t="shared" si="823"/>
        <v>20619.09</v>
      </c>
      <c r="AG762" s="94">
        <f t="shared" si="823"/>
        <v>20619.09</v>
      </c>
      <c r="AH762" s="123">
        <f t="shared" si="823"/>
        <v>0</v>
      </c>
      <c r="AI762" s="94">
        <f t="shared" si="823"/>
        <v>20619.09</v>
      </c>
      <c r="AJ762" s="94">
        <f t="shared" si="823"/>
        <v>0</v>
      </c>
      <c r="AK762" s="94">
        <f t="shared" si="823"/>
        <v>0</v>
      </c>
      <c r="AL762" s="93">
        <f t="shared" si="823"/>
        <v>0</v>
      </c>
      <c r="AM762" s="139" t="s">
        <v>7153</v>
      </c>
    </row>
    <row r="763" spans="1:39" hidden="1" outlineLevel="3" x14ac:dyDescent="0.25">
      <c r="A763" t="s">
        <v>7067</v>
      </c>
      <c r="B763" t="s">
        <v>535</v>
      </c>
      <c r="C763" t="s">
        <v>536</v>
      </c>
      <c r="D763" t="s">
        <v>537</v>
      </c>
      <c r="E763" t="s">
        <v>538</v>
      </c>
      <c r="F763">
        <v>13932.34</v>
      </c>
      <c r="G763">
        <v>49038.16</v>
      </c>
      <c r="H763">
        <v>56643.97</v>
      </c>
      <c r="R763">
        <f t="shared" ref="R763:R794" si="824">SUM(F763:Q763)</f>
        <v>119614.47</v>
      </c>
      <c r="S763" s="92" t="s">
        <v>6747</v>
      </c>
      <c r="T763" s="80">
        <v>0.10765</v>
      </c>
      <c r="U763" s="119">
        <f t="shared" ref="U763:U794" si="825">IF(LEFT(AM763,6)="Direct", H763,0)</f>
        <v>0</v>
      </c>
      <c r="V763" s="120">
        <f t="shared" ref="V763:V794" si="826">H763-U763</f>
        <v>56643.97</v>
      </c>
      <c r="W763" s="121">
        <f t="shared" ref="W763:W794" si="827">U763+V763</f>
        <v>56643.97</v>
      </c>
      <c r="X763" s="119">
        <f t="shared" ref="X763:X794" si="828">IF(LEFT(AM763,9)="Direct-WA", H763,0)</f>
        <v>0</v>
      </c>
      <c r="Y763" s="120">
        <f t="shared" ref="Y763:Y794" si="829">IF(LEFT(AM763,9)="Direct-WA",0,H763*T763)</f>
        <v>6097.7233704999999</v>
      </c>
      <c r="Z763" s="122">
        <f t="shared" ref="Z763:Z794" si="830">X763+Y763</f>
        <v>6097.7233704999999</v>
      </c>
      <c r="AA763" s="119">
        <f t="shared" ref="AA763:AA794" si="831">IF(LEFT(AM763,9)="Direct-OR", H763,0)</f>
        <v>0</v>
      </c>
      <c r="AB763" s="120">
        <f t="shared" ref="AB763:AB794" si="832">IF(LEFT(AM763,9)="Direct-OR",0,V763-Y763)</f>
        <v>50546.246629500005</v>
      </c>
      <c r="AC763" s="122">
        <f t="shared" ref="AC763:AC794" si="833">AA763+AB763</f>
        <v>50546.246629500005</v>
      </c>
      <c r="AD763" s="94">
        <f t="shared" ref="AD763:AD794" si="834">IF(LEFT(AM763,6)="Direct", R763,0)</f>
        <v>0</v>
      </c>
      <c r="AE763" s="123">
        <f t="shared" ref="AE763:AE794" si="835">R763-AD763</f>
        <v>119614.47</v>
      </c>
      <c r="AF763" s="94">
        <f t="shared" ref="AF763:AF794" si="836">AD763+AE763</f>
        <v>119614.47</v>
      </c>
      <c r="AG763" s="94">
        <f t="shared" ref="AG763:AG794" si="837">IF(LEFT(AM763,9)="Direct-WA", R763,0)</f>
        <v>0</v>
      </c>
      <c r="AH763" s="123">
        <f t="shared" ref="AH763:AH794" si="838">IF(LEFT(AM763,9)="Direct-WA",0,R763*T763)</f>
        <v>12876.4976955</v>
      </c>
      <c r="AI763" s="94">
        <f t="shared" ref="AI763:AI794" si="839">AG763+AH763</f>
        <v>12876.4976955</v>
      </c>
      <c r="AJ763" s="94">
        <f t="shared" ref="AJ763:AJ794" si="840">IF(LEFT(AM763,9)="Direct-OR", R763,0)</f>
        <v>0</v>
      </c>
      <c r="AK763" s="94">
        <f t="shared" ref="AK763:AK794" si="841">IF(LEFT(AM763,9)="Direct-OR",0,AF763-AI763)</f>
        <v>106737.9723045</v>
      </c>
      <c r="AL763" s="93">
        <f t="shared" ref="AL763:AL794" si="842">AJ763+AK763</f>
        <v>106737.9723045</v>
      </c>
      <c r="AM763" s="138" t="s">
        <v>1087</v>
      </c>
    </row>
    <row r="764" spans="1:39" hidden="1" outlineLevel="3" x14ac:dyDescent="0.25">
      <c r="A764" t="s">
        <v>7067</v>
      </c>
      <c r="B764" t="s">
        <v>535</v>
      </c>
      <c r="C764" t="s">
        <v>536</v>
      </c>
      <c r="D764" t="s">
        <v>539</v>
      </c>
      <c r="E764" t="s">
        <v>540</v>
      </c>
      <c r="F764">
        <v>9044.64</v>
      </c>
      <c r="G764">
        <v>5408.16</v>
      </c>
      <c r="H764">
        <v>5861.44</v>
      </c>
      <c r="R764">
        <f t="shared" si="824"/>
        <v>20314.239999999998</v>
      </c>
      <c r="S764" s="92" t="s">
        <v>6748</v>
      </c>
      <c r="T764" s="80">
        <v>0.10765</v>
      </c>
      <c r="U764" s="119">
        <f t="shared" si="825"/>
        <v>0</v>
      </c>
      <c r="V764" s="120">
        <f t="shared" si="826"/>
        <v>5861.44</v>
      </c>
      <c r="W764" s="121">
        <f t="shared" si="827"/>
        <v>5861.44</v>
      </c>
      <c r="X764" s="119">
        <f t="shared" si="828"/>
        <v>0</v>
      </c>
      <c r="Y764" s="120">
        <f t="shared" si="829"/>
        <v>630.98401599999988</v>
      </c>
      <c r="Z764" s="122">
        <f t="shared" si="830"/>
        <v>630.98401599999988</v>
      </c>
      <c r="AA764" s="119">
        <f t="shared" si="831"/>
        <v>0</v>
      </c>
      <c r="AB764" s="120">
        <f t="shared" si="832"/>
        <v>5230.4559840000002</v>
      </c>
      <c r="AC764" s="122">
        <f t="shared" si="833"/>
        <v>5230.4559840000002</v>
      </c>
      <c r="AD764" s="94">
        <f t="shared" si="834"/>
        <v>0</v>
      </c>
      <c r="AE764" s="123">
        <f t="shared" si="835"/>
        <v>20314.239999999998</v>
      </c>
      <c r="AF764" s="94">
        <f t="shared" si="836"/>
        <v>20314.239999999998</v>
      </c>
      <c r="AG764" s="94">
        <f t="shared" si="837"/>
        <v>0</v>
      </c>
      <c r="AH764" s="123">
        <f t="shared" si="838"/>
        <v>2186.8279359999997</v>
      </c>
      <c r="AI764" s="94">
        <f t="shared" si="839"/>
        <v>2186.8279359999997</v>
      </c>
      <c r="AJ764" s="94">
        <f t="shared" si="840"/>
        <v>0</v>
      </c>
      <c r="AK764" s="94">
        <f t="shared" si="841"/>
        <v>18127.412063999996</v>
      </c>
      <c r="AL764" s="93">
        <f t="shared" si="842"/>
        <v>18127.412063999996</v>
      </c>
      <c r="AM764" s="138" t="s">
        <v>1087</v>
      </c>
    </row>
    <row r="765" spans="1:39" hidden="1" outlineLevel="3" x14ac:dyDescent="0.25">
      <c r="A765" t="s">
        <v>7067</v>
      </c>
      <c r="B765" t="s">
        <v>535</v>
      </c>
      <c r="C765" t="s">
        <v>536</v>
      </c>
      <c r="D765" t="s">
        <v>541</v>
      </c>
      <c r="E765" t="s">
        <v>542</v>
      </c>
      <c r="F765">
        <v>3190.53</v>
      </c>
      <c r="G765">
        <v>5229.51</v>
      </c>
      <c r="H765">
        <v>-641.88</v>
      </c>
      <c r="R765">
        <f t="shared" si="824"/>
        <v>7778.1600000000008</v>
      </c>
      <c r="S765" s="92" t="s">
        <v>6796</v>
      </c>
      <c r="T765" s="80">
        <v>0.10765</v>
      </c>
      <c r="U765" s="119">
        <f t="shared" si="825"/>
        <v>0</v>
      </c>
      <c r="V765" s="120">
        <f t="shared" si="826"/>
        <v>-641.88</v>
      </c>
      <c r="W765" s="121">
        <f t="shared" si="827"/>
        <v>-641.88</v>
      </c>
      <c r="X765" s="119">
        <f t="shared" si="828"/>
        <v>0</v>
      </c>
      <c r="Y765" s="120">
        <f t="shared" si="829"/>
        <v>-69.098382000000001</v>
      </c>
      <c r="Z765" s="122">
        <f t="shared" si="830"/>
        <v>-69.098382000000001</v>
      </c>
      <c r="AA765" s="119">
        <f t="shared" si="831"/>
        <v>0</v>
      </c>
      <c r="AB765" s="120">
        <f t="shared" si="832"/>
        <v>-572.78161799999998</v>
      </c>
      <c r="AC765" s="122">
        <f t="shared" si="833"/>
        <v>-572.78161799999998</v>
      </c>
      <c r="AD765" s="94">
        <f t="shared" si="834"/>
        <v>0</v>
      </c>
      <c r="AE765" s="123">
        <f t="shared" si="835"/>
        <v>7778.1600000000008</v>
      </c>
      <c r="AF765" s="94">
        <f t="shared" si="836"/>
        <v>7778.1600000000008</v>
      </c>
      <c r="AG765" s="94">
        <f t="shared" si="837"/>
        <v>0</v>
      </c>
      <c r="AH765" s="123">
        <f t="shared" si="838"/>
        <v>837.31892400000004</v>
      </c>
      <c r="AI765" s="94">
        <f t="shared" si="839"/>
        <v>837.31892400000004</v>
      </c>
      <c r="AJ765" s="94">
        <f t="shared" si="840"/>
        <v>0</v>
      </c>
      <c r="AK765" s="94">
        <f t="shared" si="841"/>
        <v>6940.8410760000006</v>
      </c>
      <c r="AL765" s="93">
        <f t="shared" si="842"/>
        <v>6940.8410760000006</v>
      </c>
      <c r="AM765" s="138" t="s">
        <v>1087</v>
      </c>
    </row>
    <row r="766" spans="1:39" hidden="1" outlineLevel="3" x14ac:dyDescent="0.25">
      <c r="A766" t="s">
        <v>7067</v>
      </c>
      <c r="B766" t="s">
        <v>575</v>
      </c>
      <c r="C766" t="s">
        <v>576</v>
      </c>
      <c r="D766" t="s">
        <v>513</v>
      </c>
      <c r="E766" t="s">
        <v>514</v>
      </c>
      <c r="F766">
        <v>178.88</v>
      </c>
      <c r="G766">
        <v>768.44</v>
      </c>
      <c r="H766">
        <v>10.19</v>
      </c>
      <c r="R766">
        <f t="shared" si="824"/>
        <v>957.5100000000001</v>
      </c>
      <c r="S766" s="92" t="s">
        <v>5526</v>
      </c>
      <c r="T766" s="80">
        <v>0.10765</v>
      </c>
      <c r="U766" s="119">
        <f t="shared" si="825"/>
        <v>0</v>
      </c>
      <c r="V766" s="120">
        <f t="shared" si="826"/>
        <v>10.19</v>
      </c>
      <c r="W766" s="121">
        <f t="shared" si="827"/>
        <v>10.19</v>
      </c>
      <c r="X766" s="119">
        <f t="shared" si="828"/>
        <v>0</v>
      </c>
      <c r="Y766" s="120">
        <f t="shared" si="829"/>
        <v>1.0969534999999999</v>
      </c>
      <c r="Z766" s="122">
        <f t="shared" si="830"/>
        <v>1.0969534999999999</v>
      </c>
      <c r="AA766" s="119">
        <f t="shared" si="831"/>
        <v>0</v>
      </c>
      <c r="AB766" s="120">
        <f t="shared" si="832"/>
        <v>9.0930464999999998</v>
      </c>
      <c r="AC766" s="122">
        <f t="shared" si="833"/>
        <v>9.0930464999999998</v>
      </c>
      <c r="AD766" s="94">
        <f t="shared" si="834"/>
        <v>0</v>
      </c>
      <c r="AE766" s="123">
        <f t="shared" si="835"/>
        <v>957.5100000000001</v>
      </c>
      <c r="AF766" s="94">
        <f t="shared" si="836"/>
        <v>957.5100000000001</v>
      </c>
      <c r="AG766" s="94">
        <f t="shared" si="837"/>
        <v>0</v>
      </c>
      <c r="AH766" s="123">
        <f t="shared" si="838"/>
        <v>103.0759515</v>
      </c>
      <c r="AI766" s="94">
        <f t="shared" si="839"/>
        <v>103.0759515</v>
      </c>
      <c r="AJ766" s="94">
        <f t="shared" si="840"/>
        <v>0</v>
      </c>
      <c r="AK766" s="94">
        <f t="shared" si="841"/>
        <v>854.43404850000013</v>
      </c>
      <c r="AL766" s="93">
        <f t="shared" si="842"/>
        <v>854.43404850000013</v>
      </c>
      <c r="AM766" s="138" t="s">
        <v>1087</v>
      </c>
    </row>
    <row r="767" spans="1:39" hidden="1" outlineLevel="3" x14ac:dyDescent="0.25">
      <c r="A767" t="s">
        <v>7067</v>
      </c>
      <c r="B767" t="s">
        <v>575</v>
      </c>
      <c r="C767" t="s">
        <v>576</v>
      </c>
      <c r="D767" t="s">
        <v>577</v>
      </c>
      <c r="E767" t="s">
        <v>578</v>
      </c>
      <c r="H767">
        <v>10860</v>
      </c>
      <c r="R767">
        <f t="shared" si="824"/>
        <v>10860</v>
      </c>
      <c r="S767" s="92" t="s">
        <v>5528</v>
      </c>
      <c r="T767" s="80">
        <v>0.10765</v>
      </c>
      <c r="U767" s="119">
        <f t="shared" si="825"/>
        <v>0</v>
      </c>
      <c r="V767" s="120">
        <f t="shared" si="826"/>
        <v>10860</v>
      </c>
      <c r="W767" s="121">
        <f t="shared" si="827"/>
        <v>10860</v>
      </c>
      <c r="X767" s="119">
        <f t="shared" si="828"/>
        <v>0</v>
      </c>
      <c r="Y767" s="120">
        <f t="shared" si="829"/>
        <v>1169.079</v>
      </c>
      <c r="Z767" s="122">
        <f t="shared" si="830"/>
        <v>1169.079</v>
      </c>
      <c r="AA767" s="119">
        <f t="shared" si="831"/>
        <v>0</v>
      </c>
      <c r="AB767" s="120">
        <f t="shared" si="832"/>
        <v>9690.9210000000003</v>
      </c>
      <c r="AC767" s="122">
        <f t="shared" si="833"/>
        <v>9690.9210000000003</v>
      </c>
      <c r="AD767" s="94">
        <f t="shared" si="834"/>
        <v>0</v>
      </c>
      <c r="AE767" s="123">
        <f t="shared" si="835"/>
        <v>10860</v>
      </c>
      <c r="AF767" s="94">
        <f t="shared" si="836"/>
        <v>10860</v>
      </c>
      <c r="AG767" s="94">
        <f t="shared" si="837"/>
        <v>0</v>
      </c>
      <c r="AH767" s="123">
        <f t="shared" si="838"/>
        <v>1169.079</v>
      </c>
      <c r="AI767" s="94">
        <f t="shared" si="839"/>
        <v>1169.079</v>
      </c>
      <c r="AJ767" s="94">
        <f t="shared" si="840"/>
        <v>0</v>
      </c>
      <c r="AK767" s="94">
        <f t="shared" si="841"/>
        <v>9690.9210000000003</v>
      </c>
      <c r="AL767" s="93">
        <f t="shared" si="842"/>
        <v>9690.9210000000003</v>
      </c>
      <c r="AM767" s="138" t="s">
        <v>1087</v>
      </c>
    </row>
    <row r="768" spans="1:39" hidden="1" outlineLevel="3" x14ac:dyDescent="0.25">
      <c r="A768" t="s">
        <v>7067</v>
      </c>
      <c r="B768" t="s">
        <v>579</v>
      </c>
      <c r="C768" t="s">
        <v>580</v>
      </c>
      <c r="D768" t="s">
        <v>513</v>
      </c>
      <c r="E768" t="s">
        <v>514</v>
      </c>
      <c r="F768">
        <v>20100.04</v>
      </c>
      <c r="G768">
        <v>20457.98</v>
      </c>
      <c r="H768">
        <v>21351.07</v>
      </c>
      <c r="R768">
        <f t="shared" si="824"/>
        <v>61909.090000000004</v>
      </c>
      <c r="S768" s="92" t="s">
        <v>5531</v>
      </c>
      <c r="T768" s="80">
        <v>0.10765</v>
      </c>
      <c r="U768" s="119">
        <f t="shared" si="825"/>
        <v>0</v>
      </c>
      <c r="V768" s="120">
        <f t="shared" si="826"/>
        <v>21351.07</v>
      </c>
      <c r="W768" s="121">
        <f t="shared" si="827"/>
        <v>21351.07</v>
      </c>
      <c r="X768" s="119">
        <f t="shared" si="828"/>
        <v>0</v>
      </c>
      <c r="Y768" s="120">
        <f t="shared" si="829"/>
        <v>2298.4426854999997</v>
      </c>
      <c r="Z768" s="122">
        <f t="shared" si="830"/>
        <v>2298.4426854999997</v>
      </c>
      <c r="AA768" s="119">
        <f t="shared" si="831"/>
        <v>0</v>
      </c>
      <c r="AB768" s="120">
        <f t="shared" si="832"/>
        <v>19052.627314500001</v>
      </c>
      <c r="AC768" s="122">
        <f t="shared" si="833"/>
        <v>19052.627314500001</v>
      </c>
      <c r="AD768" s="94">
        <f t="shared" si="834"/>
        <v>0</v>
      </c>
      <c r="AE768" s="123">
        <f t="shared" si="835"/>
        <v>61909.090000000004</v>
      </c>
      <c r="AF768" s="94">
        <f t="shared" si="836"/>
        <v>61909.090000000004</v>
      </c>
      <c r="AG768" s="94">
        <f t="shared" si="837"/>
        <v>0</v>
      </c>
      <c r="AH768" s="123">
        <f t="shared" si="838"/>
        <v>6664.5135385000003</v>
      </c>
      <c r="AI768" s="94">
        <f t="shared" si="839"/>
        <v>6664.5135385000003</v>
      </c>
      <c r="AJ768" s="94">
        <f t="shared" si="840"/>
        <v>0</v>
      </c>
      <c r="AK768" s="94">
        <f t="shared" si="841"/>
        <v>55244.576461500001</v>
      </c>
      <c r="AL768" s="93">
        <f t="shared" si="842"/>
        <v>55244.576461500001</v>
      </c>
      <c r="AM768" s="138" t="s">
        <v>1087</v>
      </c>
    </row>
    <row r="769" spans="1:39" hidden="1" outlineLevel="3" x14ac:dyDescent="0.25">
      <c r="A769" t="s">
        <v>7067</v>
      </c>
      <c r="B769" t="s">
        <v>583</v>
      </c>
      <c r="C769" t="s">
        <v>584</v>
      </c>
      <c r="D769" t="s">
        <v>513</v>
      </c>
      <c r="E769" t="s">
        <v>514</v>
      </c>
      <c r="F769">
        <v>4095.04</v>
      </c>
      <c r="G769">
        <v>1039.04</v>
      </c>
      <c r="H769">
        <v>1977.69</v>
      </c>
      <c r="R769">
        <f t="shared" si="824"/>
        <v>7111.77</v>
      </c>
      <c r="S769" s="92" t="s">
        <v>5547</v>
      </c>
      <c r="T769" s="80">
        <v>0.10765</v>
      </c>
      <c r="U769" s="119">
        <f t="shared" si="825"/>
        <v>0</v>
      </c>
      <c r="V769" s="120">
        <f t="shared" si="826"/>
        <v>1977.69</v>
      </c>
      <c r="W769" s="121">
        <f t="shared" si="827"/>
        <v>1977.69</v>
      </c>
      <c r="X769" s="119">
        <f t="shared" si="828"/>
        <v>0</v>
      </c>
      <c r="Y769" s="120">
        <f t="shared" si="829"/>
        <v>212.89832849999999</v>
      </c>
      <c r="Z769" s="122">
        <f t="shared" si="830"/>
        <v>212.89832849999999</v>
      </c>
      <c r="AA769" s="119">
        <f t="shared" si="831"/>
        <v>0</v>
      </c>
      <c r="AB769" s="120">
        <f t="shared" si="832"/>
        <v>1764.7916715000001</v>
      </c>
      <c r="AC769" s="122">
        <f t="shared" si="833"/>
        <v>1764.7916715000001</v>
      </c>
      <c r="AD769" s="94">
        <f t="shared" si="834"/>
        <v>0</v>
      </c>
      <c r="AE769" s="123">
        <f t="shared" si="835"/>
        <v>7111.77</v>
      </c>
      <c r="AF769" s="94">
        <f t="shared" si="836"/>
        <v>7111.77</v>
      </c>
      <c r="AG769" s="94">
        <f t="shared" si="837"/>
        <v>0</v>
      </c>
      <c r="AH769" s="123">
        <f t="shared" si="838"/>
        <v>765.58204050000006</v>
      </c>
      <c r="AI769" s="94">
        <f t="shared" si="839"/>
        <v>765.58204050000006</v>
      </c>
      <c r="AJ769" s="94">
        <f t="shared" si="840"/>
        <v>0</v>
      </c>
      <c r="AK769" s="94">
        <f t="shared" si="841"/>
        <v>6346.1879595</v>
      </c>
      <c r="AL769" s="93">
        <f t="shared" si="842"/>
        <v>6346.1879595</v>
      </c>
      <c r="AM769" s="138" t="s">
        <v>1087</v>
      </c>
    </row>
    <row r="770" spans="1:39" hidden="1" outlineLevel="3" x14ac:dyDescent="0.25">
      <c r="A770" t="s">
        <v>7067</v>
      </c>
      <c r="B770" t="s">
        <v>585</v>
      </c>
      <c r="C770" t="s">
        <v>586</v>
      </c>
      <c r="D770" t="s">
        <v>513</v>
      </c>
      <c r="E770" t="s">
        <v>514</v>
      </c>
      <c r="F770">
        <v>18333.84</v>
      </c>
      <c r="G770">
        <v>16569.72</v>
      </c>
      <c r="H770">
        <v>13969.37</v>
      </c>
      <c r="R770">
        <f t="shared" si="824"/>
        <v>48872.93</v>
      </c>
      <c r="S770" s="92" t="s">
        <v>5577</v>
      </c>
      <c r="T770" s="80">
        <v>0.10765</v>
      </c>
      <c r="U770" s="119">
        <f t="shared" si="825"/>
        <v>0</v>
      </c>
      <c r="V770" s="120">
        <f t="shared" si="826"/>
        <v>13969.37</v>
      </c>
      <c r="W770" s="121">
        <f t="shared" si="827"/>
        <v>13969.37</v>
      </c>
      <c r="X770" s="119">
        <f t="shared" si="828"/>
        <v>0</v>
      </c>
      <c r="Y770" s="120">
        <f t="shared" si="829"/>
        <v>1503.8026805</v>
      </c>
      <c r="Z770" s="122">
        <f t="shared" si="830"/>
        <v>1503.8026805</v>
      </c>
      <c r="AA770" s="119">
        <f t="shared" si="831"/>
        <v>0</v>
      </c>
      <c r="AB770" s="120">
        <f t="shared" si="832"/>
        <v>12465.567319500002</v>
      </c>
      <c r="AC770" s="122">
        <f t="shared" si="833"/>
        <v>12465.567319500002</v>
      </c>
      <c r="AD770" s="94">
        <f t="shared" si="834"/>
        <v>0</v>
      </c>
      <c r="AE770" s="123">
        <f t="shared" si="835"/>
        <v>48872.93</v>
      </c>
      <c r="AF770" s="94">
        <f t="shared" si="836"/>
        <v>48872.93</v>
      </c>
      <c r="AG770" s="94">
        <f t="shared" si="837"/>
        <v>0</v>
      </c>
      <c r="AH770" s="123">
        <f t="shared" si="838"/>
        <v>5261.1709144999995</v>
      </c>
      <c r="AI770" s="94">
        <f t="shared" si="839"/>
        <v>5261.1709144999995</v>
      </c>
      <c r="AJ770" s="94">
        <f t="shared" si="840"/>
        <v>0</v>
      </c>
      <c r="AK770" s="94">
        <f t="shared" si="841"/>
        <v>43611.759085500002</v>
      </c>
      <c r="AL770" s="93">
        <f t="shared" si="842"/>
        <v>43611.759085500002</v>
      </c>
      <c r="AM770" s="138" t="s">
        <v>1087</v>
      </c>
    </row>
    <row r="771" spans="1:39" hidden="1" outlineLevel="3" x14ac:dyDescent="0.25">
      <c r="A771" t="s">
        <v>7067</v>
      </c>
      <c r="B771" t="s">
        <v>587</v>
      </c>
      <c r="C771" t="s">
        <v>588</v>
      </c>
      <c r="D771" t="s">
        <v>513</v>
      </c>
      <c r="E771" t="s">
        <v>514</v>
      </c>
      <c r="F771">
        <v>14392.4</v>
      </c>
      <c r="G771">
        <v>25524.53</v>
      </c>
      <c r="H771">
        <v>19810.18</v>
      </c>
      <c r="R771">
        <f t="shared" si="824"/>
        <v>59727.11</v>
      </c>
      <c r="S771" s="92" t="s">
        <v>5583</v>
      </c>
      <c r="T771" s="80">
        <v>0.10765</v>
      </c>
      <c r="U771" s="119">
        <f t="shared" si="825"/>
        <v>0</v>
      </c>
      <c r="V771" s="120">
        <f t="shared" si="826"/>
        <v>19810.18</v>
      </c>
      <c r="W771" s="121">
        <f t="shared" si="827"/>
        <v>19810.18</v>
      </c>
      <c r="X771" s="119">
        <f t="shared" si="828"/>
        <v>0</v>
      </c>
      <c r="Y771" s="120">
        <f t="shared" si="829"/>
        <v>2132.565877</v>
      </c>
      <c r="Z771" s="122">
        <f t="shared" si="830"/>
        <v>2132.565877</v>
      </c>
      <c r="AA771" s="119">
        <f t="shared" si="831"/>
        <v>0</v>
      </c>
      <c r="AB771" s="120">
        <f t="shared" si="832"/>
        <v>17677.614122999999</v>
      </c>
      <c r="AC771" s="122">
        <f t="shared" si="833"/>
        <v>17677.614122999999</v>
      </c>
      <c r="AD771" s="94">
        <f t="shared" si="834"/>
        <v>0</v>
      </c>
      <c r="AE771" s="123">
        <f t="shared" si="835"/>
        <v>59727.11</v>
      </c>
      <c r="AF771" s="94">
        <f t="shared" si="836"/>
        <v>59727.11</v>
      </c>
      <c r="AG771" s="94">
        <f t="shared" si="837"/>
        <v>0</v>
      </c>
      <c r="AH771" s="123">
        <f t="shared" si="838"/>
        <v>6429.6233915000003</v>
      </c>
      <c r="AI771" s="94">
        <f t="shared" si="839"/>
        <v>6429.6233915000003</v>
      </c>
      <c r="AJ771" s="94">
        <f t="shared" si="840"/>
        <v>0</v>
      </c>
      <c r="AK771" s="94">
        <f t="shared" si="841"/>
        <v>53297.486608500003</v>
      </c>
      <c r="AL771" s="93">
        <f t="shared" si="842"/>
        <v>53297.486608500003</v>
      </c>
      <c r="AM771" s="138" t="s">
        <v>1087</v>
      </c>
    </row>
    <row r="772" spans="1:39" hidden="1" outlineLevel="3" x14ac:dyDescent="0.25">
      <c r="A772" t="s">
        <v>7067</v>
      </c>
      <c r="B772" t="s">
        <v>587</v>
      </c>
      <c r="C772" t="s">
        <v>588</v>
      </c>
      <c r="D772" t="s">
        <v>589</v>
      </c>
      <c r="E772" t="s">
        <v>590</v>
      </c>
      <c r="G772">
        <v>12750</v>
      </c>
      <c r="H772">
        <v>3400</v>
      </c>
      <c r="R772">
        <f t="shared" si="824"/>
        <v>16150</v>
      </c>
      <c r="S772" s="92" t="s">
        <v>5591</v>
      </c>
      <c r="T772" s="80">
        <v>0.10765</v>
      </c>
      <c r="U772" s="119">
        <f t="shared" si="825"/>
        <v>0</v>
      </c>
      <c r="V772" s="120">
        <f t="shared" si="826"/>
        <v>3400</v>
      </c>
      <c r="W772" s="121">
        <f t="shared" si="827"/>
        <v>3400</v>
      </c>
      <c r="X772" s="119">
        <f t="shared" si="828"/>
        <v>0</v>
      </c>
      <c r="Y772" s="120">
        <f t="shared" si="829"/>
        <v>366.01</v>
      </c>
      <c r="Z772" s="122">
        <f t="shared" si="830"/>
        <v>366.01</v>
      </c>
      <c r="AA772" s="119">
        <f t="shared" si="831"/>
        <v>0</v>
      </c>
      <c r="AB772" s="120">
        <f t="shared" si="832"/>
        <v>3033.99</v>
      </c>
      <c r="AC772" s="122">
        <f t="shared" si="833"/>
        <v>3033.99</v>
      </c>
      <c r="AD772" s="94">
        <f t="shared" si="834"/>
        <v>0</v>
      </c>
      <c r="AE772" s="123">
        <f t="shared" si="835"/>
        <v>16150</v>
      </c>
      <c r="AF772" s="94">
        <f t="shared" si="836"/>
        <v>16150</v>
      </c>
      <c r="AG772" s="94">
        <f t="shared" si="837"/>
        <v>0</v>
      </c>
      <c r="AH772" s="123">
        <f t="shared" si="838"/>
        <v>1738.5474999999999</v>
      </c>
      <c r="AI772" s="94">
        <f t="shared" si="839"/>
        <v>1738.5474999999999</v>
      </c>
      <c r="AJ772" s="94">
        <f t="shared" si="840"/>
        <v>0</v>
      </c>
      <c r="AK772" s="94">
        <f t="shared" si="841"/>
        <v>14411.452499999999</v>
      </c>
      <c r="AL772" s="93">
        <f t="shared" si="842"/>
        <v>14411.452499999999</v>
      </c>
      <c r="AM772" s="138" t="s">
        <v>1087</v>
      </c>
    </row>
    <row r="773" spans="1:39" hidden="1" outlineLevel="3" x14ac:dyDescent="0.25">
      <c r="A773" t="s">
        <v>7067</v>
      </c>
      <c r="B773" t="s">
        <v>587</v>
      </c>
      <c r="C773" t="s">
        <v>588</v>
      </c>
      <c r="D773" t="s">
        <v>591</v>
      </c>
      <c r="E773" t="s">
        <v>592</v>
      </c>
      <c r="G773">
        <v>8190</v>
      </c>
      <c r="H773">
        <v>13750</v>
      </c>
      <c r="R773">
        <f t="shared" si="824"/>
        <v>21940</v>
      </c>
      <c r="S773" s="92" t="s">
        <v>5593</v>
      </c>
      <c r="T773" s="80">
        <v>0.10765</v>
      </c>
      <c r="U773" s="119">
        <f t="shared" si="825"/>
        <v>0</v>
      </c>
      <c r="V773" s="120">
        <f t="shared" si="826"/>
        <v>13750</v>
      </c>
      <c r="W773" s="121">
        <f t="shared" si="827"/>
        <v>13750</v>
      </c>
      <c r="X773" s="119">
        <f t="shared" si="828"/>
        <v>0</v>
      </c>
      <c r="Y773" s="120">
        <f t="shared" si="829"/>
        <v>1480.1875</v>
      </c>
      <c r="Z773" s="122">
        <f t="shared" si="830"/>
        <v>1480.1875</v>
      </c>
      <c r="AA773" s="119">
        <f t="shared" si="831"/>
        <v>0</v>
      </c>
      <c r="AB773" s="120">
        <f t="shared" si="832"/>
        <v>12269.8125</v>
      </c>
      <c r="AC773" s="122">
        <f t="shared" si="833"/>
        <v>12269.8125</v>
      </c>
      <c r="AD773" s="94">
        <f t="shared" si="834"/>
        <v>0</v>
      </c>
      <c r="AE773" s="123">
        <f t="shared" si="835"/>
        <v>21940</v>
      </c>
      <c r="AF773" s="94">
        <f t="shared" si="836"/>
        <v>21940</v>
      </c>
      <c r="AG773" s="94">
        <f t="shared" si="837"/>
        <v>0</v>
      </c>
      <c r="AH773" s="123">
        <f t="shared" si="838"/>
        <v>2361.8409999999999</v>
      </c>
      <c r="AI773" s="94">
        <f t="shared" si="839"/>
        <v>2361.8409999999999</v>
      </c>
      <c r="AJ773" s="94">
        <f t="shared" si="840"/>
        <v>0</v>
      </c>
      <c r="AK773" s="94">
        <f t="shared" si="841"/>
        <v>19578.159</v>
      </c>
      <c r="AL773" s="93">
        <f t="shared" si="842"/>
        <v>19578.159</v>
      </c>
      <c r="AM773" s="138" t="s">
        <v>1087</v>
      </c>
    </row>
    <row r="774" spans="1:39" hidden="1" outlineLevel="3" x14ac:dyDescent="0.25">
      <c r="A774" t="s">
        <v>7067</v>
      </c>
      <c r="B774" t="s">
        <v>587</v>
      </c>
      <c r="C774" t="s">
        <v>588</v>
      </c>
      <c r="D774" t="s">
        <v>593</v>
      </c>
      <c r="E774" t="s">
        <v>594</v>
      </c>
      <c r="F774">
        <v>33673.82</v>
      </c>
      <c r="G774">
        <v>33275.629999999997</v>
      </c>
      <c r="H774">
        <v>37573.230000000003</v>
      </c>
      <c r="R774">
        <f t="shared" si="824"/>
        <v>104522.68</v>
      </c>
      <c r="S774" s="92" t="s">
        <v>5604</v>
      </c>
      <c r="T774" s="80">
        <v>0.10765</v>
      </c>
      <c r="U774" s="119">
        <f t="shared" si="825"/>
        <v>0</v>
      </c>
      <c r="V774" s="120">
        <f t="shared" si="826"/>
        <v>37573.230000000003</v>
      </c>
      <c r="W774" s="121">
        <f t="shared" si="827"/>
        <v>37573.230000000003</v>
      </c>
      <c r="X774" s="119">
        <f t="shared" si="828"/>
        <v>0</v>
      </c>
      <c r="Y774" s="120">
        <f t="shared" si="829"/>
        <v>4044.7582095000002</v>
      </c>
      <c r="Z774" s="122">
        <f t="shared" si="830"/>
        <v>4044.7582095000002</v>
      </c>
      <c r="AA774" s="119">
        <f t="shared" si="831"/>
        <v>0</v>
      </c>
      <c r="AB774" s="120">
        <f t="shared" si="832"/>
        <v>33528.4717905</v>
      </c>
      <c r="AC774" s="122">
        <f t="shared" si="833"/>
        <v>33528.4717905</v>
      </c>
      <c r="AD774" s="94">
        <f t="shared" si="834"/>
        <v>0</v>
      </c>
      <c r="AE774" s="123">
        <f t="shared" si="835"/>
        <v>104522.68</v>
      </c>
      <c r="AF774" s="94">
        <f t="shared" si="836"/>
        <v>104522.68</v>
      </c>
      <c r="AG774" s="94">
        <f t="shared" si="837"/>
        <v>0</v>
      </c>
      <c r="AH774" s="123">
        <f t="shared" si="838"/>
        <v>11251.866501999999</v>
      </c>
      <c r="AI774" s="94">
        <f t="shared" si="839"/>
        <v>11251.866501999999</v>
      </c>
      <c r="AJ774" s="94">
        <f t="shared" si="840"/>
        <v>0</v>
      </c>
      <c r="AK774" s="94">
        <f t="shared" si="841"/>
        <v>93270.813497999989</v>
      </c>
      <c r="AL774" s="93">
        <f t="shared" si="842"/>
        <v>93270.813497999989</v>
      </c>
      <c r="AM774" s="138" t="s">
        <v>1087</v>
      </c>
    </row>
    <row r="775" spans="1:39" hidden="1" outlineLevel="3" x14ac:dyDescent="0.25">
      <c r="A775" t="s">
        <v>7067</v>
      </c>
      <c r="B775" t="s">
        <v>587</v>
      </c>
      <c r="C775" t="s">
        <v>588</v>
      </c>
      <c r="D775" t="s">
        <v>595</v>
      </c>
      <c r="E775" t="s">
        <v>596</v>
      </c>
      <c r="F775">
        <v>255.83</v>
      </c>
      <c r="G775">
        <v>94.5</v>
      </c>
      <c r="H775">
        <v>15.04</v>
      </c>
      <c r="R775">
        <f t="shared" si="824"/>
        <v>365.37000000000006</v>
      </c>
      <c r="S775" s="92" t="s">
        <v>5610</v>
      </c>
      <c r="T775" s="80">
        <v>0.10765</v>
      </c>
      <c r="U775" s="119">
        <f t="shared" si="825"/>
        <v>0</v>
      </c>
      <c r="V775" s="120">
        <f t="shared" si="826"/>
        <v>15.04</v>
      </c>
      <c r="W775" s="121">
        <f t="shared" si="827"/>
        <v>15.04</v>
      </c>
      <c r="X775" s="119">
        <f t="shared" si="828"/>
        <v>0</v>
      </c>
      <c r="Y775" s="120">
        <f t="shared" si="829"/>
        <v>1.6190559999999998</v>
      </c>
      <c r="Z775" s="122">
        <f t="shared" si="830"/>
        <v>1.6190559999999998</v>
      </c>
      <c r="AA775" s="119">
        <f t="shared" si="831"/>
        <v>0</v>
      </c>
      <c r="AB775" s="120">
        <f t="shared" si="832"/>
        <v>13.420943999999999</v>
      </c>
      <c r="AC775" s="122">
        <f t="shared" si="833"/>
        <v>13.420943999999999</v>
      </c>
      <c r="AD775" s="94">
        <f t="shared" si="834"/>
        <v>0</v>
      </c>
      <c r="AE775" s="123">
        <f t="shared" si="835"/>
        <v>365.37000000000006</v>
      </c>
      <c r="AF775" s="94">
        <f t="shared" si="836"/>
        <v>365.37000000000006</v>
      </c>
      <c r="AG775" s="94">
        <f t="shared" si="837"/>
        <v>0</v>
      </c>
      <c r="AH775" s="123">
        <f t="shared" si="838"/>
        <v>39.332080500000004</v>
      </c>
      <c r="AI775" s="94">
        <f t="shared" si="839"/>
        <v>39.332080500000004</v>
      </c>
      <c r="AJ775" s="94">
        <f t="shared" si="840"/>
        <v>0</v>
      </c>
      <c r="AK775" s="94">
        <f t="shared" si="841"/>
        <v>326.03791950000004</v>
      </c>
      <c r="AL775" s="93">
        <f t="shared" si="842"/>
        <v>326.03791950000004</v>
      </c>
      <c r="AM775" s="138" t="s">
        <v>1087</v>
      </c>
    </row>
    <row r="776" spans="1:39" hidden="1" outlineLevel="3" x14ac:dyDescent="0.25">
      <c r="A776" t="s">
        <v>7067</v>
      </c>
      <c r="B776" t="s">
        <v>587</v>
      </c>
      <c r="C776" t="s">
        <v>588</v>
      </c>
      <c r="D776" t="s">
        <v>597</v>
      </c>
      <c r="E776" t="s">
        <v>598</v>
      </c>
      <c r="G776">
        <v>725.34</v>
      </c>
      <c r="H776">
        <v>62.28</v>
      </c>
      <c r="R776">
        <f t="shared" si="824"/>
        <v>787.62</v>
      </c>
      <c r="S776" s="92" t="s">
        <v>6756</v>
      </c>
      <c r="T776" s="80">
        <v>0.10765</v>
      </c>
      <c r="U776" s="119">
        <f t="shared" si="825"/>
        <v>0</v>
      </c>
      <c r="V776" s="120">
        <f t="shared" si="826"/>
        <v>62.28</v>
      </c>
      <c r="W776" s="121">
        <f t="shared" si="827"/>
        <v>62.28</v>
      </c>
      <c r="X776" s="119">
        <f t="shared" si="828"/>
        <v>0</v>
      </c>
      <c r="Y776" s="120">
        <f t="shared" si="829"/>
        <v>6.7044420000000002</v>
      </c>
      <c r="Z776" s="122">
        <f t="shared" si="830"/>
        <v>6.7044420000000002</v>
      </c>
      <c r="AA776" s="119">
        <f t="shared" si="831"/>
        <v>0</v>
      </c>
      <c r="AB776" s="120">
        <f t="shared" si="832"/>
        <v>55.575558000000001</v>
      </c>
      <c r="AC776" s="122">
        <f t="shared" si="833"/>
        <v>55.575558000000001</v>
      </c>
      <c r="AD776" s="94">
        <f t="shared" si="834"/>
        <v>0</v>
      </c>
      <c r="AE776" s="123">
        <f t="shared" si="835"/>
        <v>787.62</v>
      </c>
      <c r="AF776" s="94">
        <f t="shared" si="836"/>
        <v>787.62</v>
      </c>
      <c r="AG776" s="94">
        <f t="shared" si="837"/>
        <v>0</v>
      </c>
      <c r="AH776" s="123">
        <f t="shared" si="838"/>
        <v>84.787292999999991</v>
      </c>
      <c r="AI776" s="94">
        <f t="shared" si="839"/>
        <v>84.787292999999991</v>
      </c>
      <c r="AJ776" s="94">
        <f t="shared" si="840"/>
        <v>0</v>
      </c>
      <c r="AK776" s="94">
        <f t="shared" si="841"/>
        <v>702.83270700000003</v>
      </c>
      <c r="AL776" s="93">
        <f t="shared" si="842"/>
        <v>702.83270700000003</v>
      </c>
      <c r="AM776" s="138" t="s">
        <v>1087</v>
      </c>
    </row>
    <row r="777" spans="1:39" hidden="1" outlineLevel="3" x14ac:dyDescent="0.25">
      <c r="A777" t="s">
        <v>7067</v>
      </c>
      <c r="B777" t="s">
        <v>599</v>
      </c>
      <c r="C777" t="s">
        <v>600</v>
      </c>
      <c r="D777" t="s">
        <v>601</v>
      </c>
      <c r="E777" t="s">
        <v>602</v>
      </c>
      <c r="H777">
        <v>705.99</v>
      </c>
      <c r="R777">
        <f t="shared" si="824"/>
        <v>705.99</v>
      </c>
      <c r="S777" s="92" t="s">
        <v>7103</v>
      </c>
      <c r="T777" s="80">
        <v>0.10765</v>
      </c>
      <c r="U777" s="119">
        <f t="shared" si="825"/>
        <v>0</v>
      </c>
      <c r="V777" s="120">
        <f t="shared" si="826"/>
        <v>705.99</v>
      </c>
      <c r="W777" s="121">
        <f t="shared" si="827"/>
        <v>705.99</v>
      </c>
      <c r="X777" s="119">
        <f t="shared" si="828"/>
        <v>0</v>
      </c>
      <c r="Y777" s="120">
        <f t="shared" si="829"/>
        <v>75.999823499999991</v>
      </c>
      <c r="Z777" s="122">
        <f t="shared" si="830"/>
        <v>75.999823499999991</v>
      </c>
      <c r="AA777" s="119">
        <f t="shared" si="831"/>
        <v>0</v>
      </c>
      <c r="AB777" s="120">
        <f t="shared" si="832"/>
        <v>629.99017649999996</v>
      </c>
      <c r="AC777" s="122">
        <f t="shared" si="833"/>
        <v>629.99017649999996</v>
      </c>
      <c r="AD777" s="94">
        <f t="shared" si="834"/>
        <v>0</v>
      </c>
      <c r="AE777" s="123">
        <f t="shared" si="835"/>
        <v>705.99</v>
      </c>
      <c r="AF777" s="94">
        <f t="shared" si="836"/>
        <v>705.99</v>
      </c>
      <c r="AG777" s="94">
        <f t="shared" si="837"/>
        <v>0</v>
      </c>
      <c r="AH777" s="123">
        <f t="shared" si="838"/>
        <v>75.999823499999991</v>
      </c>
      <c r="AI777" s="94">
        <f t="shared" si="839"/>
        <v>75.999823499999991</v>
      </c>
      <c r="AJ777" s="94">
        <f t="shared" si="840"/>
        <v>0</v>
      </c>
      <c r="AK777" s="94">
        <f t="shared" si="841"/>
        <v>629.99017649999996</v>
      </c>
      <c r="AL777" s="93">
        <f t="shared" si="842"/>
        <v>629.99017649999996</v>
      </c>
      <c r="AM777" s="138" t="s">
        <v>1087</v>
      </c>
    </row>
    <row r="778" spans="1:39" hidden="1" outlineLevel="3" x14ac:dyDescent="0.25">
      <c r="A778" t="s">
        <v>7067</v>
      </c>
      <c r="B778" t="s">
        <v>599</v>
      </c>
      <c r="C778" t="s">
        <v>600</v>
      </c>
      <c r="D778" t="s">
        <v>513</v>
      </c>
      <c r="E778" t="s">
        <v>514</v>
      </c>
      <c r="H778">
        <v>526.64</v>
      </c>
      <c r="R778">
        <f t="shared" si="824"/>
        <v>526.64</v>
      </c>
      <c r="S778" s="92" t="s">
        <v>7104</v>
      </c>
      <c r="T778" s="80">
        <v>0.10765</v>
      </c>
      <c r="U778" s="119">
        <f t="shared" si="825"/>
        <v>0</v>
      </c>
      <c r="V778" s="120">
        <f t="shared" si="826"/>
        <v>526.64</v>
      </c>
      <c r="W778" s="121">
        <f t="shared" si="827"/>
        <v>526.64</v>
      </c>
      <c r="X778" s="119">
        <f t="shared" si="828"/>
        <v>0</v>
      </c>
      <c r="Y778" s="120">
        <f t="shared" si="829"/>
        <v>56.692795999999994</v>
      </c>
      <c r="Z778" s="122">
        <f t="shared" si="830"/>
        <v>56.692795999999994</v>
      </c>
      <c r="AA778" s="119">
        <f t="shared" si="831"/>
        <v>0</v>
      </c>
      <c r="AB778" s="120">
        <f t="shared" si="832"/>
        <v>469.947204</v>
      </c>
      <c r="AC778" s="122">
        <f t="shared" si="833"/>
        <v>469.947204</v>
      </c>
      <c r="AD778" s="94">
        <f t="shared" si="834"/>
        <v>0</v>
      </c>
      <c r="AE778" s="123">
        <f t="shared" si="835"/>
        <v>526.64</v>
      </c>
      <c r="AF778" s="94">
        <f t="shared" si="836"/>
        <v>526.64</v>
      </c>
      <c r="AG778" s="94">
        <f t="shared" si="837"/>
        <v>0</v>
      </c>
      <c r="AH778" s="123">
        <f t="shared" si="838"/>
        <v>56.692795999999994</v>
      </c>
      <c r="AI778" s="94">
        <f t="shared" si="839"/>
        <v>56.692795999999994</v>
      </c>
      <c r="AJ778" s="94">
        <f t="shared" si="840"/>
        <v>0</v>
      </c>
      <c r="AK778" s="94">
        <f t="shared" si="841"/>
        <v>469.947204</v>
      </c>
      <c r="AL778" s="93">
        <f t="shared" si="842"/>
        <v>469.947204</v>
      </c>
      <c r="AM778" s="138" t="s">
        <v>1087</v>
      </c>
    </row>
    <row r="779" spans="1:39" hidden="1" outlineLevel="3" x14ac:dyDescent="0.25">
      <c r="A779" t="s">
        <v>7067</v>
      </c>
      <c r="B779" t="s">
        <v>599</v>
      </c>
      <c r="C779" t="s">
        <v>600</v>
      </c>
      <c r="D779" t="s">
        <v>595</v>
      </c>
      <c r="E779" t="s">
        <v>596</v>
      </c>
      <c r="G779">
        <v>3945.2</v>
      </c>
      <c r="H779">
        <v>2746.83</v>
      </c>
      <c r="R779">
        <f t="shared" si="824"/>
        <v>6692.03</v>
      </c>
      <c r="S779" s="92" t="s">
        <v>6852</v>
      </c>
      <c r="T779" s="80">
        <v>0.10765</v>
      </c>
      <c r="U779" s="119">
        <f t="shared" si="825"/>
        <v>0</v>
      </c>
      <c r="V779" s="120">
        <f t="shared" si="826"/>
        <v>2746.83</v>
      </c>
      <c r="W779" s="121">
        <f t="shared" si="827"/>
        <v>2746.83</v>
      </c>
      <c r="X779" s="119">
        <f t="shared" si="828"/>
        <v>0</v>
      </c>
      <c r="Y779" s="120">
        <f t="shared" si="829"/>
        <v>295.69624949999996</v>
      </c>
      <c r="Z779" s="122">
        <f t="shared" si="830"/>
        <v>295.69624949999996</v>
      </c>
      <c r="AA779" s="119">
        <f t="shared" si="831"/>
        <v>0</v>
      </c>
      <c r="AB779" s="120">
        <f t="shared" si="832"/>
        <v>2451.1337505000001</v>
      </c>
      <c r="AC779" s="122">
        <f t="shared" si="833"/>
        <v>2451.1337505000001</v>
      </c>
      <c r="AD779" s="94">
        <f t="shared" si="834"/>
        <v>0</v>
      </c>
      <c r="AE779" s="123">
        <f t="shared" si="835"/>
        <v>6692.03</v>
      </c>
      <c r="AF779" s="94">
        <f t="shared" si="836"/>
        <v>6692.03</v>
      </c>
      <c r="AG779" s="94">
        <f t="shared" si="837"/>
        <v>0</v>
      </c>
      <c r="AH779" s="123">
        <f t="shared" si="838"/>
        <v>720.39702949999992</v>
      </c>
      <c r="AI779" s="94">
        <f t="shared" si="839"/>
        <v>720.39702949999992</v>
      </c>
      <c r="AJ779" s="94">
        <f t="shared" si="840"/>
        <v>0</v>
      </c>
      <c r="AK779" s="94">
        <f t="shared" si="841"/>
        <v>5971.6329704999998</v>
      </c>
      <c r="AL779" s="93">
        <f t="shared" si="842"/>
        <v>5971.6329704999998</v>
      </c>
      <c r="AM779" s="138" t="s">
        <v>1087</v>
      </c>
    </row>
    <row r="780" spans="1:39" hidden="1" outlineLevel="3" x14ac:dyDescent="0.25">
      <c r="A780" t="s">
        <v>7067</v>
      </c>
      <c r="B780" t="s">
        <v>641</v>
      </c>
      <c r="C780" t="s">
        <v>642</v>
      </c>
      <c r="D780" t="s">
        <v>513</v>
      </c>
      <c r="E780" t="s">
        <v>514</v>
      </c>
      <c r="F780">
        <v>38200.94</v>
      </c>
      <c r="G780">
        <v>37977.53</v>
      </c>
      <c r="H780">
        <v>38927.980000000003</v>
      </c>
      <c r="R780">
        <f t="shared" si="824"/>
        <v>115106.45000000001</v>
      </c>
      <c r="S780" s="92" t="s">
        <v>6554</v>
      </c>
      <c r="T780" s="80">
        <v>0.10765</v>
      </c>
      <c r="U780" s="119">
        <f t="shared" si="825"/>
        <v>0</v>
      </c>
      <c r="V780" s="120">
        <f t="shared" si="826"/>
        <v>38927.980000000003</v>
      </c>
      <c r="W780" s="121">
        <f t="shared" si="827"/>
        <v>38927.980000000003</v>
      </c>
      <c r="X780" s="119">
        <f t="shared" si="828"/>
        <v>0</v>
      </c>
      <c r="Y780" s="120">
        <f t="shared" si="829"/>
        <v>4190.5970470000002</v>
      </c>
      <c r="Z780" s="122">
        <f t="shared" si="830"/>
        <v>4190.5970470000002</v>
      </c>
      <c r="AA780" s="119">
        <f t="shared" si="831"/>
        <v>0</v>
      </c>
      <c r="AB780" s="120">
        <f t="shared" si="832"/>
        <v>34737.382953</v>
      </c>
      <c r="AC780" s="122">
        <f t="shared" si="833"/>
        <v>34737.382953</v>
      </c>
      <c r="AD780" s="94">
        <f t="shared" si="834"/>
        <v>0</v>
      </c>
      <c r="AE780" s="123">
        <f t="shared" si="835"/>
        <v>115106.45000000001</v>
      </c>
      <c r="AF780" s="94">
        <f t="shared" si="836"/>
        <v>115106.45000000001</v>
      </c>
      <c r="AG780" s="94">
        <f t="shared" si="837"/>
        <v>0</v>
      </c>
      <c r="AH780" s="123">
        <f t="shared" si="838"/>
        <v>12391.2093425</v>
      </c>
      <c r="AI780" s="94">
        <f t="shared" si="839"/>
        <v>12391.2093425</v>
      </c>
      <c r="AJ780" s="94">
        <f t="shared" si="840"/>
        <v>0</v>
      </c>
      <c r="AK780" s="94">
        <f t="shared" si="841"/>
        <v>102715.24065750001</v>
      </c>
      <c r="AL780" s="93">
        <f t="shared" si="842"/>
        <v>102715.24065750001</v>
      </c>
      <c r="AM780" s="138" t="s">
        <v>1087</v>
      </c>
    </row>
    <row r="781" spans="1:39" hidden="1" outlineLevel="3" x14ac:dyDescent="0.25">
      <c r="A781" t="s">
        <v>7067</v>
      </c>
      <c r="B781" t="s">
        <v>641</v>
      </c>
      <c r="C781" t="s">
        <v>642</v>
      </c>
      <c r="D781" t="s">
        <v>631</v>
      </c>
      <c r="E781" t="s">
        <v>632</v>
      </c>
      <c r="F781">
        <v>3928.78</v>
      </c>
      <c r="G781">
        <v>4885.12</v>
      </c>
      <c r="H781">
        <v>4766.99</v>
      </c>
      <c r="R781">
        <f t="shared" si="824"/>
        <v>13580.89</v>
      </c>
      <c r="S781" s="92" t="s">
        <v>6555</v>
      </c>
      <c r="T781" s="80">
        <v>0.10765</v>
      </c>
      <c r="U781" s="119">
        <f t="shared" si="825"/>
        <v>0</v>
      </c>
      <c r="V781" s="120">
        <f t="shared" si="826"/>
        <v>4766.99</v>
      </c>
      <c r="W781" s="121">
        <f t="shared" si="827"/>
        <v>4766.99</v>
      </c>
      <c r="X781" s="119">
        <f t="shared" si="828"/>
        <v>0</v>
      </c>
      <c r="Y781" s="120">
        <f t="shared" si="829"/>
        <v>513.16647349999994</v>
      </c>
      <c r="Z781" s="122">
        <f t="shared" si="830"/>
        <v>513.16647349999994</v>
      </c>
      <c r="AA781" s="119">
        <f t="shared" si="831"/>
        <v>0</v>
      </c>
      <c r="AB781" s="120">
        <f t="shared" si="832"/>
        <v>4253.8235265000003</v>
      </c>
      <c r="AC781" s="122">
        <f t="shared" si="833"/>
        <v>4253.8235265000003</v>
      </c>
      <c r="AD781" s="94">
        <f t="shared" si="834"/>
        <v>0</v>
      </c>
      <c r="AE781" s="123">
        <f t="shared" si="835"/>
        <v>13580.89</v>
      </c>
      <c r="AF781" s="94">
        <f t="shared" si="836"/>
        <v>13580.89</v>
      </c>
      <c r="AG781" s="94">
        <f t="shared" si="837"/>
        <v>0</v>
      </c>
      <c r="AH781" s="123">
        <f t="shared" si="838"/>
        <v>1461.9828084999999</v>
      </c>
      <c r="AI781" s="94">
        <f t="shared" si="839"/>
        <v>1461.9828084999999</v>
      </c>
      <c r="AJ781" s="94">
        <f t="shared" si="840"/>
        <v>0</v>
      </c>
      <c r="AK781" s="94">
        <f t="shared" si="841"/>
        <v>12118.907191499999</v>
      </c>
      <c r="AL781" s="93">
        <f t="shared" si="842"/>
        <v>12118.907191499999</v>
      </c>
      <c r="AM781" s="138" t="s">
        <v>1087</v>
      </c>
    </row>
    <row r="782" spans="1:39" hidden="1" outlineLevel="3" x14ac:dyDescent="0.25">
      <c r="A782" t="s">
        <v>7067</v>
      </c>
      <c r="B782" t="s">
        <v>270</v>
      </c>
      <c r="C782" t="s">
        <v>271</v>
      </c>
      <c r="D782" t="s">
        <v>513</v>
      </c>
      <c r="E782" t="s">
        <v>514</v>
      </c>
      <c r="H782">
        <v>210.72</v>
      </c>
      <c r="R782">
        <f t="shared" si="824"/>
        <v>210.72</v>
      </c>
      <c r="S782" s="92" t="s">
        <v>5878</v>
      </c>
      <c r="T782" s="80">
        <v>0.10765</v>
      </c>
      <c r="U782" s="119">
        <f t="shared" si="825"/>
        <v>0</v>
      </c>
      <c r="V782" s="120">
        <f t="shared" si="826"/>
        <v>210.72</v>
      </c>
      <c r="W782" s="121">
        <f t="shared" si="827"/>
        <v>210.72</v>
      </c>
      <c r="X782" s="119">
        <f t="shared" si="828"/>
        <v>0</v>
      </c>
      <c r="Y782" s="120">
        <f t="shared" si="829"/>
        <v>22.684007999999999</v>
      </c>
      <c r="Z782" s="122">
        <f t="shared" si="830"/>
        <v>22.684007999999999</v>
      </c>
      <c r="AA782" s="119">
        <f t="shared" si="831"/>
        <v>0</v>
      </c>
      <c r="AB782" s="120">
        <f t="shared" si="832"/>
        <v>188.03599199999999</v>
      </c>
      <c r="AC782" s="122">
        <f t="shared" si="833"/>
        <v>188.03599199999999</v>
      </c>
      <c r="AD782" s="94">
        <f t="shared" si="834"/>
        <v>0</v>
      </c>
      <c r="AE782" s="123">
        <f t="shared" si="835"/>
        <v>210.72</v>
      </c>
      <c r="AF782" s="94">
        <f t="shared" si="836"/>
        <v>210.72</v>
      </c>
      <c r="AG782" s="94">
        <f t="shared" si="837"/>
        <v>0</v>
      </c>
      <c r="AH782" s="123">
        <f t="shared" si="838"/>
        <v>22.684007999999999</v>
      </c>
      <c r="AI782" s="94">
        <f t="shared" si="839"/>
        <v>22.684007999999999</v>
      </c>
      <c r="AJ782" s="94">
        <f t="shared" si="840"/>
        <v>0</v>
      </c>
      <c r="AK782" s="94">
        <f t="shared" si="841"/>
        <v>188.03599199999999</v>
      </c>
      <c r="AL782" s="93">
        <f t="shared" si="842"/>
        <v>188.03599199999999</v>
      </c>
      <c r="AM782" s="138" t="s">
        <v>1087</v>
      </c>
    </row>
    <row r="783" spans="1:39" hidden="1" outlineLevel="3" x14ac:dyDescent="0.25">
      <c r="A783" t="s">
        <v>7067</v>
      </c>
      <c r="B783" t="s">
        <v>270</v>
      </c>
      <c r="C783" t="s">
        <v>271</v>
      </c>
      <c r="D783" t="s">
        <v>657</v>
      </c>
      <c r="E783" t="s">
        <v>658</v>
      </c>
      <c r="F783">
        <v>253.95</v>
      </c>
      <c r="H783">
        <v>786.15</v>
      </c>
      <c r="R783">
        <f t="shared" si="824"/>
        <v>1040.0999999999999</v>
      </c>
      <c r="S783" s="92" t="s">
        <v>5885</v>
      </c>
      <c r="T783" s="80">
        <v>0.10765</v>
      </c>
      <c r="U783" s="119">
        <f t="shared" si="825"/>
        <v>0</v>
      </c>
      <c r="V783" s="120">
        <f t="shared" si="826"/>
        <v>786.15</v>
      </c>
      <c r="W783" s="121">
        <f t="shared" si="827"/>
        <v>786.15</v>
      </c>
      <c r="X783" s="119">
        <f t="shared" si="828"/>
        <v>0</v>
      </c>
      <c r="Y783" s="120">
        <f t="shared" si="829"/>
        <v>84.629047499999999</v>
      </c>
      <c r="Z783" s="122">
        <f t="shared" si="830"/>
        <v>84.629047499999999</v>
      </c>
      <c r="AA783" s="119">
        <f t="shared" si="831"/>
        <v>0</v>
      </c>
      <c r="AB783" s="120">
        <f t="shared" si="832"/>
        <v>701.52095250000002</v>
      </c>
      <c r="AC783" s="122">
        <f t="shared" si="833"/>
        <v>701.52095250000002</v>
      </c>
      <c r="AD783" s="94">
        <f t="shared" si="834"/>
        <v>0</v>
      </c>
      <c r="AE783" s="123">
        <f t="shared" si="835"/>
        <v>1040.0999999999999</v>
      </c>
      <c r="AF783" s="94">
        <f t="shared" si="836"/>
        <v>1040.0999999999999</v>
      </c>
      <c r="AG783" s="94">
        <f t="shared" si="837"/>
        <v>0</v>
      </c>
      <c r="AH783" s="123">
        <f t="shared" si="838"/>
        <v>111.96676499999998</v>
      </c>
      <c r="AI783" s="94">
        <f t="shared" si="839"/>
        <v>111.96676499999998</v>
      </c>
      <c r="AJ783" s="94">
        <f t="shared" si="840"/>
        <v>0</v>
      </c>
      <c r="AK783" s="94">
        <f t="shared" si="841"/>
        <v>928.1332349999999</v>
      </c>
      <c r="AL783" s="93">
        <f t="shared" si="842"/>
        <v>928.1332349999999</v>
      </c>
      <c r="AM783" s="138" t="s">
        <v>1087</v>
      </c>
    </row>
    <row r="784" spans="1:39" hidden="1" outlineLevel="3" x14ac:dyDescent="0.25">
      <c r="A784" t="s">
        <v>7067</v>
      </c>
      <c r="B784" t="s">
        <v>270</v>
      </c>
      <c r="C784" t="s">
        <v>271</v>
      </c>
      <c r="D784" t="s">
        <v>659</v>
      </c>
      <c r="E784" t="s">
        <v>660</v>
      </c>
      <c r="F784">
        <v>105513.61</v>
      </c>
      <c r="G784">
        <v>95828.67</v>
      </c>
      <c r="H784">
        <v>107469.88</v>
      </c>
      <c r="R784">
        <f t="shared" si="824"/>
        <v>308812.16000000003</v>
      </c>
      <c r="S784" s="92" t="s">
        <v>5892</v>
      </c>
      <c r="T784" s="80">
        <v>0.10765</v>
      </c>
      <c r="U784" s="119">
        <f t="shared" si="825"/>
        <v>0</v>
      </c>
      <c r="V784" s="120">
        <f t="shared" si="826"/>
        <v>107469.88</v>
      </c>
      <c r="W784" s="121">
        <f t="shared" si="827"/>
        <v>107469.88</v>
      </c>
      <c r="X784" s="119">
        <f t="shared" si="828"/>
        <v>0</v>
      </c>
      <c r="Y784" s="120">
        <f t="shared" si="829"/>
        <v>11569.132582</v>
      </c>
      <c r="Z784" s="122">
        <f t="shared" si="830"/>
        <v>11569.132582</v>
      </c>
      <c r="AA784" s="119">
        <f t="shared" si="831"/>
        <v>0</v>
      </c>
      <c r="AB784" s="120">
        <f t="shared" si="832"/>
        <v>95900.747417999999</v>
      </c>
      <c r="AC784" s="122">
        <f t="shared" si="833"/>
        <v>95900.747417999999</v>
      </c>
      <c r="AD784" s="94">
        <f t="shared" si="834"/>
        <v>0</v>
      </c>
      <c r="AE784" s="123">
        <f t="shared" si="835"/>
        <v>308812.16000000003</v>
      </c>
      <c r="AF784" s="94">
        <f t="shared" si="836"/>
        <v>308812.16000000003</v>
      </c>
      <c r="AG784" s="94">
        <f t="shared" si="837"/>
        <v>0</v>
      </c>
      <c r="AH784" s="123">
        <f t="shared" si="838"/>
        <v>33243.629024000002</v>
      </c>
      <c r="AI784" s="94">
        <f t="shared" si="839"/>
        <v>33243.629024000002</v>
      </c>
      <c r="AJ784" s="94">
        <f t="shared" si="840"/>
        <v>0</v>
      </c>
      <c r="AK784" s="94">
        <f t="shared" si="841"/>
        <v>275568.53097600001</v>
      </c>
      <c r="AL784" s="93">
        <f t="shared" si="842"/>
        <v>275568.53097600001</v>
      </c>
      <c r="AM784" s="138" t="s">
        <v>1087</v>
      </c>
    </row>
    <row r="785" spans="1:39" hidden="1" outlineLevel="3" x14ac:dyDescent="0.25">
      <c r="A785" t="s">
        <v>7067</v>
      </c>
      <c r="B785" t="s">
        <v>270</v>
      </c>
      <c r="C785" t="s">
        <v>271</v>
      </c>
      <c r="D785" t="s">
        <v>539</v>
      </c>
      <c r="E785" t="s">
        <v>540</v>
      </c>
      <c r="H785">
        <v>33.049999999999997</v>
      </c>
      <c r="R785">
        <f t="shared" si="824"/>
        <v>33.049999999999997</v>
      </c>
      <c r="S785" s="92" t="s">
        <v>6693</v>
      </c>
      <c r="T785" s="80">
        <v>0.10765</v>
      </c>
      <c r="U785" s="119">
        <f t="shared" si="825"/>
        <v>0</v>
      </c>
      <c r="V785" s="120">
        <f t="shared" si="826"/>
        <v>33.049999999999997</v>
      </c>
      <c r="W785" s="121">
        <f t="shared" si="827"/>
        <v>33.049999999999997</v>
      </c>
      <c r="X785" s="119">
        <f t="shared" si="828"/>
        <v>0</v>
      </c>
      <c r="Y785" s="120">
        <f t="shared" si="829"/>
        <v>3.5578324999999995</v>
      </c>
      <c r="Z785" s="122">
        <f t="shared" si="830"/>
        <v>3.5578324999999995</v>
      </c>
      <c r="AA785" s="119">
        <f t="shared" si="831"/>
        <v>0</v>
      </c>
      <c r="AB785" s="120">
        <f t="shared" si="832"/>
        <v>29.492167499999997</v>
      </c>
      <c r="AC785" s="122">
        <f t="shared" si="833"/>
        <v>29.492167499999997</v>
      </c>
      <c r="AD785" s="94">
        <f t="shared" si="834"/>
        <v>0</v>
      </c>
      <c r="AE785" s="123">
        <f t="shared" si="835"/>
        <v>33.049999999999997</v>
      </c>
      <c r="AF785" s="94">
        <f t="shared" si="836"/>
        <v>33.049999999999997</v>
      </c>
      <c r="AG785" s="94">
        <f t="shared" si="837"/>
        <v>0</v>
      </c>
      <c r="AH785" s="123">
        <f t="shared" si="838"/>
        <v>3.5578324999999995</v>
      </c>
      <c r="AI785" s="94">
        <f t="shared" si="839"/>
        <v>3.5578324999999995</v>
      </c>
      <c r="AJ785" s="94">
        <f t="shared" si="840"/>
        <v>0</v>
      </c>
      <c r="AK785" s="94">
        <f t="shared" si="841"/>
        <v>29.492167499999997</v>
      </c>
      <c r="AL785" s="93">
        <f t="shared" si="842"/>
        <v>29.492167499999997</v>
      </c>
      <c r="AM785" s="138" t="s">
        <v>1087</v>
      </c>
    </row>
    <row r="786" spans="1:39" hidden="1" outlineLevel="3" x14ac:dyDescent="0.25">
      <c r="A786" t="s">
        <v>7067</v>
      </c>
      <c r="B786" t="s">
        <v>270</v>
      </c>
      <c r="C786" t="s">
        <v>271</v>
      </c>
      <c r="D786" t="s">
        <v>661</v>
      </c>
      <c r="E786" t="s">
        <v>662</v>
      </c>
      <c r="F786">
        <v>706.5</v>
      </c>
      <c r="G786">
        <v>2821</v>
      </c>
      <c r="H786">
        <v>578</v>
      </c>
      <c r="R786">
        <f t="shared" si="824"/>
        <v>4105.5</v>
      </c>
      <c r="S786" s="92" t="s">
        <v>5899</v>
      </c>
      <c r="T786" s="80">
        <v>0.10765</v>
      </c>
      <c r="U786" s="119">
        <f t="shared" si="825"/>
        <v>0</v>
      </c>
      <c r="V786" s="120">
        <f t="shared" si="826"/>
        <v>578</v>
      </c>
      <c r="W786" s="121">
        <f t="shared" si="827"/>
        <v>578</v>
      </c>
      <c r="X786" s="119">
        <f t="shared" si="828"/>
        <v>0</v>
      </c>
      <c r="Y786" s="120">
        <f t="shared" si="829"/>
        <v>62.221699999999998</v>
      </c>
      <c r="Z786" s="122">
        <f t="shared" si="830"/>
        <v>62.221699999999998</v>
      </c>
      <c r="AA786" s="119">
        <f t="shared" si="831"/>
        <v>0</v>
      </c>
      <c r="AB786" s="120">
        <f t="shared" si="832"/>
        <v>515.77829999999994</v>
      </c>
      <c r="AC786" s="122">
        <f t="shared" si="833"/>
        <v>515.77829999999994</v>
      </c>
      <c r="AD786" s="94">
        <f t="shared" si="834"/>
        <v>0</v>
      </c>
      <c r="AE786" s="123">
        <f t="shared" si="835"/>
        <v>4105.5</v>
      </c>
      <c r="AF786" s="94">
        <f t="shared" si="836"/>
        <v>4105.5</v>
      </c>
      <c r="AG786" s="94">
        <f t="shared" si="837"/>
        <v>0</v>
      </c>
      <c r="AH786" s="123">
        <f t="shared" si="838"/>
        <v>441.95707499999997</v>
      </c>
      <c r="AI786" s="94">
        <f t="shared" si="839"/>
        <v>441.95707499999997</v>
      </c>
      <c r="AJ786" s="94">
        <f t="shared" si="840"/>
        <v>0</v>
      </c>
      <c r="AK786" s="94">
        <f t="shared" si="841"/>
        <v>3663.5429250000002</v>
      </c>
      <c r="AL786" s="93">
        <f t="shared" si="842"/>
        <v>3663.5429250000002</v>
      </c>
      <c r="AM786" s="138" t="s">
        <v>1087</v>
      </c>
    </row>
    <row r="787" spans="1:39" hidden="1" outlineLevel="3" x14ac:dyDescent="0.25">
      <c r="A787" t="s">
        <v>7067</v>
      </c>
      <c r="B787" t="s">
        <v>701</v>
      </c>
      <c r="C787" t="s">
        <v>702</v>
      </c>
      <c r="D787" t="s">
        <v>703</v>
      </c>
      <c r="E787" t="s">
        <v>704</v>
      </c>
      <c r="F787">
        <v>5000</v>
      </c>
      <c r="G787">
        <v>20133.5</v>
      </c>
      <c r="H787">
        <v>11263</v>
      </c>
      <c r="R787">
        <f t="shared" si="824"/>
        <v>36396.5</v>
      </c>
      <c r="S787" s="92" t="s">
        <v>6172</v>
      </c>
      <c r="T787" s="80">
        <v>0.10765</v>
      </c>
      <c r="U787" s="119">
        <f t="shared" si="825"/>
        <v>0</v>
      </c>
      <c r="V787" s="120">
        <f t="shared" si="826"/>
        <v>11263</v>
      </c>
      <c r="W787" s="121">
        <f t="shared" si="827"/>
        <v>11263</v>
      </c>
      <c r="X787" s="119">
        <f t="shared" si="828"/>
        <v>0</v>
      </c>
      <c r="Y787" s="120">
        <f t="shared" si="829"/>
        <v>1212.4619499999999</v>
      </c>
      <c r="Z787" s="122">
        <f t="shared" si="830"/>
        <v>1212.4619499999999</v>
      </c>
      <c r="AA787" s="119">
        <f t="shared" si="831"/>
        <v>0</v>
      </c>
      <c r="AB787" s="120">
        <f t="shared" si="832"/>
        <v>10050.538049999999</v>
      </c>
      <c r="AC787" s="122">
        <f t="shared" si="833"/>
        <v>10050.538049999999</v>
      </c>
      <c r="AD787" s="94">
        <f t="shared" si="834"/>
        <v>0</v>
      </c>
      <c r="AE787" s="123">
        <f t="shared" si="835"/>
        <v>36396.5</v>
      </c>
      <c r="AF787" s="94">
        <f t="shared" si="836"/>
        <v>36396.5</v>
      </c>
      <c r="AG787" s="94">
        <f t="shared" si="837"/>
        <v>0</v>
      </c>
      <c r="AH787" s="123">
        <f t="shared" si="838"/>
        <v>3918.0832249999999</v>
      </c>
      <c r="AI787" s="94">
        <f t="shared" si="839"/>
        <v>3918.0832249999999</v>
      </c>
      <c r="AJ787" s="94">
        <f t="shared" si="840"/>
        <v>0</v>
      </c>
      <c r="AK787" s="94">
        <f t="shared" si="841"/>
        <v>32478.416775000002</v>
      </c>
      <c r="AL787" s="93">
        <f t="shared" si="842"/>
        <v>32478.416775000002</v>
      </c>
      <c r="AM787" s="138" t="s">
        <v>1087</v>
      </c>
    </row>
    <row r="788" spans="1:39" hidden="1" outlineLevel="3" x14ac:dyDescent="0.25">
      <c r="A788" t="s">
        <v>7067</v>
      </c>
      <c r="B788" t="s">
        <v>701</v>
      </c>
      <c r="C788" t="s">
        <v>702</v>
      </c>
      <c r="D788" t="s">
        <v>705</v>
      </c>
      <c r="E788" t="s">
        <v>706</v>
      </c>
      <c r="F788">
        <v>3014.36</v>
      </c>
      <c r="G788">
        <v>-1615.8</v>
      </c>
      <c r="H788">
        <v>2612</v>
      </c>
      <c r="R788">
        <f t="shared" si="824"/>
        <v>4010.5600000000004</v>
      </c>
      <c r="S788" s="92" t="s">
        <v>6174</v>
      </c>
      <c r="T788" s="80">
        <v>0.10765</v>
      </c>
      <c r="U788" s="119">
        <f t="shared" si="825"/>
        <v>0</v>
      </c>
      <c r="V788" s="120">
        <f t="shared" si="826"/>
        <v>2612</v>
      </c>
      <c r="W788" s="121">
        <f t="shared" si="827"/>
        <v>2612</v>
      </c>
      <c r="X788" s="119">
        <f t="shared" si="828"/>
        <v>0</v>
      </c>
      <c r="Y788" s="120">
        <f t="shared" si="829"/>
        <v>281.18180000000001</v>
      </c>
      <c r="Z788" s="122">
        <f t="shared" si="830"/>
        <v>281.18180000000001</v>
      </c>
      <c r="AA788" s="119">
        <f t="shared" si="831"/>
        <v>0</v>
      </c>
      <c r="AB788" s="120">
        <f t="shared" si="832"/>
        <v>2330.8182000000002</v>
      </c>
      <c r="AC788" s="122">
        <f t="shared" si="833"/>
        <v>2330.8182000000002</v>
      </c>
      <c r="AD788" s="94">
        <f t="shared" si="834"/>
        <v>0</v>
      </c>
      <c r="AE788" s="123">
        <f t="shared" si="835"/>
        <v>4010.5600000000004</v>
      </c>
      <c r="AF788" s="94">
        <f t="shared" si="836"/>
        <v>4010.5600000000004</v>
      </c>
      <c r="AG788" s="94">
        <f t="shared" si="837"/>
        <v>0</v>
      </c>
      <c r="AH788" s="123">
        <f t="shared" si="838"/>
        <v>431.736784</v>
      </c>
      <c r="AI788" s="94">
        <f t="shared" si="839"/>
        <v>431.736784</v>
      </c>
      <c r="AJ788" s="94">
        <f t="shared" si="840"/>
        <v>0</v>
      </c>
      <c r="AK788" s="94">
        <f t="shared" si="841"/>
        <v>3578.8232160000002</v>
      </c>
      <c r="AL788" s="93">
        <f t="shared" si="842"/>
        <v>3578.8232160000002</v>
      </c>
      <c r="AM788" s="138" t="s">
        <v>1087</v>
      </c>
    </row>
    <row r="789" spans="1:39" hidden="1" outlineLevel="3" x14ac:dyDescent="0.25">
      <c r="A789" t="s">
        <v>7067</v>
      </c>
      <c r="B789" t="s">
        <v>701</v>
      </c>
      <c r="C789" t="s">
        <v>702</v>
      </c>
      <c r="D789" t="s">
        <v>707</v>
      </c>
      <c r="E789" t="s">
        <v>708</v>
      </c>
      <c r="F789">
        <v>6210</v>
      </c>
      <c r="G789">
        <v>675</v>
      </c>
      <c r="H789">
        <v>0</v>
      </c>
      <c r="R789">
        <f t="shared" si="824"/>
        <v>6885</v>
      </c>
      <c r="S789" s="92" t="s">
        <v>6176</v>
      </c>
      <c r="T789" s="80">
        <v>0.10765</v>
      </c>
      <c r="U789" s="119">
        <f t="shared" si="825"/>
        <v>0</v>
      </c>
      <c r="V789" s="120">
        <f t="shared" si="826"/>
        <v>0</v>
      </c>
      <c r="W789" s="121">
        <f t="shared" si="827"/>
        <v>0</v>
      </c>
      <c r="X789" s="119">
        <f t="shared" si="828"/>
        <v>0</v>
      </c>
      <c r="Y789" s="120">
        <f t="shared" si="829"/>
        <v>0</v>
      </c>
      <c r="Z789" s="122">
        <f t="shared" si="830"/>
        <v>0</v>
      </c>
      <c r="AA789" s="119">
        <f t="shared" si="831"/>
        <v>0</v>
      </c>
      <c r="AB789" s="120">
        <f t="shared" si="832"/>
        <v>0</v>
      </c>
      <c r="AC789" s="122">
        <f t="shared" si="833"/>
        <v>0</v>
      </c>
      <c r="AD789" s="94">
        <f t="shared" si="834"/>
        <v>0</v>
      </c>
      <c r="AE789" s="123">
        <f t="shared" si="835"/>
        <v>6885</v>
      </c>
      <c r="AF789" s="94">
        <f t="shared" si="836"/>
        <v>6885</v>
      </c>
      <c r="AG789" s="94">
        <f t="shared" si="837"/>
        <v>0</v>
      </c>
      <c r="AH789" s="123">
        <f t="shared" si="838"/>
        <v>741.17025000000001</v>
      </c>
      <c r="AI789" s="94">
        <f t="shared" si="839"/>
        <v>741.17025000000001</v>
      </c>
      <c r="AJ789" s="94">
        <f t="shared" si="840"/>
        <v>0</v>
      </c>
      <c r="AK789" s="94">
        <f t="shared" si="841"/>
        <v>6143.8297499999999</v>
      </c>
      <c r="AL789" s="93">
        <f t="shared" si="842"/>
        <v>6143.8297499999999</v>
      </c>
      <c r="AM789" s="138" t="s">
        <v>1087</v>
      </c>
    </row>
    <row r="790" spans="1:39" hidden="1" outlineLevel="3" x14ac:dyDescent="0.25">
      <c r="A790" t="s">
        <v>7067</v>
      </c>
      <c r="B790" t="s">
        <v>701</v>
      </c>
      <c r="C790" t="s">
        <v>702</v>
      </c>
      <c r="D790" t="s">
        <v>709</v>
      </c>
      <c r="E790" t="s">
        <v>710</v>
      </c>
      <c r="H790">
        <v>2950</v>
      </c>
      <c r="R790">
        <f t="shared" si="824"/>
        <v>2950</v>
      </c>
      <c r="S790" s="92" t="s">
        <v>6182</v>
      </c>
      <c r="T790" s="80">
        <v>0.10765</v>
      </c>
      <c r="U790" s="119">
        <f t="shared" si="825"/>
        <v>0</v>
      </c>
      <c r="V790" s="120">
        <f t="shared" si="826"/>
        <v>2950</v>
      </c>
      <c r="W790" s="121">
        <f t="shared" si="827"/>
        <v>2950</v>
      </c>
      <c r="X790" s="119">
        <f t="shared" si="828"/>
        <v>0</v>
      </c>
      <c r="Y790" s="120">
        <f t="shared" si="829"/>
        <v>317.5675</v>
      </c>
      <c r="Z790" s="122">
        <f t="shared" si="830"/>
        <v>317.5675</v>
      </c>
      <c r="AA790" s="119">
        <f t="shared" si="831"/>
        <v>0</v>
      </c>
      <c r="AB790" s="120">
        <f t="shared" si="832"/>
        <v>2632.4324999999999</v>
      </c>
      <c r="AC790" s="122">
        <f t="shared" si="833"/>
        <v>2632.4324999999999</v>
      </c>
      <c r="AD790" s="94">
        <f t="shared" si="834"/>
        <v>0</v>
      </c>
      <c r="AE790" s="123">
        <f t="shared" si="835"/>
        <v>2950</v>
      </c>
      <c r="AF790" s="94">
        <f t="shared" si="836"/>
        <v>2950</v>
      </c>
      <c r="AG790" s="94">
        <f t="shared" si="837"/>
        <v>0</v>
      </c>
      <c r="AH790" s="123">
        <f t="shared" si="838"/>
        <v>317.5675</v>
      </c>
      <c r="AI790" s="94">
        <f t="shared" si="839"/>
        <v>317.5675</v>
      </c>
      <c r="AJ790" s="94">
        <f t="shared" si="840"/>
        <v>0</v>
      </c>
      <c r="AK790" s="94">
        <f t="shared" si="841"/>
        <v>2632.4324999999999</v>
      </c>
      <c r="AL790" s="93">
        <f t="shared" si="842"/>
        <v>2632.4324999999999</v>
      </c>
      <c r="AM790" s="138" t="s">
        <v>1087</v>
      </c>
    </row>
    <row r="791" spans="1:39" hidden="1" outlineLevel="3" x14ac:dyDescent="0.25">
      <c r="A791" t="s">
        <v>7067</v>
      </c>
      <c r="B791" t="s">
        <v>773</v>
      </c>
      <c r="C791" t="s">
        <v>774</v>
      </c>
      <c r="D791" t="s">
        <v>593</v>
      </c>
      <c r="E791" t="s">
        <v>594</v>
      </c>
      <c r="G791">
        <v>363.54</v>
      </c>
      <c r="H791">
        <v>74.900000000000006</v>
      </c>
      <c r="R791">
        <f t="shared" si="824"/>
        <v>438.44000000000005</v>
      </c>
      <c r="S791" s="92" t="s">
        <v>7112</v>
      </c>
      <c r="T791" s="80">
        <v>0.10765</v>
      </c>
      <c r="U791" s="119">
        <f t="shared" si="825"/>
        <v>0</v>
      </c>
      <c r="V791" s="120">
        <f t="shared" si="826"/>
        <v>74.900000000000006</v>
      </c>
      <c r="W791" s="121">
        <f t="shared" si="827"/>
        <v>74.900000000000006</v>
      </c>
      <c r="X791" s="119">
        <f t="shared" si="828"/>
        <v>0</v>
      </c>
      <c r="Y791" s="120">
        <f t="shared" si="829"/>
        <v>8.0629849999999994</v>
      </c>
      <c r="Z791" s="122">
        <f t="shared" si="830"/>
        <v>8.0629849999999994</v>
      </c>
      <c r="AA791" s="119">
        <f t="shared" si="831"/>
        <v>0</v>
      </c>
      <c r="AB791" s="120">
        <f t="shared" si="832"/>
        <v>66.837015000000008</v>
      </c>
      <c r="AC791" s="122">
        <f t="shared" si="833"/>
        <v>66.837015000000008</v>
      </c>
      <c r="AD791" s="94">
        <f t="shared" si="834"/>
        <v>0</v>
      </c>
      <c r="AE791" s="123">
        <f t="shared" si="835"/>
        <v>438.44000000000005</v>
      </c>
      <c r="AF791" s="94">
        <f t="shared" si="836"/>
        <v>438.44000000000005</v>
      </c>
      <c r="AG791" s="94">
        <f t="shared" si="837"/>
        <v>0</v>
      </c>
      <c r="AH791" s="123">
        <f t="shared" si="838"/>
        <v>47.198066000000004</v>
      </c>
      <c r="AI791" s="94">
        <f t="shared" si="839"/>
        <v>47.198066000000004</v>
      </c>
      <c r="AJ791" s="94">
        <f t="shared" si="840"/>
        <v>0</v>
      </c>
      <c r="AK791" s="94">
        <f t="shared" si="841"/>
        <v>391.24193400000007</v>
      </c>
      <c r="AL791" s="93">
        <f t="shared" si="842"/>
        <v>391.24193400000007</v>
      </c>
      <c r="AM791" s="138" t="s">
        <v>1087</v>
      </c>
    </row>
    <row r="792" spans="1:39" hidden="1" outlineLevel="3" x14ac:dyDescent="0.25">
      <c r="A792" t="s">
        <v>7067</v>
      </c>
      <c r="B792" t="s">
        <v>785</v>
      </c>
      <c r="C792" t="s">
        <v>786</v>
      </c>
      <c r="D792" t="s">
        <v>787</v>
      </c>
      <c r="E792" t="s">
        <v>788</v>
      </c>
      <c r="H792">
        <v>5032.93</v>
      </c>
      <c r="R792">
        <f t="shared" si="824"/>
        <v>5032.93</v>
      </c>
      <c r="S792" s="92" t="s">
        <v>6412</v>
      </c>
      <c r="T792" s="80">
        <v>0.10765</v>
      </c>
      <c r="U792" s="119">
        <f t="shared" si="825"/>
        <v>0</v>
      </c>
      <c r="V792" s="120">
        <f t="shared" si="826"/>
        <v>5032.93</v>
      </c>
      <c r="W792" s="121">
        <f t="shared" si="827"/>
        <v>5032.93</v>
      </c>
      <c r="X792" s="119">
        <f t="shared" si="828"/>
        <v>0</v>
      </c>
      <c r="Y792" s="120">
        <f t="shared" si="829"/>
        <v>541.7949145</v>
      </c>
      <c r="Z792" s="122">
        <f t="shared" si="830"/>
        <v>541.7949145</v>
      </c>
      <c r="AA792" s="119">
        <f t="shared" si="831"/>
        <v>0</v>
      </c>
      <c r="AB792" s="120">
        <f t="shared" si="832"/>
        <v>4491.1350855000001</v>
      </c>
      <c r="AC792" s="122">
        <f t="shared" si="833"/>
        <v>4491.1350855000001</v>
      </c>
      <c r="AD792" s="94">
        <f t="shared" si="834"/>
        <v>0</v>
      </c>
      <c r="AE792" s="123">
        <f t="shared" si="835"/>
        <v>5032.93</v>
      </c>
      <c r="AF792" s="94">
        <f t="shared" si="836"/>
        <v>5032.93</v>
      </c>
      <c r="AG792" s="94">
        <f t="shared" si="837"/>
        <v>0</v>
      </c>
      <c r="AH792" s="123">
        <f t="shared" si="838"/>
        <v>541.7949145</v>
      </c>
      <c r="AI792" s="94">
        <f t="shared" si="839"/>
        <v>541.7949145</v>
      </c>
      <c r="AJ792" s="94">
        <f t="shared" si="840"/>
        <v>0</v>
      </c>
      <c r="AK792" s="94">
        <f t="shared" si="841"/>
        <v>4491.1350855000001</v>
      </c>
      <c r="AL792" s="93">
        <f t="shared" si="842"/>
        <v>4491.1350855000001</v>
      </c>
      <c r="AM792" s="138" t="s">
        <v>1087</v>
      </c>
    </row>
    <row r="793" spans="1:39" hidden="1" outlineLevel="3" x14ac:dyDescent="0.25">
      <c r="A793" t="s">
        <v>7067</v>
      </c>
      <c r="B793" t="s">
        <v>789</v>
      </c>
      <c r="C793" t="s">
        <v>790</v>
      </c>
      <c r="D793" t="s">
        <v>791</v>
      </c>
      <c r="E793" t="s">
        <v>792</v>
      </c>
      <c r="H793">
        <v>1614405.7</v>
      </c>
      <c r="R793">
        <f t="shared" si="824"/>
        <v>1614405.7</v>
      </c>
      <c r="S793" s="92" t="s">
        <v>6415</v>
      </c>
      <c r="T793" s="80">
        <v>0.10765</v>
      </c>
      <c r="U793" s="119">
        <f t="shared" si="825"/>
        <v>0</v>
      </c>
      <c r="V793" s="120">
        <f t="shared" si="826"/>
        <v>1614405.7</v>
      </c>
      <c r="W793" s="121">
        <f t="shared" si="827"/>
        <v>1614405.7</v>
      </c>
      <c r="X793" s="119">
        <f t="shared" si="828"/>
        <v>0</v>
      </c>
      <c r="Y793" s="120">
        <f t="shared" si="829"/>
        <v>173790.77360499999</v>
      </c>
      <c r="Z793" s="122">
        <f t="shared" si="830"/>
        <v>173790.77360499999</v>
      </c>
      <c r="AA793" s="119">
        <f t="shared" si="831"/>
        <v>0</v>
      </c>
      <c r="AB793" s="120">
        <f t="shared" si="832"/>
        <v>1440614.926395</v>
      </c>
      <c r="AC793" s="122">
        <f t="shared" si="833"/>
        <v>1440614.926395</v>
      </c>
      <c r="AD793" s="94">
        <f t="shared" si="834"/>
        <v>0</v>
      </c>
      <c r="AE793" s="123">
        <f t="shared" si="835"/>
        <v>1614405.7</v>
      </c>
      <c r="AF793" s="94">
        <f t="shared" si="836"/>
        <v>1614405.7</v>
      </c>
      <c r="AG793" s="94">
        <f t="shared" si="837"/>
        <v>0</v>
      </c>
      <c r="AH793" s="123">
        <f t="shared" si="838"/>
        <v>173790.77360499999</v>
      </c>
      <c r="AI793" s="94">
        <f t="shared" si="839"/>
        <v>173790.77360499999</v>
      </c>
      <c r="AJ793" s="94">
        <f t="shared" si="840"/>
        <v>0</v>
      </c>
      <c r="AK793" s="94">
        <f t="shared" si="841"/>
        <v>1440614.926395</v>
      </c>
      <c r="AL793" s="93">
        <f t="shared" si="842"/>
        <v>1440614.926395</v>
      </c>
      <c r="AM793" s="138" t="s">
        <v>1087</v>
      </c>
    </row>
    <row r="794" spans="1:39" hidden="1" outlineLevel="3" x14ac:dyDescent="0.25">
      <c r="A794" t="s">
        <v>7067</v>
      </c>
      <c r="B794" t="s">
        <v>793</v>
      </c>
      <c r="C794" t="s">
        <v>794</v>
      </c>
      <c r="D794" t="s">
        <v>795</v>
      </c>
      <c r="E794" t="s">
        <v>792</v>
      </c>
      <c r="H794">
        <v>220814.9</v>
      </c>
      <c r="R794">
        <f t="shared" si="824"/>
        <v>220814.9</v>
      </c>
      <c r="S794" s="92" t="s">
        <v>6449</v>
      </c>
      <c r="T794" s="80">
        <v>0.10765</v>
      </c>
      <c r="U794" s="119">
        <f t="shared" si="825"/>
        <v>0</v>
      </c>
      <c r="V794" s="120">
        <f t="shared" si="826"/>
        <v>220814.9</v>
      </c>
      <c r="W794" s="121">
        <f t="shared" si="827"/>
        <v>220814.9</v>
      </c>
      <c r="X794" s="119">
        <f t="shared" si="828"/>
        <v>0</v>
      </c>
      <c r="Y794" s="120">
        <f t="shared" si="829"/>
        <v>23770.723984999997</v>
      </c>
      <c r="Z794" s="122">
        <f t="shared" si="830"/>
        <v>23770.723984999997</v>
      </c>
      <c r="AA794" s="119">
        <f t="shared" si="831"/>
        <v>0</v>
      </c>
      <c r="AB794" s="120">
        <f t="shared" si="832"/>
        <v>197044.176015</v>
      </c>
      <c r="AC794" s="122">
        <f t="shared" si="833"/>
        <v>197044.176015</v>
      </c>
      <c r="AD794" s="94">
        <f t="shared" si="834"/>
        <v>0</v>
      </c>
      <c r="AE794" s="123">
        <f t="shared" si="835"/>
        <v>220814.9</v>
      </c>
      <c r="AF794" s="94">
        <f t="shared" si="836"/>
        <v>220814.9</v>
      </c>
      <c r="AG794" s="94">
        <f t="shared" si="837"/>
        <v>0</v>
      </c>
      <c r="AH794" s="123">
        <f t="shared" si="838"/>
        <v>23770.723984999997</v>
      </c>
      <c r="AI794" s="94">
        <f t="shared" si="839"/>
        <v>23770.723984999997</v>
      </c>
      <c r="AJ794" s="94">
        <f t="shared" si="840"/>
        <v>0</v>
      </c>
      <c r="AK794" s="94">
        <f t="shared" si="841"/>
        <v>197044.176015</v>
      </c>
      <c r="AL794" s="93">
        <f t="shared" si="842"/>
        <v>197044.176015</v>
      </c>
      <c r="AM794" s="138" t="s">
        <v>1087</v>
      </c>
    </row>
    <row r="795" spans="1:39" hidden="1" outlineLevel="2" collapsed="1" x14ac:dyDescent="0.25">
      <c r="S795" s="92"/>
      <c r="T795" s="80"/>
      <c r="U795" s="119">
        <f t="shared" ref="U795:AL795" si="843">SUBTOTAL(9,U763:U794)</f>
        <v>0</v>
      </c>
      <c r="V795" s="120">
        <f t="shared" si="843"/>
        <v>2198548.2399999998</v>
      </c>
      <c r="W795" s="121">
        <f t="shared" si="843"/>
        <v>2198548.2399999998</v>
      </c>
      <c r="X795" s="119">
        <f t="shared" si="843"/>
        <v>0</v>
      </c>
      <c r="Y795" s="120">
        <f t="shared" si="843"/>
        <v>236673.71803599998</v>
      </c>
      <c r="Z795" s="122">
        <f t="shared" si="843"/>
        <v>236673.71803599998</v>
      </c>
      <c r="AA795" s="119">
        <f t="shared" si="843"/>
        <v>0</v>
      </c>
      <c r="AB795" s="120">
        <f t="shared" si="843"/>
        <v>1961874.5219640001</v>
      </c>
      <c r="AC795" s="122">
        <f t="shared" si="843"/>
        <v>1961874.5219640001</v>
      </c>
      <c r="AD795" s="94">
        <f t="shared" si="843"/>
        <v>0</v>
      </c>
      <c r="AE795" s="123">
        <f t="shared" si="843"/>
        <v>2822658.5100000002</v>
      </c>
      <c r="AF795" s="94">
        <f t="shared" si="843"/>
        <v>2822658.5100000002</v>
      </c>
      <c r="AG795" s="94">
        <f t="shared" si="843"/>
        <v>0</v>
      </c>
      <c r="AH795" s="123">
        <f t="shared" si="843"/>
        <v>303859.18860149995</v>
      </c>
      <c r="AI795" s="94">
        <f t="shared" si="843"/>
        <v>303859.18860149995</v>
      </c>
      <c r="AJ795" s="94">
        <f t="shared" si="843"/>
        <v>0</v>
      </c>
      <c r="AK795" s="94">
        <f t="shared" si="843"/>
        <v>2518799.3213984999</v>
      </c>
      <c r="AL795" s="93">
        <f t="shared" si="843"/>
        <v>2518799.3213984999</v>
      </c>
      <c r="AM795" s="139" t="s">
        <v>7148</v>
      </c>
    </row>
    <row r="796" spans="1:39" hidden="1" outlineLevel="3" x14ac:dyDescent="0.25">
      <c r="A796" t="s">
        <v>7067</v>
      </c>
      <c r="B796" t="s">
        <v>679</v>
      </c>
      <c r="C796" t="s">
        <v>680</v>
      </c>
      <c r="D796" t="s">
        <v>513</v>
      </c>
      <c r="E796" t="s">
        <v>514</v>
      </c>
      <c r="F796">
        <v>124092.11</v>
      </c>
      <c r="G796">
        <v>117036.93</v>
      </c>
      <c r="H796">
        <v>114951.27</v>
      </c>
      <c r="R796">
        <f>SUM(F796:Q796)</f>
        <v>356080.31</v>
      </c>
      <c r="S796" s="92" t="s">
        <v>6049</v>
      </c>
      <c r="T796" s="80">
        <v>0.30000000000000004</v>
      </c>
      <c r="U796" s="119">
        <f>IF(LEFT(AM796,6)="Direct", H796,0)</f>
        <v>0</v>
      </c>
      <c r="V796" s="120">
        <f>H796-U796</f>
        <v>114951.27</v>
      </c>
      <c r="W796" s="121">
        <f>U796+V796</f>
        <v>114951.27</v>
      </c>
      <c r="X796" s="119">
        <f>IF(LEFT(AM796,9)="Direct-WA", H796,0)</f>
        <v>0</v>
      </c>
      <c r="Y796" s="120">
        <f>IF(LEFT(AM796,9)="Direct-WA",0,H796*T796)</f>
        <v>34485.381000000008</v>
      </c>
      <c r="Z796" s="122">
        <f>X796+Y796</f>
        <v>34485.381000000008</v>
      </c>
      <c r="AA796" s="119">
        <f>IF(LEFT(AM796,9)="Direct-OR", H796,0)</f>
        <v>0</v>
      </c>
      <c r="AB796" s="120">
        <f>IF(LEFT(AM796,9)="Direct-OR",0,V796-Y796)</f>
        <v>80465.888999999996</v>
      </c>
      <c r="AC796" s="122">
        <f>AA796+AB796</f>
        <v>80465.888999999996</v>
      </c>
      <c r="AD796" s="94">
        <f>IF(LEFT(AM796,6)="Direct", R796,0)</f>
        <v>0</v>
      </c>
      <c r="AE796" s="123">
        <f>R796-AD796</f>
        <v>356080.31</v>
      </c>
      <c r="AF796" s="94">
        <f>AD796+AE796</f>
        <v>356080.31</v>
      </c>
      <c r="AG796" s="94">
        <f>IF(LEFT(AM796,9)="Direct-WA", R796,0)</f>
        <v>0</v>
      </c>
      <c r="AH796" s="123">
        <f>IF(LEFT(AM796,9)="Direct-WA",0,R796*T796)</f>
        <v>106824.09300000001</v>
      </c>
      <c r="AI796" s="94">
        <f>AG796+AH796</f>
        <v>106824.09300000001</v>
      </c>
      <c r="AJ796" s="94">
        <f>IF(LEFT(AM796,9)="Direct-OR", R796,0)</f>
        <v>0</v>
      </c>
      <c r="AK796" s="94">
        <f>IF(LEFT(AM796,9)="Direct-OR",0,AF796-AI796)</f>
        <v>249256.217</v>
      </c>
      <c r="AL796" s="93">
        <f>AJ796+AK796</f>
        <v>249256.217</v>
      </c>
      <c r="AM796" s="138" t="s">
        <v>6050</v>
      </c>
    </row>
    <row r="797" spans="1:39" hidden="1" outlineLevel="3" x14ac:dyDescent="0.25">
      <c r="A797" t="s">
        <v>7067</v>
      </c>
      <c r="B797" t="s">
        <v>679</v>
      </c>
      <c r="C797" t="s">
        <v>680</v>
      </c>
      <c r="D797" t="s">
        <v>515</v>
      </c>
      <c r="E797" t="s">
        <v>516</v>
      </c>
      <c r="G797">
        <v>29.14</v>
      </c>
      <c r="R797">
        <f>SUM(F797:Q797)</f>
        <v>29.14</v>
      </c>
      <c r="S797" s="92" t="s">
        <v>6062</v>
      </c>
      <c r="T797" s="80">
        <v>0.30000000000000004</v>
      </c>
      <c r="U797" s="119">
        <f>IF(LEFT(AM797,6)="Direct", H797,0)</f>
        <v>0</v>
      </c>
      <c r="V797" s="120">
        <f>H797-U797</f>
        <v>0</v>
      </c>
      <c r="W797" s="121">
        <f>U797+V797</f>
        <v>0</v>
      </c>
      <c r="X797" s="119">
        <f>IF(LEFT(AM797,9)="Direct-WA", H797,0)</f>
        <v>0</v>
      </c>
      <c r="Y797" s="120">
        <f>IF(LEFT(AM797,9)="Direct-WA",0,H797*T797)</f>
        <v>0</v>
      </c>
      <c r="Z797" s="122">
        <f>X797+Y797</f>
        <v>0</v>
      </c>
      <c r="AA797" s="119">
        <f>IF(LEFT(AM797,9)="Direct-OR", H797,0)</f>
        <v>0</v>
      </c>
      <c r="AB797" s="120">
        <f>IF(LEFT(AM797,9)="Direct-OR",0,V797-Y797)</f>
        <v>0</v>
      </c>
      <c r="AC797" s="122">
        <f>AA797+AB797</f>
        <v>0</v>
      </c>
      <c r="AD797" s="94">
        <f>IF(LEFT(AM797,6)="Direct", R797,0)</f>
        <v>0</v>
      </c>
      <c r="AE797" s="123">
        <f>R797-AD797</f>
        <v>29.14</v>
      </c>
      <c r="AF797" s="94">
        <f>AD797+AE797</f>
        <v>29.14</v>
      </c>
      <c r="AG797" s="94">
        <f>IF(LEFT(AM797,9)="Direct-WA", R797,0)</f>
        <v>0</v>
      </c>
      <c r="AH797" s="123">
        <f>IF(LEFT(AM797,9)="Direct-WA",0,R797*T797)</f>
        <v>8.7420000000000009</v>
      </c>
      <c r="AI797" s="94">
        <f>AG797+AH797</f>
        <v>8.7420000000000009</v>
      </c>
      <c r="AJ797" s="94">
        <f>IF(LEFT(AM797,9)="Direct-OR", R797,0)</f>
        <v>0</v>
      </c>
      <c r="AK797" s="94">
        <f>IF(LEFT(AM797,9)="Direct-OR",0,AF797-AI797)</f>
        <v>20.398</v>
      </c>
      <c r="AL797" s="93">
        <f>AJ797+AK797</f>
        <v>20.398</v>
      </c>
      <c r="AM797" s="138" t="s">
        <v>6050</v>
      </c>
    </row>
    <row r="798" spans="1:39" hidden="1" outlineLevel="3" x14ac:dyDescent="0.25">
      <c r="A798" t="s">
        <v>7067</v>
      </c>
      <c r="B798" t="s">
        <v>711</v>
      </c>
      <c r="C798" t="s">
        <v>712</v>
      </c>
      <c r="D798" t="s">
        <v>715</v>
      </c>
      <c r="E798" t="s">
        <v>716</v>
      </c>
      <c r="F798">
        <v>30869.57</v>
      </c>
      <c r="G798">
        <v>11169.32</v>
      </c>
      <c r="H798">
        <v>31064.97</v>
      </c>
      <c r="R798">
        <f>SUM(F798:Q798)</f>
        <v>73103.86</v>
      </c>
      <c r="S798" s="92" t="s">
        <v>6190</v>
      </c>
      <c r="T798" s="80">
        <v>0.30000000000000004</v>
      </c>
      <c r="U798" s="119">
        <f>IF(LEFT(AM798,6)="Direct", H798,0)</f>
        <v>0</v>
      </c>
      <c r="V798" s="120">
        <f>H798-U798</f>
        <v>31064.97</v>
      </c>
      <c r="W798" s="121">
        <f>U798+V798</f>
        <v>31064.97</v>
      </c>
      <c r="X798" s="119">
        <f>IF(LEFT(AM798,9)="Direct-WA", H798,0)</f>
        <v>0</v>
      </c>
      <c r="Y798" s="120">
        <f>IF(LEFT(AM798,9)="Direct-WA",0,H798*T798)</f>
        <v>9319.4910000000018</v>
      </c>
      <c r="Z798" s="122">
        <f>X798+Y798</f>
        <v>9319.4910000000018</v>
      </c>
      <c r="AA798" s="119">
        <f>IF(LEFT(AM798,9)="Direct-OR", H798,0)</f>
        <v>0</v>
      </c>
      <c r="AB798" s="120">
        <f>IF(LEFT(AM798,9)="Direct-OR",0,V798-Y798)</f>
        <v>21745.478999999999</v>
      </c>
      <c r="AC798" s="122">
        <f>AA798+AB798</f>
        <v>21745.478999999999</v>
      </c>
      <c r="AD798" s="94">
        <f>IF(LEFT(AM798,6)="Direct", R798,0)</f>
        <v>0</v>
      </c>
      <c r="AE798" s="123">
        <f>R798-AD798</f>
        <v>73103.86</v>
      </c>
      <c r="AF798" s="94">
        <f>AD798+AE798</f>
        <v>73103.86</v>
      </c>
      <c r="AG798" s="94">
        <f>IF(LEFT(AM798,9)="Direct-WA", R798,0)</f>
        <v>0</v>
      </c>
      <c r="AH798" s="123">
        <f>IF(LEFT(AM798,9)="Direct-WA",0,R798*T798)</f>
        <v>21931.158000000003</v>
      </c>
      <c r="AI798" s="94">
        <f>AG798+AH798</f>
        <v>21931.158000000003</v>
      </c>
      <c r="AJ798" s="94">
        <f>IF(LEFT(AM798,9)="Direct-OR", R798,0)</f>
        <v>0</v>
      </c>
      <c r="AK798" s="94">
        <f>IF(LEFT(AM798,9)="Direct-OR",0,AF798-AI798)</f>
        <v>51172.701999999997</v>
      </c>
      <c r="AL798" s="93">
        <f>AJ798+AK798</f>
        <v>51172.701999999997</v>
      </c>
      <c r="AM798" s="138" t="s">
        <v>6056</v>
      </c>
    </row>
    <row r="799" spans="1:39" hidden="1" outlineLevel="3" x14ac:dyDescent="0.25">
      <c r="A799" t="s">
        <v>7067</v>
      </c>
      <c r="B799" t="s">
        <v>711</v>
      </c>
      <c r="C799" t="s">
        <v>712</v>
      </c>
      <c r="D799" t="s">
        <v>717</v>
      </c>
      <c r="E799" t="s">
        <v>718</v>
      </c>
      <c r="F799">
        <v>6176.63</v>
      </c>
      <c r="G799">
        <v>-2668.53</v>
      </c>
      <c r="H799">
        <v>999.83</v>
      </c>
      <c r="R799">
        <f>SUM(F799:Q799)</f>
        <v>4507.93</v>
      </c>
      <c r="S799" s="92" t="s">
        <v>6191</v>
      </c>
      <c r="T799" s="80">
        <v>0.30000000000000004</v>
      </c>
      <c r="U799" s="119">
        <f>IF(LEFT(AM799,6)="Direct", H799,0)</f>
        <v>0</v>
      </c>
      <c r="V799" s="120">
        <f>H799-U799</f>
        <v>999.83</v>
      </c>
      <c r="W799" s="121">
        <f>U799+V799</f>
        <v>999.83</v>
      </c>
      <c r="X799" s="119">
        <f>IF(LEFT(AM799,9)="Direct-WA", H799,0)</f>
        <v>0</v>
      </c>
      <c r="Y799" s="120">
        <f>IF(LEFT(AM799,9)="Direct-WA",0,H799*T799)</f>
        <v>299.94900000000007</v>
      </c>
      <c r="Z799" s="122">
        <f>X799+Y799</f>
        <v>299.94900000000007</v>
      </c>
      <c r="AA799" s="119">
        <f>IF(LEFT(AM799,9)="Direct-OR", H799,0)</f>
        <v>0</v>
      </c>
      <c r="AB799" s="120">
        <f>IF(LEFT(AM799,9)="Direct-OR",0,V799-Y799)</f>
        <v>699.88099999999997</v>
      </c>
      <c r="AC799" s="122">
        <f>AA799+AB799</f>
        <v>699.88099999999997</v>
      </c>
      <c r="AD799" s="94">
        <f>IF(LEFT(AM799,6)="Direct", R799,0)</f>
        <v>0</v>
      </c>
      <c r="AE799" s="123">
        <f>R799-AD799</f>
        <v>4507.93</v>
      </c>
      <c r="AF799" s="94">
        <f>AD799+AE799</f>
        <v>4507.93</v>
      </c>
      <c r="AG799" s="94">
        <f>IF(LEFT(AM799,9)="Direct-WA", R799,0)</f>
        <v>0</v>
      </c>
      <c r="AH799" s="123">
        <f>IF(LEFT(AM799,9)="Direct-WA",0,R799*T799)</f>
        <v>1352.3790000000004</v>
      </c>
      <c r="AI799" s="94">
        <f>AG799+AH799</f>
        <v>1352.3790000000004</v>
      </c>
      <c r="AJ799" s="94">
        <f>IF(LEFT(AM799,9)="Direct-OR", R799,0)</f>
        <v>0</v>
      </c>
      <c r="AK799" s="94">
        <f>IF(LEFT(AM799,9)="Direct-OR",0,AF799-AI799)</f>
        <v>3155.5509999999999</v>
      </c>
      <c r="AL799" s="93">
        <f>AJ799+AK799</f>
        <v>3155.5509999999999</v>
      </c>
      <c r="AM799" s="138" t="s">
        <v>6056</v>
      </c>
    </row>
    <row r="800" spans="1:39" hidden="1" outlineLevel="2" collapsed="1" x14ac:dyDescent="0.25">
      <c r="S800" s="92"/>
      <c r="T800" s="80"/>
      <c r="U800" s="119">
        <f t="shared" ref="U800:AL800" si="844">SUBTOTAL(9,U796:U799)</f>
        <v>0</v>
      </c>
      <c r="V800" s="120">
        <f t="shared" si="844"/>
        <v>147016.06999999998</v>
      </c>
      <c r="W800" s="121">
        <f t="shared" si="844"/>
        <v>147016.06999999998</v>
      </c>
      <c r="X800" s="119">
        <f t="shared" si="844"/>
        <v>0</v>
      </c>
      <c r="Y800" s="120">
        <f t="shared" si="844"/>
        <v>44104.821000000011</v>
      </c>
      <c r="Z800" s="122">
        <f t="shared" si="844"/>
        <v>44104.821000000011</v>
      </c>
      <c r="AA800" s="119">
        <f t="shared" si="844"/>
        <v>0</v>
      </c>
      <c r="AB800" s="120">
        <f t="shared" si="844"/>
        <v>102911.24899999998</v>
      </c>
      <c r="AC800" s="122">
        <f t="shared" si="844"/>
        <v>102911.24899999998</v>
      </c>
      <c r="AD800" s="94">
        <f t="shared" si="844"/>
        <v>0</v>
      </c>
      <c r="AE800" s="123">
        <f t="shared" si="844"/>
        <v>433721.24</v>
      </c>
      <c r="AF800" s="94">
        <f t="shared" si="844"/>
        <v>433721.24</v>
      </c>
      <c r="AG800" s="94">
        <f t="shared" si="844"/>
        <v>0</v>
      </c>
      <c r="AH800" s="123">
        <f t="shared" si="844"/>
        <v>130116.37200000002</v>
      </c>
      <c r="AI800" s="94">
        <f t="shared" si="844"/>
        <v>130116.37200000002</v>
      </c>
      <c r="AJ800" s="94">
        <f t="shared" si="844"/>
        <v>0</v>
      </c>
      <c r="AK800" s="94">
        <f t="shared" si="844"/>
        <v>303604.86799999996</v>
      </c>
      <c r="AL800" s="93">
        <f t="shared" si="844"/>
        <v>303604.86799999996</v>
      </c>
      <c r="AM800" s="139" t="s">
        <v>7155</v>
      </c>
    </row>
    <row r="801" spans="1:39" hidden="1" outlineLevel="3" x14ac:dyDescent="0.25">
      <c r="A801" t="s">
        <v>7067</v>
      </c>
      <c r="B801" t="s">
        <v>735</v>
      </c>
      <c r="C801" t="s">
        <v>736</v>
      </c>
      <c r="D801" t="s">
        <v>697</v>
      </c>
      <c r="E801" t="s">
        <v>698</v>
      </c>
      <c r="F801">
        <v>-2110</v>
      </c>
      <c r="G801">
        <v>-162</v>
      </c>
      <c r="H801">
        <v>-50</v>
      </c>
      <c r="R801">
        <f>SUM(F801:Q801)</f>
        <v>-2322</v>
      </c>
      <c r="S801" s="92" t="s">
        <v>6800</v>
      </c>
      <c r="T801" s="80">
        <v>0.1</v>
      </c>
      <c r="U801" s="119">
        <f>IF(LEFT(AM801,6)="Direct", H801,0)</f>
        <v>0</v>
      </c>
      <c r="V801" s="120">
        <f>H801-U801</f>
        <v>-50</v>
      </c>
      <c r="W801" s="121">
        <f>U801+V801</f>
        <v>-50</v>
      </c>
      <c r="X801" s="119">
        <f>IF(LEFT(AM801,9)="Direct-WA", H801,0)</f>
        <v>0</v>
      </c>
      <c r="Y801" s="120">
        <f>IF(LEFT(AM801,9)="Direct-WA",0,H801*T801)</f>
        <v>-5</v>
      </c>
      <c r="Z801" s="122">
        <f>X801+Y801</f>
        <v>-5</v>
      </c>
      <c r="AA801" s="119">
        <f>IF(LEFT(AM801,9)="Direct-OR", H801,0)</f>
        <v>0</v>
      </c>
      <c r="AB801" s="120">
        <f>IF(LEFT(AM801,9)="Direct-OR",0,V801-Y801)</f>
        <v>-45</v>
      </c>
      <c r="AC801" s="122">
        <f>AA801+AB801</f>
        <v>-45</v>
      </c>
      <c r="AD801" s="94">
        <f>IF(LEFT(AM801,6)="Direct", R801,0)</f>
        <v>0</v>
      </c>
      <c r="AE801" s="123">
        <f>R801-AD801</f>
        <v>-2322</v>
      </c>
      <c r="AF801" s="94">
        <f>AD801+AE801</f>
        <v>-2322</v>
      </c>
      <c r="AG801" s="94">
        <f>IF(LEFT(AM801,9)="Direct-WA", R801,0)</f>
        <v>0</v>
      </c>
      <c r="AH801" s="123">
        <f>IF(LEFT(AM801,9)="Direct-WA",0,R801*T801)</f>
        <v>-232.20000000000002</v>
      </c>
      <c r="AI801" s="94">
        <f>AG801+AH801</f>
        <v>-232.20000000000002</v>
      </c>
      <c r="AJ801" s="94">
        <f>IF(LEFT(AM801,9)="Direct-OR", R801,0)</f>
        <v>0</v>
      </c>
      <c r="AK801" s="94">
        <f>IF(LEFT(AM801,9)="Direct-OR",0,AF801-AI801)</f>
        <v>-2089.8000000000002</v>
      </c>
      <c r="AL801" s="93">
        <f>AJ801+AK801</f>
        <v>-2089.8000000000002</v>
      </c>
      <c r="AM801" s="138" t="s">
        <v>6801</v>
      </c>
    </row>
    <row r="802" spans="1:39" hidden="1" outlineLevel="3" x14ac:dyDescent="0.25">
      <c r="A802" t="s">
        <v>7067</v>
      </c>
      <c r="B802" t="s">
        <v>735</v>
      </c>
      <c r="C802" t="s">
        <v>736</v>
      </c>
      <c r="D802" t="s">
        <v>709</v>
      </c>
      <c r="E802" t="s">
        <v>710</v>
      </c>
      <c r="H802">
        <v>28084.78</v>
      </c>
      <c r="R802">
        <f>SUM(F802:Q802)</f>
        <v>28084.78</v>
      </c>
      <c r="S802" s="92" t="s">
        <v>6856</v>
      </c>
      <c r="T802" s="80">
        <v>0.1</v>
      </c>
      <c r="U802" s="119">
        <f>IF(LEFT(AM802,6)="Direct", H802,0)</f>
        <v>0</v>
      </c>
      <c r="V802" s="120">
        <f>H802-U802</f>
        <v>28084.78</v>
      </c>
      <c r="W802" s="121">
        <f>U802+V802</f>
        <v>28084.78</v>
      </c>
      <c r="X802" s="119">
        <f>IF(LEFT(AM802,9)="Direct-WA", H802,0)</f>
        <v>0</v>
      </c>
      <c r="Y802" s="120">
        <f>IF(LEFT(AM802,9)="Direct-WA",0,H802*T802)</f>
        <v>2808.4780000000001</v>
      </c>
      <c r="Z802" s="122">
        <f>X802+Y802</f>
        <v>2808.4780000000001</v>
      </c>
      <c r="AA802" s="119">
        <f>IF(LEFT(AM802,9)="Direct-OR", H802,0)</f>
        <v>0</v>
      </c>
      <c r="AB802" s="120">
        <f>IF(LEFT(AM802,9)="Direct-OR",0,V802-Y802)</f>
        <v>25276.302</v>
      </c>
      <c r="AC802" s="122">
        <f>AA802+AB802</f>
        <v>25276.302</v>
      </c>
      <c r="AD802" s="94">
        <f>IF(LEFT(AM802,6)="Direct", R802,0)</f>
        <v>0</v>
      </c>
      <c r="AE802" s="123">
        <f>R802-AD802</f>
        <v>28084.78</v>
      </c>
      <c r="AF802" s="94">
        <f>AD802+AE802</f>
        <v>28084.78</v>
      </c>
      <c r="AG802" s="94">
        <f>IF(LEFT(AM802,9)="Direct-WA", R802,0)</f>
        <v>0</v>
      </c>
      <c r="AH802" s="123">
        <f>IF(LEFT(AM802,9)="Direct-WA",0,R802*T802)</f>
        <v>2808.4780000000001</v>
      </c>
      <c r="AI802" s="94">
        <f>AG802+AH802</f>
        <v>2808.4780000000001</v>
      </c>
      <c r="AJ802" s="94">
        <f>IF(LEFT(AM802,9)="Direct-OR", R802,0)</f>
        <v>0</v>
      </c>
      <c r="AK802" s="94">
        <f>IF(LEFT(AM802,9)="Direct-OR",0,AF802-AI802)</f>
        <v>25276.302</v>
      </c>
      <c r="AL802" s="93">
        <f>AJ802+AK802</f>
        <v>25276.302</v>
      </c>
      <c r="AM802" s="138" t="s">
        <v>6801</v>
      </c>
    </row>
    <row r="803" spans="1:39" hidden="1" outlineLevel="2" collapsed="1" x14ac:dyDescent="0.25">
      <c r="S803" s="92"/>
      <c r="T803" s="80"/>
      <c r="U803" s="119">
        <f t="shared" ref="U803:AL803" si="845">SUBTOTAL(9,U801:U802)</f>
        <v>0</v>
      </c>
      <c r="V803" s="120">
        <f t="shared" si="845"/>
        <v>28034.78</v>
      </c>
      <c r="W803" s="121">
        <f t="shared" si="845"/>
        <v>28034.78</v>
      </c>
      <c r="X803" s="119">
        <f t="shared" si="845"/>
        <v>0</v>
      </c>
      <c r="Y803" s="120">
        <f t="shared" si="845"/>
        <v>2803.4780000000001</v>
      </c>
      <c r="Z803" s="122">
        <f t="shared" si="845"/>
        <v>2803.4780000000001</v>
      </c>
      <c r="AA803" s="119">
        <f t="shared" si="845"/>
        <v>0</v>
      </c>
      <c r="AB803" s="120">
        <f t="shared" si="845"/>
        <v>25231.302</v>
      </c>
      <c r="AC803" s="122">
        <f t="shared" si="845"/>
        <v>25231.302</v>
      </c>
      <c r="AD803" s="94">
        <f t="shared" si="845"/>
        <v>0</v>
      </c>
      <c r="AE803" s="123">
        <f t="shared" si="845"/>
        <v>25762.78</v>
      </c>
      <c r="AF803" s="94">
        <f t="shared" si="845"/>
        <v>25762.78</v>
      </c>
      <c r="AG803" s="94">
        <f t="shared" si="845"/>
        <v>0</v>
      </c>
      <c r="AH803" s="123">
        <f t="shared" si="845"/>
        <v>2576.2780000000002</v>
      </c>
      <c r="AI803" s="94">
        <f t="shared" si="845"/>
        <v>2576.2780000000002</v>
      </c>
      <c r="AJ803" s="94">
        <f t="shared" si="845"/>
        <v>0</v>
      </c>
      <c r="AK803" s="94">
        <f t="shared" si="845"/>
        <v>23186.502</v>
      </c>
      <c r="AL803" s="93">
        <f t="shared" si="845"/>
        <v>23186.502</v>
      </c>
      <c r="AM803" s="139" t="s">
        <v>7156</v>
      </c>
    </row>
    <row r="804" spans="1:39" hidden="1" outlineLevel="3" x14ac:dyDescent="0.25">
      <c r="A804" t="s">
        <v>7067</v>
      </c>
      <c r="B804" t="s">
        <v>35</v>
      </c>
      <c r="C804" t="s">
        <v>36</v>
      </c>
      <c r="D804" t="s">
        <v>513</v>
      </c>
      <c r="E804" t="s">
        <v>514</v>
      </c>
      <c r="F804">
        <v>283.05</v>
      </c>
      <c r="G804">
        <v>237.91</v>
      </c>
      <c r="H804">
        <v>108.65</v>
      </c>
      <c r="R804">
        <f>SUM(F804:Q804)</f>
        <v>629.61</v>
      </c>
      <c r="S804" s="92" t="s">
        <v>1059</v>
      </c>
      <c r="T804" s="80">
        <v>8.4599999999999995E-2</v>
      </c>
      <c r="U804" s="119">
        <f>IF(LEFT(AM804,6)="Direct", H804,0)</f>
        <v>0</v>
      </c>
      <c r="V804" s="120">
        <f>H804-U804</f>
        <v>108.65</v>
      </c>
      <c r="W804" s="121">
        <f>U804+V804</f>
        <v>108.65</v>
      </c>
      <c r="X804" s="119">
        <f>IF(LEFT(AM804,9)="Direct-WA", H804,0)</f>
        <v>0</v>
      </c>
      <c r="Y804" s="120">
        <f>IF(LEFT(AM804,9)="Direct-WA",0,H804*T804)</f>
        <v>9.1917899999999992</v>
      </c>
      <c r="Z804" s="122">
        <f>X804+Y804</f>
        <v>9.1917899999999992</v>
      </c>
      <c r="AA804" s="119">
        <f>IF(LEFT(AM804,9)="Direct-OR", H804,0)</f>
        <v>0</v>
      </c>
      <c r="AB804" s="120">
        <f>IF(LEFT(AM804,9)="Direct-OR",0,V804-Y804)</f>
        <v>99.458210000000008</v>
      </c>
      <c r="AC804" s="122">
        <f>AA804+AB804</f>
        <v>99.458210000000008</v>
      </c>
      <c r="AD804" s="94">
        <f>IF(LEFT(AM804,6)="Direct", R804,0)</f>
        <v>0</v>
      </c>
      <c r="AE804" s="123">
        <f>R804-AD804</f>
        <v>629.61</v>
      </c>
      <c r="AF804" s="94">
        <f>AD804+AE804</f>
        <v>629.61</v>
      </c>
      <c r="AG804" s="94">
        <f>IF(LEFT(AM804,9)="Direct-WA", R804,0)</f>
        <v>0</v>
      </c>
      <c r="AH804" s="123">
        <f>IF(LEFT(AM804,9)="Direct-WA",0,R804*T804)</f>
        <v>53.265006</v>
      </c>
      <c r="AI804" s="94">
        <f>AG804+AH804</f>
        <v>53.265006</v>
      </c>
      <c r="AJ804" s="94">
        <f>IF(LEFT(AM804,9)="Direct-OR", R804,0)</f>
        <v>0</v>
      </c>
      <c r="AK804" s="94">
        <f>IF(LEFT(AM804,9)="Direct-OR",0,AF804-AI804)</f>
        <v>576.34499400000004</v>
      </c>
      <c r="AL804" s="93">
        <f>AJ804+AK804</f>
        <v>576.34499400000004</v>
      </c>
      <c r="AM804" s="138" t="s">
        <v>976</v>
      </c>
    </row>
    <row r="805" spans="1:39" hidden="1" outlineLevel="2" collapsed="1" x14ac:dyDescent="0.25">
      <c r="S805" s="92"/>
      <c r="T805" s="80"/>
      <c r="U805" s="119">
        <f t="shared" ref="U805:AL805" si="846">SUBTOTAL(9,U804:U804)</f>
        <v>0</v>
      </c>
      <c r="V805" s="120">
        <f t="shared" si="846"/>
        <v>108.65</v>
      </c>
      <c r="W805" s="121">
        <f t="shared" si="846"/>
        <v>108.65</v>
      </c>
      <c r="X805" s="119">
        <f t="shared" si="846"/>
        <v>0</v>
      </c>
      <c r="Y805" s="120">
        <f t="shared" si="846"/>
        <v>9.1917899999999992</v>
      </c>
      <c r="Z805" s="122">
        <f t="shared" si="846"/>
        <v>9.1917899999999992</v>
      </c>
      <c r="AA805" s="119">
        <f t="shared" si="846"/>
        <v>0</v>
      </c>
      <c r="AB805" s="120">
        <f t="shared" si="846"/>
        <v>99.458210000000008</v>
      </c>
      <c r="AC805" s="122">
        <f t="shared" si="846"/>
        <v>99.458210000000008</v>
      </c>
      <c r="AD805" s="94">
        <f t="shared" si="846"/>
        <v>0</v>
      </c>
      <c r="AE805" s="123">
        <f t="shared" si="846"/>
        <v>629.61</v>
      </c>
      <c r="AF805" s="94">
        <f t="shared" si="846"/>
        <v>629.61</v>
      </c>
      <c r="AG805" s="94">
        <f t="shared" si="846"/>
        <v>0</v>
      </c>
      <c r="AH805" s="123">
        <f t="shared" si="846"/>
        <v>53.265006</v>
      </c>
      <c r="AI805" s="94">
        <f t="shared" si="846"/>
        <v>53.265006</v>
      </c>
      <c r="AJ805" s="94">
        <f t="shared" si="846"/>
        <v>0</v>
      </c>
      <c r="AK805" s="94">
        <f t="shared" si="846"/>
        <v>576.34499400000004</v>
      </c>
      <c r="AL805" s="93">
        <f t="shared" si="846"/>
        <v>576.34499400000004</v>
      </c>
      <c r="AM805" s="139" t="s">
        <v>7136</v>
      </c>
    </row>
    <row r="806" spans="1:39" hidden="1" outlineLevel="1" x14ac:dyDescent="0.25">
      <c r="A806" s="135" t="s">
        <v>7066</v>
      </c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7"/>
      <c r="T806" s="128"/>
      <c r="U806" s="129">
        <f t="shared" ref="U806:AL806" si="847">SUBTOTAL(9,U595:U804)</f>
        <v>8084.0300000000007</v>
      </c>
      <c r="V806" s="130">
        <f t="shared" si="847"/>
        <v>7081979.7200000025</v>
      </c>
      <c r="W806" s="131">
        <f t="shared" si="847"/>
        <v>7090063.7500000019</v>
      </c>
      <c r="X806" s="129">
        <f t="shared" si="847"/>
        <v>7010.22</v>
      </c>
      <c r="Y806" s="130">
        <f t="shared" si="847"/>
        <v>812723.42648199981</v>
      </c>
      <c r="Z806" s="132">
        <f t="shared" si="847"/>
        <v>819733.64648199978</v>
      </c>
      <c r="AA806" s="129">
        <f t="shared" si="847"/>
        <v>1073.8100000000002</v>
      </c>
      <c r="AB806" s="130">
        <f t="shared" si="847"/>
        <v>6269256.2935180021</v>
      </c>
      <c r="AC806" s="132">
        <f t="shared" si="847"/>
        <v>6270330.1035180027</v>
      </c>
      <c r="AD806" s="130">
        <f t="shared" si="847"/>
        <v>31958.959999999999</v>
      </c>
      <c r="AE806" s="133">
        <f t="shared" si="847"/>
        <v>17027885.27</v>
      </c>
      <c r="AF806" s="130">
        <f t="shared" si="847"/>
        <v>17059844.23</v>
      </c>
      <c r="AG806" s="130">
        <f t="shared" si="847"/>
        <v>20619.09</v>
      </c>
      <c r="AH806" s="133">
        <f t="shared" si="847"/>
        <v>1981350.8329254992</v>
      </c>
      <c r="AI806" s="130">
        <f t="shared" si="847"/>
        <v>2001969.922925499</v>
      </c>
      <c r="AJ806" s="130">
        <f t="shared" si="847"/>
        <v>11339.869999999999</v>
      </c>
      <c r="AK806" s="130">
        <f t="shared" si="847"/>
        <v>15046534.437074505</v>
      </c>
      <c r="AL806" s="134">
        <f t="shared" si="847"/>
        <v>15057874.307074506</v>
      </c>
      <c r="AM806" s="137"/>
    </row>
    <row r="807" spans="1:39" hidden="1" outlineLevel="3" x14ac:dyDescent="0.25">
      <c r="A807" t="s">
        <v>7069</v>
      </c>
      <c r="B807" t="s">
        <v>783</v>
      </c>
      <c r="C807" t="s">
        <v>784</v>
      </c>
      <c r="D807" t="s">
        <v>801</v>
      </c>
      <c r="E807" t="s">
        <v>802</v>
      </c>
      <c r="F807">
        <v>-16808.78</v>
      </c>
      <c r="G807">
        <v>-15215.87</v>
      </c>
      <c r="H807">
        <v>-18009.830000000002</v>
      </c>
      <c r="R807">
        <f>SUM(F807:Q807)</f>
        <v>-50034.48</v>
      </c>
      <c r="S807" s="92" t="s">
        <v>6760</v>
      </c>
      <c r="T807" s="80">
        <v>0.1124</v>
      </c>
      <c r="U807" s="119">
        <f>IF(LEFT(AM807,6)="Direct", H807,0)</f>
        <v>0</v>
      </c>
      <c r="V807" s="120">
        <f>H807-U807</f>
        <v>-18009.830000000002</v>
      </c>
      <c r="W807" s="121">
        <f>U807+V807</f>
        <v>-18009.830000000002</v>
      </c>
      <c r="X807" s="119">
        <f>IF(LEFT(AM807,9)="Direct-WA", H807,0)</f>
        <v>0</v>
      </c>
      <c r="Y807" s="120">
        <f>IF(LEFT(AM807,9)="Direct-WA",0,H807*T807)</f>
        <v>-2024.3048920000001</v>
      </c>
      <c r="Z807" s="122">
        <f>X807+Y807</f>
        <v>-2024.3048920000001</v>
      </c>
      <c r="AA807" s="119">
        <f>IF(LEFT(AM807,9)="Direct-OR", H807,0)</f>
        <v>0</v>
      </c>
      <c r="AB807" s="120">
        <f>IF(LEFT(AM807,9)="Direct-OR",0,V807-Y807)</f>
        <v>-15985.525108000002</v>
      </c>
      <c r="AC807" s="122">
        <f>AA807+AB807</f>
        <v>-15985.525108000002</v>
      </c>
      <c r="AD807" s="94">
        <f>IF(LEFT(AM807,6)="Direct", R807,0)</f>
        <v>0</v>
      </c>
      <c r="AE807" s="123">
        <f>R807-AD807</f>
        <v>-50034.48</v>
      </c>
      <c r="AF807" s="94">
        <f>AD807+AE807</f>
        <v>-50034.48</v>
      </c>
      <c r="AG807" s="94">
        <f>IF(LEFT(AM807,9)="Direct-WA", R807,0)</f>
        <v>0</v>
      </c>
      <c r="AH807" s="123">
        <f>IF(LEFT(AM807,9)="Direct-WA",0,R807*T807)</f>
        <v>-5623.8755520000004</v>
      </c>
      <c r="AI807" s="94">
        <f>AG807+AH807</f>
        <v>-5623.8755520000004</v>
      </c>
      <c r="AJ807" s="94">
        <f>IF(LEFT(AM807,9)="Direct-OR", R807,0)</f>
        <v>0</v>
      </c>
      <c r="AK807" s="94">
        <f>IF(LEFT(AM807,9)="Direct-OR",0,AF807-AI807)</f>
        <v>-44410.604448000006</v>
      </c>
      <c r="AL807" s="93">
        <f>AJ807+AK807</f>
        <v>-44410.604448000006</v>
      </c>
      <c r="AM807" s="138" t="s">
        <v>1370</v>
      </c>
    </row>
    <row r="808" spans="1:39" hidden="1" outlineLevel="3" x14ac:dyDescent="0.25">
      <c r="A808" t="s">
        <v>7069</v>
      </c>
      <c r="B808" t="s">
        <v>803</v>
      </c>
      <c r="C808" t="s">
        <v>804</v>
      </c>
      <c r="D808" t="s">
        <v>807</v>
      </c>
      <c r="E808" t="s">
        <v>808</v>
      </c>
      <c r="F808">
        <v>-25076</v>
      </c>
      <c r="G808">
        <v>-25076</v>
      </c>
      <c r="H808">
        <v>-25077</v>
      </c>
      <c r="R808">
        <f>SUM(F808:Q808)</f>
        <v>-75229</v>
      </c>
      <c r="S808" s="92" t="s">
        <v>6900</v>
      </c>
      <c r="T808" s="80">
        <v>0.1124</v>
      </c>
      <c r="U808" s="119">
        <f>IF(LEFT(AM808,6)="Direct", H808,0)</f>
        <v>0</v>
      </c>
      <c r="V808" s="120">
        <f>H808-U808</f>
        <v>-25077</v>
      </c>
      <c r="W808" s="121">
        <f>U808+V808</f>
        <v>-25077</v>
      </c>
      <c r="X808" s="119">
        <f>IF(LEFT(AM808,9)="Direct-WA", H808,0)</f>
        <v>0</v>
      </c>
      <c r="Y808" s="120">
        <f>IF(LEFT(AM808,9)="Direct-WA",0,H808*T808)</f>
        <v>-2818.6547999999998</v>
      </c>
      <c r="Z808" s="122">
        <f>X808+Y808</f>
        <v>-2818.6547999999998</v>
      </c>
      <c r="AA808" s="119">
        <f>IF(LEFT(AM808,9)="Direct-OR", H808,0)</f>
        <v>0</v>
      </c>
      <c r="AB808" s="120">
        <f>IF(LEFT(AM808,9)="Direct-OR",0,V808-Y808)</f>
        <v>-22258.3452</v>
      </c>
      <c r="AC808" s="122">
        <f>AA808+AB808</f>
        <v>-22258.3452</v>
      </c>
      <c r="AD808" s="94">
        <f>IF(LEFT(AM808,6)="Direct", R808,0)</f>
        <v>0</v>
      </c>
      <c r="AE808" s="123">
        <f>R808-AD808</f>
        <v>-75229</v>
      </c>
      <c r="AF808" s="94">
        <f>AD808+AE808</f>
        <v>-75229</v>
      </c>
      <c r="AG808" s="94">
        <f>IF(LEFT(AM808,9)="Direct-WA", R808,0)</f>
        <v>0</v>
      </c>
      <c r="AH808" s="123">
        <f>IF(LEFT(AM808,9)="Direct-WA",0,R808*T808)</f>
        <v>-8455.7396000000008</v>
      </c>
      <c r="AI808" s="94">
        <f>AG808+AH808</f>
        <v>-8455.7396000000008</v>
      </c>
      <c r="AJ808" s="94">
        <f>IF(LEFT(AM808,9)="Direct-OR", R808,0)</f>
        <v>0</v>
      </c>
      <c r="AK808" s="94">
        <f>IF(LEFT(AM808,9)="Direct-OR",0,AF808-AI808)</f>
        <v>-66773.260399999999</v>
      </c>
      <c r="AL808" s="93">
        <f>AJ808+AK808</f>
        <v>-66773.260399999999</v>
      </c>
      <c r="AM808" s="138" t="s">
        <v>6854</v>
      </c>
    </row>
    <row r="809" spans="1:39" hidden="1" outlineLevel="2" collapsed="1" x14ac:dyDescent="0.25">
      <c r="S809" s="92"/>
      <c r="T809" s="80"/>
      <c r="U809" s="119">
        <f t="shared" ref="U809:AL809" si="848">SUBTOTAL(9,U807:U808)</f>
        <v>0</v>
      </c>
      <c r="V809" s="120">
        <f t="shared" si="848"/>
        <v>-43086.83</v>
      </c>
      <c r="W809" s="121">
        <f t="shared" si="848"/>
        <v>-43086.83</v>
      </c>
      <c r="X809" s="119">
        <f t="shared" si="848"/>
        <v>0</v>
      </c>
      <c r="Y809" s="120">
        <f t="shared" si="848"/>
        <v>-4842.9596920000004</v>
      </c>
      <c r="Z809" s="122">
        <f t="shared" si="848"/>
        <v>-4842.9596920000004</v>
      </c>
      <c r="AA809" s="119">
        <f t="shared" si="848"/>
        <v>0</v>
      </c>
      <c r="AB809" s="120">
        <f t="shared" si="848"/>
        <v>-38243.870307999998</v>
      </c>
      <c r="AC809" s="122">
        <f t="shared" si="848"/>
        <v>-38243.870307999998</v>
      </c>
      <c r="AD809" s="94">
        <f t="shared" si="848"/>
        <v>0</v>
      </c>
      <c r="AE809" s="123">
        <f t="shared" si="848"/>
        <v>-125263.48000000001</v>
      </c>
      <c r="AF809" s="94">
        <f t="shared" si="848"/>
        <v>-125263.48000000001</v>
      </c>
      <c r="AG809" s="94">
        <f t="shared" si="848"/>
        <v>0</v>
      </c>
      <c r="AH809" s="123">
        <f t="shared" si="848"/>
        <v>-14079.615152000002</v>
      </c>
      <c r="AI809" s="94">
        <f t="shared" si="848"/>
        <v>-14079.615152000002</v>
      </c>
      <c r="AJ809" s="94">
        <f t="shared" si="848"/>
        <v>0</v>
      </c>
      <c r="AK809" s="94">
        <f t="shared" si="848"/>
        <v>-111183.864848</v>
      </c>
      <c r="AL809" s="93">
        <f t="shared" si="848"/>
        <v>-111183.864848</v>
      </c>
      <c r="AM809" s="139" t="s">
        <v>7152</v>
      </c>
    </row>
    <row r="810" spans="1:39" hidden="1" outlineLevel="3" x14ac:dyDescent="0.25">
      <c r="A810" t="s">
        <v>7069</v>
      </c>
      <c r="B810" t="s">
        <v>803</v>
      </c>
      <c r="C810" t="s">
        <v>804</v>
      </c>
      <c r="D810" t="s">
        <v>805</v>
      </c>
      <c r="E810" t="s">
        <v>806</v>
      </c>
      <c r="F810">
        <v>-1160883</v>
      </c>
      <c r="G810">
        <v>-1124816</v>
      </c>
      <c r="H810">
        <v>-1248470</v>
      </c>
      <c r="R810">
        <f>SUM(F810:Q810)</f>
        <v>-3534169</v>
      </c>
      <c r="S810" s="92" t="s">
        <v>6404</v>
      </c>
      <c r="T810" s="80">
        <v>0.13120000000000001</v>
      </c>
      <c r="U810" s="119">
        <f>IF(LEFT(AM810,6)="Direct", H810,0)</f>
        <v>0</v>
      </c>
      <c r="V810" s="120">
        <f>H810-U810</f>
        <v>-1248470</v>
      </c>
      <c r="W810" s="121">
        <f>U810+V810</f>
        <v>-1248470</v>
      </c>
      <c r="X810" s="119">
        <f>IF(LEFT(AM810,9)="Direct-WA", H810,0)</f>
        <v>0</v>
      </c>
      <c r="Y810" s="120">
        <f>IF(LEFT(AM810,9)="Direct-WA",0,H810*T810)</f>
        <v>-163799.26400000002</v>
      </c>
      <c r="Z810" s="122">
        <f>X810+Y810</f>
        <v>-163799.26400000002</v>
      </c>
      <c r="AA810" s="119">
        <f>IF(LEFT(AM810,9)="Direct-OR", H810,0)</f>
        <v>0</v>
      </c>
      <c r="AB810" s="120">
        <f>IF(LEFT(AM810,9)="Direct-OR",0,V810-Y810)</f>
        <v>-1084670.736</v>
      </c>
      <c r="AC810" s="122">
        <f>AA810+AB810</f>
        <v>-1084670.736</v>
      </c>
      <c r="AD810" s="94">
        <f>IF(LEFT(AM810,6)="Direct", R810,0)</f>
        <v>0</v>
      </c>
      <c r="AE810" s="123">
        <f>R810-AD810</f>
        <v>-3534169</v>
      </c>
      <c r="AF810" s="94">
        <f>AD810+AE810</f>
        <v>-3534169</v>
      </c>
      <c r="AG810" s="94">
        <f>IF(LEFT(AM810,9)="Direct-WA", R810,0)</f>
        <v>0</v>
      </c>
      <c r="AH810" s="123">
        <f>IF(LEFT(AM810,9)="Direct-WA",0,R810*T810)</f>
        <v>-463682.97280000005</v>
      </c>
      <c r="AI810" s="94">
        <f>AG810+AH810</f>
        <v>-463682.97280000005</v>
      </c>
      <c r="AJ810" s="94">
        <f>IF(LEFT(AM810,9)="Direct-OR", R810,0)</f>
        <v>0</v>
      </c>
      <c r="AK810" s="94">
        <f>IF(LEFT(AM810,9)="Direct-OR",0,AF810-AI810)</f>
        <v>-3070486.0271999999</v>
      </c>
      <c r="AL810" s="93">
        <f>AJ810+AK810</f>
        <v>-3070486.0271999999</v>
      </c>
      <c r="AM810" s="138" t="s">
        <v>1135</v>
      </c>
    </row>
    <row r="811" spans="1:39" hidden="1" outlineLevel="2" collapsed="1" x14ac:dyDescent="0.25">
      <c r="S811" s="92"/>
      <c r="T811" s="80"/>
      <c r="U811" s="119">
        <f t="shared" ref="U811:AL811" si="849">SUBTOTAL(9,U810:U810)</f>
        <v>0</v>
      </c>
      <c r="V811" s="120">
        <f t="shared" si="849"/>
        <v>-1248470</v>
      </c>
      <c r="W811" s="121">
        <f t="shared" si="849"/>
        <v>-1248470</v>
      </c>
      <c r="X811" s="119">
        <f t="shared" si="849"/>
        <v>0</v>
      </c>
      <c r="Y811" s="120">
        <f t="shared" si="849"/>
        <v>-163799.26400000002</v>
      </c>
      <c r="Z811" s="122">
        <f t="shared" si="849"/>
        <v>-163799.26400000002</v>
      </c>
      <c r="AA811" s="119">
        <f t="shared" si="849"/>
        <v>0</v>
      </c>
      <c r="AB811" s="120">
        <f t="shared" si="849"/>
        <v>-1084670.736</v>
      </c>
      <c r="AC811" s="122">
        <f t="shared" si="849"/>
        <v>-1084670.736</v>
      </c>
      <c r="AD811" s="94">
        <f t="shared" si="849"/>
        <v>0</v>
      </c>
      <c r="AE811" s="123">
        <f t="shared" si="849"/>
        <v>-3534169</v>
      </c>
      <c r="AF811" s="94">
        <f t="shared" si="849"/>
        <v>-3534169</v>
      </c>
      <c r="AG811" s="94">
        <f t="shared" si="849"/>
        <v>0</v>
      </c>
      <c r="AH811" s="123">
        <f t="shared" si="849"/>
        <v>-463682.97280000005</v>
      </c>
      <c r="AI811" s="94">
        <f t="shared" si="849"/>
        <v>-463682.97280000005</v>
      </c>
      <c r="AJ811" s="94">
        <f t="shared" si="849"/>
        <v>0</v>
      </c>
      <c r="AK811" s="94">
        <f t="shared" si="849"/>
        <v>-3070486.0271999999</v>
      </c>
      <c r="AL811" s="93">
        <f t="shared" si="849"/>
        <v>-3070486.0271999999</v>
      </c>
      <c r="AM811" s="139" t="s">
        <v>7157</v>
      </c>
    </row>
    <row r="812" spans="1:39" hidden="1" outlineLevel="3" x14ac:dyDescent="0.25">
      <c r="A812" t="s">
        <v>7069</v>
      </c>
      <c r="B812" t="s">
        <v>809</v>
      </c>
      <c r="C812" t="s">
        <v>810</v>
      </c>
      <c r="D812" t="s">
        <v>811</v>
      </c>
      <c r="E812" t="s">
        <v>812</v>
      </c>
      <c r="F812">
        <v>-587107.87</v>
      </c>
      <c r="G812">
        <v>-401933.31</v>
      </c>
      <c r="H812">
        <v>-537023.44999999995</v>
      </c>
      <c r="R812">
        <f>SUM(F812:Q812)</f>
        <v>-1526064.63</v>
      </c>
      <c r="S812" s="92" t="s">
        <v>6435</v>
      </c>
      <c r="T812" s="80">
        <v>0.10765</v>
      </c>
      <c r="U812" s="119">
        <f>IF(LEFT(AM812,6)="Direct", H812,0)</f>
        <v>0</v>
      </c>
      <c r="V812" s="120">
        <f>H812-U812</f>
        <v>-537023.44999999995</v>
      </c>
      <c r="W812" s="121">
        <f>U812+V812</f>
        <v>-537023.44999999995</v>
      </c>
      <c r="X812" s="119">
        <f>IF(LEFT(AM812,9)="Direct-WA", H812,0)</f>
        <v>0</v>
      </c>
      <c r="Y812" s="120">
        <f>IF(LEFT(AM812,9)="Direct-WA",0,H812*T812)</f>
        <v>-57810.574392499992</v>
      </c>
      <c r="Z812" s="122">
        <f>X812+Y812</f>
        <v>-57810.574392499992</v>
      </c>
      <c r="AA812" s="119">
        <f>IF(LEFT(AM812,9)="Direct-OR", H812,0)</f>
        <v>0</v>
      </c>
      <c r="AB812" s="120">
        <f>IF(LEFT(AM812,9)="Direct-OR",0,V812-Y812)</f>
        <v>-479212.87560749997</v>
      </c>
      <c r="AC812" s="122">
        <f>AA812+AB812</f>
        <v>-479212.87560749997</v>
      </c>
      <c r="AD812" s="94">
        <f>IF(LEFT(AM812,6)="Direct", R812,0)</f>
        <v>0</v>
      </c>
      <c r="AE812" s="123">
        <f>R812-AD812</f>
        <v>-1526064.63</v>
      </c>
      <c r="AF812" s="94">
        <f>AD812+AE812</f>
        <v>-1526064.63</v>
      </c>
      <c r="AG812" s="94">
        <f>IF(LEFT(AM812,9)="Direct-WA", R812,0)</f>
        <v>0</v>
      </c>
      <c r="AH812" s="123">
        <f>IF(LEFT(AM812,9)="Direct-WA",0,R812*T812)</f>
        <v>-164280.85741949998</v>
      </c>
      <c r="AI812" s="94">
        <f>AG812+AH812</f>
        <v>-164280.85741949998</v>
      </c>
      <c r="AJ812" s="94">
        <f>IF(LEFT(AM812,9)="Direct-OR", R812,0)</f>
        <v>0</v>
      </c>
      <c r="AK812" s="94">
        <f>IF(LEFT(AM812,9)="Direct-OR",0,AF812-AI812)</f>
        <v>-1361783.7725805</v>
      </c>
      <c r="AL812" s="93">
        <f>AJ812+AK812</f>
        <v>-1361783.7725805</v>
      </c>
      <c r="AM812" s="138" t="s">
        <v>1087</v>
      </c>
    </row>
    <row r="813" spans="1:39" hidden="1" outlineLevel="2" collapsed="1" x14ac:dyDescent="0.25">
      <c r="S813" s="92"/>
      <c r="T813" s="80"/>
      <c r="U813" s="119">
        <f t="shared" ref="U813:AL813" si="850">SUBTOTAL(9,U812:U812)</f>
        <v>0</v>
      </c>
      <c r="V813" s="120">
        <f t="shared" si="850"/>
        <v>-537023.44999999995</v>
      </c>
      <c r="W813" s="121">
        <f t="shared" si="850"/>
        <v>-537023.44999999995</v>
      </c>
      <c r="X813" s="119">
        <f t="shared" si="850"/>
        <v>0</v>
      </c>
      <c r="Y813" s="120">
        <f t="shared" si="850"/>
        <v>-57810.574392499992</v>
      </c>
      <c r="Z813" s="122">
        <f t="shared" si="850"/>
        <v>-57810.574392499992</v>
      </c>
      <c r="AA813" s="119">
        <f t="shared" si="850"/>
        <v>0</v>
      </c>
      <c r="AB813" s="120">
        <f t="shared" si="850"/>
        <v>-479212.87560749997</v>
      </c>
      <c r="AC813" s="122">
        <f t="shared" si="850"/>
        <v>-479212.87560749997</v>
      </c>
      <c r="AD813" s="94">
        <f t="shared" si="850"/>
        <v>0</v>
      </c>
      <c r="AE813" s="123">
        <f t="shared" si="850"/>
        <v>-1526064.63</v>
      </c>
      <c r="AF813" s="94">
        <f t="shared" si="850"/>
        <v>-1526064.63</v>
      </c>
      <c r="AG813" s="94">
        <f t="shared" si="850"/>
        <v>0</v>
      </c>
      <c r="AH813" s="123">
        <f t="shared" si="850"/>
        <v>-164280.85741949998</v>
      </c>
      <c r="AI813" s="94">
        <f t="shared" si="850"/>
        <v>-164280.85741949998</v>
      </c>
      <c r="AJ813" s="94">
        <f t="shared" si="850"/>
        <v>0</v>
      </c>
      <c r="AK813" s="94">
        <f t="shared" si="850"/>
        <v>-1361783.7725805</v>
      </c>
      <c r="AL813" s="93">
        <f t="shared" si="850"/>
        <v>-1361783.7725805</v>
      </c>
      <c r="AM813" s="139" t="s">
        <v>7148</v>
      </c>
    </row>
    <row r="814" spans="1:39" hidden="1" outlineLevel="1" x14ac:dyDescent="0.25">
      <c r="A814" s="135" t="s">
        <v>7068</v>
      </c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7"/>
      <c r="T814" s="128"/>
      <c r="U814" s="129">
        <f t="shared" ref="U814:AL814" si="851">SUBTOTAL(9,U807:U812)</f>
        <v>0</v>
      </c>
      <c r="V814" s="130">
        <f t="shared" si="851"/>
        <v>-1828580.28</v>
      </c>
      <c r="W814" s="131">
        <f t="shared" si="851"/>
        <v>-1828580.28</v>
      </c>
      <c r="X814" s="129">
        <f t="shared" si="851"/>
        <v>0</v>
      </c>
      <c r="Y814" s="130">
        <f t="shared" si="851"/>
        <v>-226452.79808450001</v>
      </c>
      <c r="Z814" s="132">
        <f t="shared" si="851"/>
        <v>-226452.79808450001</v>
      </c>
      <c r="AA814" s="129">
        <f t="shared" si="851"/>
        <v>0</v>
      </c>
      <c r="AB814" s="130">
        <f t="shared" si="851"/>
        <v>-1602127.4819155</v>
      </c>
      <c r="AC814" s="132">
        <f t="shared" si="851"/>
        <v>-1602127.4819155</v>
      </c>
      <c r="AD814" s="130">
        <f t="shared" si="851"/>
        <v>0</v>
      </c>
      <c r="AE814" s="133">
        <f t="shared" si="851"/>
        <v>-5185497.1099999994</v>
      </c>
      <c r="AF814" s="130">
        <f t="shared" si="851"/>
        <v>-5185497.1099999994</v>
      </c>
      <c r="AG814" s="130">
        <f t="shared" si="851"/>
        <v>0</v>
      </c>
      <c r="AH814" s="133">
        <f t="shared" si="851"/>
        <v>-642043.44537149998</v>
      </c>
      <c r="AI814" s="130">
        <f t="shared" si="851"/>
        <v>-642043.44537149998</v>
      </c>
      <c r="AJ814" s="130">
        <f t="shared" si="851"/>
        <v>0</v>
      </c>
      <c r="AK814" s="130">
        <f t="shared" si="851"/>
        <v>-4543453.6646285001</v>
      </c>
      <c r="AL814" s="134">
        <f t="shared" si="851"/>
        <v>-4543453.6646285001</v>
      </c>
      <c r="AM814" s="137"/>
    </row>
    <row r="815" spans="1:39" hidden="1" outlineLevel="3" x14ac:dyDescent="0.25">
      <c r="A815" t="s">
        <v>7071</v>
      </c>
      <c r="B815" t="s">
        <v>814</v>
      </c>
      <c r="C815" t="s">
        <v>815</v>
      </c>
      <c r="D815" t="s">
        <v>816</v>
      </c>
      <c r="E815" t="s">
        <v>817</v>
      </c>
      <c r="F815">
        <v>288289.81</v>
      </c>
      <c r="G815">
        <v>292289.81</v>
      </c>
      <c r="H815">
        <v>291994.40999999997</v>
      </c>
      <c r="R815">
        <f>SUM(F815:Q815)</f>
        <v>872574.03</v>
      </c>
      <c r="S815" s="92" t="s">
        <v>5929</v>
      </c>
      <c r="T815" s="80">
        <v>0.1124</v>
      </c>
      <c r="U815" s="119">
        <f>IF(LEFT(AM815,6)="Direct", H815,0)</f>
        <v>0</v>
      </c>
      <c r="V815" s="120">
        <f>H815-U815</f>
        <v>291994.40999999997</v>
      </c>
      <c r="W815" s="121">
        <f>U815+V815</f>
        <v>291994.40999999997</v>
      </c>
      <c r="X815" s="119">
        <f>IF(LEFT(AM815,9)="Direct-WA", H815,0)</f>
        <v>0</v>
      </c>
      <c r="Y815" s="120">
        <f>IF(LEFT(AM815,9)="Direct-WA",0,H815*T815)</f>
        <v>32820.171683999994</v>
      </c>
      <c r="Z815" s="122">
        <f>X815+Y815</f>
        <v>32820.171683999994</v>
      </c>
      <c r="AA815" s="119">
        <f>IF(LEFT(AM815,9)="Direct-OR", H815,0)</f>
        <v>0</v>
      </c>
      <c r="AB815" s="120">
        <f>IF(LEFT(AM815,9)="Direct-OR",0,V815-Y815)</f>
        <v>259174.23831599997</v>
      </c>
      <c r="AC815" s="122">
        <f>AA815+AB815</f>
        <v>259174.23831599997</v>
      </c>
      <c r="AD815" s="94">
        <f>IF(LEFT(AM815,6)="Direct", R815,0)</f>
        <v>0</v>
      </c>
      <c r="AE815" s="123">
        <f>R815-AD815</f>
        <v>872574.03</v>
      </c>
      <c r="AF815" s="94">
        <f>AD815+AE815</f>
        <v>872574.03</v>
      </c>
      <c r="AG815" s="94">
        <f>IF(LEFT(AM815,9)="Direct-WA", R815,0)</f>
        <v>0</v>
      </c>
      <c r="AH815" s="123">
        <f>IF(LEFT(AM815,9)="Direct-WA",0,R815*T815)</f>
        <v>98077.320972000001</v>
      </c>
      <c r="AI815" s="94">
        <f>AG815+AH815</f>
        <v>98077.320972000001</v>
      </c>
      <c r="AJ815" s="94">
        <f>IF(LEFT(AM815,9)="Direct-OR", R815,0)</f>
        <v>0</v>
      </c>
      <c r="AK815" s="94">
        <f>IF(LEFT(AM815,9)="Direct-OR",0,AF815-AI815)</f>
        <v>774496.70902800001</v>
      </c>
      <c r="AL815" s="93">
        <f>AJ815+AK815</f>
        <v>774496.70902800001</v>
      </c>
      <c r="AM815" s="138" t="s">
        <v>1010</v>
      </c>
    </row>
    <row r="816" spans="1:39" hidden="1" outlineLevel="2" collapsed="1" x14ac:dyDescent="0.25">
      <c r="S816" s="92"/>
      <c r="T816" s="80"/>
      <c r="U816" s="119">
        <f t="shared" ref="U816:AL816" si="852">SUBTOTAL(9,U815:U815)</f>
        <v>0</v>
      </c>
      <c r="V816" s="120">
        <f t="shared" si="852"/>
        <v>291994.40999999997</v>
      </c>
      <c r="W816" s="121">
        <f t="shared" si="852"/>
        <v>291994.40999999997</v>
      </c>
      <c r="X816" s="119">
        <f t="shared" si="852"/>
        <v>0</v>
      </c>
      <c r="Y816" s="120">
        <f t="shared" si="852"/>
        <v>32820.171683999994</v>
      </c>
      <c r="Z816" s="122">
        <f t="shared" si="852"/>
        <v>32820.171683999994</v>
      </c>
      <c r="AA816" s="119">
        <f t="shared" si="852"/>
        <v>0</v>
      </c>
      <c r="AB816" s="120">
        <f t="shared" si="852"/>
        <v>259174.23831599997</v>
      </c>
      <c r="AC816" s="122">
        <f t="shared" si="852"/>
        <v>259174.23831599997</v>
      </c>
      <c r="AD816" s="94">
        <f t="shared" si="852"/>
        <v>0</v>
      </c>
      <c r="AE816" s="123">
        <f t="shared" si="852"/>
        <v>872574.03</v>
      </c>
      <c r="AF816" s="94">
        <f t="shared" si="852"/>
        <v>872574.03</v>
      </c>
      <c r="AG816" s="94">
        <f t="shared" si="852"/>
        <v>0</v>
      </c>
      <c r="AH816" s="123">
        <f t="shared" si="852"/>
        <v>98077.320972000001</v>
      </c>
      <c r="AI816" s="94">
        <f t="shared" si="852"/>
        <v>98077.320972000001</v>
      </c>
      <c r="AJ816" s="94">
        <f t="shared" si="852"/>
        <v>0</v>
      </c>
      <c r="AK816" s="94">
        <f t="shared" si="852"/>
        <v>774496.70902800001</v>
      </c>
      <c r="AL816" s="93">
        <f t="shared" si="852"/>
        <v>774496.70902800001</v>
      </c>
      <c r="AM816" s="139" t="s">
        <v>7137</v>
      </c>
    </row>
    <row r="817" spans="1:39" hidden="1" outlineLevel="1" x14ac:dyDescent="0.25">
      <c r="A817" s="135" t="s">
        <v>7070</v>
      </c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7"/>
      <c r="T817" s="128"/>
      <c r="U817" s="129">
        <f t="shared" ref="U817:AL817" si="853">SUBTOTAL(9,U815:U815)</f>
        <v>0</v>
      </c>
      <c r="V817" s="130">
        <f t="shared" si="853"/>
        <v>291994.40999999997</v>
      </c>
      <c r="W817" s="131">
        <f t="shared" si="853"/>
        <v>291994.40999999997</v>
      </c>
      <c r="X817" s="129">
        <f t="shared" si="853"/>
        <v>0</v>
      </c>
      <c r="Y817" s="130">
        <f t="shared" si="853"/>
        <v>32820.171683999994</v>
      </c>
      <c r="Z817" s="132">
        <f t="shared" si="853"/>
        <v>32820.171683999994</v>
      </c>
      <c r="AA817" s="129">
        <f t="shared" si="853"/>
        <v>0</v>
      </c>
      <c r="AB817" s="130">
        <f t="shared" si="853"/>
        <v>259174.23831599997</v>
      </c>
      <c r="AC817" s="132">
        <f t="shared" si="853"/>
        <v>259174.23831599997</v>
      </c>
      <c r="AD817" s="130">
        <f t="shared" si="853"/>
        <v>0</v>
      </c>
      <c r="AE817" s="133">
        <f t="shared" si="853"/>
        <v>872574.03</v>
      </c>
      <c r="AF817" s="130">
        <f t="shared" si="853"/>
        <v>872574.03</v>
      </c>
      <c r="AG817" s="130">
        <f t="shared" si="853"/>
        <v>0</v>
      </c>
      <c r="AH817" s="133">
        <f t="shared" si="853"/>
        <v>98077.320972000001</v>
      </c>
      <c r="AI817" s="130">
        <f t="shared" si="853"/>
        <v>98077.320972000001</v>
      </c>
      <c r="AJ817" s="130">
        <f t="shared" si="853"/>
        <v>0</v>
      </c>
      <c r="AK817" s="130">
        <f t="shared" si="853"/>
        <v>774496.70902800001</v>
      </c>
      <c r="AL817" s="134">
        <f t="shared" si="853"/>
        <v>774496.70902800001</v>
      </c>
      <c r="AM817" s="137"/>
    </row>
    <row r="818" spans="1:39" hidden="1" outlineLevel="3" x14ac:dyDescent="0.25">
      <c r="A818" t="s">
        <v>7073</v>
      </c>
      <c r="B818" t="s">
        <v>229</v>
      </c>
      <c r="C818" t="s">
        <v>230</v>
      </c>
      <c r="D818" t="s">
        <v>819</v>
      </c>
      <c r="E818" t="s">
        <v>820</v>
      </c>
      <c r="F818">
        <v>2717.68</v>
      </c>
      <c r="G818">
        <v>2262</v>
      </c>
      <c r="H818">
        <v>-4519.01</v>
      </c>
      <c r="R818">
        <f t="shared" ref="R818:R823" si="854">SUM(F818:Q818)</f>
        <v>460.67000000000007</v>
      </c>
      <c r="S818" s="92" t="s">
        <v>5914</v>
      </c>
      <c r="T818" s="80">
        <v>0.1124</v>
      </c>
      <c r="U818" s="119">
        <f t="shared" ref="U818:U823" si="855">IF(LEFT(AM818,6)="Direct", H818,0)</f>
        <v>0</v>
      </c>
      <c r="V818" s="120">
        <f t="shared" ref="V818:V823" si="856">H818-U818</f>
        <v>-4519.01</v>
      </c>
      <c r="W818" s="121">
        <f t="shared" ref="W818:W823" si="857">U818+V818</f>
        <v>-4519.01</v>
      </c>
      <c r="X818" s="119">
        <f t="shared" ref="X818:X823" si="858">IF(LEFT(AM818,9)="Direct-WA", H818,0)</f>
        <v>0</v>
      </c>
      <c r="Y818" s="120">
        <f t="shared" ref="Y818:Y823" si="859">IF(LEFT(AM818,9)="Direct-WA",0,H818*T818)</f>
        <v>-507.93672400000003</v>
      </c>
      <c r="Z818" s="122">
        <f t="shared" ref="Z818:Z823" si="860">X818+Y818</f>
        <v>-507.93672400000003</v>
      </c>
      <c r="AA818" s="119">
        <f t="shared" ref="AA818:AA823" si="861">IF(LEFT(AM818,9)="Direct-OR", H818,0)</f>
        <v>0</v>
      </c>
      <c r="AB818" s="120">
        <f t="shared" ref="AB818:AB823" si="862">IF(LEFT(AM818,9)="Direct-OR",0,V818-Y818)</f>
        <v>-4011.0732760000001</v>
      </c>
      <c r="AC818" s="122">
        <f t="shared" ref="AC818:AC823" si="863">AA818+AB818</f>
        <v>-4011.0732760000001</v>
      </c>
      <c r="AD818" s="94">
        <f t="shared" ref="AD818:AD823" si="864">IF(LEFT(AM818,6)="Direct", R818,0)</f>
        <v>0</v>
      </c>
      <c r="AE818" s="123">
        <f t="shared" ref="AE818:AE823" si="865">R818-AD818</f>
        <v>460.67000000000007</v>
      </c>
      <c r="AF818" s="94">
        <f t="shared" ref="AF818:AF823" si="866">AD818+AE818</f>
        <v>460.67000000000007</v>
      </c>
      <c r="AG818" s="94">
        <f t="shared" ref="AG818:AG823" si="867">IF(LEFT(AM818,9)="Direct-WA", R818,0)</f>
        <v>0</v>
      </c>
      <c r="AH818" s="123">
        <f t="shared" ref="AH818:AH823" si="868">IF(LEFT(AM818,9)="Direct-WA",0,R818*T818)</f>
        <v>51.779308000000007</v>
      </c>
      <c r="AI818" s="94">
        <f t="shared" ref="AI818:AI823" si="869">AG818+AH818</f>
        <v>51.779308000000007</v>
      </c>
      <c r="AJ818" s="94">
        <f t="shared" ref="AJ818:AJ823" si="870">IF(LEFT(AM818,9)="Direct-OR", R818,0)</f>
        <v>0</v>
      </c>
      <c r="AK818" s="94">
        <f t="shared" ref="AK818:AK823" si="871">IF(LEFT(AM818,9)="Direct-OR",0,AF818-AI818)</f>
        <v>408.89069200000006</v>
      </c>
      <c r="AL818" s="93">
        <f t="shared" ref="AL818:AL823" si="872">AJ818+AK818</f>
        <v>408.89069200000006</v>
      </c>
      <c r="AM818" s="138" t="s">
        <v>1010</v>
      </c>
    </row>
    <row r="819" spans="1:39" hidden="1" outlineLevel="3" x14ac:dyDescent="0.25">
      <c r="A819" t="s">
        <v>7073</v>
      </c>
      <c r="B819" t="s">
        <v>229</v>
      </c>
      <c r="C819" t="s">
        <v>230</v>
      </c>
      <c r="D819" t="s">
        <v>821</v>
      </c>
      <c r="E819" t="s">
        <v>822</v>
      </c>
      <c r="F819">
        <v>17</v>
      </c>
      <c r="R819">
        <f t="shared" si="854"/>
        <v>17</v>
      </c>
      <c r="S819" s="92" t="s">
        <v>5921</v>
      </c>
      <c r="T819" s="80">
        <v>0.1124</v>
      </c>
      <c r="U819" s="119">
        <f t="shared" si="855"/>
        <v>0</v>
      </c>
      <c r="V819" s="120">
        <f t="shared" si="856"/>
        <v>0</v>
      </c>
      <c r="W819" s="121">
        <f t="shared" si="857"/>
        <v>0</v>
      </c>
      <c r="X819" s="119">
        <f t="shared" si="858"/>
        <v>0</v>
      </c>
      <c r="Y819" s="120">
        <f t="shared" si="859"/>
        <v>0</v>
      </c>
      <c r="Z819" s="122">
        <f t="shared" si="860"/>
        <v>0</v>
      </c>
      <c r="AA819" s="119">
        <f t="shared" si="861"/>
        <v>0</v>
      </c>
      <c r="AB819" s="120">
        <f t="shared" si="862"/>
        <v>0</v>
      </c>
      <c r="AC819" s="122">
        <f t="shared" si="863"/>
        <v>0</v>
      </c>
      <c r="AD819" s="94">
        <f t="shared" si="864"/>
        <v>0</v>
      </c>
      <c r="AE819" s="123">
        <f t="shared" si="865"/>
        <v>17</v>
      </c>
      <c r="AF819" s="94">
        <f t="shared" si="866"/>
        <v>17</v>
      </c>
      <c r="AG819" s="94">
        <f t="shared" si="867"/>
        <v>0</v>
      </c>
      <c r="AH819" s="123">
        <f t="shared" si="868"/>
        <v>1.9108000000000001</v>
      </c>
      <c r="AI819" s="94">
        <f t="shared" si="869"/>
        <v>1.9108000000000001</v>
      </c>
      <c r="AJ819" s="94">
        <f t="shared" si="870"/>
        <v>0</v>
      </c>
      <c r="AK819" s="94">
        <f t="shared" si="871"/>
        <v>15.0892</v>
      </c>
      <c r="AL819" s="93">
        <f t="shared" si="872"/>
        <v>15.0892</v>
      </c>
      <c r="AM819" s="138" t="s">
        <v>1010</v>
      </c>
    </row>
    <row r="820" spans="1:39" hidden="1" outlineLevel="3" x14ac:dyDescent="0.25">
      <c r="A820" t="s">
        <v>7073</v>
      </c>
      <c r="B820" t="s">
        <v>823</v>
      </c>
      <c r="C820" t="s">
        <v>824</v>
      </c>
      <c r="D820" t="s">
        <v>825</v>
      </c>
      <c r="E820" t="s">
        <v>826</v>
      </c>
      <c r="H820">
        <v>37405.089999999997</v>
      </c>
      <c r="R820">
        <f t="shared" si="854"/>
        <v>37405.089999999997</v>
      </c>
      <c r="S820" s="92" t="s">
        <v>5937</v>
      </c>
      <c r="T820" s="80">
        <v>0.1124</v>
      </c>
      <c r="U820" s="119">
        <f t="shared" si="855"/>
        <v>0</v>
      </c>
      <c r="V820" s="120">
        <f t="shared" si="856"/>
        <v>37405.089999999997</v>
      </c>
      <c r="W820" s="121">
        <f t="shared" si="857"/>
        <v>37405.089999999997</v>
      </c>
      <c r="X820" s="119">
        <f t="shared" si="858"/>
        <v>0</v>
      </c>
      <c r="Y820" s="120">
        <f t="shared" si="859"/>
        <v>4204.3321159999996</v>
      </c>
      <c r="Z820" s="122">
        <f t="shared" si="860"/>
        <v>4204.3321159999996</v>
      </c>
      <c r="AA820" s="119">
        <f t="shared" si="861"/>
        <v>0</v>
      </c>
      <c r="AB820" s="120">
        <f t="shared" si="862"/>
        <v>33200.757883999999</v>
      </c>
      <c r="AC820" s="122">
        <f t="shared" si="863"/>
        <v>33200.757883999999</v>
      </c>
      <c r="AD820" s="94">
        <f t="shared" si="864"/>
        <v>0</v>
      </c>
      <c r="AE820" s="123">
        <f t="shared" si="865"/>
        <v>37405.089999999997</v>
      </c>
      <c r="AF820" s="94">
        <f t="shared" si="866"/>
        <v>37405.089999999997</v>
      </c>
      <c r="AG820" s="94">
        <f t="shared" si="867"/>
        <v>0</v>
      </c>
      <c r="AH820" s="123">
        <f t="shared" si="868"/>
        <v>4204.3321159999996</v>
      </c>
      <c r="AI820" s="94">
        <f t="shared" si="869"/>
        <v>4204.3321159999996</v>
      </c>
      <c r="AJ820" s="94">
        <f t="shared" si="870"/>
        <v>0</v>
      </c>
      <c r="AK820" s="94">
        <f t="shared" si="871"/>
        <v>33200.757883999999</v>
      </c>
      <c r="AL820" s="93">
        <f t="shared" si="872"/>
        <v>33200.757883999999</v>
      </c>
      <c r="AM820" s="138" t="s">
        <v>1010</v>
      </c>
    </row>
    <row r="821" spans="1:39" hidden="1" outlineLevel="3" x14ac:dyDescent="0.25">
      <c r="A821" t="s">
        <v>7073</v>
      </c>
      <c r="B821" t="s">
        <v>671</v>
      </c>
      <c r="C821" t="s">
        <v>672</v>
      </c>
      <c r="D821" t="s">
        <v>819</v>
      </c>
      <c r="E821" t="s">
        <v>820</v>
      </c>
      <c r="G821">
        <v>211.84</v>
      </c>
      <c r="H821">
        <v>7265</v>
      </c>
      <c r="R821">
        <f t="shared" si="854"/>
        <v>7476.84</v>
      </c>
      <c r="S821" s="92" t="s">
        <v>7113</v>
      </c>
      <c r="T821" s="80">
        <v>0.1124</v>
      </c>
      <c r="U821" s="119">
        <f t="shared" si="855"/>
        <v>0</v>
      </c>
      <c r="V821" s="120">
        <f t="shared" si="856"/>
        <v>7265</v>
      </c>
      <c r="W821" s="121">
        <f t="shared" si="857"/>
        <v>7265</v>
      </c>
      <c r="X821" s="119">
        <f t="shared" si="858"/>
        <v>0</v>
      </c>
      <c r="Y821" s="120">
        <f t="shared" si="859"/>
        <v>816.58600000000001</v>
      </c>
      <c r="Z821" s="122">
        <f t="shared" si="860"/>
        <v>816.58600000000001</v>
      </c>
      <c r="AA821" s="119">
        <f t="shared" si="861"/>
        <v>0</v>
      </c>
      <c r="AB821" s="120">
        <f t="shared" si="862"/>
        <v>6448.4139999999998</v>
      </c>
      <c r="AC821" s="122">
        <f t="shared" si="863"/>
        <v>6448.4139999999998</v>
      </c>
      <c r="AD821" s="94">
        <f t="shared" si="864"/>
        <v>0</v>
      </c>
      <c r="AE821" s="123">
        <f t="shared" si="865"/>
        <v>7476.84</v>
      </c>
      <c r="AF821" s="94">
        <f t="shared" si="866"/>
        <v>7476.84</v>
      </c>
      <c r="AG821" s="94">
        <f t="shared" si="867"/>
        <v>0</v>
      </c>
      <c r="AH821" s="123">
        <f t="shared" si="868"/>
        <v>840.39681600000006</v>
      </c>
      <c r="AI821" s="94">
        <f t="shared" si="869"/>
        <v>840.39681600000006</v>
      </c>
      <c r="AJ821" s="94">
        <f t="shared" si="870"/>
        <v>0</v>
      </c>
      <c r="AK821" s="94">
        <f t="shared" si="871"/>
        <v>6636.4431839999997</v>
      </c>
      <c r="AL821" s="93">
        <f t="shared" si="872"/>
        <v>6636.4431839999997</v>
      </c>
      <c r="AM821" s="138" t="s">
        <v>6854</v>
      </c>
    </row>
    <row r="822" spans="1:39" hidden="1" outlineLevel="3" x14ac:dyDescent="0.25">
      <c r="A822" t="s">
        <v>7073</v>
      </c>
      <c r="B822" t="s">
        <v>796</v>
      </c>
      <c r="C822" t="s">
        <v>797</v>
      </c>
      <c r="D822" t="s">
        <v>827</v>
      </c>
      <c r="E822" t="s">
        <v>828</v>
      </c>
      <c r="H822">
        <v>0</v>
      </c>
      <c r="R822">
        <f t="shared" si="854"/>
        <v>0</v>
      </c>
      <c r="S822" s="92" t="s">
        <v>7114</v>
      </c>
      <c r="T822" s="80">
        <v>0.1124</v>
      </c>
      <c r="U822" s="119">
        <f t="shared" si="855"/>
        <v>0</v>
      </c>
      <c r="V822" s="120">
        <f t="shared" si="856"/>
        <v>0</v>
      </c>
      <c r="W822" s="121">
        <f t="shared" si="857"/>
        <v>0</v>
      </c>
      <c r="X822" s="119">
        <f t="shared" si="858"/>
        <v>0</v>
      </c>
      <c r="Y822" s="120">
        <f t="shared" si="859"/>
        <v>0</v>
      </c>
      <c r="Z822" s="122">
        <f t="shared" si="860"/>
        <v>0</v>
      </c>
      <c r="AA822" s="119">
        <f t="shared" si="861"/>
        <v>0</v>
      </c>
      <c r="AB822" s="120">
        <f t="shared" si="862"/>
        <v>0</v>
      </c>
      <c r="AC822" s="122">
        <f t="shared" si="863"/>
        <v>0</v>
      </c>
      <c r="AD822" s="94">
        <f t="shared" si="864"/>
        <v>0</v>
      </c>
      <c r="AE822" s="123">
        <f t="shared" si="865"/>
        <v>0</v>
      </c>
      <c r="AF822" s="94">
        <f t="shared" si="866"/>
        <v>0</v>
      </c>
      <c r="AG822" s="94">
        <f t="shared" si="867"/>
        <v>0</v>
      </c>
      <c r="AH822" s="123">
        <f t="shared" si="868"/>
        <v>0</v>
      </c>
      <c r="AI822" s="94">
        <f t="shared" si="869"/>
        <v>0</v>
      </c>
      <c r="AJ822" s="94">
        <f t="shared" si="870"/>
        <v>0</v>
      </c>
      <c r="AK822" s="94">
        <f t="shared" si="871"/>
        <v>0</v>
      </c>
      <c r="AL822" s="93">
        <f t="shared" si="872"/>
        <v>0</v>
      </c>
      <c r="AM822" s="138" t="s">
        <v>6854</v>
      </c>
    </row>
    <row r="823" spans="1:39" hidden="1" outlineLevel="3" x14ac:dyDescent="0.25">
      <c r="A823" t="s">
        <v>7073</v>
      </c>
      <c r="B823" t="s">
        <v>796</v>
      </c>
      <c r="C823" t="s">
        <v>797</v>
      </c>
      <c r="D823" t="s">
        <v>829</v>
      </c>
      <c r="E823" t="s">
        <v>830</v>
      </c>
      <c r="F823">
        <v>2239.17</v>
      </c>
      <c r="G823">
        <v>1133.29</v>
      </c>
      <c r="H823">
        <v>1304.1199999999999</v>
      </c>
      <c r="R823">
        <f t="shared" si="854"/>
        <v>4676.58</v>
      </c>
      <c r="S823" s="92" t="s">
        <v>6469</v>
      </c>
      <c r="T823" s="80">
        <v>0.1124</v>
      </c>
      <c r="U823" s="119">
        <f t="shared" si="855"/>
        <v>0</v>
      </c>
      <c r="V823" s="120">
        <f t="shared" si="856"/>
        <v>1304.1199999999999</v>
      </c>
      <c r="W823" s="121">
        <f t="shared" si="857"/>
        <v>1304.1199999999999</v>
      </c>
      <c r="X823" s="119">
        <f t="shared" si="858"/>
        <v>0</v>
      </c>
      <c r="Y823" s="120">
        <f t="shared" si="859"/>
        <v>146.58308799999998</v>
      </c>
      <c r="Z823" s="122">
        <f t="shared" si="860"/>
        <v>146.58308799999998</v>
      </c>
      <c r="AA823" s="119">
        <f t="shared" si="861"/>
        <v>0</v>
      </c>
      <c r="AB823" s="120">
        <f t="shared" si="862"/>
        <v>1157.536912</v>
      </c>
      <c r="AC823" s="122">
        <f t="shared" si="863"/>
        <v>1157.536912</v>
      </c>
      <c r="AD823" s="94">
        <f t="shared" si="864"/>
        <v>0</v>
      </c>
      <c r="AE823" s="123">
        <f t="shared" si="865"/>
        <v>4676.58</v>
      </c>
      <c r="AF823" s="94">
        <f t="shared" si="866"/>
        <v>4676.58</v>
      </c>
      <c r="AG823" s="94">
        <f t="shared" si="867"/>
        <v>0</v>
      </c>
      <c r="AH823" s="123">
        <f t="shared" si="868"/>
        <v>525.64759200000003</v>
      </c>
      <c r="AI823" s="94">
        <f t="shared" si="869"/>
        <v>525.64759200000003</v>
      </c>
      <c r="AJ823" s="94">
        <f t="shared" si="870"/>
        <v>0</v>
      </c>
      <c r="AK823" s="94">
        <f t="shared" si="871"/>
        <v>4150.9324079999997</v>
      </c>
      <c r="AL823" s="93">
        <f t="shared" si="872"/>
        <v>4150.9324079999997</v>
      </c>
      <c r="AM823" s="138" t="s">
        <v>1370</v>
      </c>
    </row>
    <row r="824" spans="1:39" hidden="1" outlineLevel="2" collapsed="1" x14ac:dyDescent="0.25">
      <c r="S824" s="92"/>
      <c r="T824" s="80"/>
      <c r="U824" s="119">
        <f t="shared" ref="U824:AL824" si="873">SUBTOTAL(9,U818:U823)</f>
        <v>0</v>
      </c>
      <c r="V824" s="120">
        <f t="shared" si="873"/>
        <v>41455.199999999997</v>
      </c>
      <c r="W824" s="121">
        <f t="shared" si="873"/>
        <v>41455.199999999997</v>
      </c>
      <c r="X824" s="119">
        <f t="shared" si="873"/>
        <v>0</v>
      </c>
      <c r="Y824" s="120">
        <f t="shared" si="873"/>
        <v>4659.56448</v>
      </c>
      <c r="Z824" s="122">
        <f t="shared" si="873"/>
        <v>4659.56448</v>
      </c>
      <c r="AA824" s="119">
        <f t="shared" si="873"/>
        <v>0</v>
      </c>
      <c r="AB824" s="120">
        <f t="shared" si="873"/>
        <v>36795.635520000003</v>
      </c>
      <c r="AC824" s="122">
        <f t="shared" si="873"/>
        <v>36795.635520000003</v>
      </c>
      <c r="AD824" s="94">
        <f t="shared" si="873"/>
        <v>0</v>
      </c>
      <c r="AE824" s="123">
        <f t="shared" si="873"/>
        <v>50036.179999999993</v>
      </c>
      <c r="AF824" s="94">
        <f t="shared" si="873"/>
        <v>50036.179999999993</v>
      </c>
      <c r="AG824" s="94">
        <f t="shared" si="873"/>
        <v>0</v>
      </c>
      <c r="AH824" s="123">
        <f t="shared" si="873"/>
        <v>5624.066632</v>
      </c>
      <c r="AI824" s="94">
        <f t="shared" si="873"/>
        <v>5624.066632</v>
      </c>
      <c r="AJ824" s="94">
        <f t="shared" si="873"/>
        <v>0</v>
      </c>
      <c r="AK824" s="94">
        <f t="shared" si="873"/>
        <v>44412.113367999998</v>
      </c>
      <c r="AL824" s="93">
        <f t="shared" si="873"/>
        <v>44412.113367999998</v>
      </c>
      <c r="AM824" s="139" t="s">
        <v>7137</v>
      </c>
    </row>
    <row r="825" spans="1:39" hidden="1" outlineLevel="1" x14ac:dyDescent="0.25">
      <c r="A825" s="135" t="s">
        <v>7072</v>
      </c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7"/>
      <c r="T825" s="128"/>
      <c r="U825" s="129">
        <f t="shared" ref="U825:AL825" si="874">SUBTOTAL(9,U818:U823)</f>
        <v>0</v>
      </c>
      <c r="V825" s="130">
        <f t="shared" si="874"/>
        <v>41455.199999999997</v>
      </c>
      <c r="W825" s="131">
        <f t="shared" si="874"/>
        <v>41455.199999999997</v>
      </c>
      <c r="X825" s="129">
        <f t="shared" si="874"/>
        <v>0</v>
      </c>
      <c r="Y825" s="130">
        <f t="shared" si="874"/>
        <v>4659.56448</v>
      </c>
      <c r="Z825" s="132">
        <f t="shared" si="874"/>
        <v>4659.56448</v>
      </c>
      <c r="AA825" s="129">
        <f t="shared" si="874"/>
        <v>0</v>
      </c>
      <c r="AB825" s="130">
        <f t="shared" si="874"/>
        <v>36795.635520000003</v>
      </c>
      <c r="AC825" s="132">
        <f t="shared" si="874"/>
        <v>36795.635520000003</v>
      </c>
      <c r="AD825" s="130">
        <f t="shared" si="874"/>
        <v>0</v>
      </c>
      <c r="AE825" s="133">
        <f t="shared" si="874"/>
        <v>50036.179999999993</v>
      </c>
      <c r="AF825" s="130">
        <f t="shared" si="874"/>
        <v>50036.179999999993</v>
      </c>
      <c r="AG825" s="130">
        <f t="shared" si="874"/>
        <v>0</v>
      </c>
      <c r="AH825" s="133">
        <f t="shared" si="874"/>
        <v>5624.066632</v>
      </c>
      <c r="AI825" s="130">
        <f t="shared" si="874"/>
        <v>5624.066632</v>
      </c>
      <c r="AJ825" s="130">
        <f t="shared" si="874"/>
        <v>0</v>
      </c>
      <c r="AK825" s="130">
        <f t="shared" si="874"/>
        <v>44412.113367999998</v>
      </c>
      <c r="AL825" s="134">
        <f t="shared" si="874"/>
        <v>44412.113367999998</v>
      </c>
      <c r="AM825" s="137"/>
    </row>
    <row r="826" spans="1:39" hidden="1" outlineLevel="3" x14ac:dyDescent="0.25">
      <c r="A826" t="s">
        <v>7075</v>
      </c>
      <c r="B826" t="s">
        <v>669</v>
      </c>
      <c r="C826" t="s">
        <v>670</v>
      </c>
      <c r="D826" t="s">
        <v>834</v>
      </c>
      <c r="E826" t="s">
        <v>835</v>
      </c>
      <c r="F826">
        <v>9691.64</v>
      </c>
      <c r="G826">
        <v>10005.44</v>
      </c>
      <c r="H826">
        <v>9789.7999999999993</v>
      </c>
      <c r="R826">
        <f>SUM(F826:Q826)</f>
        <v>29486.880000000001</v>
      </c>
      <c r="S826" s="92" t="s">
        <v>5980</v>
      </c>
      <c r="T826" s="80">
        <v>0.1124</v>
      </c>
      <c r="U826" s="119">
        <f>IF(LEFT(AM826,6)="Direct", H826,0)</f>
        <v>0</v>
      </c>
      <c r="V826" s="120">
        <f>H826-U826</f>
        <v>9789.7999999999993</v>
      </c>
      <c r="W826" s="121">
        <f>U826+V826</f>
        <v>9789.7999999999993</v>
      </c>
      <c r="X826" s="119">
        <f>IF(LEFT(AM826,9)="Direct-WA", H826,0)</f>
        <v>0</v>
      </c>
      <c r="Y826" s="120">
        <f>IF(LEFT(AM826,9)="Direct-WA",0,H826*T826)</f>
        <v>1100.3735199999999</v>
      </c>
      <c r="Z826" s="122">
        <f>X826+Y826</f>
        <v>1100.3735199999999</v>
      </c>
      <c r="AA826" s="119">
        <f>IF(LEFT(AM826,9)="Direct-OR", H826,0)</f>
        <v>0</v>
      </c>
      <c r="AB826" s="120">
        <f>IF(LEFT(AM826,9)="Direct-OR",0,V826-Y826)</f>
        <v>8689.4264800000001</v>
      </c>
      <c r="AC826" s="122">
        <f>AA826+AB826</f>
        <v>8689.4264800000001</v>
      </c>
      <c r="AD826" s="94">
        <f>IF(LEFT(AM826,6)="Direct", R826,0)</f>
        <v>0</v>
      </c>
      <c r="AE826" s="123">
        <f>R826-AD826</f>
        <v>29486.880000000001</v>
      </c>
      <c r="AF826" s="94">
        <f>AD826+AE826</f>
        <v>29486.880000000001</v>
      </c>
      <c r="AG826" s="94">
        <f>IF(LEFT(AM826,9)="Direct-WA", R826,0)</f>
        <v>0</v>
      </c>
      <c r="AH826" s="123">
        <f>IF(LEFT(AM826,9)="Direct-WA",0,R826*T826)</f>
        <v>3314.3253119999999</v>
      </c>
      <c r="AI826" s="94">
        <f>AG826+AH826</f>
        <v>3314.3253119999999</v>
      </c>
      <c r="AJ826" s="94">
        <f>IF(LEFT(AM826,9)="Direct-OR", R826,0)</f>
        <v>0</v>
      </c>
      <c r="AK826" s="94">
        <f>IF(LEFT(AM826,9)="Direct-OR",0,AF826-AI826)</f>
        <v>26172.554688</v>
      </c>
      <c r="AL826" s="93">
        <f>AJ826+AK826</f>
        <v>26172.554688</v>
      </c>
      <c r="AM826" s="138" t="s">
        <v>1370</v>
      </c>
    </row>
    <row r="827" spans="1:39" hidden="1" outlineLevel="3" x14ac:dyDescent="0.25">
      <c r="A827" t="s">
        <v>7075</v>
      </c>
      <c r="B827" t="s">
        <v>872</v>
      </c>
      <c r="C827" t="s">
        <v>873</v>
      </c>
      <c r="D827" t="s">
        <v>874</v>
      </c>
      <c r="E827" t="s">
        <v>875</v>
      </c>
      <c r="F827">
        <v>25583.33</v>
      </c>
      <c r="G827">
        <v>25583.33</v>
      </c>
      <c r="H827">
        <v>25583.33</v>
      </c>
      <c r="R827">
        <f>SUM(F827:Q827)</f>
        <v>76749.990000000005</v>
      </c>
      <c r="S827" s="92" t="s">
        <v>6866</v>
      </c>
      <c r="T827" s="80">
        <v>0.1124</v>
      </c>
      <c r="U827" s="119">
        <f>IF(LEFT(AM827,6)="Direct", H827,0)</f>
        <v>0</v>
      </c>
      <c r="V827" s="120">
        <f>H827-U827</f>
        <v>25583.33</v>
      </c>
      <c r="W827" s="121">
        <f>U827+V827</f>
        <v>25583.33</v>
      </c>
      <c r="X827" s="119">
        <f>IF(LEFT(AM827,9)="Direct-WA", H827,0)</f>
        <v>0</v>
      </c>
      <c r="Y827" s="120">
        <f>IF(LEFT(AM827,9)="Direct-WA",0,H827*T827)</f>
        <v>2875.566292</v>
      </c>
      <c r="Z827" s="122">
        <f>X827+Y827</f>
        <v>2875.566292</v>
      </c>
      <c r="AA827" s="119">
        <f>IF(LEFT(AM827,9)="Direct-OR", H827,0)</f>
        <v>0</v>
      </c>
      <c r="AB827" s="120">
        <f>IF(LEFT(AM827,9)="Direct-OR",0,V827-Y827)</f>
        <v>22707.763708000002</v>
      </c>
      <c r="AC827" s="122">
        <f>AA827+AB827</f>
        <v>22707.763708000002</v>
      </c>
      <c r="AD827" s="94">
        <f>IF(LEFT(AM827,6)="Direct", R827,0)</f>
        <v>0</v>
      </c>
      <c r="AE827" s="123">
        <f>R827-AD827</f>
        <v>76749.990000000005</v>
      </c>
      <c r="AF827" s="94">
        <f>AD827+AE827</f>
        <v>76749.990000000005</v>
      </c>
      <c r="AG827" s="94">
        <f>IF(LEFT(AM827,9)="Direct-WA", R827,0)</f>
        <v>0</v>
      </c>
      <c r="AH827" s="123">
        <f>IF(LEFT(AM827,9)="Direct-WA",0,R827*T827)</f>
        <v>8626.6988760000004</v>
      </c>
      <c r="AI827" s="94">
        <f>AG827+AH827</f>
        <v>8626.6988760000004</v>
      </c>
      <c r="AJ827" s="94">
        <f>IF(LEFT(AM827,9)="Direct-OR", R827,0)</f>
        <v>0</v>
      </c>
      <c r="AK827" s="94">
        <f>IF(LEFT(AM827,9)="Direct-OR",0,AF827-AI827)</f>
        <v>68123.29112400001</v>
      </c>
      <c r="AL827" s="93">
        <f>AJ827+AK827</f>
        <v>68123.29112400001</v>
      </c>
      <c r="AM827" s="138" t="s">
        <v>6854</v>
      </c>
    </row>
    <row r="828" spans="1:39" hidden="1" outlineLevel="3" x14ac:dyDescent="0.25">
      <c r="A828" t="s">
        <v>7075</v>
      </c>
      <c r="B828" t="s">
        <v>872</v>
      </c>
      <c r="C828" t="s">
        <v>873</v>
      </c>
      <c r="D828" t="s">
        <v>876</v>
      </c>
      <c r="E828" t="s">
        <v>877</v>
      </c>
      <c r="F828">
        <v>167174.75</v>
      </c>
      <c r="G828">
        <v>167174.75</v>
      </c>
      <c r="H828">
        <v>167174.75</v>
      </c>
      <c r="R828">
        <f>SUM(F828:Q828)</f>
        <v>501524.25</v>
      </c>
      <c r="S828" s="92" t="s">
        <v>6867</v>
      </c>
      <c r="T828" s="80">
        <v>0.1124</v>
      </c>
      <c r="U828" s="119">
        <f>IF(LEFT(AM828,6)="Direct", H828,0)</f>
        <v>0</v>
      </c>
      <c r="V828" s="120">
        <f>H828-U828</f>
        <v>167174.75</v>
      </c>
      <c r="W828" s="121">
        <f>U828+V828</f>
        <v>167174.75</v>
      </c>
      <c r="X828" s="119">
        <f>IF(LEFT(AM828,9)="Direct-WA", H828,0)</f>
        <v>0</v>
      </c>
      <c r="Y828" s="120">
        <f>IF(LEFT(AM828,9)="Direct-WA",0,H828*T828)</f>
        <v>18790.441900000002</v>
      </c>
      <c r="Z828" s="122">
        <f>X828+Y828</f>
        <v>18790.441900000002</v>
      </c>
      <c r="AA828" s="119">
        <f>IF(LEFT(AM828,9)="Direct-OR", H828,0)</f>
        <v>0</v>
      </c>
      <c r="AB828" s="120">
        <f>IF(LEFT(AM828,9)="Direct-OR",0,V828-Y828)</f>
        <v>148384.30809999999</v>
      </c>
      <c r="AC828" s="122">
        <f>AA828+AB828</f>
        <v>148384.30809999999</v>
      </c>
      <c r="AD828" s="94">
        <f>IF(LEFT(AM828,6)="Direct", R828,0)</f>
        <v>0</v>
      </c>
      <c r="AE828" s="123">
        <f>R828-AD828</f>
        <v>501524.25</v>
      </c>
      <c r="AF828" s="94">
        <f>AD828+AE828</f>
        <v>501524.25</v>
      </c>
      <c r="AG828" s="94">
        <f>IF(LEFT(AM828,9)="Direct-WA", R828,0)</f>
        <v>0</v>
      </c>
      <c r="AH828" s="123">
        <f>IF(LEFT(AM828,9)="Direct-WA",0,R828*T828)</f>
        <v>56371.325700000001</v>
      </c>
      <c r="AI828" s="94">
        <f>AG828+AH828</f>
        <v>56371.325700000001</v>
      </c>
      <c r="AJ828" s="94">
        <f>IF(LEFT(AM828,9)="Direct-OR", R828,0)</f>
        <v>0</v>
      </c>
      <c r="AK828" s="94">
        <f>IF(LEFT(AM828,9)="Direct-OR",0,AF828-AI828)</f>
        <v>445152.92430000001</v>
      </c>
      <c r="AL828" s="93">
        <f>AJ828+AK828</f>
        <v>445152.92430000001</v>
      </c>
      <c r="AM828" s="138" t="s">
        <v>6854</v>
      </c>
    </row>
    <row r="829" spans="1:39" hidden="1" outlineLevel="2" collapsed="1" x14ac:dyDescent="0.25">
      <c r="S829" s="92"/>
      <c r="T829" s="80"/>
      <c r="U829" s="119">
        <f t="shared" ref="U829:AL829" si="875">SUBTOTAL(9,U826:U828)</f>
        <v>0</v>
      </c>
      <c r="V829" s="120">
        <f t="shared" si="875"/>
        <v>202547.88</v>
      </c>
      <c r="W829" s="121">
        <f t="shared" si="875"/>
        <v>202547.88</v>
      </c>
      <c r="X829" s="119">
        <f t="shared" si="875"/>
        <v>0</v>
      </c>
      <c r="Y829" s="120">
        <f t="shared" si="875"/>
        <v>22766.381712000002</v>
      </c>
      <c r="Z829" s="122">
        <f t="shared" si="875"/>
        <v>22766.381712000002</v>
      </c>
      <c r="AA829" s="119">
        <f t="shared" si="875"/>
        <v>0</v>
      </c>
      <c r="AB829" s="120">
        <f t="shared" si="875"/>
        <v>179781.498288</v>
      </c>
      <c r="AC829" s="122">
        <f t="shared" si="875"/>
        <v>179781.498288</v>
      </c>
      <c r="AD829" s="94">
        <f t="shared" si="875"/>
        <v>0</v>
      </c>
      <c r="AE829" s="123">
        <f t="shared" si="875"/>
        <v>607761.12</v>
      </c>
      <c r="AF829" s="94">
        <f t="shared" si="875"/>
        <v>607761.12</v>
      </c>
      <c r="AG829" s="94">
        <f t="shared" si="875"/>
        <v>0</v>
      </c>
      <c r="AH829" s="123">
        <f t="shared" si="875"/>
        <v>68312.349887999997</v>
      </c>
      <c r="AI829" s="94">
        <f t="shared" si="875"/>
        <v>68312.349887999997</v>
      </c>
      <c r="AJ829" s="94">
        <f t="shared" si="875"/>
        <v>0</v>
      </c>
      <c r="AK829" s="94">
        <f t="shared" si="875"/>
        <v>539448.77011200006</v>
      </c>
      <c r="AL829" s="93">
        <f t="shared" si="875"/>
        <v>539448.77011200006</v>
      </c>
      <c r="AM829" s="139" t="s">
        <v>7152</v>
      </c>
    </row>
    <row r="830" spans="1:39" hidden="1" outlineLevel="3" x14ac:dyDescent="0.25">
      <c r="A830" t="s">
        <v>7075</v>
      </c>
      <c r="B830" t="s">
        <v>854</v>
      </c>
      <c r="C830" t="s">
        <v>855</v>
      </c>
      <c r="D830" t="s">
        <v>856</v>
      </c>
      <c r="E830" t="s">
        <v>857</v>
      </c>
      <c r="H830">
        <v>8454370.4399999995</v>
      </c>
      <c r="R830">
        <f>SUM(F830:Q830)</f>
        <v>8454370.4399999995</v>
      </c>
      <c r="S830" s="92" t="s">
        <v>6862</v>
      </c>
      <c r="T830" s="80">
        <v>0</v>
      </c>
      <c r="U830" s="119">
        <f>IF(LEFT(AM830,6)="Direct", H830,0)</f>
        <v>8454370.4399999995</v>
      </c>
      <c r="V830" s="120">
        <f>H830-U830</f>
        <v>0</v>
      </c>
      <c r="W830" s="121">
        <f>U830+V830</f>
        <v>8454370.4399999995</v>
      </c>
      <c r="X830" s="119">
        <f>IF(LEFT(AM830,9)="Direct-WA", H830,0)</f>
        <v>0</v>
      </c>
      <c r="Y830" s="120">
        <f>IF(LEFT(AM830,9)="Direct-WA",0,H830*T830)</f>
        <v>0</v>
      </c>
      <c r="Z830" s="122">
        <f>X830+Y830</f>
        <v>0</v>
      </c>
      <c r="AA830" s="119">
        <f>IF(LEFT(AM830,9)="Direct-OR", H830,0)</f>
        <v>8454370.4399999995</v>
      </c>
      <c r="AB830" s="120">
        <f>IF(LEFT(AM830,9)="Direct-OR",0,V830-Y830)</f>
        <v>0</v>
      </c>
      <c r="AC830" s="122">
        <f>AA830+AB830</f>
        <v>8454370.4399999995</v>
      </c>
      <c r="AD830" s="94">
        <f>IF(LEFT(AM830,6)="Direct", R830,0)</f>
        <v>8454370.4399999995</v>
      </c>
      <c r="AE830" s="123">
        <f>R830-AD830</f>
        <v>0</v>
      </c>
      <c r="AF830" s="94">
        <f>AD830+AE830</f>
        <v>8454370.4399999995</v>
      </c>
      <c r="AG830" s="94">
        <f>IF(LEFT(AM830,9)="Direct-WA", R830,0)</f>
        <v>0</v>
      </c>
      <c r="AH830" s="123">
        <f>IF(LEFT(AM830,9)="Direct-WA",0,R830*T830)</f>
        <v>0</v>
      </c>
      <c r="AI830" s="94">
        <f>AG830+AH830</f>
        <v>0</v>
      </c>
      <c r="AJ830" s="94">
        <f>IF(LEFT(AM830,9)="Direct-OR", R830,0)</f>
        <v>8454370.4399999995</v>
      </c>
      <c r="AK830" s="94">
        <f>IF(LEFT(AM830,9)="Direct-OR",0,AF830-AI830)</f>
        <v>0</v>
      </c>
      <c r="AL830" s="93">
        <f>AJ830+AK830</f>
        <v>8454370.4399999995</v>
      </c>
      <c r="AM830" s="138" t="s">
        <v>6829</v>
      </c>
    </row>
    <row r="831" spans="1:39" hidden="1" outlineLevel="3" x14ac:dyDescent="0.25">
      <c r="A831" t="s">
        <v>7075</v>
      </c>
      <c r="B831" t="s">
        <v>854</v>
      </c>
      <c r="C831" t="s">
        <v>855</v>
      </c>
      <c r="D831" t="s">
        <v>858</v>
      </c>
      <c r="E831" t="s">
        <v>859</v>
      </c>
      <c r="H831">
        <v>14556980.880000001</v>
      </c>
      <c r="R831">
        <f>SUM(F831:Q831)</f>
        <v>14556980.880000001</v>
      </c>
      <c r="S831" s="92" t="s">
        <v>6863</v>
      </c>
      <c r="T831" s="80">
        <v>0</v>
      </c>
      <c r="U831" s="119">
        <f>IF(LEFT(AM831,6)="Direct", H831,0)</f>
        <v>14556980.880000001</v>
      </c>
      <c r="V831" s="120">
        <f>H831-U831</f>
        <v>0</v>
      </c>
      <c r="W831" s="121">
        <f>U831+V831</f>
        <v>14556980.880000001</v>
      </c>
      <c r="X831" s="119">
        <f>IF(LEFT(AM831,9)="Direct-WA", H831,0)</f>
        <v>0</v>
      </c>
      <c r="Y831" s="120">
        <f>IF(LEFT(AM831,9)="Direct-WA",0,H831*T831)</f>
        <v>0</v>
      </c>
      <c r="Z831" s="122">
        <f>X831+Y831</f>
        <v>0</v>
      </c>
      <c r="AA831" s="119">
        <f>IF(LEFT(AM831,9)="Direct-OR", H831,0)</f>
        <v>14556980.880000001</v>
      </c>
      <c r="AB831" s="120">
        <f>IF(LEFT(AM831,9)="Direct-OR",0,V831-Y831)</f>
        <v>0</v>
      </c>
      <c r="AC831" s="122">
        <f>AA831+AB831</f>
        <v>14556980.880000001</v>
      </c>
      <c r="AD831" s="94">
        <f>IF(LEFT(AM831,6)="Direct", R831,0)</f>
        <v>14556980.880000001</v>
      </c>
      <c r="AE831" s="123">
        <f>R831-AD831</f>
        <v>0</v>
      </c>
      <c r="AF831" s="94">
        <f>AD831+AE831</f>
        <v>14556980.880000001</v>
      </c>
      <c r="AG831" s="94">
        <f>IF(LEFT(AM831,9)="Direct-WA", R831,0)</f>
        <v>0</v>
      </c>
      <c r="AH831" s="123">
        <f>IF(LEFT(AM831,9)="Direct-WA",0,R831*T831)</f>
        <v>0</v>
      </c>
      <c r="AI831" s="94">
        <f>AG831+AH831</f>
        <v>0</v>
      </c>
      <c r="AJ831" s="94">
        <f>IF(LEFT(AM831,9)="Direct-OR", R831,0)</f>
        <v>14556980.880000001</v>
      </c>
      <c r="AK831" s="94">
        <f>IF(LEFT(AM831,9)="Direct-OR",0,AF831-AI831)</f>
        <v>0</v>
      </c>
      <c r="AL831" s="93">
        <f>AJ831+AK831</f>
        <v>14556980.880000001</v>
      </c>
      <c r="AM831" s="138" t="s">
        <v>6829</v>
      </c>
    </row>
    <row r="832" spans="1:39" hidden="1" outlineLevel="2" collapsed="1" x14ac:dyDescent="0.25">
      <c r="S832" s="92"/>
      <c r="T832" s="80"/>
      <c r="U832" s="119">
        <f t="shared" ref="U832:AL832" si="876">SUBTOTAL(9,U830:U831)</f>
        <v>23011351.32</v>
      </c>
      <c r="V832" s="120">
        <f t="shared" si="876"/>
        <v>0</v>
      </c>
      <c r="W832" s="121">
        <f t="shared" si="876"/>
        <v>23011351.32</v>
      </c>
      <c r="X832" s="119">
        <f t="shared" si="876"/>
        <v>0</v>
      </c>
      <c r="Y832" s="120">
        <f t="shared" si="876"/>
        <v>0</v>
      </c>
      <c r="Z832" s="122">
        <f t="shared" si="876"/>
        <v>0</v>
      </c>
      <c r="AA832" s="119">
        <f t="shared" si="876"/>
        <v>23011351.32</v>
      </c>
      <c r="AB832" s="120">
        <f t="shared" si="876"/>
        <v>0</v>
      </c>
      <c r="AC832" s="122">
        <f t="shared" si="876"/>
        <v>23011351.32</v>
      </c>
      <c r="AD832" s="94">
        <f t="shared" si="876"/>
        <v>23011351.32</v>
      </c>
      <c r="AE832" s="123">
        <f t="shared" si="876"/>
        <v>0</v>
      </c>
      <c r="AF832" s="94">
        <f t="shared" si="876"/>
        <v>23011351.32</v>
      </c>
      <c r="AG832" s="94">
        <f t="shared" si="876"/>
        <v>0</v>
      </c>
      <c r="AH832" s="123">
        <f t="shared" si="876"/>
        <v>0</v>
      </c>
      <c r="AI832" s="94">
        <f t="shared" si="876"/>
        <v>0</v>
      </c>
      <c r="AJ832" s="94">
        <f t="shared" si="876"/>
        <v>23011351.32</v>
      </c>
      <c r="AK832" s="94">
        <f t="shared" si="876"/>
        <v>0</v>
      </c>
      <c r="AL832" s="93">
        <f t="shared" si="876"/>
        <v>23011351.32</v>
      </c>
      <c r="AM832" s="139" t="s">
        <v>7158</v>
      </c>
    </row>
    <row r="833" spans="1:39" hidden="1" outlineLevel="3" x14ac:dyDescent="0.25">
      <c r="A833" t="s">
        <v>7075</v>
      </c>
      <c r="B833" t="s">
        <v>573</v>
      </c>
      <c r="C833" t="s">
        <v>574</v>
      </c>
      <c r="D833" t="s">
        <v>834</v>
      </c>
      <c r="E833" t="s">
        <v>835</v>
      </c>
      <c r="F833">
        <v>31119.7</v>
      </c>
      <c r="G833">
        <v>31574.18</v>
      </c>
      <c r="H833">
        <v>31685.83</v>
      </c>
      <c r="R833">
        <f t="shared" ref="R833:R847" si="877">SUM(F833:Q833)</f>
        <v>94379.71</v>
      </c>
      <c r="S833" s="92" t="s">
        <v>5510</v>
      </c>
      <c r="T833" s="80">
        <v>0.10765</v>
      </c>
      <c r="U833" s="119">
        <f t="shared" ref="U833:U847" si="878">IF(LEFT(AM833,6)="Direct", H833,0)</f>
        <v>0</v>
      </c>
      <c r="V833" s="120">
        <f t="shared" ref="V833:V847" si="879">H833-U833</f>
        <v>31685.83</v>
      </c>
      <c r="W833" s="121">
        <f t="shared" ref="W833:W847" si="880">U833+V833</f>
        <v>31685.83</v>
      </c>
      <c r="X833" s="119">
        <f t="shared" ref="X833:X847" si="881">IF(LEFT(AM833,9)="Direct-WA", H833,0)</f>
        <v>0</v>
      </c>
      <c r="Y833" s="120">
        <f t="shared" ref="Y833:Y847" si="882">IF(LEFT(AM833,9)="Direct-WA",0,H833*T833)</f>
        <v>3410.9795994999999</v>
      </c>
      <c r="Z833" s="122">
        <f t="shared" ref="Z833:Z847" si="883">X833+Y833</f>
        <v>3410.9795994999999</v>
      </c>
      <c r="AA833" s="119">
        <f t="shared" ref="AA833:AA847" si="884">IF(LEFT(AM833,9)="Direct-OR", H833,0)</f>
        <v>0</v>
      </c>
      <c r="AB833" s="120">
        <f t="shared" ref="AB833:AB847" si="885">IF(LEFT(AM833,9)="Direct-OR",0,V833-Y833)</f>
        <v>28274.850400500003</v>
      </c>
      <c r="AC833" s="122">
        <f t="shared" ref="AC833:AC847" si="886">AA833+AB833</f>
        <v>28274.850400500003</v>
      </c>
      <c r="AD833" s="94">
        <f t="shared" ref="AD833:AD847" si="887">IF(LEFT(AM833,6)="Direct", R833,0)</f>
        <v>0</v>
      </c>
      <c r="AE833" s="123">
        <f t="shared" ref="AE833:AE847" si="888">R833-AD833</f>
        <v>94379.71</v>
      </c>
      <c r="AF833" s="94">
        <f t="shared" ref="AF833:AF847" si="889">AD833+AE833</f>
        <v>94379.71</v>
      </c>
      <c r="AG833" s="94">
        <f t="shared" ref="AG833:AG847" si="890">IF(LEFT(AM833,9)="Direct-WA", R833,0)</f>
        <v>0</v>
      </c>
      <c r="AH833" s="123">
        <f t="shared" ref="AH833:AH847" si="891">IF(LEFT(AM833,9)="Direct-WA",0,R833*T833)</f>
        <v>10159.975781500001</v>
      </c>
      <c r="AI833" s="94">
        <f t="shared" ref="AI833:AI847" si="892">AG833+AH833</f>
        <v>10159.975781500001</v>
      </c>
      <c r="AJ833" s="94">
        <f t="shared" ref="AJ833:AJ847" si="893">IF(LEFT(AM833,9)="Direct-OR", R833,0)</f>
        <v>0</v>
      </c>
      <c r="AK833" s="94">
        <f t="shared" ref="AK833:AK847" si="894">IF(LEFT(AM833,9)="Direct-OR",0,AF833-AI833)</f>
        <v>84219.734218500002</v>
      </c>
      <c r="AL833" s="93">
        <f t="shared" ref="AL833:AL847" si="895">AJ833+AK833</f>
        <v>84219.734218500002</v>
      </c>
      <c r="AM833" s="138" t="s">
        <v>1087</v>
      </c>
    </row>
    <row r="834" spans="1:39" hidden="1" outlineLevel="3" x14ac:dyDescent="0.25">
      <c r="A834" t="s">
        <v>7075</v>
      </c>
      <c r="B834" t="s">
        <v>575</v>
      </c>
      <c r="C834" t="s">
        <v>576</v>
      </c>
      <c r="D834" t="s">
        <v>836</v>
      </c>
      <c r="E834" t="s">
        <v>837</v>
      </c>
      <c r="F834">
        <v>32.799999999999997</v>
      </c>
      <c r="G834">
        <v>65</v>
      </c>
      <c r="H834">
        <v>64</v>
      </c>
      <c r="R834">
        <f t="shared" si="877"/>
        <v>161.80000000000001</v>
      </c>
      <c r="S834" s="92" t="s">
        <v>5529</v>
      </c>
      <c r="T834" s="80">
        <v>0.10765</v>
      </c>
      <c r="U834" s="119">
        <f t="shared" si="878"/>
        <v>0</v>
      </c>
      <c r="V834" s="120">
        <f t="shared" si="879"/>
        <v>64</v>
      </c>
      <c r="W834" s="121">
        <f t="shared" si="880"/>
        <v>64</v>
      </c>
      <c r="X834" s="119">
        <f t="shared" si="881"/>
        <v>0</v>
      </c>
      <c r="Y834" s="120">
        <f t="shared" si="882"/>
        <v>6.8895999999999997</v>
      </c>
      <c r="Z834" s="122">
        <f t="shared" si="883"/>
        <v>6.8895999999999997</v>
      </c>
      <c r="AA834" s="119">
        <f t="shared" si="884"/>
        <v>0</v>
      </c>
      <c r="AB834" s="120">
        <f t="shared" si="885"/>
        <v>57.110399999999998</v>
      </c>
      <c r="AC834" s="122">
        <f t="shared" si="886"/>
        <v>57.110399999999998</v>
      </c>
      <c r="AD834" s="94">
        <f t="shared" si="887"/>
        <v>0</v>
      </c>
      <c r="AE834" s="123">
        <f t="shared" si="888"/>
        <v>161.80000000000001</v>
      </c>
      <c r="AF834" s="94">
        <f t="shared" si="889"/>
        <v>161.80000000000001</v>
      </c>
      <c r="AG834" s="94">
        <f t="shared" si="890"/>
        <v>0</v>
      </c>
      <c r="AH834" s="123">
        <f t="shared" si="891"/>
        <v>17.417770000000001</v>
      </c>
      <c r="AI834" s="94">
        <f t="shared" si="892"/>
        <v>17.417770000000001</v>
      </c>
      <c r="AJ834" s="94">
        <f t="shared" si="893"/>
        <v>0</v>
      </c>
      <c r="AK834" s="94">
        <f t="shared" si="894"/>
        <v>144.38223000000002</v>
      </c>
      <c r="AL834" s="93">
        <f t="shared" si="895"/>
        <v>144.38223000000002</v>
      </c>
      <c r="AM834" s="138" t="s">
        <v>1087</v>
      </c>
    </row>
    <row r="835" spans="1:39" hidden="1" outlineLevel="3" x14ac:dyDescent="0.25">
      <c r="A835" t="s">
        <v>7075</v>
      </c>
      <c r="B835" t="s">
        <v>579</v>
      </c>
      <c r="C835" t="s">
        <v>580</v>
      </c>
      <c r="D835" t="s">
        <v>834</v>
      </c>
      <c r="E835" t="s">
        <v>835</v>
      </c>
      <c r="F835">
        <v>24560.68</v>
      </c>
      <c r="G835">
        <v>27102.02</v>
      </c>
      <c r="H835">
        <v>27103.67</v>
      </c>
      <c r="R835">
        <f t="shared" si="877"/>
        <v>78766.37</v>
      </c>
      <c r="S835" s="92" t="s">
        <v>5532</v>
      </c>
      <c r="T835" s="80">
        <v>0.10765</v>
      </c>
      <c r="U835" s="119">
        <f t="shared" si="878"/>
        <v>0</v>
      </c>
      <c r="V835" s="120">
        <f t="shared" si="879"/>
        <v>27103.67</v>
      </c>
      <c r="W835" s="121">
        <f t="shared" si="880"/>
        <v>27103.67</v>
      </c>
      <c r="X835" s="119">
        <f t="shared" si="881"/>
        <v>0</v>
      </c>
      <c r="Y835" s="120">
        <f t="shared" si="882"/>
        <v>2917.7100754999997</v>
      </c>
      <c r="Z835" s="122">
        <f t="shared" si="883"/>
        <v>2917.7100754999997</v>
      </c>
      <c r="AA835" s="119">
        <f t="shared" si="884"/>
        <v>0</v>
      </c>
      <c r="AB835" s="120">
        <f t="shared" si="885"/>
        <v>24185.959924499999</v>
      </c>
      <c r="AC835" s="122">
        <f t="shared" si="886"/>
        <v>24185.959924499999</v>
      </c>
      <c r="AD835" s="94">
        <f t="shared" si="887"/>
        <v>0</v>
      </c>
      <c r="AE835" s="123">
        <f t="shared" si="888"/>
        <v>78766.37</v>
      </c>
      <c r="AF835" s="94">
        <f t="shared" si="889"/>
        <v>78766.37</v>
      </c>
      <c r="AG835" s="94">
        <f t="shared" si="890"/>
        <v>0</v>
      </c>
      <c r="AH835" s="123">
        <f t="shared" si="891"/>
        <v>8479.1997304999986</v>
      </c>
      <c r="AI835" s="94">
        <f t="shared" si="892"/>
        <v>8479.1997304999986</v>
      </c>
      <c r="AJ835" s="94">
        <f t="shared" si="893"/>
        <v>0</v>
      </c>
      <c r="AK835" s="94">
        <f t="shared" si="894"/>
        <v>70287.170269499999</v>
      </c>
      <c r="AL835" s="93">
        <f t="shared" si="895"/>
        <v>70287.170269499999</v>
      </c>
      <c r="AM835" s="138" t="s">
        <v>1087</v>
      </c>
    </row>
    <row r="836" spans="1:39" hidden="1" outlineLevel="3" x14ac:dyDescent="0.25">
      <c r="A836" t="s">
        <v>7075</v>
      </c>
      <c r="B836" t="s">
        <v>579</v>
      </c>
      <c r="C836" t="s">
        <v>580</v>
      </c>
      <c r="D836" t="s">
        <v>838</v>
      </c>
      <c r="E836" t="s">
        <v>839</v>
      </c>
      <c r="H836">
        <v>800</v>
      </c>
      <c r="R836">
        <f t="shared" si="877"/>
        <v>800</v>
      </c>
      <c r="S836" s="92" t="s">
        <v>5542</v>
      </c>
      <c r="T836" s="80">
        <v>0.10765</v>
      </c>
      <c r="U836" s="119">
        <f t="shared" si="878"/>
        <v>0</v>
      </c>
      <c r="V836" s="120">
        <f t="shared" si="879"/>
        <v>800</v>
      </c>
      <c r="W836" s="121">
        <f t="shared" si="880"/>
        <v>800</v>
      </c>
      <c r="X836" s="119">
        <f t="shared" si="881"/>
        <v>0</v>
      </c>
      <c r="Y836" s="120">
        <f t="shared" si="882"/>
        <v>86.11999999999999</v>
      </c>
      <c r="Z836" s="122">
        <f t="shared" si="883"/>
        <v>86.11999999999999</v>
      </c>
      <c r="AA836" s="119">
        <f t="shared" si="884"/>
        <v>0</v>
      </c>
      <c r="AB836" s="120">
        <f t="shared" si="885"/>
        <v>713.88</v>
      </c>
      <c r="AC836" s="122">
        <f t="shared" si="886"/>
        <v>713.88</v>
      </c>
      <c r="AD836" s="94">
        <f t="shared" si="887"/>
        <v>0</v>
      </c>
      <c r="AE836" s="123">
        <f t="shared" si="888"/>
        <v>800</v>
      </c>
      <c r="AF836" s="94">
        <f t="shared" si="889"/>
        <v>800</v>
      </c>
      <c r="AG836" s="94">
        <f t="shared" si="890"/>
        <v>0</v>
      </c>
      <c r="AH836" s="123">
        <f t="shared" si="891"/>
        <v>86.11999999999999</v>
      </c>
      <c r="AI836" s="94">
        <f t="shared" si="892"/>
        <v>86.11999999999999</v>
      </c>
      <c r="AJ836" s="94">
        <f t="shared" si="893"/>
        <v>0</v>
      </c>
      <c r="AK836" s="94">
        <f t="shared" si="894"/>
        <v>713.88</v>
      </c>
      <c r="AL836" s="93">
        <f t="shared" si="895"/>
        <v>713.88</v>
      </c>
      <c r="AM836" s="138" t="s">
        <v>1087</v>
      </c>
    </row>
    <row r="837" spans="1:39" hidden="1" outlineLevel="3" x14ac:dyDescent="0.25">
      <c r="A837" t="s">
        <v>7075</v>
      </c>
      <c r="B837" t="s">
        <v>583</v>
      </c>
      <c r="C837" t="s">
        <v>584</v>
      </c>
      <c r="D837" t="s">
        <v>840</v>
      </c>
      <c r="E837" t="s">
        <v>841</v>
      </c>
      <c r="F837">
        <v>156562.07999999999</v>
      </c>
      <c r="G837">
        <v>119544.45</v>
      </c>
      <c r="H837">
        <v>107268.51</v>
      </c>
      <c r="R837">
        <f t="shared" si="877"/>
        <v>383375.04</v>
      </c>
      <c r="S837" s="92" t="s">
        <v>5556</v>
      </c>
      <c r="T837" s="80">
        <v>0.10765</v>
      </c>
      <c r="U837" s="119">
        <f t="shared" si="878"/>
        <v>0</v>
      </c>
      <c r="V837" s="120">
        <f t="shared" si="879"/>
        <v>107268.51</v>
      </c>
      <c r="W837" s="121">
        <f t="shared" si="880"/>
        <v>107268.51</v>
      </c>
      <c r="X837" s="119">
        <f t="shared" si="881"/>
        <v>0</v>
      </c>
      <c r="Y837" s="120">
        <f t="shared" si="882"/>
        <v>11547.4551015</v>
      </c>
      <c r="Z837" s="122">
        <f t="shared" si="883"/>
        <v>11547.4551015</v>
      </c>
      <c r="AA837" s="119">
        <f t="shared" si="884"/>
        <v>0</v>
      </c>
      <c r="AB837" s="120">
        <f t="shared" si="885"/>
        <v>95721.054898499991</v>
      </c>
      <c r="AC837" s="122">
        <f t="shared" si="886"/>
        <v>95721.054898499991</v>
      </c>
      <c r="AD837" s="94">
        <f t="shared" si="887"/>
        <v>0</v>
      </c>
      <c r="AE837" s="123">
        <f t="shared" si="888"/>
        <v>383375.04</v>
      </c>
      <c r="AF837" s="94">
        <f t="shared" si="889"/>
        <v>383375.04</v>
      </c>
      <c r="AG837" s="94">
        <f t="shared" si="890"/>
        <v>0</v>
      </c>
      <c r="AH837" s="123">
        <f t="shared" si="891"/>
        <v>41270.323055999994</v>
      </c>
      <c r="AI837" s="94">
        <f t="shared" si="892"/>
        <v>41270.323055999994</v>
      </c>
      <c r="AJ837" s="94">
        <f t="shared" si="893"/>
        <v>0</v>
      </c>
      <c r="AK837" s="94">
        <f t="shared" si="894"/>
        <v>342104.71694399999</v>
      </c>
      <c r="AL837" s="93">
        <f t="shared" si="895"/>
        <v>342104.71694399999</v>
      </c>
      <c r="AM837" s="138" t="s">
        <v>1087</v>
      </c>
    </row>
    <row r="838" spans="1:39" hidden="1" outlineLevel="3" x14ac:dyDescent="0.25">
      <c r="A838" t="s">
        <v>7075</v>
      </c>
      <c r="B838" t="s">
        <v>842</v>
      </c>
      <c r="C838" t="s">
        <v>843</v>
      </c>
      <c r="D838" t="s">
        <v>844</v>
      </c>
      <c r="E838" t="s">
        <v>845</v>
      </c>
      <c r="F838">
        <v>13454.69</v>
      </c>
      <c r="G838">
        <v>13487.24</v>
      </c>
      <c r="H838">
        <v>13379.69</v>
      </c>
      <c r="R838">
        <f t="shared" si="877"/>
        <v>40321.620000000003</v>
      </c>
      <c r="S838" s="92" t="s">
        <v>5575</v>
      </c>
      <c r="T838" s="80">
        <v>0.10765</v>
      </c>
      <c r="U838" s="119">
        <f t="shared" si="878"/>
        <v>0</v>
      </c>
      <c r="V838" s="120">
        <f t="shared" si="879"/>
        <v>13379.69</v>
      </c>
      <c r="W838" s="121">
        <f t="shared" si="880"/>
        <v>13379.69</v>
      </c>
      <c r="X838" s="119">
        <f t="shared" si="881"/>
        <v>0</v>
      </c>
      <c r="Y838" s="120">
        <f t="shared" si="882"/>
        <v>1440.3236285</v>
      </c>
      <c r="Z838" s="122">
        <f t="shared" si="883"/>
        <v>1440.3236285</v>
      </c>
      <c r="AA838" s="119">
        <f t="shared" si="884"/>
        <v>0</v>
      </c>
      <c r="AB838" s="120">
        <f t="shared" si="885"/>
        <v>11939.3663715</v>
      </c>
      <c r="AC838" s="122">
        <f t="shared" si="886"/>
        <v>11939.3663715</v>
      </c>
      <c r="AD838" s="94">
        <f t="shared" si="887"/>
        <v>0</v>
      </c>
      <c r="AE838" s="123">
        <f t="shared" si="888"/>
        <v>40321.620000000003</v>
      </c>
      <c r="AF838" s="94">
        <f t="shared" si="889"/>
        <v>40321.620000000003</v>
      </c>
      <c r="AG838" s="94">
        <f t="shared" si="890"/>
        <v>0</v>
      </c>
      <c r="AH838" s="123">
        <f t="shared" si="891"/>
        <v>4340.6223930000006</v>
      </c>
      <c r="AI838" s="94">
        <f t="shared" si="892"/>
        <v>4340.6223930000006</v>
      </c>
      <c r="AJ838" s="94">
        <f t="shared" si="893"/>
        <v>0</v>
      </c>
      <c r="AK838" s="94">
        <f t="shared" si="894"/>
        <v>35980.997607000005</v>
      </c>
      <c r="AL838" s="93">
        <f t="shared" si="895"/>
        <v>35980.997607000005</v>
      </c>
      <c r="AM838" s="138" t="s">
        <v>1087</v>
      </c>
    </row>
    <row r="839" spans="1:39" hidden="1" outlineLevel="3" x14ac:dyDescent="0.25">
      <c r="A839" t="s">
        <v>7075</v>
      </c>
      <c r="B839" t="s">
        <v>842</v>
      </c>
      <c r="C839" t="s">
        <v>843</v>
      </c>
      <c r="D839" t="s">
        <v>846</v>
      </c>
      <c r="E839" t="s">
        <v>847</v>
      </c>
      <c r="F839">
        <v>2060</v>
      </c>
      <c r="G839">
        <v>3750</v>
      </c>
      <c r="H839">
        <v>7341.2</v>
      </c>
      <c r="R839">
        <f t="shared" si="877"/>
        <v>13151.2</v>
      </c>
      <c r="S839" s="92" t="s">
        <v>5576</v>
      </c>
      <c r="T839" s="80">
        <v>0.10765</v>
      </c>
      <c r="U839" s="119">
        <f t="shared" si="878"/>
        <v>0</v>
      </c>
      <c r="V839" s="120">
        <f t="shared" si="879"/>
        <v>7341.2</v>
      </c>
      <c r="W839" s="121">
        <f t="shared" si="880"/>
        <v>7341.2</v>
      </c>
      <c r="X839" s="119">
        <f t="shared" si="881"/>
        <v>0</v>
      </c>
      <c r="Y839" s="120">
        <f t="shared" si="882"/>
        <v>790.28017999999997</v>
      </c>
      <c r="Z839" s="122">
        <f t="shared" si="883"/>
        <v>790.28017999999997</v>
      </c>
      <c r="AA839" s="119">
        <f t="shared" si="884"/>
        <v>0</v>
      </c>
      <c r="AB839" s="120">
        <f t="shared" si="885"/>
        <v>6550.9198200000001</v>
      </c>
      <c r="AC839" s="122">
        <f t="shared" si="886"/>
        <v>6550.9198200000001</v>
      </c>
      <c r="AD839" s="94">
        <f t="shared" si="887"/>
        <v>0</v>
      </c>
      <c r="AE839" s="123">
        <f t="shared" si="888"/>
        <v>13151.2</v>
      </c>
      <c r="AF839" s="94">
        <f t="shared" si="889"/>
        <v>13151.2</v>
      </c>
      <c r="AG839" s="94">
        <f t="shared" si="890"/>
        <v>0</v>
      </c>
      <c r="AH839" s="123">
        <f t="shared" si="891"/>
        <v>1415.72668</v>
      </c>
      <c r="AI839" s="94">
        <f t="shared" si="892"/>
        <v>1415.72668</v>
      </c>
      <c r="AJ839" s="94">
        <f t="shared" si="893"/>
        <v>0</v>
      </c>
      <c r="AK839" s="94">
        <f t="shared" si="894"/>
        <v>11735.473320000001</v>
      </c>
      <c r="AL839" s="93">
        <f t="shared" si="895"/>
        <v>11735.473320000001</v>
      </c>
      <c r="AM839" s="138" t="s">
        <v>1087</v>
      </c>
    </row>
    <row r="840" spans="1:39" hidden="1" outlineLevel="3" x14ac:dyDescent="0.25">
      <c r="A840" t="s">
        <v>7075</v>
      </c>
      <c r="B840" t="s">
        <v>585</v>
      </c>
      <c r="C840" t="s">
        <v>586</v>
      </c>
      <c r="D840" t="s">
        <v>834</v>
      </c>
      <c r="E840" t="s">
        <v>835</v>
      </c>
      <c r="F840">
        <v>32218.52</v>
      </c>
      <c r="G840">
        <v>31929.29</v>
      </c>
      <c r="H840">
        <v>32710.32</v>
      </c>
      <c r="R840">
        <f t="shared" si="877"/>
        <v>96858.13</v>
      </c>
      <c r="S840" s="92" t="s">
        <v>5578</v>
      </c>
      <c r="T840" s="80">
        <v>0.10765</v>
      </c>
      <c r="U840" s="119">
        <f t="shared" si="878"/>
        <v>0</v>
      </c>
      <c r="V840" s="120">
        <f t="shared" si="879"/>
        <v>32710.32</v>
      </c>
      <c r="W840" s="121">
        <f t="shared" si="880"/>
        <v>32710.32</v>
      </c>
      <c r="X840" s="119">
        <f t="shared" si="881"/>
        <v>0</v>
      </c>
      <c r="Y840" s="120">
        <f t="shared" si="882"/>
        <v>3521.2659479999998</v>
      </c>
      <c r="Z840" s="122">
        <f t="shared" si="883"/>
        <v>3521.2659479999998</v>
      </c>
      <c r="AA840" s="119">
        <f t="shared" si="884"/>
        <v>0</v>
      </c>
      <c r="AB840" s="120">
        <f t="shared" si="885"/>
        <v>29189.054052</v>
      </c>
      <c r="AC840" s="122">
        <f t="shared" si="886"/>
        <v>29189.054052</v>
      </c>
      <c r="AD840" s="94">
        <f t="shared" si="887"/>
        <v>0</v>
      </c>
      <c r="AE840" s="123">
        <f t="shared" si="888"/>
        <v>96858.13</v>
      </c>
      <c r="AF840" s="94">
        <f t="shared" si="889"/>
        <v>96858.13</v>
      </c>
      <c r="AG840" s="94">
        <f t="shared" si="890"/>
        <v>0</v>
      </c>
      <c r="AH840" s="123">
        <f t="shared" si="891"/>
        <v>10426.777694500001</v>
      </c>
      <c r="AI840" s="94">
        <f t="shared" si="892"/>
        <v>10426.777694500001</v>
      </c>
      <c r="AJ840" s="94">
        <f t="shared" si="893"/>
        <v>0</v>
      </c>
      <c r="AK840" s="94">
        <f t="shared" si="894"/>
        <v>86431.352305500011</v>
      </c>
      <c r="AL840" s="93">
        <f t="shared" si="895"/>
        <v>86431.352305500011</v>
      </c>
      <c r="AM840" s="138" t="s">
        <v>1087</v>
      </c>
    </row>
    <row r="841" spans="1:39" hidden="1" outlineLevel="3" x14ac:dyDescent="0.25">
      <c r="A841" t="s">
        <v>7075</v>
      </c>
      <c r="B841" t="s">
        <v>848</v>
      </c>
      <c r="C841" t="s">
        <v>849</v>
      </c>
      <c r="D841" t="s">
        <v>834</v>
      </c>
      <c r="E841" t="s">
        <v>835</v>
      </c>
      <c r="F841">
        <v>10026.280000000001</v>
      </c>
      <c r="G841">
        <v>9994.92</v>
      </c>
      <c r="H841">
        <v>9349.1</v>
      </c>
      <c r="R841">
        <f t="shared" si="877"/>
        <v>29370.300000000003</v>
      </c>
      <c r="S841" s="92" t="s">
        <v>5613</v>
      </c>
      <c r="T841" s="80">
        <v>0.10765</v>
      </c>
      <c r="U841" s="119">
        <f t="shared" si="878"/>
        <v>0</v>
      </c>
      <c r="V841" s="120">
        <f t="shared" si="879"/>
        <v>9349.1</v>
      </c>
      <c r="W841" s="121">
        <f t="shared" si="880"/>
        <v>9349.1</v>
      </c>
      <c r="X841" s="119">
        <f t="shared" si="881"/>
        <v>0</v>
      </c>
      <c r="Y841" s="120">
        <f t="shared" si="882"/>
        <v>1006.430615</v>
      </c>
      <c r="Z841" s="122">
        <f t="shared" si="883"/>
        <v>1006.430615</v>
      </c>
      <c r="AA841" s="119">
        <f t="shared" si="884"/>
        <v>0</v>
      </c>
      <c r="AB841" s="120">
        <f t="shared" si="885"/>
        <v>8342.6693850000011</v>
      </c>
      <c r="AC841" s="122">
        <f t="shared" si="886"/>
        <v>8342.6693850000011</v>
      </c>
      <c r="AD841" s="94">
        <f t="shared" si="887"/>
        <v>0</v>
      </c>
      <c r="AE841" s="123">
        <f t="shared" si="888"/>
        <v>29370.300000000003</v>
      </c>
      <c r="AF841" s="94">
        <f t="shared" si="889"/>
        <v>29370.300000000003</v>
      </c>
      <c r="AG841" s="94">
        <f t="shared" si="890"/>
        <v>0</v>
      </c>
      <c r="AH841" s="123">
        <f t="shared" si="891"/>
        <v>3161.7127950000004</v>
      </c>
      <c r="AI841" s="94">
        <f t="shared" si="892"/>
        <v>3161.7127950000004</v>
      </c>
      <c r="AJ841" s="94">
        <f t="shared" si="893"/>
        <v>0</v>
      </c>
      <c r="AK841" s="94">
        <f t="shared" si="894"/>
        <v>26208.587205000003</v>
      </c>
      <c r="AL841" s="93">
        <f t="shared" si="895"/>
        <v>26208.587205000003</v>
      </c>
      <c r="AM841" s="138" t="s">
        <v>1087</v>
      </c>
    </row>
    <row r="842" spans="1:39" hidden="1" outlineLevel="3" x14ac:dyDescent="0.25">
      <c r="A842" t="s">
        <v>7075</v>
      </c>
      <c r="B842" t="s">
        <v>270</v>
      </c>
      <c r="C842" t="s">
        <v>271</v>
      </c>
      <c r="D842" t="s">
        <v>850</v>
      </c>
      <c r="E842" t="s">
        <v>851</v>
      </c>
      <c r="F842">
        <v>189.99</v>
      </c>
      <c r="H842">
        <v>63.45</v>
      </c>
      <c r="R842">
        <f t="shared" si="877"/>
        <v>253.44</v>
      </c>
      <c r="S842" s="92" t="s">
        <v>5886</v>
      </c>
      <c r="T842" s="80">
        <v>0.10765</v>
      </c>
      <c r="U842" s="119">
        <f t="shared" si="878"/>
        <v>0</v>
      </c>
      <c r="V842" s="120">
        <f t="shared" si="879"/>
        <v>63.45</v>
      </c>
      <c r="W842" s="121">
        <f t="shared" si="880"/>
        <v>63.45</v>
      </c>
      <c r="X842" s="119">
        <f t="shared" si="881"/>
        <v>0</v>
      </c>
      <c r="Y842" s="120">
        <f t="shared" si="882"/>
        <v>6.8303925000000003</v>
      </c>
      <c r="Z842" s="122">
        <f t="shared" si="883"/>
        <v>6.8303925000000003</v>
      </c>
      <c r="AA842" s="119">
        <f t="shared" si="884"/>
        <v>0</v>
      </c>
      <c r="AB842" s="120">
        <f t="shared" si="885"/>
        <v>56.619607500000001</v>
      </c>
      <c r="AC842" s="122">
        <f t="shared" si="886"/>
        <v>56.619607500000001</v>
      </c>
      <c r="AD842" s="94">
        <f t="shared" si="887"/>
        <v>0</v>
      </c>
      <c r="AE842" s="123">
        <f t="shared" si="888"/>
        <v>253.44</v>
      </c>
      <c r="AF842" s="94">
        <f t="shared" si="889"/>
        <v>253.44</v>
      </c>
      <c r="AG842" s="94">
        <f t="shared" si="890"/>
        <v>0</v>
      </c>
      <c r="AH842" s="123">
        <f t="shared" si="891"/>
        <v>27.282816</v>
      </c>
      <c r="AI842" s="94">
        <f t="shared" si="892"/>
        <v>27.282816</v>
      </c>
      <c r="AJ842" s="94">
        <f t="shared" si="893"/>
        <v>0</v>
      </c>
      <c r="AK842" s="94">
        <f t="shared" si="894"/>
        <v>226.157184</v>
      </c>
      <c r="AL842" s="93">
        <f t="shared" si="895"/>
        <v>226.157184</v>
      </c>
      <c r="AM842" s="138" t="s">
        <v>1087</v>
      </c>
    </row>
    <row r="843" spans="1:39" hidden="1" outlineLevel="3" x14ac:dyDescent="0.25">
      <c r="A843" t="s">
        <v>7075</v>
      </c>
      <c r="B843" t="s">
        <v>270</v>
      </c>
      <c r="C843" t="s">
        <v>271</v>
      </c>
      <c r="D843" t="s">
        <v>832</v>
      </c>
      <c r="E843" t="s">
        <v>833</v>
      </c>
      <c r="F843">
        <v>823.67</v>
      </c>
      <c r="G843">
        <v>7469.17</v>
      </c>
      <c r="H843">
        <v>810.78</v>
      </c>
      <c r="R843">
        <f t="shared" si="877"/>
        <v>9103.6200000000008</v>
      </c>
      <c r="S843" s="92" t="s">
        <v>5893</v>
      </c>
      <c r="T843" s="80">
        <v>0.10765</v>
      </c>
      <c r="U843" s="119">
        <f t="shared" si="878"/>
        <v>0</v>
      </c>
      <c r="V843" s="120">
        <f t="shared" si="879"/>
        <v>810.78</v>
      </c>
      <c r="W843" s="121">
        <f t="shared" si="880"/>
        <v>810.78</v>
      </c>
      <c r="X843" s="119">
        <f t="shared" si="881"/>
        <v>0</v>
      </c>
      <c r="Y843" s="120">
        <f t="shared" si="882"/>
        <v>87.280466999999987</v>
      </c>
      <c r="Z843" s="122">
        <f t="shared" si="883"/>
        <v>87.280466999999987</v>
      </c>
      <c r="AA843" s="119">
        <f t="shared" si="884"/>
        <v>0</v>
      </c>
      <c r="AB843" s="120">
        <f t="shared" si="885"/>
        <v>723.49953299999993</v>
      </c>
      <c r="AC843" s="122">
        <f t="shared" si="886"/>
        <v>723.49953299999993</v>
      </c>
      <c r="AD843" s="94">
        <f t="shared" si="887"/>
        <v>0</v>
      </c>
      <c r="AE843" s="123">
        <f t="shared" si="888"/>
        <v>9103.6200000000008</v>
      </c>
      <c r="AF843" s="94">
        <f t="shared" si="889"/>
        <v>9103.6200000000008</v>
      </c>
      <c r="AG843" s="94">
        <f t="shared" si="890"/>
        <v>0</v>
      </c>
      <c r="AH843" s="123">
        <f t="shared" si="891"/>
        <v>980.00469300000009</v>
      </c>
      <c r="AI843" s="94">
        <f t="shared" si="892"/>
        <v>980.00469300000009</v>
      </c>
      <c r="AJ843" s="94">
        <f t="shared" si="893"/>
        <v>0</v>
      </c>
      <c r="AK843" s="94">
        <f t="shared" si="894"/>
        <v>8123.6153070000009</v>
      </c>
      <c r="AL843" s="93">
        <f t="shared" si="895"/>
        <v>8123.6153070000009</v>
      </c>
      <c r="AM843" s="138" t="s">
        <v>1087</v>
      </c>
    </row>
    <row r="844" spans="1:39" hidden="1" outlineLevel="3" x14ac:dyDescent="0.25">
      <c r="A844" t="s">
        <v>7075</v>
      </c>
      <c r="B844" t="s">
        <v>270</v>
      </c>
      <c r="C844" t="s">
        <v>271</v>
      </c>
      <c r="D844" t="s">
        <v>852</v>
      </c>
      <c r="E844" t="s">
        <v>853</v>
      </c>
      <c r="G844">
        <v>199.99</v>
      </c>
      <c r="H844">
        <v>170.96</v>
      </c>
      <c r="R844">
        <f t="shared" si="877"/>
        <v>370.95000000000005</v>
      </c>
      <c r="S844" s="92" t="s">
        <v>5895</v>
      </c>
      <c r="T844" s="80">
        <v>0.10765</v>
      </c>
      <c r="U844" s="119">
        <f t="shared" si="878"/>
        <v>0</v>
      </c>
      <c r="V844" s="120">
        <f t="shared" si="879"/>
        <v>170.96</v>
      </c>
      <c r="W844" s="121">
        <f t="shared" si="880"/>
        <v>170.96</v>
      </c>
      <c r="X844" s="119">
        <f t="shared" si="881"/>
        <v>0</v>
      </c>
      <c r="Y844" s="120">
        <f t="shared" si="882"/>
        <v>18.403843999999999</v>
      </c>
      <c r="Z844" s="122">
        <f t="shared" si="883"/>
        <v>18.403843999999999</v>
      </c>
      <c r="AA844" s="119">
        <f t="shared" si="884"/>
        <v>0</v>
      </c>
      <c r="AB844" s="120">
        <f t="shared" si="885"/>
        <v>152.55615600000002</v>
      </c>
      <c r="AC844" s="122">
        <f t="shared" si="886"/>
        <v>152.55615600000002</v>
      </c>
      <c r="AD844" s="94">
        <f t="shared" si="887"/>
        <v>0</v>
      </c>
      <c r="AE844" s="123">
        <f t="shared" si="888"/>
        <v>370.95000000000005</v>
      </c>
      <c r="AF844" s="94">
        <f t="shared" si="889"/>
        <v>370.95000000000005</v>
      </c>
      <c r="AG844" s="94">
        <f t="shared" si="890"/>
        <v>0</v>
      </c>
      <c r="AH844" s="123">
        <f t="shared" si="891"/>
        <v>39.932767500000004</v>
      </c>
      <c r="AI844" s="94">
        <f t="shared" si="892"/>
        <v>39.932767500000004</v>
      </c>
      <c r="AJ844" s="94">
        <f t="shared" si="893"/>
        <v>0</v>
      </c>
      <c r="AK844" s="94">
        <f t="shared" si="894"/>
        <v>331.01723250000003</v>
      </c>
      <c r="AL844" s="93">
        <f t="shared" si="895"/>
        <v>331.01723250000003</v>
      </c>
      <c r="AM844" s="138" t="s">
        <v>1087</v>
      </c>
    </row>
    <row r="845" spans="1:39" hidden="1" outlineLevel="3" x14ac:dyDescent="0.25">
      <c r="A845" t="s">
        <v>7075</v>
      </c>
      <c r="B845" t="s">
        <v>860</v>
      </c>
      <c r="C845" t="s">
        <v>861</v>
      </c>
      <c r="D845" t="s">
        <v>862</v>
      </c>
      <c r="E845" t="s">
        <v>863</v>
      </c>
      <c r="F845">
        <v>852749.99</v>
      </c>
      <c r="G845">
        <v>852749.99</v>
      </c>
      <c r="H845">
        <v>852749.99</v>
      </c>
      <c r="R845">
        <f t="shared" si="877"/>
        <v>2558249.9699999997</v>
      </c>
      <c r="S845" s="92" t="s">
        <v>6864</v>
      </c>
      <c r="T845" s="80">
        <v>0.10765</v>
      </c>
      <c r="U845" s="119">
        <f t="shared" si="878"/>
        <v>0</v>
      </c>
      <c r="V845" s="120">
        <f t="shared" si="879"/>
        <v>852749.99</v>
      </c>
      <c r="W845" s="121">
        <f t="shared" si="880"/>
        <v>852749.99</v>
      </c>
      <c r="X845" s="119">
        <f t="shared" si="881"/>
        <v>0</v>
      </c>
      <c r="Y845" s="120">
        <f t="shared" si="882"/>
        <v>91798.536423500002</v>
      </c>
      <c r="Z845" s="122">
        <f t="shared" si="883"/>
        <v>91798.536423500002</v>
      </c>
      <c r="AA845" s="119">
        <f t="shared" si="884"/>
        <v>0</v>
      </c>
      <c r="AB845" s="120">
        <f t="shared" si="885"/>
        <v>760951.45357649995</v>
      </c>
      <c r="AC845" s="122">
        <f t="shared" si="886"/>
        <v>760951.45357649995</v>
      </c>
      <c r="AD845" s="94">
        <f t="shared" si="887"/>
        <v>0</v>
      </c>
      <c r="AE845" s="123">
        <f t="shared" si="888"/>
        <v>2558249.9699999997</v>
      </c>
      <c r="AF845" s="94">
        <f t="shared" si="889"/>
        <v>2558249.9699999997</v>
      </c>
      <c r="AG845" s="94">
        <f t="shared" si="890"/>
        <v>0</v>
      </c>
      <c r="AH845" s="123">
        <f t="shared" si="891"/>
        <v>275395.60927049996</v>
      </c>
      <c r="AI845" s="94">
        <f t="shared" si="892"/>
        <v>275395.60927049996</v>
      </c>
      <c r="AJ845" s="94">
        <f t="shared" si="893"/>
        <v>0</v>
      </c>
      <c r="AK845" s="94">
        <f t="shared" si="894"/>
        <v>2282854.3607294997</v>
      </c>
      <c r="AL845" s="93">
        <f t="shared" si="895"/>
        <v>2282854.3607294997</v>
      </c>
      <c r="AM845" s="138" t="s">
        <v>6861</v>
      </c>
    </row>
    <row r="846" spans="1:39" hidden="1" outlineLevel="3" x14ac:dyDescent="0.25">
      <c r="A846" t="s">
        <v>7075</v>
      </c>
      <c r="B846" t="s">
        <v>864</v>
      </c>
      <c r="C846" t="s">
        <v>865</v>
      </c>
      <c r="D846" t="s">
        <v>866</v>
      </c>
      <c r="E846" t="s">
        <v>867</v>
      </c>
      <c r="F846">
        <v>87083.34</v>
      </c>
      <c r="G846">
        <v>87083.34</v>
      </c>
      <c r="H846">
        <v>87083.34</v>
      </c>
      <c r="R846">
        <f t="shared" si="877"/>
        <v>261250.02</v>
      </c>
      <c r="S846" s="92" t="s">
        <v>6865</v>
      </c>
      <c r="T846" s="80">
        <v>0.10765</v>
      </c>
      <c r="U846" s="119">
        <f t="shared" si="878"/>
        <v>0</v>
      </c>
      <c r="V846" s="120">
        <f t="shared" si="879"/>
        <v>87083.34</v>
      </c>
      <c r="W846" s="121">
        <f t="shared" si="880"/>
        <v>87083.34</v>
      </c>
      <c r="X846" s="119">
        <f t="shared" si="881"/>
        <v>0</v>
      </c>
      <c r="Y846" s="120">
        <f t="shared" si="882"/>
        <v>9374.5215509999998</v>
      </c>
      <c r="Z846" s="122">
        <f t="shared" si="883"/>
        <v>9374.5215509999998</v>
      </c>
      <c r="AA846" s="119">
        <f t="shared" si="884"/>
        <v>0</v>
      </c>
      <c r="AB846" s="120">
        <f t="shared" si="885"/>
        <v>77708.818448999999</v>
      </c>
      <c r="AC846" s="122">
        <f t="shared" si="886"/>
        <v>77708.818448999999</v>
      </c>
      <c r="AD846" s="94">
        <f t="shared" si="887"/>
        <v>0</v>
      </c>
      <c r="AE846" s="123">
        <f t="shared" si="888"/>
        <v>261250.02</v>
      </c>
      <c r="AF846" s="94">
        <f t="shared" si="889"/>
        <v>261250.02</v>
      </c>
      <c r="AG846" s="94">
        <f t="shared" si="890"/>
        <v>0</v>
      </c>
      <c r="AH846" s="123">
        <f t="shared" si="891"/>
        <v>28123.564652999998</v>
      </c>
      <c r="AI846" s="94">
        <f t="shared" si="892"/>
        <v>28123.564652999998</v>
      </c>
      <c r="AJ846" s="94">
        <f t="shared" si="893"/>
        <v>0</v>
      </c>
      <c r="AK846" s="94">
        <f t="shared" si="894"/>
        <v>233126.45534699998</v>
      </c>
      <c r="AL846" s="93">
        <f t="shared" si="895"/>
        <v>233126.45534699998</v>
      </c>
      <c r="AM846" s="138" t="s">
        <v>6861</v>
      </c>
    </row>
    <row r="847" spans="1:39" hidden="1" outlineLevel="3" x14ac:dyDescent="0.25">
      <c r="A847" t="s">
        <v>7075</v>
      </c>
      <c r="B847" t="s">
        <v>868</v>
      </c>
      <c r="C847" t="s">
        <v>869</v>
      </c>
      <c r="D847" t="s">
        <v>870</v>
      </c>
      <c r="E847" t="s">
        <v>871</v>
      </c>
      <c r="F847">
        <v>125427</v>
      </c>
      <c r="G847">
        <v>127746</v>
      </c>
      <c r="H847">
        <v>707764.28</v>
      </c>
      <c r="R847">
        <f t="shared" si="877"/>
        <v>960937.28</v>
      </c>
      <c r="S847" s="92" t="s">
        <v>6448</v>
      </c>
      <c r="T847" s="80">
        <v>0.10765</v>
      </c>
      <c r="U847" s="119">
        <f t="shared" si="878"/>
        <v>0</v>
      </c>
      <c r="V847" s="120">
        <f t="shared" si="879"/>
        <v>707764.28</v>
      </c>
      <c r="W847" s="121">
        <f t="shared" si="880"/>
        <v>707764.28</v>
      </c>
      <c r="X847" s="119">
        <f t="shared" si="881"/>
        <v>0</v>
      </c>
      <c r="Y847" s="120">
        <f t="shared" si="882"/>
        <v>76190.824741999997</v>
      </c>
      <c r="Z847" s="122">
        <f t="shared" si="883"/>
        <v>76190.824741999997</v>
      </c>
      <c r="AA847" s="119">
        <f t="shared" si="884"/>
        <v>0</v>
      </c>
      <c r="AB847" s="120">
        <f t="shared" si="885"/>
        <v>631573.45525800006</v>
      </c>
      <c r="AC847" s="122">
        <f t="shared" si="886"/>
        <v>631573.45525800006</v>
      </c>
      <c r="AD847" s="94">
        <f t="shared" si="887"/>
        <v>0</v>
      </c>
      <c r="AE847" s="123">
        <f t="shared" si="888"/>
        <v>960937.28</v>
      </c>
      <c r="AF847" s="94">
        <f t="shared" si="889"/>
        <v>960937.28</v>
      </c>
      <c r="AG847" s="94">
        <f t="shared" si="890"/>
        <v>0</v>
      </c>
      <c r="AH847" s="123">
        <f t="shared" si="891"/>
        <v>103444.89819199999</v>
      </c>
      <c r="AI847" s="94">
        <f t="shared" si="892"/>
        <v>103444.89819199999</v>
      </c>
      <c r="AJ847" s="94">
        <f t="shared" si="893"/>
        <v>0</v>
      </c>
      <c r="AK847" s="94">
        <f t="shared" si="894"/>
        <v>857492.38180800003</v>
      </c>
      <c r="AL847" s="93">
        <f t="shared" si="895"/>
        <v>857492.38180800003</v>
      </c>
      <c r="AM847" s="138" t="s">
        <v>1087</v>
      </c>
    </row>
    <row r="848" spans="1:39" hidden="1" outlineLevel="2" collapsed="1" x14ac:dyDescent="0.25">
      <c r="S848" s="92"/>
      <c r="T848" s="80"/>
      <c r="U848" s="119">
        <f t="shared" ref="U848:AL848" si="896">SUBTOTAL(9,U833:U847)</f>
        <v>0</v>
      </c>
      <c r="V848" s="120">
        <f t="shared" si="896"/>
        <v>1878345.12</v>
      </c>
      <c r="W848" s="121">
        <f t="shared" si="896"/>
        <v>1878345.12</v>
      </c>
      <c r="X848" s="119">
        <f t="shared" si="896"/>
        <v>0</v>
      </c>
      <c r="Y848" s="120">
        <f t="shared" si="896"/>
        <v>202203.85216800001</v>
      </c>
      <c r="Z848" s="122">
        <f t="shared" si="896"/>
        <v>202203.85216800001</v>
      </c>
      <c r="AA848" s="119">
        <f t="shared" si="896"/>
        <v>0</v>
      </c>
      <c r="AB848" s="120">
        <f t="shared" si="896"/>
        <v>1676141.267832</v>
      </c>
      <c r="AC848" s="122">
        <f t="shared" si="896"/>
        <v>1676141.267832</v>
      </c>
      <c r="AD848" s="94">
        <f t="shared" si="896"/>
        <v>0</v>
      </c>
      <c r="AE848" s="123">
        <f t="shared" si="896"/>
        <v>4527349.4499999993</v>
      </c>
      <c r="AF848" s="94">
        <f t="shared" si="896"/>
        <v>4527349.4499999993</v>
      </c>
      <c r="AG848" s="94">
        <f t="shared" si="896"/>
        <v>0</v>
      </c>
      <c r="AH848" s="123">
        <f t="shared" si="896"/>
        <v>487369.1682924999</v>
      </c>
      <c r="AI848" s="94">
        <f t="shared" si="896"/>
        <v>487369.1682924999</v>
      </c>
      <c r="AJ848" s="94">
        <f t="shared" si="896"/>
        <v>0</v>
      </c>
      <c r="AK848" s="94">
        <f t="shared" si="896"/>
        <v>4039980.2817075001</v>
      </c>
      <c r="AL848" s="93">
        <f t="shared" si="896"/>
        <v>4039980.2817075001</v>
      </c>
      <c r="AM848" s="139" t="s">
        <v>7148</v>
      </c>
    </row>
    <row r="849" spans="1:39" hidden="1" outlineLevel="3" x14ac:dyDescent="0.25">
      <c r="A849" t="s">
        <v>7075</v>
      </c>
      <c r="B849" t="s">
        <v>82</v>
      </c>
      <c r="C849" t="s">
        <v>83</v>
      </c>
      <c r="D849" t="s">
        <v>832</v>
      </c>
      <c r="E849" t="s">
        <v>833</v>
      </c>
      <c r="F849">
        <v>754</v>
      </c>
      <c r="G849">
        <v>754</v>
      </c>
      <c r="H849">
        <v>754</v>
      </c>
      <c r="R849">
        <f>SUM(F849:Q849)</f>
        <v>2262</v>
      </c>
      <c r="S849" s="92" t="s">
        <v>4533</v>
      </c>
      <c r="T849" s="80">
        <v>1.17E-2</v>
      </c>
      <c r="U849" s="119">
        <f>IF(LEFT(AM849,6)="Direct", H849,0)</f>
        <v>0</v>
      </c>
      <c r="V849" s="120">
        <f>H849-U849</f>
        <v>754</v>
      </c>
      <c r="W849" s="121">
        <f>U849+V849</f>
        <v>754</v>
      </c>
      <c r="X849" s="119">
        <f>IF(LEFT(AM849,9)="Direct-WA", H849,0)</f>
        <v>0</v>
      </c>
      <c r="Y849" s="120">
        <f>IF(LEFT(AM849,9)="Direct-WA",0,H849*T849)</f>
        <v>8.8217999999999996</v>
      </c>
      <c r="Z849" s="122">
        <f>X849+Y849</f>
        <v>8.8217999999999996</v>
      </c>
      <c r="AA849" s="119">
        <f>IF(LEFT(AM849,9)="Direct-OR", H849,0)</f>
        <v>0</v>
      </c>
      <c r="AB849" s="120">
        <f>IF(LEFT(AM849,9)="Direct-OR",0,V849-Y849)</f>
        <v>745.17819999999995</v>
      </c>
      <c r="AC849" s="122">
        <f>AA849+AB849</f>
        <v>745.17819999999995</v>
      </c>
      <c r="AD849" s="94">
        <f>IF(LEFT(AM849,6)="Direct", R849,0)</f>
        <v>0</v>
      </c>
      <c r="AE849" s="123">
        <f>R849-AD849</f>
        <v>2262</v>
      </c>
      <c r="AF849" s="94">
        <f>AD849+AE849</f>
        <v>2262</v>
      </c>
      <c r="AG849" s="94">
        <f>IF(LEFT(AM849,9)="Direct-WA", R849,0)</f>
        <v>0</v>
      </c>
      <c r="AH849" s="123">
        <f>IF(LEFT(AM849,9)="Direct-WA",0,R849*T849)</f>
        <v>26.465400000000002</v>
      </c>
      <c r="AI849" s="94">
        <f>AG849+AH849</f>
        <v>26.465400000000002</v>
      </c>
      <c r="AJ849" s="94">
        <f>IF(LEFT(AM849,9)="Direct-OR", R849,0)</f>
        <v>0</v>
      </c>
      <c r="AK849" s="94">
        <f>IF(LEFT(AM849,9)="Direct-OR",0,AF849-AI849)</f>
        <v>2235.5346</v>
      </c>
      <c r="AL849" s="93">
        <f>AJ849+AK849</f>
        <v>2235.5346</v>
      </c>
      <c r="AM849" s="138" t="s">
        <v>4436</v>
      </c>
    </row>
    <row r="850" spans="1:39" hidden="1" outlineLevel="2" collapsed="1" x14ac:dyDescent="0.25">
      <c r="S850" s="92"/>
      <c r="T850" s="80"/>
      <c r="U850" s="119">
        <f t="shared" ref="U850:AL850" si="897">SUBTOTAL(9,U849:U849)</f>
        <v>0</v>
      </c>
      <c r="V850" s="120">
        <f t="shared" si="897"/>
        <v>754</v>
      </c>
      <c r="W850" s="121">
        <f t="shared" si="897"/>
        <v>754</v>
      </c>
      <c r="X850" s="119">
        <f t="shared" si="897"/>
        <v>0</v>
      </c>
      <c r="Y850" s="120">
        <f t="shared" si="897"/>
        <v>8.8217999999999996</v>
      </c>
      <c r="Z850" s="122">
        <f t="shared" si="897"/>
        <v>8.8217999999999996</v>
      </c>
      <c r="AA850" s="119">
        <f t="shared" si="897"/>
        <v>0</v>
      </c>
      <c r="AB850" s="120">
        <f t="shared" si="897"/>
        <v>745.17819999999995</v>
      </c>
      <c r="AC850" s="122">
        <f t="shared" si="897"/>
        <v>745.17819999999995</v>
      </c>
      <c r="AD850" s="94">
        <f t="shared" si="897"/>
        <v>0</v>
      </c>
      <c r="AE850" s="123">
        <f t="shared" si="897"/>
        <v>2262</v>
      </c>
      <c r="AF850" s="94">
        <f t="shared" si="897"/>
        <v>2262</v>
      </c>
      <c r="AG850" s="94">
        <f t="shared" si="897"/>
        <v>0</v>
      </c>
      <c r="AH850" s="123">
        <f t="shared" si="897"/>
        <v>26.465400000000002</v>
      </c>
      <c r="AI850" s="94">
        <f t="shared" si="897"/>
        <v>26.465400000000002</v>
      </c>
      <c r="AJ850" s="94">
        <f t="shared" si="897"/>
        <v>0</v>
      </c>
      <c r="AK850" s="94">
        <f t="shared" si="897"/>
        <v>2235.5346</v>
      </c>
      <c r="AL850" s="93">
        <f t="shared" si="897"/>
        <v>2235.5346</v>
      </c>
      <c r="AM850" s="139" t="s">
        <v>7138</v>
      </c>
    </row>
    <row r="851" spans="1:39" hidden="1" outlineLevel="1" x14ac:dyDescent="0.25">
      <c r="A851" s="135" t="s">
        <v>7074</v>
      </c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7"/>
      <c r="T851" s="128"/>
      <c r="U851" s="129">
        <f t="shared" ref="U851:AL851" si="898">SUBTOTAL(9,U826:U849)</f>
        <v>23011351.32</v>
      </c>
      <c r="V851" s="130">
        <f t="shared" si="898"/>
        <v>2081647.0000000002</v>
      </c>
      <c r="W851" s="131">
        <f t="shared" si="898"/>
        <v>25092998.320000008</v>
      </c>
      <c r="X851" s="129">
        <f t="shared" si="898"/>
        <v>0</v>
      </c>
      <c r="Y851" s="130">
        <f t="shared" si="898"/>
        <v>224979.05568000002</v>
      </c>
      <c r="Z851" s="132">
        <f t="shared" si="898"/>
        <v>224979.05568000002</v>
      </c>
      <c r="AA851" s="129">
        <f t="shared" si="898"/>
        <v>23011351.32</v>
      </c>
      <c r="AB851" s="130">
        <f t="shared" si="898"/>
        <v>1856667.9443199998</v>
      </c>
      <c r="AC851" s="132">
        <f t="shared" si="898"/>
        <v>24868019.264320001</v>
      </c>
      <c r="AD851" s="130">
        <f t="shared" si="898"/>
        <v>23011351.32</v>
      </c>
      <c r="AE851" s="133">
        <f t="shared" si="898"/>
        <v>5137372.57</v>
      </c>
      <c r="AF851" s="130">
        <f t="shared" si="898"/>
        <v>28148723.890000001</v>
      </c>
      <c r="AG851" s="130">
        <f t="shared" si="898"/>
        <v>0</v>
      </c>
      <c r="AH851" s="133">
        <f t="shared" si="898"/>
        <v>555707.98358049989</v>
      </c>
      <c r="AI851" s="130">
        <f t="shared" si="898"/>
        <v>555707.98358049989</v>
      </c>
      <c r="AJ851" s="130">
        <f t="shared" si="898"/>
        <v>23011351.32</v>
      </c>
      <c r="AK851" s="130">
        <f t="shared" si="898"/>
        <v>4581664.5864194995</v>
      </c>
      <c r="AL851" s="134">
        <f t="shared" si="898"/>
        <v>27593015.906419508</v>
      </c>
      <c r="AM851" s="137"/>
    </row>
    <row r="852" spans="1:39" hidden="1" outlineLevel="3" x14ac:dyDescent="0.25">
      <c r="A852" t="s">
        <v>7077</v>
      </c>
      <c r="B852" t="s">
        <v>879</v>
      </c>
      <c r="C852" t="s">
        <v>880</v>
      </c>
      <c r="D852" t="s">
        <v>881</v>
      </c>
      <c r="E852" t="s">
        <v>882</v>
      </c>
      <c r="F852">
        <v>335000</v>
      </c>
      <c r="R852">
        <f t="shared" ref="R852:R861" si="899">SUM(F852:Q852)</f>
        <v>335000</v>
      </c>
      <c r="S852" s="92" t="s">
        <v>7115</v>
      </c>
      <c r="T852" s="80">
        <v>0.1124</v>
      </c>
      <c r="U852" s="119">
        <f t="shared" ref="U852:U861" si="900">IF(LEFT(AM852,6)="Direct", H852,0)</f>
        <v>0</v>
      </c>
      <c r="V852" s="120">
        <f t="shared" ref="V852:V861" si="901">H852-U852</f>
        <v>0</v>
      </c>
      <c r="W852" s="121">
        <f t="shared" ref="W852:W861" si="902">U852+V852</f>
        <v>0</v>
      </c>
      <c r="X852" s="119">
        <f t="shared" ref="X852:X861" si="903">IF(LEFT(AM852,9)="Direct-WA", H852,0)</f>
        <v>0</v>
      </c>
      <c r="Y852" s="120">
        <f t="shared" ref="Y852:Y861" si="904">IF(LEFT(AM852,9)="Direct-WA",0,H852*T852)</f>
        <v>0</v>
      </c>
      <c r="Z852" s="122">
        <f t="shared" ref="Z852:Z861" si="905">X852+Y852</f>
        <v>0</v>
      </c>
      <c r="AA852" s="119">
        <f t="shared" ref="AA852:AA861" si="906">IF(LEFT(AM852,9)="Direct-OR", H852,0)</f>
        <v>0</v>
      </c>
      <c r="AB852" s="120">
        <f t="shared" ref="AB852:AB861" si="907">IF(LEFT(AM852,9)="Direct-OR",0,V852-Y852)</f>
        <v>0</v>
      </c>
      <c r="AC852" s="122">
        <f t="shared" ref="AC852:AC861" si="908">AA852+AB852</f>
        <v>0</v>
      </c>
      <c r="AD852" s="94">
        <f t="shared" ref="AD852:AD861" si="909">IF(LEFT(AM852,6)="Direct", R852,0)</f>
        <v>0</v>
      </c>
      <c r="AE852" s="123">
        <f t="shared" ref="AE852:AE861" si="910">R852-AD852</f>
        <v>335000</v>
      </c>
      <c r="AF852" s="94">
        <f t="shared" ref="AF852:AF861" si="911">AD852+AE852</f>
        <v>335000</v>
      </c>
      <c r="AG852" s="94">
        <f t="shared" ref="AG852:AG861" si="912">IF(LEFT(AM852,9)="Direct-WA", R852,0)</f>
        <v>0</v>
      </c>
      <c r="AH852" s="123">
        <f t="shared" ref="AH852:AH861" si="913">IF(LEFT(AM852,9)="Direct-WA",0,R852*T852)</f>
        <v>37654</v>
      </c>
      <c r="AI852" s="94">
        <f t="shared" ref="AI852:AI861" si="914">AG852+AH852</f>
        <v>37654</v>
      </c>
      <c r="AJ852" s="94">
        <f t="shared" ref="AJ852:AJ861" si="915">IF(LEFT(AM852,9)="Direct-OR", R852,0)</f>
        <v>0</v>
      </c>
      <c r="AK852" s="94">
        <f t="shared" ref="AK852:AK861" si="916">IF(LEFT(AM852,9)="Direct-OR",0,AF852-AI852)</f>
        <v>297346</v>
      </c>
      <c r="AL852" s="93">
        <f t="shared" ref="AL852:AL861" si="917">AJ852+AK852</f>
        <v>297346</v>
      </c>
      <c r="AM852" s="138" t="s">
        <v>1010</v>
      </c>
    </row>
    <row r="853" spans="1:39" hidden="1" outlineLevel="3" x14ac:dyDescent="0.25">
      <c r="A853" t="s">
        <v>7077</v>
      </c>
      <c r="B853" t="s">
        <v>879</v>
      </c>
      <c r="C853" t="s">
        <v>880</v>
      </c>
      <c r="D853" t="s">
        <v>883</v>
      </c>
      <c r="E853" t="s">
        <v>884</v>
      </c>
      <c r="H853">
        <v>253208.11</v>
      </c>
      <c r="R853">
        <f t="shared" si="899"/>
        <v>253208.11</v>
      </c>
      <c r="S853" s="92" t="s">
        <v>4061</v>
      </c>
      <c r="T853" s="80">
        <v>0.1124</v>
      </c>
      <c r="U853" s="119">
        <f t="shared" si="900"/>
        <v>0</v>
      </c>
      <c r="V853" s="120">
        <f t="shared" si="901"/>
        <v>253208.11</v>
      </c>
      <c r="W853" s="121">
        <f t="shared" si="902"/>
        <v>253208.11</v>
      </c>
      <c r="X853" s="119">
        <f t="shared" si="903"/>
        <v>0</v>
      </c>
      <c r="Y853" s="120">
        <f t="shared" si="904"/>
        <v>28460.591563999998</v>
      </c>
      <c r="Z853" s="122">
        <f t="shared" si="905"/>
        <v>28460.591563999998</v>
      </c>
      <c r="AA853" s="119">
        <f t="shared" si="906"/>
        <v>0</v>
      </c>
      <c r="AB853" s="120">
        <f t="shared" si="907"/>
        <v>224747.51843599998</v>
      </c>
      <c r="AC853" s="122">
        <f t="shared" si="908"/>
        <v>224747.51843599998</v>
      </c>
      <c r="AD853" s="94">
        <f t="shared" si="909"/>
        <v>0</v>
      </c>
      <c r="AE853" s="123">
        <f t="shared" si="910"/>
        <v>253208.11</v>
      </c>
      <c r="AF853" s="94">
        <f t="shared" si="911"/>
        <v>253208.11</v>
      </c>
      <c r="AG853" s="94">
        <f t="shared" si="912"/>
        <v>0</v>
      </c>
      <c r="AH853" s="123">
        <f t="shared" si="913"/>
        <v>28460.591563999998</v>
      </c>
      <c r="AI853" s="94">
        <f t="shared" si="914"/>
        <v>28460.591563999998</v>
      </c>
      <c r="AJ853" s="94">
        <f t="shared" si="915"/>
        <v>0</v>
      </c>
      <c r="AK853" s="94">
        <f t="shared" si="916"/>
        <v>224747.51843599998</v>
      </c>
      <c r="AL853" s="93">
        <f t="shared" si="917"/>
        <v>224747.51843599998</v>
      </c>
      <c r="AM853" s="138" t="s">
        <v>1010</v>
      </c>
    </row>
    <row r="854" spans="1:39" hidden="1" outlineLevel="3" x14ac:dyDescent="0.25">
      <c r="A854" t="s">
        <v>7077</v>
      </c>
      <c r="B854" t="s">
        <v>637</v>
      </c>
      <c r="C854" t="s">
        <v>638</v>
      </c>
      <c r="D854" t="s">
        <v>885</v>
      </c>
      <c r="E854" t="s">
        <v>886</v>
      </c>
      <c r="F854">
        <v>30.82</v>
      </c>
      <c r="R854">
        <f t="shared" si="899"/>
        <v>30.82</v>
      </c>
      <c r="S854" s="92" t="s">
        <v>5760</v>
      </c>
      <c r="T854" s="80">
        <v>0.1124</v>
      </c>
      <c r="U854" s="119">
        <f t="shared" si="900"/>
        <v>0</v>
      </c>
      <c r="V854" s="120">
        <f t="shared" si="901"/>
        <v>0</v>
      </c>
      <c r="W854" s="121">
        <f t="shared" si="902"/>
        <v>0</v>
      </c>
      <c r="X854" s="119">
        <f t="shared" si="903"/>
        <v>0</v>
      </c>
      <c r="Y854" s="120">
        <f t="shared" si="904"/>
        <v>0</v>
      </c>
      <c r="Z854" s="122">
        <f t="shared" si="905"/>
        <v>0</v>
      </c>
      <c r="AA854" s="119">
        <f t="shared" si="906"/>
        <v>0</v>
      </c>
      <c r="AB854" s="120">
        <f t="shared" si="907"/>
        <v>0</v>
      </c>
      <c r="AC854" s="122">
        <f t="shared" si="908"/>
        <v>0</v>
      </c>
      <c r="AD854" s="94">
        <f t="shared" si="909"/>
        <v>0</v>
      </c>
      <c r="AE854" s="123">
        <f t="shared" si="910"/>
        <v>30.82</v>
      </c>
      <c r="AF854" s="94">
        <f t="shared" si="911"/>
        <v>30.82</v>
      </c>
      <c r="AG854" s="94">
        <f t="shared" si="912"/>
        <v>0</v>
      </c>
      <c r="AH854" s="123">
        <f t="shared" si="913"/>
        <v>3.4641679999999999</v>
      </c>
      <c r="AI854" s="94">
        <f t="shared" si="914"/>
        <v>3.4641679999999999</v>
      </c>
      <c r="AJ854" s="94">
        <f t="shared" si="915"/>
        <v>0</v>
      </c>
      <c r="AK854" s="94">
        <f t="shared" si="916"/>
        <v>27.355831999999999</v>
      </c>
      <c r="AL854" s="93">
        <f t="shared" si="917"/>
        <v>27.355831999999999</v>
      </c>
      <c r="AM854" s="138" t="s">
        <v>1010</v>
      </c>
    </row>
    <row r="855" spans="1:39" hidden="1" outlineLevel="3" x14ac:dyDescent="0.25">
      <c r="A855" t="s">
        <v>7077</v>
      </c>
      <c r="B855" t="s">
        <v>647</v>
      </c>
      <c r="C855" t="s">
        <v>648</v>
      </c>
      <c r="D855" t="s">
        <v>887</v>
      </c>
      <c r="E855" t="s">
        <v>888</v>
      </c>
      <c r="F855">
        <v>884.67</v>
      </c>
      <c r="R855">
        <f t="shared" si="899"/>
        <v>884.67</v>
      </c>
      <c r="S855" s="92" t="s">
        <v>5833</v>
      </c>
      <c r="T855" s="80">
        <v>0.1124</v>
      </c>
      <c r="U855" s="119">
        <f t="shared" si="900"/>
        <v>0</v>
      </c>
      <c r="V855" s="120">
        <f t="shared" si="901"/>
        <v>0</v>
      </c>
      <c r="W855" s="121">
        <f t="shared" si="902"/>
        <v>0</v>
      </c>
      <c r="X855" s="119">
        <f t="shared" si="903"/>
        <v>0</v>
      </c>
      <c r="Y855" s="120">
        <f t="shared" si="904"/>
        <v>0</v>
      </c>
      <c r="Z855" s="122">
        <f t="shared" si="905"/>
        <v>0</v>
      </c>
      <c r="AA855" s="119">
        <f t="shared" si="906"/>
        <v>0</v>
      </c>
      <c r="AB855" s="120">
        <f t="shared" si="907"/>
        <v>0</v>
      </c>
      <c r="AC855" s="122">
        <f t="shared" si="908"/>
        <v>0</v>
      </c>
      <c r="AD855" s="94">
        <f t="shared" si="909"/>
        <v>0</v>
      </c>
      <c r="AE855" s="123">
        <f t="shared" si="910"/>
        <v>884.67</v>
      </c>
      <c r="AF855" s="94">
        <f t="shared" si="911"/>
        <v>884.67</v>
      </c>
      <c r="AG855" s="94">
        <f t="shared" si="912"/>
        <v>0</v>
      </c>
      <c r="AH855" s="123">
        <f t="shared" si="913"/>
        <v>99.436907999999988</v>
      </c>
      <c r="AI855" s="94">
        <f t="shared" si="914"/>
        <v>99.436907999999988</v>
      </c>
      <c r="AJ855" s="94">
        <f t="shared" si="915"/>
        <v>0</v>
      </c>
      <c r="AK855" s="94">
        <f t="shared" si="916"/>
        <v>785.23309199999994</v>
      </c>
      <c r="AL855" s="93">
        <f t="shared" si="917"/>
        <v>785.23309199999994</v>
      </c>
      <c r="AM855" s="138" t="s">
        <v>1010</v>
      </c>
    </row>
    <row r="856" spans="1:39" hidden="1" outlineLevel="3" x14ac:dyDescent="0.25">
      <c r="A856" t="s">
        <v>7077</v>
      </c>
      <c r="B856" t="s">
        <v>647</v>
      </c>
      <c r="C856" t="s">
        <v>648</v>
      </c>
      <c r="D856" t="s">
        <v>889</v>
      </c>
      <c r="E856" t="s">
        <v>890</v>
      </c>
      <c r="F856">
        <v>486962.25</v>
      </c>
      <c r="G856">
        <v>35412.26</v>
      </c>
      <c r="H856">
        <v>20769.34</v>
      </c>
      <c r="R856">
        <f t="shared" si="899"/>
        <v>543143.85</v>
      </c>
      <c r="S856" s="92" t="s">
        <v>5836</v>
      </c>
      <c r="T856" s="80">
        <v>0.1124</v>
      </c>
      <c r="U856" s="119">
        <f t="shared" si="900"/>
        <v>0</v>
      </c>
      <c r="V856" s="120">
        <f t="shared" si="901"/>
        <v>20769.34</v>
      </c>
      <c r="W856" s="121">
        <f t="shared" si="902"/>
        <v>20769.34</v>
      </c>
      <c r="X856" s="119">
        <f t="shared" si="903"/>
        <v>0</v>
      </c>
      <c r="Y856" s="120">
        <f t="shared" si="904"/>
        <v>2334.4738160000002</v>
      </c>
      <c r="Z856" s="122">
        <f t="shared" si="905"/>
        <v>2334.4738160000002</v>
      </c>
      <c r="AA856" s="119">
        <f t="shared" si="906"/>
        <v>0</v>
      </c>
      <c r="AB856" s="120">
        <f t="shared" si="907"/>
        <v>18434.866183999999</v>
      </c>
      <c r="AC856" s="122">
        <f t="shared" si="908"/>
        <v>18434.866183999999</v>
      </c>
      <c r="AD856" s="94">
        <f t="shared" si="909"/>
        <v>0</v>
      </c>
      <c r="AE856" s="123">
        <f t="shared" si="910"/>
        <v>543143.85</v>
      </c>
      <c r="AF856" s="94">
        <f t="shared" si="911"/>
        <v>543143.85</v>
      </c>
      <c r="AG856" s="94">
        <f t="shared" si="912"/>
        <v>0</v>
      </c>
      <c r="AH856" s="123">
        <f t="shared" si="913"/>
        <v>61049.368739999998</v>
      </c>
      <c r="AI856" s="94">
        <f t="shared" si="914"/>
        <v>61049.368739999998</v>
      </c>
      <c r="AJ856" s="94">
        <f t="shared" si="915"/>
        <v>0</v>
      </c>
      <c r="AK856" s="94">
        <f t="shared" si="916"/>
        <v>482094.48125999997</v>
      </c>
      <c r="AL856" s="93">
        <f t="shared" si="917"/>
        <v>482094.48125999997</v>
      </c>
      <c r="AM856" s="138" t="s">
        <v>1010</v>
      </c>
    </row>
    <row r="857" spans="1:39" hidden="1" outlineLevel="3" x14ac:dyDescent="0.25">
      <c r="A857" t="s">
        <v>7077</v>
      </c>
      <c r="B857" t="s">
        <v>647</v>
      </c>
      <c r="C857" t="s">
        <v>648</v>
      </c>
      <c r="D857" t="s">
        <v>885</v>
      </c>
      <c r="E857" t="s">
        <v>886</v>
      </c>
      <c r="H857">
        <v>37.5</v>
      </c>
      <c r="R857">
        <f t="shared" si="899"/>
        <v>37.5</v>
      </c>
      <c r="S857" s="92" t="s">
        <v>5840</v>
      </c>
      <c r="T857" s="80">
        <v>0.1124</v>
      </c>
      <c r="U857" s="119">
        <f t="shared" si="900"/>
        <v>0</v>
      </c>
      <c r="V857" s="120">
        <f t="shared" si="901"/>
        <v>37.5</v>
      </c>
      <c r="W857" s="121">
        <f t="shared" si="902"/>
        <v>37.5</v>
      </c>
      <c r="X857" s="119">
        <f t="shared" si="903"/>
        <v>0</v>
      </c>
      <c r="Y857" s="120">
        <f t="shared" si="904"/>
        <v>4.2149999999999999</v>
      </c>
      <c r="Z857" s="122">
        <f t="shared" si="905"/>
        <v>4.2149999999999999</v>
      </c>
      <c r="AA857" s="119">
        <f t="shared" si="906"/>
        <v>0</v>
      </c>
      <c r="AB857" s="120">
        <f t="shared" si="907"/>
        <v>33.284999999999997</v>
      </c>
      <c r="AC857" s="122">
        <f t="shared" si="908"/>
        <v>33.284999999999997</v>
      </c>
      <c r="AD857" s="94">
        <f t="shared" si="909"/>
        <v>0</v>
      </c>
      <c r="AE857" s="123">
        <f t="shared" si="910"/>
        <v>37.5</v>
      </c>
      <c r="AF857" s="94">
        <f t="shared" si="911"/>
        <v>37.5</v>
      </c>
      <c r="AG857" s="94">
        <f t="shared" si="912"/>
        <v>0</v>
      </c>
      <c r="AH857" s="123">
        <f t="shared" si="913"/>
        <v>4.2149999999999999</v>
      </c>
      <c r="AI857" s="94">
        <f t="shared" si="914"/>
        <v>4.2149999999999999</v>
      </c>
      <c r="AJ857" s="94">
        <f t="shared" si="915"/>
        <v>0</v>
      </c>
      <c r="AK857" s="94">
        <f t="shared" si="916"/>
        <v>33.284999999999997</v>
      </c>
      <c r="AL857" s="93">
        <f t="shared" si="917"/>
        <v>33.284999999999997</v>
      </c>
      <c r="AM857" s="138" t="s">
        <v>1010</v>
      </c>
    </row>
    <row r="858" spans="1:39" hidden="1" outlineLevel="3" x14ac:dyDescent="0.25">
      <c r="A858" t="s">
        <v>7077</v>
      </c>
      <c r="B858" t="s">
        <v>651</v>
      </c>
      <c r="C858" t="s">
        <v>652</v>
      </c>
      <c r="D858" t="s">
        <v>891</v>
      </c>
      <c r="E858" t="s">
        <v>892</v>
      </c>
      <c r="H858">
        <v>22000</v>
      </c>
      <c r="R858">
        <f t="shared" si="899"/>
        <v>22000</v>
      </c>
      <c r="S858" s="92" t="s">
        <v>5844</v>
      </c>
      <c r="T858" s="80">
        <v>0.1124</v>
      </c>
      <c r="U858" s="119">
        <f t="shared" si="900"/>
        <v>0</v>
      </c>
      <c r="V858" s="120">
        <f t="shared" si="901"/>
        <v>22000</v>
      </c>
      <c r="W858" s="121">
        <f t="shared" si="902"/>
        <v>22000</v>
      </c>
      <c r="X858" s="119">
        <f t="shared" si="903"/>
        <v>0</v>
      </c>
      <c r="Y858" s="120">
        <f t="shared" si="904"/>
        <v>2472.8000000000002</v>
      </c>
      <c r="Z858" s="122">
        <f t="shared" si="905"/>
        <v>2472.8000000000002</v>
      </c>
      <c r="AA858" s="119">
        <f t="shared" si="906"/>
        <v>0</v>
      </c>
      <c r="AB858" s="120">
        <f t="shared" si="907"/>
        <v>19527.2</v>
      </c>
      <c r="AC858" s="122">
        <f t="shared" si="908"/>
        <v>19527.2</v>
      </c>
      <c r="AD858" s="94">
        <f t="shared" si="909"/>
        <v>0</v>
      </c>
      <c r="AE858" s="123">
        <f t="shared" si="910"/>
        <v>22000</v>
      </c>
      <c r="AF858" s="94">
        <f t="shared" si="911"/>
        <v>22000</v>
      </c>
      <c r="AG858" s="94">
        <f t="shared" si="912"/>
        <v>0</v>
      </c>
      <c r="AH858" s="123">
        <f t="shared" si="913"/>
        <v>2472.8000000000002</v>
      </c>
      <c r="AI858" s="94">
        <f t="shared" si="914"/>
        <v>2472.8000000000002</v>
      </c>
      <c r="AJ858" s="94">
        <f t="shared" si="915"/>
        <v>0</v>
      </c>
      <c r="AK858" s="94">
        <f t="shared" si="916"/>
        <v>19527.2</v>
      </c>
      <c r="AL858" s="93">
        <f t="shared" si="917"/>
        <v>19527.2</v>
      </c>
      <c r="AM858" s="138" t="s">
        <v>1010</v>
      </c>
    </row>
    <row r="859" spans="1:39" hidden="1" outlineLevel="3" x14ac:dyDescent="0.25">
      <c r="A859" t="s">
        <v>7077</v>
      </c>
      <c r="B859" t="s">
        <v>651</v>
      </c>
      <c r="C859" t="s">
        <v>652</v>
      </c>
      <c r="D859" t="s">
        <v>893</v>
      </c>
      <c r="E859" t="s">
        <v>894</v>
      </c>
      <c r="F859">
        <v>2541</v>
      </c>
      <c r="R859">
        <f t="shared" si="899"/>
        <v>2541</v>
      </c>
      <c r="S859" s="92" t="s">
        <v>5846</v>
      </c>
      <c r="T859" s="80">
        <v>0.1124</v>
      </c>
      <c r="U859" s="119">
        <f t="shared" si="900"/>
        <v>0</v>
      </c>
      <c r="V859" s="120">
        <f t="shared" si="901"/>
        <v>0</v>
      </c>
      <c r="W859" s="121">
        <f t="shared" si="902"/>
        <v>0</v>
      </c>
      <c r="X859" s="119">
        <f t="shared" si="903"/>
        <v>0</v>
      </c>
      <c r="Y859" s="120">
        <f t="shared" si="904"/>
        <v>0</v>
      </c>
      <c r="Z859" s="122">
        <f t="shared" si="905"/>
        <v>0</v>
      </c>
      <c r="AA859" s="119">
        <f t="shared" si="906"/>
        <v>0</v>
      </c>
      <c r="AB859" s="120">
        <f t="shared" si="907"/>
        <v>0</v>
      </c>
      <c r="AC859" s="122">
        <f t="shared" si="908"/>
        <v>0</v>
      </c>
      <c r="AD859" s="94">
        <f t="shared" si="909"/>
        <v>0</v>
      </c>
      <c r="AE859" s="123">
        <f t="shared" si="910"/>
        <v>2541</v>
      </c>
      <c r="AF859" s="94">
        <f t="shared" si="911"/>
        <v>2541</v>
      </c>
      <c r="AG859" s="94">
        <f t="shared" si="912"/>
        <v>0</v>
      </c>
      <c r="AH859" s="123">
        <f t="shared" si="913"/>
        <v>285.60840000000002</v>
      </c>
      <c r="AI859" s="94">
        <f t="shared" si="914"/>
        <v>285.60840000000002</v>
      </c>
      <c r="AJ859" s="94">
        <f t="shared" si="915"/>
        <v>0</v>
      </c>
      <c r="AK859" s="94">
        <f t="shared" si="916"/>
        <v>2255.3915999999999</v>
      </c>
      <c r="AL859" s="93">
        <f t="shared" si="917"/>
        <v>2255.3915999999999</v>
      </c>
      <c r="AM859" s="138" t="s">
        <v>1010</v>
      </c>
    </row>
    <row r="860" spans="1:39" hidden="1" outlineLevel="3" x14ac:dyDescent="0.25">
      <c r="A860" t="s">
        <v>7077</v>
      </c>
      <c r="B860" t="s">
        <v>651</v>
      </c>
      <c r="C860" t="s">
        <v>652</v>
      </c>
      <c r="D860" t="s">
        <v>885</v>
      </c>
      <c r="E860" t="s">
        <v>886</v>
      </c>
      <c r="F860">
        <v>7630.99</v>
      </c>
      <c r="G860">
        <v>2248.54</v>
      </c>
      <c r="H860">
        <v>2520.5100000000002</v>
      </c>
      <c r="R860">
        <f t="shared" si="899"/>
        <v>12400.039999999999</v>
      </c>
      <c r="S860" s="92" t="s">
        <v>5850</v>
      </c>
      <c r="T860" s="80">
        <v>0.1124</v>
      </c>
      <c r="U860" s="119">
        <f t="shared" si="900"/>
        <v>0</v>
      </c>
      <c r="V860" s="120">
        <f t="shared" si="901"/>
        <v>2520.5100000000002</v>
      </c>
      <c r="W860" s="121">
        <f t="shared" si="902"/>
        <v>2520.5100000000002</v>
      </c>
      <c r="X860" s="119">
        <f t="shared" si="903"/>
        <v>0</v>
      </c>
      <c r="Y860" s="120">
        <f t="shared" si="904"/>
        <v>283.30532400000004</v>
      </c>
      <c r="Z860" s="122">
        <f t="shared" si="905"/>
        <v>283.30532400000004</v>
      </c>
      <c r="AA860" s="119">
        <f t="shared" si="906"/>
        <v>0</v>
      </c>
      <c r="AB860" s="120">
        <f t="shared" si="907"/>
        <v>2237.2046760000003</v>
      </c>
      <c r="AC860" s="122">
        <f t="shared" si="908"/>
        <v>2237.2046760000003</v>
      </c>
      <c r="AD860" s="94">
        <f t="shared" si="909"/>
        <v>0</v>
      </c>
      <c r="AE860" s="123">
        <f t="shared" si="910"/>
        <v>12400.039999999999</v>
      </c>
      <c r="AF860" s="94">
        <f t="shared" si="911"/>
        <v>12400.039999999999</v>
      </c>
      <c r="AG860" s="94">
        <f t="shared" si="912"/>
        <v>0</v>
      </c>
      <c r="AH860" s="123">
        <f t="shared" si="913"/>
        <v>1393.7644959999998</v>
      </c>
      <c r="AI860" s="94">
        <f t="shared" si="914"/>
        <v>1393.7644959999998</v>
      </c>
      <c r="AJ860" s="94">
        <f t="shared" si="915"/>
        <v>0</v>
      </c>
      <c r="AK860" s="94">
        <f t="shared" si="916"/>
        <v>11006.275503999999</v>
      </c>
      <c r="AL860" s="93">
        <f t="shared" si="917"/>
        <v>11006.275503999999</v>
      </c>
      <c r="AM860" s="138" t="s">
        <v>1010</v>
      </c>
    </row>
    <row r="861" spans="1:39" hidden="1" outlineLevel="3" x14ac:dyDescent="0.25">
      <c r="A861" t="s">
        <v>7077</v>
      </c>
      <c r="B861" t="s">
        <v>675</v>
      </c>
      <c r="C861" t="s">
        <v>676</v>
      </c>
      <c r="D861" t="s">
        <v>895</v>
      </c>
      <c r="E861" t="s">
        <v>896</v>
      </c>
      <c r="G861">
        <v>28.8</v>
      </c>
      <c r="R861">
        <f t="shared" si="899"/>
        <v>28.8</v>
      </c>
      <c r="S861" s="92" t="s">
        <v>6044</v>
      </c>
      <c r="T861" s="80">
        <v>0.1124</v>
      </c>
      <c r="U861" s="119">
        <f t="shared" si="900"/>
        <v>0</v>
      </c>
      <c r="V861" s="120">
        <f t="shared" si="901"/>
        <v>0</v>
      </c>
      <c r="W861" s="121">
        <f t="shared" si="902"/>
        <v>0</v>
      </c>
      <c r="X861" s="119">
        <f t="shared" si="903"/>
        <v>0</v>
      </c>
      <c r="Y861" s="120">
        <f t="shared" si="904"/>
        <v>0</v>
      </c>
      <c r="Z861" s="122">
        <f t="shared" si="905"/>
        <v>0</v>
      </c>
      <c r="AA861" s="119">
        <f t="shared" si="906"/>
        <v>0</v>
      </c>
      <c r="AB861" s="120">
        <f t="shared" si="907"/>
        <v>0</v>
      </c>
      <c r="AC861" s="122">
        <f t="shared" si="908"/>
        <v>0</v>
      </c>
      <c r="AD861" s="94">
        <f t="shared" si="909"/>
        <v>0</v>
      </c>
      <c r="AE861" s="123">
        <f t="shared" si="910"/>
        <v>28.8</v>
      </c>
      <c r="AF861" s="94">
        <f t="shared" si="911"/>
        <v>28.8</v>
      </c>
      <c r="AG861" s="94">
        <f t="shared" si="912"/>
        <v>0</v>
      </c>
      <c r="AH861" s="123">
        <f t="shared" si="913"/>
        <v>3.23712</v>
      </c>
      <c r="AI861" s="94">
        <f t="shared" si="914"/>
        <v>3.23712</v>
      </c>
      <c r="AJ861" s="94">
        <f t="shared" si="915"/>
        <v>0</v>
      </c>
      <c r="AK861" s="94">
        <f t="shared" si="916"/>
        <v>25.56288</v>
      </c>
      <c r="AL861" s="93">
        <f t="shared" si="917"/>
        <v>25.56288</v>
      </c>
      <c r="AM861" s="138" t="s">
        <v>1010</v>
      </c>
    </row>
    <row r="862" spans="1:39" hidden="1" outlineLevel="2" collapsed="1" x14ac:dyDescent="0.25">
      <c r="S862" s="92"/>
      <c r="T862" s="80"/>
      <c r="U862" s="119">
        <f t="shared" ref="U862:AL862" si="918">SUBTOTAL(9,U852:U861)</f>
        <v>0</v>
      </c>
      <c r="V862" s="120">
        <f t="shared" si="918"/>
        <v>298535.46000000002</v>
      </c>
      <c r="W862" s="121">
        <f t="shared" si="918"/>
        <v>298535.46000000002</v>
      </c>
      <c r="X862" s="119">
        <f t="shared" si="918"/>
        <v>0</v>
      </c>
      <c r="Y862" s="120">
        <f t="shared" si="918"/>
        <v>33555.385704</v>
      </c>
      <c r="Z862" s="122">
        <f t="shared" si="918"/>
        <v>33555.385704</v>
      </c>
      <c r="AA862" s="119">
        <f t="shared" si="918"/>
        <v>0</v>
      </c>
      <c r="AB862" s="120">
        <f t="shared" si="918"/>
        <v>264980.07429599995</v>
      </c>
      <c r="AC862" s="122">
        <f t="shared" si="918"/>
        <v>264980.07429599995</v>
      </c>
      <c r="AD862" s="94">
        <f t="shared" si="918"/>
        <v>0</v>
      </c>
      <c r="AE862" s="123">
        <f t="shared" si="918"/>
        <v>1169274.79</v>
      </c>
      <c r="AF862" s="94">
        <f t="shared" si="918"/>
        <v>1169274.79</v>
      </c>
      <c r="AG862" s="94">
        <f t="shared" si="918"/>
        <v>0</v>
      </c>
      <c r="AH862" s="123">
        <f t="shared" si="918"/>
        <v>131426.48639600002</v>
      </c>
      <c r="AI862" s="94">
        <f t="shared" si="918"/>
        <v>131426.48639600002</v>
      </c>
      <c r="AJ862" s="94">
        <f t="shared" si="918"/>
        <v>0</v>
      </c>
      <c r="AK862" s="94">
        <f t="shared" si="918"/>
        <v>1037848.3036039999</v>
      </c>
      <c r="AL862" s="93">
        <f t="shared" si="918"/>
        <v>1037848.3036039999</v>
      </c>
      <c r="AM862" s="139" t="s">
        <v>7137</v>
      </c>
    </row>
    <row r="863" spans="1:39" hidden="1" outlineLevel="1" x14ac:dyDescent="0.25">
      <c r="A863" s="135" t="s">
        <v>7076</v>
      </c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7"/>
      <c r="T863" s="128"/>
      <c r="U863" s="129">
        <f t="shared" ref="U863:AL863" si="919">SUBTOTAL(9,U852:U861)</f>
        <v>0</v>
      </c>
      <c r="V863" s="130">
        <f t="shared" si="919"/>
        <v>298535.46000000002</v>
      </c>
      <c r="W863" s="131">
        <f t="shared" si="919"/>
        <v>298535.46000000002</v>
      </c>
      <c r="X863" s="129">
        <f t="shared" si="919"/>
        <v>0</v>
      </c>
      <c r="Y863" s="130">
        <f t="shared" si="919"/>
        <v>33555.385704</v>
      </c>
      <c r="Z863" s="132">
        <f t="shared" si="919"/>
        <v>33555.385704</v>
      </c>
      <c r="AA863" s="129">
        <f t="shared" si="919"/>
        <v>0</v>
      </c>
      <c r="AB863" s="130">
        <f t="shared" si="919"/>
        <v>264980.07429599995</v>
      </c>
      <c r="AC863" s="132">
        <f t="shared" si="919"/>
        <v>264980.07429599995</v>
      </c>
      <c r="AD863" s="130">
        <f t="shared" si="919"/>
        <v>0</v>
      </c>
      <c r="AE863" s="133">
        <f t="shared" si="919"/>
        <v>1169274.79</v>
      </c>
      <c r="AF863" s="130">
        <f t="shared" si="919"/>
        <v>1169274.79</v>
      </c>
      <c r="AG863" s="130">
        <f t="shared" si="919"/>
        <v>0</v>
      </c>
      <c r="AH863" s="133">
        <f t="shared" si="919"/>
        <v>131426.48639600002</v>
      </c>
      <c r="AI863" s="130">
        <f t="shared" si="919"/>
        <v>131426.48639600002</v>
      </c>
      <c r="AJ863" s="130">
        <f t="shared" si="919"/>
        <v>0</v>
      </c>
      <c r="AK863" s="130">
        <f t="shared" si="919"/>
        <v>1037848.3036039999</v>
      </c>
      <c r="AL863" s="134">
        <f t="shared" si="919"/>
        <v>1037848.3036039999</v>
      </c>
      <c r="AM863" s="137"/>
    </row>
    <row r="864" spans="1:39" hidden="1" outlineLevel="3" x14ac:dyDescent="0.25">
      <c r="A864" t="s">
        <v>7079</v>
      </c>
      <c r="B864" t="s">
        <v>77</v>
      </c>
      <c r="C864" t="s">
        <v>78</v>
      </c>
      <c r="D864" t="s">
        <v>898</v>
      </c>
      <c r="E864" t="s">
        <v>899</v>
      </c>
      <c r="F864">
        <v>2640</v>
      </c>
      <c r="R864">
        <f>SUM(F864:Q864)</f>
        <v>2640</v>
      </c>
      <c r="S864" s="92" t="s">
        <v>7116</v>
      </c>
      <c r="T864" s="80">
        <v>0.1124</v>
      </c>
      <c r="U864" s="119">
        <f>IF(LEFT(AM864,6)="Direct", H864,0)</f>
        <v>0</v>
      </c>
      <c r="V864" s="120">
        <f>H864-U864</f>
        <v>0</v>
      </c>
      <c r="W864" s="121">
        <f>U864+V864</f>
        <v>0</v>
      </c>
      <c r="X864" s="119">
        <f>IF(LEFT(AM864,9)="Direct-WA", H864,0)</f>
        <v>0</v>
      </c>
      <c r="Y864" s="120">
        <f>IF(LEFT(AM864,9)="Direct-WA",0,H864*T864)</f>
        <v>0</v>
      </c>
      <c r="Z864" s="122">
        <f>X864+Y864</f>
        <v>0</v>
      </c>
      <c r="AA864" s="119">
        <f>IF(LEFT(AM864,9)="Direct-OR", H864,0)</f>
        <v>0</v>
      </c>
      <c r="AB864" s="120">
        <f>IF(LEFT(AM864,9)="Direct-OR",0,V864-Y864)</f>
        <v>0</v>
      </c>
      <c r="AC864" s="122">
        <f>AA864+AB864</f>
        <v>0</v>
      </c>
      <c r="AD864" s="94">
        <f>IF(LEFT(AM864,6)="Direct", R864,0)</f>
        <v>0</v>
      </c>
      <c r="AE864" s="123">
        <f>R864-AD864</f>
        <v>2640</v>
      </c>
      <c r="AF864" s="94">
        <f>AD864+AE864</f>
        <v>2640</v>
      </c>
      <c r="AG864" s="94">
        <f>IF(LEFT(AM864,9)="Direct-WA", R864,0)</f>
        <v>0</v>
      </c>
      <c r="AH864" s="123">
        <f>IF(LEFT(AM864,9)="Direct-WA",0,R864*T864)</f>
        <v>296.73599999999999</v>
      </c>
      <c r="AI864" s="94">
        <f>AG864+AH864</f>
        <v>296.73599999999999</v>
      </c>
      <c r="AJ864" s="94">
        <f>IF(LEFT(AM864,9)="Direct-OR", R864,0)</f>
        <v>0</v>
      </c>
      <c r="AK864" s="94">
        <f>IF(LEFT(AM864,9)="Direct-OR",0,AF864-AI864)</f>
        <v>2343.2640000000001</v>
      </c>
      <c r="AL864" s="93">
        <f>AJ864+AK864</f>
        <v>2343.2640000000001</v>
      </c>
      <c r="AM864" s="138" t="s">
        <v>6854</v>
      </c>
    </row>
    <row r="865" spans="1:39" hidden="1" outlineLevel="3" x14ac:dyDescent="0.25">
      <c r="A865" t="s">
        <v>7079</v>
      </c>
      <c r="B865" t="s">
        <v>77</v>
      </c>
      <c r="C865" t="s">
        <v>78</v>
      </c>
      <c r="D865" t="s">
        <v>900</v>
      </c>
      <c r="E865" t="s">
        <v>901</v>
      </c>
      <c r="F865">
        <v>1218.3399999999999</v>
      </c>
      <c r="G865">
        <v>481.34</v>
      </c>
      <c r="H865">
        <v>1218.3399999999999</v>
      </c>
      <c r="R865">
        <f>SUM(F865:Q865)</f>
        <v>2918.0199999999995</v>
      </c>
      <c r="S865" s="92" t="s">
        <v>4133</v>
      </c>
      <c r="T865" s="80">
        <v>0.1124</v>
      </c>
      <c r="U865" s="119">
        <f>IF(LEFT(AM865,6)="Direct", H865,0)</f>
        <v>0</v>
      </c>
      <c r="V865" s="120">
        <f>H865-U865</f>
        <v>1218.3399999999999</v>
      </c>
      <c r="W865" s="121">
        <f>U865+V865</f>
        <v>1218.3399999999999</v>
      </c>
      <c r="X865" s="119">
        <f>IF(LEFT(AM865,9)="Direct-WA", H865,0)</f>
        <v>0</v>
      </c>
      <c r="Y865" s="120">
        <f>IF(LEFT(AM865,9)="Direct-WA",0,H865*T865)</f>
        <v>136.941416</v>
      </c>
      <c r="Z865" s="122">
        <f>X865+Y865</f>
        <v>136.941416</v>
      </c>
      <c r="AA865" s="119">
        <f>IF(LEFT(AM865,9)="Direct-OR", H865,0)</f>
        <v>0</v>
      </c>
      <c r="AB865" s="120">
        <f>IF(LEFT(AM865,9)="Direct-OR",0,V865-Y865)</f>
        <v>1081.398584</v>
      </c>
      <c r="AC865" s="122">
        <f>AA865+AB865</f>
        <v>1081.398584</v>
      </c>
      <c r="AD865" s="94">
        <f>IF(LEFT(AM865,6)="Direct", R865,0)</f>
        <v>0</v>
      </c>
      <c r="AE865" s="123">
        <f>R865-AD865</f>
        <v>2918.0199999999995</v>
      </c>
      <c r="AF865" s="94">
        <f>AD865+AE865</f>
        <v>2918.0199999999995</v>
      </c>
      <c r="AG865" s="94">
        <f>IF(LEFT(AM865,9)="Direct-WA", R865,0)</f>
        <v>0</v>
      </c>
      <c r="AH865" s="123">
        <f>IF(LEFT(AM865,9)="Direct-WA",0,R865*T865)</f>
        <v>327.98544799999996</v>
      </c>
      <c r="AI865" s="94">
        <f>AG865+AH865</f>
        <v>327.98544799999996</v>
      </c>
      <c r="AJ865" s="94">
        <f>IF(LEFT(AM865,9)="Direct-OR", R865,0)</f>
        <v>0</v>
      </c>
      <c r="AK865" s="94">
        <f>IF(LEFT(AM865,9)="Direct-OR",0,AF865-AI865)</f>
        <v>2590.0345519999996</v>
      </c>
      <c r="AL865" s="93">
        <f>AJ865+AK865</f>
        <v>2590.0345519999996</v>
      </c>
      <c r="AM865" s="138" t="s">
        <v>1010</v>
      </c>
    </row>
    <row r="866" spans="1:39" hidden="1" outlineLevel="3" x14ac:dyDescent="0.25">
      <c r="A866" t="s">
        <v>7079</v>
      </c>
      <c r="B866" t="s">
        <v>151</v>
      </c>
      <c r="C866" t="s">
        <v>152</v>
      </c>
      <c r="D866" t="s">
        <v>902</v>
      </c>
      <c r="E866" t="s">
        <v>903</v>
      </c>
      <c r="F866">
        <v>389929.26</v>
      </c>
      <c r="G866">
        <v>380320.43</v>
      </c>
      <c r="H866">
        <v>380838.43</v>
      </c>
      <c r="R866">
        <f>SUM(F866:Q866)</f>
        <v>1151088.1199999999</v>
      </c>
      <c r="S866" s="92" t="s">
        <v>5312</v>
      </c>
      <c r="T866" s="80">
        <v>0.1124</v>
      </c>
      <c r="U866" s="119">
        <f>IF(LEFT(AM866,6)="Direct", H866,0)</f>
        <v>0</v>
      </c>
      <c r="V866" s="120">
        <f>H866-U866</f>
        <v>380838.43</v>
      </c>
      <c r="W866" s="121">
        <f>U866+V866</f>
        <v>380838.43</v>
      </c>
      <c r="X866" s="119">
        <f>IF(LEFT(AM866,9)="Direct-WA", H866,0)</f>
        <v>0</v>
      </c>
      <c r="Y866" s="120">
        <f>IF(LEFT(AM866,9)="Direct-WA",0,H866*T866)</f>
        <v>42806.239532</v>
      </c>
      <c r="Z866" s="122">
        <f>X866+Y866</f>
        <v>42806.239532</v>
      </c>
      <c r="AA866" s="119">
        <f>IF(LEFT(AM866,9)="Direct-OR", H866,0)</f>
        <v>0</v>
      </c>
      <c r="AB866" s="120">
        <f>IF(LEFT(AM866,9)="Direct-OR",0,V866-Y866)</f>
        <v>338032.19046800002</v>
      </c>
      <c r="AC866" s="122">
        <f>AA866+AB866</f>
        <v>338032.19046800002</v>
      </c>
      <c r="AD866" s="94">
        <f>IF(LEFT(AM866,6)="Direct", R866,0)</f>
        <v>0</v>
      </c>
      <c r="AE866" s="123">
        <f>R866-AD866</f>
        <v>1151088.1199999999</v>
      </c>
      <c r="AF866" s="94">
        <f>AD866+AE866</f>
        <v>1151088.1199999999</v>
      </c>
      <c r="AG866" s="94">
        <f>IF(LEFT(AM866,9)="Direct-WA", R866,0)</f>
        <v>0</v>
      </c>
      <c r="AH866" s="123">
        <f>IF(LEFT(AM866,9)="Direct-WA",0,R866*T866)</f>
        <v>129382.30468799999</v>
      </c>
      <c r="AI866" s="94">
        <f>AG866+AH866</f>
        <v>129382.30468799999</v>
      </c>
      <c r="AJ866" s="94">
        <f>IF(LEFT(AM866,9)="Direct-OR", R866,0)</f>
        <v>0</v>
      </c>
      <c r="AK866" s="94">
        <f>IF(LEFT(AM866,9)="Direct-OR",0,AF866-AI866)</f>
        <v>1021705.8153119999</v>
      </c>
      <c r="AL866" s="93">
        <f>AJ866+AK866</f>
        <v>1021705.8153119999</v>
      </c>
      <c r="AM866" s="138" t="s">
        <v>1010</v>
      </c>
    </row>
    <row r="867" spans="1:39" hidden="1" outlineLevel="2" collapsed="1" x14ac:dyDescent="0.25">
      <c r="S867" s="92"/>
      <c r="T867" s="80"/>
      <c r="U867" s="119">
        <f t="shared" ref="U867:AL867" si="920">SUBTOTAL(9,U864:U866)</f>
        <v>0</v>
      </c>
      <c r="V867" s="120">
        <f t="shared" si="920"/>
        <v>382056.77</v>
      </c>
      <c r="W867" s="121">
        <f t="shared" si="920"/>
        <v>382056.77</v>
      </c>
      <c r="X867" s="119">
        <f t="shared" si="920"/>
        <v>0</v>
      </c>
      <c r="Y867" s="120">
        <f t="shared" si="920"/>
        <v>42943.180948000001</v>
      </c>
      <c r="Z867" s="122">
        <f t="shared" si="920"/>
        <v>42943.180948000001</v>
      </c>
      <c r="AA867" s="119">
        <f t="shared" si="920"/>
        <v>0</v>
      </c>
      <c r="AB867" s="120">
        <f t="shared" si="920"/>
        <v>339113.58905200002</v>
      </c>
      <c r="AC867" s="122">
        <f t="shared" si="920"/>
        <v>339113.58905200002</v>
      </c>
      <c r="AD867" s="94">
        <f t="shared" si="920"/>
        <v>0</v>
      </c>
      <c r="AE867" s="123">
        <f t="shared" si="920"/>
        <v>1156646.1399999999</v>
      </c>
      <c r="AF867" s="94">
        <f t="shared" si="920"/>
        <v>1156646.1399999999</v>
      </c>
      <c r="AG867" s="94">
        <f t="shared" si="920"/>
        <v>0</v>
      </c>
      <c r="AH867" s="123">
        <f t="shared" si="920"/>
        <v>130007.02613599999</v>
      </c>
      <c r="AI867" s="94">
        <f t="shared" si="920"/>
        <v>130007.02613599999</v>
      </c>
      <c r="AJ867" s="94">
        <f t="shared" si="920"/>
        <v>0</v>
      </c>
      <c r="AK867" s="94">
        <f t="shared" si="920"/>
        <v>1026639.1138639998</v>
      </c>
      <c r="AL867" s="93">
        <f t="shared" si="920"/>
        <v>1026639.1138639998</v>
      </c>
      <c r="AM867" s="139" t="s">
        <v>7159</v>
      </c>
    </row>
    <row r="868" spans="1:39" hidden="1" outlineLevel="3" x14ac:dyDescent="0.25">
      <c r="A868" t="s">
        <v>7079</v>
      </c>
      <c r="B868" t="s">
        <v>470</v>
      </c>
      <c r="C868" t="s">
        <v>471</v>
      </c>
      <c r="D868" t="s">
        <v>898</v>
      </c>
      <c r="E868" t="s">
        <v>899</v>
      </c>
      <c r="G868">
        <v>2640</v>
      </c>
      <c r="H868">
        <v>2640</v>
      </c>
      <c r="R868">
        <f>SUM(F868:Q868)</f>
        <v>5280</v>
      </c>
      <c r="S868" s="92" t="s">
        <v>1685</v>
      </c>
      <c r="T868" s="80">
        <v>0.1119</v>
      </c>
      <c r="U868" s="119">
        <f>IF(LEFT(AM868,6)="Direct", H868,0)</f>
        <v>0</v>
      </c>
      <c r="V868" s="120">
        <f>H868-U868</f>
        <v>2640</v>
      </c>
      <c r="W868" s="121">
        <f>U868+V868</f>
        <v>2640</v>
      </c>
      <c r="X868" s="119">
        <f>IF(LEFT(AM868,9)="Direct-WA", H868,0)</f>
        <v>0</v>
      </c>
      <c r="Y868" s="120">
        <f>IF(LEFT(AM868,9)="Direct-WA",0,H868*T868)</f>
        <v>295.416</v>
      </c>
      <c r="Z868" s="122">
        <f>X868+Y868</f>
        <v>295.416</v>
      </c>
      <c r="AA868" s="119">
        <f>IF(LEFT(AM868,9)="Direct-OR", H868,0)</f>
        <v>0</v>
      </c>
      <c r="AB868" s="120">
        <f>IF(LEFT(AM868,9)="Direct-OR",0,V868-Y868)</f>
        <v>2344.5839999999998</v>
      </c>
      <c r="AC868" s="122">
        <f>AA868+AB868</f>
        <v>2344.5839999999998</v>
      </c>
      <c r="AD868" s="94">
        <f>IF(LEFT(AM868,6)="Direct", R868,0)</f>
        <v>0</v>
      </c>
      <c r="AE868" s="123">
        <f>R868-AD868</f>
        <v>5280</v>
      </c>
      <c r="AF868" s="94">
        <f>AD868+AE868</f>
        <v>5280</v>
      </c>
      <c r="AG868" s="94">
        <f>IF(LEFT(AM868,9)="Direct-WA", R868,0)</f>
        <v>0</v>
      </c>
      <c r="AH868" s="123">
        <f>IF(LEFT(AM868,9)="Direct-WA",0,R868*T868)</f>
        <v>590.83199999999999</v>
      </c>
      <c r="AI868" s="94">
        <f>AG868+AH868</f>
        <v>590.83199999999999</v>
      </c>
      <c r="AJ868" s="94">
        <f>IF(LEFT(AM868,9)="Direct-OR", R868,0)</f>
        <v>0</v>
      </c>
      <c r="AK868" s="94">
        <f>IF(LEFT(AM868,9)="Direct-OR",0,AF868-AI868)</f>
        <v>4689.1679999999997</v>
      </c>
      <c r="AL868" s="93">
        <f>AJ868+AK868</f>
        <v>4689.1679999999997</v>
      </c>
      <c r="AM868" s="138" t="s">
        <v>1012</v>
      </c>
    </row>
    <row r="869" spans="1:39" hidden="1" outlineLevel="2" collapsed="1" x14ac:dyDescent="0.25">
      <c r="S869" s="92"/>
      <c r="T869" s="80"/>
      <c r="U869" s="119">
        <f t="shared" ref="U869:AL869" si="921">SUBTOTAL(9,U868:U868)</f>
        <v>0</v>
      </c>
      <c r="V869" s="120">
        <f t="shared" si="921"/>
        <v>2640</v>
      </c>
      <c r="W869" s="121">
        <f t="shared" si="921"/>
        <v>2640</v>
      </c>
      <c r="X869" s="119">
        <f t="shared" si="921"/>
        <v>0</v>
      </c>
      <c r="Y869" s="120">
        <f t="shared" si="921"/>
        <v>295.416</v>
      </c>
      <c r="Z869" s="122">
        <f t="shared" si="921"/>
        <v>295.416</v>
      </c>
      <c r="AA869" s="119">
        <f t="shared" si="921"/>
        <v>0</v>
      </c>
      <c r="AB869" s="120">
        <f t="shared" si="921"/>
        <v>2344.5839999999998</v>
      </c>
      <c r="AC869" s="122">
        <f t="shared" si="921"/>
        <v>2344.5839999999998</v>
      </c>
      <c r="AD869" s="94">
        <f t="shared" si="921"/>
        <v>0</v>
      </c>
      <c r="AE869" s="123">
        <f t="shared" si="921"/>
        <v>5280</v>
      </c>
      <c r="AF869" s="94">
        <f t="shared" si="921"/>
        <v>5280</v>
      </c>
      <c r="AG869" s="94">
        <f t="shared" si="921"/>
        <v>0</v>
      </c>
      <c r="AH869" s="123">
        <f t="shared" si="921"/>
        <v>590.83199999999999</v>
      </c>
      <c r="AI869" s="94">
        <f t="shared" si="921"/>
        <v>590.83199999999999</v>
      </c>
      <c r="AJ869" s="94">
        <f t="shared" si="921"/>
        <v>0</v>
      </c>
      <c r="AK869" s="94">
        <f t="shared" si="921"/>
        <v>4689.1679999999997</v>
      </c>
      <c r="AL869" s="93">
        <f t="shared" si="921"/>
        <v>4689.1679999999997</v>
      </c>
      <c r="AM869" s="139" t="s">
        <v>7140</v>
      </c>
    </row>
    <row r="870" spans="1:39" hidden="1" outlineLevel="1" x14ac:dyDescent="0.25">
      <c r="A870" s="135" t="s">
        <v>7078</v>
      </c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7"/>
      <c r="T870" s="128"/>
      <c r="U870" s="129">
        <f t="shared" ref="U870:AL870" si="922">SUBTOTAL(9,U864:U868)</f>
        <v>0</v>
      </c>
      <c r="V870" s="130">
        <f t="shared" si="922"/>
        <v>384696.77</v>
      </c>
      <c r="W870" s="131">
        <f t="shared" si="922"/>
        <v>384696.77</v>
      </c>
      <c r="X870" s="129">
        <f t="shared" si="922"/>
        <v>0</v>
      </c>
      <c r="Y870" s="130">
        <f t="shared" si="922"/>
        <v>43238.596947999999</v>
      </c>
      <c r="Z870" s="132">
        <f t="shared" si="922"/>
        <v>43238.596947999999</v>
      </c>
      <c r="AA870" s="129">
        <f t="shared" si="922"/>
        <v>0</v>
      </c>
      <c r="AB870" s="130">
        <f t="shared" si="922"/>
        <v>341458.173052</v>
      </c>
      <c r="AC870" s="132">
        <f t="shared" si="922"/>
        <v>341458.173052</v>
      </c>
      <c r="AD870" s="130">
        <f t="shared" si="922"/>
        <v>0</v>
      </c>
      <c r="AE870" s="133">
        <f t="shared" si="922"/>
        <v>1161926.1399999999</v>
      </c>
      <c r="AF870" s="130">
        <f t="shared" si="922"/>
        <v>1161926.1399999999</v>
      </c>
      <c r="AG870" s="130">
        <f t="shared" si="922"/>
        <v>0</v>
      </c>
      <c r="AH870" s="133">
        <f t="shared" si="922"/>
        <v>130597.85813599998</v>
      </c>
      <c r="AI870" s="130">
        <f t="shared" si="922"/>
        <v>130597.85813599998</v>
      </c>
      <c r="AJ870" s="130">
        <f t="shared" si="922"/>
        <v>0</v>
      </c>
      <c r="AK870" s="130">
        <f t="shared" si="922"/>
        <v>1031328.2818639998</v>
      </c>
      <c r="AL870" s="134">
        <f t="shared" si="922"/>
        <v>1031328.2818639998</v>
      </c>
      <c r="AM870" s="137"/>
    </row>
    <row r="871" spans="1:39" hidden="1" outlineLevel="3" x14ac:dyDescent="0.25">
      <c r="A871" t="s">
        <v>7081</v>
      </c>
      <c r="B871" t="s">
        <v>35</v>
      </c>
      <c r="C871" t="s">
        <v>36</v>
      </c>
      <c r="D871" t="s">
        <v>905</v>
      </c>
      <c r="E871" t="s">
        <v>906</v>
      </c>
      <c r="F871">
        <v>22315.97</v>
      </c>
      <c r="G871">
        <v>16458.25</v>
      </c>
      <c r="H871">
        <v>11101.81</v>
      </c>
      <c r="R871">
        <f t="shared" ref="R871:R890" si="923">SUM(F871:Q871)</f>
        <v>49876.03</v>
      </c>
      <c r="S871" s="92" t="s">
        <v>1036</v>
      </c>
      <c r="T871" s="80">
        <v>0.1124</v>
      </c>
      <c r="U871" s="119">
        <f t="shared" ref="U871:U890" si="924">IF(LEFT(AM871,6)="Direct", H871,0)</f>
        <v>0</v>
      </c>
      <c r="V871" s="120">
        <f t="shared" ref="V871:V890" si="925">H871-U871</f>
        <v>11101.81</v>
      </c>
      <c r="W871" s="121">
        <f t="shared" ref="W871:W890" si="926">U871+V871</f>
        <v>11101.81</v>
      </c>
      <c r="X871" s="119">
        <f t="shared" ref="X871:X890" si="927">IF(LEFT(AM871,9)="Direct-WA", H871,0)</f>
        <v>0</v>
      </c>
      <c r="Y871" s="120">
        <f t="shared" ref="Y871:Y890" si="928">IF(LEFT(AM871,9)="Direct-WA",0,H871*T871)</f>
        <v>1247.8434439999999</v>
      </c>
      <c r="Z871" s="122">
        <f t="shared" ref="Z871:Z890" si="929">X871+Y871</f>
        <v>1247.8434439999999</v>
      </c>
      <c r="AA871" s="119">
        <f t="shared" ref="AA871:AA890" si="930">IF(LEFT(AM871,9)="Direct-OR", H871,0)</f>
        <v>0</v>
      </c>
      <c r="AB871" s="120">
        <f t="shared" ref="AB871:AB890" si="931">IF(LEFT(AM871,9)="Direct-OR",0,V871-Y871)</f>
        <v>9853.9665559999994</v>
      </c>
      <c r="AC871" s="122">
        <f t="shared" ref="AC871:AC890" si="932">AA871+AB871</f>
        <v>9853.9665559999994</v>
      </c>
      <c r="AD871" s="94">
        <f t="shared" ref="AD871:AD890" si="933">IF(LEFT(AM871,6)="Direct", R871,0)</f>
        <v>0</v>
      </c>
      <c r="AE871" s="123">
        <f t="shared" ref="AE871:AE890" si="934">R871-AD871</f>
        <v>49876.03</v>
      </c>
      <c r="AF871" s="94">
        <f t="shared" ref="AF871:AF890" si="935">AD871+AE871</f>
        <v>49876.03</v>
      </c>
      <c r="AG871" s="94">
        <f t="shared" ref="AG871:AG890" si="936">IF(LEFT(AM871,9)="Direct-WA", R871,0)</f>
        <v>0</v>
      </c>
      <c r="AH871" s="123">
        <f t="shared" ref="AH871:AH890" si="937">IF(LEFT(AM871,9)="Direct-WA",0,R871*T871)</f>
        <v>5606.0657719999999</v>
      </c>
      <c r="AI871" s="94">
        <f t="shared" ref="AI871:AI890" si="938">AG871+AH871</f>
        <v>5606.0657719999999</v>
      </c>
      <c r="AJ871" s="94">
        <f t="shared" ref="AJ871:AJ890" si="939">IF(LEFT(AM871,9)="Direct-OR", R871,0)</f>
        <v>0</v>
      </c>
      <c r="AK871" s="94">
        <f t="shared" ref="AK871:AK890" si="940">IF(LEFT(AM871,9)="Direct-OR",0,AF871-AI871)</f>
        <v>44269.964227999997</v>
      </c>
      <c r="AL871" s="93">
        <f t="shared" ref="AL871:AL890" si="941">AJ871+AK871</f>
        <v>44269.964227999997</v>
      </c>
      <c r="AM871" s="138" t="s">
        <v>1010</v>
      </c>
    </row>
    <row r="872" spans="1:39" hidden="1" outlineLevel="3" x14ac:dyDescent="0.25">
      <c r="A872" t="s">
        <v>7081</v>
      </c>
      <c r="B872" t="s">
        <v>335</v>
      </c>
      <c r="C872" t="s">
        <v>336</v>
      </c>
      <c r="D872" t="s">
        <v>919</v>
      </c>
      <c r="E872" t="s">
        <v>920</v>
      </c>
      <c r="F872">
        <v>539.24</v>
      </c>
      <c r="G872">
        <v>233.35</v>
      </c>
      <c r="H872">
        <v>439.55</v>
      </c>
      <c r="R872">
        <f t="shared" si="923"/>
        <v>1212.1400000000001</v>
      </c>
      <c r="S872" s="92" t="s">
        <v>2154</v>
      </c>
      <c r="T872" s="80">
        <v>0.1124</v>
      </c>
      <c r="U872" s="119">
        <f t="shared" si="924"/>
        <v>0</v>
      </c>
      <c r="V872" s="120">
        <f t="shared" si="925"/>
        <v>439.55</v>
      </c>
      <c r="W872" s="121">
        <f t="shared" si="926"/>
        <v>439.55</v>
      </c>
      <c r="X872" s="119">
        <f t="shared" si="927"/>
        <v>0</v>
      </c>
      <c r="Y872" s="120">
        <f t="shared" si="928"/>
        <v>49.405419999999999</v>
      </c>
      <c r="Z872" s="122">
        <f t="shared" si="929"/>
        <v>49.405419999999999</v>
      </c>
      <c r="AA872" s="119">
        <f t="shared" si="930"/>
        <v>0</v>
      </c>
      <c r="AB872" s="120">
        <f t="shared" si="931"/>
        <v>390.14458000000002</v>
      </c>
      <c r="AC872" s="122">
        <f t="shared" si="932"/>
        <v>390.14458000000002</v>
      </c>
      <c r="AD872" s="94">
        <f t="shared" si="933"/>
        <v>0</v>
      </c>
      <c r="AE872" s="123">
        <f t="shared" si="934"/>
        <v>1212.1400000000001</v>
      </c>
      <c r="AF872" s="94">
        <f t="shared" si="935"/>
        <v>1212.1400000000001</v>
      </c>
      <c r="AG872" s="94">
        <f t="shared" si="936"/>
        <v>0</v>
      </c>
      <c r="AH872" s="123">
        <f t="shared" si="937"/>
        <v>136.24453600000001</v>
      </c>
      <c r="AI872" s="94">
        <f t="shared" si="938"/>
        <v>136.24453600000001</v>
      </c>
      <c r="AJ872" s="94">
        <f t="shared" si="939"/>
        <v>0</v>
      </c>
      <c r="AK872" s="94">
        <f t="shared" si="940"/>
        <v>1075.8954640000002</v>
      </c>
      <c r="AL872" s="93">
        <f t="shared" si="941"/>
        <v>1075.8954640000002</v>
      </c>
      <c r="AM872" s="138" t="s">
        <v>1370</v>
      </c>
    </row>
    <row r="873" spans="1:39" hidden="1" outlineLevel="3" x14ac:dyDescent="0.25">
      <c r="A873" t="s">
        <v>7081</v>
      </c>
      <c r="B873" t="s">
        <v>77</v>
      </c>
      <c r="C873" t="s">
        <v>78</v>
      </c>
      <c r="D873" t="s">
        <v>905</v>
      </c>
      <c r="E873" t="s">
        <v>906</v>
      </c>
      <c r="F873">
        <v>412.72</v>
      </c>
      <c r="G873">
        <v>165</v>
      </c>
      <c r="R873">
        <f t="shared" si="923"/>
        <v>577.72</v>
      </c>
      <c r="S873" s="92" t="s">
        <v>4068</v>
      </c>
      <c r="T873" s="80">
        <v>0.1124</v>
      </c>
      <c r="U873" s="119">
        <f t="shared" si="924"/>
        <v>0</v>
      </c>
      <c r="V873" s="120">
        <f t="shared" si="925"/>
        <v>0</v>
      </c>
      <c r="W873" s="121">
        <f t="shared" si="926"/>
        <v>0</v>
      </c>
      <c r="X873" s="119">
        <f t="shared" si="927"/>
        <v>0</v>
      </c>
      <c r="Y873" s="120">
        <f t="shared" si="928"/>
        <v>0</v>
      </c>
      <c r="Z873" s="122">
        <f t="shared" si="929"/>
        <v>0</v>
      </c>
      <c r="AA873" s="119">
        <f t="shared" si="930"/>
        <v>0</v>
      </c>
      <c r="AB873" s="120">
        <f t="shared" si="931"/>
        <v>0</v>
      </c>
      <c r="AC873" s="122">
        <f t="shared" si="932"/>
        <v>0</v>
      </c>
      <c r="AD873" s="94">
        <f t="shared" si="933"/>
        <v>0</v>
      </c>
      <c r="AE873" s="123">
        <f t="shared" si="934"/>
        <v>577.72</v>
      </c>
      <c r="AF873" s="94">
        <f t="shared" si="935"/>
        <v>577.72</v>
      </c>
      <c r="AG873" s="94">
        <f t="shared" si="936"/>
        <v>0</v>
      </c>
      <c r="AH873" s="123">
        <f t="shared" si="937"/>
        <v>64.935727999999997</v>
      </c>
      <c r="AI873" s="94">
        <f t="shared" si="938"/>
        <v>64.935727999999997</v>
      </c>
      <c r="AJ873" s="94">
        <f t="shared" si="939"/>
        <v>0</v>
      </c>
      <c r="AK873" s="94">
        <f t="shared" si="940"/>
        <v>512.78427199999999</v>
      </c>
      <c r="AL873" s="93">
        <f t="shared" si="941"/>
        <v>512.78427199999999</v>
      </c>
      <c r="AM873" s="138" t="s">
        <v>1010</v>
      </c>
    </row>
    <row r="874" spans="1:39" hidden="1" outlineLevel="3" x14ac:dyDescent="0.25">
      <c r="A874" t="s">
        <v>7081</v>
      </c>
      <c r="B874" t="s">
        <v>77</v>
      </c>
      <c r="C874" t="s">
        <v>78</v>
      </c>
      <c r="D874" t="s">
        <v>909</v>
      </c>
      <c r="E874" t="s">
        <v>910</v>
      </c>
      <c r="F874">
        <v>5587.41</v>
      </c>
      <c r="G874">
        <v>5877</v>
      </c>
      <c r="H874">
        <v>6920.58</v>
      </c>
      <c r="R874">
        <f t="shared" si="923"/>
        <v>18384.989999999998</v>
      </c>
      <c r="S874" s="92" t="s">
        <v>4132</v>
      </c>
      <c r="T874" s="80">
        <v>0.1124</v>
      </c>
      <c r="U874" s="119">
        <f t="shared" si="924"/>
        <v>0</v>
      </c>
      <c r="V874" s="120">
        <f t="shared" si="925"/>
        <v>6920.58</v>
      </c>
      <c r="W874" s="121">
        <f t="shared" si="926"/>
        <v>6920.58</v>
      </c>
      <c r="X874" s="119">
        <f t="shared" si="927"/>
        <v>0</v>
      </c>
      <c r="Y874" s="120">
        <f t="shared" si="928"/>
        <v>777.87319200000002</v>
      </c>
      <c r="Z874" s="122">
        <f t="shared" si="929"/>
        <v>777.87319200000002</v>
      </c>
      <c r="AA874" s="119">
        <f t="shared" si="930"/>
        <v>0</v>
      </c>
      <c r="AB874" s="120">
        <f t="shared" si="931"/>
        <v>6142.7068079999999</v>
      </c>
      <c r="AC874" s="122">
        <f t="shared" si="932"/>
        <v>6142.7068079999999</v>
      </c>
      <c r="AD874" s="94">
        <f t="shared" si="933"/>
        <v>0</v>
      </c>
      <c r="AE874" s="123">
        <f t="shared" si="934"/>
        <v>18384.989999999998</v>
      </c>
      <c r="AF874" s="94">
        <f t="shared" si="935"/>
        <v>18384.989999999998</v>
      </c>
      <c r="AG874" s="94">
        <f t="shared" si="936"/>
        <v>0</v>
      </c>
      <c r="AH874" s="123">
        <f t="shared" si="937"/>
        <v>2066.4728759999998</v>
      </c>
      <c r="AI874" s="94">
        <f t="shared" si="938"/>
        <v>2066.4728759999998</v>
      </c>
      <c r="AJ874" s="94">
        <f t="shared" si="939"/>
        <v>0</v>
      </c>
      <c r="AK874" s="94">
        <f t="shared" si="940"/>
        <v>16318.517123999998</v>
      </c>
      <c r="AL874" s="93">
        <f t="shared" si="941"/>
        <v>16318.517123999998</v>
      </c>
      <c r="AM874" s="138" t="s">
        <v>1010</v>
      </c>
    </row>
    <row r="875" spans="1:39" hidden="1" outlineLevel="3" x14ac:dyDescent="0.25">
      <c r="A875" t="s">
        <v>7081</v>
      </c>
      <c r="B875" t="s">
        <v>77</v>
      </c>
      <c r="C875" t="s">
        <v>78</v>
      </c>
      <c r="D875" t="s">
        <v>911</v>
      </c>
      <c r="E875" t="s">
        <v>912</v>
      </c>
      <c r="F875">
        <v>9382.76</v>
      </c>
      <c r="G875">
        <v>6668.81</v>
      </c>
      <c r="H875">
        <v>6354.85</v>
      </c>
      <c r="R875">
        <f t="shared" si="923"/>
        <v>22406.42</v>
      </c>
      <c r="S875" s="92" t="s">
        <v>4134</v>
      </c>
      <c r="T875" s="80">
        <v>0.1124</v>
      </c>
      <c r="U875" s="119">
        <f t="shared" si="924"/>
        <v>0</v>
      </c>
      <c r="V875" s="120">
        <f t="shared" si="925"/>
        <v>6354.85</v>
      </c>
      <c r="W875" s="121">
        <f t="shared" si="926"/>
        <v>6354.85</v>
      </c>
      <c r="X875" s="119">
        <f t="shared" si="927"/>
        <v>0</v>
      </c>
      <c r="Y875" s="120">
        <f t="shared" si="928"/>
        <v>714.28514000000007</v>
      </c>
      <c r="Z875" s="122">
        <f t="shared" si="929"/>
        <v>714.28514000000007</v>
      </c>
      <c r="AA875" s="119">
        <f t="shared" si="930"/>
        <v>0</v>
      </c>
      <c r="AB875" s="120">
        <f t="shared" si="931"/>
        <v>5640.5648600000004</v>
      </c>
      <c r="AC875" s="122">
        <f t="shared" si="932"/>
        <v>5640.5648600000004</v>
      </c>
      <c r="AD875" s="94">
        <f t="shared" si="933"/>
        <v>0</v>
      </c>
      <c r="AE875" s="123">
        <f t="shared" si="934"/>
        <v>22406.42</v>
      </c>
      <c r="AF875" s="94">
        <f t="shared" si="935"/>
        <v>22406.42</v>
      </c>
      <c r="AG875" s="94">
        <f t="shared" si="936"/>
        <v>0</v>
      </c>
      <c r="AH875" s="123">
        <f t="shared" si="937"/>
        <v>2518.4816079999996</v>
      </c>
      <c r="AI875" s="94">
        <f t="shared" si="938"/>
        <v>2518.4816079999996</v>
      </c>
      <c r="AJ875" s="94">
        <f t="shared" si="939"/>
        <v>0</v>
      </c>
      <c r="AK875" s="94">
        <f t="shared" si="940"/>
        <v>19887.938392</v>
      </c>
      <c r="AL875" s="93">
        <f t="shared" si="941"/>
        <v>19887.938392</v>
      </c>
      <c r="AM875" s="138" t="s">
        <v>1010</v>
      </c>
    </row>
    <row r="876" spans="1:39" hidden="1" outlineLevel="3" x14ac:dyDescent="0.25">
      <c r="A876" t="s">
        <v>7081</v>
      </c>
      <c r="B876" t="s">
        <v>77</v>
      </c>
      <c r="C876" t="s">
        <v>78</v>
      </c>
      <c r="D876" t="s">
        <v>921</v>
      </c>
      <c r="E876" t="s">
        <v>922</v>
      </c>
      <c r="F876">
        <v>11609.92</v>
      </c>
      <c r="G876">
        <v>24776.37</v>
      </c>
      <c r="H876">
        <v>18169.099999999999</v>
      </c>
      <c r="R876">
        <f t="shared" si="923"/>
        <v>54555.39</v>
      </c>
      <c r="S876" s="92" t="s">
        <v>4136</v>
      </c>
      <c r="T876" s="80">
        <v>0.1124</v>
      </c>
      <c r="U876" s="119">
        <f t="shared" si="924"/>
        <v>0</v>
      </c>
      <c r="V876" s="120">
        <f t="shared" si="925"/>
        <v>18169.099999999999</v>
      </c>
      <c r="W876" s="121">
        <f t="shared" si="926"/>
        <v>18169.099999999999</v>
      </c>
      <c r="X876" s="119">
        <f t="shared" si="927"/>
        <v>0</v>
      </c>
      <c r="Y876" s="120">
        <f t="shared" si="928"/>
        <v>2042.2068399999998</v>
      </c>
      <c r="Z876" s="122">
        <f t="shared" si="929"/>
        <v>2042.2068399999998</v>
      </c>
      <c r="AA876" s="119">
        <f t="shared" si="930"/>
        <v>0</v>
      </c>
      <c r="AB876" s="120">
        <f t="shared" si="931"/>
        <v>16126.89316</v>
      </c>
      <c r="AC876" s="122">
        <f t="shared" si="932"/>
        <v>16126.89316</v>
      </c>
      <c r="AD876" s="94">
        <f t="shared" si="933"/>
        <v>0</v>
      </c>
      <c r="AE876" s="123">
        <f t="shared" si="934"/>
        <v>54555.39</v>
      </c>
      <c r="AF876" s="94">
        <f t="shared" si="935"/>
        <v>54555.39</v>
      </c>
      <c r="AG876" s="94">
        <f t="shared" si="936"/>
        <v>0</v>
      </c>
      <c r="AH876" s="123">
        <f t="shared" si="937"/>
        <v>6132.0258359999998</v>
      </c>
      <c r="AI876" s="94">
        <f t="shared" si="938"/>
        <v>6132.0258359999998</v>
      </c>
      <c r="AJ876" s="94">
        <f t="shared" si="939"/>
        <v>0</v>
      </c>
      <c r="AK876" s="94">
        <f t="shared" si="940"/>
        <v>48423.364163999999</v>
      </c>
      <c r="AL876" s="93">
        <f t="shared" si="941"/>
        <v>48423.364163999999</v>
      </c>
      <c r="AM876" s="138" t="s">
        <v>1010</v>
      </c>
    </row>
    <row r="877" spans="1:39" hidden="1" outlineLevel="3" x14ac:dyDescent="0.25">
      <c r="A877" t="s">
        <v>7081</v>
      </c>
      <c r="B877" t="s">
        <v>77</v>
      </c>
      <c r="C877" t="s">
        <v>78</v>
      </c>
      <c r="D877" t="s">
        <v>923</v>
      </c>
      <c r="E877" t="s">
        <v>924</v>
      </c>
      <c r="F877">
        <v>552.91</v>
      </c>
      <c r="R877">
        <f t="shared" si="923"/>
        <v>552.91</v>
      </c>
      <c r="S877" s="92" t="s">
        <v>4139</v>
      </c>
      <c r="T877" s="80">
        <v>0.1124</v>
      </c>
      <c r="U877" s="119">
        <f t="shared" si="924"/>
        <v>0</v>
      </c>
      <c r="V877" s="120">
        <f t="shared" si="925"/>
        <v>0</v>
      </c>
      <c r="W877" s="121">
        <f t="shared" si="926"/>
        <v>0</v>
      </c>
      <c r="X877" s="119">
        <f t="shared" si="927"/>
        <v>0</v>
      </c>
      <c r="Y877" s="120">
        <f t="shared" si="928"/>
        <v>0</v>
      </c>
      <c r="Z877" s="122">
        <f t="shared" si="929"/>
        <v>0</v>
      </c>
      <c r="AA877" s="119">
        <f t="shared" si="930"/>
        <v>0</v>
      </c>
      <c r="AB877" s="120">
        <f t="shared" si="931"/>
        <v>0</v>
      </c>
      <c r="AC877" s="122">
        <f t="shared" si="932"/>
        <v>0</v>
      </c>
      <c r="AD877" s="94">
        <f t="shared" si="933"/>
        <v>0</v>
      </c>
      <c r="AE877" s="123">
        <f t="shared" si="934"/>
        <v>552.91</v>
      </c>
      <c r="AF877" s="94">
        <f t="shared" si="935"/>
        <v>552.91</v>
      </c>
      <c r="AG877" s="94">
        <f t="shared" si="936"/>
        <v>0</v>
      </c>
      <c r="AH877" s="123">
        <f t="shared" si="937"/>
        <v>62.147084</v>
      </c>
      <c r="AI877" s="94">
        <f t="shared" si="938"/>
        <v>62.147084</v>
      </c>
      <c r="AJ877" s="94">
        <f t="shared" si="939"/>
        <v>0</v>
      </c>
      <c r="AK877" s="94">
        <f t="shared" si="940"/>
        <v>490.76291599999996</v>
      </c>
      <c r="AL877" s="93">
        <f t="shared" si="941"/>
        <v>490.76291599999996</v>
      </c>
      <c r="AM877" s="138" t="s">
        <v>1010</v>
      </c>
    </row>
    <row r="878" spans="1:39" hidden="1" outlineLevel="3" x14ac:dyDescent="0.25">
      <c r="A878" t="s">
        <v>7081</v>
      </c>
      <c r="B878" t="s">
        <v>43</v>
      </c>
      <c r="C878" t="s">
        <v>44</v>
      </c>
      <c r="D878" t="s">
        <v>915</v>
      </c>
      <c r="E878" t="s">
        <v>916</v>
      </c>
      <c r="H878">
        <v>121.4</v>
      </c>
      <c r="R878">
        <f t="shared" si="923"/>
        <v>121.4</v>
      </c>
      <c r="S878" s="92" t="s">
        <v>4693</v>
      </c>
      <c r="T878" s="80">
        <v>0.1124</v>
      </c>
      <c r="U878" s="119">
        <f t="shared" si="924"/>
        <v>0</v>
      </c>
      <c r="V878" s="120">
        <f t="shared" si="925"/>
        <v>121.4</v>
      </c>
      <c r="W878" s="121">
        <f t="shared" si="926"/>
        <v>121.4</v>
      </c>
      <c r="X878" s="119">
        <f t="shared" si="927"/>
        <v>0</v>
      </c>
      <c r="Y878" s="120">
        <f t="shared" si="928"/>
        <v>13.64536</v>
      </c>
      <c r="Z878" s="122">
        <f t="shared" si="929"/>
        <v>13.64536</v>
      </c>
      <c r="AA878" s="119">
        <f t="shared" si="930"/>
        <v>0</v>
      </c>
      <c r="AB878" s="120">
        <f t="shared" si="931"/>
        <v>107.75464000000001</v>
      </c>
      <c r="AC878" s="122">
        <f t="shared" si="932"/>
        <v>107.75464000000001</v>
      </c>
      <c r="AD878" s="94">
        <f t="shared" si="933"/>
        <v>0</v>
      </c>
      <c r="AE878" s="123">
        <f t="shared" si="934"/>
        <v>121.4</v>
      </c>
      <c r="AF878" s="94">
        <f t="shared" si="935"/>
        <v>121.4</v>
      </c>
      <c r="AG878" s="94">
        <f t="shared" si="936"/>
        <v>0</v>
      </c>
      <c r="AH878" s="123">
        <f t="shared" si="937"/>
        <v>13.64536</v>
      </c>
      <c r="AI878" s="94">
        <f t="shared" si="938"/>
        <v>13.64536</v>
      </c>
      <c r="AJ878" s="94">
        <f t="shared" si="939"/>
        <v>0</v>
      </c>
      <c r="AK878" s="94">
        <f t="shared" si="940"/>
        <v>107.75464000000001</v>
      </c>
      <c r="AL878" s="93">
        <f t="shared" si="941"/>
        <v>107.75464000000001</v>
      </c>
      <c r="AM878" s="138" t="s">
        <v>1010</v>
      </c>
    </row>
    <row r="879" spans="1:39" hidden="1" outlineLevel="3" x14ac:dyDescent="0.25">
      <c r="A879" t="s">
        <v>7081</v>
      </c>
      <c r="B879" t="s">
        <v>929</v>
      </c>
      <c r="C879" t="s">
        <v>930</v>
      </c>
      <c r="D879" t="s">
        <v>919</v>
      </c>
      <c r="E879" t="s">
        <v>920</v>
      </c>
      <c r="F879">
        <v>31476.79</v>
      </c>
      <c r="G879">
        <v>30514.15</v>
      </c>
      <c r="H879">
        <v>36781.599999999999</v>
      </c>
      <c r="R879">
        <f t="shared" si="923"/>
        <v>98772.540000000008</v>
      </c>
      <c r="S879" s="92" t="s">
        <v>6521</v>
      </c>
      <c r="T879" s="80">
        <v>0.1124</v>
      </c>
      <c r="U879" s="119">
        <f t="shared" si="924"/>
        <v>0</v>
      </c>
      <c r="V879" s="120">
        <f t="shared" si="925"/>
        <v>36781.599999999999</v>
      </c>
      <c r="W879" s="121">
        <f t="shared" si="926"/>
        <v>36781.599999999999</v>
      </c>
      <c r="X879" s="119">
        <f t="shared" si="927"/>
        <v>0</v>
      </c>
      <c r="Y879" s="120">
        <f t="shared" si="928"/>
        <v>4134.2518399999999</v>
      </c>
      <c r="Z879" s="122">
        <f t="shared" si="929"/>
        <v>4134.2518399999999</v>
      </c>
      <c r="AA879" s="119">
        <f t="shared" si="930"/>
        <v>0</v>
      </c>
      <c r="AB879" s="120">
        <f t="shared" si="931"/>
        <v>32647.348159999998</v>
      </c>
      <c r="AC879" s="122">
        <f t="shared" si="932"/>
        <v>32647.348159999998</v>
      </c>
      <c r="AD879" s="94">
        <f t="shared" si="933"/>
        <v>0</v>
      </c>
      <c r="AE879" s="123">
        <f t="shared" si="934"/>
        <v>98772.540000000008</v>
      </c>
      <c r="AF879" s="94">
        <f t="shared" si="935"/>
        <v>98772.540000000008</v>
      </c>
      <c r="AG879" s="94">
        <f t="shared" si="936"/>
        <v>0</v>
      </c>
      <c r="AH879" s="123">
        <f t="shared" si="937"/>
        <v>11102.033496</v>
      </c>
      <c r="AI879" s="94">
        <f t="shared" si="938"/>
        <v>11102.033496</v>
      </c>
      <c r="AJ879" s="94">
        <f t="shared" si="939"/>
        <v>0</v>
      </c>
      <c r="AK879" s="94">
        <f t="shared" si="940"/>
        <v>87670.506504000004</v>
      </c>
      <c r="AL879" s="93">
        <f t="shared" si="941"/>
        <v>87670.506504000004</v>
      </c>
      <c r="AM879" s="138" t="s">
        <v>1010</v>
      </c>
    </row>
    <row r="880" spans="1:39" hidden="1" outlineLevel="3" x14ac:dyDescent="0.25">
      <c r="A880" t="s">
        <v>7081</v>
      </c>
      <c r="B880" t="s">
        <v>547</v>
      </c>
      <c r="C880" t="s">
        <v>548</v>
      </c>
      <c r="D880" t="s">
        <v>931</v>
      </c>
      <c r="E880" t="s">
        <v>932</v>
      </c>
      <c r="F880">
        <v>0</v>
      </c>
      <c r="R880">
        <f t="shared" si="923"/>
        <v>0</v>
      </c>
      <c r="S880" s="92" t="s">
        <v>6963</v>
      </c>
      <c r="T880" s="80">
        <v>0.1124</v>
      </c>
      <c r="U880" s="119">
        <f t="shared" si="924"/>
        <v>0</v>
      </c>
      <c r="V880" s="120">
        <f t="shared" si="925"/>
        <v>0</v>
      </c>
      <c r="W880" s="121">
        <f t="shared" si="926"/>
        <v>0</v>
      </c>
      <c r="X880" s="119">
        <f t="shared" si="927"/>
        <v>0</v>
      </c>
      <c r="Y880" s="120">
        <f t="shared" si="928"/>
        <v>0</v>
      </c>
      <c r="Z880" s="122">
        <f t="shared" si="929"/>
        <v>0</v>
      </c>
      <c r="AA880" s="119">
        <f t="shared" si="930"/>
        <v>0</v>
      </c>
      <c r="AB880" s="120">
        <f t="shared" si="931"/>
        <v>0</v>
      </c>
      <c r="AC880" s="122">
        <f t="shared" si="932"/>
        <v>0</v>
      </c>
      <c r="AD880" s="94">
        <f t="shared" si="933"/>
        <v>0</v>
      </c>
      <c r="AE880" s="123">
        <f t="shared" si="934"/>
        <v>0</v>
      </c>
      <c r="AF880" s="94">
        <f t="shared" si="935"/>
        <v>0</v>
      </c>
      <c r="AG880" s="94">
        <f t="shared" si="936"/>
        <v>0</v>
      </c>
      <c r="AH880" s="123">
        <f t="shared" si="937"/>
        <v>0</v>
      </c>
      <c r="AI880" s="94">
        <f t="shared" si="938"/>
        <v>0</v>
      </c>
      <c r="AJ880" s="94">
        <f t="shared" si="939"/>
        <v>0</v>
      </c>
      <c r="AK880" s="94">
        <f t="shared" si="940"/>
        <v>0</v>
      </c>
      <c r="AL880" s="93">
        <f t="shared" si="941"/>
        <v>0</v>
      </c>
      <c r="AM880" s="138" t="s">
        <v>1370</v>
      </c>
    </row>
    <row r="881" spans="1:39" hidden="1" outlineLevel="3" x14ac:dyDescent="0.25">
      <c r="A881" t="s">
        <v>7081</v>
      </c>
      <c r="B881" t="s">
        <v>151</v>
      </c>
      <c r="C881" t="s">
        <v>152</v>
      </c>
      <c r="D881" t="s">
        <v>915</v>
      </c>
      <c r="E881" t="s">
        <v>916</v>
      </c>
      <c r="F881">
        <v>55985.7</v>
      </c>
      <c r="G881">
        <v>53151.69</v>
      </c>
      <c r="H881">
        <v>-8088.63</v>
      </c>
      <c r="R881">
        <f t="shared" si="923"/>
        <v>101048.76</v>
      </c>
      <c r="S881" s="92" t="s">
        <v>5298</v>
      </c>
      <c r="T881" s="80">
        <v>0.1124</v>
      </c>
      <c r="U881" s="119">
        <f t="shared" si="924"/>
        <v>0</v>
      </c>
      <c r="V881" s="120">
        <f t="shared" si="925"/>
        <v>-8088.63</v>
      </c>
      <c r="W881" s="121">
        <f t="shared" si="926"/>
        <v>-8088.63</v>
      </c>
      <c r="X881" s="119">
        <f t="shared" si="927"/>
        <v>0</v>
      </c>
      <c r="Y881" s="120">
        <f t="shared" si="928"/>
        <v>-909.162012</v>
      </c>
      <c r="Z881" s="122">
        <f t="shared" si="929"/>
        <v>-909.162012</v>
      </c>
      <c r="AA881" s="119">
        <f t="shared" si="930"/>
        <v>0</v>
      </c>
      <c r="AB881" s="120">
        <f t="shared" si="931"/>
        <v>-7179.4679880000003</v>
      </c>
      <c r="AC881" s="122">
        <f t="shared" si="932"/>
        <v>-7179.4679880000003</v>
      </c>
      <c r="AD881" s="94">
        <f t="shared" si="933"/>
        <v>0</v>
      </c>
      <c r="AE881" s="123">
        <f t="shared" si="934"/>
        <v>101048.76</v>
      </c>
      <c r="AF881" s="94">
        <f t="shared" si="935"/>
        <v>101048.76</v>
      </c>
      <c r="AG881" s="94">
        <f t="shared" si="936"/>
        <v>0</v>
      </c>
      <c r="AH881" s="123">
        <f t="shared" si="937"/>
        <v>11357.880623999999</v>
      </c>
      <c r="AI881" s="94">
        <f t="shared" si="938"/>
        <v>11357.880623999999</v>
      </c>
      <c r="AJ881" s="94">
        <f t="shared" si="939"/>
        <v>0</v>
      </c>
      <c r="AK881" s="94">
        <f t="shared" si="940"/>
        <v>89690.879375999997</v>
      </c>
      <c r="AL881" s="93">
        <f t="shared" si="941"/>
        <v>89690.879375999997</v>
      </c>
      <c r="AM881" s="138" t="s">
        <v>1010</v>
      </c>
    </row>
    <row r="882" spans="1:39" hidden="1" outlineLevel="3" x14ac:dyDescent="0.25">
      <c r="A882" t="s">
        <v>7081</v>
      </c>
      <c r="B882" t="s">
        <v>151</v>
      </c>
      <c r="C882" t="s">
        <v>152</v>
      </c>
      <c r="D882" t="s">
        <v>931</v>
      </c>
      <c r="E882" t="s">
        <v>932</v>
      </c>
      <c r="F882">
        <v>4035.64</v>
      </c>
      <c r="G882">
        <v>5322.46</v>
      </c>
      <c r="H882">
        <v>8316.7199999999993</v>
      </c>
      <c r="R882">
        <f t="shared" si="923"/>
        <v>17674.82</v>
      </c>
      <c r="S882" s="92" t="s">
        <v>5302</v>
      </c>
      <c r="T882" s="80">
        <v>0.1124</v>
      </c>
      <c r="U882" s="119">
        <f t="shared" si="924"/>
        <v>0</v>
      </c>
      <c r="V882" s="120">
        <f t="shared" si="925"/>
        <v>8316.7199999999993</v>
      </c>
      <c r="W882" s="121">
        <f t="shared" si="926"/>
        <v>8316.7199999999993</v>
      </c>
      <c r="X882" s="119">
        <f t="shared" si="927"/>
        <v>0</v>
      </c>
      <c r="Y882" s="120">
        <f t="shared" si="928"/>
        <v>934.79932799999995</v>
      </c>
      <c r="Z882" s="122">
        <f t="shared" si="929"/>
        <v>934.79932799999995</v>
      </c>
      <c r="AA882" s="119">
        <f t="shared" si="930"/>
        <v>0</v>
      </c>
      <c r="AB882" s="120">
        <f t="shared" si="931"/>
        <v>7381.9206719999993</v>
      </c>
      <c r="AC882" s="122">
        <f t="shared" si="932"/>
        <v>7381.9206719999993</v>
      </c>
      <c r="AD882" s="94">
        <f t="shared" si="933"/>
        <v>0</v>
      </c>
      <c r="AE882" s="123">
        <f t="shared" si="934"/>
        <v>17674.82</v>
      </c>
      <c r="AF882" s="94">
        <f t="shared" si="935"/>
        <v>17674.82</v>
      </c>
      <c r="AG882" s="94">
        <f t="shared" si="936"/>
        <v>0</v>
      </c>
      <c r="AH882" s="123">
        <f t="shared" si="937"/>
        <v>1986.649768</v>
      </c>
      <c r="AI882" s="94">
        <f t="shared" si="938"/>
        <v>1986.649768</v>
      </c>
      <c r="AJ882" s="94">
        <f t="shared" si="939"/>
        <v>0</v>
      </c>
      <c r="AK882" s="94">
        <f t="shared" si="940"/>
        <v>15688.170232</v>
      </c>
      <c r="AL882" s="93">
        <f t="shared" si="941"/>
        <v>15688.170232</v>
      </c>
      <c r="AM882" s="138" t="s">
        <v>1010</v>
      </c>
    </row>
    <row r="883" spans="1:39" hidden="1" outlineLevel="3" x14ac:dyDescent="0.25">
      <c r="A883" t="s">
        <v>7081</v>
      </c>
      <c r="B883" t="s">
        <v>151</v>
      </c>
      <c r="C883" t="s">
        <v>152</v>
      </c>
      <c r="D883" t="s">
        <v>933</v>
      </c>
      <c r="E883" t="s">
        <v>934</v>
      </c>
      <c r="F883">
        <v>960.15</v>
      </c>
      <c r="G883">
        <v>101.24</v>
      </c>
      <c r="H883">
        <v>-519.92999999999995</v>
      </c>
      <c r="R883">
        <f t="shared" si="923"/>
        <v>541.45999999999992</v>
      </c>
      <c r="S883" s="92" t="s">
        <v>5328</v>
      </c>
      <c r="T883" s="80">
        <v>0.1124</v>
      </c>
      <c r="U883" s="119">
        <f t="shared" si="924"/>
        <v>0</v>
      </c>
      <c r="V883" s="120">
        <f t="shared" si="925"/>
        <v>-519.92999999999995</v>
      </c>
      <c r="W883" s="121">
        <f t="shared" si="926"/>
        <v>-519.92999999999995</v>
      </c>
      <c r="X883" s="119">
        <f t="shared" si="927"/>
        <v>0</v>
      </c>
      <c r="Y883" s="120">
        <f t="shared" si="928"/>
        <v>-58.440131999999991</v>
      </c>
      <c r="Z883" s="122">
        <f t="shared" si="929"/>
        <v>-58.440131999999991</v>
      </c>
      <c r="AA883" s="119">
        <f t="shared" si="930"/>
        <v>0</v>
      </c>
      <c r="AB883" s="120">
        <f t="shared" si="931"/>
        <v>-461.48986799999994</v>
      </c>
      <c r="AC883" s="122">
        <f t="shared" si="932"/>
        <v>-461.48986799999994</v>
      </c>
      <c r="AD883" s="94">
        <f t="shared" si="933"/>
        <v>0</v>
      </c>
      <c r="AE883" s="123">
        <f t="shared" si="934"/>
        <v>541.45999999999992</v>
      </c>
      <c r="AF883" s="94">
        <f t="shared" si="935"/>
        <v>541.45999999999992</v>
      </c>
      <c r="AG883" s="94">
        <f t="shared" si="936"/>
        <v>0</v>
      </c>
      <c r="AH883" s="123">
        <f t="shared" si="937"/>
        <v>60.860103999999993</v>
      </c>
      <c r="AI883" s="94">
        <f t="shared" si="938"/>
        <v>60.860103999999993</v>
      </c>
      <c r="AJ883" s="94">
        <f t="shared" si="939"/>
        <v>0</v>
      </c>
      <c r="AK883" s="94">
        <f t="shared" si="940"/>
        <v>480.59989599999994</v>
      </c>
      <c r="AL883" s="93">
        <f t="shared" si="941"/>
        <v>480.59989599999994</v>
      </c>
      <c r="AM883" s="138" t="s">
        <v>1010</v>
      </c>
    </row>
    <row r="884" spans="1:39" hidden="1" outlineLevel="3" x14ac:dyDescent="0.25">
      <c r="A884" t="s">
        <v>7081</v>
      </c>
      <c r="B884" t="s">
        <v>151</v>
      </c>
      <c r="C884" t="s">
        <v>152</v>
      </c>
      <c r="D884" t="s">
        <v>937</v>
      </c>
      <c r="E884" t="s">
        <v>938</v>
      </c>
      <c r="F884">
        <v>30515.919999999998</v>
      </c>
      <c r="G884">
        <v>-1889.01</v>
      </c>
      <c r="H884">
        <v>29045.16</v>
      </c>
      <c r="R884">
        <f t="shared" si="923"/>
        <v>57672.07</v>
      </c>
      <c r="S884" s="92" t="s">
        <v>5331</v>
      </c>
      <c r="T884" s="80">
        <v>0.1124</v>
      </c>
      <c r="U884" s="119">
        <f t="shared" si="924"/>
        <v>0</v>
      </c>
      <c r="V884" s="120">
        <f t="shared" si="925"/>
        <v>29045.16</v>
      </c>
      <c r="W884" s="121">
        <f t="shared" si="926"/>
        <v>29045.16</v>
      </c>
      <c r="X884" s="119">
        <f t="shared" si="927"/>
        <v>0</v>
      </c>
      <c r="Y884" s="120">
        <f t="shared" si="928"/>
        <v>3264.675984</v>
      </c>
      <c r="Z884" s="122">
        <f t="shared" si="929"/>
        <v>3264.675984</v>
      </c>
      <c r="AA884" s="119">
        <f t="shared" si="930"/>
        <v>0</v>
      </c>
      <c r="AB884" s="120">
        <f t="shared" si="931"/>
        <v>25780.484015999999</v>
      </c>
      <c r="AC884" s="122">
        <f t="shared" si="932"/>
        <v>25780.484015999999</v>
      </c>
      <c r="AD884" s="94">
        <f t="shared" si="933"/>
        <v>0</v>
      </c>
      <c r="AE884" s="123">
        <f t="shared" si="934"/>
        <v>57672.07</v>
      </c>
      <c r="AF884" s="94">
        <f t="shared" si="935"/>
        <v>57672.07</v>
      </c>
      <c r="AG884" s="94">
        <f t="shared" si="936"/>
        <v>0</v>
      </c>
      <c r="AH884" s="123">
        <f t="shared" si="937"/>
        <v>6482.3406679999998</v>
      </c>
      <c r="AI884" s="94">
        <f t="shared" si="938"/>
        <v>6482.3406679999998</v>
      </c>
      <c r="AJ884" s="94">
        <f t="shared" si="939"/>
        <v>0</v>
      </c>
      <c r="AK884" s="94">
        <f t="shared" si="940"/>
        <v>51189.729332000003</v>
      </c>
      <c r="AL884" s="93">
        <f t="shared" si="941"/>
        <v>51189.729332000003</v>
      </c>
      <c r="AM884" s="138" t="s">
        <v>1010</v>
      </c>
    </row>
    <row r="885" spans="1:39" hidden="1" outlineLevel="3" x14ac:dyDescent="0.25">
      <c r="A885" t="s">
        <v>7081</v>
      </c>
      <c r="B885" t="s">
        <v>151</v>
      </c>
      <c r="C885" t="s">
        <v>152</v>
      </c>
      <c r="D885" t="s">
        <v>939</v>
      </c>
      <c r="E885" t="s">
        <v>940</v>
      </c>
      <c r="G885">
        <v>1703.43</v>
      </c>
      <c r="R885">
        <f t="shared" si="923"/>
        <v>1703.43</v>
      </c>
      <c r="S885" s="92" t="s">
        <v>5332</v>
      </c>
      <c r="T885" s="80">
        <v>0.1124</v>
      </c>
      <c r="U885" s="119">
        <f t="shared" si="924"/>
        <v>0</v>
      </c>
      <c r="V885" s="120">
        <f t="shared" si="925"/>
        <v>0</v>
      </c>
      <c r="W885" s="121">
        <f t="shared" si="926"/>
        <v>0</v>
      </c>
      <c r="X885" s="119">
        <f t="shared" si="927"/>
        <v>0</v>
      </c>
      <c r="Y885" s="120">
        <f t="shared" si="928"/>
        <v>0</v>
      </c>
      <c r="Z885" s="122">
        <f t="shared" si="929"/>
        <v>0</v>
      </c>
      <c r="AA885" s="119">
        <f t="shared" si="930"/>
        <v>0</v>
      </c>
      <c r="AB885" s="120">
        <f t="shared" si="931"/>
        <v>0</v>
      </c>
      <c r="AC885" s="122">
        <f t="shared" si="932"/>
        <v>0</v>
      </c>
      <c r="AD885" s="94">
        <f t="shared" si="933"/>
        <v>0</v>
      </c>
      <c r="AE885" s="123">
        <f t="shared" si="934"/>
        <v>1703.43</v>
      </c>
      <c r="AF885" s="94">
        <f t="shared" si="935"/>
        <v>1703.43</v>
      </c>
      <c r="AG885" s="94">
        <f t="shared" si="936"/>
        <v>0</v>
      </c>
      <c r="AH885" s="123">
        <f t="shared" si="937"/>
        <v>191.465532</v>
      </c>
      <c r="AI885" s="94">
        <f t="shared" si="938"/>
        <v>191.465532</v>
      </c>
      <c r="AJ885" s="94">
        <f t="shared" si="939"/>
        <v>0</v>
      </c>
      <c r="AK885" s="94">
        <f t="shared" si="940"/>
        <v>1511.9644680000001</v>
      </c>
      <c r="AL885" s="93">
        <f t="shared" si="941"/>
        <v>1511.9644680000001</v>
      </c>
      <c r="AM885" s="138" t="s">
        <v>1010</v>
      </c>
    </row>
    <row r="886" spans="1:39" hidden="1" outlineLevel="3" x14ac:dyDescent="0.25">
      <c r="A886" t="s">
        <v>7081</v>
      </c>
      <c r="B886" t="s">
        <v>151</v>
      </c>
      <c r="C886" t="s">
        <v>152</v>
      </c>
      <c r="D886" t="s">
        <v>909</v>
      </c>
      <c r="E886" t="s">
        <v>910</v>
      </c>
      <c r="F886">
        <v>405.32</v>
      </c>
      <c r="G886">
        <v>390.52</v>
      </c>
      <c r="H886">
        <v>386.84</v>
      </c>
      <c r="R886">
        <f t="shared" si="923"/>
        <v>1182.6799999999998</v>
      </c>
      <c r="S886" s="92" t="s">
        <v>5339</v>
      </c>
      <c r="T886" s="80">
        <v>0.1124</v>
      </c>
      <c r="U886" s="119">
        <f t="shared" si="924"/>
        <v>0</v>
      </c>
      <c r="V886" s="120">
        <f t="shared" si="925"/>
        <v>386.84</v>
      </c>
      <c r="W886" s="121">
        <f t="shared" si="926"/>
        <v>386.84</v>
      </c>
      <c r="X886" s="119">
        <f t="shared" si="927"/>
        <v>0</v>
      </c>
      <c r="Y886" s="120">
        <f t="shared" si="928"/>
        <v>43.480815999999997</v>
      </c>
      <c r="Z886" s="122">
        <f t="shared" si="929"/>
        <v>43.480815999999997</v>
      </c>
      <c r="AA886" s="119">
        <f t="shared" si="930"/>
        <v>0</v>
      </c>
      <c r="AB886" s="120">
        <f t="shared" si="931"/>
        <v>343.35918399999997</v>
      </c>
      <c r="AC886" s="122">
        <f t="shared" si="932"/>
        <v>343.35918399999997</v>
      </c>
      <c r="AD886" s="94">
        <f t="shared" si="933"/>
        <v>0</v>
      </c>
      <c r="AE886" s="123">
        <f t="shared" si="934"/>
        <v>1182.6799999999998</v>
      </c>
      <c r="AF886" s="94">
        <f t="shared" si="935"/>
        <v>1182.6799999999998</v>
      </c>
      <c r="AG886" s="94">
        <f t="shared" si="936"/>
        <v>0</v>
      </c>
      <c r="AH886" s="123">
        <f t="shared" si="937"/>
        <v>132.93323199999998</v>
      </c>
      <c r="AI886" s="94">
        <f t="shared" si="938"/>
        <v>132.93323199999998</v>
      </c>
      <c r="AJ886" s="94">
        <f t="shared" si="939"/>
        <v>0</v>
      </c>
      <c r="AK886" s="94">
        <f t="shared" si="940"/>
        <v>1049.746768</v>
      </c>
      <c r="AL886" s="93">
        <f t="shared" si="941"/>
        <v>1049.746768</v>
      </c>
      <c r="AM886" s="138" t="s">
        <v>1010</v>
      </c>
    </row>
    <row r="887" spans="1:39" hidden="1" outlineLevel="3" x14ac:dyDescent="0.25">
      <c r="A887" t="s">
        <v>7081</v>
      </c>
      <c r="B887" t="s">
        <v>953</v>
      </c>
      <c r="C887" t="s">
        <v>954</v>
      </c>
      <c r="D887" t="s">
        <v>931</v>
      </c>
      <c r="E887" t="s">
        <v>932</v>
      </c>
      <c r="F887">
        <v>65089.4</v>
      </c>
      <c r="G887">
        <v>57519.63</v>
      </c>
      <c r="H887">
        <v>53609.120000000003</v>
      </c>
      <c r="R887">
        <f t="shared" si="923"/>
        <v>176218.15</v>
      </c>
      <c r="S887" s="92" t="s">
        <v>5375</v>
      </c>
      <c r="T887" s="80">
        <v>0.1124</v>
      </c>
      <c r="U887" s="119">
        <f t="shared" si="924"/>
        <v>0</v>
      </c>
      <c r="V887" s="120">
        <f t="shared" si="925"/>
        <v>53609.120000000003</v>
      </c>
      <c r="W887" s="121">
        <f t="shared" si="926"/>
        <v>53609.120000000003</v>
      </c>
      <c r="X887" s="119">
        <f t="shared" si="927"/>
        <v>0</v>
      </c>
      <c r="Y887" s="120">
        <f t="shared" si="928"/>
        <v>6025.6650880000007</v>
      </c>
      <c r="Z887" s="122">
        <f t="shared" si="929"/>
        <v>6025.6650880000007</v>
      </c>
      <c r="AA887" s="119">
        <f t="shared" si="930"/>
        <v>0</v>
      </c>
      <c r="AB887" s="120">
        <f t="shared" si="931"/>
        <v>47583.454912000001</v>
      </c>
      <c r="AC887" s="122">
        <f t="shared" si="932"/>
        <v>47583.454912000001</v>
      </c>
      <c r="AD887" s="94">
        <f t="shared" si="933"/>
        <v>0</v>
      </c>
      <c r="AE887" s="123">
        <f t="shared" si="934"/>
        <v>176218.15</v>
      </c>
      <c r="AF887" s="94">
        <f t="shared" si="935"/>
        <v>176218.15</v>
      </c>
      <c r="AG887" s="94">
        <f t="shared" si="936"/>
        <v>0</v>
      </c>
      <c r="AH887" s="123">
        <f t="shared" si="937"/>
        <v>19806.92006</v>
      </c>
      <c r="AI887" s="94">
        <f t="shared" si="938"/>
        <v>19806.92006</v>
      </c>
      <c r="AJ887" s="94">
        <f t="shared" si="939"/>
        <v>0</v>
      </c>
      <c r="AK887" s="94">
        <f t="shared" si="940"/>
        <v>156411.22993999999</v>
      </c>
      <c r="AL887" s="93">
        <f t="shared" si="941"/>
        <v>156411.22993999999</v>
      </c>
      <c r="AM887" s="138" t="s">
        <v>1010</v>
      </c>
    </row>
    <row r="888" spans="1:39" hidden="1" outlineLevel="3" x14ac:dyDescent="0.25">
      <c r="A888" t="s">
        <v>7081</v>
      </c>
      <c r="B888" t="s">
        <v>138</v>
      </c>
      <c r="C888" t="s">
        <v>139</v>
      </c>
      <c r="D888" t="s">
        <v>967</v>
      </c>
      <c r="E888" t="s">
        <v>968</v>
      </c>
      <c r="F888">
        <v>1574.27</v>
      </c>
      <c r="G888">
        <v>1472.27</v>
      </c>
      <c r="H888">
        <v>1562.43</v>
      </c>
      <c r="R888">
        <f t="shared" si="923"/>
        <v>4608.97</v>
      </c>
      <c r="S888" s="92" t="s">
        <v>5469</v>
      </c>
      <c r="T888" s="80">
        <v>0.1124</v>
      </c>
      <c r="U888" s="119">
        <f t="shared" si="924"/>
        <v>0</v>
      </c>
      <c r="V888" s="120">
        <f t="shared" si="925"/>
        <v>1562.43</v>
      </c>
      <c r="W888" s="121">
        <f t="shared" si="926"/>
        <v>1562.43</v>
      </c>
      <c r="X888" s="119">
        <f t="shared" si="927"/>
        <v>0</v>
      </c>
      <c r="Y888" s="120">
        <f t="shared" si="928"/>
        <v>175.617132</v>
      </c>
      <c r="Z888" s="122">
        <f t="shared" si="929"/>
        <v>175.617132</v>
      </c>
      <c r="AA888" s="119">
        <f t="shared" si="930"/>
        <v>0</v>
      </c>
      <c r="AB888" s="120">
        <f t="shared" si="931"/>
        <v>1386.812868</v>
      </c>
      <c r="AC888" s="122">
        <f t="shared" si="932"/>
        <v>1386.812868</v>
      </c>
      <c r="AD888" s="94">
        <f t="shared" si="933"/>
        <v>0</v>
      </c>
      <c r="AE888" s="123">
        <f t="shared" si="934"/>
        <v>4608.97</v>
      </c>
      <c r="AF888" s="94">
        <f t="shared" si="935"/>
        <v>4608.97</v>
      </c>
      <c r="AG888" s="94">
        <f t="shared" si="936"/>
        <v>0</v>
      </c>
      <c r="AH888" s="123">
        <f t="shared" si="937"/>
        <v>518.04822799999999</v>
      </c>
      <c r="AI888" s="94">
        <f t="shared" si="938"/>
        <v>518.04822799999999</v>
      </c>
      <c r="AJ888" s="94">
        <f t="shared" si="939"/>
        <v>0</v>
      </c>
      <c r="AK888" s="94">
        <f t="shared" si="940"/>
        <v>4090.9217720000001</v>
      </c>
      <c r="AL888" s="93">
        <f t="shared" si="941"/>
        <v>4090.9217720000001</v>
      </c>
      <c r="AM888" s="138" t="s">
        <v>1010</v>
      </c>
    </row>
    <row r="889" spans="1:39" hidden="1" outlineLevel="3" x14ac:dyDescent="0.25">
      <c r="A889" t="s">
        <v>7081</v>
      </c>
      <c r="B889" t="s">
        <v>969</v>
      </c>
      <c r="C889" t="s">
        <v>970</v>
      </c>
      <c r="D889" t="s">
        <v>919</v>
      </c>
      <c r="E889" t="s">
        <v>920</v>
      </c>
      <c r="F889">
        <v>46715.07</v>
      </c>
      <c r="G889">
        <v>54900.35</v>
      </c>
      <c r="H889">
        <v>47127.34</v>
      </c>
      <c r="R889">
        <f t="shared" si="923"/>
        <v>148742.76</v>
      </c>
      <c r="S889" s="92" t="s">
        <v>5947</v>
      </c>
      <c r="T889" s="80">
        <v>0.1124</v>
      </c>
      <c r="U889" s="119">
        <f t="shared" si="924"/>
        <v>0</v>
      </c>
      <c r="V889" s="120">
        <f t="shared" si="925"/>
        <v>47127.34</v>
      </c>
      <c r="W889" s="121">
        <f t="shared" si="926"/>
        <v>47127.34</v>
      </c>
      <c r="X889" s="119">
        <f t="shared" si="927"/>
        <v>0</v>
      </c>
      <c r="Y889" s="120">
        <f t="shared" si="928"/>
        <v>5297.1130159999993</v>
      </c>
      <c r="Z889" s="122">
        <f t="shared" si="929"/>
        <v>5297.1130159999993</v>
      </c>
      <c r="AA889" s="119">
        <f t="shared" si="930"/>
        <v>0</v>
      </c>
      <c r="AB889" s="120">
        <f t="shared" si="931"/>
        <v>41830.226983999994</v>
      </c>
      <c r="AC889" s="122">
        <f t="shared" si="932"/>
        <v>41830.226983999994</v>
      </c>
      <c r="AD889" s="94">
        <f t="shared" si="933"/>
        <v>0</v>
      </c>
      <c r="AE889" s="123">
        <f t="shared" si="934"/>
        <v>148742.76</v>
      </c>
      <c r="AF889" s="94">
        <f t="shared" si="935"/>
        <v>148742.76</v>
      </c>
      <c r="AG889" s="94">
        <f t="shared" si="936"/>
        <v>0</v>
      </c>
      <c r="AH889" s="123">
        <f t="shared" si="937"/>
        <v>16718.686224000001</v>
      </c>
      <c r="AI889" s="94">
        <f t="shared" si="938"/>
        <v>16718.686224000001</v>
      </c>
      <c r="AJ889" s="94">
        <f t="shared" si="939"/>
        <v>0</v>
      </c>
      <c r="AK889" s="94">
        <f t="shared" si="940"/>
        <v>132024.073776</v>
      </c>
      <c r="AL889" s="93">
        <f t="shared" si="941"/>
        <v>132024.073776</v>
      </c>
      <c r="AM889" s="138" t="s">
        <v>1010</v>
      </c>
    </row>
    <row r="890" spans="1:39" hidden="1" outlineLevel="3" x14ac:dyDescent="0.25">
      <c r="A890" t="s">
        <v>7081</v>
      </c>
      <c r="B890" t="s">
        <v>663</v>
      </c>
      <c r="C890" t="s">
        <v>664</v>
      </c>
      <c r="D890" t="s">
        <v>915</v>
      </c>
      <c r="E890" t="s">
        <v>916</v>
      </c>
      <c r="F890">
        <v>218.09</v>
      </c>
      <c r="G890">
        <v>112.99</v>
      </c>
      <c r="H890">
        <v>80.88</v>
      </c>
      <c r="R890">
        <f t="shared" si="923"/>
        <v>411.96</v>
      </c>
      <c r="S890" s="92" t="s">
        <v>5959</v>
      </c>
      <c r="T890" s="80">
        <v>0.1124</v>
      </c>
      <c r="U890" s="119">
        <f t="shared" si="924"/>
        <v>0</v>
      </c>
      <c r="V890" s="120">
        <f t="shared" si="925"/>
        <v>80.88</v>
      </c>
      <c r="W890" s="121">
        <f t="shared" si="926"/>
        <v>80.88</v>
      </c>
      <c r="X890" s="119">
        <f t="shared" si="927"/>
        <v>0</v>
      </c>
      <c r="Y890" s="120">
        <f t="shared" si="928"/>
        <v>9.0909119999999994</v>
      </c>
      <c r="Z890" s="122">
        <f t="shared" si="929"/>
        <v>9.0909119999999994</v>
      </c>
      <c r="AA890" s="119">
        <f t="shared" si="930"/>
        <v>0</v>
      </c>
      <c r="AB890" s="120">
        <f t="shared" si="931"/>
        <v>71.789087999999992</v>
      </c>
      <c r="AC890" s="122">
        <f t="shared" si="932"/>
        <v>71.789087999999992</v>
      </c>
      <c r="AD890" s="94">
        <f t="shared" si="933"/>
        <v>0</v>
      </c>
      <c r="AE890" s="123">
        <f t="shared" si="934"/>
        <v>411.96</v>
      </c>
      <c r="AF890" s="94">
        <f t="shared" si="935"/>
        <v>411.96</v>
      </c>
      <c r="AG890" s="94">
        <f t="shared" si="936"/>
        <v>0</v>
      </c>
      <c r="AH890" s="123">
        <f t="shared" si="937"/>
        <v>46.304303999999995</v>
      </c>
      <c r="AI890" s="94">
        <f t="shared" si="938"/>
        <v>46.304303999999995</v>
      </c>
      <c r="AJ890" s="94">
        <f t="shared" si="939"/>
        <v>0</v>
      </c>
      <c r="AK890" s="94">
        <f t="shared" si="940"/>
        <v>365.65569599999998</v>
      </c>
      <c r="AL890" s="93">
        <f t="shared" si="941"/>
        <v>365.65569599999998</v>
      </c>
      <c r="AM890" s="138" t="s">
        <v>1370</v>
      </c>
    </row>
    <row r="891" spans="1:39" hidden="1" outlineLevel="2" collapsed="1" x14ac:dyDescent="0.25">
      <c r="S891" s="92"/>
      <c r="T891" s="80"/>
      <c r="U891" s="119">
        <f t="shared" ref="U891:AL891" si="942">SUBTOTAL(9,U871:U890)</f>
        <v>0</v>
      </c>
      <c r="V891" s="120">
        <f t="shared" si="942"/>
        <v>211408.82</v>
      </c>
      <c r="W891" s="121">
        <f t="shared" si="942"/>
        <v>211408.82</v>
      </c>
      <c r="X891" s="119">
        <f t="shared" si="942"/>
        <v>0</v>
      </c>
      <c r="Y891" s="120">
        <f t="shared" si="942"/>
        <v>23762.351368</v>
      </c>
      <c r="Z891" s="122">
        <f t="shared" si="942"/>
        <v>23762.351368</v>
      </c>
      <c r="AA891" s="119">
        <f t="shared" si="942"/>
        <v>0</v>
      </c>
      <c r="AB891" s="120">
        <f t="shared" si="942"/>
        <v>187646.468632</v>
      </c>
      <c r="AC891" s="122">
        <f t="shared" si="942"/>
        <v>187646.468632</v>
      </c>
      <c r="AD891" s="94">
        <f t="shared" si="942"/>
        <v>0</v>
      </c>
      <c r="AE891" s="123">
        <f t="shared" si="942"/>
        <v>756264.6</v>
      </c>
      <c r="AF891" s="94">
        <f t="shared" si="942"/>
        <v>756264.6</v>
      </c>
      <c r="AG891" s="94">
        <f t="shared" si="942"/>
        <v>0</v>
      </c>
      <c r="AH891" s="123">
        <f t="shared" si="942"/>
        <v>85004.141040000017</v>
      </c>
      <c r="AI891" s="94">
        <f t="shared" si="942"/>
        <v>85004.141040000017</v>
      </c>
      <c r="AJ891" s="94">
        <f t="shared" si="942"/>
        <v>0</v>
      </c>
      <c r="AK891" s="94">
        <f t="shared" si="942"/>
        <v>671260.45895999996</v>
      </c>
      <c r="AL891" s="93">
        <f t="shared" si="942"/>
        <v>671260.45895999996</v>
      </c>
      <c r="AM891" s="139" t="s">
        <v>7137</v>
      </c>
    </row>
    <row r="892" spans="1:39" hidden="1" outlineLevel="3" x14ac:dyDescent="0.25">
      <c r="A892" t="s">
        <v>7081</v>
      </c>
      <c r="B892" t="s">
        <v>470</v>
      </c>
      <c r="C892" t="s">
        <v>471</v>
      </c>
      <c r="D892" t="s">
        <v>915</v>
      </c>
      <c r="E892" t="s">
        <v>916</v>
      </c>
      <c r="F892">
        <v>8882.2800000000007</v>
      </c>
      <c r="G892">
        <v>10525.66</v>
      </c>
      <c r="H892">
        <v>10587.37</v>
      </c>
      <c r="R892">
        <f>SUM(F892:Q892)</f>
        <v>29995.310000000005</v>
      </c>
      <c r="S892" s="92" t="s">
        <v>1686</v>
      </c>
      <c r="T892" s="80">
        <v>0.1119</v>
      </c>
      <c r="U892" s="119">
        <f>IF(LEFT(AM892,6)="Direct", H892,0)</f>
        <v>0</v>
      </c>
      <c r="V892" s="120">
        <f>H892-U892</f>
        <v>10587.37</v>
      </c>
      <c r="W892" s="121">
        <f>U892+V892</f>
        <v>10587.37</v>
      </c>
      <c r="X892" s="119">
        <f>IF(LEFT(AM892,9)="Direct-WA", H892,0)</f>
        <v>0</v>
      </c>
      <c r="Y892" s="120">
        <f>IF(LEFT(AM892,9)="Direct-WA",0,H892*T892)</f>
        <v>1184.726703</v>
      </c>
      <c r="Z892" s="122">
        <f>X892+Y892</f>
        <v>1184.726703</v>
      </c>
      <c r="AA892" s="119">
        <f>IF(LEFT(AM892,9)="Direct-OR", H892,0)</f>
        <v>0</v>
      </c>
      <c r="AB892" s="120">
        <f>IF(LEFT(AM892,9)="Direct-OR",0,V892-Y892)</f>
        <v>9402.6432970000005</v>
      </c>
      <c r="AC892" s="122">
        <f>AA892+AB892</f>
        <v>9402.6432970000005</v>
      </c>
      <c r="AD892" s="94">
        <f>IF(LEFT(AM892,6)="Direct", R892,0)</f>
        <v>0</v>
      </c>
      <c r="AE892" s="123">
        <f>R892-AD892</f>
        <v>29995.310000000005</v>
      </c>
      <c r="AF892" s="94">
        <f>AD892+AE892</f>
        <v>29995.310000000005</v>
      </c>
      <c r="AG892" s="94">
        <f>IF(LEFT(AM892,9)="Direct-WA", R892,0)</f>
        <v>0</v>
      </c>
      <c r="AH892" s="123">
        <f>IF(LEFT(AM892,9)="Direct-WA",0,R892*T892)</f>
        <v>3356.4751890000007</v>
      </c>
      <c r="AI892" s="94">
        <f>AG892+AH892</f>
        <v>3356.4751890000007</v>
      </c>
      <c r="AJ892" s="94">
        <f>IF(LEFT(AM892,9)="Direct-OR", R892,0)</f>
        <v>0</v>
      </c>
      <c r="AK892" s="94">
        <f>IF(LEFT(AM892,9)="Direct-OR",0,AF892-AI892)</f>
        <v>26638.834811000004</v>
      </c>
      <c r="AL892" s="93">
        <f>AJ892+AK892</f>
        <v>26638.834811000004</v>
      </c>
      <c r="AM892" s="138" t="s">
        <v>1012</v>
      </c>
    </row>
    <row r="893" spans="1:39" hidden="1" outlineLevel="3" x14ac:dyDescent="0.25">
      <c r="A893" t="s">
        <v>7081</v>
      </c>
      <c r="B893" t="s">
        <v>283</v>
      </c>
      <c r="C893" t="s">
        <v>284</v>
      </c>
      <c r="D893" t="s">
        <v>917</v>
      </c>
      <c r="E893" t="s">
        <v>918</v>
      </c>
      <c r="G893">
        <v>322.54000000000002</v>
      </c>
      <c r="H893">
        <v>3569.9</v>
      </c>
      <c r="R893">
        <f>SUM(F893:Q893)</f>
        <v>3892.44</v>
      </c>
      <c r="S893" s="92" t="s">
        <v>2106</v>
      </c>
      <c r="T893" s="80">
        <v>0.1119</v>
      </c>
      <c r="U893" s="119">
        <f>IF(LEFT(AM893,6)="Direct", H893,0)</f>
        <v>0</v>
      </c>
      <c r="V893" s="120">
        <f>H893-U893</f>
        <v>3569.9</v>
      </c>
      <c r="W893" s="121">
        <f>U893+V893</f>
        <v>3569.9</v>
      </c>
      <c r="X893" s="119">
        <f>IF(LEFT(AM893,9)="Direct-WA", H893,0)</f>
        <v>0</v>
      </c>
      <c r="Y893" s="120">
        <f>IF(LEFT(AM893,9)="Direct-WA",0,H893*T893)</f>
        <v>399.47181</v>
      </c>
      <c r="Z893" s="122">
        <f>X893+Y893</f>
        <v>399.47181</v>
      </c>
      <c r="AA893" s="119">
        <f>IF(LEFT(AM893,9)="Direct-OR", H893,0)</f>
        <v>0</v>
      </c>
      <c r="AB893" s="120">
        <f>IF(LEFT(AM893,9)="Direct-OR",0,V893-Y893)</f>
        <v>3170.4281900000001</v>
      </c>
      <c r="AC893" s="122">
        <f>AA893+AB893</f>
        <v>3170.4281900000001</v>
      </c>
      <c r="AD893" s="94">
        <f>IF(LEFT(AM893,6)="Direct", R893,0)</f>
        <v>0</v>
      </c>
      <c r="AE893" s="123">
        <f>R893-AD893</f>
        <v>3892.44</v>
      </c>
      <c r="AF893" s="94">
        <f>AD893+AE893</f>
        <v>3892.44</v>
      </c>
      <c r="AG893" s="94">
        <f>IF(LEFT(AM893,9)="Direct-WA", R893,0)</f>
        <v>0</v>
      </c>
      <c r="AH893" s="123">
        <f>IF(LEFT(AM893,9)="Direct-WA",0,R893*T893)</f>
        <v>435.56403599999999</v>
      </c>
      <c r="AI893" s="94">
        <f>AG893+AH893</f>
        <v>435.56403599999999</v>
      </c>
      <c r="AJ893" s="94">
        <f>IF(LEFT(AM893,9)="Direct-OR", R893,0)</f>
        <v>0</v>
      </c>
      <c r="AK893" s="94">
        <f>IF(LEFT(AM893,9)="Direct-OR",0,AF893-AI893)</f>
        <v>3456.8759639999998</v>
      </c>
      <c r="AL893" s="93">
        <f>AJ893+AK893</f>
        <v>3456.8759639999998</v>
      </c>
      <c r="AM893" s="138" t="s">
        <v>1012</v>
      </c>
    </row>
    <row r="894" spans="1:39" hidden="1" outlineLevel="3" x14ac:dyDescent="0.25">
      <c r="A894" t="s">
        <v>7081</v>
      </c>
      <c r="B894" t="s">
        <v>283</v>
      </c>
      <c r="C894" t="s">
        <v>284</v>
      </c>
      <c r="D894" t="s">
        <v>919</v>
      </c>
      <c r="E894" t="s">
        <v>920</v>
      </c>
      <c r="F894">
        <v>3045.39</v>
      </c>
      <c r="G894">
        <v>2969.53</v>
      </c>
      <c r="H894">
        <v>2961.67</v>
      </c>
      <c r="R894">
        <f>SUM(F894:Q894)</f>
        <v>8976.59</v>
      </c>
      <c r="S894" s="92" t="s">
        <v>2112</v>
      </c>
      <c r="T894" s="80">
        <v>0.1119</v>
      </c>
      <c r="U894" s="119">
        <f>IF(LEFT(AM894,6)="Direct", H894,0)</f>
        <v>0</v>
      </c>
      <c r="V894" s="120">
        <f>H894-U894</f>
        <v>2961.67</v>
      </c>
      <c r="W894" s="121">
        <f>U894+V894</f>
        <v>2961.67</v>
      </c>
      <c r="X894" s="119">
        <f>IF(LEFT(AM894,9)="Direct-WA", H894,0)</f>
        <v>0</v>
      </c>
      <c r="Y894" s="120">
        <f>IF(LEFT(AM894,9)="Direct-WA",0,H894*T894)</f>
        <v>331.41087299999998</v>
      </c>
      <c r="Z894" s="122">
        <f>X894+Y894</f>
        <v>331.41087299999998</v>
      </c>
      <c r="AA894" s="119">
        <f>IF(LEFT(AM894,9)="Direct-OR", H894,0)</f>
        <v>0</v>
      </c>
      <c r="AB894" s="120">
        <f>IF(LEFT(AM894,9)="Direct-OR",0,V894-Y894)</f>
        <v>2630.2591270000003</v>
      </c>
      <c r="AC894" s="122">
        <f>AA894+AB894</f>
        <v>2630.2591270000003</v>
      </c>
      <c r="AD894" s="94">
        <f>IF(LEFT(AM894,6)="Direct", R894,0)</f>
        <v>0</v>
      </c>
      <c r="AE894" s="123">
        <f>R894-AD894</f>
        <v>8976.59</v>
      </c>
      <c r="AF894" s="94">
        <f>AD894+AE894</f>
        <v>8976.59</v>
      </c>
      <c r="AG894" s="94">
        <f>IF(LEFT(AM894,9)="Direct-WA", R894,0)</f>
        <v>0</v>
      </c>
      <c r="AH894" s="123">
        <f>IF(LEFT(AM894,9)="Direct-WA",0,R894*T894)</f>
        <v>1004.480421</v>
      </c>
      <c r="AI894" s="94">
        <f>AG894+AH894</f>
        <v>1004.480421</v>
      </c>
      <c r="AJ894" s="94">
        <f>IF(LEFT(AM894,9)="Direct-OR", R894,0)</f>
        <v>0</v>
      </c>
      <c r="AK894" s="94">
        <f>IF(LEFT(AM894,9)="Direct-OR",0,AF894-AI894)</f>
        <v>7972.1095789999999</v>
      </c>
      <c r="AL894" s="93">
        <f>AJ894+AK894</f>
        <v>7972.1095789999999</v>
      </c>
      <c r="AM894" s="138" t="s">
        <v>1012</v>
      </c>
    </row>
    <row r="895" spans="1:39" hidden="1" outlineLevel="3" x14ac:dyDescent="0.25">
      <c r="A895" t="s">
        <v>7081</v>
      </c>
      <c r="B895" t="s">
        <v>283</v>
      </c>
      <c r="C895" t="s">
        <v>284</v>
      </c>
      <c r="D895" t="s">
        <v>907</v>
      </c>
      <c r="E895" t="s">
        <v>908</v>
      </c>
      <c r="F895">
        <v>58.81</v>
      </c>
      <c r="G895">
        <v>88.22</v>
      </c>
      <c r="R895">
        <f>SUM(F895:Q895)</f>
        <v>147.03</v>
      </c>
      <c r="S895" s="92" t="s">
        <v>2116</v>
      </c>
      <c r="T895" s="80">
        <v>0.1119</v>
      </c>
      <c r="U895" s="119">
        <f>IF(LEFT(AM895,6)="Direct", H895,0)</f>
        <v>0</v>
      </c>
      <c r="V895" s="120">
        <f>H895-U895</f>
        <v>0</v>
      </c>
      <c r="W895" s="121">
        <f>U895+V895</f>
        <v>0</v>
      </c>
      <c r="X895" s="119">
        <f>IF(LEFT(AM895,9)="Direct-WA", H895,0)</f>
        <v>0</v>
      </c>
      <c r="Y895" s="120">
        <f>IF(LEFT(AM895,9)="Direct-WA",0,H895*T895)</f>
        <v>0</v>
      </c>
      <c r="Z895" s="122">
        <f>X895+Y895</f>
        <v>0</v>
      </c>
      <c r="AA895" s="119">
        <f>IF(LEFT(AM895,9)="Direct-OR", H895,0)</f>
        <v>0</v>
      </c>
      <c r="AB895" s="120">
        <f>IF(LEFT(AM895,9)="Direct-OR",0,V895-Y895)</f>
        <v>0</v>
      </c>
      <c r="AC895" s="122">
        <f>AA895+AB895</f>
        <v>0</v>
      </c>
      <c r="AD895" s="94">
        <f>IF(LEFT(AM895,6)="Direct", R895,0)</f>
        <v>0</v>
      </c>
      <c r="AE895" s="123">
        <f>R895-AD895</f>
        <v>147.03</v>
      </c>
      <c r="AF895" s="94">
        <f>AD895+AE895</f>
        <v>147.03</v>
      </c>
      <c r="AG895" s="94">
        <f>IF(LEFT(AM895,9)="Direct-WA", R895,0)</f>
        <v>0</v>
      </c>
      <c r="AH895" s="123">
        <f>IF(LEFT(AM895,9)="Direct-WA",0,R895*T895)</f>
        <v>16.452656999999999</v>
      </c>
      <c r="AI895" s="94">
        <f>AG895+AH895</f>
        <v>16.452656999999999</v>
      </c>
      <c r="AJ895" s="94">
        <f>IF(LEFT(AM895,9)="Direct-OR", R895,0)</f>
        <v>0</v>
      </c>
      <c r="AK895" s="94">
        <f>IF(LEFT(AM895,9)="Direct-OR",0,AF895-AI895)</f>
        <v>130.57734300000001</v>
      </c>
      <c r="AL895" s="93">
        <f>AJ895+AK895</f>
        <v>130.57734300000001</v>
      </c>
      <c r="AM895" s="138" t="s">
        <v>1012</v>
      </c>
    </row>
    <row r="896" spans="1:39" hidden="1" outlineLevel="3" x14ac:dyDescent="0.25">
      <c r="A896" t="s">
        <v>7081</v>
      </c>
      <c r="B896" t="s">
        <v>119</v>
      </c>
      <c r="C896" t="s">
        <v>120</v>
      </c>
      <c r="D896" t="s">
        <v>907</v>
      </c>
      <c r="E896" t="s">
        <v>908</v>
      </c>
      <c r="F896">
        <v>98.09</v>
      </c>
      <c r="R896">
        <f>SUM(F896:Q896)</f>
        <v>98.09</v>
      </c>
      <c r="S896" s="92" t="s">
        <v>4284</v>
      </c>
      <c r="T896" s="80">
        <v>0.1119</v>
      </c>
      <c r="U896" s="119">
        <f>IF(LEFT(AM896,6)="Direct", H896,0)</f>
        <v>0</v>
      </c>
      <c r="V896" s="120">
        <f>H896-U896</f>
        <v>0</v>
      </c>
      <c r="W896" s="121">
        <f>U896+V896</f>
        <v>0</v>
      </c>
      <c r="X896" s="119">
        <f>IF(LEFT(AM896,9)="Direct-WA", H896,0)</f>
        <v>0</v>
      </c>
      <c r="Y896" s="120">
        <f>IF(LEFT(AM896,9)="Direct-WA",0,H896*T896)</f>
        <v>0</v>
      </c>
      <c r="Z896" s="122">
        <f>X896+Y896</f>
        <v>0</v>
      </c>
      <c r="AA896" s="119">
        <f>IF(LEFT(AM896,9)="Direct-OR", H896,0)</f>
        <v>0</v>
      </c>
      <c r="AB896" s="120">
        <f>IF(LEFT(AM896,9)="Direct-OR",0,V896-Y896)</f>
        <v>0</v>
      </c>
      <c r="AC896" s="122">
        <f>AA896+AB896</f>
        <v>0</v>
      </c>
      <c r="AD896" s="94">
        <f>IF(LEFT(AM896,6)="Direct", R896,0)</f>
        <v>0</v>
      </c>
      <c r="AE896" s="123">
        <f>R896-AD896</f>
        <v>98.09</v>
      </c>
      <c r="AF896" s="94">
        <f>AD896+AE896</f>
        <v>98.09</v>
      </c>
      <c r="AG896" s="94">
        <f>IF(LEFT(AM896,9)="Direct-WA", R896,0)</f>
        <v>0</v>
      </c>
      <c r="AH896" s="123">
        <f>IF(LEFT(AM896,9)="Direct-WA",0,R896*T896)</f>
        <v>10.976271000000001</v>
      </c>
      <c r="AI896" s="94">
        <f>AG896+AH896</f>
        <v>10.976271000000001</v>
      </c>
      <c r="AJ896" s="94">
        <f>IF(LEFT(AM896,9)="Direct-OR", R896,0)</f>
        <v>0</v>
      </c>
      <c r="AK896" s="94">
        <f>IF(LEFT(AM896,9)="Direct-OR",0,AF896-AI896)</f>
        <v>87.113729000000006</v>
      </c>
      <c r="AL896" s="93">
        <f>AJ896+AK896</f>
        <v>87.113729000000006</v>
      </c>
      <c r="AM896" s="138" t="s">
        <v>1012</v>
      </c>
    </row>
    <row r="897" spans="1:39" hidden="1" outlineLevel="2" collapsed="1" x14ac:dyDescent="0.25">
      <c r="S897" s="92"/>
      <c r="T897" s="80"/>
      <c r="U897" s="119">
        <f t="shared" ref="U897:AL897" si="943">SUBTOTAL(9,U892:U896)</f>
        <v>0</v>
      </c>
      <c r="V897" s="120">
        <f t="shared" si="943"/>
        <v>17118.940000000002</v>
      </c>
      <c r="W897" s="121">
        <f t="shared" si="943"/>
        <v>17118.940000000002</v>
      </c>
      <c r="X897" s="119">
        <f t="shared" si="943"/>
        <v>0</v>
      </c>
      <c r="Y897" s="120">
        <f t="shared" si="943"/>
        <v>1915.6093860000001</v>
      </c>
      <c r="Z897" s="122">
        <f t="shared" si="943"/>
        <v>1915.6093860000001</v>
      </c>
      <c r="AA897" s="119">
        <f t="shared" si="943"/>
        <v>0</v>
      </c>
      <c r="AB897" s="120">
        <f t="shared" si="943"/>
        <v>15203.330614000002</v>
      </c>
      <c r="AC897" s="122">
        <f t="shared" si="943"/>
        <v>15203.330614000002</v>
      </c>
      <c r="AD897" s="94">
        <f t="shared" si="943"/>
        <v>0</v>
      </c>
      <c r="AE897" s="123">
        <f t="shared" si="943"/>
        <v>43109.460000000006</v>
      </c>
      <c r="AF897" s="94">
        <f t="shared" si="943"/>
        <v>43109.460000000006</v>
      </c>
      <c r="AG897" s="94">
        <f t="shared" si="943"/>
        <v>0</v>
      </c>
      <c r="AH897" s="123">
        <f t="shared" si="943"/>
        <v>4823.9485740000009</v>
      </c>
      <c r="AI897" s="94">
        <f t="shared" si="943"/>
        <v>4823.9485740000009</v>
      </c>
      <c r="AJ897" s="94">
        <f t="shared" si="943"/>
        <v>0</v>
      </c>
      <c r="AK897" s="94">
        <f t="shared" si="943"/>
        <v>38285.511425999997</v>
      </c>
      <c r="AL897" s="93">
        <f t="shared" si="943"/>
        <v>38285.511425999997</v>
      </c>
      <c r="AM897" s="139" t="s">
        <v>7140</v>
      </c>
    </row>
    <row r="898" spans="1:39" hidden="1" outlineLevel="3" x14ac:dyDescent="0.25">
      <c r="A898" t="s">
        <v>7081</v>
      </c>
      <c r="B898" t="s">
        <v>225</v>
      </c>
      <c r="C898" t="s">
        <v>226</v>
      </c>
      <c r="D898" t="s">
        <v>931</v>
      </c>
      <c r="E898" t="s">
        <v>932</v>
      </c>
      <c r="F898">
        <v>1795.24</v>
      </c>
      <c r="G898">
        <v>923.03</v>
      </c>
      <c r="H898">
        <v>1511.86</v>
      </c>
      <c r="R898">
        <f>SUM(F898:Q898)</f>
        <v>4230.13</v>
      </c>
      <c r="S898" s="92" t="s">
        <v>5415</v>
      </c>
      <c r="T898" s="80">
        <v>0.25209999999999999</v>
      </c>
      <c r="U898" s="119">
        <f>IF(LEFT(AM898,6)="Direct", H898,0)</f>
        <v>0</v>
      </c>
      <c r="V898" s="120">
        <f>H898-U898</f>
        <v>1511.86</v>
      </c>
      <c r="W898" s="121">
        <f>U898+V898</f>
        <v>1511.86</v>
      </c>
      <c r="X898" s="119">
        <f>IF(LEFT(AM898,9)="Direct-WA", H898,0)</f>
        <v>0</v>
      </c>
      <c r="Y898" s="120">
        <f>IF(LEFT(AM898,9)="Direct-WA",0,H898*T898)</f>
        <v>381.13990599999994</v>
      </c>
      <c r="Z898" s="122">
        <f>X898+Y898</f>
        <v>381.13990599999994</v>
      </c>
      <c r="AA898" s="119">
        <f>IF(LEFT(AM898,9)="Direct-OR", H898,0)</f>
        <v>0</v>
      </c>
      <c r="AB898" s="120">
        <f>IF(LEFT(AM898,9)="Direct-OR",0,V898-Y898)</f>
        <v>1130.720094</v>
      </c>
      <c r="AC898" s="122">
        <f>AA898+AB898</f>
        <v>1130.720094</v>
      </c>
      <c r="AD898" s="94">
        <f>IF(LEFT(AM898,6)="Direct", R898,0)</f>
        <v>0</v>
      </c>
      <c r="AE898" s="123">
        <f>R898-AD898</f>
        <v>4230.13</v>
      </c>
      <c r="AF898" s="94">
        <f>AD898+AE898</f>
        <v>4230.13</v>
      </c>
      <c r="AG898" s="94">
        <f>IF(LEFT(AM898,9)="Direct-WA", R898,0)</f>
        <v>0</v>
      </c>
      <c r="AH898" s="123">
        <f>IF(LEFT(AM898,9)="Direct-WA",0,R898*T898)</f>
        <v>1066.4157729999999</v>
      </c>
      <c r="AI898" s="94">
        <f>AG898+AH898</f>
        <v>1066.4157729999999</v>
      </c>
      <c r="AJ898" s="94">
        <f>IF(LEFT(AM898,9)="Direct-OR", R898,0)</f>
        <v>0</v>
      </c>
      <c r="AK898" s="94">
        <f>IF(LEFT(AM898,9)="Direct-OR",0,AF898-AI898)</f>
        <v>3163.7142270000004</v>
      </c>
      <c r="AL898" s="93">
        <f>AJ898+AK898</f>
        <v>3163.7142270000004</v>
      </c>
      <c r="AM898" s="138" t="s">
        <v>3661</v>
      </c>
    </row>
    <row r="899" spans="1:39" hidden="1" outlineLevel="2" collapsed="1" x14ac:dyDescent="0.25">
      <c r="S899" s="92"/>
      <c r="T899" s="80"/>
      <c r="U899" s="119">
        <f t="shared" ref="U899:AL899" si="944">SUBTOTAL(9,U898:U898)</f>
        <v>0</v>
      </c>
      <c r="V899" s="120">
        <f t="shared" si="944"/>
        <v>1511.86</v>
      </c>
      <c r="W899" s="121">
        <f t="shared" si="944"/>
        <v>1511.86</v>
      </c>
      <c r="X899" s="119">
        <f t="shared" si="944"/>
        <v>0</v>
      </c>
      <c r="Y899" s="120">
        <f t="shared" si="944"/>
        <v>381.13990599999994</v>
      </c>
      <c r="Z899" s="122">
        <f t="shared" si="944"/>
        <v>381.13990599999994</v>
      </c>
      <c r="AA899" s="119">
        <f t="shared" si="944"/>
        <v>0</v>
      </c>
      <c r="AB899" s="120">
        <f t="shared" si="944"/>
        <v>1130.720094</v>
      </c>
      <c r="AC899" s="122">
        <f t="shared" si="944"/>
        <v>1130.720094</v>
      </c>
      <c r="AD899" s="94">
        <f t="shared" si="944"/>
        <v>0</v>
      </c>
      <c r="AE899" s="123">
        <f t="shared" si="944"/>
        <v>4230.13</v>
      </c>
      <c r="AF899" s="94">
        <f t="shared" si="944"/>
        <v>4230.13</v>
      </c>
      <c r="AG899" s="94">
        <f t="shared" si="944"/>
        <v>0</v>
      </c>
      <c r="AH899" s="123">
        <f t="shared" si="944"/>
        <v>1066.4157729999999</v>
      </c>
      <c r="AI899" s="94">
        <f t="shared" si="944"/>
        <v>1066.4157729999999</v>
      </c>
      <c r="AJ899" s="94">
        <f t="shared" si="944"/>
        <v>0</v>
      </c>
      <c r="AK899" s="94">
        <f t="shared" si="944"/>
        <v>3163.7142270000004</v>
      </c>
      <c r="AL899" s="93">
        <f t="shared" si="944"/>
        <v>3163.7142270000004</v>
      </c>
      <c r="AM899" s="139" t="s">
        <v>7147</v>
      </c>
    </row>
    <row r="900" spans="1:39" hidden="1" outlineLevel="3" x14ac:dyDescent="0.25">
      <c r="A900" t="s">
        <v>7081</v>
      </c>
      <c r="B900" t="s">
        <v>43</v>
      </c>
      <c r="C900" t="s">
        <v>44</v>
      </c>
      <c r="D900" t="s">
        <v>927</v>
      </c>
      <c r="E900" t="s">
        <v>928</v>
      </c>
      <c r="H900">
        <v>18.690000000000001</v>
      </c>
      <c r="R900">
        <f t="shared" ref="R900:R918" si="945">SUM(F900:Q900)</f>
        <v>18.690000000000001</v>
      </c>
      <c r="S900" s="92" t="s">
        <v>7117</v>
      </c>
      <c r="T900" s="80">
        <v>0</v>
      </c>
      <c r="U900" s="119">
        <f t="shared" ref="U900:U918" si="946">IF(LEFT(AM900,6)="Direct", H900,0)</f>
        <v>18.690000000000001</v>
      </c>
      <c r="V900" s="120">
        <f t="shared" ref="V900:V918" si="947">H900-U900</f>
        <v>0</v>
      </c>
      <c r="W900" s="121">
        <f t="shared" ref="W900:W918" si="948">U900+V900</f>
        <v>18.690000000000001</v>
      </c>
      <c r="X900" s="119">
        <f t="shared" ref="X900:X918" si="949">IF(LEFT(AM900,9)="Direct-WA", H900,0)</f>
        <v>0</v>
      </c>
      <c r="Y900" s="120">
        <f t="shared" ref="Y900:Y918" si="950">IF(LEFT(AM900,9)="Direct-WA",0,H900*T900)</f>
        <v>0</v>
      </c>
      <c r="Z900" s="122">
        <f t="shared" ref="Z900:Z918" si="951">X900+Y900</f>
        <v>0</v>
      </c>
      <c r="AA900" s="119">
        <f t="shared" ref="AA900:AA918" si="952">IF(LEFT(AM900,9)="Direct-OR", H900,0)</f>
        <v>18.690000000000001</v>
      </c>
      <c r="AB900" s="120">
        <f t="shared" ref="AB900:AB918" si="953">IF(LEFT(AM900,9)="Direct-OR",0,V900-Y900)</f>
        <v>0</v>
      </c>
      <c r="AC900" s="122">
        <f t="shared" ref="AC900:AC918" si="954">AA900+AB900</f>
        <v>18.690000000000001</v>
      </c>
      <c r="AD900" s="94">
        <f t="shared" ref="AD900:AD918" si="955">IF(LEFT(AM900,6)="Direct", R900,0)</f>
        <v>18.690000000000001</v>
      </c>
      <c r="AE900" s="123">
        <f t="shared" ref="AE900:AE918" si="956">R900-AD900</f>
        <v>0</v>
      </c>
      <c r="AF900" s="94">
        <f t="shared" ref="AF900:AF918" si="957">AD900+AE900</f>
        <v>18.690000000000001</v>
      </c>
      <c r="AG900" s="94">
        <f t="shared" ref="AG900:AG918" si="958">IF(LEFT(AM900,9)="Direct-WA", R900,0)</f>
        <v>0</v>
      </c>
      <c r="AH900" s="123">
        <f t="shared" ref="AH900:AH918" si="959">IF(LEFT(AM900,9)="Direct-WA",0,R900*T900)</f>
        <v>0</v>
      </c>
      <c r="AI900" s="94">
        <f t="shared" ref="AI900:AI918" si="960">AG900+AH900</f>
        <v>0</v>
      </c>
      <c r="AJ900" s="94">
        <f t="shared" ref="AJ900:AJ918" si="961">IF(LEFT(AM900,9)="Direct-OR", R900,0)</f>
        <v>18.690000000000001</v>
      </c>
      <c r="AK900" s="94">
        <f t="shared" ref="AK900:AK918" si="962">IF(LEFT(AM900,9)="Direct-OR",0,AF900-AI900)</f>
        <v>0</v>
      </c>
      <c r="AL900" s="93">
        <f t="shared" ref="AL900:AL918" si="963">AJ900+AK900</f>
        <v>18.690000000000001</v>
      </c>
      <c r="AM900" s="138" t="s">
        <v>1611</v>
      </c>
    </row>
    <row r="901" spans="1:39" hidden="1" outlineLevel="3" x14ac:dyDescent="0.25">
      <c r="A901" t="s">
        <v>7081</v>
      </c>
      <c r="B901" t="s">
        <v>96</v>
      </c>
      <c r="C901" t="s">
        <v>97</v>
      </c>
      <c r="D901" t="s">
        <v>925</v>
      </c>
      <c r="E901" t="s">
        <v>926</v>
      </c>
      <c r="F901">
        <v>750</v>
      </c>
      <c r="G901">
        <v>750</v>
      </c>
      <c r="H901">
        <v>750</v>
      </c>
      <c r="R901">
        <f t="shared" si="945"/>
        <v>2250</v>
      </c>
      <c r="S901" s="92" t="s">
        <v>5076</v>
      </c>
      <c r="T901" s="80">
        <v>0</v>
      </c>
      <c r="U901" s="119">
        <f t="shared" si="946"/>
        <v>750</v>
      </c>
      <c r="V901" s="120">
        <f t="shared" si="947"/>
        <v>0</v>
      </c>
      <c r="W901" s="121">
        <f t="shared" si="948"/>
        <v>750</v>
      </c>
      <c r="X901" s="119">
        <f t="shared" si="949"/>
        <v>0</v>
      </c>
      <c r="Y901" s="120">
        <f t="shared" si="950"/>
        <v>0</v>
      </c>
      <c r="Z901" s="122">
        <f t="shared" si="951"/>
        <v>0</v>
      </c>
      <c r="AA901" s="119">
        <f t="shared" si="952"/>
        <v>750</v>
      </c>
      <c r="AB901" s="120">
        <f t="shared" si="953"/>
        <v>0</v>
      </c>
      <c r="AC901" s="122">
        <f t="shared" si="954"/>
        <v>750</v>
      </c>
      <c r="AD901" s="94">
        <f t="shared" si="955"/>
        <v>2250</v>
      </c>
      <c r="AE901" s="123">
        <f t="shared" si="956"/>
        <v>0</v>
      </c>
      <c r="AF901" s="94">
        <f t="shared" si="957"/>
        <v>2250</v>
      </c>
      <c r="AG901" s="94">
        <f t="shared" si="958"/>
        <v>0</v>
      </c>
      <c r="AH901" s="123">
        <f t="shared" si="959"/>
        <v>0</v>
      </c>
      <c r="AI901" s="94">
        <f t="shared" si="960"/>
        <v>0</v>
      </c>
      <c r="AJ901" s="94">
        <f t="shared" si="961"/>
        <v>2250</v>
      </c>
      <c r="AK901" s="94">
        <f t="shared" si="962"/>
        <v>0</v>
      </c>
      <c r="AL901" s="93">
        <f t="shared" si="963"/>
        <v>2250</v>
      </c>
      <c r="AM901" s="138" t="s">
        <v>1014</v>
      </c>
    </row>
    <row r="902" spans="1:39" hidden="1" outlineLevel="3" x14ac:dyDescent="0.25">
      <c r="A902" t="s">
        <v>7081</v>
      </c>
      <c r="B902" t="s">
        <v>151</v>
      </c>
      <c r="C902" t="s">
        <v>152</v>
      </c>
      <c r="D902" t="s">
        <v>935</v>
      </c>
      <c r="E902" t="s">
        <v>936</v>
      </c>
      <c r="F902">
        <v>1641.56</v>
      </c>
      <c r="G902">
        <v>1554.24</v>
      </c>
      <c r="H902">
        <v>1594.23</v>
      </c>
      <c r="R902">
        <f t="shared" si="945"/>
        <v>4790.0300000000007</v>
      </c>
      <c r="S902" s="92" t="s">
        <v>5330</v>
      </c>
      <c r="T902" s="80">
        <v>0</v>
      </c>
      <c r="U902" s="119">
        <f t="shared" si="946"/>
        <v>1594.23</v>
      </c>
      <c r="V902" s="120">
        <f t="shared" si="947"/>
        <v>0</v>
      </c>
      <c r="W902" s="121">
        <f t="shared" si="948"/>
        <v>1594.23</v>
      </c>
      <c r="X902" s="119">
        <f t="shared" si="949"/>
        <v>0</v>
      </c>
      <c r="Y902" s="120">
        <f t="shared" si="950"/>
        <v>0</v>
      </c>
      <c r="Z902" s="122">
        <f t="shared" si="951"/>
        <v>0</v>
      </c>
      <c r="AA902" s="119">
        <f t="shared" si="952"/>
        <v>1594.23</v>
      </c>
      <c r="AB902" s="120">
        <f t="shared" si="953"/>
        <v>0</v>
      </c>
      <c r="AC902" s="122">
        <f t="shared" si="954"/>
        <v>1594.23</v>
      </c>
      <c r="AD902" s="94">
        <f t="shared" si="955"/>
        <v>4790.0300000000007</v>
      </c>
      <c r="AE902" s="123">
        <f t="shared" si="956"/>
        <v>0</v>
      </c>
      <c r="AF902" s="94">
        <f t="shared" si="957"/>
        <v>4790.0300000000007</v>
      </c>
      <c r="AG902" s="94">
        <f t="shared" si="958"/>
        <v>0</v>
      </c>
      <c r="AH902" s="123">
        <f t="shared" si="959"/>
        <v>0</v>
      </c>
      <c r="AI902" s="94">
        <f t="shared" si="960"/>
        <v>0</v>
      </c>
      <c r="AJ902" s="94">
        <f t="shared" si="961"/>
        <v>4790.0300000000007</v>
      </c>
      <c r="AK902" s="94">
        <f t="shared" si="962"/>
        <v>0</v>
      </c>
      <c r="AL902" s="93">
        <f t="shared" si="963"/>
        <v>4790.0300000000007</v>
      </c>
      <c r="AM902" s="138" t="s">
        <v>1014</v>
      </c>
    </row>
    <row r="903" spans="1:39" hidden="1" outlineLevel="3" x14ac:dyDescent="0.25">
      <c r="A903" t="s">
        <v>7081</v>
      </c>
      <c r="B903" t="s">
        <v>151</v>
      </c>
      <c r="C903" t="s">
        <v>152</v>
      </c>
      <c r="D903" t="s">
        <v>941</v>
      </c>
      <c r="E903" t="s">
        <v>942</v>
      </c>
      <c r="F903">
        <v>1182.49</v>
      </c>
      <c r="G903">
        <v>1001.53</v>
      </c>
      <c r="H903">
        <v>4033.63</v>
      </c>
      <c r="R903">
        <f t="shared" si="945"/>
        <v>6217.65</v>
      </c>
      <c r="S903" s="92" t="s">
        <v>5333</v>
      </c>
      <c r="T903" s="80">
        <v>0</v>
      </c>
      <c r="U903" s="119">
        <f t="shared" si="946"/>
        <v>4033.63</v>
      </c>
      <c r="V903" s="120">
        <f t="shared" si="947"/>
        <v>0</v>
      </c>
      <c r="W903" s="121">
        <f t="shared" si="948"/>
        <v>4033.63</v>
      </c>
      <c r="X903" s="119">
        <f t="shared" si="949"/>
        <v>0</v>
      </c>
      <c r="Y903" s="120">
        <f t="shared" si="950"/>
        <v>0</v>
      </c>
      <c r="Z903" s="122">
        <f t="shared" si="951"/>
        <v>0</v>
      </c>
      <c r="AA903" s="119">
        <f t="shared" si="952"/>
        <v>4033.63</v>
      </c>
      <c r="AB903" s="120">
        <f t="shared" si="953"/>
        <v>0</v>
      </c>
      <c r="AC903" s="122">
        <f t="shared" si="954"/>
        <v>4033.63</v>
      </c>
      <c r="AD903" s="94">
        <f t="shared" si="955"/>
        <v>6217.65</v>
      </c>
      <c r="AE903" s="123">
        <f t="shared" si="956"/>
        <v>0</v>
      </c>
      <c r="AF903" s="94">
        <f t="shared" si="957"/>
        <v>6217.65</v>
      </c>
      <c r="AG903" s="94">
        <f t="shared" si="958"/>
        <v>0</v>
      </c>
      <c r="AH903" s="123">
        <f t="shared" si="959"/>
        <v>0</v>
      </c>
      <c r="AI903" s="94">
        <f t="shared" si="960"/>
        <v>0</v>
      </c>
      <c r="AJ903" s="94">
        <f t="shared" si="961"/>
        <v>6217.65</v>
      </c>
      <c r="AK903" s="94">
        <f t="shared" si="962"/>
        <v>0</v>
      </c>
      <c r="AL903" s="93">
        <f t="shared" si="963"/>
        <v>6217.65</v>
      </c>
      <c r="AM903" s="138" t="s">
        <v>1611</v>
      </c>
    </row>
    <row r="904" spans="1:39" hidden="1" outlineLevel="3" x14ac:dyDescent="0.25">
      <c r="A904" t="s">
        <v>7081</v>
      </c>
      <c r="B904" t="s">
        <v>151</v>
      </c>
      <c r="C904" t="s">
        <v>152</v>
      </c>
      <c r="D904" t="s">
        <v>943</v>
      </c>
      <c r="E904" t="s">
        <v>944</v>
      </c>
      <c r="F904">
        <v>2930.53</v>
      </c>
      <c r="G904">
        <v>446.81</v>
      </c>
      <c r="H904">
        <v>794.66</v>
      </c>
      <c r="R904">
        <f t="shared" si="945"/>
        <v>4172</v>
      </c>
      <c r="S904" s="92" t="s">
        <v>5335</v>
      </c>
      <c r="T904" s="80">
        <v>0</v>
      </c>
      <c r="U904" s="119">
        <f t="shared" si="946"/>
        <v>794.66</v>
      </c>
      <c r="V904" s="120">
        <f t="shared" si="947"/>
        <v>0</v>
      </c>
      <c r="W904" s="121">
        <f t="shared" si="948"/>
        <v>794.66</v>
      </c>
      <c r="X904" s="119">
        <f t="shared" si="949"/>
        <v>0</v>
      </c>
      <c r="Y904" s="120">
        <f t="shared" si="950"/>
        <v>0</v>
      </c>
      <c r="Z904" s="122">
        <f t="shared" si="951"/>
        <v>0</v>
      </c>
      <c r="AA904" s="119">
        <f t="shared" si="952"/>
        <v>794.66</v>
      </c>
      <c r="AB904" s="120">
        <f t="shared" si="953"/>
        <v>0</v>
      </c>
      <c r="AC904" s="122">
        <f t="shared" si="954"/>
        <v>794.66</v>
      </c>
      <c r="AD904" s="94">
        <f t="shared" si="955"/>
        <v>4172</v>
      </c>
      <c r="AE904" s="123">
        <f t="shared" si="956"/>
        <v>0</v>
      </c>
      <c r="AF904" s="94">
        <f t="shared" si="957"/>
        <v>4172</v>
      </c>
      <c r="AG904" s="94">
        <f t="shared" si="958"/>
        <v>0</v>
      </c>
      <c r="AH904" s="123">
        <f t="shared" si="959"/>
        <v>0</v>
      </c>
      <c r="AI904" s="94">
        <f t="shared" si="960"/>
        <v>0</v>
      </c>
      <c r="AJ904" s="94">
        <f t="shared" si="961"/>
        <v>4172</v>
      </c>
      <c r="AK904" s="94">
        <f t="shared" si="962"/>
        <v>0</v>
      </c>
      <c r="AL904" s="93">
        <f t="shared" si="963"/>
        <v>4172</v>
      </c>
      <c r="AM904" s="138" t="s">
        <v>1014</v>
      </c>
    </row>
    <row r="905" spans="1:39" hidden="1" outlineLevel="3" x14ac:dyDescent="0.25">
      <c r="A905" t="s">
        <v>7081</v>
      </c>
      <c r="B905" t="s">
        <v>151</v>
      </c>
      <c r="C905" t="s">
        <v>152</v>
      </c>
      <c r="D905" t="s">
        <v>945</v>
      </c>
      <c r="E905" t="s">
        <v>946</v>
      </c>
      <c r="F905">
        <v>1.83</v>
      </c>
      <c r="H905">
        <v>3.66</v>
      </c>
      <c r="R905">
        <f t="shared" si="945"/>
        <v>5.49</v>
      </c>
      <c r="S905" s="92" t="s">
        <v>5336</v>
      </c>
      <c r="T905" s="80">
        <v>0</v>
      </c>
      <c r="U905" s="119">
        <f t="shared" si="946"/>
        <v>3.66</v>
      </c>
      <c r="V905" s="120">
        <f t="shared" si="947"/>
        <v>0</v>
      </c>
      <c r="W905" s="121">
        <f t="shared" si="948"/>
        <v>3.66</v>
      </c>
      <c r="X905" s="119">
        <f t="shared" si="949"/>
        <v>0</v>
      </c>
      <c r="Y905" s="120">
        <f t="shared" si="950"/>
        <v>0</v>
      </c>
      <c r="Z905" s="122">
        <f t="shared" si="951"/>
        <v>0</v>
      </c>
      <c r="AA905" s="119">
        <f t="shared" si="952"/>
        <v>3.66</v>
      </c>
      <c r="AB905" s="120">
        <f t="shared" si="953"/>
        <v>0</v>
      </c>
      <c r="AC905" s="122">
        <f t="shared" si="954"/>
        <v>3.66</v>
      </c>
      <c r="AD905" s="94">
        <f t="shared" si="955"/>
        <v>5.49</v>
      </c>
      <c r="AE905" s="123">
        <f t="shared" si="956"/>
        <v>0</v>
      </c>
      <c r="AF905" s="94">
        <f t="shared" si="957"/>
        <v>5.49</v>
      </c>
      <c r="AG905" s="94">
        <f t="shared" si="958"/>
        <v>0</v>
      </c>
      <c r="AH905" s="123">
        <f t="shared" si="959"/>
        <v>0</v>
      </c>
      <c r="AI905" s="94">
        <f t="shared" si="960"/>
        <v>0</v>
      </c>
      <c r="AJ905" s="94">
        <f t="shared" si="961"/>
        <v>5.49</v>
      </c>
      <c r="AK905" s="94">
        <f t="shared" si="962"/>
        <v>0</v>
      </c>
      <c r="AL905" s="93">
        <f t="shared" si="963"/>
        <v>5.49</v>
      </c>
      <c r="AM905" s="138" t="s">
        <v>1014</v>
      </c>
    </row>
    <row r="906" spans="1:39" hidden="1" outlineLevel="3" x14ac:dyDescent="0.25">
      <c r="A906" t="s">
        <v>7081</v>
      </c>
      <c r="B906" t="s">
        <v>151</v>
      </c>
      <c r="C906" t="s">
        <v>152</v>
      </c>
      <c r="D906" t="s">
        <v>947</v>
      </c>
      <c r="E906" t="s">
        <v>948</v>
      </c>
      <c r="F906">
        <v>6186.23</v>
      </c>
      <c r="G906">
        <v>5279.07</v>
      </c>
      <c r="H906">
        <v>5318.09</v>
      </c>
      <c r="R906">
        <f t="shared" si="945"/>
        <v>16783.39</v>
      </c>
      <c r="S906" s="92" t="s">
        <v>5343</v>
      </c>
      <c r="T906" s="80">
        <v>0</v>
      </c>
      <c r="U906" s="119">
        <f t="shared" si="946"/>
        <v>5318.09</v>
      </c>
      <c r="V906" s="120">
        <f t="shared" si="947"/>
        <v>0</v>
      </c>
      <c r="W906" s="121">
        <f t="shared" si="948"/>
        <v>5318.09</v>
      </c>
      <c r="X906" s="119">
        <f t="shared" si="949"/>
        <v>0</v>
      </c>
      <c r="Y906" s="120">
        <f t="shared" si="950"/>
        <v>0</v>
      </c>
      <c r="Z906" s="122">
        <f t="shared" si="951"/>
        <v>0</v>
      </c>
      <c r="AA906" s="119">
        <f t="shared" si="952"/>
        <v>5318.09</v>
      </c>
      <c r="AB906" s="120">
        <f t="shared" si="953"/>
        <v>0</v>
      </c>
      <c r="AC906" s="122">
        <f t="shared" si="954"/>
        <v>5318.09</v>
      </c>
      <c r="AD906" s="94">
        <f t="shared" si="955"/>
        <v>16783.39</v>
      </c>
      <c r="AE906" s="123">
        <f t="shared" si="956"/>
        <v>0</v>
      </c>
      <c r="AF906" s="94">
        <f t="shared" si="957"/>
        <v>16783.39</v>
      </c>
      <c r="AG906" s="94">
        <f t="shared" si="958"/>
        <v>0</v>
      </c>
      <c r="AH906" s="123">
        <f t="shared" si="959"/>
        <v>0</v>
      </c>
      <c r="AI906" s="94">
        <f t="shared" si="960"/>
        <v>0</v>
      </c>
      <c r="AJ906" s="94">
        <f t="shared" si="961"/>
        <v>16783.39</v>
      </c>
      <c r="AK906" s="94">
        <f t="shared" si="962"/>
        <v>0</v>
      </c>
      <c r="AL906" s="93">
        <f t="shared" si="963"/>
        <v>16783.39</v>
      </c>
      <c r="AM906" s="138" t="s">
        <v>1014</v>
      </c>
    </row>
    <row r="907" spans="1:39" hidden="1" outlineLevel="3" x14ac:dyDescent="0.25">
      <c r="A907" t="s">
        <v>7081</v>
      </c>
      <c r="B907" t="s">
        <v>549</v>
      </c>
      <c r="C907" t="s">
        <v>550</v>
      </c>
      <c r="D907" t="s">
        <v>931</v>
      </c>
      <c r="E907" t="s">
        <v>932</v>
      </c>
      <c r="F907">
        <v>2229.9899999999998</v>
      </c>
      <c r="G907">
        <v>4696.55</v>
      </c>
      <c r="H907">
        <v>5498.71</v>
      </c>
      <c r="R907">
        <f t="shared" si="945"/>
        <v>12425.25</v>
      </c>
      <c r="S907" s="92" t="s">
        <v>5354</v>
      </c>
      <c r="T907" s="80">
        <v>0</v>
      </c>
      <c r="U907" s="119">
        <f t="shared" si="946"/>
        <v>5498.71</v>
      </c>
      <c r="V907" s="120">
        <f t="shared" si="947"/>
        <v>0</v>
      </c>
      <c r="W907" s="121">
        <f t="shared" si="948"/>
        <v>5498.71</v>
      </c>
      <c r="X907" s="119">
        <f t="shared" si="949"/>
        <v>0</v>
      </c>
      <c r="Y907" s="120">
        <f t="shared" si="950"/>
        <v>0</v>
      </c>
      <c r="Z907" s="122">
        <f t="shared" si="951"/>
        <v>0</v>
      </c>
      <c r="AA907" s="119">
        <f t="shared" si="952"/>
        <v>5498.71</v>
      </c>
      <c r="AB907" s="120">
        <f t="shared" si="953"/>
        <v>0</v>
      </c>
      <c r="AC907" s="122">
        <f t="shared" si="954"/>
        <v>5498.71</v>
      </c>
      <c r="AD907" s="94">
        <f t="shared" si="955"/>
        <v>12425.25</v>
      </c>
      <c r="AE907" s="123">
        <f t="shared" si="956"/>
        <v>0</v>
      </c>
      <c r="AF907" s="94">
        <f t="shared" si="957"/>
        <v>12425.25</v>
      </c>
      <c r="AG907" s="94">
        <f t="shared" si="958"/>
        <v>0</v>
      </c>
      <c r="AH907" s="123">
        <f t="shared" si="959"/>
        <v>0</v>
      </c>
      <c r="AI907" s="94">
        <f t="shared" si="960"/>
        <v>0</v>
      </c>
      <c r="AJ907" s="94">
        <f t="shared" si="961"/>
        <v>12425.25</v>
      </c>
      <c r="AK907" s="94">
        <f t="shared" si="962"/>
        <v>0</v>
      </c>
      <c r="AL907" s="93">
        <f t="shared" si="963"/>
        <v>12425.25</v>
      </c>
      <c r="AM907" s="138" t="s">
        <v>1014</v>
      </c>
    </row>
    <row r="908" spans="1:39" hidden="1" outlineLevel="3" x14ac:dyDescent="0.25">
      <c r="A908" t="s">
        <v>7081</v>
      </c>
      <c r="B908" t="s">
        <v>949</v>
      </c>
      <c r="C908" t="s">
        <v>950</v>
      </c>
      <c r="D908" t="s">
        <v>931</v>
      </c>
      <c r="E908" t="s">
        <v>932</v>
      </c>
      <c r="F908">
        <v>1789.84</v>
      </c>
      <c r="G908">
        <v>1116.73</v>
      </c>
      <c r="H908">
        <v>2304.59</v>
      </c>
      <c r="R908">
        <f t="shared" si="945"/>
        <v>5211.16</v>
      </c>
      <c r="S908" s="92" t="s">
        <v>5357</v>
      </c>
      <c r="T908" s="80">
        <v>0</v>
      </c>
      <c r="U908" s="119">
        <f t="shared" si="946"/>
        <v>2304.59</v>
      </c>
      <c r="V908" s="120">
        <f t="shared" si="947"/>
        <v>0</v>
      </c>
      <c r="W908" s="121">
        <f t="shared" si="948"/>
        <v>2304.59</v>
      </c>
      <c r="X908" s="119">
        <f t="shared" si="949"/>
        <v>0</v>
      </c>
      <c r="Y908" s="120">
        <f t="shared" si="950"/>
        <v>0</v>
      </c>
      <c r="Z908" s="122">
        <f t="shared" si="951"/>
        <v>0</v>
      </c>
      <c r="AA908" s="119">
        <f t="shared" si="952"/>
        <v>2304.59</v>
      </c>
      <c r="AB908" s="120">
        <f t="shared" si="953"/>
        <v>0</v>
      </c>
      <c r="AC908" s="122">
        <f t="shared" si="954"/>
        <v>2304.59</v>
      </c>
      <c r="AD908" s="94">
        <f t="shared" si="955"/>
        <v>5211.16</v>
      </c>
      <c r="AE908" s="123">
        <f t="shared" si="956"/>
        <v>0</v>
      </c>
      <c r="AF908" s="94">
        <f t="shared" si="957"/>
        <v>5211.16</v>
      </c>
      <c r="AG908" s="94">
        <f t="shared" si="958"/>
        <v>0</v>
      </c>
      <c r="AH908" s="123">
        <f t="shared" si="959"/>
        <v>0</v>
      </c>
      <c r="AI908" s="94">
        <f t="shared" si="960"/>
        <v>0</v>
      </c>
      <c r="AJ908" s="94">
        <f t="shared" si="961"/>
        <v>5211.16</v>
      </c>
      <c r="AK908" s="94">
        <f t="shared" si="962"/>
        <v>0</v>
      </c>
      <c r="AL908" s="93">
        <f t="shared" si="963"/>
        <v>5211.16</v>
      </c>
      <c r="AM908" s="138" t="s">
        <v>1014</v>
      </c>
    </row>
    <row r="909" spans="1:39" hidden="1" outlineLevel="3" x14ac:dyDescent="0.25">
      <c r="A909" t="s">
        <v>7081</v>
      </c>
      <c r="B909" t="s">
        <v>153</v>
      </c>
      <c r="C909" t="s">
        <v>154</v>
      </c>
      <c r="D909" t="s">
        <v>931</v>
      </c>
      <c r="E909" t="s">
        <v>932</v>
      </c>
      <c r="F909">
        <v>1077.48</v>
      </c>
      <c r="G909">
        <v>1273.44</v>
      </c>
      <c r="H909">
        <v>1945.8</v>
      </c>
      <c r="R909">
        <f t="shared" si="945"/>
        <v>4296.72</v>
      </c>
      <c r="S909" s="92" t="s">
        <v>5360</v>
      </c>
      <c r="T909" s="80">
        <v>0</v>
      </c>
      <c r="U909" s="119">
        <f t="shared" si="946"/>
        <v>1945.8</v>
      </c>
      <c r="V909" s="120">
        <f t="shared" si="947"/>
        <v>0</v>
      </c>
      <c r="W909" s="121">
        <f t="shared" si="948"/>
        <v>1945.8</v>
      </c>
      <c r="X909" s="119">
        <f t="shared" si="949"/>
        <v>0</v>
      </c>
      <c r="Y909" s="120">
        <f t="shared" si="950"/>
        <v>0</v>
      </c>
      <c r="Z909" s="122">
        <f t="shared" si="951"/>
        <v>0</v>
      </c>
      <c r="AA909" s="119">
        <f t="shared" si="952"/>
        <v>1945.8</v>
      </c>
      <c r="AB909" s="120">
        <f t="shared" si="953"/>
        <v>0</v>
      </c>
      <c r="AC909" s="122">
        <f t="shared" si="954"/>
        <v>1945.8</v>
      </c>
      <c r="AD909" s="94">
        <f t="shared" si="955"/>
        <v>4296.72</v>
      </c>
      <c r="AE909" s="123">
        <f t="shared" si="956"/>
        <v>0</v>
      </c>
      <c r="AF909" s="94">
        <f t="shared" si="957"/>
        <v>4296.72</v>
      </c>
      <c r="AG909" s="94">
        <f t="shared" si="958"/>
        <v>0</v>
      </c>
      <c r="AH909" s="123">
        <f t="shared" si="959"/>
        <v>0</v>
      </c>
      <c r="AI909" s="94">
        <f t="shared" si="960"/>
        <v>0</v>
      </c>
      <c r="AJ909" s="94">
        <f t="shared" si="961"/>
        <v>4296.72</v>
      </c>
      <c r="AK909" s="94">
        <f t="shared" si="962"/>
        <v>0</v>
      </c>
      <c r="AL909" s="93">
        <f t="shared" si="963"/>
        <v>4296.72</v>
      </c>
      <c r="AM909" s="138" t="s">
        <v>1014</v>
      </c>
    </row>
    <row r="910" spans="1:39" hidden="1" outlineLevel="3" x14ac:dyDescent="0.25">
      <c r="A910" t="s">
        <v>7081</v>
      </c>
      <c r="B910" t="s">
        <v>951</v>
      </c>
      <c r="C910" t="s">
        <v>952</v>
      </c>
      <c r="D910" t="s">
        <v>931</v>
      </c>
      <c r="E910" t="s">
        <v>932</v>
      </c>
      <c r="F910">
        <v>3546.02</v>
      </c>
      <c r="G910">
        <v>2368.0700000000002</v>
      </c>
      <c r="H910">
        <v>1972.79</v>
      </c>
      <c r="R910">
        <f t="shared" si="945"/>
        <v>7886.88</v>
      </c>
      <c r="S910" s="92" t="s">
        <v>5362</v>
      </c>
      <c r="T910" s="80">
        <v>0</v>
      </c>
      <c r="U910" s="119">
        <f t="shared" si="946"/>
        <v>1972.79</v>
      </c>
      <c r="V910" s="120">
        <f t="shared" si="947"/>
        <v>0</v>
      </c>
      <c r="W910" s="121">
        <f t="shared" si="948"/>
        <v>1972.79</v>
      </c>
      <c r="X910" s="119">
        <f t="shared" si="949"/>
        <v>0</v>
      </c>
      <c r="Y910" s="120">
        <f t="shared" si="950"/>
        <v>0</v>
      </c>
      <c r="Z910" s="122">
        <f t="shared" si="951"/>
        <v>0</v>
      </c>
      <c r="AA910" s="119">
        <f t="shared" si="952"/>
        <v>1972.79</v>
      </c>
      <c r="AB910" s="120">
        <f t="shared" si="953"/>
        <v>0</v>
      </c>
      <c r="AC910" s="122">
        <f t="shared" si="954"/>
        <v>1972.79</v>
      </c>
      <c r="AD910" s="94">
        <f t="shared" si="955"/>
        <v>7886.88</v>
      </c>
      <c r="AE910" s="123">
        <f t="shared" si="956"/>
        <v>0</v>
      </c>
      <c r="AF910" s="94">
        <f t="shared" si="957"/>
        <v>7886.88</v>
      </c>
      <c r="AG910" s="94">
        <f t="shared" si="958"/>
        <v>0</v>
      </c>
      <c r="AH910" s="123">
        <f t="shared" si="959"/>
        <v>0</v>
      </c>
      <c r="AI910" s="94">
        <f t="shared" si="960"/>
        <v>0</v>
      </c>
      <c r="AJ910" s="94">
        <f t="shared" si="961"/>
        <v>7886.88</v>
      </c>
      <c r="AK910" s="94">
        <f t="shared" si="962"/>
        <v>0</v>
      </c>
      <c r="AL910" s="93">
        <f t="shared" si="963"/>
        <v>7886.88</v>
      </c>
      <c r="AM910" s="138" t="s">
        <v>1014</v>
      </c>
    </row>
    <row r="911" spans="1:39" hidden="1" outlineLevel="3" x14ac:dyDescent="0.25">
      <c r="A911" t="s">
        <v>7081</v>
      </c>
      <c r="B911" t="s">
        <v>955</v>
      </c>
      <c r="C911" t="s">
        <v>956</v>
      </c>
      <c r="D911" t="s">
        <v>931</v>
      </c>
      <c r="E911" t="s">
        <v>932</v>
      </c>
      <c r="F911">
        <v>5466.92</v>
      </c>
      <c r="G911">
        <v>16459.77</v>
      </c>
      <c r="H911">
        <v>9347.2999999999993</v>
      </c>
      <c r="R911">
        <f t="shared" si="945"/>
        <v>31273.99</v>
      </c>
      <c r="S911" s="92" t="s">
        <v>5387</v>
      </c>
      <c r="T911" s="80">
        <v>0</v>
      </c>
      <c r="U911" s="119">
        <f t="shared" si="946"/>
        <v>9347.2999999999993</v>
      </c>
      <c r="V911" s="120">
        <f t="shared" si="947"/>
        <v>0</v>
      </c>
      <c r="W911" s="121">
        <f t="shared" si="948"/>
        <v>9347.2999999999993</v>
      </c>
      <c r="X911" s="119">
        <f t="shared" si="949"/>
        <v>0</v>
      </c>
      <c r="Y911" s="120">
        <f t="shared" si="950"/>
        <v>0</v>
      </c>
      <c r="Z911" s="122">
        <f t="shared" si="951"/>
        <v>0</v>
      </c>
      <c r="AA911" s="119">
        <f t="shared" si="952"/>
        <v>9347.2999999999993</v>
      </c>
      <c r="AB911" s="120">
        <f t="shared" si="953"/>
        <v>0</v>
      </c>
      <c r="AC911" s="122">
        <f t="shared" si="954"/>
        <v>9347.2999999999993</v>
      </c>
      <c r="AD911" s="94">
        <f t="shared" si="955"/>
        <v>31273.99</v>
      </c>
      <c r="AE911" s="123">
        <f t="shared" si="956"/>
        <v>0</v>
      </c>
      <c r="AF911" s="94">
        <f t="shared" si="957"/>
        <v>31273.99</v>
      </c>
      <c r="AG911" s="94">
        <f t="shared" si="958"/>
        <v>0</v>
      </c>
      <c r="AH911" s="123">
        <f t="shared" si="959"/>
        <v>0</v>
      </c>
      <c r="AI911" s="94">
        <f t="shared" si="960"/>
        <v>0</v>
      </c>
      <c r="AJ911" s="94">
        <f t="shared" si="961"/>
        <v>31273.99</v>
      </c>
      <c r="AK911" s="94">
        <f t="shared" si="962"/>
        <v>0</v>
      </c>
      <c r="AL911" s="93">
        <f t="shared" si="963"/>
        <v>31273.99</v>
      </c>
      <c r="AM911" s="138" t="s">
        <v>1014</v>
      </c>
    </row>
    <row r="912" spans="1:39" hidden="1" outlineLevel="3" x14ac:dyDescent="0.25">
      <c r="A912" t="s">
        <v>7081</v>
      </c>
      <c r="B912" t="s">
        <v>553</v>
      </c>
      <c r="C912" t="s">
        <v>554</v>
      </c>
      <c r="D912" t="s">
        <v>931</v>
      </c>
      <c r="E912" t="s">
        <v>932</v>
      </c>
      <c r="F912">
        <v>3296.44</v>
      </c>
      <c r="G912">
        <v>5549.22</v>
      </c>
      <c r="H912">
        <v>2107.3000000000002</v>
      </c>
      <c r="R912">
        <f t="shared" si="945"/>
        <v>10952.96</v>
      </c>
      <c r="S912" s="92" t="s">
        <v>5396</v>
      </c>
      <c r="T912" s="80">
        <v>0</v>
      </c>
      <c r="U912" s="119">
        <f t="shared" si="946"/>
        <v>2107.3000000000002</v>
      </c>
      <c r="V912" s="120">
        <f t="shared" si="947"/>
        <v>0</v>
      </c>
      <c r="W912" s="121">
        <f t="shared" si="948"/>
        <v>2107.3000000000002</v>
      </c>
      <c r="X912" s="119">
        <f t="shared" si="949"/>
        <v>0</v>
      </c>
      <c r="Y912" s="120">
        <f t="shared" si="950"/>
        <v>0</v>
      </c>
      <c r="Z912" s="122">
        <f t="shared" si="951"/>
        <v>0</v>
      </c>
      <c r="AA912" s="119">
        <f t="shared" si="952"/>
        <v>2107.3000000000002</v>
      </c>
      <c r="AB912" s="120">
        <f t="shared" si="953"/>
        <v>0</v>
      </c>
      <c r="AC912" s="122">
        <f t="shared" si="954"/>
        <v>2107.3000000000002</v>
      </c>
      <c r="AD912" s="94">
        <f t="shared" si="955"/>
        <v>10952.96</v>
      </c>
      <c r="AE912" s="123">
        <f t="shared" si="956"/>
        <v>0</v>
      </c>
      <c r="AF912" s="94">
        <f t="shared" si="957"/>
        <v>10952.96</v>
      </c>
      <c r="AG912" s="94">
        <f t="shared" si="958"/>
        <v>0</v>
      </c>
      <c r="AH912" s="123">
        <f t="shared" si="959"/>
        <v>0</v>
      </c>
      <c r="AI912" s="94">
        <f t="shared" si="960"/>
        <v>0</v>
      </c>
      <c r="AJ912" s="94">
        <f t="shared" si="961"/>
        <v>10952.96</v>
      </c>
      <c r="AK912" s="94">
        <f t="shared" si="962"/>
        <v>0</v>
      </c>
      <c r="AL912" s="93">
        <f t="shared" si="963"/>
        <v>10952.96</v>
      </c>
      <c r="AM912" s="138" t="s">
        <v>1014</v>
      </c>
    </row>
    <row r="913" spans="1:39" hidden="1" outlineLevel="3" x14ac:dyDescent="0.25">
      <c r="A913" t="s">
        <v>7081</v>
      </c>
      <c r="B913" t="s">
        <v>555</v>
      </c>
      <c r="C913" t="s">
        <v>556</v>
      </c>
      <c r="D913" t="s">
        <v>931</v>
      </c>
      <c r="E913" t="s">
        <v>932</v>
      </c>
      <c r="F913">
        <v>675.57</v>
      </c>
      <c r="G913">
        <v>4779.83</v>
      </c>
      <c r="H913">
        <v>5310.92</v>
      </c>
      <c r="R913">
        <f t="shared" si="945"/>
        <v>10766.32</v>
      </c>
      <c r="S913" s="92" t="s">
        <v>5402</v>
      </c>
      <c r="T913" s="80">
        <v>0</v>
      </c>
      <c r="U913" s="119">
        <f t="shared" si="946"/>
        <v>5310.92</v>
      </c>
      <c r="V913" s="120">
        <f t="shared" si="947"/>
        <v>0</v>
      </c>
      <c r="W913" s="121">
        <f t="shared" si="948"/>
        <v>5310.92</v>
      </c>
      <c r="X913" s="119">
        <f t="shared" si="949"/>
        <v>0</v>
      </c>
      <c r="Y913" s="120">
        <f t="shared" si="950"/>
        <v>0</v>
      </c>
      <c r="Z913" s="122">
        <f t="shared" si="951"/>
        <v>0</v>
      </c>
      <c r="AA913" s="119">
        <f t="shared" si="952"/>
        <v>5310.92</v>
      </c>
      <c r="AB913" s="120">
        <f t="shared" si="953"/>
        <v>0</v>
      </c>
      <c r="AC913" s="122">
        <f t="shared" si="954"/>
        <v>5310.92</v>
      </c>
      <c r="AD913" s="94">
        <f t="shared" si="955"/>
        <v>10766.32</v>
      </c>
      <c r="AE913" s="123">
        <f t="shared" si="956"/>
        <v>0</v>
      </c>
      <c r="AF913" s="94">
        <f t="shared" si="957"/>
        <v>10766.32</v>
      </c>
      <c r="AG913" s="94">
        <f t="shared" si="958"/>
        <v>0</v>
      </c>
      <c r="AH913" s="123">
        <f t="shared" si="959"/>
        <v>0</v>
      </c>
      <c r="AI913" s="94">
        <f t="shared" si="960"/>
        <v>0</v>
      </c>
      <c r="AJ913" s="94">
        <f t="shared" si="961"/>
        <v>10766.32</v>
      </c>
      <c r="AK913" s="94">
        <f t="shared" si="962"/>
        <v>0</v>
      </c>
      <c r="AL913" s="93">
        <f t="shared" si="963"/>
        <v>10766.32</v>
      </c>
      <c r="AM913" s="138" t="s">
        <v>1014</v>
      </c>
    </row>
    <row r="914" spans="1:39" hidden="1" outlineLevel="3" x14ac:dyDescent="0.25">
      <c r="A914" t="s">
        <v>7081</v>
      </c>
      <c r="B914" t="s">
        <v>557</v>
      </c>
      <c r="C914" t="s">
        <v>558</v>
      </c>
      <c r="D914" t="s">
        <v>931</v>
      </c>
      <c r="E914" t="s">
        <v>932</v>
      </c>
      <c r="F914">
        <v>1807.66</v>
      </c>
      <c r="G914">
        <v>3834.17</v>
      </c>
      <c r="H914">
        <v>2803.62</v>
      </c>
      <c r="R914">
        <f t="shared" si="945"/>
        <v>8445.4500000000007</v>
      </c>
      <c r="S914" s="92" t="s">
        <v>5407</v>
      </c>
      <c r="T914" s="80">
        <v>0</v>
      </c>
      <c r="U914" s="119">
        <f t="shared" si="946"/>
        <v>2803.62</v>
      </c>
      <c r="V914" s="120">
        <f t="shared" si="947"/>
        <v>0</v>
      </c>
      <c r="W914" s="121">
        <f t="shared" si="948"/>
        <v>2803.62</v>
      </c>
      <c r="X914" s="119">
        <f t="shared" si="949"/>
        <v>0</v>
      </c>
      <c r="Y914" s="120">
        <f t="shared" si="950"/>
        <v>0</v>
      </c>
      <c r="Z914" s="122">
        <f t="shared" si="951"/>
        <v>0</v>
      </c>
      <c r="AA914" s="119">
        <f t="shared" si="952"/>
        <v>2803.62</v>
      </c>
      <c r="AB914" s="120">
        <f t="shared" si="953"/>
        <v>0</v>
      </c>
      <c r="AC914" s="122">
        <f t="shared" si="954"/>
        <v>2803.62</v>
      </c>
      <c r="AD914" s="94">
        <f t="shared" si="955"/>
        <v>8445.4500000000007</v>
      </c>
      <c r="AE914" s="123">
        <f t="shared" si="956"/>
        <v>0</v>
      </c>
      <c r="AF914" s="94">
        <f t="shared" si="957"/>
        <v>8445.4500000000007</v>
      </c>
      <c r="AG914" s="94">
        <f t="shared" si="958"/>
        <v>0</v>
      </c>
      <c r="AH914" s="123">
        <f t="shared" si="959"/>
        <v>0</v>
      </c>
      <c r="AI914" s="94">
        <f t="shared" si="960"/>
        <v>0</v>
      </c>
      <c r="AJ914" s="94">
        <f t="shared" si="961"/>
        <v>8445.4500000000007</v>
      </c>
      <c r="AK914" s="94">
        <f t="shared" si="962"/>
        <v>0</v>
      </c>
      <c r="AL914" s="93">
        <f t="shared" si="963"/>
        <v>8445.4500000000007</v>
      </c>
      <c r="AM914" s="138" t="s">
        <v>1014</v>
      </c>
    </row>
    <row r="915" spans="1:39" hidden="1" outlineLevel="3" x14ac:dyDescent="0.25">
      <c r="A915" t="s">
        <v>7081</v>
      </c>
      <c r="B915" t="s">
        <v>957</v>
      </c>
      <c r="C915" t="s">
        <v>958</v>
      </c>
      <c r="D915" t="s">
        <v>931</v>
      </c>
      <c r="E915" t="s">
        <v>932</v>
      </c>
      <c r="F915">
        <v>4155.6099999999997</v>
      </c>
      <c r="G915">
        <v>3991.72</v>
      </c>
      <c r="H915">
        <v>3887.79</v>
      </c>
      <c r="R915">
        <f t="shared" si="945"/>
        <v>12035.119999999999</v>
      </c>
      <c r="S915" s="92" t="s">
        <v>5408</v>
      </c>
      <c r="T915" s="80">
        <v>0</v>
      </c>
      <c r="U915" s="119">
        <f t="shared" si="946"/>
        <v>3887.79</v>
      </c>
      <c r="V915" s="120">
        <f t="shared" si="947"/>
        <v>0</v>
      </c>
      <c r="W915" s="121">
        <f t="shared" si="948"/>
        <v>3887.79</v>
      </c>
      <c r="X915" s="119">
        <f t="shared" si="949"/>
        <v>0</v>
      </c>
      <c r="Y915" s="120">
        <f t="shared" si="950"/>
        <v>0</v>
      </c>
      <c r="Z915" s="122">
        <f t="shared" si="951"/>
        <v>0</v>
      </c>
      <c r="AA915" s="119">
        <f t="shared" si="952"/>
        <v>3887.79</v>
      </c>
      <c r="AB915" s="120">
        <f t="shared" si="953"/>
        <v>0</v>
      </c>
      <c r="AC915" s="122">
        <f t="shared" si="954"/>
        <v>3887.79</v>
      </c>
      <c r="AD915" s="94">
        <f t="shared" si="955"/>
        <v>12035.119999999999</v>
      </c>
      <c r="AE915" s="123">
        <f t="shared" si="956"/>
        <v>0</v>
      </c>
      <c r="AF915" s="94">
        <f t="shared" si="957"/>
        <v>12035.119999999999</v>
      </c>
      <c r="AG915" s="94">
        <f t="shared" si="958"/>
        <v>0</v>
      </c>
      <c r="AH915" s="123">
        <f t="shared" si="959"/>
        <v>0</v>
      </c>
      <c r="AI915" s="94">
        <f t="shared" si="960"/>
        <v>0</v>
      </c>
      <c r="AJ915" s="94">
        <f t="shared" si="961"/>
        <v>12035.119999999999</v>
      </c>
      <c r="AK915" s="94">
        <f t="shared" si="962"/>
        <v>0</v>
      </c>
      <c r="AL915" s="93">
        <f t="shared" si="963"/>
        <v>12035.119999999999</v>
      </c>
      <c r="AM915" s="138" t="s">
        <v>1014</v>
      </c>
    </row>
    <row r="916" spans="1:39" hidden="1" outlineLevel="3" x14ac:dyDescent="0.25">
      <c r="A916" t="s">
        <v>7081</v>
      </c>
      <c r="B916" t="s">
        <v>957</v>
      </c>
      <c r="C916" t="s">
        <v>958</v>
      </c>
      <c r="D916" t="s">
        <v>937</v>
      </c>
      <c r="E916" t="s">
        <v>938</v>
      </c>
      <c r="F916">
        <v>652.1</v>
      </c>
      <c r="R916">
        <f t="shared" si="945"/>
        <v>652.1</v>
      </c>
      <c r="S916" s="92" t="s">
        <v>5412</v>
      </c>
      <c r="T916" s="80">
        <v>0</v>
      </c>
      <c r="U916" s="119">
        <f t="shared" si="946"/>
        <v>0</v>
      </c>
      <c r="V916" s="120">
        <f t="shared" si="947"/>
        <v>0</v>
      </c>
      <c r="W916" s="121">
        <f t="shared" si="948"/>
        <v>0</v>
      </c>
      <c r="X916" s="119">
        <f t="shared" si="949"/>
        <v>0</v>
      </c>
      <c r="Y916" s="120">
        <f t="shared" si="950"/>
        <v>0</v>
      </c>
      <c r="Z916" s="122">
        <f t="shared" si="951"/>
        <v>0</v>
      </c>
      <c r="AA916" s="119">
        <f t="shared" si="952"/>
        <v>0</v>
      </c>
      <c r="AB916" s="120">
        <f t="shared" si="953"/>
        <v>0</v>
      </c>
      <c r="AC916" s="122">
        <f t="shared" si="954"/>
        <v>0</v>
      </c>
      <c r="AD916" s="94">
        <f t="shared" si="955"/>
        <v>652.1</v>
      </c>
      <c r="AE916" s="123">
        <f t="shared" si="956"/>
        <v>0</v>
      </c>
      <c r="AF916" s="94">
        <f t="shared" si="957"/>
        <v>652.1</v>
      </c>
      <c r="AG916" s="94">
        <f t="shared" si="958"/>
        <v>0</v>
      </c>
      <c r="AH916" s="123">
        <f t="shared" si="959"/>
        <v>0</v>
      </c>
      <c r="AI916" s="94">
        <f t="shared" si="960"/>
        <v>0</v>
      </c>
      <c r="AJ916" s="94">
        <f t="shared" si="961"/>
        <v>652.1</v>
      </c>
      <c r="AK916" s="94">
        <f t="shared" si="962"/>
        <v>0</v>
      </c>
      <c r="AL916" s="93">
        <f t="shared" si="963"/>
        <v>652.1</v>
      </c>
      <c r="AM916" s="138" t="s">
        <v>1014</v>
      </c>
    </row>
    <row r="917" spans="1:39" hidden="1" outlineLevel="3" x14ac:dyDescent="0.25">
      <c r="A917" t="s">
        <v>7081</v>
      </c>
      <c r="B917" t="s">
        <v>965</v>
      </c>
      <c r="C917" t="s">
        <v>966</v>
      </c>
      <c r="D917" t="s">
        <v>931</v>
      </c>
      <c r="E917" t="s">
        <v>932</v>
      </c>
      <c r="F917">
        <v>3246.85</v>
      </c>
      <c r="G917">
        <v>5130.6899999999996</v>
      </c>
      <c r="H917">
        <v>4858.8599999999997</v>
      </c>
      <c r="R917">
        <f t="shared" si="945"/>
        <v>13236.399999999998</v>
      </c>
      <c r="S917" s="92" t="s">
        <v>5426</v>
      </c>
      <c r="T917" s="80">
        <v>0</v>
      </c>
      <c r="U917" s="119">
        <f t="shared" si="946"/>
        <v>4858.8599999999997</v>
      </c>
      <c r="V917" s="120">
        <f t="shared" si="947"/>
        <v>0</v>
      </c>
      <c r="W917" s="121">
        <f t="shared" si="948"/>
        <v>4858.8599999999997</v>
      </c>
      <c r="X917" s="119">
        <f t="shared" si="949"/>
        <v>0</v>
      </c>
      <c r="Y917" s="120">
        <f t="shared" si="950"/>
        <v>0</v>
      </c>
      <c r="Z917" s="122">
        <f t="shared" si="951"/>
        <v>0</v>
      </c>
      <c r="AA917" s="119">
        <f t="shared" si="952"/>
        <v>4858.8599999999997</v>
      </c>
      <c r="AB917" s="120">
        <f t="shared" si="953"/>
        <v>0</v>
      </c>
      <c r="AC917" s="122">
        <f t="shared" si="954"/>
        <v>4858.8599999999997</v>
      </c>
      <c r="AD917" s="94">
        <f t="shared" si="955"/>
        <v>13236.399999999998</v>
      </c>
      <c r="AE917" s="123">
        <f t="shared" si="956"/>
        <v>0</v>
      </c>
      <c r="AF917" s="94">
        <f t="shared" si="957"/>
        <v>13236.399999999998</v>
      </c>
      <c r="AG917" s="94">
        <f t="shared" si="958"/>
        <v>0</v>
      </c>
      <c r="AH917" s="123">
        <f t="shared" si="959"/>
        <v>0</v>
      </c>
      <c r="AI917" s="94">
        <f t="shared" si="960"/>
        <v>0</v>
      </c>
      <c r="AJ917" s="94">
        <f t="shared" si="961"/>
        <v>13236.399999999998</v>
      </c>
      <c r="AK917" s="94">
        <f t="shared" si="962"/>
        <v>0</v>
      </c>
      <c r="AL917" s="93">
        <f t="shared" si="963"/>
        <v>13236.399999999998</v>
      </c>
      <c r="AM917" s="138" t="s">
        <v>1014</v>
      </c>
    </row>
    <row r="918" spans="1:39" hidden="1" outlineLevel="3" x14ac:dyDescent="0.25">
      <c r="A918" t="s">
        <v>7081</v>
      </c>
      <c r="B918" t="s">
        <v>965</v>
      </c>
      <c r="C918" t="s">
        <v>966</v>
      </c>
      <c r="D918" t="s">
        <v>943</v>
      </c>
      <c r="E918" t="s">
        <v>944</v>
      </c>
      <c r="G918">
        <v>534.83000000000004</v>
      </c>
      <c r="R918">
        <f t="shared" si="945"/>
        <v>534.83000000000004</v>
      </c>
      <c r="S918" s="92" t="s">
        <v>6930</v>
      </c>
      <c r="T918" s="80">
        <v>0</v>
      </c>
      <c r="U918" s="119">
        <f t="shared" si="946"/>
        <v>0</v>
      </c>
      <c r="V918" s="120">
        <f t="shared" si="947"/>
        <v>0</v>
      </c>
      <c r="W918" s="121">
        <f t="shared" si="948"/>
        <v>0</v>
      </c>
      <c r="X918" s="119">
        <f t="shared" si="949"/>
        <v>0</v>
      </c>
      <c r="Y918" s="120">
        <f t="shared" si="950"/>
        <v>0</v>
      </c>
      <c r="Z918" s="122">
        <f t="shared" si="951"/>
        <v>0</v>
      </c>
      <c r="AA918" s="119">
        <f t="shared" si="952"/>
        <v>0</v>
      </c>
      <c r="AB918" s="120">
        <f t="shared" si="953"/>
        <v>0</v>
      </c>
      <c r="AC918" s="122">
        <f t="shared" si="954"/>
        <v>0</v>
      </c>
      <c r="AD918" s="94">
        <f t="shared" si="955"/>
        <v>534.83000000000004</v>
      </c>
      <c r="AE918" s="123">
        <f t="shared" si="956"/>
        <v>0</v>
      </c>
      <c r="AF918" s="94">
        <f t="shared" si="957"/>
        <v>534.83000000000004</v>
      </c>
      <c r="AG918" s="94">
        <f t="shared" si="958"/>
        <v>0</v>
      </c>
      <c r="AH918" s="123">
        <f t="shared" si="959"/>
        <v>0</v>
      </c>
      <c r="AI918" s="94">
        <f t="shared" si="960"/>
        <v>0</v>
      </c>
      <c r="AJ918" s="94">
        <f t="shared" si="961"/>
        <v>534.83000000000004</v>
      </c>
      <c r="AK918" s="94">
        <f t="shared" si="962"/>
        <v>0</v>
      </c>
      <c r="AL918" s="93">
        <f t="shared" si="963"/>
        <v>534.83000000000004</v>
      </c>
      <c r="AM918" s="138" t="s">
        <v>1611</v>
      </c>
    </row>
    <row r="919" spans="1:39" hidden="1" outlineLevel="2" collapsed="1" x14ac:dyDescent="0.25">
      <c r="S919" s="92"/>
      <c r="T919" s="80"/>
      <c r="U919" s="119">
        <f t="shared" ref="U919:AL919" si="964">SUBTOTAL(9,U900:U918)</f>
        <v>52550.64</v>
      </c>
      <c r="V919" s="120">
        <f t="shared" si="964"/>
        <v>0</v>
      </c>
      <c r="W919" s="121">
        <f t="shared" si="964"/>
        <v>52550.64</v>
      </c>
      <c r="X919" s="119">
        <f t="shared" si="964"/>
        <v>0</v>
      </c>
      <c r="Y919" s="120">
        <f t="shared" si="964"/>
        <v>0</v>
      </c>
      <c r="Z919" s="122">
        <f t="shared" si="964"/>
        <v>0</v>
      </c>
      <c r="AA919" s="119">
        <f t="shared" si="964"/>
        <v>52550.64</v>
      </c>
      <c r="AB919" s="120">
        <f t="shared" si="964"/>
        <v>0</v>
      </c>
      <c r="AC919" s="122">
        <f t="shared" si="964"/>
        <v>52550.64</v>
      </c>
      <c r="AD919" s="94">
        <f t="shared" si="964"/>
        <v>151954.43</v>
      </c>
      <c r="AE919" s="123">
        <f t="shared" si="964"/>
        <v>0</v>
      </c>
      <c r="AF919" s="94">
        <f t="shared" si="964"/>
        <v>151954.43</v>
      </c>
      <c r="AG919" s="94">
        <f t="shared" si="964"/>
        <v>0</v>
      </c>
      <c r="AH919" s="123">
        <f t="shared" si="964"/>
        <v>0</v>
      </c>
      <c r="AI919" s="94">
        <f t="shared" si="964"/>
        <v>0</v>
      </c>
      <c r="AJ919" s="94">
        <f t="shared" si="964"/>
        <v>151954.43</v>
      </c>
      <c r="AK919" s="94">
        <f t="shared" si="964"/>
        <v>0</v>
      </c>
      <c r="AL919" s="93">
        <f t="shared" si="964"/>
        <v>151954.43</v>
      </c>
      <c r="AM919" s="139" t="s">
        <v>7149</v>
      </c>
    </row>
    <row r="920" spans="1:39" hidden="1" outlineLevel="3" x14ac:dyDescent="0.25">
      <c r="A920" t="s">
        <v>7081</v>
      </c>
      <c r="B920" t="s">
        <v>551</v>
      </c>
      <c r="C920" t="s">
        <v>552</v>
      </c>
      <c r="D920" t="s">
        <v>931</v>
      </c>
      <c r="E920" t="s">
        <v>932</v>
      </c>
      <c r="F920">
        <v>4348.42</v>
      </c>
      <c r="G920">
        <v>6192.04</v>
      </c>
      <c r="H920">
        <v>3962.67</v>
      </c>
      <c r="R920">
        <f>SUM(F920:Q920)</f>
        <v>14503.13</v>
      </c>
      <c r="S920" s="92" t="s">
        <v>5380</v>
      </c>
      <c r="T920" s="80">
        <v>1</v>
      </c>
      <c r="U920" s="119">
        <f>IF(LEFT(AM920,6)="Direct", H920,0)</f>
        <v>3962.67</v>
      </c>
      <c r="V920" s="120">
        <f>H920-U920</f>
        <v>0</v>
      </c>
      <c r="W920" s="121">
        <f>U920+V920</f>
        <v>3962.67</v>
      </c>
      <c r="X920" s="119">
        <f>IF(LEFT(AM920,9)="Direct-WA", H920,0)</f>
        <v>3962.67</v>
      </c>
      <c r="Y920" s="120">
        <f>IF(LEFT(AM920,9)="Direct-WA",0,H920*T920)</f>
        <v>0</v>
      </c>
      <c r="Z920" s="122">
        <f>X920+Y920</f>
        <v>3962.67</v>
      </c>
      <c r="AA920" s="119">
        <f>IF(LEFT(AM920,9)="Direct-OR", H920,0)</f>
        <v>0</v>
      </c>
      <c r="AB920" s="120">
        <f>IF(LEFT(AM920,9)="Direct-OR",0,V920-Y920)</f>
        <v>0</v>
      </c>
      <c r="AC920" s="122">
        <f>AA920+AB920</f>
        <v>0</v>
      </c>
      <c r="AD920" s="94">
        <f>IF(LEFT(AM920,6)="Direct", R920,0)</f>
        <v>14503.13</v>
      </c>
      <c r="AE920" s="123">
        <f>R920-AD920</f>
        <v>0</v>
      </c>
      <c r="AF920" s="94">
        <f>AD920+AE920</f>
        <v>14503.13</v>
      </c>
      <c r="AG920" s="94">
        <f>IF(LEFT(AM920,9)="Direct-WA", R920,0)</f>
        <v>14503.13</v>
      </c>
      <c r="AH920" s="123">
        <f>IF(LEFT(AM920,9)="Direct-WA",0,R920*T920)</f>
        <v>0</v>
      </c>
      <c r="AI920" s="94">
        <f>AG920+AH920</f>
        <v>14503.13</v>
      </c>
      <c r="AJ920" s="94">
        <f>IF(LEFT(AM920,9)="Direct-OR", R920,0)</f>
        <v>0</v>
      </c>
      <c r="AK920" s="94">
        <f>IF(LEFT(AM920,9)="Direct-OR",0,AF920-AI920)</f>
        <v>0</v>
      </c>
      <c r="AL920" s="93">
        <f>AJ920+AK920</f>
        <v>0</v>
      </c>
      <c r="AM920" s="138" t="s">
        <v>1366</v>
      </c>
    </row>
    <row r="921" spans="1:39" hidden="1" outlineLevel="2" collapsed="1" x14ac:dyDescent="0.25">
      <c r="S921" s="92"/>
      <c r="T921" s="80"/>
      <c r="U921" s="119">
        <f t="shared" ref="U921:AL921" si="965">SUBTOTAL(9,U920:U920)</f>
        <v>3962.67</v>
      </c>
      <c r="V921" s="120">
        <f t="shared" si="965"/>
        <v>0</v>
      </c>
      <c r="W921" s="121">
        <f t="shared" si="965"/>
        <v>3962.67</v>
      </c>
      <c r="X921" s="119">
        <f t="shared" si="965"/>
        <v>3962.67</v>
      </c>
      <c r="Y921" s="120">
        <f t="shared" si="965"/>
        <v>0</v>
      </c>
      <c r="Z921" s="122">
        <f t="shared" si="965"/>
        <v>3962.67</v>
      </c>
      <c r="AA921" s="119">
        <f t="shared" si="965"/>
        <v>0</v>
      </c>
      <c r="AB921" s="120">
        <f t="shared" si="965"/>
        <v>0</v>
      </c>
      <c r="AC921" s="122">
        <f t="shared" si="965"/>
        <v>0</v>
      </c>
      <c r="AD921" s="94">
        <f t="shared" si="965"/>
        <v>14503.13</v>
      </c>
      <c r="AE921" s="123">
        <f t="shared" si="965"/>
        <v>0</v>
      </c>
      <c r="AF921" s="94">
        <f t="shared" si="965"/>
        <v>14503.13</v>
      </c>
      <c r="AG921" s="94">
        <f t="shared" si="965"/>
        <v>14503.13</v>
      </c>
      <c r="AH921" s="123">
        <f t="shared" si="965"/>
        <v>0</v>
      </c>
      <c r="AI921" s="94">
        <f t="shared" si="965"/>
        <v>14503.13</v>
      </c>
      <c r="AJ921" s="94">
        <f t="shared" si="965"/>
        <v>0</v>
      </c>
      <c r="AK921" s="94">
        <f t="shared" si="965"/>
        <v>0</v>
      </c>
      <c r="AL921" s="93">
        <f t="shared" si="965"/>
        <v>0</v>
      </c>
      <c r="AM921" s="139" t="s">
        <v>7141</v>
      </c>
    </row>
    <row r="922" spans="1:39" hidden="1" outlineLevel="3" x14ac:dyDescent="0.25">
      <c r="A922" t="s">
        <v>7081</v>
      </c>
      <c r="B922" t="s">
        <v>68</v>
      </c>
      <c r="C922" t="s">
        <v>69</v>
      </c>
      <c r="D922" t="s">
        <v>913</v>
      </c>
      <c r="E922" t="s">
        <v>914</v>
      </c>
      <c r="F922">
        <v>417.86</v>
      </c>
      <c r="G922">
        <v>378.02</v>
      </c>
      <c r="H922">
        <v>372.02</v>
      </c>
      <c r="R922">
        <f>SUM(F922:Q922)</f>
        <v>1167.9000000000001</v>
      </c>
      <c r="S922" s="92" t="s">
        <v>6871</v>
      </c>
      <c r="T922" s="80">
        <v>0.1053</v>
      </c>
      <c r="U922" s="119">
        <f>IF(LEFT(AM922,6)="Direct", H922,0)</f>
        <v>0</v>
      </c>
      <c r="V922" s="120">
        <f>H922-U922</f>
        <v>372.02</v>
      </c>
      <c r="W922" s="121">
        <f>U922+V922</f>
        <v>372.02</v>
      </c>
      <c r="X922" s="119">
        <f>IF(LEFT(AM922,9)="Direct-WA", H922,0)</f>
        <v>0</v>
      </c>
      <c r="Y922" s="120">
        <f>IF(LEFT(AM922,9)="Direct-WA",0,H922*T922)</f>
        <v>39.173706000000003</v>
      </c>
      <c r="Z922" s="122">
        <f>X922+Y922</f>
        <v>39.173706000000003</v>
      </c>
      <c r="AA922" s="119">
        <f>IF(LEFT(AM922,9)="Direct-OR", H922,0)</f>
        <v>0</v>
      </c>
      <c r="AB922" s="120">
        <f>IF(LEFT(AM922,9)="Direct-OR",0,V922-Y922)</f>
        <v>332.846294</v>
      </c>
      <c r="AC922" s="122">
        <f>AA922+AB922</f>
        <v>332.846294</v>
      </c>
      <c r="AD922" s="94">
        <f>IF(LEFT(AM922,6)="Direct", R922,0)</f>
        <v>0</v>
      </c>
      <c r="AE922" s="123">
        <f>R922-AD922</f>
        <v>1167.9000000000001</v>
      </c>
      <c r="AF922" s="94">
        <f>AD922+AE922</f>
        <v>1167.9000000000001</v>
      </c>
      <c r="AG922" s="94">
        <f>IF(LEFT(AM922,9)="Direct-WA", R922,0)</f>
        <v>0</v>
      </c>
      <c r="AH922" s="123">
        <f>IF(LEFT(AM922,9)="Direct-WA",0,R922*T922)</f>
        <v>122.97987000000002</v>
      </c>
      <c r="AI922" s="94">
        <f>AG922+AH922</f>
        <v>122.97987000000002</v>
      </c>
      <c r="AJ922" s="94">
        <f>IF(LEFT(AM922,9)="Direct-OR", R922,0)</f>
        <v>0</v>
      </c>
      <c r="AK922" s="94">
        <f>IF(LEFT(AM922,9)="Direct-OR",0,AF922-AI922)</f>
        <v>1044.92013</v>
      </c>
      <c r="AL922" s="93">
        <f>AJ922+AK922</f>
        <v>1044.92013</v>
      </c>
      <c r="AM922" s="138" t="s">
        <v>1039</v>
      </c>
    </row>
    <row r="923" spans="1:39" hidden="1" outlineLevel="3" x14ac:dyDescent="0.25">
      <c r="A923" t="s">
        <v>7081</v>
      </c>
      <c r="B923" t="s">
        <v>959</v>
      </c>
      <c r="C923" t="s">
        <v>960</v>
      </c>
      <c r="D923" t="s">
        <v>931</v>
      </c>
      <c r="E923" t="s">
        <v>932</v>
      </c>
      <c r="G923">
        <v>7176.25</v>
      </c>
      <c r="H923">
        <v>450</v>
      </c>
      <c r="R923">
        <f>SUM(F923:Q923)</f>
        <v>7626.25</v>
      </c>
      <c r="S923" s="92" t="s">
        <v>5413</v>
      </c>
      <c r="T923" s="80">
        <v>0.1053</v>
      </c>
      <c r="U923" s="119">
        <f>IF(LEFT(AM923,6)="Direct", H923,0)</f>
        <v>0</v>
      </c>
      <c r="V923" s="120">
        <f>H923-U923</f>
        <v>450</v>
      </c>
      <c r="W923" s="121">
        <f>U923+V923</f>
        <v>450</v>
      </c>
      <c r="X923" s="119">
        <f>IF(LEFT(AM923,9)="Direct-WA", H923,0)</f>
        <v>0</v>
      </c>
      <c r="Y923" s="120">
        <f>IF(LEFT(AM923,9)="Direct-WA",0,H923*T923)</f>
        <v>47.385000000000005</v>
      </c>
      <c r="Z923" s="122">
        <f>X923+Y923</f>
        <v>47.385000000000005</v>
      </c>
      <c r="AA923" s="119">
        <f>IF(LEFT(AM923,9)="Direct-OR", H923,0)</f>
        <v>0</v>
      </c>
      <c r="AB923" s="120">
        <f>IF(LEFT(AM923,9)="Direct-OR",0,V923-Y923)</f>
        <v>402.61500000000001</v>
      </c>
      <c r="AC923" s="122">
        <f>AA923+AB923</f>
        <v>402.61500000000001</v>
      </c>
      <c r="AD923" s="94">
        <f>IF(LEFT(AM923,6)="Direct", R923,0)</f>
        <v>0</v>
      </c>
      <c r="AE923" s="123">
        <f>R923-AD923</f>
        <v>7626.25</v>
      </c>
      <c r="AF923" s="94">
        <f>AD923+AE923</f>
        <v>7626.25</v>
      </c>
      <c r="AG923" s="94">
        <f>IF(LEFT(AM923,9)="Direct-WA", R923,0)</f>
        <v>0</v>
      </c>
      <c r="AH923" s="123">
        <f>IF(LEFT(AM923,9)="Direct-WA",0,R923*T923)</f>
        <v>803.04412500000001</v>
      </c>
      <c r="AI923" s="94">
        <f>AG923+AH923</f>
        <v>803.04412500000001</v>
      </c>
      <c r="AJ923" s="94">
        <f>IF(LEFT(AM923,9)="Direct-OR", R923,0)</f>
        <v>0</v>
      </c>
      <c r="AK923" s="94">
        <f>IF(LEFT(AM923,9)="Direct-OR",0,AF923-AI923)</f>
        <v>6823.2058749999997</v>
      </c>
      <c r="AL923" s="93">
        <f>AJ923+AK923</f>
        <v>6823.2058749999997</v>
      </c>
      <c r="AM923" s="138" t="s">
        <v>1039</v>
      </c>
    </row>
    <row r="924" spans="1:39" hidden="1" outlineLevel="3" x14ac:dyDescent="0.25">
      <c r="A924" t="s">
        <v>7081</v>
      </c>
      <c r="B924" t="s">
        <v>961</v>
      </c>
      <c r="C924" t="s">
        <v>962</v>
      </c>
      <c r="D924" t="s">
        <v>931</v>
      </c>
      <c r="E924" t="s">
        <v>932</v>
      </c>
      <c r="F924">
        <v>2625</v>
      </c>
      <c r="G924">
        <v>1708.42</v>
      </c>
      <c r="H924">
        <v>4763.08</v>
      </c>
      <c r="R924">
        <f>SUM(F924:Q924)</f>
        <v>9096.5</v>
      </c>
      <c r="S924" s="92" t="s">
        <v>5423</v>
      </c>
      <c r="T924" s="80">
        <v>0.1053</v>
      </c>
      <c r="U924" s="119">
        <f>IF(LEFT(AM924,6)="Direct", H924,0)</f>
        <v>0</v>
      </c>
      <c r="V924" s="120">
        <f>H924-U924</f>
        <v>4763.08</v>
      </c>
      <c r="W924" s="121">
        <f>U924+V924</f>
        <v>4763.08</v>
      </c>
      <c r="X924" s="119">
        <f>IF(LEFT(AM924,9)="Direct-WA", H924,0)</f>
        <v>0</v>
      </c>
      <c r="Y924" s="120">
        <f>IF(LEFT(AM924,9)="Direct-WA",0,H924*T924)</f>
        <v>501.552324</v>
      </c>
      <c r="Z924" s="122">
        <f>X924+Y924</f>
        <v>501.552324</v>
      </c>
      <c r="AA924" s="119">
        <f>IF(LEFT(AM924,9)="Direct-OR", H924,0)</f>
        <v>0</v>
      </c>
      <c r="AB924" s="120">
        <f>IF(LEFT(AM924,9)="Direct-OR",0,V924-Y924)</f>
        <v>4261.5276759999997</v>
      </c>
      <c r="AC924" s="122">
        <f>AA924+AB924</f>
        <v>4261.5276759999997</v>
      </c>
      <c r="AD924" s="94">
        <f>IF(LEFT(AM924,6)="Direct", R924,0)</f>
        <v>0</v>
      </c>
      <c r="AE924" s="123">
        <f>R924-AD924</f>
        <v>9096.5</v>
      </c>
      <c r="AF924" s="94">
        <f>AD924+AE924</f>
        <v>9096.5</v>
      </c>
      <c r="AG924" s="94">
        <f>IF(LEFT(AM924,9)="Direct-WA", R924,0)</f>
        <v>0</v>
      </c>
      <c r="AH924" s="123">
        <f>IF(LEFT(AM924,9)="Direct-WA",0,R924*T924)</f>
        <v>957.86144999999999</v>
      </c>
      <c r="AI924" s="94">
        <f>AG924+AH924</f>
        <v>957.86144999999999</v>
      </c>
      <c r="AJ924" s="94">
        <f>IF(LEFT(AM924,9)="Direct-OR", R924,0)</f>
        <v>0</v>
      </c>
      <c r="AK924" s="94">
        <f>IF(LEFT(AM924,9)="Direct-OR",0,AF924-AI924)</f>
        <v>8138.6385499999997</v>
      </c>
      <c r="AL924" s="93">
        <f>AJ924+AK924</f>
        <v>8138.6385499999997</v>
      </c>
      <c r="AM924" s="138" t="s">
        <v>1039</v>
      </c>
    </row>
    <row r="925" spans="1:39" hidden="1" outlineLevel="3" x14ac:dyDescent="0.25">
      <c r="A925" t="s">
        <v>7081</v>
      </c>
      <c r="B925" t="s">
        <v>963</v>
      </c>
      <c r="C925" t="s">
        <v>964</v>
      </c>
      <c r="D925" t="s">
        <v>931</v>
      </c>
      <c r="E925" t="s">
        <v>932</v>
      </c>
      <c r="F925">
        <v>6010.82</v>
      </c>
      <c r="G925">
        <v>347.16</v>
      </c>
      <c r="H925">
        <v>1273.82</v>
      </c>
      <c r="R925">
        <f>SUM(F925:Q925)</f>
        <v>7631.7999999999993</v>
      </c>
      <c r="S925" s="92" t="s">
        <v>5424</v>
      </c>
      <c r="T925" s="80">
        <v>0.1053</v>
      </c>
      <c r="U925" s="119">
        <f>IF(LEFT(AM925,6)="Direct", H925,0)</f>
        <v>0</v>
      </c>
      <c r="V925" s="120">
        <f>H925-U925</f>
        <v>1273.82</v>
      </c>
      <c r="W925" s="121">
        <f>U925+V925</f>
        <v>1273.82</v>
      </c>
      <c r="X925" s="119">
        <f>IF(LEFT(AM925,9)="Direct-WA", H925,0)</f>
        <v>0</v>
      </c>
      <c r="Y925" s="120">
        <f>IF(LEFT(AM925,9)="Direct-WA",0,H925*T925)</f>
        <v>134.13324599999999</v>
      </c>
      <c r="Z925" s="122">
        <f>X925+Y925</f>
        <v>134.13324599999999</v>
      </c>
      <c r="AA925" s="119">
        <f>IF(LEFT(AM925,9)="Direct-OR", H925,0)</f>
        <v>0</v>
      </c>
      <c r="AB925" s="120">
        <f>IF(LEFT(AM925,9)="Direct-OR",0,V925-Y925)</f>
        <v>1139.6867539999998</v>
      </c>
      <c r="AC925" s="122">
        <f>AA925+AB925</f>
        <v>1139.6867539999998</v>
      </c>
      <c r="AD925" s="94">
        <f>IF(LEFT(AM925,6)="Direct", R925,0)</f>
        <v>0</v>
      </c>
      <c r="AE925" s="123">
        <f>R925-AD925</f>
        <v>7631.7999999999993</v>
      </c>
      <c r="AF925" s="94">
        <f>AD925+AE925</f>
        <v>7631.7999999999993</v>
      </c>
      <c r="AG925" s="94">
        <f>IF(LEFT(AM925,9)="Direct-WA", R925,0)</f>
        <v>0</v>
      </c>
      <c r="AH925" s="123">
        <f>IF(LEFT(AM925,9)="Direct-WA",0,R925*T925)</f>
        <v>803.62853999999993</v>
      </c>
      <c r="AI925" s="94">
        <f>AG925+AH925</f>
        <v>803.62853999999993</v>
      </c>
      <c r="AJ925" s="94">
        <f>IF(LEFT(AM925,9)="Direct-OR", R925,0)</f>
        <v>0</v>
      </c>
      <c r="AK925" s="94">
        <f>IF(LEFT(AM925,9)="Direct-OR",0,AF925-AI925)</f>
        <v>6828.1714599999996</v>
      </c>
      <c r="AL925" s="93">
        <f>AJ925+AK925</f>
        <v>6828.1714599999996</v>
      </c>
      <c r="AM925" s="138" t="s">
        <v>1039</v>
      </c>
    </row>
    <row r="926" spans="1:39" hidden="1" outlineLevel="2" collapsed="1" x14ac:dyDescent="0.25">
      <c r="S926" s="92"/>
      <c r="T926" s="80"/>
      <c r="U926" s="119">
        <f t="shared" ref="U926:AL926" si="966">SUBTOTAL(9,U922:U925)</f>
        <v>0</v>
      </c>
      <c r="V926" s="120">
        <f t="shared" si="966"/>
        <v>6858.92</v>
      </c>
      <c r="W926" s="121">
        <f t="shared" si="966"/>
        <v>6858.92</v>
      </c>
      <c r="X926" s="119">
        <f t="shared" si="966"/>
        <v>0</v>
      </c>
      <c r="Y926" s="120">
        <f t="shared" si="966"/>
        <v>722.24427600000001</v>
      </c>
      <c r="Z926" s="122">
        <f t="shared" si="966"/>
        <v>722.24427600000001</v>
      </c>
      <c r="AA926" s="119">
        <f t="shared" si="966"/>
        <v>0</v>
      </c>
      <c r="AB926" s="120">
        <f t="shared" si="966"/>
        <v>6136.6757239999988</v>
      </c>
      <c r="AC926" s="122">
        <f t="shared" si="966"/>
        <v>6136.6757239999988</v>
      </c>
      <c r="AD926" s="94">
        <f t="shared" si="966"/>
        <v>0</v>
      </c>
      <c r="AE926" s="123">
        <f t="shared" si="966"/>
        <v>25522.45</v>
      </c>
      <c r="AF926" s="94">
        <f t="shared" si="966"/>
        <v>25522.45</v>
      </c>
      <c r="AG926" s="94">
        <f t="shared" si="966"/>
        <v>0</v>
      </c>
      <c r="AH926" s="123">
        <f t="shared" si="966"/>
        <v>2687.5139849999996</v>
      </c>
      <c r="AI926" s="94">
        <f t="shared" si="966"/>
        <v>2687.5139849999996</v>
      </c>
      <c r="AJ926" s="94">
        <f t="shared" si="966"/>
        <v>0</v>
      </c>
      <c r="AK926" s="94">
        <f t="shared" si="966"/>
        <v>22834.936014999999</v>
      </c>
      <c r="AL926" s="93">
        <f t="shared" si="966"/>
        <v>22834.936014999999</v>
      </c>
      <c r="AM926" s="139" t="s">
        <v>7134</v>
      </c>
    </row>
    <row r="927" spans="1:39" hidden="1" outlineLevel="3" x14ac:dyDescent="0.25">
      <c r="A927" t="s">
        <v>7081</v>
      </c>
      <c r="B927" t="s">
        <v>35</v>
      </c>
      <c r="C927" t="s">
        <v>36</v>
      </c>
      <c r="D927" t="s">
        <v>907</v>
      </c>
      <c r="E927" t="s">
        <v>908</v>
      </c>
      <c r="F927">
        <v>1827.17</v>
      </c>
      <c r="G927">
        <v>493.81</v>
      </c>
      <c r="H927">
        <v>987.54</v>
      </c>
      <c r="R927">
        <f>SUM(F927:Q927)</f>
        <v>3308.52</v>
      </c>
      <c r="S927" s="92" t="s">
        <v>1090</v>
      </c>
      <c r="T927" s="80">
        <v>8.4599999999999995E-2</v>
      </c>
      <c r="U927" s="119">
        <f>IF(LEFT(AM927,6)="Direct", H927,0)</f>
        <v>0</v>
      </c>
      <c r="V927" s="120">
        <f>H927-U927</f>
        <v>987.54</v>
      </c>
      <c r="W927" s="121">
        <f>U927+V927</f>
        <v>987.54</v>
      </c>
      <c r="X927" s="119">
        <f>IF(LEFT(AM927,9)="Direct-WA", H927,0)</f>
        <v>0</v>
      </c>
      <c r="Y927" s="120">
        <f>IF(LEFT(AM927,9)="Direct-WA",0,H927*T927)</f>
        <v>83.545883999999987</v>
      </c>
      <c r="Z927" s="122">
        <f>X927+Y927</f>
        <v>83.545883999999987</v>
      </c>
      <c r="AA927" s="119">
        <f>IF(LEFT(AM927,9)="Direct-OR", H927,0)</f>
        <v>0</v>
      </c>
      <c r="AB927" s="120">
        <f>IF(LEFT(AM927,9)="Direct-OR",0,V927-Y927)</f>
        <v>903.99411599999996</v>
      </c>
      <c r="AC927" s="122">
        <f>AA927+AB927</f>
        <v>903.99411599999996</v>
      </c>
      <c r="AD927" s="94">
        <f>IF(LEFT(AM927,6)="Direct", R927,0)</f>
        <v>0</v>
      </c>
      <c r="AE927" s="123">
        <f>R927-AD927</f>
        <v>3308.52</v>
      </c>
      <c r="AF927" s="94">
        <f>AD927+AE927</f>
        <v>3308.52</v>
      </c>
      <c r="AG927" s="94">
        <f>IF(LEFT(AM927,9)="Direct-WA", R927,0)</f>
        <v>0</v>
      </c>
      <c r="AH927" s="123">
        <f>IF(LEFT(AM927,9)="Direct-WA",0,R927*T927)</f>
        <v>279.90079199999997</v>
      </c>
      <c r="AI927" s="94">
        <f>AG927+AH927</f>
        <v>279.90079199999997</v>
      </c>
      <c r="AJ927" s="94">
        <f>IF(LEFT(AM927,9)="Direct-OR", R927,0)</f>
        <v>0</v>
      </c>
      <c r="AK927" s="94">
        <f>IF(LEFT(AM927,9)="Direct-OR",0,AF927-AI927)</f>
        <v>3028.6192080000001</v>
      </c>
      <c r="AL927" s="93">
        <f>AJ927+AK927</f>
        <v>3028.6192080000001</v>
      </c>
      <c r="AM927" s="138" t="s">
        <v>976</v>
      </c>
    </row>
    <row r="928" spans="1:39" hidden="1" outlineLevel="3" x14ac:dyDescent="0.25">
      <c r="A928" t="s">
        <v>7081</v>
      </c>
      <c r="B928" t="s">
        <v>35</v>
      </c>
      <c r="C928" t="s">
        <v>36</v>
      </c>
      <c r="D928" t="s">
        <v>909</v>
      </c>
      <c r="E928" t="s">
        <v>910</v>
      </c>
      <c r="F928">
        <v>859.71</v>
      </c>
      <c r="G928">
        <v>467.29</v>
      </c>
      <c r="H928">
        <v>454.86</v>
      </c>
      <c r="R928">
        <f>SUM(F928:Q928)</f>
        <v>1781.8600000000001</v>
      </c>
      <c r="S928" s="92" t="s">
        <v>1118</v>
      </c>
      <c r="T928" s="80">
        <v>8.4599999999999995E-2</v>
      </c>
      <c r="U928" s="119">
        <f>IF(LEFT(AM928,6)="Direct", H928,0)</f>
        <v>0</v>
      </c>
      <c r="V928" s="120">
        <f>H928-U928</f>
        <v>454.86</v>
      </c>
      <c r="W928" s="121">
        <f>U928+V928</f>
        <v>454.86</v>
      </c>
      <c r="X928" s="119">
        <f>IF(LEFT(AM928,9)="Direct-WA", H928,0)</f>
        <v>0</v>
      </c>
      <c r="Y928" s="120">
        <f>IF(LEFT(AM928,9)="Direct-WA",0,H928*T928)</f>
        <v>38.481155999999999</v>
      </c>
      <c r="Z928" s="122">
        <f>X928+Y928</f>
        <v>38.481155999999999</v>
      </c>
      <c r="AA928" s="119">
        <f>IF(LEFT(AM928,9)="Direct-OR", H928,0)</f>
        <v>0</v>
      </c>
      <c r="AB928" s="120">
        <f>IF(LEFT(AM928,9)="Direct-OR",0,V928-Y928)</f>
        <v>416.37884400000002</v>
      </c>
      <c r="AC928" s="122">
        <f>AA928+AB928</f>
        <v>416.37884400000002</v>
      </c>
      <c r="AD928" s="94">
        <f>IF(LEFT(AM928,6)="Direct", R928,0)</f>
        <v>0</v>
      </c>
      <c r="AE928" s="123">
        <f>R928-AD928</f>
        <v>1781.8600000000001</v>
      </c>
      <c r="AF928" s="94">
        <f>AD928+AE928</f>
        <v>1781.8600000000001</v>
      </c>
      <c r="AG928" s="94">
        <f>IF(LEFT(AM928,9)="Direct-WA", R928,0)</f>
        <v>0</v>
      </c>
      <c r="AH928" s="123">
        <f>IF(LEFT(AM928,9)="Direct-WA",0,R928*T928)</f>
        <v>150.74535600000002</v>
      </c>
      <c r="AI928" s="94">
        <f>AG928+AH928</f>
        <v>150.74535600000002</v>
      </c>
      <c r="AJ928" s="94">
        <f>IF(LEFT(AM928,9)="Direct-OR", R928,0)</f>
        <v>0</v>
      </c>
      <c r="AK928" s="94">
        <f>IF(LEFT(AM928,9)="Direct-OR",0,AF928-AI928)</f>
        <v>1631.1146440000002</v>
      </c>
      <c r="AL928" s="93">
        <f>AJ928+AK928</f>
        <v>1631.1146440000002</v>
      </c>
      <c r="AM928" s="138" t="s">
        <v>976</v>
      </c>
    </row>
    <row r="929" spans="1:39" hidden="1" outlineLevel="3" x14ac:dyDescent="0.25">
      <c r="A929" t="s">
        <v>7081</v>
      </c>
      <c r="B929" t="s">
        <v>35</v>
      </c>
      <c r="C929" t="s">
        <v>36</v>
      </c>
      <c r="D929" t="s">
        <v>911</v>
      </c>
      <c r="E929" t="s">
        <v>912</v>
      </c>
      <c r="F929">
        <v>1512.19</v>
      </c>
      <c r="G929">
        <v>1087.8699999999999</v>
      </c>
      <c r="H929">
        <v>3419.23</v>
      </c>
      <c r="R929">
        <f>SUM(F929:Q929)</f>
        <v>6019.29</v>
      </c>
      <c r="S929" s="92" t="s">
        <v>1119</v>
      </c>
      <c r="T929" s="80">
        <v>8.4599999999999995E-2</v>
      </c>
      <c r="U929" s="119">
        <f>IF(LEFT(AM929,6)="Direct", H929,0)</f>
        <v>0</v>
      </c>
      <c r="V929" s="120">
        <f>H929-U929</f>
        <v>3419.23</v>
      </c>
      <c r="W929" s="121">
        <f>U929+V929</f>
        <v>3419.23</v>
      </c>
      <c r="X929" s="119">
        <f>IF(LEFT(AM929,9)="Direct-WA", H929,0)</f>
        <v>0</v>
      </c>
      <c r="Y929" s="120">
        <f>IF(LEFT(AM929,9)="Direct-WA",0,H929*T929)</f>
        <v>289.26685799999996</v>
      </c>
      <c r="Z929" s="122">
        <f>X929+Y929</f>
        <v>289.26685799999996</v>
      </c>
      <c r="AA929" s="119">
        <f>IF(LEFT(AM929,9)="Direct-OR", H929,0)</f>
        <v>0</v>
      </c>
      <c r="AB929" s="120">
        <f>IF(LEFT(AM929,9)="Direct-OR",0,V929-Y929)</f>
        <v>3129.9631420000001</v>
      </c>
      <c r="AC929" s="122">
        <f>AA929+AB929</f>
        <v>3129.9631420000001</v>
      </c>
      <c r="AD929" s="94">
        <f>IF(LEFT(AM929,6)="Direct", R929,0)</f>
        <v>0</v>
      </c>
      <c r="AE929" s="123">
        <f>R929-AD929</f>
        <v>6019.29</v>
      </c>
      <c r="AF929" s="94">
        <f>AD929+AE929</f>
        <v>6019.29</v>
      </c>
      <c r="AG929" s="94">
        <f>IF(LEFT(AM929,9)="Direct-WA", R929,0)</f>
        <v>0</v>
      </c>
      <c r="AH929" s="123">
        <f>IF(LEFT(AM929,9)="Direct-WA",0,R929*T929)</f>
        <v>509.23193399999997</v>
      </c>
      <c r="AI929" s="94">
        <f>AG929+AH929</f>
        <v>509.23193399999997</v>
      </c>
      <c r="AJ929" s="94">
        <f>IF(LEFT(AM929,9)="Direct-OR", R929,0)</f>
        <v>0</v>
      </c>
      <c r="AK929" s="94">
        <f>IF(LEFT(AM929,9)="Direct-OR",0,AF929-AI929)</f>
        <v>5510.0580659999996</v>
      </c>
      <c r="AL929" s="93">
        <f>AJ929+AK929</f>
        <v>5510.0580659999996</v>
      </c>
      <c r="AM929" s="138" t="s">
        <v>976</v>
      </c>
    </row>
    <row r="930" spans="1:39" hidden="1" outlineLevel="2" collapsed="1" x14ac:dyDescent="0.25">
      <c r="S930" s="92"/>
      <c r="T930" s="80"/>
      <c r="U930" s="119">
        <f t="shared" ref="U930:AL930" si="967">SUBTOTAL(9,U927:U929)</f>
        <v>0</v>
      </c>
      <c r="V930" s="120">
        <f t="shared" si="967"/>
        <v>4861.63</v>
      </c>
      <c r="W930" s="121">
        <f t="shared" si="967"/>
        <v>4861.63</v>
      </c>
      <c r="X930" s="119">
        <f t="shared" si="967"/>
        <v>0</v>
      </c>
      <c r="Y930" s="120">
        <f t="shared" si="967"/>
        <v>411.29389799999996</v>
      </c>
      <c r="Z930" s="122">
        <f t="shared" si="967"/>
        <v>411.29389799999996</v>
      </c>
      <c r="AA930" s="119">
        <f t="shared" si="967"/>
        <v>0</v>
      </c>
      <c r="AB930" s="120">
        <f t="shared" si="967"/>
        <v>4450.3361020000002</v>
      </c>
      <c r="AC930" s="122">
        <f t="shared" si="967"/>
        <v>4450.3361020000002</v>
      </c>
      <c r="AD930" s="94">
        <f t="shared" si="967"/>
        <v>0</v>
      </c>
      <c r="AE930" s="123">
        <f t="shared" si="967"/>
        <v>11109.67</v>
      </c>
      <c r="AF930" s="94">
        <f t="shared" si="967"/>
        <v>11109.67</v>
      </c>
      <c r="AG930" s="94">
        <f t="shared" si="967"/>
        <v>0</v>
      </c>
      <c r="AH930" s="123">
        <f t="shared" si="967"/>
        <v>939.87808199999995</v>
      </c>
      <c r="AI930" s="94">
        <f t="shared" si="967"/>
        <v>939.87808199999995</v>
      </c>
      <c r="AJ930" s="94">
        <f t="shared" si="967"/>
        <v>0</v>
      </c>
      <c r="AK930" s="94">
        <f t="shared" si="967"/>
        <v>10169.791917999999</v>
      </c>
      <c r="AL930" s="93">
        <f t="shared" si="967"/>
        <v>10169.791917999999</v>
      </c>
      <c r="AM930" s="139" t="s">
        <v>7136</v>
      </c>
    </row>
    <row r="931" spans="1:39" hidden="1" outlineLevel="3" x14ac:dyDescent="0.25">
      <c r="A931" t="s">
        <v>7081</v>
      </c>
      <c r="B931" t="s">
        <v>82</v>
      </c>
      <c r="C931" t="s">
        <v>83</v>
      </c>
      <c r="D931" t="s">
        <v>907</v>
      </c>
      <c r="E931" t="s">
        <v>908</v>
      </c>
      <c r="F931">
        <v>46.6</v>
      </c>
      <c r="G931">
        <v>515.75</v>
      </c>
      <c r="H931">
        <v>83.85</v>
      </c>
      <c r="R931">
        <f>SUM(F931:Q931)</f>
        <v>646.20000000000005</v>
      </c>
      <c r="S931" s="92" t="s">
        <v>4532</v>
      </c>
      <c r="T931" s="80">
        <v>1.17E-2</v>
      </c>
      <c r="U931" s="119">
        <f>IF(LEFT(AM931,6)="Direct", H931,0)</f>
        <v>0</v>
      </c>
      <c r="V931" s="120">
        <f>H931-U931</f>
        <v>83.85</v>
      </c>
      <c r="W931" s="121">
        <f>U931+V931</f>
        <v>83.85</v>
      </c>
      <c r="X931" s="119">
        <f>IF(LEFT(AM931,9)="Direct-WA", H931,0)</f>
        <v>0</v>
      </c>
      <c r="Y931" s="120">
        <f>IF(LEFT(AM931,9)="Direct-WA",0,H931*T931)</f>
        <v>0.98104499999999994</v>
      </c>
      <c r="Z931" s="122">
        <f>X931+Y931</f>
        <v>0.98104499999999994</v>
      </c>
      <c r="AA931" s="119">
        <f>IF(LEFT(AM931,9)="Direct-OR", H931,0)</f>
        <v>0</v>
      </c>
      <c r="AB931" s="120">
        <f>IF(LEFT(AM931,9)="Direct-OR",0,V931-Y931)</f>
        <v>82.868955</v>
      </c>
      <c r="AC931" s="122">
        <f>AA931+AB931</f>
        <v>82.868955</v>
      </c>
      <c r="AD931" s="94">
        <f>IF(LEFT(AM931,6)="Direct", R931,0)</f>
        <v>0</v>
      </c>
      <c r="AE931" s="123">
        <f>R931-AD931</f>
        <v>646.20000000000005</v>
      </c>
      <c r="AF931" s="94">
        <f>AD931+AE931</f>
        <v>646.20000000000005</v>
      </c>
      <c r="AG931" s="94">
        <f>IF(LEFT(AM931,9)="Direct-WA", R931,0)</f>
        <v>0</v>
      </c>
      <c r="AH931" s="123">
        <f>IF(LEFT(AM931,9)="Direct-WA",0,R931*T931)</f>
        <v>7.5605400000000005</v>
      </c>
      <c r="AI931" s="94">
        <f>AG931+AH931</f>
        <v>7.5605400000000005</v>
      </c>
      <c r="AJ931" s="94">
        <f>IF(LEFT(AM931,9)="Direct-OR", R931,0)</f>
        <v>0</v>
      </c>
      <c r="AK931" s="94">
        <f>IF(LEFT(AM931,9)="Direct-OR",0,AF931-AI931)</f>
        <v>638.6394600000001</v>
      </c>
      <c r="AL931" s="93">
        <f>AJ931+AK931</f>
        <v>638.6394600000001</v>
      </c>
      <c r="AM931" s="138" t="s">
        <v>4436</v>
      </c>
    </row>
    <row r="932" spans="1:39" hidden="1" outlineLevel="3" x14ac:dyDescent="0.25">
      <c r="A932" t="s">
        <v>7081</v>
      </c>
      <c r="B932" t="s">
        <v>82</v>
      </c>
      <c r="C932" t="s">
        <v>83</v>
      </c>
      <c r="D932" t="s">
        <v>925</v>
      </c>
      <c r="E932" t="s">
        <v>926</v>
      </c>
      <c r="F932">
        <v>32.74</v>
      </c>
      <c r="H932">
        <v>33.25</v>
      </c>
      <c r="R932">
        <f>SUM(F932:Q932)</f>
        <v>65.990000000000009</v>
      </c>
      <c r="S932" s="92" t="s">
        <v>4587</v>
      </c>
      <c r="T932" s="80">
        <v>1.17E-2</v>
      </c>
      <c r="U932" s="119">
        <f>IF(LEFT(AM932,6)="Direct", H932,0)</f>
        <v>0</v>
      </c>
      <c r="V932" s="120">
        <f>H932-U932</f>
        <v>33.25</v>
      </c>
      <c r="W932" s="121">
        <f>U932+V932</f>
        <v>33.25</v>
      </c>
      <c r="X932" s="119">
        <f>IF(LEFT(AM932,9)="Direct-WA", H932,0)</f>
        <v>0</v>
      </c>
      <c r="Y932" s="120">
        <f>IF(LEFT(AM932,9)="Direct-WA",0,H932*T932)</f>
        <v>0.38902500000000001</v>
      </c>
      <c r="Z932" s="122">
        <f>X932+Y932</f>
        <v>0.38902500000000001</v>
      </c>
      <c r="AA932" s="119">
        <f>IF(LEFT(AM932,9)="Direct-OR", H932,0)</f>
        <v>0</v>
      </c>
      <c r="AB932" s="120">
        <f>IF(LEFT(AM932,9)="Direct-OR",0,V932-Y932)</f>
        <v>32.860975000000003</v>
      </c>
      <c r="AC932" s="122">
        <f>AA932+AB932</f>
        <v>32.860975000000003</v>
      </c>
      <c r="AD932" s="94">
        <f>IF(LEFT(AM932,6)="Direct", R932,0)</f>
        <v>0</v>
      </c>
      <c r="AE932" s="123">
        <f>R932-AD932</f>
        <v>65.990000000000009</v>
      </c>
      <c r="AF932" s="94">
        <f>AD932+AE932</f>
        <v>65.990000000000009</v>
      </c>
      <c r="AG932" s="94">
        <f>IF(LEFT(AM932,9)="Direct-WA", R932,0)</f>
        <v>0</v>
      </c>
      <c r="AH932" s="123">
        <f>IF(LEFT(AM932,9)="Direct-WA",0,R932*T932)</f>
        <v>0.77208300000000007</v>
      </c>
      <c r="AI932" s="94">
        <f>AG932+AH932</f>
        <v>0.77208300000000007</v>
      </c>
      <c r="AJ932" s="94">
        <f>IF(LEFT(AM932,9)="Direct-OR", R932,0)</f>
        <v>0</v>
      </c>
      <c r="AK932" s="94">
        <f>IF(LEFT(AM932,9)="Direct-OR",0,AF932-AI932)</f>
        <v>65.217917000000014</v>
      </c>
      <c r="AL932" s="93">
        <f>AJ932+AK932</f>
        <v>65.217917000000014</v>
      </c>
      <c r="AM932" s="138" t="s">
        <v>4436</v>
      </c>
    </row>
    <row r="933" spans="1:39" hidden="1" outlineLevel="2" collapsed="1" x14ac:dyDescent="0.25">
      <c r="A933" s="190"/>
      <c r="S933" s="92"/>
      <c r="T933" s="80"/>
      <c r="U933" s="120">
        <f t="shared" ref="U933:AL933" si="968">SUBTOTAL(9,U931:U932)</f>
        <v>0</v>
      </c>
      <c r="V933" s="120">
        <f t="shared" si="968"/>
        <v>117.1</v>
      </c>
      <c r="W933" s="189">
        <f t="shared" si="968"/>
        <v>117.1</v>
      </c>
      <c r="X933" s="120">
        <f t="shared" si="968"/>
        <v>0</v>
      </c>
      <c r="Y933" s="120">
        <f t="shared" si="968"/>
        <v>1.3700699999999999</v>
      </c>
      <c r="Z933" s="188">
        <f t="shared" si="968"/>
        <v>1.3700699999999999</v>
      </c>
      <c r="AA933" s="120">
        <f t="shared" si="968"/>
        <v>0</v>
      </c>
      <c r="AB933" s="120">
        <f t="shared" si="968"/>
        <v>115.72993</v>
      </c>
      <c r="AC933" s="124">
        <f t="shared" si="968"/>
        <v>115.72993</v>
      </c>
      <c r="AD933" s="94">
        <f t="shared" si="968"/>
        <v>0</v>
      </c>
      <c r="AE933" s="123">
        <f t="shared" si="968"/>
        <v>712.19</v>
      </c>
      <c r="AF933" s="94">
        <f t="shared" si="968"/>
        <v>712.19</v>
      </c>
      <c r="AG933" s="94">
        <f t="shared" si="968"/>
        <v>0</v>
      </c>
      <c r="AH933" s="123">
        <f t="shared" si="968"/>
        <v>8.3326229999999999</v>
      </c>
      <c r="AI933" s="94">
        <f t="shared" si="968"/>
        <v>8.3326229999999999</v>
      </c>
      <c r="AJ933" s="94">
        <f t="shared" si="968"/>
        <v>0</v>
      </c>
      <c r="AK933" s="94">
        <f t="shared" si="968"/>
        <v>703.85737700000016</v>
      </c>
      <c r="AL933" s="93">
        <f t="shared" si="968"/>
        <v>703.85737700000016</v>
      </c>
      <c r="AM933" s="139" t="s">
        <v>7138</v>
      </c>
    </row>
    <row r="934" spans="1:39" hidden="1" outlineLevel="1" x14ac:dyDescent="0.25">
      <c r="A934" s="192" t="s">
        <v>7080</v>
      </c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7"/>
      <c r="T934" s="128"/>
      <c r="U934" s="130">
        <f t="shared" ref="U934:AL934" si="969">SUBTOTAL(9,U871:U932)</f>
        <v>56513.31</v>
      </c>
      <c r="V934" s="130">
        <f t="shared" si="969"/>
        <v>241877.27</v>
      </c>
      <c r="W934" s="131">
        <f t="shared" si="969"/>
        <v>298390.5799999999</v>
      </c>
      <c r="X934" s="130">
        <f t="shared" si="969"/>
        <v>3962.67</v>
      </c>
      <c r="Y934" s="130">
        <f t="shared" si="969"/>
        <v>27194.008904000002</v>
      </c>
      <c r="Z934" s="132">
        <f t="shared" si="969"/>
        <v>31156.678904000004</v>
      </c>
      <c r="AA934" s="130">
        <f t="shared" si="969"/>
        <v>52550.64</v>
      </c>
      <c r="AB934" s="130">
        <f t="shared" si="969"/>
        <v>214683.26109599994</v>
      </c>
      <c r="AC934" s="134">
        <f t="shared" si="969"/>
        <v>267233.90109600005</v>
      </c>
      <c r="AD934" s="130">
        <f t="shared" si="969"/>
        <v>166457.56</v>
      </c>
      <c r="AE934" s="133">
        <f t="shared" si="969"/>
        <v>840948.5</v>
      </c>
      <c r="AF934" s="130">
        <f t="shared" si="969"/>
        <v>1007406.0599999998</v>
      </c>
      <c r="AG934" s="130">
        <f t="shared" si="969"/>
        <v>14503.13</v>
      </c>
      <c r="AH934" s="133">
        <f t="shared" si="969"/>
        <v>94530.230077000029</v>
      </c>
      <c r="AI934" s="130">
        <f t="shared" si="969"/>
        <v>109033.36007700003</v>
      </c>
      <c r="AJ934" s="130">
        <f t="shared" si="969"/>
        <v>151954.43</v>
      </c>
      <c r="AK934" s="130">
        <f t="shared" si="969"/>
        <v>746418.2699229999</v>
      </c>
      <c r="AL934" s="134">
        <f t="shared" si="969"/>
        <v>898372.69992299972</v>
      </c>
      <c r="AM934" s="137"/>
    </row>
    <row r="935" spans="1:39" collapsed="1" x14ac:dyDescent="0.25">
      <c r="A935" s="96" t="s">
        <v>7133</v>
      </c>
      <c r="S935" s="92"/>
      <c r="T935" s="80"/>
      <c r="U935" s="120">
        <f t="shared" ref="U935:AL935" si="970">SUBTOTAL(9,U9:U932)</f>
        <v>24204262.780000005</v>
      </c>
      <c r="V935" s="120">
        <f t="shared" si="970"/>
        <v>15597538.869999997</v>
      </c>
      <c r="W935" s="120">
        <f t="shared" si="970"/>
        <v>39801801.650000013</v>
      </c>
      <c r="X935" s="120">
        <f t="shared" si="970"/>
        <v>82008.819999999978</v>
      </c>
      <c r="Y935" s="120">
        <f t="shared" si="970"/>
        <v>1691063.8323919792</v>
      </c>
      <c r="Z935" s="124">
        <f t="shared" si="970"/>
        <v>1773072.6523919795</v>
      </c>
      <c r="AA935" s="120">
        <f t="shared" si="970"/>
        <v>24122253.960000005</v>
      </c>
      <c r="AB935" s="120">
        <f t="shared" si="970"/>
        <v>13906475.037608013</v>
      </c>
      <c r="AC935" s="124">
        <f t="shared" si="970"/>
        <v>38028728.997607999</v>
      </c>
      <c r="AD935" s="94">
        <f t="shared" si="970"/>
        <v>26184803.139999993</v>
      </c>
      <c r="AE935" s="123">
        <f t="shared" si="970"/>
        <v>41320363.480000027</v>
      </c>
      <c r="AF935" s="94">
        <f t="shared" si="970"/>
        <v>67505166.61999999</v>
      </c>
      <c r="AG935" s="94">
        <f t="shared" si="970"/>
        <v>196547.46999999997</v>
      </c>
      <c r="AH935" s="123">
        <f t="shared" si="970"/>
        <v>4496062.797988629</v>
      </c>
      <c r="AI935" s="94">
        <f t="shared" si="970"/>
        <v>4692610.2679886268</v>
      </c>
      <c r="AJ935" s="94">
        <f t="shared" si="970"/>
        <v>25988255.669999998</v>
      </c>
      <c r="AK935" s="94">
        <f t="shared" si="970"/>
        <v>36824300.682011358</v>
      </c>
      <c r="AL935" s="93">
        <f t="shared" si="970"/>
        <v>62812556.352011383</v>
      </c>
    </row>
  </sheetData>
  <sortState ref="A7:AM741">
    <sortCondition ref="A7:A741"/>
    <sortCondition ref="AM7:AM741"/>
  </sortState>
  <mergeCells count="3">
    <mergeCell ref="U6:W6"/>
    <mergeCell ref="X6:Z6"/>
    <mergeCell ref="AA6:AC6"/>
  </mergeCells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showGridLines="0" view="pageLayout" zoomScale="85" zoomScaleNormal="100" zoomScalePageLayoutView="85" workbookViewId="0">
      <selection activeCell="F6" sqref="F6:H740"/>
    </sheetView>
  </sheetViews>
  <sheetFormatPr defaultRowHeight="15" x14ac:dyDescent="0.25"/>
  <cols>
    <col min="4" max="4" width="53.28515625" bestFit="1" customWidth="1"/>
    <col min="5" max="5" width="13.140625" customWidth="1"/>
    <col min="6" max="6" width="2.7109375" customWidth="1"/>
    <col min="7" max="7" width="13.140625" style="92" customWidth="1"/>
    <col min="8" max="8" width="2.7109375" style="92" customWidth="1"/>
    <col min="9" max="9" width="13.140625" style="92" customWidth="1"/>
  </cols>
  <sheetData>
    <row r="1" spans="1:9" x14ac:dyDescent="0.25">
      <c r="A1" s="141" t="s">
        <v>7160</v>
      </c>
    </row>
    <row r="2" spans="1:9" x14ac:dyDescent="0.25">
      <c r="A2" s="141" t="s">
        <v>7161</v>
      </c>
    </row>
    <row r="3" spans="1:9" x14ac:dyDescent="0.25">
      <c r="A3" s="141" t="s">
        <v>7162</v>
      </c>
    </row>
    <row r="4" spans="1:9" x14ac:dyDescent="0.25">
      <c r="A4" s="142" t="s">
        <v>7236</v>
      </c>
    </row>
    <row r="6" spans="1:9" x14ac:dyDescent="0.25">
      <c r="A6" s="143" t="s">
        <v>7163</v>
      </c>
      <c r="B6" s="141"/>
      <c r="C6" s="141"/>
      <c r="D6" s="141"/>
      <c r="E6" s="144" t="s">
        <v>6979</v>
      </c>
      <c r="F6" s="145"/>
      <c r="G6" s="144" t="s">
        <v>6964</v>
      </c>
      <c r="H6" s="175"/>
      <c r="I6" s="146" t="s">
        <v>6965</v>
      </c>
    </row>
    <row r="7" spans="1:9" x14ac:dyDescent="0.25">
      <c r="A7" s="147"/>
      <c r="B7" s="148" t="s">
        <v>7164</v>
      </c>
      <c r="C7" s="149"/>
      <c r="D7" s="148"/>
    </row>
    <row r="8" spans="1:9" x14ac:dyDescent="0.25">
      <c r="A8" s="148"/>
      <c r="B8" s="148"/>
      <c r="C8" s="150" t="s">
        <v>7165</v>
      </c>
      <c r="D8" s="150"/>
    </row>
    <row r="9" spans="1:9" x14ac:dyDescent="0.25">
      <c r="A9" s="148"/>
      <c r="B9" s="148"/>
      <c r="C9" s="151" t="s">
        <v>11</v>
      </c>
      <c r="D9" s="147" t="s">
        <v>7166</v>
      </c>
      <c r="E9" s="152">
        <f>SUMIF('YTD 2019 Q1'!$A$10:$A$744,$C9,'YTD 2019 Q1'!$AD$10:$AD$744)</f>
        <v>21133.749999999996</v>
      </c>
      <c r="F9" s="152"/>
      <c r="G9" s="160">
        <f>SUMIF('YTD 2019 Q1'!$A$10:$A$744,$C9,'YTD 2019 Q1'!$AB$10:$AB$744)</f>
        <v>2225.383875</v>
      </c>
      <c r="H9" s="160"/>
      <c r="I9" s="160">
        <f>SUMIF('YTD 2019 Q1'!$A$10:$A$744,$C9,'YTD 2019 Q1'!$AC$10:$AC$744)</f>
        <v>18908.366125</v>
      </c>
    </row>
    <row r="10" spans="1:9" x14ac:dyDescent="0.25">
      <c r="A10" s="148"/>
      <c r="B10" s="148"/>
      <c r="C10" s="151" t="s">
        <v>28</v>
      </c>
      <c r="D10" s="153" t="s">
        <v>7167</v>
      </c>
      <c r="E10" s="152">
        <f>SUMIF('YTD 2019 Q1'!$A$10:$A$744,$C10,'YTD 2019 Q1'!$AD$10:$AD$744)</f>
        <v>4845.3900000000003</v>
      </c>
      <c r="G10" s="160">
        <f>SUMIF('YTD 2019 Q1'!$A$10:$A$744,$C10,'YTD 2019 Q1'!$AB$10:$AB$744)</f>
        <v>510.21956700000004</v>
      </c>
      <c r="I10" s="160">
        <f>SUMIF('YTD 2019 Q1'!$A$10:$A$744,$C10,'YTD 2019 Q1'!$AC$10:$AC$744)</f>
        <v>4335.1704330000002</v>
      </c>
    </row>
    <row r="11" spans="1:9" x14ac:dyDescent="0.25">
      <c r="A11" s="148"/>
      <c r="B11" s="148"/>
      <c r="C11" s="154" t="s">
        <v>6987</v>
      </c>
      <c r="D11" s="153" t="s">
        <v>7168</v>
      </c>
      <c r="E11" s="152">
        <f>SUMIF('YTD 2019 Q1'!$A$10:$A$744,$C11,'YTD 2019 Q1'!$AD$10:$AD$744)</f>
        <v>0</v>
      </c>
      <c r="G11" s="160">
        <f>SUMIF('YTD 2019 Q1'!$A$10:$A$744,$C11,'YTD 2019 Q1'!$AB$10:$AB$744)</f>
        <v>0</v>
      </c>
      <c r="I11" s="160">
        <f>SUMIF('YTD 2019 Q1'!$A$10:$A$744,$C11,'YTD 2019 Q1'!$AC$10:$AC$744)</f>
        <v>0</v>
      </c>
    </row>
    <row r="12" spans="1:9" x14ac:dyDescent="0.25">
      <c r="A12" s="148"/>
      <c r="B12" s="148"/>
      <c r="C12" s="151" t="s">
        <v>34</v>
      </c>
      <c r="D12" s="153" t="s">
        <v>7169</v>
      </c>
      <c r="E12" s="152">
        <f>SUMIF('YTD 2019 Q1'!$A$10:$A$744,$C12,'YTD 2019 Q1'!$AD$10:$AD$744)</f>
        <v>227195.15</v>
      </c>
      <c r="G12" s="160">
        <f>SUMIF('YTD 2019 Q1'!$A$10:$A$744,$C12,'YTD 2019 Q1'!$AB$10:$AB$744)</f>
        <v>23774.960682000001</v>
      </c>
      <c r="I12" s="160">
        <f>SUMIF('YTD 2019 Q1'!$A$10:$A$744,$C12,'YTD 2019 Q1'!$AC$10:$AC$744)</f>
        <v>203420.18931799999</v>
      </c>
    </row>
    <row r="13" spans="1:9" x14ac:dyDescent="0.25">
      <c r="A13" s="148"/>
      <c r="B13" s="148"/>
      <c r="C13" s="151" t="s">
        <v>45</v>
      </c>
      <c r="D13" s="147" t="s">
        <v>7170</v>
      </c>
      <c r="E13" s="152">
        <f>SUMIF('YTD 2019 Q1'!$A$10:$A$744,$C13,'YTD 2019 Q1'!$AD$10:$AD$744)</f>
        <v>-135.83000000000001</v>
      </c>
      <c r="G13" s="160">
        <f>SUMIF('YTD 2019 Q1'!$A$10:$A$744,$C13,'YTD 2019 Q1'!$AB$10:$AB$744)</f>
        <v>-14.302899000000002</v>
      </c>
      <c r="I13" s="160">
        <f>SUMIF('YTD 2019 Q1'!$A$10:$A$744,$C13,'YTD 2019 Q1'!$AC$10:$AC$744)</f>
        <v>-121.52710100000002</v>
      </c>
    </row>
    <row r="14" spans="1:9" x14ac:dyDescent="0.25">
      <c r="A14" s="148"/>
      <c r="B14" s="148"/>
      <c r="C14" s="151"/>
      <c r="D14" s="147"/>
      <c r="E14" s="152"/>
      <c r="G14" s="160"/>
      <c r="I14" s="160">
        <f>SUMIF('YTD 2019 Q1'!$A$10:$A$744,$C14,'YTD 2019 Q1'!$AC$10:$AC$744)</f>
        <v>0</v>
      </c>
    </row>
    <row r="15" spans="1:9" x14ac:dyDescent="0.25">
      <c r="A15" s="148"/>
      <c r="B15" s="148"/>
      <c r="C15" s="150" t="s">
        <v>7171</v>
      </c>
      <c r="D15" s="150"/>
      <c r="E15" s="152"/>
      <c r="G15" s="160"/>
      <c r="I15" s="160">
        <f>SUMIF('YTD 2019 Q1'!$A$10:$A$744,$C15,'YTD 2019 Q1'!$AC$10:$AC$744)</f>
        <v>0</v>
      </c>
    </row>
    <row r="16" spans="1:9" x14ac:dyDescent="0.25">
      <c r="A16" s="148"/>
      <c r="B16" s="148"/>
      <c r="C16" s="151" t="s">
        <v>48</v>
      </c>
      <c r="D16" s="147" t="s">
        <v>7166</v>
      </c>
      <c r="E16" s="152">
        <f>SUMIF('YTD 2019 Q1'!$A$10:$A$744,$C16,'YTD 2019 Q1'!$AD$10:$AD$744)</f>
        <v>18172.669999999998</v>
      </c>
      <c r="G16" s="160">
        <f>SUMIF('YTD 2019 Q1'!$A$10:$A$744,$C16,'YTD 2019 Q1'!$AB$10:$AB$744)</f>
        <v>1913.5821509999998</v>
      </c>
      <c r="I16" s="160">
        <f>SUMIF('YTD 2019 Q1'!$A$10:$A$744,$C16,'YTD 2019 Q1'!$AC$10:$AC$744)</f>
        <v>16259.087848999998</v>
      </c>
    </row>
    <row r="17" spans="1:9" x14ac:dyDescent="0.25">
      <c r="A17" s="148"/>
      <c r="B17" s="148"/>
      <c r="C17" s="151">
        <v>834</v>
      </c>
      <c r="D17" s="147" t="s">
        <v>7237</v>
      </c>
      <c r="E17" s="152">
        <f>SUMIF('YTD 2019 Q1'!$A$10:$A$744,$C17,'YTD 2019 Q1'!$AD$10:$AD$744)</f>
        <v>22575.39</v>
      </c>
      <c r="G17" s="160">
        <f>SUMIF('YTD 2019 Q1'!$A$10:$A$744,$C17,'YTD 2019 Q1'!$AB$10:$AB$744)</f>
        <v>2377.1885670000001</v>
      </c>
      <c r="I17" s="160">
        <f>SUMIF('YTD 2019 Q1'!$A$10:$A$744,$C17,'YTD 2019 Q1'!$AC$10:$AC$744)</f>
        <v>20198.201432999998</v>
      </c>
    </row>
    <row r="18" spans="1:9" x14ac:dyDescent="0.25">
      <c r="A18" s="148"/>
      <c r="B18" s="148"/>
      <c r="C18" s="151"/>
      <c r="D18" s="147" t="s">
        <v>7172</v>
      </c>
      <c r="E18" s="155">
        <f>SUM(E9:E17)</f>
        <v>293786.52</v>
      </c>
      <c r="G18" s="161">
        <f>SUM(G9:G17)</f>
        <v>30787.031943000002</v>
      </c>
      <c r="I18" s="161">
        <f>SUM(I9:I17)</f>
        <v>262999.48805699998</v>
      </c>
    </row>
    <row r="19" spans="1:9" x14ac:dyDescent="0.25">
      <c r="A19" s="148"/>
      <c r="B19" s="148"/>
      <c r="C19" s="151"/>
      <c r="D19" s="147"/>
      <c r="E19" s="152"/>
      <c r="G19" s="160"/>
      <c r="I19" s="160"/>
    </row>
    <row r="20" spans="1:9" x14ac:dyDescent="0.25">
      <c r="A20" s="147"/>
      <c r="B20" s="148" t="s">
        <v>7173</v>
      </c>
      <c r="C20" s="149"/>
      <c r="D20" s="148"/>
      <c r="E20" s="152"/>
      <c r="G20" s="160"/>
      <c r="I20" s="160"/>
    </row>
    <row r="21" spans="1:9" x14ac:dyDescent="0.25">
      <c r="A21" s="148"/>
      <c r="B21" s="148"/>
      <c r="C21" s="150" t="s">
        <v>7165</v>
      </c>
      <c r="D21" s="150"/>
      <c r="E21" s="152"/>
      <c r="G21" s="160"/>
      <c r="I21" s="160"/>
    </row>
    <row r="22" spans="1:9" x14ac:dyDescent="0.25">
      <c r="A22" s="148"/>
      <c r="B22" s="148"/>
      <c r="C22" s="151" t="s">
        <v>54</v>
      </c>
      <c r="D22" s="156" t="s">
        <v>7174</v>
      </c>
      <c r="E22" s="152">
        <f>SUMIF('YTD 2019 Q1'!$A$10:$A$744,$C22,'YTD 2019 Q1'!$AD$10:$AD$744)</f>
        <v>9549.2099999999991</v>
      </c>
      <c r="G22" s="160">
        <f>SUMIF('YTD 2019 Q1'!$A$10:$A$744,$C22,'YTD 2019 Q1'!$AB$10:$AB$744)</f>
        <v>1005.5318130000001</v>
      </c>
      <c r="I22" s="160">
        <f>SUMIF('YTD 2019 Q1'!$A$10:$A$744,$C22,'YTD 2019 Q1'!$AC$10:$AC$744)</f>
        <v>8543.6781869999995</v>
      </c>
    </row>
    <row r="23" spans="1:9" x14ac:dyDescent="0.25">
      <c r="A23" s="148"/>
      <c r="B23" s="148"/>
      <c r="C23" s="151"/>
      <c r="D23" s="153" t="s">
        <v>7175</v>
      </c>
      <c r="E23" s="155">
        <f>E22</f>
        <v>9549.2099999999991</v>
      </c>
      <c r="G23" s="161">
        <f>G22</f>
        <v>1005.5318130000001</v>
      </c>
      <c r="I23" s="161">
        <f>I22</f>
        <v>8543.6781869999995</v>
      </c>
    </row>
    <row r="24" spans="1:9" x14ac:dyDescent="0.25">
      <c r="A24" s="148"/>
      <c r="B24" s="148"/>
      <c r="C24" s="151"/>
      <c r="D24" s="156"/>
      <c r="E24" s="152"/>
      <c r="G24" s="160"/>
      <c r="I24" s="160"/>
    </row>
    <row r="25" spans="1:9" x14ac:dyDescent="0.25">
      <c r="A25" s="147"/>
      <c r="B25" s="148" t="s">
        <v>7176</v>
      </c>
      <c r="C25" s="149"/>
      <c r="D25" s="148"/>
      <c r="E25" s="152"/>
      <c r="G25" s="160"/>
      <c r="I25" s="160"/>
    </row>
    <row r="26" spans="1:9" x14ac:dyDescent="0.25">
      <c r="A26" s="148"/>
      <c r="B26" s="148"/>
      <c r="C26" s="150" t="s">
        <v>7165</v>
      </c>
      <c r="D26" s="150"/>
      <c r="E26" s="152"/>
      <c r="G26" s="160"/>
      <c r="I26" s="160"/>
    </row>
    <row r="27" spans="1:9" x14ac:dyDescent="0.25">
      <c r="A27" s="148"/>
      <c r="B27" s="148"/>
      <c r="C27" s="151" t="s">
        <v>57</v>
      </c>
      <c r="D27" s="156" t="s">
        <v>7174</v>
      </c>
      <c r="E27" s="152">
        <f>SUMIF('YTD 2019 Q1'!$A$10:$A$744,$C27,'YTD 2019 Q1'!$AD$10:$AD$744)</f>
        <v>154215.93</v>
      </c>
      <c r="G27" s="160">
        <f>SUMIF('YTD 2019 Q1'!$A$10:$A$744,$C27,'YTD 2019 Q1'!$AB$10:$AB$744)</f>
        <v>16238.937429000001</v>
      </c>
      <c r="I27" s="160">
        <f>SUMIF('YTD 2019 Q1'!$A$10:$A$744,$C27,'YTD 2019 Q1'!$AC$10:$AC$744)</f>
        <v>137976.99257100001</v>
      </c>
    </row>
    <row r="28" spans="1:9" x14ac:dyDescent="0.25">
      <c r="A28" s="148"/>
      <c r="B28" s="148"/>
      <c r="C28" s="154" t="s">
        <v>7002</v>
      </c>
      <c r="D28" s="156" t="s">
        <v>7177</v>
      </c>
      <c r="E28" s="152">
        <f>SUMIF('YTD 2019 Q1'!$A$10:$A$744,$C28,'YTD 2019 Q1'!$AD$10:$AD$744)</f>
        <v>0</v>
      </c>
      <c r="G28" s="160">
        <f>SUMIF('YTD 2019 Q1'!$A$10:$A$744,$C28,'YTD 2019 Q1'!$AB$10:$AB$744)</f>
        <v>0</v>
      </c>
      <c r="I28" s="160">
        <f>SUMIF('YTD 2019 Q1'!$A$10:$A$744,$C28,'YTD 2019 Q1'!$AC$10:$AC$744)</f>
        <v>0</v>
      </c>
    </row>
    <row r="29" spans="1:9" x14ac:dyDescent="0.25">
      <c r="A29" s="148"/>
      <c r="B29" s="148"/>
      <c r="C29" s="151"/>
      <c r="D29" s="147"/>
      <c r="E29" s="152"/>
      <c r="G29" s="160"/>
      <c r="I29" s="160"/>
    </row>
    <row r="30" spans="1:9" x14ac:dyDescent="0.25">
      <c r="A30" s="148"/>
      <c r="B30" s="148"/>
      <c r="C30" s="150" t="s">
        <v>7171</v>
      </c>
      <c r="D30" s="150"/>
      <c r="E30" s="152"/>
      <c r="G30" s="160"/>
      <c r="I30" s="160"/>
    </row>
    <row r="31" spans="1:9" x14ac:dyDescent="0.25">
      <c r="A31" s="148"/>
      <c r="B31" s="148"/>
      <c r="C31" s="151" t="s">
        <v>72</v>
      </c>
      <c r="D31" s="156" t="s">
        <v>7174</v>
      </c>
      <c r="E31" s="152">
        <f>SUMIF('YTD 2019 Q1'!$A$10:$A$744,$C31,'YTD 2019 Q1'!$AD$10:$AD$744)</f>
        <v>108295.34999999999</v>
      </c>
      <c r="G31" s="160">
        <f>SUMIF('YTD 2019 Q1'!$A$10:$A$744,$C31,'YTD 2019 Q1'!$AB$10:$AB$744)</f>
        <v>11403.500355</v>
      </c>
      <c r="I31" s="160">
        <f>SUMIF('YTD 2019 Q1'!$A$10:$A$744,$C31,'YTD 2019 Q1'!$AC$10:$AC$744)</f>
        <v>96891.84964499998</v>
      </c>
    </row>
    <row r="32" spans="1:9" x14ac:dyDescent="0.25">
      <c r="A32" s="148"/>
      <c r="B32" s="148"/>
      <c r="C32" s="151"/>
      <c r="D32" s="153" t="s">
        <v>7178</v>
      </c>
      <c r="E32" s="152"/>
      <c r="G32" s="160"/>
      <c r="I32" s="160"/>
    </row>
    <row r="33" spans="1:9" x14ac:dyDescent="0.25">
      <c r="A33" s="148"/>
      <c r="B33" s="148"/>
      <c r="C33" s="151"/>
      <c r="D33" s="156"/>
      <c r="E33" s="152"/>
      <c r="G33" s="160"/>
      <c r="I33" s="160"/>
    </row>
    <row r="34" spans="1:9" x14ac:dyDescent="0.25">
      <c r="A34" s="148"/>
      <c r="B34" s="148"/>
      <c r="C34" s="151"/>
      <c r="D34" s="153" t="s">
        <v>7179</v>
      </c>
      <c r="E34" s="155">
        <f>E27+E28+E31</f>
        <v>262511.27999999997</v>
      </c>
      <c r="G34" s="161">
        <f>G27+G28+G31</f>
        <v>27642.437784000002</v>
      </c>
      <c r="I34" s="161">
        <f>I27+I28+I31</f>
        <v>234868.84221599999</v>
      </c>
    </row>
    <row r="35" spans="1:9" x14ac:dyDescent="0.25">
      <c r="A35" s="148"/>
      <c r="B35" s="148"/>
      <c r="C35" s="151"/>
      <c r="D35" s="156"/>
      <c r="E35" s="152"/>
      <c r="G35" s="160"/>
      <c r="I35" s="160"/>
    </row>
    <row r="36" spans="1:9" x14ac:dyDescent="0.25">
      <c r="A36" s="148" t="s">
        <v>7180</v>
      </c>
      <c r="B36" s="148"/>
      <c r="C36" s="149"/>
      <c r="D36" s="148"/>
      <c r="E36" s="152"/>
      <c r="G36" s="160"/>
      <c r="I36" s="160"/>
    </row>
    <row r="37" spans="1:9" x14ac:dyDescent="0.25">
      <c r="A37" s="148"/>
      <c r="B37" s="148"/>
      <c r="C37" s="150" t="s">
        <v>7165</v>
      </c>
      <c r="D37" s="150"/>
      <c r="E37" s="152"/>
      <c r="G37" s="160"/>
      <c r="I37" s="160"/>
    </row>
    <row r="38" spans="1:9" x14ac:dyDescent="0.25">
      <c r="A38" s="148"/>
      <c r="B38" s="148"/>
      <c r="C38" s="151" t="s">
        <v>79</v>
      </c>
      <c r="D38" s="153" t="s">
        <v>7181</v>
      </c>
      <c r="E38" s="152">
        <f>SUMIF('YTD 2019 Q1'!$A$10:$A$744,$C38,'YTD 2019 Q1'!$AD$10:$AD$744)</f>
        <v>120076.79</v>
      </c>
      <c r="G38" s="160">
        <f>SUMIF('YTD 2019 Q1'!$A$10:$A$744,$C38,'YTD 2019 Q1'!$AB$10:$AB$744)</f>
        <v>4943.6295269999991</v>
      </c>
      <c r="I38" s="160">
        <f>SUMIF('YTD 2019 Q1'!$A$10:$A$744,$C38,'YTD 2019 Q1'!$AC$10:$AC$744)</f>
        <v>115133.160473</v>
      </c>
    </row>
    <row r="39" spans="1:9" x14ac:dyDescent="0.25">
      <c r="A39" s="148"/>
      <c r="B39" s="148"/>
      <c r="C39" s="151"/>
      <c r="D39" s="156"/>
      <c r="E39" s="152"/>
      <c r="G39" s="160"/>
      <c r="I39" s="160"/>
    </row>
    <row r="40" spans="1:9" x14ac:dyDescent="0.25">
      <c r="A40" s="148"/>
      <c r="B40" s="148"/>
      <c r="C40" s="150" t="s">
        <v>7171</v>
      </c>
      <c r="D40" s="150"/>
      <c r="E40" s="152"/>
      <c r="G40" s="160"/>
      <c r="I40" s="160"/>
    </row>
    <row r="41" spans="1:9" x14ac:dyDescent="0.25">
      <c r="A41" s="148"/>
      <c r="B41" s="148"/>
      <c r="C41" s="151" t="s">
        <v>98</v>
      </c>
      <c r="D41" s="147" t="s">
        <v>7182</v>
      </c>
      <c r="E41" s="152">
        <f>SUMIF('YTD 2019 Q1'!$A$10:$A$744,$C41,'YTD 2019 Q1'!$AD$10:$AD$744)</f>
        <v>57642.21</v>
      </c>
      <c r="G41" s="160">
        <f>SUMIF('YTD 2019 Q1'!$A$10:$A$744,$C41,'YTD 2019 Q1'!$AB$10:$AB$744)</f>
        <v>6478.9844039999998</v>
      </c>
      <c r="I41" s="160">
        <f>SUMIF('YTD 2019 Q1'!$A$10:$A$744,$C41,'YTD 2019 Q1'!$AC$10:$AC$744)</f>
        <v>51163.225595999997</v>
      </c>
    </row>
    <row r="42" spans="1:9" x14ac:dyDescent="0.25">
      <c r="A42" s="148"/>
      <c r="B42" s="148"/>
      <c r="C42" s="151"/>
      <c r="D42" s="153" t="s">
        <v>7183</v>
      </c>
      <c r="E42" s="155">
        <f>E38+E41</f>
        <v>177719</v>
      </c>
      <c r="G42" s="161">
        <f>G38+G41</f>
        <v>11422.613931</v>
      </c>
      <c r="I42" s="161">
        <f>I38+I41</f>
        <v>166296.386069</v>
      </c>
    </row>
    <row r="43" spans="1:9" x14ac:dyDescent="0.25">
      <c r="A43" s="148"/>
      <c r="B43" s="148"/>
      <c r="C43" s="151"/>
      <c r="D43" s="147"/>
      <c r="E43" s="152"/>
      <c r="G43" s="160"/>
      <c r="I43" s="160"/>
    </row>
    <row r="44" spans="1:9" x14ac:dyDescent="0.25">
      <c r="A44" s="148" t="s">
        <v>7184</v>
      </c>
      <c r="B44" s="148"/>
      <c r="C44" s="149"/>
      <c r="D44" s="148"/>
      <c r="E44" s="152"/>
      <c r="G44" s="160"/>
      <c r="I44" s="160"/>
    </row>
    <row r="45" spans="1:9" x14ac:dyDescent="0.25">
      <c r="A45" s="148"/>
      <c r="B45" s="148"/>
      <c r="C45" s="150" t="s">
        <v>7165</v>
      </c>
      <c r="D45" s="150"/>
      <c r="E45" s="152"/>
      <c r="G45" s="160"/>
      <c r="I45" s="160"/>
    </row>
    <row r="46" spans="1:9" x14ac:dyDescent="0.25">
      <c r="A46" s="148"/>
      <c r="B46" s="148"/>
      <c r="C46" s="151" t="s">
        <v>103</v>
      </c>
      <c r="D46" s="147" t="s">
        <v>7174</v>
      </c>
      <c r="E46" s="152">
        <f>SUMIF('YTD 2019 Q1'!$A$10:$A$744,$C46,'YTD 2019 Q1'!$AD$10:$AD$744)</f>
        <v>362980.91000000003</v>
      </c>
      <c r="G46" s="160">
        <f>SUMIF('YTD 2019 Q1'!$A$10:$A$744,$C46,'YTD 2019 Q1'!$AB$10:$AB$744)</f>
        <v>30708.184985999997</v>
      </c>
      <c r="I46" s="160">
        <f>SUMIF('YTD 2019 Q1'!$A$10:$A$744,$C46,'YTD 2019 Q1'!$AC$10:$AC$744)</f>
        <v>332272.72501400008</v>
      </c>
    </row>
    <row r="47" spans="1:9" x14ac:dyDescent="0.25">
      <c r="A47" s="148"/>
      <c r="B47" s="148"/>
      <c r="C47" s="151" t="s">
        <v>110</v>
      </c>
      <c r="D47" s="153" t="s">
        <v>7185</v>
      </c>
      <c r="E47" s="152">
        <f>SUMIF('YTD 2019 Q1'!$A$10:$A$744,$C47,'YTD 2019 Q1'!$AD$10:$AD$744)</f>
        <v>1224753.04</v>
      </c>
      <c r="G47" s="160">
        <f>SUMIF('YTD 2019 Q1'!$A$10:$A$744,$C47,'YTD 2019 Q1'!$AB$10:$AB$744)</f>
        <v>144111.95634526998</v>
      </c>
      <c r="I47" s="160">
        <f>SUMIF('YTD 2019 Q1'!$A$10:$A$744,$C47,'YTD 2019 Q1'!$AC$10:$AC$744)</f>
        <v>1080641.0836547301</v>
      </c>
    </row>
    <row r="48" spans="1:9" x14ac:dyDescent="0.25">
      <c r="A48" s="148"/>
      <c r="B48" s="148"/>
      <c r="C48" s="151" t="s">
        <v>142</v>
      </c>
      <c r="D48" s="153" t="s">
        <v>7186</v>
      </c>
      <c r="E48" s="152">
        <f>SUMIF('YTD 2019 Q1'!$A$10:$A$744,$C48,'YTD 2019 Q1'!$AD$10:$AD$744)</f>
        <v>18164.88</v>
      </c>
      <c r="G48" s="160">
        <f>SUMIF('YTD 2019 Q1'!$A$10:$A$744,$C48,'YTD 2019 Q1'!$AB$10:$AB$744)</f>
        <v>1888.5019068000001</v>
      </c>
      <c r="I48" s="160">
        <f>SUMIF('YTD 2019 Q1'!$A$10:$A$744,$C48,'YTD 2019 Q1'!$AC$10:$AC$744)</f>
        <v>16276.378093199999</v>
      </c>
    </row>
    <row r="49" spans="1:9" x14ac:dyDescent="0.25">
      <c r="A49" s="148"/>
      <c r="B49" s="148"/>
      <c r="C49" s="151" t="s">
        <v>155</v>
      </c>
      <c r="D49" s="153" t="s">
        <v>7187</v>
      </c>
      <c r="E49" s="152">
        <f>SUMIF('YTD 2019 Q1'!$A$10:$A$744,$C49,'YTD 2019 Q1'!$AD$10:$AD$744)</f>
        <v>55492.93</v>
      </c>
      <c r="G49" s="160">
        <f>SUMIF('YTD 2019 Q1'!$A$10:$A$744,$C49,'YTD 2019 Q1'!$AB$10:$AB$744)</f>
        <v>4907.6407769999996</v>
      </c>
      <c r="I49" s="160">
        <f>SUMIF('YTD 2019 Q1'!$A$10:$A$744,$C49,'YTD 2019 Q1'!$AC$10:$AC$744)</f>
        <v>50585.289222999992</v>
      </c>
    </row>
    <row r="50" spans="1:9" x14ac:dyDescent="0.25">
      <c r="A50" s="148"/>
      <c r="B50" s="148"/>
      <c r="C50" s="151" t="s">
        <v>168</v>
      </c>
      <c r="D50" s="147" t="s">
        <v>7188</v>
      </c>
      <c r="E50" s="152">
        <f>SUMIF('YTD 2019 Q1'!$A$10:$A$744,$C50,'YTD 2019 Q1'!$AD$10:$AD$744)</f>
        <v>485698.79</v>
      </c>
      <c r="G50" s="160">
        <f>SUMIF('YTD 2019 Q1'!$A$10:$A$744,$C50,'YTD 2019 Q1'!$AB$10:$AB$744)</f>
        <v>54225.538773</v>
      </c>
      <c r="I50" s="160">
        <f>SUMIF('YTD 2019 Q1'!$A$10:$A$744,$C50,'YTD 2019 Q1'!$AC$10:$AC$744)</f>
        <v>431473.25122699991</v>
      </c>
    </row>
    <row r="51" spans="1:9" x14ac:dyDescent="0.25">
      <c r="A51" s="148"/>
      <c r="B51" s="148"/>
      <c r="C51" s="151" t="s">
        <v>183</v>
      </c>
      <c r="D51" s="147" t="s">
        <v>7189</v>
      </c>
      <c r="E51" s="152">
        <f>SUMIF('YTD 2019 Q1'!$A$10:$A$744,$C51,'YTD 2019 Q1'!$AD$10:$AD$744)</f>
        <v>1036697.92</v>
      </c>
      <c r="G51" s="160">
        <f>SUMIF('YTD 2019 Q1'!$A$10:$A$744,$C51,'YTD 2019 Q1'!$AB$10:$AB$744)</f>
        <v>115396.98694893</v>
      </c>
      <c r="I51" s="160">
        <f>SUMIF('YTD 2019 Q1'!$A$10:$A$744,$C51,'YTD 2019 Q1'!$AC$10:$AC$744)</f>
        <v>921300.93305107008</v>
      </c>
    </row>
    <row r="52" spans="1:9" x14ac:dyDescent="0.25">
      <c r="A52" s="148"/>
      <c r="B52" s="148"/>
      <c r="C52" s="151" t="s">
        <v>199</v>
      </c>
      <c r="D52" s="147" t="s">
        <v>7190</v>
      </c>
      <c r="E52" s="152">
        <f>SUMIF('YTD 2019 Q1'!$A$10:$A$744,$C52,'YTD 2019 Q1'!$AD$10:$AD$744)</f>
        <v>149028.53999999998</v>
      </c>
      <c r="G52" s="160">
        <f>SUMIF('YTD 2019 Q1'!$A$10:$A$744,$C52,'YTD 2019 Q1'!$AB$10:$AB$744)</f>
        <v>15069.413312649998</v>
      </c>
      <c r="I52" s="160">
        <f>SUMIF('YTD 2019 Q1'!$A$10:$A$744,$C52,'YTD 2019 Q1'!$AC$10:$AC$744)</f>
        <v>133959.12668735001</v>
      </c>
    </row>
    <row r="53" spans="1:9" x14ac:dyDescent="0.25">
      <c r="A53" s="148"/>
      <c r="B53" s="148"/>
      <c r="C53" s="151" t="s">
        <v>224</v>
      </c>
      <c r="D53" s="153" t="s">
        <v>7191</v>
      </c>
      <c r="E53" s="152">
        <f>SUMIF('YTD 2019 Q1'!$A$10:$A$744,$C53,'YTD 2019 Q1'!$AD$10:$AD$744)</f>
        <v>2514.67</v>
      </c>
      <c r="G53" s="160">
        <f>SUMIF('YTD 2019 Q1'!$A$10:$A$744,$C53,'YTD 2019 Q1'!$AB$10:$AB$744)</f>
        <v>633.948307</v>
      </c>
      <c r="I53" s="160">
        <f>SUMIF('YTD 2019 Q1'!$A$10:$A$744,$C53,'YTD 2019 Q1'!$AC$10:$AC$744)</f>
        <v>1880.721693</v>
      </c>
    </row>
    <row r="54" spans="1:9" x14ac:dyDescent="0.25">
      <c r="A54" s="148"/>
      <c r="B54" s="148"/>
      <c r="C54" s="151"/>
      <c r="D54" s="156"/>
      <c r="E54" s="152"/>
      <c r="G54" s="160"/>
      <c r="I54" s="160"/>
    </row>
    <row r="55" spans="1:9" x14ac:dyDescent="0.25">
      <c r="A55" s="148"/>
      <c r="B55" s="148"/>
      <c r="C55" s="151"/>
      <c r="D55" s="156"/>
      <c r="E55" s="152"/>
      <c r="G55" s="160"/>
      <c r="I55" s="160"/>
    </row>
    <row r="56" spans="1:9" x14ac:dyDescent="0.25">
      <c r="A56" s="148"/>
      <c r="B56" s="148"/>
      <c r="C56" s="150" t="s">
        <v>7171</v>
      </c>
      <c r="D56" s="150"/>
      <c r="E56" s="152"/>
      <c r="G56" s="160"/>
      <c r="I56" s="160"/>
    </row>
    <row r="57" spans="1:9" x14ac:dyDescent="0.25">
      <c r="A57" s="148"/>
      <c r="B57" s="148"/>
      <c r="C57" s="151" t="s">
        <v>231</v>
      </c>
      <c r="D57" s="147" t="s">
        <v>7174</v>
      </c>
      <c r="E57" s="152">
        <f>SUMIF('YTD 2019 Q1'!$A$10:$A$744,$C57,'YTD 2019 Q1'!$AD$10:$AD$744)</f>
        <v>738776.7300000001</v>
      </c>
      <c r="G57" s="160">
        <f>SUMIF('YTD 2019 Q1'!$A$10:$A$744,$C57,'YTD 2019 Q1'!$AB$10:$AB$744)</f>
        <v>38123.762495740004</v>
      </c>
      <c r="I57" s="160">
        <f>SUMIF('YTD 2019 Q1'!$A$10:$A$744,$C57,'YTD 2019 Q1'!$AC$10:$AC$744)</f>
        <v>700652.9675042599</v>
      </c>
    </row>
    <row r="58" spans="1:9" x14ac:dyDescent="0.25">
      <c r="A58" s="148"/>
      <c r="B58" s="148"/>
      <c r="C58" s="151" t="s">
        <v>251</v>
      </c>
      <c r="D58" s="153" t="s">
        <v>7192</v>
      </c>
      <c r="E58" s="152">
        <f>SUMIF('YTD 2019 Q1'!$A$10:$A$744,$C58,'YTD 2019 Q1'!$AD$10:$AD$744)</f>
        <v>173319.77</v>
      </c>
      <c r="G58" s="160">
        <f>SUMIF('YTD 2019 Q1'!$A$10:$A$744,$C58,'YTD 2019 Q1'!$AB$10:$AB$744)</f>
        <v>4019.4461840499998</v>
      </c>
      <c r="I58" s="160">
        <f>SUMIF('YTD 2019 Q1'!$A$10:$A$744,$C58,'YTD 2019 Q1'!$AC$10:$AC$744)</f>
        <v>169300.32381595002</v>
      </c>
    </row>
    <row r="59" spans="1:9" x14ac:dyDescent="0.25">
      <c r="A59" s="148"/>
      <c r="B59" s="148"/>
      <c r="C59" s="151" t="s">
        <v>272</v>
      </c>
      <c r="D59" s="153" t="s">
        <v>7186</v>
      </c>
      <c r="E59" s="152">
        <f>SUMIF('YTD 2019 Q1'!$A$10:$A$744,$C59,'YTD 2019 Q1'!$AD$10:$AD$744)</f>
        <v>133041.47</v>
      </c>
      <c r="G59" s="160">
        <f>SUMIF('YTD 2019 Q1'!$A$10:$A$744,$C59,'YTD 2019 Q1'!$AB$10:$AB$744)</f>
        <v>12071.833928600001</v>
      </c>
      <c r="I59" s="160">
        <f>SUMIF('YTD 2019 Q1'!$A$10:$A$744,$C59,'YTD 2019 Q1'!$AC$10:$AC$744)</f>
        <v>120969.63607140002</v>
      </c>
    </row>
    <row r="60" spans="1:9" x14ac:dyDescent="0.25">
      <c r="A60" s="148"/>
      <c r="B60" s="148"/>
      <c r="C60" s="151" t="s">
        <v>287</v>
      </c>
      <c r="D60" s="153" t="s">
        <v>7187</v>
      </c>
      <c r="E60" s="152">
        <f>SUMIF('YTD 2019 Q1'!$A$10:$A$744,$C60,'YTD 2019 Q1'!$AD$10:$AD$744)</f>
        <v>19664.900000000001</v>
      </c>
      <c r="G60" s="160">
        <f>SUMIF('YTD 2019 Q1'!$A$10:$A$744,$C60,'YTD 2019 Q1'!$AB$10:$AB$744)</f>
        <v>1090.8319979999999</v>
      </c>
      <c r="I60" s="160">
        <f>SUMIF('YTD 2019 Q1'!$A$10:$A$744,$C60,'YTD 2019 Q1'!$AC$10:$AC$744)</f>
        <v>18574.068002</v>
      </c>
    </row>
    <row r="61" spans="1:9" x14ac:dyDescent="0.25">
      <c r="A61" s="148"/>
      <c r="B61" s="148"/>
      <c r="C61" s="151" t="s">
        <v>292</v>
      </c>
      <c r="D61" s="147" t="s">
        <v>7193</v>
      </c>
      <c r="E61" s="152">
        <f>SUMIF('YTD 2019 Q1'!$A$10:$A$744,$C61,'YTD 2019 Q1'!$AD$10:$AD$744)</f>
        <v>58370.820000000007</v>
      </c>
      <c r="G61" s="160">
        <f>SUMIF('YTD 2019 Q1'!$A$10:$A$744,$C61,'YTD 2019 Q1'!$AB$10:$AB$744)</f>
        <v>1494.8095214399998</v>
      </c>
      <c r="I61" s="160">
        <f>SUMIF('YTD 2019 Q1'!$A$10:$A$744,$C61,'YTD 2019 Q1'!$AC$10:$AC$744)</f>
        <v>56876.010478559998</v>
      </c>
    </row>
    <row r="62" spans="1:9" x14ac:dyDescent="0.25">
      <c r="A62" s="148"/>
      <c r="B62" s="148"/>
      <c r="C62" s="151" t="s">
        <v>305</v>
      </c>
      <c r="D62" s="147" t="s">
        <v>7194</v>
      </c>
      <c r="E62" s="152">
        <f>SUMIF('YTD 2019 Q1'!$A$10:$A$744,$C62,'YTD 2019 Q1'!$AD$10:$AD$744)</f>
        <v>229504.09999999998</v>
      </c>
      <c r="G62" s="160">
        <f>SUMIF('YTD 2019 Q1'!$A$10:$A$744,$C62,'YTD 2019 Q1'!$AB$10:$AB$744)</f>
        <v>22845.0766</v>
      </c>
      <c r="I62" s="160">
        <f>SUMIF('YTD 2019 Q1'!$A$10:$A$744,$C62,'YTD 2019 Q1'!$AC$10:$AC$744)</f>
        <v>206659.02340000003</v>
      </c>
    </row>
    <row r="63" spans="1:9" x14ac:dyDescent="0.25">
      <c r="A63" s="148"/>
      <c r="B63" s="148"/>
      <c r="C63" s="151" t="s">
        <v>339</v>
      </c>
      <c r="D63" s="147" t="s">
        <v>7195</v>
      </c>
      <c r="E63" s="152">
        <f>SUMIF('YTD 2019 Q1'!$A$10:$A$744,$C63,'YTD 2019 Q1'!$AD$10:$AD$744)</f>
        <v>6212.3099999999995</v>
      </c>
      <c r="G63" s="160">
        <f>SUMIF('YTD 2019 Q1'!$A$10:$A$744,$C63,'YTD 2019 Q1'!$AB$10:$AB$744)</f>
        <v>170.947157</v>
      </c>
      <c r="I63" s="160">
        <f>SUMIF('YTD 2019 Q1'!$A$10:$A$744,$C63,'YTD 2019 Q1'!$AC$10:$AC$744)</f>
        <v>6041.362842999999</v>
      </c>
    </row>
    <row r="64" spans="1:9" x14ac:dyDescent="0.25">
      <c r="A64" s="148"/>
      <c r="B64" s="148"/>
      <c r="C64" s="151"/>
      <c r="D64" s="153" t="s">
        <v>7196</v>
      </c>
      <c r="E64" s="155">
        <f>SUM(E46:E53)+SUM(E57:E63)</f>
        <v>4694221.7799999993</v>
      </c>
      <c r="G64" s="161">
        <f>SUM(G46:G53)+SUM(G57:G63)</f>
        <v>446758.87924147997</v>
      </c>
      <c r="I64" s="161">
        <f>SUM(I46:I53)+SUM(I57:I63)</f>
        <v>4247462.9007585207</v>
      </c>
    </row>
    <row r="65" spans="1:9" x14ac:dyDescent="0.25">
      <c r="A65" s="148"/>
      <c r="B65" s="148"/>
      <c r="C65" s="151"/>
      <c r="D65" s="147"/>
      <c r="E65" s="152"/>
      <c r="G65" s="160"/>
      <c r="I65" s="160"/>
    </row>
    <row r="66" spans="1:9" x14ac:dyDescent="0.25">
      <c r="A66" s="148" t="s">
        <v>7197</v>
      </c>
      <c r="B66" s="148"/>
      <c r="C66" s="149"/>
      <c r="D66" s="148"/>
      <c r="E66" s="152"/>
      <c r="G66" s="160"/>
      <c r="I66" s="160"/>
    </row>
    <row r="67" spans="1:9" x14ac:dyDescent="0.25">
      <c r="A67" s="148"/>
      <c r="B67" s="148"/>
      <c r="C67" s="150" t="s">
        <v>7165</v>
      </c>
      <c r="D67" s="150"/>
      <c r="E67" s="152"/>
      <c r="G67" s="160"/>
      <c r="I67" s="160"/>
    </row>
    <row r="68" spans="1:9" x14ac:dyDescent="0.25">
      <c r="A68" s="148"/>
      <c r="B68" s="148"/>
      <c r="C68" s="151" t="s">
        <v>348</v>
      </c>
      <c r="D68" s="153" t="s">
        <v>7198</v>
      </c>
      <c r="E68" s="152">
        <f>SUMIF('YTD 2019 Q1'!$A$10:$A$744,$C68,'YTD 2019 Q1'!$AD$10:$AD$744)</f>
        <v>166290.57999999999</v>
      </c>
      <c r="G68" s="160">
        <f>SUMIF('YTD 2019 Q1'!$A$10:$A$744,$C68,'YTD 2019 Q1'!$AB$10:$AB$744)</f>
        <v>18607.915901999997</v>
      </c>
      <c r="I68" s="160">
        <f>SUMIF('YTD 2019 Q1'!$A$10:$A$744,$C68,'YTD 2019 Q1'!$AC$10:$AC$744)</f>
        <v>147682.66409799998</v>
      </c>
    </row>
    <row r="69" spans="1:9" x14ac:dyDescent="0.25">
      <c r="A69" s="148"/>
      <c r="B69" s="148"/>
      <c r="C69" s="151" t="s">
        <v>351</v>
      </c>
      <c r="D69" s="147" t="s">
        <v>7199</v>
      </c>
      <c r="E69" s="152">
        <f>SUMIF('YTD 2019 Q1'!$A$10:$A$744,$C69,'YTD 2019 Q1'!$AD$10:$AD$744)</f>
        <v>88698.909999999989</v>
      </c>
      <c r="G69" s="160">
        <f>SUMIF('YTD 2019 Q1'!$A$10:$A$744,$C69,'YTD 2019 Q1'!$AB$10:$AB$744)</f>
        <v>9925.4080290000002</v>
      </c>
      <c r="I69" s="160">
        <f>SUMIF('YTD 2019 Q1'!$A$10:$A$744,$C69,'YTD 2019 Q1'!$AC$10:$AC$744)</f>
        <v>78773.501970999991</v>
      </c>
    </row>
    <row r="70" spans="1:9" x14ac:dyDescent="0.25">
      <c r="A70" s="148"/>
      <c r="B70" s="148"/>
      <c r="C70" s="151" t="s">
        <v>355</v>
      </c>
      <c r="D70" s="153" t="s">
        <v>7200</v>
      </c>
      <c r="E70" s="152">
        <f>SUMIF('YTD 2019 Q1'!$A$10:$A$744,$C70,'YTD 2019 Q1'!$AD$10:$AD$744)</f>
        <v>1382624.5200000003</v>
      </c>
      <c r="G70" s="160">
        <f>SUMIF('YTD 2019 Q1'!$A$10:$A$744,$C70,'YTD 2019 Q1'!$AB$10:$AB$744)</f>
        <v>153823.72471500002</v>
      </c>
      <c r="I70" s="160">
        <f>SUMIF('YTD 2019 Q1'!$A$10:$A$744,$C70,'YTD 2019 Q1'!$AC$10:$AC$744)</f>
        <v>1228800.795285</v>
      </c>
    </row>
    <row r="71" spans="1:9" x14ac:dyDescent="0.25">
      <c r="A71" s="148"/>
      <c r="B71" s="148"/>
      <c r="C71" s="151" t="s">
        <v>375</v>
      </c>
      <c r="D71" s="147" t="s">
        <v>7201</v>
      </c>
      <c r="E71" s="152">
        <f>SUMIF('YTD 2019 Q1'!$A$10:$A$744,$C71,'YTD 2019 Q1'!$AD$10:$AD$744)</f>
        <v>123967.59000000003</v>
      </c>
      <c r="G71" s="160">
        <f>SUMIF('YTD 2019 Q1'!$A$10:$A$744,$C71,'YTD 2019 Q1'!$AB$10:$AB$744)</f>
        <v>13064.764061</v>
      </c>
      <c r="I71" s="160">
        <f>SUMIF('YTD 2019 Q1'!$A$10:$A$744,$C71,'YTD 2019 Q1'!$AC$10:$AC$744)</f>
        <v>110902.82593900002</v>
      </c>
    </row>
    <row r="72" spans="1:9" x14ac:dyDescent="0.25">
      <c r="A72" s="148"/>
      <c r="B72" s="148"/>
      <c r="C72" s="151"/>
      <c r="D72" s="153" t="s">
        <v>7202</v>
      </c>
      <c r="E72" s="155">
        <f>SUM(E68:E71)</f>
        <v>1761581.6000000003</v>
      </c>
      <c r="G72" s="161">
        <f>SUM(G68:G71)</f>
        <v>195421.812707</v>
      </c>
      <c r="I72" s="161">
        <f>SUM(I68:I71)</f>
        <v>1566159.7872930001</v>
      </c>
    </row>
    <row r="73" spans="1:9" x14ac:dyDescent="0.25">
      <c r="A73" s="148"/>
      <c r="B73" s="148"/>
      <c r="C73" s="151"/>
      <c r="D73" s="147"/>
      <c r="E73" s="152"/>
      <c r="G73" s="160"/>
      <c r="I73" s="160"/>
    </row>
    <row r="74" spans="1:9" x14ac:dyDescent="0.25">
      <c r="A74" s="148" t="s">
        <v>7203</v>
      </c>
      <c r="B74" s="148"/>
      <c r="C74" s="149"/>
      <c r="D74" s="148"/>
      <c r="E74" s="152"/>
      <c r="G74" s="160"/>
      <c r="I74" s="160"/>
    </row>
    <row r="75" spans="1:9" x14ac:dyDescent="0.25">
      <c r="A75" s="148"/>
      <c r="B75" s="148"/>
      <c r="C75" s="150" t="s">
        <v>7165</v>
      </c>
      <c r="D75" s="150"/>
      <c r="E75" s="152"/>
      <c r="G75" s="160"/>
      <c r="I75" s="160"/>
    </row>
    <row r="76" spans="1:9" x14ac:dyDescent="0.25">
      <c r="A76" s="148"/>
      <c r="B76" s="148"/>
      <c r="C76" s="151" t="s">
        <v>391</v>
      </c>
      <c r="D76" s="147" t="s">
        <v>7198</v>
      </c>
      <c r="E76" s="152">
        <f>SUMIF('YTD 2019 Q1'!$A$10:$A$744,$C76,'YTD 2019 Q1'!$AD$10:$AD$744)</f>
        <v>116.95</v>
      </c>
      <c r="G76" s="160">
        <f>SUMIF('YTD 2019 Q1'!$A$10:$A$744,$C76,'YTD 2019 Q1'!$AB$10:$AB$744)</f>
        <v>13.19196</v>
      </c>
      <c r="I76" s="160">
        <f>SUMIF('YTD 2019 Q1'!$A$10:$A$744,$C76,'YTD 2019 Q1'!$AC$10:$AC$744)</f>
        <v>103.75804000000001</v>
      </c>
    </row>
    <row r="77" spans="1:9" x14ac:dyDescent="0.25">
      <c r="A77" s="148"/>
      <c r="B77" s="148"/>
      <c r="C77" s="151" t="s">
        <v>396</v>
      </c>
      <c r="D77" s="153" t="s">
        <v>7204</v>
      </c>
      <c r="E77" s="152">
        <f>SUMIF('YTD 2019 Q1'!$A$10:$A$744,$C77,'YTD 2019 Q1'!$AD$10:$AD$744)</f>
        <v>230627.63</v>
      </c>
      <c r="G77" s="160">
        <f>SUMIF('YTD 2019 Q1'!$A$10:$A$744,$C77,'YTD 2019 Q1'!$AB$10:$AB$744)</f>
        <v>18019.987653999997</v>
      </c>
      <c r="I77" s="160">
        <f>SUMIF('YTD 2019 Q1'!$A$10:$A$744,$C77,'YTD 2019 Q1'!$AC$10:$AC$744)</f>
        <v>212607.64234599995</v>
      </c>
    </row>
    <row r="78" spans="1:9" x14ac:dyDescent="0.25">
      <c r="A78" s="157"/>
      <c r="B78" s="157"/>
      <c r="C78" s="154" t="s">
        <v>453</v>
      </c>
      <c r="D78" s="153" t="s">
        <v>7205</v>
      </c>
      <c r="E78" s="152">
        <f>SUMIF('YTD 2019 Q1'!$A$10:$A$744,$C78,'YTD 2019 Q1'!$AD$10:$AD$744)</f>
        <v>421133.39999999997</v>
      </c>
      <c r="G78" s="160">
        <f>SUMIF('YTD 2019 Q1'!$A$10:$A$744,$C78,'YTD 2019 Q1'!$AB$10:$AB$744)</f>
        <v>47124.82746</v>
      </c>
      <c r="I78" s="160">
        <f>SUMIF('YTD 2019 Q1'!$A$10:$A$744,$C78,'YTD 2019 Q1'!$AC$10:$AC$744)</f>
        <v>374008.57254000002</v>
      </c>
    </row>
    <row r="79" spans="1:9" x14ac:dyDescent="0.25">
      <c r="A79" s="148"/>
      <c r="B79" s="148"/>
      <c r="C79" s="151" t="s">
        <v>466</v>
      </c>
      <c r="D79" s="153" t="s">
        <v>7206</v>
      </c>
      <c r="E79" s="152">
        <f>SUMIF('YTD 2019 Q1'!$A$10:$A$744,$C79,'YTD 2019 Q1'!$AD$10:$AD$744)</f>
        <v>14986.08</v>
      </c>
      <c r="G79" s="160">
        <f>SUMIF('YTD 2019 Q1'!$A$10:$A$744,$C79,'YTD 2019 Q1'!$AB$10:$AB$744)</f>
        <v>1690.4298240000001</v>
      </c>
      <c r="I79" s="160">
        <f>SUMIF('YTD 2019 Q1'!$A$10:$A$744,$C79,'YTD 2019 Q1'!$AC$10:$AC$744)</f>
        <v>13295.650175999999</v>
      </c>
    </row>
    <row r="80" spans="1:9" x14ac:dyDescent="0.25">
      <c r="A80" s="148"/>
      <c r="B80" s="148"/>
      <c r="C80" s="151"/>
      <c r="D80" s="153" t="s">
        <v>7207</v>
      </c>
      <c r="E80" s="161">
        <f>SUM(E76:E79)</f>
        <v>666864.05999999994</v>
      </c>
      <c r="G80" s="161">
        <f>SUM(G76:G79)</f>
        <v>66848.436898</v>
      </c>
      <c r="I80" s="161">
        <f>SUM(I76:I79)</f>
        <v>600015.62310199987</v>
      </c>
    </row>
    <row r="81" spans="1:9" x14ac:dyDescent="0.25">
      <c r="A81" s="148"/>
      <c r="B81" s="148"/>
      <c r="C81" s="151"/>
      <c r="D81" s="147"/>
      <c r="E81" s="152"/>
      <c r="G81" s="160"/>
      <c r="I81" s="160"/>
    </row>
    <row r="82" spans="1:9" x14ac:dyDescent="0.25">
      <c r="A82" s="148" t="s">
        <v>7208</v>
      </c>
      <c r="B82" s="148"/>
      <c r="C82" s="149"/>
      <c r="D82" s="148"/>
      <c r="E82" s="152"/>
      <c r="G82" s="160"/>
      <c r="I82" s="160"/>
    </row>
    <row r="83" spans="1:9" x14ac:dyDescent="0.25">
      <c r="A83" s="148"/>
      <c r="B83" s="148"/>
      <c r="C83" s="150" t="s">
        <v>7165</v>
      </c>
      <c r="D83" s="150"/>
      <c r="E83" s="152"/>
      <c r="G83" s="160"/>
      <c r="I83" s="160"/>
    </row>
    <row r="84" spans="1:9" x14ac:dyDescent="0.25">
      <c r="A84" s="148"/>
      <c r="B84" s="148"/>
      <c r="C84" s="151" t="s">
        <v>469</v>
      </c>
      <c r="D84" s="153" t="s">
        <v>7198</v>
      </c>
      <c r="E84" s="152">
        <f>SUMIF('YTD 2019 Q1'!$A$10:$A$744,$C84,'YTD 2019 Q1'!$AD$10:$AD$744)</f>
        <v>15342.43</v>
      </c>
      <c r="G84" s="160">
        <f>SUMIF('YTD 2019 Q1'!$A$10:$A$744,$C84,'YTD 2019 Q1'!$AB$10:$AB$744)</f>
        <v>1716.8179170000001</v>
      </c>
      <c r="I84" s="160">
        <f>SUMIF('YTD 2019 Q1'!$A$10:$A$744,$C84,'YTD 2019 Q1'!$AC$10:$AC$744)</f>
        <v>13625.612083</v>
      </c>
    </row>
    <row r="85" spans="1:9" x14ac:dyDescent="0.25">
      <c r="A85" s="148"/>
      <c r="B85" s="148"/>
      <c r="C85" s="151" t="s">
        <v>474</v>
      </c>
      <c r="D85" s="153" t="s">
        <v>7209</v>
      </c>
      <c r="E85" s="152">
        <f>SUMIF('YTD 2019 Q1'!$A$10:$A$744,$C85,'YTD 2019 Q1'!$AD$10:$AD$744)</f>
        <v>160801.58000000002</v>
      </c>
      <c r="G85" s="160">
        <f>SUMIF('YTD 2019 Q1'!$A$10:$A$744,$C85,'YTD 2019 Q1'!$AB$10:$AB$744)</f>
        <v>17722.337598000002</v>
      </c>
      <c r="I85" s="160">
        <f>SUMIF('YTD 2019 Q1'!$A$10:$A$744,$C85,'YTD 2019 Q1'!$AC$10:$AC$744)</f>
        <v>143079.242402</v>
      </c>
    </row>
    <row r="86" spans="1:9" x14ac:dyDescent="0.25">
      <c r="A86" s="148"/>
      <c r="B86" s="148"/>
      <c r="C86" s="151" t="s">
        <v>507</v>
      </c>
      <c r="D86" s="147" t="s">
        <v>7210</v>
      </c>
      <c r="E86" s="152">
        <f>SUMIF('YTD 2019 Q1'!$A$10:$A$744,$C86,'YTD 2019 Q1'!$AD$10:$AD$744)</f>
        <v>89869.98</v>
      </c>
      <c r="G86" s="160">
        <f>SUMIF('YTD 2019 Q1'!$A$10:$A$744,$C86,'YTD 2019 Q1'!$AB$10:$AB$744)</f>
        <v>10056.450762</v>
      </c>
      <c r="I86" s="160">
        <f>SUMIF('YTD 2019 Q1'!$A$10:$A$744,$C86,'YTD 2019 Q1'!$AC$10:$AC$744)</f>
        <v>79813.529237999988</v>
      </c>
    </row>
    <row r="87" spans="1:9" x14ac:dyDescent="0.25">
      <c r="A87" s="148"/>
      <c r="B87" s="148"/>
      <c r="C87" s="151" t="s">
        <v>7063</v>
      </c>
      <c r="D87" s="153" t="s">
        <v>7211</v>
      </c>
      <c r="E87" s="152">
        <f>SUMIF('YTD 2019 Q1'!$A$10:$A$744,$C87,'YTD 2019 Q1'!$AD$10:$AD$744)</f>
        <v>0</v>
      </c>
      <c r="G87" s="160">
        <f>SUMIF('YTD 2019 Q1'!$A$10:$A$744,$C87,'YTD 2019 Q1'!$AB$10:$AB$744)</f>
        <v>0</v>
      </c>
      <c r="I87" s="160">
        <f>SUMIF('YTD 2019 Q1'!$A$10:$A$744,$C87,'YTD 2019 Q1'!$AC$10:$AC$744)</f>
        <v>0</v>
      </c>
    </row>
    <row r="88" spans="1:9" x14ac:dyDescent="0.25">
      <c r="A88" s="148"/>
      <c r="B88" s="148"/>
      <c r="C88" s="151"/>
      <c r="D88" s="153" t="s">
        <v>7212</v>
      </c>
      <c r="E88" s="155">
        <f>SUM(E84:E87)</f>
        <v>266013.99</v>
      </c>
      <c r="G88" s="161">
        <f>SUM(G84:G87)</f>
        <v>29495.606277000003</v>
      </c>
      <c r="I88" s="161">
        <f>SUM(I84:I87)</f>
        <v>236518.38372300001</v>
      </c>
    </row>
    <row r="89" spans="1:9" x14ac:dyDescent="0.25">
      <c r="A89" s="148"/>
      <c r="B89" s="148"/>
      <c r="C89" s="151"/>
      <c r="D89" s="156"/>
      <c r="E89" s="152"/>
      <c r="G89" s="160"/>
      <c r="I89" s="160"/>
    </row>
    <row r="90" spans="1:9" x14ac:dyDescent="0.25">
      <c r="A90" s="148" t="s">
        <v>7213</v>
      </c>
      <c r="B90" s="148"/>
      <c r="C90" s="149"/>
      <c r="D90" s="148"/>
      <c r="E90" s="152"/>
      <c r="G90" s="160"/>
      <c r="I90" s="160"/>
    </row>
    <row r="91" spans="1:9" x14ac:dyDescent="0.25">
      <c r="A91" s="148"/>
      <c r="B91" s="148"/>
      <c r="C91" s="150" t="s">
        <v>7165</v>
      </c>
      <c r="D91" s="150"/>
      <c r="E91" s="152"/>
      <c r="G91" s="160"/>
      <c r="I91" s="160"/>
    </row>
    <row r="92" spans="1:9" x14ac:dyDescent="0.25">
      <c r="A92" s="148"/>
      <c r="B92" s="148"/>
      <c r="C92" s="151" t="s">
        <v>512</v>
      </c>
      <c r="D92" s="153" t="s">
        <v>7214</v>
      </c>
      <c r="E92" s="152">
        <f>SUMIF('YTD 2019 Q1'!$A$10:$A$744,$C92,'YTD 2019 Q1'!$AD$10:$AD$744)</f>
        <v>7090063.7500000019</v>
      </c>
      <c r="G92" s="160">
        <f>SUMIF('YTD 2019 Q1'!$A$10:$A$744,$C92,'YTD 2019 Q1'!$AB$10:$AB$744)</f>
        <v>819733.64648200036</v>
      </c>
      <c r="I92" s="160">
        <f>SUMIF('YTD 2019 Q1'!$A$10:$A$744,$C92,'YTD 2019 Q1'!$AC$10:$AC$744)</f>
        <v>6270330.103517998</v>
      </c>
    </row>
    <row r="93" spans="1:9" x14ac:dyDescent="0.25">
      <c r="A93" s="148"/>
      <c r="B93" s="148"/>
      <c r="C93" s="151" t="s">
        <v>800</v>
      </c>
      <c r="D93" s="147" t="s">
        <v>7215</v>
      </c>
      <c r="E93" s="152">
        <f>SUMIF('YTD 2019 Q1'!$A$10:$A$744,$C93,'YTD 2019 Q1'!$AD$10:$AD$744)</f>
        <v>-1828580.28</v>
      </c>
      <c r="G93" s="160">
        <f>SUMIF('YTD 2019 Q1'!$A$10:$A$744,$C93,'YTD 2019 Q1'!$AB$10:$AB$744)</f>
        <v>-226452.79808449998</v>
      </c>
      <c r="I93" s="160">
        <f>SUMIF('YTD 2019 Q1'!$A$10:$A$744,$C93,'YTD 2019 Q1'!$AC$10:$AC$744)</f>
        <v>-1602127.4819155</v>
      </c>
    </row>
    <row r="94" spans="1:9" x14ac:dyDescent="0.25">
      <c r="A94" s="148"/>
      <c r="B94" s="148"/>
      <c r="C94" s="151" t="s">
        <v>813</v>
      </c>
      <c r="D94" s="147" t="s">
        <v>7216</v>
      </c>
      <c r="E94" s="152">
        <f>SUMIF('YTD 2019 Q1'!$A$10:$A$744,$C94,'YTD 2019 Q1'!$AD$10:$AD$744)</f>
        <v>291994.40999999997</v>
      </c>
      <c r="G94" s="160">
        <f>SUMIF('YTD 2019 Q1'!$A$10:$A$744,$C94,'YTD 2019 Q1'!$AB$10:$AB$744)</f>
        <v>32820.171683999994</v>
      </c>
      <c r="I94" s="160">
        <f>SUMIF('YTD 2019 Q1'!$A$10:$A$744,$C94,'YTD 2019 Q1'!$AC$10:$AC$744)</f>
        <v>259174.23831599997</v>
      </c>
    </row>
    <row r="95" spans="1:9" x14ac:dyDescent="0.25">
      <c r="A95" s="148"/>
      <c r="B95" s="148"/>
      <c r="C95" s="151" t="s">
        <v>818</v>
      </c>
      <c r="D95" s="147" t="s">
        <v>7217</v>
      </c>
      <c r="E95" s="152">
        <f>SUMIF('YTD 2019 Q1'!$A$10:$A$744,$C95,'YTD 2019 Q1'!$AD$10:$AD$744)</f>
        <v>41455.199999999997</v>
      </c>
      <c r="G95" s="160">
        <f>SUMIF('YTD 2019 Q1'!$A$10:$A$744,$C95,'YTD 2019 Q1'!$AB$10:$AB$744)</f>
        <v>4659.56448</v>
      </c>
      <c r="I95" s="160">
        <f>SUMIF('YTD 2019 Q1'!$A$10:$A$744,$C95,'YTD 2019 Q1'!$AC$10:$AC$744)</f>
        <v>36795.635520000003</v>
      </c>
    </row>
    <row r="96" spans="1:9" x14ac:dyDescent="0.25">
      <c r="A96" s="148"/>
      <c r="B96" s="148"/>
      <c r="C96" s="151" t="s">
        <v>831</v>
      </c>
      <c r="D96" s="147" t="s">
        <v>7218</v>
      </c>
      <c r="E96" s="152">
        <f>SUMIF('YTD 2019 Q1'!$A$10:$A$744,$C96,'YTD 2019 Q1'!$AD$10:$AD$744)</f>
        <v>25092998.32</v>
      </c>
      <c r="G96" s="160">
        <f>SUMIF('YTD 2019 Q1'!$A$10:$A$744,$C96,'YTD 2019 Q1'!$AB$10:$AB$744)</f>
        <v>224979.05568000002</v>
      </c>
      <c r="I96" s="160">
        <f>SUMIF('YTD 2019 Q1'!$A$10:$A$744,$C96,'YTD 2019 Q1'!$AC$10:$AC$744)</f>
        <v>24868019.264320001</v>
      </c>
    </row>
    <row r="97" spans="1:9" x14ac:dyDescent="0.25">
      <c r="A97" s="148"/>
      <c r="B97" s="148"/>
      <c r="C97" s="151" t="s">
        <v>7219</v>
      </c>
      <c r="D97" s="153" t="s">
        <v>7220</v>
      </c>
      <c r="E97" s="152">
        <f>SUMIF('YTD 2019 Q1'!$A$10:$A$744,$C97,'YTD 2019 Q1'!$AD$10:$AD$744)</f>
        <v>0</v>
      </c>
      <c r="G97" s="160">
        <f>SUMIF('YTD 2019 Q1'!$A$10:$A$744,$C97,'YTD 2019 Q1'!$AB$10:$AB$744)</f>
        <v>0</v>
      </c>
      <c r="I97" s="160">
        <f>SUMIF('YTD 2019 Q1'!$A$10:$A$744,$C97,'YTD 2019 Q1'!$AC$10:$AC$744)</f>
        <v>0</v>
      </c>
    </row>
    <row r="98" spans="1:9" x14ac:dyDescent="0.25">
      <c r="A98" s="148"/>
      <c r="B98" s="148"/>
      <c r="C98" s="151" t="s">
        <v>878</v>
      </c>
      <c r="D98" s="153" t="s">
        <v>7221</v>
      </c>
      <c r="E98" s="152">
        <f>SUMIF('YTD 2019 Q1'!$A$10:$A$744,$C98,'YTD 2019 Q1'!$AD$10:$AD$744)</f>
        <v>298535.46000000002</v>
      </c>
      <c r="G98" s="160">
        <f>SUMIF('YTD 2019 Q1'!$A$10:$A$744,$C98,'YTD 2019 Q1'!$AB$10:$AB$744)</f>
        <v>33555.385704</v>
      </c>
      <c r="I98" s="160">
        <f>SUMIF('YTD 2019 Q1'!$A$10:$A$744,$C98,'YTD 2019 Q1'!$AC$10:$AC$744)</f>
        <v>264980.07429599995</v>
      </c>
    </row>
    <row r="99" spans="1:9" x14ac:dyDescent="0.25">
      <c r="A99" s="148"/>
      <c r="B99" s="148"/>
      <c r="C99" s="151" t="s">
        <v>897</v>
      </c>
      <c r="D99" s="153" t="s">
        <v>7191</v>
      </c>
      <c r="E99" s="152">
        <f>SUMIF('YTD 2019 Q1'!$A$10:$A$744,$C99,'YTD 2019 Q1'!$AD$10:$AD$744)</f>
        <v>384696.77</v>
      </c>
      <c r="G99" s="160">
        <f>SUMIF('YTD 2019 Q1'!$A$10:$A$744,$C99,'YTD 2019 Q1'!$AB$10:$AB$744)</f>
        <v>43238.596947999999</v>
      </c>
      <c r="I99" s="160">
        <f>SUMIF('YTD 2019 Q1'!$A$10:$A$744,$C99,'YTD 2019 Q1'!$AC$10:$AC$744)</f>
        <v>341458.173052</v>
      </c>
    </row>
    <row r="100" spans="1:9" x14ac:dyDescent="0.25">
      <c r="A100" s="148"/>
      <c r="B100" s="148"/>
      <c r="C100" s="151"/>
      <c r="D100" s="156"/>
      <c r="E100" s="152"/>
      <c r="G100" s="160"/>
      <c r="I100" s="160"/>
    </row>
    <row r="101" spans="1:9" x14ac:dyDescent="0.25">
      <c r="A101" s="148"/>
      <c r="B101" s="148"/>
      <c r="C101" s="150" t="s">
        <v>7171</v>
      </c>
      <c r="D101" s="150"/>
      <c r="E101" s="152"/>
      <c r="G101" s="160"/>
      <c r="I101" s="160"/>
    </row>
    <row r="102" spans="1:9" x14ac:dyDescent="0.25">
      <c r="A102" s="148"/>
      <c r="B102" s="148"/>
      <c r="C102" s="151" t="s">
        <v>904</v>
      </c>
      <c r="D102" s="147" t="s">
        <v>7222</v>
      </c>
      <c r="E102" s="152">
        <f>SUMIF('YTD 2019 Q1'!$A$10:$A$744,$C102,'YTD 2019 Q1'!$AD$10:$AD$744)</f>
        <v>298390.57999999996</v>
      </c>
      <c r="G102" s="160">
        <f>SUMIF('YTD 2019 Q1'!$A$10:$A$744,$C102,'YTD 2019 Q1'!$AB$10:$AB$744)</f>
        <v>31156.678903999997</v>
      </c>
      <c r="I102" s="160">
        <f>SUMIF('YTD 2019 Q1'!$A$10:$A$744,$C102,'YTD 2019 Q1'!$AC$10:$AC$744)</f>
        <v>267233.90109599999</v>
      </c>
    </row>
    <row r="103" spans="1:9" x14ac:dyDescent="0.25">
      <c r="A103" s="148"/>
      <c r="B103" s="148"/>
      <c r="C103" s="151"/>
      <c r="D103" s="147"/>
      <c r="E103" s="152"/>
      <c r="G103" s="160"/>
      <c r="I103" s="160"/>
    </row>
    <row r="104" spans="1:9" x14ac:dyDescent="0.25">
      <c r="A104" s="148"/>
      <c r="B104" s="148"/>
      <c r="C104" s="151"/>
      <c r="D104" s="153" t="s">
        <v>7223</v>
      </c>
      <c r="E104" s="155">
        <f>SUM(E92:E99)+E102</f>
        <v>31669554.210000001</v>
      </c>
      <c r="G104" s="161">
        <f>SUM(G92:G99)+G102</f>
        <v>963690.30179750023</v>
      </c>
      <c r="I104" s="161">
        <f>SUM(I92:I99)+I102</f>
        <v>30705863.908202503</v>
      </c>
    </row>
    <row r="105" spans="1:9" x14ac:dyDescent="0.25">
      <c r="A105" s="148"/>
      <c r="B105" s="148"/>
      <c r="C105" s="151"/>
      <c r="D105" s="147"/>
    </row>
    <row r="106" spans="1:9" ht="15.75" thickBot="1" x14ac:dyDescent="0.3">
      <c r="A106" s="148"/>
      <c r="B106" s="148"/>
      <c r="C106" s="151"/>
      <c r="D106" s="153" t="s">
        <v>7224</v>
      </c>
      <c r="E106" s="158">
        <f>E104+E88+E80+E72+E64+E42+E34+E23+E18</f>
        <v>39801801.650000006</v>
      </c>
      <c r="G106" s="162">
        <f>G104+G88+G80+G72+G64+G42+G34+G23+G18</f>
        <v>1773072.6523919804</v>
      </c>
      <c r="I106" s="162">
        <f>I104+I88+I80+I72+I64+I42+I34+I23+I18</f>
        <v>38028728.997608021</v>
      </c>
    </row>
    <row r="107" spans="1:9" ht="15.75" thickTop="1" x14ac:dyDescent="0.25"/>
  </sheetData>
  <pageMargins left="0.75" right="0.75" top="1" bottom="1" header="0.5" footer="0.5"/>
  <pageSetup orientation="portrait" r:id="rId1"/>
  <headerFooter>
    <oddHeader>&amp;R&amp;"Arial,Regular"&amp;8WUTC - NWN Results of Operations Q1-2109
OM Report-&amp;A    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SharedContentType xmlns="Microsoft.SharePoint.Taxonomy.ContentTypeSync" SourceId="2325b277-f75f-4fe5-be9c-96af4b44a052" ContentTypeId="0x01010084F8FD3D2A54954086ACF2B5A4233CA3E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C93AA79AA5F2D49B547BBBC6675FBED" ma:contentTypeVersion="56" ma:contentTypeDescription="" ma:contentTypeScope="" ma:versionID="f85112997eaab5b4ee1e43d42178cd0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2019-05-15T07:00:00+00:00</OpenedDate>
    <SignificantOrder xmlns="dc463f71-b30c-4ab2-9473-d307f9d35888">false</SignificantOrder>
    <Date1 xmlns="dc463f71-b30c-4ab2-9473-d307f9d35888">2019-05-15T07:00:00+00:00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190388</DocketNumber>
    <DelegatedOrder xmlns="dc463f71-b30c-4ab2-9473-d307f9d35888">false</DelegatedOrder>
  </documentManagement>
</p:properties>
</file>

<file path=customXml/item6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97BD122-5FC1-4A0E-8FF2-0D21018696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F7B51B-ABEA-4EED-98E6-D1494E7546B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2F08BAE2-477E-404A-B7B2-D3DCD5BACD8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03F05578-4048-4A3B-836E-C31C45D01BD1}"/>
</file>

<file path=customXml/itemProps5.xml><?xml version="1.0" encoding="utf-8"?>
<ds:datastoreItem xmlns:ds="http://schemas.openxmlformats.org/officeDocument/2006/customXml" ds:itemID="{0FCDCA4E-4942-4740-AEB4-A2C3725A1FAD}">
  <ds:schemaRefs>
    <ds:schemaRef ds:uri="http://schemas.microsoft.com/office/2006/metadata/properties"/>
    <ds:schemaRef ds:uri="http://schemas.microsoft.com/office/infopath/2007/PartnerControls"/>
    <ds:schemaRef ds:uri="a95189ed-a59d-41a1-91ce-b22fe42d8f40"/>
    <ds:schemaRef ds:uri="http://schemas.microsoft.com/sharepoint/v4"/>
    <ds:schemaRef ds:uri="94d608d4-3e91-4f4d-ad82-11b7cc38d4d2"/>
  </ds:schemaRefs>
</ds:datastoreItem>
</file>

<file path=customXml/itemProps6.xml><?xml version="1.0" encoding="utf-8"?>
<ds:datastoreItem xmlns:ds="http://schemas.openxmlformats.org/officeDocument/2006/customXml" ds:itemID="{4AEBEECB-DF1B-46D6-9D46-AEB8038A1F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Raw Data</vt:lpstr>
      <vt:lpstr>Factors</vt:lpstr>
      <vt:lpstr>YTD 2019 Q1</vt:lpstr>
      <vt:lpstr>JAN Detail Report</vt:lpstr>
      <vt:lpstr>JAN Short Report</vt:lpstr>
      <vt:lpstr>FEB Detail Report</vt:lpstr>
      <vt:lpstr>FEB Short Report</vt:lpstr>
      <vt:lpstr>MAR Detail Report</vt:lpstr>
      <vt:lpstr>March Short Report</vt:lpstr>
      <vt:lpstr>FERC Description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Walker, Kyle T.</dc:creator>
  <cp:keywords/>
  <cp:lastModifiedBy>Thomas, Celeste</cp:lastModifiedBy>
  <dcterms:created xsi:type="dcterms:W3CDTF">2019-05-01T16:16:22Z</dcterms:created>
  <dcterms:modified xsi:type="dcterms:W3CDTF">2019-05-15T17:43:01Z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0x0101006E56B4D1795A2E4DB2F0B01679ED314A00FC93AA79AA5F2D49B547BBBC6675FBED</vt:lpwstr>
  </property>
  <property fmtid="{D5CDD505-2E9C-101B-9397-08002B2CF9AE}" pid="3" name="i76a50f827f74a6db952d52db0ed214f">
    <vt:lpwstr>NWN|189a21d5-4508-41eb-a617-0aabe068765e</vt:lpwstr>
  </property>
  <property fmtid="{D5CDD505-2E9C-101B-9397-08002B2CF9AE}" pid="4" name="nwnGasandRegulatoryReportMonth">
    <vt:lpwstr>20;#March|b675a993-7276-4335-b006-b0d164189a76</vt:lpwstr>
  </property>
  <property fmtid="{D5CDD505-2E9C-101B-9397-08002B2CF9AE}" pid="5" name="nwnGasRegReportYear">
    <vt:lpwstr>11;#2019|4635c11d-9832-48ff-9710-212d5f6335a7</vt:lpwstr>
  </property>
  <property fmtid="{D5CDD505-2E9C-101B-9397-08002B2CF9AE}" pid="6" name="nwnEntity">
    <vt:lpwstr>1;#NWN|189a21d5-4508-41eb-a617-0aabe068765e</vt:lpwstr>
  </property>
  <property fmtid="{D5CDD505-2E9C-101B-9397-08002B2CF9AE}" pid="7" name="nwnGasRegAgency">
    <vt:lpwstr/>
  </property>
  <property fmtid="{D5CDD505-2E9C-101B-9397-08002B2CF9AE}" pid="8" name="_dlc_DocIdItemGuid">
    <vt:lpwstr>b47adcb9-5e65-459f-827d-d00fb42fa117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